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filterPrivacy="1" codeName="ThisWorkbook" hidePivotFieldList="1"/>
  <xr:revisionPtr revIDLastSave="0" documentId="13_ncr:1_{AE0EE53A-D9F2-4E87-AF1E-C8C56751D125}" xr6:coauthVersionLast="43" xr6:coauthVersionMax="43" xr10:uidLastSave="{00000000-0000-0000-0000-000000000000}"/>
  <bookViews>
    <workbookView xWindow="7965" yWindow="7965" windowWidth="43200" windowHeight="23655" tabRatio="903" xr2:uid="{00000000-000D-0000-FFFF-FFFF00000000}"/>
  </bookViews>
  <sheets>
    <sheet name="CoverSheet" sheetId="21" r:id="rId1"/>
    <sheet name="Description" sheetId="22" r:id="rId2"/>
    <sheet name="Table of Contents" sheetId="23" r:id="rId3"/>
    <sheet name="Inputs Households" sheetId="16" r:id="rId4"/>
    <sheet name="Inputs NZ.Stat" sheetId="5" r:id="rId5"/>
    <sheet name="NZ.Stat (Format)" sheetId="3" r:id="rId6"/>
    <sheet name="EDB naming" sheetId="6" r:id="rId7"/>
    <sheet name="AU2017-EDB (GIS)" sheetId="8" r:id="rId8"/>
    <sheet name="TLA-EDB" sheetId="4" r:id="rId9"/>
    <sheet name="AU2017-EDB (Adjusted)" sheetId="1" r:id="rId10"/>
    <sheet name="Population (TLA)" sheetId="7" r:id="rId11"/>
    <sheet name="Population (AU)" sheetId="9" r:id="rId12"/>
    <sheet name="Population ratios" sheetId="14" r:id="rId13"/>
    <sheet name="Ratio mapping" sheetId="13" r:id="rId14"/>
    <sheet name="Mapped HHG" sheetId="17" r:id="rId15"/>
    <sheet name="Output" sheetId="18" r:id="rId16"/>
  </sheets>
  <definedNames>
    <definedName name="_xlnm.Print_Area" localSheetId="9">'AU2017-EDB (Adjusted)'!$A$1:$M$2021</definedName>
    <definedName name="_xlnm.Print_Area" localSheetId="0">CoverSheet!$A$1:$D$18</definedName>
    <definedName name="_xlnm.Print_Area" localSheetId="1">Description!$A$1:$F$17</definedName>
    <definedName name="_xlnm.Print_Area" localSheetId="6">'EDB naming'!$A$1:$D$37</definedName>
    <definedName name="_xlnm.Print_Area" localSheetId="3">'Inputs Households'!$A$1:$E$69</definedName>
    <definedName name="_xlnm.Print_Area" localSheetId="14">'Mapped HHG'!$A$1:$AF$216</definedName>
    <definedName name="_xlnm.Print_Area" localSheetId="5">'NZ.Stat (Format)'!$A$1:$N$2051</definedName>
    <definedName name="_xlnm.Print_Area" localSheetId="15">Output!$A$1:$S$7</definedName>
    <definedName name="_xlnm.Print_Area" localSheetId="11">'Population (AU)'!$A$1:$G$877</definedName>
    <definedName name="_xlnm.Print_Area" localSheetId="10">'Population (TLA)'!$A$1:$G$77</definedName>
    <definedName name="_xlnm.Print_Area" localSheetId="12">'Population ratios'!$A$1:$G$2011</definedName>
    <definedName name="_xlnm.Print_Area" localSheetId="13">'Ratio mapping'!$A$1:$AF$211</definedName>
    <definedName name="_xlnm.Print_Area" localSheetId="2">'Table of Contents'!$A$1:$D$16</definedName>
  </definedNames>
  <calcPr calcId="191029"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8" i="16" l="1"/>
  <c r="C68" i="16"/>
  <c r="D68" i="16"/>
  <c r="F149" i="1" l="1"/>
  <c r="C6" i="14" l="1"/>
  <c r="B6"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2" i="14"/>
  <c r="A1263"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1301" i="14"/>
  <c r="A1302" i="14"/>
  <c r="A1303" i="14"/>
  <c r="A1304" i="14"/>
  <c r="A1305" i="14"/>
  <c r="A1306" i="14"/>
  <c r="A1307" i="14"/>
  <c r="A130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652" i="14"/>
  <c r="A1653" i="14"/>
  <c r="A1654" i="14"/>
  <c r="A1655" i="14"/>
  <c r="A1656" i="14"/>
  <c r="A1657" i="14"/>
  <c r="A1658" i="14"/>
  <c r="A1659" i="14"/>
  <c r="A1660" i="14"/>
  <c r="A1661" i="14"/>
  <c r="A1662" i="14"/>
  <c r="A1663" i="14"/>
  <c r="A1664" i="14"/>
  <c r="A1665" i="14"/>
  <c r="A1666" i="14"/>
  <c r="A1667" i="14"/>
  <c r="A1668" i="14"/>
  <c r="A1669" i="14"/>
  <c r="A1670" i="14"/>
  <c r="A1671" i="14"/>
  <c r="A1672" i="14"/>
  <c r="A1673" i="14"/>
  <c r="A1674" i="14"/>
  <c r="A1675" i="14"/>
  <c r="A1676" i="14"/>
  <c r="A1677" i="14"/>
  <c r="A1678" i="14"/>
  <c r="A1679" i="14"/>
  <c r="A1680" i="14"/>
  <c r="A1681" i="14"/>
  <c r="A1682" i="14"/>
  <c r="A1683" i="14"/>
  <c r="A1684" i="14"/>
  <c r="A1685" i="14"/>
  <c r="A1686" i="14"/>
  <c r="A1687" i="14"/>
  <c r="A1688" i="14"/>
  <c r="A1689" i="14"/>
  <c r="A1690" i="14"/>
  <c r="A1691" i="14"/>
  <c r="A1692" i="14"/>
  <c r="A1693" i="14"/>
  <c r="A1694" i="14"/>
  <c r="A1695" i="14"/>
  <c r="A1696" i="14"/>
  <c r="A1697" i="14"/>
  <c r="A1698" i="14"/>
  <c r="A1699" i="14"/>
  <c r="A1700" i="14"/>
  <c r="A1701" i="14"/>
  <c r="A1702" i="14"/>
  <c r="A1703" i="14"/>
  <c r="A1704" i="14"/>
  <c r="A1705" i="14"/>
  <c r="A1706" i="14"/>
  <c r="A1707" i="14"/>
  <c r="A1708" i="14"/>
  <c r="A1709" i="14"/>
  <c r="A1710" i="14"/>
  <c r="A1711" i="14"/>
  <c r="A1712" i="14"/>
  <c r="A1713" i="14"/>
  <c r="A1714" i="14"/>
  <c r="A1715" i="14"/>
  <c r="A1716" i="14"/>
  <c r="A1717" i="14"/>
  <c r="A1718" i="14"/>
  <c r="A1719" i="14"/>
  <c r="A1720" i="14"/>
  <c r="A1721" i="14"/>
  <c r="A1722" i="14"/>
  <c r="A1723" i="14"/>
  <c r="A1724" i="14"/>
  <c r="A1725" i="14"/>
  <c r="A1726" i="14"/>
  <c r="A1727" i="14"/>
  <c r="A1728" i="14"/>
  <c r="A1729" i="14"/>
  <c r="A1730" i="14"/>
  <c r="A1731" i="14"/>
  <c r="A1732" i="14"/>
  <c r="A1733" i="14"/>
  <c r="A1734" i="14"/>
  <c r="A1735" i="14"/>
  <c r="A1736" i="14"/>
  <c r="A1737" i="14"/>
  <c r="A1738" i="14"/>
  <c r="A1739" i="14"/>
  <c r="A1740" i="14"/>
  <c r="A1741" i="14"/>
  <c r="A1742" i="14"/>
  <c r="A1743" i="14"/>
  <c r="A1744" i="14"/>
  <c r="A1745" i="14"/>
  <c r="A1746" i="14"/>
  <c r="A1747" i="14"/>
  <c r="A1748" i="14"/>
  <c r="A1749" i="14"/>
  <c r="A1750" i="14"/>
  <c r="A1751" i="14"/>
  <c r="A1752" i="14"/>
  <c r="A1753" i="14"/>
  <c r="A1754" i="14"/>
  <c r="A1755" i="14"/>
  <c r="A1756" i="14"/>
  <c r="A1757" i="14"/>
  <c r="A1758" i="14"/>
  <c r="A1759" i="14"/>
  <c r="A1760" i="14"/>
  <c r="A1761" i="14"/>
  <c r="A1762" i="14"/>
  <c r="A1763" i="14"/>
  <c r="A1764" i="14"/>
  <c r="A1765" i="14"/>
  <c r="A1766" i="14"/>
  <c r="A1767" i="14"/>
  <c r="A1768" i="14"/>
  <c r="A1769" i="14"/>
  <c r="A1770" i="14"/>
  <c r="A1771" i="14"/>
  <c r="A1772" i="14"/>
  <c r="A1773" i="14"/>
  <c r="A1774" i="14"/>
  <c r="A1775" i="14"/>
  <c r="A1776" i="14"/>
  <c r="A1777" i="14"/>
  <c r="A1778" i="14"/>
  <c r="A1779" i="14"/>
  <c r="A1780" i="14"/>
  <c r="A1781" i="14"/>
  <c r="A1782" i="14"/>
  <c r="A1783" i="14"/>
  <c r="A1784" i="14"/>
  <c r="A1785" i="14"/>
  <c r="A1786" i="14"/>
  <c r="A1787" i="14"/>
  <c r="A1788" i="14"/>
  <c r="A1789" i="14"/>
  <c r="A1790" i="14"/>
  <c r="A1791" i="14"/>
  <c r="A1792" i="14"/>
  <c r="A1793" i="14"/>
  <c r="A1794" i="14"/>
  <c r="A1795" i="14"/>
  <c r="A1796" i="14"/>
  <c r="A1797" i="14"/>
  <c r="A1798" i="14"/>
  <c r="A1799" i="14"/>
  <c r="A1800" i="14"/>
  <c r="A1801" i="14"/>
  <c r="A1802" i="14"/>
  <c r="A1803" i="14"/>
  <c r="A1804" i="14"/>
  <c r="A1805" i="14"/>
  <c r="A1806" i="14"/>
  <c r="A1807" i="14"/>
  <c r="A1808" i="14"/>
  <c r="A1809" i="14"/>
  <c r="A1810" i="14"/>
  <c r="A1811" i="14"/>
  <c r="A1812" i="14"/>
  <c r="A1813" i="14"/>
  <c r="A1814" i="14"/>
  <c r="A1815" i="14"/>
  <c r="A1816" i="14"/>
  <c r="A1817" i="14"/>
  <c r="A1818" i="14"/>
  <c r="A1819" i="14"/>
  <c r="A1820" i="14"/>
  <c r="A1821" i="14"/>
  <c r="A1822" i="14"/>
  <c r="A1823" i="14"/>
  <c r="A1824" i="14"/>
  <c r="A1825" i="14"/>
  <c r="A1826" i="14"/>
  <c r="A1827" i="14"/>
  <c r="A1828" i="14"/>
  <c r="A1829" i="14"/>
  <c r="A1830" i="14"/>
  <c r="A1831" i="14"/>
  <c r="A1832" i="14"/>
  <c r="A1833" i="14"/>
  <c r="A1834" i="14"/>
  <c r="A1835" i="14"/>
  <c r="A1836" i="14"/>
  <c r="A1837" i="14"/>
  <c r="A1838" i="14"/>
  <c r="A1839" i="14"/>
  <c r="A1840" i="14"/>
  <c r="A1841" i="14"/>
  <c r="A1842" i="14"/>
  <c r="A1843" i="14"/>
  <c r="A1844" i="14"/>
  <c r="A1845" i="14"/>
  <c r="A1846" i="14"/>
  <c r="A1847" i="14"/>
  <c r="A1848" i="14"/>
  <c r="A1849" i="14"/>
  <c r="A1850" i="14"/>
  <c r="A1851" i="14"/>
  <c r="A1852" i="14"/>
  <c r="A1853" i="14"/>
  <c r="A1854" i="14"/>
  <c r="A1855" i="14"/>
  <c r="A1856" i="14"/>
  <c r="A1857" i="14"/>
  <c r="A1858" i="14"/>
  <c r="A1859" i="14"/>
  <c r="A1860" i="14"/>
  <c r="A1861" i="14"/>
  <c r="A1862" i="14"/>
  <c r="A1863" i="14"/>
  <c r="A1864" i="14"/>
  <c r="A1865" i="14"/>
  <c r="A1866" i="14"/>
  <c r="A1867" i="14"/>
  <c r="A1868" i="14"/>
  <c r="A1869" i="14"/>
  <c r="A1870" i="14"/>
  <c r="A1871" i="14"/>
  <c r="A1872" i="14"/>
  <c r="A1873" i="14"/>
  <c r="A1874" i="14"/>
  <c r="A1875" i="14"/>
  <c r="A1876" i="14"/>
  <c r="A1877" i="14"/>
  <c r="A1878" i="14"/>
  <c r="A1879" i="14"/>
  <c r="A1880" i="14"/>
  <c r="A1881" i="14"/>
  <c r="A1882" i="14"/>
  <c r="A1883" i="14"/>
  <c r="A1884" i="14"/>
  <c r="A1885" i="14"/>
  <c r="A1886" i="14"/>
  <c r="A1887" i="14"/>
  <c r="A1888" i="14"/>
  <c r="A1889" i="14"/>
  <c r="A1890" i="14"/>
  <c r="A1891" i="14"/>
  <c r="A1892" i="14"/>
  <c r="A1893" i="14"/>
  <c r="A1894" i="14"/>
  <c r="A1895" i="14"/>
  <c r="A1896" i="14"/>
  <c r="A1897" i="14"/>
  <c r="A1898" i="14"/>
  <c r="A1899" i="14"/>
  <c r="A1900" i="14"/>
  <c r="A1901" i="14"/>
  <c r="A1902" i="14"/>
  <c r="A1903" i="14"/>
  <c r="A1904" i="14"/>
  <c r="A1905" i="14"/>
  <c r="A1906" i="14"/>
  <c r="A1907" i="14"/>
  <c r="A1908" i="14"/>
  <c r="A1909" i="14"/>
  <c r="A1910" i="14"/>
  <c r="A1911" i="14"/>
  <c r="A1912" i="14"/>
  <c r="A1913" i="14"/>
  <c r="A1914" i="14"/>
  <c r="A1915" i="14"/>
  <c r="A1916" i="14"/>
  <c r="A1917" i="14"/>
  <c r="A1918" i="14"/>
  <c r="A1919" i="14"/>
  <c r="A1920" i="14"/>
  <c r="A1921" i="14"/>
  <c r="A1922" i="14"/>
  <c r="A1923" i="14"/>
  <c r="A1924" i="14"/>
  <c r="A1925" i="14"/>
  <c r="A1926" i="14"/>
  <c r="A1927" i="14"/>
  <c r="A1928" i="14"/>
  <c r="A1929" i="14"/>
  <c r="A1930" i="14"/>
  <c r="A1931" i="14"/>
  <c r="A1932" i="14"/>
  <c r="A1933" i="14"/>
  <c r="A1934" i="14"/>
  <c r="A1935" i="14"/>
  <c r="A1936" i="14"/>
  <c r="A1937" i="14"/>
  <c r="A1938" i="14"/>
  <c r="A1939" i="14"/>
  <c r="A1940" i="14"/>
  <c r="A1941" i="14"/>
  <c r="A1942" i="14"/>
  <c r="A1943" i="14"/>
  <c r="A1944" i="14"/>
  <c r="A1945" i="14"/>
  <c r="A1946" i="14"/>
  <c r="A1947" i="14"/>
  <c r="A1948" i="14"/>
  <c r="A1949" i="14"/>
  <c r="A1950" i="14"/>
  <c r="A1951" i="14"/>
  <c r="A1952" i="14"/>
  <c r="A1953" i="14"/>
  <c r="A1954" i="14"/>
  <c r="A1955" i="14"/>
  <c r="A1956" i="14"/>
  <c r="A1957" i="14"/>
  <c r="A1958" i="14"/>
  <c r="A1959" i="14"/>
  <c r="A1960" i="14"/>
  <c r="A1961" i="14"/>
  <c r="A1962" i="14"/>
  <c r="A1963" i="14"/>
  <c r="A1964" i="14"/>
  <c r="A1965" i="14"/>
  <c r="A1966" i="14"/>
  <c r="A1967" i="14"/>
  <c r="A1968" i="14"/>
  <c r="A1969" i="14"/>
  <c r="A1970" i="14"/>
  <c r="A1971" i="14"/>
  <c r="A1972" i="14"/>
  <c r="A1973" i="14"/>
  <c r="A1974" i="14"/>
  <c r="A1975" i="14"/>
  <c r="A1976" i="14"/>
  <c r="A1977" i="14"/>
  <c r="A1978" i="14"/>
  <c r="A1979" i="14"/>
  <c r="A1980" i="14"/>
  <c r="A1981" i="14"/>
  <c r="A1982" i="14"/>
  <c r="A1983" i="14"/>
  <c r="A1984" i="14"/>
  <c r="A1985" i="14"/>
  <c r="A1986" i="14"/>
  <c r="A1987" i="14"/>
  <c r="A1988" i="14"/>
  <c r="A1989" i="14"/>
  <c r="A1990" i="14"/>
  <c r="A1991" i="14"/>
  <c r="A1992" i="14"/>
  <c r="A1993" i="14"/>
  <c r="A1994" i="14"/>
  <c r="A1995" i="14"/>
  <c r="A1996" i="14"/>
  <c r="A1997" i="14"/>
  <c r="A1998" i="14"/>
  <c r="A1999" i="14"/>
  <c r="A2000" i="14"/>
  <c r="A2001" i="14"/>
  <c r="A2002" i="14"/>
  <c r="A2003" i="14"/>
  <c r="A2004" i="14"/>
  <c r="A2005" i="14"/>
  <c r="A2006" i="14"/>
  <c r="A2007" i="14"/>
  <c r="A2008" i="14"/>
  <c r="A2009" i="14"/>
  <c r="A2010" i="14"/>
  <c r="F11" i="7" l="1"/>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10" i="7"/>
  <c r="F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10" i="7"/>
  <c r="D18" i="1" l="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17" i="1"/>
  <c r="H18" i="1"/>
  <c r="D8" i="14" s="1"/>
  <c r="I18" i="1"/>
  <c r="E8" i="14" s="1"/>
  <c r="J18" i="1"/>
  <c r="F8" i="14" s="1"/>
  <c r="H19" i="1"/>
  <c r="D9" i="14" s="1"/>
  <c r="I19" i="1"/>
  <c r="E9" i="14" s="1"/>
  <c r="J19" i="1"/>
  <c r="F9" i="14" s="1"/>
  <c r="H20" i="1"/>
  <c r="D10" i="14" s="1"/>
  <c r="I20" i="1"/>
  <c r="E10" i="14" s="1"/>
  <c r="J20" i="1"/>
  <c r="F10" i="14" s="1"/>
  <c r="H21" i="1"/>
  <c r="D11" i="14" s="1"/>
  <c r="I21" i="1"/>
  <c r="E11" i="14" s="1"/>
  <c r="J21" i="1"/>
  <c r="F11" i="14" s="1"/>
  <c r="H22" i="1"/>
  <c r="D12" i="14" s="1"/>
  <c r="I22" i="1"/>
  <c r="E12" i="14" s="1"/>
  <c r="J22" i="1"/>
  <c r="F12" i="14" s="1"/>
  <c r="H23" i="1"/>
  <c r="D13" i="14" s="1"/>
  <c r="I23" i="1"/>
  <c r="E13" i="14" s="1"/>
  <c r="J23" i="1"/>
  <c r="F13" i="14" s="1"/>
  <c r="H24" i="1"/>
  <c r="D14" i="14" s="1"/>
  <c r="I24" i="1"/>
  <c r="E14" i="14" s="1"/>
  <c r="J24" i="1"/>
  <c r="F14" i="14" s="1"/>
  <c r="H25" i="1"/>
  <c r="D15" i="14" s="1"/>
  <c r="I25" i="1"/>
  <c r="E15" i="14" s="1"/>
  <c r="J25" i="1"/>
  <c r="F15" i="14" s="1"/>
  <c r="H26" i="1"/>
  <c r="D16" i="14" s="1"/>
  <c r="I26" i="1"/>
  <c r="E16" i="14" s="1"/>
  <c r="J26" i="1"/>
  <c r="F16" i="14" s="1"/>
  <c r="H27" i="1"/>
  <c r="D17" i="14" s="1"/>
  <c r="I27" i="1"/>
  <c r="E17" i="14" s="1"/>
  <c r="J27" i="1"/>
  <c r="F17" i="14" s="1"/>
  <c r="H28" i="1"/>
  <c r="D18" i="14" s="1"/>
  <c r="I28" i="1"/>
  <c r="E18" i="14" s="1"/>
  <c r="J28" i="1"/>
  <c r="F18" i="14" s="1"/>
  <c r="H29" i="1"/>
  <c r="D19" i="14" s="1"/>
  <c r="I29" i="1"/>
  <c r="E19" i="14" s="1"/>
  <c r="J29" i="1"/>
  <c r="F19" i="14" s="1"/>
  <c r="H30" i="1"/>
  <c r="D20" i="14" s="1"/>
  <c r="I30" i="1"/>
  <c r="E20" i="14" s="1"/>
  <c r="J30" i="1"/>
  <c r="F20" i="14" s="1"/>
  <c r="H31" i="1"/>
  <c r="D21" i="14" s="1"/>
  <c r="I31" i="1"/>
  <c r="E21" i="14" s="1"/>
  <c r="J31" i="1"/>
  <c r="F21" i="14" s="1"/>
  <c r="H32" i="1"/>
  <c r="D22" i="14" s="1"/>
  <c r="I32" i="1"/>
  <c r="E22" i="14" s="1"/>
  <c r="J32" i="1"/>
  <c r="F22" i="14" s="1"/>
  <c r="H33" i="1"/>
  <c r="D23" i="14" s="1"/>
  <c r="I33" i="1"/>
  <c r="E23" i="14" s="1"/>
  <c r="J33" i="1"/>
  <c r="F23" i="14" s="1"/>
  <c r="H34" i="1"/>
  <c r="D24" i="14" s="1"/>
  <c r="I34" i="1"/>
  <c r="E24" i="14" s="1"/>
  <c r="J34" i="1"/>
  <c r="F24" i="14" s="1"/>
  <c r="H35" i="1"/>
  <c r="D25" i="14" s="1"/>
  <c r="I35" i="1"/>
  <c r="E25" i="14" s="1"/>
  <c r="J35" i="1"/>
  <c r="F25" i="14" s="1"/>
  <c r="H36" i="1"/>
  <c r="D26" i="14" s="1"/>
  <c r="I36" i="1"/>
  <c r="E26" i="14" s="1"/>
  <c r="J36" i="1"/>
  <c r="F26" i="14" s="1"/>
  <c r="H37" i="1"/>
  <c r="D27" i="14" s="1"/>
  <c r="I37" i="1"/>
  <c r="E27" i="14" s="1"/>
  <c r="J37" i="1"/>
  <c r="F27" i="14" s="1"/>
  <c r="H38" i="1"/>
  <c r="D28" i="14" s="1"/>
  <c r="I38" i="1"/>
  <c r="E28" i="14" s="1"/>
  <c r="J38" i="1"/>
  <c r="F28" i="14" s="1"/>
  <c r="H39" i="1"/>
  <c r="D29" i="14" s="1"/>
  <c r="I39" i="1"/>
  <c r="E29" i="14" s="1"/>
  <c r="J39" i="1"/>
  <c r="F29" i="14" s="1"/>
  <c r="H40" i="1"/>
  <c r="D30" i="14" s="1"/>
  <c r="I40" i="1"/>
  <c r="E30" i="14" s="1"/>
  <c r="J40" i="1"/>
  <c r="F30" i="14" s="1"/>
  <c r="H41" i="1"/>
  <c r="I41" i="1"/>
  <c r="J41" i="1"/>
  <c r="H42" i="1"/>
  <c r="D32" i="14" s="1"/>
  <c r="I42" i="1"/>
  <c r="E32" i="14" s="1"/>
  <c r="J42" i="1"/>
  <c r="F32" i="14" s="1"/>
  <c r="H43" i="1"/>
  <c r="D33" i="14" s="1"/>
  <c r="I43" i="1"/>
  <c r="E33" i="14" s="1"/>
  <c r="J43" i="1"/>
  <c r="F33" i="14" s="1"/>
  <c r="H44" i="1"/>
  <c r="D34" i="14" s="1"/>
  <c r="I44" i="1"/>
  <c r="E34" i="14" s="1"/>
  <c r="J44" i="1"/>
  <c r="F34" i="14" s="1"/>
  <c r="H45" i="1"/>
  <c r="D35" i="14" s="1"/>
  <c r="I45" i="1"/>
  <c r="E35" i="14" s="1"/>
  <c r="J45" i="1"/>
  <c r="F35" i="14" s="1"/>
  <c r="H46" i="1"/>
  <c r="D36" i="14" s="1"/>
  <c r="I46" i="1"/>
  <c r="E36" i="14" s="1"/>
  <c r="J46" i="1"/>
  <c r="F36" i="14" s="1"/>
  <c r="H47" i="1"/>
  <c r="D37" i="14" s="1"/>
  <c r="I47" i="1"/>
  <c r="E37" i="14" s="1"/>
  <c r="J47" i="1"/>
  <c r="F37" i="14" s="1"/>
  <c r="H48" i="1"/>
  <c r="D38" i="14" s="1"/>
  <c r="I48" i="1"/>
  <c r="E38" i="14" s="1"/>
  <c r="J48" i="1"/>
  <c r="F38" i="14" s="1"/>
  <c r="H49" i="1"/>
  <c r="D39" i="14" s="1"/>
  <c r="I49" i="1"/>
  <c r="E39" i="14" s="1"/>
  <c r="J49" i="1"/>
  <c r="F39" i="14" s="1"/>
  <c r="H50" i="1"/>
  <c r="D40" i="14" s="1"/>
  <c r="I50" i="1"/>
  <c r="E40" i="14" s="1"/>
  <c r="J50" i="1"/>
  <c r="F40" i="14" s="1"/>
  <c r="H51" i="1"/>
  <c r="D41" i="14" s="1"/>
  <c r="I51" i="1"/>
  <c r="E41" i="14" s="1"/>
  <c r="J51" i="1"/>
  <c r="F41" i="14" s="1"/>
  <c r="H52" i="1"/>
  <c r="D42" i="14" s="1"/>
  <c r="I52" i="1"/>
  <c r="E42" i="14" s="1"/>
  <c r="J52" i="1"/>
  <c r="F42" i="14" s="1"/>
  <c r="H53" i="1"/>
  <c r="I53" i="1"/>
  <c r="J53" i="1"/>
  <c r="H54" i="1"/>
  <c r="I54" i="1"/>
  <c r="J54" i="1"/>
  <c r="H55" i="1"/>
  <c r="I55" i="1"/>
  <c r="J55" i="1"/>
  <c r="H56" i="1"/>
  <c r="I56" i="1"/>
  <c r="J56" i="1"/>
  <c r="H57" i="1"/>
  <c r="I57" i="1"/>
  <c r="J57" i="1"/>
  <c r="H58" i="1"/>
  <c r="I58" i="1"/>
  <c r="J58" i="1"/>
  <c r="H59" i="1"/>
  <c r="I59" i="1"/>
  <c r="J59" i="1"/>
  <c r="H60" i="1"/>
  <c r="I60" i="1"/>
  <c r="J60" i="1"/>
  <c r="H61" i="1"/>
  <c r="D51" i="14" s="1"/>
  <c r="I61" i="1"/>
  <c r="E51" i="14" s="1"/>
  <c r="J61" i="1"/>
  <c r="F51" i="14" s="1"/>
  <c r="H62" i="1"/>
  <c r="D52" i="14" s="1"/>
  <c r="I62" i="1"/>
  <c r="E52" i="14" s="1"/>
  <c r="J62" i="1"/>
  <c r="F52" i="14" s="1"/>
  <c r="H63" i="1"/>
  <c r="I63" i="1"/>
  <c r="J63" i="1"/>
  <c r="H64" i="1"/>
  <c r="I64" i="1"/>
  <c r="J64" i="1"/>
  <c r="H65" i="1"/>
  <c r="I65" i="1"/>
  <c r="J65" i="1"/>
  <c r="H66" i="1"/>
  <c r="I66" i="1"/>
  <c r="J66" i="1"/>
  <c r="H67" i="1"/>
  <c r="I67" i="1"/>
  <c r="J67" i="1"/>
  <c r="H68" i="1"/>
  <c r="I68" i="1"/>
  <c r="J68" i="1"/>
  <c r="H69" i="1"/>
  <c r="I69" i="1"/>
  <c r="J69" i="1"/>
  <c r="H70" i="1"/>
  <c r="I70" i="1"/>
  <c r="J70" i="1"/>
  <c r="H71" i="1"/>
  <c r="I71" i="1"/>
  <c r="J71" i="1"/>
  <c r="H72" i="1"/>
  <c r="I72" i="1"/>
  <c r="J72" i="1"/>
  <c r="H73" i="1"/>
  <c r="I73" i="1"/>
  <c r="J73" i="1"/>
  <c r="H74" i="1"/>
  <c r="I74" i="1"/>
  <c r="J74" i="1"/>
  <c r="H75" i="1"/>
  <c r="I75" i="1"/>
  <c r="J75" i="1"/>
  <c r="H76" i="1"/>
  <c r="I76" i="1"/>
  <c r="J76" i="1"/>
  <c r="H77" i="1"/>
  <c r="I77" i="1"/>
  <c r="J77" i="1"/>
  <c r="H78" i="1"/>
  <c r="I78" i="1"/>
  <c r="J78" i="1"/>
  <c r="H79" i="1"/>
  <c r="I79" i="1"/>
  <c r="J79" i="1"/>
  <c r="H80" i="1"/>
  <c r="I80" i="1"/>
  <c r="J80" i="1"/>
  <c r="H81" i="1"/>
  <c r="I81" i="1"/>
  <c r="J81" i="1"/>
  <c r="H82" i="1"/>
  <c r="I82" i="1"/>
  <c r="J82" i="1"/>
  <c r="H83" i="1"/>
  <c r="D73" i="14" s="1"/>
  <c r="I83" i="1"/>
  <c r="E73" i="14" s="1"/>
  <c r="J83" i="1"/>
  <c r="F73" i="14" s="1"/>
  <c r="H84" i="1"/>
  <c r="D74" i="14" s="1"/>
  <c r="I84" i="1"/>
  <c r="E74" i="14" s="1"/>
  <c r="J84" i="1"/>
  <c r="F74" i="14" s="1"/>
  <c r="H85" i="1"/>
  <c r="I85" i="1"/>
  <c r="J85" i="1"/>
  <c r="H86" i="1"/>
  <c r="I86" i="1"/>
  <c r="J86" i="1"/>
  <c r="H87" i="1"/>
  <c r="I87" i="1"/>
  <c r="J87" i="1"/>
  <c r="H88" i="1"/>
  <c r="I88" i="1"/>
  <c r="J88" i="1"/>
  <c r="H89" i="1"/>
  <c r="I89" i="1"/>
  <c r="J89" i="1"/>
  <c r="H90" i="1"/>
  <c r="I90" i="1"/>
  <c r="J90" i="1"/>
  <c r="H91" i="1"/>
  <c r="I91" i="1"/>
  <c r="J91" i="1"/>
  <c r="H92" i="1"/>
  <c r="I92" i="1"/>
  <c r="J92" i="1"/>
  <c r="H93" i="1"/>
  <c r="I93" i="1"/>
  <c r="J93" i="1"/>
  <c r="H94" i="1"/>
  <c r="D84" i="14" s="1"/>
  <c r="I94" i="1"/>
  <c r="E84" i="14" s="1"/>
  <c r="J94" i="1"/>
  <c r="F84" i="14" s="1"/>
  <c r="H95" i="1"/>
  <c r="I95" i="1"/>
  <c r="J95" i="1"/>
  <c r="H96" i="1"/>
  <c r="I96" i="1"/>
  <c r="J96" i="1"/>
  <c r="H97" i="1"/>
  <c r="I97" i="1"/>
  <c r="J97" i="1"/>
  <c r="H98" i="1"/>
  <c r="I98" i="1"/>
  <c r="J98" i="1"/>
  <c r="H99" i="1"/>
  <c r="I99" i="1"/>
  <c r="J99" i="1"/>
  <c r="H100" i="1"/>
  <c r="I100" i="1"/>
  <c r="J100" i="1"/>
  <c r="H101" i="1"/>
  <c r="I101" i="1"/>
  <c r="J101" i="1"/>
  <c r="H102" i="1"/>
  <c r="I102" i="1"/>
  <c r="J102" i="1"/>
  <c r="H103" i="1"/>
  <c r="I103" i="1"/>
  <c r="J103" i="1"/>
  <c r="H104" i="1"/>
  <c r="I104" i="1"/>
  <c r="J104" i="1"/>
  <c r="H105" i="1"/>
  <c r="I105" i="1"/>
  <c r="J105" i="1"/>
  <c r="H106" i="1"/>
  <c r="I106" i="1"/>
  <c r="J106" i="1"/>
  <c r="H107" i="1"/>
  <c r="I107" i="1"/>
  <c r="J107" i="1"/>
  <c r="H108" i="1"/>
  <c r="I108" i="1"/>
  <c r="J108" i="1"/>
  <c r="H109" i="1"/>
  <c r="I109" i="1"/>
  <c r="J109" i="1"/>
  <c r="H110" i="1"/>
  <c r="D100" i="14" s="1"/>
  <c r="I110" i="1"/>
  <c r="E100" i="14" s="1"/>
  <c r="J110" i="1"/>
  <c r="F100" i="14" s="1"/>
  <c r="H111" i="1"/>
  <c r="D101" i="14" s="1"/>
  <c r="I111" i="1"/>
  <c r="E101" i="14" s="1"/>
  <c r="J111" i="1"/>
  <c r="F101" i="14" s="1"/>
  <c r="H112" i="1"/>
  <c r="I112" i="1"/>
  <c r="J112" i="1"/>
  <c r="H113" i="1"/>
  <c r="I113" i="1"/>
  <c r="J113" i="1"/>
  <c r="H114" i="1"/>
  <c r="I114" i="1"/>
  <c r="J114" i="1"/>
  <c r="H115" i="1"/>
  <c r="I115" i="1"/>
  <c r="J115" i="1"/>
  <c r="H116" i="1"/>
  <c r="I116" i="1"/>
  <c r="J116" i="1"/>
  <c r="H117" i="1"/>
  <c r="I117" i="1"/>
  <c r="J117" i="1"/>
  <c r="H118" i="1"/>
  <c r="I118" i="1"/>
  <c r="J118" i="1"/>
  <c r="H119" i="1"/>
  <c r="D109" i="14" s="1"/>
  <c r="I119" i="1"/>
  <c r="E109" i="14" s="1"/>
  <c r="J119" i="1"/>
  <c r="F109" i="14" s="1"/>
  <c r="H120" i="1"/>
  <c r="D110" i="14" s="1"/>
  <c r="I120" i="1"/>
  <c r="E110" i="14" s="1"/>
  <c r="J120" i="1"/>
  <c r="F110" i="14" s="1"/>
  <c r="H121" i="1"/>
  <c r="D111" i="14" s="1"/>
  <c r="I121" i="1"/>
  <c r="E111" i="14" s="1"/>
  <c r="J121" i="1"/>
  <c r="F111" i="14" s="1"/>
  <c r="H122" i="1"/>
  <c r="D112" i="14" s="1"/>
  <c r="I122" i="1"/>
  <c r="E112" i="14" s="1"/>
  <c r="J122" i="1"/>
  <c r="F112" i="14" s="1"/>
  <c r="H123" i="1"/>
  <c r="I123" i="1"/>
  <c r="J123" i="1"/>
  <c r="H124" i="1"/>
  <c r="I124" i="1"/>
  <c r="J124" i="1"/>
  <c r="H125" i="1"/>
  <c r="I125" i="1"/>
  <c r="J125" i="1"/>
  <c r="H126" i="1"/>
  <c r="I126" i="1"/>
  <c r="J126" i="1"/>
  <c r="H127" i="1"/>
  <c r="I127" i="1"/>
  <c r="J127" i="1"/>
  <c r="H128" i="1"/>
  <c r="I128" i="1"/>
  <c r="J128" i="1"/>
  <c r="H129" i="1"/>
  <c r="I129" i="1"/>
  <c r="J129" i="1"/>
  <c r="H130" i="1"/>
  <c r="I130" i="1"/>
  <c r="J130" i="1"/>
  <c r="H131" i="1"/>
  <c r="I131" i="1"/>
  <c r="J131" i="1"/>
  <c r="H132" i="1"/>
  <c r="I132" i="1"/>
  <c r="J132" i="1"/>
  <c r="H133" i="1"/>
  <c r="I133" i="1"/>
  <c r="J133" i="1"/>
  <c r="H134" i="1"/>
  <c r="I134" i="1"/>
  <c r="J134" i="1"/>
  <c r="H135" i="1"/>
  <c r="I135" i="1"/>
  <c r="J135" i="1"/>
  <c r="H136" i="1"/>
  <c r="I136" i="1"/>
  <c r="J136" i="1"/>
  <c r="H137" i="1"/>
  <c r="I137" i="1"/>
  <c r="J137" i="1"/>
  <c r="H138" i="1"/>
  <c r="I138" i="1"/>
  <c r="J138" i="1"/>
  <c r="H139" i="1"/>
  <c r="I139" i="1"/>
  <c r="J139" i="1"/>
  <c r="H140" i="1"/>
  <c r="I140" i="1"/>
  <c r="J140" i="1"/>
  <c r="H141" i="1"/>
  <c r="I141" i="1"/>
  <c r="J141" i="1"/>
  <c r="H142" i="1"/>
  <c r="I142" i="1"/>
  <c r="J142" i="1"/>
  <c r="H143" i="1"/>
  <c r="I143" i="1"/>
  <c r="J143" i="1"/>
  <c r="H144" i="1"/>
  <c r="I144" i="1"/>
  <c r="J144" i="1"/>
  <c r="H145" i="1"/>
  <c r="I145" i="1"/>
  <c r="J145" i="1"/>
  <c r="H146" i="1"/>
  <c r="I146" i="1"/>
  <c r="J146" i="1"/>
  <c r="H147" i="1"/>
  <c r="I147" i="1"/>
  <c r="J147" i="1"/>
  <c r="H148" i="1"/>
  <c r="I148" i="1"/>
  <c r="J148" i="1"/>
  <c r="H149" i="1"/>
  <c r="D139" i="14" s="1"/>
  <c r="I149" i="1"/>
  <c r="E139" i="14" s="1"/>
  <c r="J149" i="1"/>
  <c r="F139" i="14" s="1"/>
  <c r="H150" i="1"/>
  <c r="I150" i="1"/>
  <c r="J150" i="1"/>
  <c r="H151" i="1"/>
  <c r="I151" i="1"/>
  <c r="J151" i="1"/>
  <c r="H152" i="1"/>
  <c r="I152" i="1"/>
  <c r="J152" i="1"/>
  <c r="H153" i="1"/>
  <c r="I153" i="1"/>
  <c r="J153" i="1"/>
  <c r="H154" i="1"/>
  <c r="I154" i="1"/>
  <c r="J154" i="1"/>
  <c r="H155" i="1"/>
  <c r="I155" i="1"/>
  <c r="J155" i="1"/>
  <c r="H156" i="1"/>
  <c r="I156" i="1"/>
  <c r="J156" i="1"/>
  <c r="H157" i="1"/>
  <c r="I157" i="1"/>
  <c r="J157" i="1"/>
  <c r="H158" i="1"/>
  <c r="I158" i="1"/>
  <c r="J158" i="1"/>
  <c r="H159" i="1"/>
  <c r="I159" i="1"/>
  <c r="J159" i="1"/>
  <c r="H160" i="1"/>
  <c r="I160" i="1"/>
  <c r="J160" i="1"/>
  <c r="H161" i="1"/>
  <c r="I161" i="1"/>
  <c r="J161" i="1"/>
  <c r="H162" i="1"/>
  <c r="I162" i="1"/>
  <c r="J162" i="1"/>
  <c r="H163" i="1"/>
  <c r="I163" i="1"/>
  <c r="J163" i="1"/>
  <c r="H164" i="1"/>
  <c r="I164" i="1"/>
  <c r="J164" i="1"/>
  <c r="H165" i="1"/>
  <c r="I165" i="1"/>
  <c r="J165" i="1"/>
  <c r="H166" i="1"/>
  <c r="I166" i="1"/>
  <c r="J166" i="1"/>
  <c r="H167" i="1"/>
  <c r="I167" i="1"/>
  <c r="J167" i="1"/>
  <c r="H168" i="1"/>
  <c r="D158" i="14" s="1"/>
  <c r="I168" i="1"/>
  <c r="E158" i="14" s="1"/>
  <c r="J168" i="1"/>
  <c r="F158" i="14" s="1"/>
  <c r="H169" i="1"/>
  <c r="I169" i="1"/>
  <c r="J169" i="1"/>
  <c r="H170" i="1"/>
  <c r="I170" i="1"/>
  <c r="J170" i="1"/>
  <c r="H171" i="1"/>
  <c r="I171" i="1"/>
  <c r="J171" i="1"/>
  <c r="H172" i="1"/>
  <c r="I172" i="1"/>
  <c r="J172" i="1"/>
  <c r="H173" i="1"/>
  <c r="I173" i="1"/>
  <c r="J173" i="1"/>
  <c r="H174" i="1"/>
  <c r="I174" i="1"/>
  <c r="J174" i="1"/>
  <c r="H175" i="1"/>
  <c r="D165" i="14" s="1"/>
  <c r="I175" i="1"/>
  <c r="E165" i="14" s="1"/>
  <c r="J175" i="1"/>
  <c r="F165" i="14" s="1"/>
  <c r="H176" i="1"/>
  <c r="I176" i="1"/>
  <c r="J176" i="1"/>
  <c r="H177" i="1"/>
  <c r="I177" i="1"/>
  <c r="J177" i="1"/>
  <c r="H178" i="1"/>
  <c r="I178" i="1"/>
  <c r="J178" i="1"/>
  <c r="H179" i="1"/>
  <c r="I179" i="1"/>
  <c r="J179" i="1"/>
  <c r="H180" i="1"/>
  <c r="I180" i="1"/>
  <c r="J180" i="1"/>
  <c r="H181" i="1"/>
  <c r="I181" i="1"/>
  <c r="J181" i="1"/>
  <c r="H182" i="1"/>
  <c r="D172" i="14" s="1"/>
  <c r="I182" i="1"/>
  <c r="E172" i="14" s="1"/>
  <c r="J182" i="1"/>
  <c r="F172" i="14" s="1"/>
  <c r="H183" i="1"/>
  <c r="D173" i="14" s="1"/>
  <c r="I183" i="1"/>
  <c r="E173" i="14" s="1"/>
  <c r="J183" i="1"/>
  <c r="F173" i="14" s="1"/>
  <c r="H184" i="1"/>
  <c r="I184" i="1"/>
  <c r="J184" i="1"/>
  <c r="H185" i="1"/>
  <c r="D175" i="14" s="1"/>
  <c r="I185" i="1"/>
  <c r="E175" i="14" s="1"/>
  <c r="J185" i="1"/>
  <c r="F175" i="14" s="1"/>
  <c r="H186" i="1"/>
  <c r="I186" i="1"/>
  <c r="J186" i="1"/>
  <c r="H187" i="1"/>
  <c r="D177" i="14" s="1"/>
  <c r="I187" i="1"/>
  <c r="E177" i="14" s="1"/>
  <c r="J187" i="1"/>
  <c r="F177" i="14" s="1"/>
  <c r="H188" i="1"/>
  <c r="I188" i="1"/>
  <c r="J188" i="1"/>
  <c r="H189" i="1"/>
  <c r="I189" i="1"/>
  <c r="J189" i="1"/>
  <c r="H190" i="1"/>
  <c r="I190" i="1"/>
  <c r="J190" i="1"/>
  <c r="H191" i="1"/>
  <c r="I191" i="1"/>
  <c r="J191" i="1"/>
  <c r="H192" i="1"/>
  <c r="I192" i="1"/>
  <c r="J192" i="1"/>
  <c r="H193" i="1"/>
  <c r="I193" i="1"/>
  <c r="J193" i="1"/>
  <c r="H194" i="1"/>
  <c r="I194" i="1"/>
  <c r="J194" i="1"/>
  <c r="H195" i="1"/>
  <c r="I195" i="1"/>
  <c r="J195" i="1"/>
  <c r="H196" i="1"/>
  <c r="I196" i="1"/>
  <c r="J196" i="1"/>
  <c r="H197" i="1"/>
  <c r="D187" i="14" s="1"/>
  <c r="I197" i="1"/>
  <c r="E187" i="14" s="1"/>
  <c r="J197" i="1"/>
  <c r="F187" i="14" s="1"/>
  <c r="H198" i="1"/>
  <c r="D188" i="14" s="1"/>
  <c r="I198" i="1"/>
  <c r="E188" i="14" s="1"/>
  <c r="J198" i="1"/>
  <c r="F188" i="14" s="1"/>
  <c r="H199" i="1"/>
  <c r="D189" i="14" s="1"/>
  <c r="I199" i="1"/>
  <c r="E189" i="14" s="1"/>
  <c r="J199" i="1"/>
  <c r="F189" i="14" s="1"/>
  <c r="H200" i="1"/>
  <c r="D190" i="14" s="1"/>
  <c r="I200" i="1"/>
  <c r="E190" i="14" s="1"/>
  <c r="J200" i="1"/>
  <c r="F190" i="14" s="1"/>
  <c r="H201" i="1"/>
  <c r="D191" i="14" s="1"/>
  <c r="I201" i="1"/>
  <c r="E191" i="14" s="1"/>
  <c r="J201" i="1"/>
  <c r="F191" i="14" s="1"/>
  <c r="H202" i="1"/>
  <c r="D192" i="14" s="1"/>
  <c r="I202" i="1"/>
  <c r="E192" i="14" s="1"/>
  <c r="J202" i="1"/>
  <c r="F192" i="14" s="1"/>
  <c r="H203" i="1"/>
  <c r="D193" i="14" s="1"/>
  <c r="I203" i="1"/>
  <c r="E193" i="14" s="1"/>
  <c r="J203" i="1"/>
  <c r="F193" i="14" s="1"/>
  <c r="H204" i="1"/>
  <c r="D194" i="14" s="1"/>
  <c r="I204" i="1"/>
  <c r="E194" i="14" s="1"/>
  <c r="J204" i="1"/>
  <c r="F194" i="14" s="1"/>
  <c r="H205" i="1"/>
  <c r="D195" i="14" s="1"/>
  <c r="I205" i="1"/>
  <c r="E195" i="14" s="1"/>
  <c r="J205" i="1"/>
  <c r="F195" i="14" s="1"/>
  <c r="H206" i="1"/>
  <c r="I206" i="1"/>
  <c r="J206" i="1"/>
  <c r="H207" i="1"/>
  <c r="I207" i="1"/>
  <c r="J207" i="1"/>
  <c r="H208" i="1"/>
  <c r="I208" i="1"/>
  <c r="J208" i="1"/>
  <c r="H209" i="1"/>
  <c r="I209" i="1"/>
  <c r="J209" i="1"/>
  <c r="H210" i="1"/>
  <c r="I210" i="1"/>
  <c r="J210" i="1"/>
  <c r="H211" i="1"/>
  <c r="D201" i="14" s="1"/>
  <c r="I211" i="1"/>
  <c r="E201" i="14" s="1"/>
  <c r="J211" i="1"/>
  <c r="F201" i="14" s="1"/>
  <c r="H212" i="1"/>
  <c r="D202" i="14" s="1"/>
  <c r="I212" i="1"/>
  <c r="E202" i="14" s="1"/>
  <c r="J212" i="1"/>
  <c r="F202" i="14" s="1"/>
  <c r="H213" i="1"/>
  <c r="D203" i="14" s="1"/>
  <c r="I213" i="1"/>
  <c r="E203" i="14" s="1"/>
  <c r="J213" i="1"/>
  <c r="F203" i="14" s="1"/>
  <c r="H214" i="1"/>
  <c r="D204" i="14" s="1"/>
  <c r="I214" i="1"/>
  <c r="E204" i="14" s="1"/>
  <c r="J214" i="1"/>
  <c r="F204" i="14" s="1"/>
  <c r="H215" i="1"/>
  <c r="D205" i="14" s="1"/>
  <c r="I215" i="1"/>
  <c r="E205" i="14" s="1"/>
  <c r="J215" i="1"/>
  <c r="F205" i="14" s="1"/>
  <c r="H216" i="1"/>
  <c r="D206" i="14" s="1"/>
  <c r="I216" i="1"/>
  <c r="E206" i="14" s="1"/>
  <c r="J216" i="1"/>
  <c r="F206" i="14" s="1"/>
  <c r="H217" i="1"/>
  <c r="D207" i="14" s="1"/>
  <c r="I217" i="1"/>
  <c r="E207" i="14" s="1"/>
  <c r="J217" i="1"/>
  <c r="F207" i="14" s="1"/>
  <c r="H218" i="1"/>
  <c r="I218" i="1"/>
  <c r="J218" i="1"/>
  <c r="H219" i="1"/>
  <c r="I219" i="1"/>
  <c r="J219" i="1"/>
  <c r="H220" i="1"/>
  <c r="D210" i="14" s="1"/>
  <c r="I220" i="1"/>
  <c r="E210" i="14" s="1"/>
  <c r="J220" i="1"/>
  <c r="F210" i="14" s="1"/>
  <c r="H221" i="1"/>
  <c r="I221" i="1"/>
  <c r="J221" i="1"/>
  <c r="H222" i="1"/>
  <c r="D212" i="14" s="1"/>
  <c r="I222" i="1"/>
  <c r="E212" i="14" s="1"/>
  <c r="J222" i="1"/>
  <c r="F212" i="14" s="1"/>
  <c r="H223" i="1"/>
  <c r="I223" i="1"/>
  <c r="J223" i="1"/>
  <c r="H224" i="1"/>
  <c r="I224" i="1"/>
  <c r="J224" i="1"/>
  <c r="H225" i="1"/>
  <c r="D215" i="14" s="1"/>
  <c r="I225" i="1"/>
  <c r="E215" i="14" s="1"/>
  <c r="J225" i="1"/>
  <c r="F215" i="14" s="1"/>
  <c r="H226" i="1"/>
  <c r="D216" i="14" s="1"/>
  <c r="I226" i="1"/>
  <c r="E216" i="14" s="1"/>
  <c r="J226" i="1"/>
  <c r="F216" i="14" s="1"/>
  <c r="H227" i="1"/>
  <c r="D217" i="14" s="1"/>
  <c r="I227" i="1"/>
  <c r="E217" i="14" s="1"/>
  <c r="J227" i="1"/>
  <c r="F217" i="14" s="1"/>
  <c r="H228" i="1"/>
  <c r="D218" i="14" s="1"/>
  <c r="I228" i="1"/>
  <c r="E218" i="14" s="1"/>
  <c r="J228" i="1"/>
  <c r="F218" i="14" s="1"/>
  <c r="H229" i="1"/>
  <c r="I229" i="1"/>
  <c r="J229" i="1"/>
  <c r="H230" i="1"/>
  <c r="D220" i="14" s="1"/>
  <c r="I230" i="1"/>
  <c r="E220" i="14" s="1"/>
  <c r="J230" i="1"/>
  <c r="F220" i="14" s="1"/>
  <c r="H231" i="1"/>
  <c r="D221" i="14" s="1"/>
  <c r="I231" i="1"/>
  <c r="E221" i="14" s="1"/>
  <c r="J231" i="1"/>
  <c r="F221" i="14" s="1"/>
  <c r="H232" i="1"/>
  <c r="D222" i="14" s="1"/>
  <c r="I232" i="1"/>
  <c r="E222" i="14" s="1"/>
  <c r="J232" i="1"/>
  <c r="F222" i="14" s="1"/>
  <c r="H233" i="1"/>
  <c r="D223" i="14" s="1"/>
  <c r="I233" i="1"/>
  <c r="E223" i="14" s="1"/>
  <c r="J233" i="1"/>
  <c r="F223" i="14" s="1"/>
  <c r="H234" i="1"/>
  <c r="D224" i="14" s="1"/>
  <c r="I234" i="1"/>
  <c r="E224" i="14" s="1"/>
  <c r="J234" i="1"/>
  <c r="F224" i="14" s="1"/>
  <c r="H235" i="1"/>
  <c r="D225" i="14" s="1"/>
  <c r="I235" i="1"/>
  <c r="E225" i="14" s="1"/>
  <c r="J235" i="1"/>
  <c r="F225" i="14" s="1"/>
  <c r="H236" i="1"/>
  <c r="D226" i="14" s="1"/>
  <c r="I236" i="1"/>
  <c r="E226" i="14" s="1"/>
  <c r="J236" i="1"/>
  <c r="F226" i="14" s="1"/>
  <c r="H237" i="1"/>
  <c r="D227" i="14" s="1"/>
  <c r="I237" i="1"/>
  <c r="E227" i="14" s="1"/>
  <c r="J237" i="1"/>
  <c r="F227" i="14" s="1"/>
  <c r="H238" i="1"/>
  <c r="D228" i="14" s="1"/>
  <c r="I238" i="1"/>
  <c r="E228" i="14" s="1"/>
  <c r="J238" i="1"/>
  <c r="F228" i="14" s="1"/>
  <c r="H239" i="1"/>
  <c r="D229" i="14" s="1"/>
  <c r="I239" i="1"/>
  <c r="E229" i="14" s="1"/>
  <c r="J239" i="1"/>
  <c r="F229" i="14" s="1"/>
  <c r="H240" i="1"/>
  <c r="D230" i="14" s="1"/>
  <c r="I240" i="1"/>
  <c r="E230" i="14" s="1"/>
  <c r="J240" i="1"/>
  <c r="F230" i="14" s="1"/>
  <c r="H241" i="1"/>
  <c r="D231" i="14" s="1"/>
  <c r="I241" i="1"/>
  <c r="E231" i="14" s="1"/>
  <c r="J241" i="1"/>
  <c r="F231" i="14" s="1"/>
  <c r="H242" i="1"/>
  <c r="D232" i="14" s="1"/>
  <c r="I242" i="1"/>
  <c r="E232" i="14" s="1"/>
  <c r="J242" i="1"/>
  <c r="F232" i="14" s="1"/>
  <c r="H243" i="1"/>
  <c r="D233" i="14" s="1"/>
  <c r="I243" i="1"/>
  <c r="E233" i="14" s="1"/>
  <c r="J243" i="1"/>
  <c r="F233" i="14" s="1"/>
  <c r="H244" i="1"/>
  <c r="D234" i="14" s="1"/>
  <c r="I244" i="1"/>
  <c r="E234" i="14" s="1"/>
  <c r="J244" i="1"/>
  <c r="F234" i="14" s="1"/>
  <c r="H245" i="1"/>
  <c r="D235" i="14" s="1"/>
  <c r="I245" i="1"/>
  <c r="E235" i="14" s="1"/>
  <c r="J245" i="1"/>
  <c r="F235" i="14" s="1"/>
  <c r="H246" i="1"/>
  <c r="D236" i="14" s="1"/>
  <c r="I246" i="1"/>
  <c r="E236" i="14" s="1"/>
  <c r="J246" i="1"/>
  <c r="F236" i="14" s="1"/>
  <c r="H247" i="1"/>
  <c r="D237" i="14" s="1"/>
  <c r="I247" i="1"/>
  <c r="E237" i="14" s="1"/>
  <c r="J247" i="1"/>
  <c r="F237" i="14" s="1"/>
  <c r="H248" i="1"/>
  <c r="D238" i="14" s="1"/>
  <c r="I248" i="1"/>
  <c r="E238" i="14" s="1"/>
  <c r="J248" i="1"/>
  <c r="F238" i="14" s="1"/>
  <c r="H249" i="1"/>
  <c r="D239" i="14" s="1"/>
  <c r="I249" i="1"/>
  <c r="E239" i="14" s="1"/>
  <c r="J249" i="1"/>
  <c r="F239" i="14" s="1"/>
  <c r="H250" i="1"/>
  <c r="D240" i="14" s="1"/>
  <c r="I250" i="1"/>
  <c r="E240" i="14" s="1"/>
  <c r="J250" i="1"/>
  <c r="F240" i="14" s="1"/>
  <c r="H251" i="1"/>
  <c r="D241" i="14" s="1"/>
  <c r="I251" i="1"/>
  <c r="E241" i="14" s="1"/>
  <c r="J251" i="1"/>
  <c r="F241" i="14" s="1"/>
  <c r="H252" i="1"/>
  <c r="D242" i="14" s="1"/>
  <c r="I252" i="1"/>
  <c r="E242" i="14" s="1"/>
  <c r="J252" i="1"/>
  <c r="F242" i="14" s="1"/>
  <c r="H253" i="1"/>
  <c r="I253" i="1"/>
  <c r="J253" i="1"/>
  <c r="H254" i="1"/>
  <c r="I254" i="1"/>
  <c r="J254" i="1"/>
  <c r="H255" i="1"/>
  <c r="I255" i="1"/>
  <c r="J255" i="1"/>
  <c r="H256" i="1"/>
  <c r="I256" i="1"/>
  <c r="J256" i="1"/>
  <c r="H257" i="1"/>
  <c r="I257" i="1"/>
  <c r="J257" i="1"/>
  <c r="H258" i="1"/>
  <c r="I258" i="1"/>
  <c r="J258" i="1"/>
  <c r="H259" i="1"/>
  <c r="I259" i="1"/>
  <c r="J259" i="1"/>
  <c r="H260" i="1"/>
  <c r="I260" i="1"/>
  <c r="J260" i="1"/>
  <c r="H261" i="1"/>
  <c r="I261" i="1"/>
  <c r="J261" i="1"/>
  <c r="H262" i="1"/>
  <c r="D252" i="14" s="1"/>
  <c r="I262" i="1"/>
  <c r="E252" i="14" s="1"/>
  <c r="J262" i="1"/>
  <c r="F252" i="14" s="1"/>
  <c r="H263" i="1"/>
  <c r="D253" i="14" s="1"/>
  <c r="I263" i="1"/>
  <c r="E253" i="14" s="1"/>
  <c r="J263" i="1"/>
  <c r="F253" i="14" s="1"/>
  <c r="H264" i="1"/>
  <c r="D254" i="14" s="1"/>
  <c r="I264" i="1"/>
  <c r="E254" i="14" s="1"/>
  <c r="J264" i="1"/>
  <c r="F254" i="14" s="1"/>
  <c r="H265" i="1"/>
  <c r="D255" i="14" s="1"/>
  <c r="I265" i="1"/>
  <c r="E255" i="14" s="1"/>
  <c r="J265" i="1"/>
  <c r="F255" i="14" s="1"/>
  <c r="H266" i="1"/>
  <c r="D256" i="14" s="1"/>
  <c r="I266" i="1"/>
  <c r="E256" i="14" s="1"/>
  <c r="J266" i="1"/>
  <c r="F256" i="14" s="1"/>
  <c r="H267" i="1"/>
  <c r="D257" i="14" s="1"/>
  <c r="I267" i="1"/>
  <c r="E257" i="14" s="1"/>
  <c r="J267" i="1"/>
  <c r="F257" i="14" s="1"/>
  <c r="H268" i="1"/>
  <c r="D258" i="14" s="1"/>
  <c r="I268" i="1"/>
  <c r="E258" i="14" s="1"/>
  <c r="J268" i="1"/>
  <c r="F258" i="14" s="1"/>
  <c r="H269" i="1"/>
  <c r="D259" i="14" s="1"/>
  <c r="I269" i="1"/>
  <c r="E259" i="14" s="1"/>
  <c r="J269" i="1"/>
  <c r="F259" i="14" s="1"/>
  <c r="H270" i="1"/>
  <c r="I270" i="1"/>
  <c r="J270" i="1"/>
  <c r="H271" i="1"/>
  <c r="I271" i="1"/>
  <c r="J271" i="1"/>
  <c r="H272" i="1"/>
  <c r="D262" i="14" s="1"/>
  <c r="I272" i="1"/>
  <c r="E262" i="14" s="1"/>
  <c r="J272" i="1"/>
  <c r="F262" i="14" s="1"/>
  <c r="H273" i="1"/>
  <c r="I273" i="1"/>
  <c r="J273" i="1"/>
  <c r="H274" i="1"/>
  <c r="I274" i="1"/>
  <c r="J274" i="1"/>
  <c r="H275" i="1"/>
  <c r="I275" i="1"/>
  <c r="J275" i="1"/>
  <c r="H276" i="1"/>
  <c r="D266" i="14" s="1"/>
  <c r="I276" i="1"/>
  <c r="E266" i="14" s="1"/>
  <c r="J276" i="1"/>
  <c r="F266" i="14" s="1"/>
  <c r="H277" i="1"/>
  <c r="D267" i="14" s="1"/>
  <c r="I277" i="1"/>
  <c r="E267" i="14" s="1"/>
  <c r="J277" i="1"/>
  <c r="F267" i="14" s="1"/>
  <c r="H278" i="1"/>
  <c r="D268" i="14" s="1"/>
  <c r="I278" i="1"/>
  <c r="E268" i="14" s="1"/>
  <c r="J278" i="1"/>
  <c r="F268" i="14" s="1"/>
  <c r="H279" i="1"/>
  <c r="I279" i="1"/>
  <c r="J279" i="1"/>
  <c r="H280" i="1"/>
  <c r="D270" i="14" s="1"/>
  <c r="I280" i="1"/>
  <c r="E270" i="14" s="1"/>
  <c r="J280" i="1"/>
  <c r="F270" i="14" s="1"/>
  <c r="H281" i="1"/>
  <c r="D271" i="14" s="1"/>
  <c r="I281" i="1"/>
  <c r="E271" i="14" s="1"/>
  <c r="J281" i="1"/>
  <c r="F271" i="14" s="1"/>
  <c r="H282" i="1"/>
  <c r="D272" i="14" s="1"/>
  <c r="I282" i="1"/>
  <c r="E272" i="14" s="1"/>
  <c r="J282" i="1"/>
  <c r="F272" i="14" s="1"/>
  <c r="H283" i="1"/>
  <c r="D273" i="14" s="1"/>
  <c r="I283" i="1"/>
  <c r="E273" i="14" s="1"/>
  <c r="J283" i="1"/>
  <c r="F273" i="14" s="1"/>
  <c r="H284" i="1"/>
  <c r="D274" i="14" s="1"/>
  <c r="I284" i="1"/>
  <c r="E274" i="14" s="1"/>
  <c r="J284" i="1"/>
  <c r="F274" i="14" s="1"/>
  <c r="H285" i="1"/>
  <c r="D275" i="14" s="1"/>
  <c r="I285" i="1"/>
  <c r="E275" i="14" s="1"/>
  <c r="J285" i="1"/>
  <c r="F275" i="14" s="1"/>
  <c r="H286" i="1"/>
  <c r="D276" i="14" s="1"/>
  <c r="I286" i="1"/>
  <c r="E276" i="14" s="1"/>
  <c r="J286" i="1"/>
  <c r="F276" i="14" s="1"/>
  <c r="H287" i="1"/>
  <c r="D277" i="14" s="1"/>
  <c r="I287" i="1"/>
  <c r="E277" i="14" s="1"/>
  <c r="J287" i="1"/>
  <c r="F277" i="14" s="1"/>
  <c r="H288" i="1"/>
  <c r="D278" i="14" s="1"/>
  <c r="I288" i="1"/>
  <c r="E278" i="14" s="1"/>
  <c r="J288" i="1"/>
  <c r="F278" i="14" s="1"/>
  <c r="H289" i="1"/>
  <c r="D279" i="14" s="1"/>
  <c r="I289" i="1"/>
  <c r="E279" i="14" s="1"/>
  <c r="J289" i="1"/>
  <c r="F279" i="14" s="1"/>
  <c r="H290" i="1"/>
  <c r="D280" i="14" s="1"/>
  <c r="I290" i="1"/>
  <c r="E280" i="14" s="1"/>
  <c r="J290" i="1"/>
  <c r="F280" i="14" s="1"/>
  <c r="H291" i="1"/>
  <c r="D281" i="14" s="1"/>
  <c r="I291" i="1"/>
  <c r="E281" i="14" s="1"/>
  <c r="J291" i="1"/>
  <c r="F281" i="14" s="1"/>
  <c r="H292" i="1"/>
  <c r="D282" i="14" s="1"/>
  <c r="I292" i="1"/>
  <c r="E282" i="14" s="1"/>
  <c r="J292" i="1"/>
  <c r="F282" i="14" s="1"/>
  <c r="H293" i="1"/>
  <c r="D283" i="14" s="1"/>
  <c r="I293" i="1"/>
  <c r="E283" i="14" s="1"/>
  <c r="J293" i="1"/>
  <c r="F283" i="14" s="1"/>
  <c r="H294" i="1"/>
  <c r="D284" i="14" s="1"/>
  <c r="I294" i="1"/>
  <c r="E284" i="14" s="1"/>
  <c r="J294" i="1"/>
  <c r="F284" i="14" s="1"/>
  <c r="H295" i="1"/>
  <c r="D285" i="14" s="1"/>
  <c r="I295" i="1"/>
  <c r="E285" i="14" s="1"/>
  <c r="J295" i="1"/>
  <c r="F285" i="14" s="1"/>
  <c r="H296" i="1"/>
  <c r="D286" i="14" s="1"/>
  <c r="I296" i="1"/>
  <c r="E286" i="14" s="1"/>
  <c r="J296" i="1"/>
  <c r="F286" i="14" s="1"/>
  <c r="H297" i="1"/>
  <c r="D287" i="14" s="1"/>
  <c r="I297" i="1"/>
  <c r="E287" i="14" s="1"/>
  <c r="J297" i="1"/>
  <c r="F287" i="14" s="1"/>
  <c r="H298" i="1"/>
  <c r="D288" i="14" s="1"/>
  <c r="I298" i="1"/>
  <c r="E288" i="14" s="1"/>
  <c r="J298" i="1"/>
  <c r="F288" i="14" s="1"/>
  <c r="H299" i="1"/>
  <c r="D289" i="14" s="1"/>
  <c r="I299" i="1"/>
  <c r="E289" i="14" s="1"/>
  <c r="J299" i="1"/>
  <c r="F289" i="14" s="1"/>
  <c r="H300" i="1"/>
  <c r="D290" i="14" s="1"/>
  <c r="I300" i="1"/>
  <c r="E290" i="14" s="1"/>
  <c r="J300" i="1"/>
  <c r="F290" i="14" s="1"/>
  <c r="H301" i="1"/>
  <c r="D291" i="14" s="1"/>
  <c r="I301" i="1"/>
  <c r="E291" i="14" s="1"/>
  <c r="J301" i="1"/>
  <c r="F291" i="14" s="1"/>
  <c r="H302" i="1"/>
  <c r="D292" i="14" s="1"/>
  <c r="I302" i="1"/>
  <c r="E292" i="14" s="1"/>
  <c r="J302" i="1"/>
  <c r="F292" i="14" s="1"/>
  <c r="H303" i="1"/>
  <c r="D293" i="14" s="1"/>
  <c r="I303" i="1"/>
  <c r="E293" i="14" s="1"/>
  <c r="J303" i="1"/>
  <c r="F293" i="14" s="1"/>
  <c r="H304" i="1"/>
  <c r="D294" i="14" s="1"/>
  <c r="I304" i="1"/>
  <c r="E294" i="14" s="1"/>
  <c r="J304" i="1"/>
  <c r="F294" i="14" s="1"/>
  <c r="H305" i="1"/>
  <c r="D295" i="14" s="1"/>
  <c r="I305" i="1"/>
  <c r="E295" i="14" s="1"/>
  <c r="J305" i="1"/>
  <c r="F295" i="14" s="1"/>
  <c r="H306" i="1"/>
  <c r="D296" i="14" s="1"/>
  <c r="I306" i="1"/>
  <c r="E296" i="14" s="1"/>
  <c r="J306" i="1"/>
  <c r="F296" i="14" s="1"/>
  <c r="H307" i="1"/>
  <c r="D297" i="14" s="1"/>
  <c r="I307" i="1"/>
  <c r="E297" i="14" s="1"/>
  <c r="J307" i="1"/>
  <c r="F297" i="14" s="1"/>
  <c r="H308" i="1"/>
  <c r="D298" i="14" s="1"/>
  <c r="I308" i="1"/>
  <c r="E298" i="14" s="1"/>
  <c r="J308" i="1"/>
  <c r="F298" i="14" s="1"/>
  <c r="H309" i="1"/>
  <c r="D299" i="14" s="1"/>
  <c r="I309" i="1"/>
  <c r="E299" i="14" s="1"/>
  <c r="J309" i="1"/>
  <c r="F299" i="14" s="1"/>
  <c r="H310" i="1"/>
  <c r="D300" i="14" s="1"/>
  <c r="I310" i="1"/>
  <c r="E300" i="14" s="1"/>
  <c r="J310" i="1"/>
  <c r="F300" i="14" s="1"/>
  <c r="H311" i="1"/>
  <c r="D301" i="14" s="1"/>
  <c r="I311" i="1"/>
  <c r="E301" i="14" s="1"/>
  <c r="J311" i="1"/>
  <c r="F301" i="14" s="1"/>
  <c r="H312" i="1"/>
  <c r="D302" i="14" s="1"/>
  <c r="I312" i="1"/>
  <c r="E302" i="14" s="1"/>
  <c r="J312" i="1"/>
  <c r="F302" i="14" s="1"/>
  <c r="H313" i="1"/>
  <c r="D303" i="14" s="1"/>
  <c r="I313" i="1"/>
  <c r="E303" i="14" s="1"/>
  <c r="J313" i="1"/>
  <c r="F303" i="14" s="1"/>
  <c r="H314" i="1"/>
  <c r="I314" i="1"/>
  <c r="J314" i="1"/>
  <c r="H315" i="1"/>
  <c r="I315" i="1"/>
  <c r="J315" i="1"/>
  <c r="H316" i="1"/>
  <c r="I316" i="1"/>
  <c r="J316" i="1"/>
  <c r="H317" i="1"/>
  <c r="I317" i="1"/>
  <c r="J317" i="1"/>
  <c r="H318" i="1"/>
  <c r="D308" i="14" s="1"/>
  <c r="I318" i="1"/>
  <c r="E308" i="14" s="1"/>
  <c r="J318" i="1"/>
  <c r="F308" i="14" s="1"/>
  <c r="H319" i="1"/>
  <c r="D309" i="14" s="1"/>
  <c r="I319" i="1"/>
  <c r="E309" i="14" s="1"/>
  <c r="J319" i="1"/>
  <c r="F309" i="14" s="1"/>
  <c r="H320" i="1"/>
  <c r="D310" i="14" s="1"/>
  <c r="I320" i="1"/>
  <c r="E310" i="14" s="1"/>
  <c r="J320" i="1"/>
  <c r="F310" i="14" s="1"/>
  <c r="H321" i="1"/>
  <c r="D311" i="14" s="1"/>
  <c r="I321" i="1"/>
  <c r="E311" i="14" s="1"/>
  <c r="J321" i="1"/>
  <c r="F311" i="14" s="1"/>
  <c r="H322" i="1"/>
  <c r="D312" i="14" s="1"/>
  <c r="I322" i="1"/>
  <c r="E312" i="14" s="1"/>
  <c r="J322" i="1"/>
  <c r="F312" i="14" s="1"/>
  <c r="H323" i="1"/>
  <c r="I323" i="1"/>
  <c r="J323" i="1"/>
  <c r="H324" i="1"/>
  <c r="D314" i="14" s="1"/>
  <c r="I324" i="1"/>
  <c r="E314" i="14" s="1"/>
  <c r="J324" i="1"/>
  <c r="F314" i="14" s="1"/>
  <c r="H325" i="1"/>
  <c r="D315" i="14" s="1"/>
  <c r="I325" i="1"/>
  <c r="E315" i="14" s="1"/>
  <c r="J325" i="1"/>
  <c r="F315" i="14" s="1"/>
  <c r="H326" i="1"/>
  <c r="D316" i="14" s="1"/>
  <c r="I326" i="1"/>
  <c r="E316" i="14" s="1"/>
  <c r="J326" i="1"/>
  <c r="F316" i="14" s="1"/>
  <c r="H327" i="1"/>
  <c r="D317" i="14" s="1"/>
  <c r="I327" i="1"/>
  <c r="E317" i="14" s="1"/>
  <c r="J327" i="1"/>
  <c r="F317" i="14" s="1"/>
  <c r="H328" i="1"/>
  <c r="D318" i="14" s="1"/>
  <c r="I328" i="1"/>
  <c r="E318" i="14" s="1"/>
  <c r="J328" i="1"/>
  <c r="F318" i="14" s="1"/>
  <c r="H329" i="1"/>
  <c r="D319" i="14" s="1"/>
  <c r="I329" i="1"/>
  <c r="E319" i="14" s="1"/>
  <c r="J329" i="1"/>
  <c r="F319" i="14" s="1"/>
  <c r="H330" i="1"/>
  <c r="D320" i="14" s="1"/>
  <c r="I330" i="1"/>
  <c r="E320" i="14" s="1"/>
  <c r="J330" i="1"/>
  <c r="F320" i="14" s="1"/>
  <c r="H331" i="1"/>
  <c r="D321" i="14" s="1"/>
  <c r="I331" i="1"/>
  <c r="E321" i="14" s="1"/>
  <c r="J331" i="1"/>
  <c r="F321" i="14" s="1"/>
  <c r="H332" i="1"/>
  <c r="D322" i="14" s="1"/>
  <c r="I332" i="1"/>
  <c r="E322" i="14" s="1"/>
  <c r="J332" i="1"/>
  <c r="F322" i="14" s="1"/>
  <c r="H333" i="1"/>
  <c r="D323" i="14" s="1"/>
  <c r="I333" i="1"/>
  <c r="E323" i="14" s="1"/>
  <c r="J333" i="1"/>
  <c r="F323" i="14" s="1"/>
  <c r="H334" i="1"/>
  <c r="D324" i="14" s="1"/>
  <c r="I334" i="1"/>
  <c r="E324" i="14" s="1"/>
  <c r="J334" i="1"/>
  <c r="F324" i="14" s="1"/>
  <c r="H335" i="1"/>
  <c r="D325" i="14" s="1"/>
  <c r="I335" i="1"/>
  <c r="E325" i="14" s="1"/>
  <c r="J335" i="1"/>
  <c r="F325" i="14" s="1"/>
  <c r="H336" i="1"/>
  <c r="D326" i="14" s="1"/>
  <c r="I336" i="1"/>
  <c r="E326" i="14" s="1"/>
  <c r="J336" i="1"/>
  <c r="F326" i="14" s="1"/>
  <c r="H337" i="1"/>
  <c r="D327" i="14" s="1"/>
  <c r="I337" i="1"/>
  <c r="E327" i="14" s="1"/>
  <c r="J337" i="1"/>
  <c r="F327" i="14" s="1"/>
  <c r="H338" i="1"/>
  <c r="D328" i="14" s="1"/>
  <c r="I338" i="1"/>
  <c r="E328" i="14" s="1"/>
  <c r="J338" i="1"/>
  <c r="F328" i="14" s="1"/>
  <c r="H339" i="1"/>
  <c r="D329" i="14" s="1"/>
  <c r="I339" i="1"/>
  <c r="E329" i="14" s="1"/>
  <c r="J339" i="1"/>
  <c r="F329" i="14" s="1"/>
  <c r="H340" i="1"/>
  <c r="D330" i="14" s="1"/>
  <c r="I340" i="1"/>
  <c r="E330" i="14" s="1"/>
  <c r="J340" i="1"/>
  <c r="F330" i="14" s="1"/>
  <c r="H341" i="1"/>
  <c r="D331" i="14" s="1"/>
  <c r="I341" i="1"/>
  <c r="E331" i="14" s="1"/>
  <c r="J341" i="1"/>
  <c r="F331" i="14" s="1"/>
  <c r="H342" i="1"/>
  <c r="D332" i="14" s="1"/>
  <c r="I342" i="1"/>
  <c r="E332" i="14" s="1"/>
  <c r="J342" i="1"/>
  <c r="F332" i="14" s="1"/>
  <c r="H343" i="1"/>
  <c r="D333" i="14" s="1"/>
  <c r="I343" i="1"/>
  <c r="E333" i="14" s="1"/>
  <c r="J343" i="1"/>
  <c r="F333" i="14" s="1"/>
  <c r="H344" i="1"/>
  <c r="D334" i="14" s="1"/>
  <c r="I344" i="1"/>
  <c r="E334" i="14" s="1"/>
  <c r="J344" i="1"/>
  <c r="F334" i="14" s="1"/>
  <c r="H345" i="1"/>
  <c r="D335" i="14" s="1"/>
  <c r="I345" i="1"/>
  <c r="E335" i="14" s="1"/>
  <c r="J345" i="1"/>
  <c r="F335" i="14" s="1"/>
  <c r="H346" i="1"/>
  <c r="D336" i="14" s="1"/>
  <c r="I346" i="1"/>
  <c r="E336" i="14" s="1"/>
  <c r="J346" i="1"/>
  <c r="F336" i="14" s="1"/>
  <c r="H347" i="1"/>
  <c r="D337" i="14" s="1"/>
  <c r="I347" i="1"/>
  <c r="E337" i="14" s="1"/>
  <c r="J347" i="1"/>
  <c r="F337" i="14" s="1"/>
  <c r="H348" i="1"/>
  <c r="D338" i="14" s="1"/>
  <c r="I348" i="1"/>
  <c r="E338" i="14" s="1"/>
  <c r="J348" i="1"/>
  <c r="F338" i="14" s="1"/>
  <c r="H349" i="1"/>
  <c r="I349" i="1"/>
  <c r="J349" i="1"/>
  <c r="H350" i="1"/>
  <c r="D340" i="14" s="1"/>
  <c r="I350" i="1"/>
  <c r="E340" i="14" s="1"/>
  <c r="J350" i="1"/>
  <c r="F340" i="14" s="1"/>
  <c r="H351" i="1"/>
  <c r="D341" i="14" s="1"/>
  <c r="I351" i="1"/>
  <c r="E341" i="14" s="1"/>
  <c r="J351" i="1"/>
  <c r="F341" i="14" s="1"/>
  <c r="H352" i="1"/>
  <c r="D342" i="14" s="1"/>
  <c r="I352" i="1"/>
  <c r="E342" i="14" s="1"/>
  <c r="J352" i="1"/>
  <c r="F342" i="14" s="1"/>
  <c r="H353" i="1"/>
  <c r="D343" i="14" s="1"/>
  <c r="I353" i="1"/>
  <c r="E343" i="14" s="1"/>
  <c r="J353" i="1"/>
  <c r="F343" i="14" s="1"/>
  <c r="H354" i="1"/>
  <c r="I354" i="1"/>
  <c r="J354" i="1"/>
  <c r="H355" i="1"/>
  <c r="D345" i="14" s="1"/>
  <c r="I355" i="1"/>
  <c r="E345" i="14" s="1"/>
  <c r="J355" i="1"/>
  <c r="F345" i="14" s="1"/>
  <c r="H356" i="1"/>
  <c r="D346" i="14" s="1"/>
  <c r="I356" i="1"/>
  <c r="E346" i="14" s="1"/>
  <c r="J356" i="1"/>
  <c r="F346" i="14" s="1"/>
  <c r="H357" i="1"/>
  <c r="D347" i="14" s="1"/>
  <c r="I357" i="1"/>
  <c r="E347" i="14" s="1"/>
  <c r="J357" i="1"/>
  <c r="F347" i="14" s="1"/>
  <c r="H358" i="1"/>
  <c r="D348" i="14" s="1"/>
  <c r="I358" i="1"/>
  <c r="E348" i="14" s="1"/>
  <c r="J358" i="1"/>
  <c r="F348" i="14" s="1"/>
  <c r="H359" i="1"/>
  <c r="D349" i="14" s="1"/>
  <c r="I359" i="1"/>
  <c r="E349" i="14" s="1"/>
  <c r="J359" i="1"/>
  <c r="F349" i="14" s="1"/>
  <c r="H360" i="1"/>
  <c r="D350" i="14" s="1"/>
  <c r="I360" i="1"/>
  <c r="E350" i="14" s="1"/>
  <c r="J360" i="1"/>
  <c r="F350" i="14" s="1"/>
  <c r="H361" i="1"/>
  <c r="D351" i="14" s="1"/>
  <c r="I361" i="1"/>
  <c r="E351" i="14" s="1"/>
  <c r="J361" i="1"/>
  <c r="F351" i="14" s="1"/>
  <c r="H362" i="1"/>
  <c r="D352" i="14" s="1"/>
  <c r="I362" i="1"/>
  <c r="E352" i="14" s="1"/>
  <c r="J362" i="1"/>
  <c r="F352" i="14" s="1"/>
  <c r="H363" i="1"/>
  <c r="D353" i="14" s="1"/>
  <c r="I363" i="1"/>
  <c r="E353" i="14" s="1"/>
  <c r="J363" i="1"/>
  <c r="F353" i="14" s="1"/>
  <c r="H364" i="1"/>
  <c r="D354" i="14" s="1"/>
  <c r="I364" i="1"/>
  <c r="E354" i="14" s="1"/>
  <c r="J364" i="1"/>
  <c r="F354" i="14" s="1"/>
  <c r="H365" i="1"/>
  <c r="D355" i="14" s="1"/>
  <c r="I365" i="1"/>
  <c r="E355" i="14" s="1"/>
  <c r="J365" i="1"/>
  <c r="F355" i="14" s="1"/>
  <c r="H366" i="1"/>
  <c r="D356" i="14" s="1"/>
  <c r="I366" i="1"/>
  <c r="E356" i="14" s="1"/>
  <c r="J366" i="1"/>
  <c r="F356" i="14" s="1"/>
  <c r="H367" i="1"/>
  <c r="D357" i="14" s="1"/>
  <c r="I367" i="1"/>
  <c r="E357" i="14" s="1"/>
  <c r="J367" i="1"/>
  <c r="F357" i="14" s="1"/>
  <c r="H368" i="1"/>
  <c r="D358" i="14" s="1"/>
  <c r="I368" i="1"/>
  <c r="E358" i="14" s="1"/>
  <c r="J368" i="1"/>
  <c r="F358" i="14" s="1"/>
  <c r="H369" i="1"/>
  <c r="D359" i="14" s="1"/>
  <c r="I369" i="1"/>
  <c r="E359" i="14" s="1"/>
  <c r="J369" i="1"/>
  <c r="F359" i="14" s="1"/>
  <c r="H370" i="1"/>
  <c r="D360" i="14" s="1"/>
  <c r="I370" i="1"/>
  <c r="E360" i="14" s="1"/>
  <c r="J370" i="1"/>
  <c r="F360" i="14" s="1"/>
  <c r="H371" i="1"/>
  <c r="D361" i="14" s="1"/>
  <c r="I371" i="1"/>
  <c r="E361" i="14" s="1"/>
  <c r="J371" i="1"/>
  <c r="F361" i="14" s="1"/>
  <c r="H372" i="1"/>
  <c r="D362" i="14" s="1"/>
  <c r="I372" i="1"/>
  <c r="E362" i="14" s="1"/>
  <c r="J372" i="1"/>
  <c r="F362" i="14" s="1"/>
  <c r="H373" i="1"/>
  <c r="D363" i="14" s="1"/>
  <c r="I373" i="1"/>
  <c r="E363" i="14" s="1"/>
  <c r="J373" i="1"/>
  <c r="F363" i="14" s="1"/>
  <c r="H374" i="1"/>
  <c r="D364" i="14" s="1"/>
  <c r="I374" i="1"/>
  <c r="E364" i="14" s="1"/>
  <c r="J374" i="1"/>
  <c r="F364" i="14" s="1"/>
  <c r="H375" i="1"/>
  <c r="D365" i="14" s="1"/>
  <c r="I375" i="1"/>
  <c r="E365" i="14" s="1"/>
  <c r="J375" i="1"/>
  <c r="F365" i="14" s="1"/>
  <c r="H376" i="1"/>
  <c r="D366" i="14" s="1"/>
  <c r="I376" i="1"/>
  <c r="E366" i="14" s="1"/>
  <c r="J376" i="1"/>
  <c r="F366" i="14" s="1"/>
  <c r="H377" i="1"/>
  <c r="D367" i="14" s="1"/>
  <c r="I377" i="1"/>
  <c r="E367" i="14" s="1"/>
  <c r="J377" i="1"/>
  <c r="F367" i="14" s="1"/>
  <c r="H378" i="1"/>
  <c r="D368" i="14" s="1"/>
  <c r="I378" i="1"/>
  <c r="E368" i="14" s="1"/>
  <c r="J378" i="1"/>
  <c r="F368" i="14" s="1"/>
  <c r="H379" i="1"/>
  <c r="D369" i="14" s="1"/>
  <c r="I379" i="1"/>
  <c r="E369" i="14" s="1"/>
  <c r="J379" i="1"/>
  <c r="F369" i="14" s="1"/>
  <c r="H380" i="1"/>
  <c r="D370" i="14" s="1"/>
  <c r="I380" i="1"/>
  <c r="E370" i="14" s="1"/>
  <c r="J380" i="1"/>
  <c r="F370" i="14" s="1"/>
  <c r="H381" i="1"/>
  <c r="D371" i="14" s="1"/>
  <c r="I381" i="1"/>
  <c r="E371" i="14" s="1"/>
  <c r="J381" i="1"/>
  <c r="F371" i="14" s="1"/>
  <c r="H382" i="1"/>
  <c r="D372" i="14" s="1"/>
  <c r="I382" i="1"/>
  <c r="E372" i="14" s="1"/>
  <c r="J382" i="1"/>
  <c r="F372" i="14" s="1"/>
  <c r="H383" i="1"/>
  <c r="D373" i="14" s="1"/>
  <c r="I383" i="1"/>
  <c r="E373" i="14" s="1"/>
  <c r="J383" i="1"/>
  <c r="F373" i="14" s="1"/>
  <c r="H384" i="1"/>
  <c r="D374" i="14" s="1"/>
  <c r="I384" i="1"/>
  <c r="E374" i="14" s="1"/>
  <c r="J384" i="1"/>
  <c r="F374" i="14" s="1"/>
  <c r="H385" i="1"/>
  <c r="D375" i="14" s="1"/>
  <c r="I385" i="1"/>
  <c r="E375" i="14" s="1"/>
  <c r="J385" i="1"/>
  <c r="F375" i="14" s="1"/>
  <c r="H386" i="1"/>
  <c r="D376" i="14" s="1"/>
  <c r="I386" i="1"/>
  <c r="E376" i="14" s="1"/>
  <c r="J386" i="1"/>
  <c r="F376" i="14" s="1"/>
  <c r="H387" i="1"/>
  <c r="D377" i="14" s="1"/>
  <c r="I387" i="1"/>
  <c r="E377" i="14" s="1"/>
  <c r="J387" i="1"/>
  <c r="F377" i="14" s="1"/>
  <c r="H388" i="1"/>
  <c r="D378" i="14" s="1"/>
  <c r="I388" i="1"/>
  <c r="E378" i="14" s="1"/>
  <c r="J388" i="1"/>
  <c r="F378" i="14" s="1"/>
  <c r="H389" i="1"/>
  <c r="D379" i="14" s="1"/>
  <c r="I389" i="1"/>
  <c r="E379" i="14" s="1"/>
  <c r="J389" i="1"/>
  <c r="F379" i="14" s="1"/>
  <c r="H390" i="1"/>
  <c r="D380" i="14" s="1"/>
  <c r="I390" i="1"/>
  <c r="E380" i="14" s="1"/>
  <c r="J390" i="1"/>
  <c r="F380" i="14" s="1"/>
  <c r="H391" i="1"/>
  <c r="D381" i="14" s="1"/>
  <c r="I391" i="1"/>
  <c r="E381" i="14" s="1"/>
  <c r="J391" i="1"/>
  <c r="F381" i="14" s="1"/>
  <c r="H392" i="1"/>
  <c r="D382" i="14" s="1"/>
  <c r="I392" i="1"/>
  <c r="E382" i="14" s="1"/>
  <c r="J392" i="1"/>
  <c r="F382" i="14" s="1"/>
  <c r="H393" i="1"/>
  <c r="D383" i="14" s="1"/>
  <c r="I393" i="1"/>
  <c r="E383" i="14" s="1"/>
  <c r="J393" i="1"/>
  <c r="F383" i="14" s="1"/>
  <c r="H394" i="1"/>
  <c r="D384" i="14" s="1"/>
  <c r="I394" i="1"/>
  <c r="E384" i="14" s="1"/>
  <c r="J394" i="1"/>
  <c r="F384" i="14" s="1"/>
  <c r="H395" i="1"/>
  <c r="D385" i="14" s="1"/>
  <c r="I395" i="1"/>
  <c r="E385" i="14" s="1"/>
  <c r="J395" i="1"/>
  <c r="F385" i="14" s="1"/>
  <c r="H396" i="1"/>
  <c r="D386" i="14" s="1"/>
  <c r="I396" i="1"/>
  <c r="E386" i="14" s="1"/>
  <c r="J396" i="1"/>
  <c r="F386" i="14" s="1"/>
  <c r="H397" i="1"/>
  <c r="D387" i="14" s="1"/>
  <c r="I397" i="1"/>
  <c r="E387" i="14" s="1"/>
  <c r="J397" i="1"/>
  <c r="F387" i="14" s="1"/>
  <c r="H398" i="1"/>
  <c r="I398" i="1"/>
  <c r="J398" i="1"/>
  <c r="H399" i="1"/>
  <c r="I399" i="1"/>
  <c r="J399" i="1"/>
  <c r="H400" i="1"/>
  <c r="D390" i="14" s="1"/>
  <c r="I400" i="1"/>
  <c r="E390" i="14" s="1"/>
  <c r="J400" i="1"/>
  <c r="F390" i="14" s="1"/>
  <c r="H401" i="1"/>
  <c r="D391" i="14" s="1"/>
  <c r="I401" i="1"/>
  <c r="E391" i="14" s="1"/>
  <c r="J401" i="1"/>
  <c r="F391" i="14" s="1"/>
  <c r="H402" i="1"/>
  <c r="D392" i="14" s="1"/>
  <c r="I402" i="1"/>
  <c r="E392" i="14" s="1"/>
  <c r="J402" i="1"/>
  <c r="F392" i="14" s="1"/>
  <c r="H403" i="1"/>
  <c r="D393" i="14" s="1"/>
  <c r="I403" i="1"/>
  <c r="E393" i="14" s="1"/>
  <c r="J403" i="1"/>
  <c r="F393" i="14" s="1"/>
  <c r="H404" i="1"/>
  <c r="I404" i="1"/>
  <c r="J404" i="1"/>
  <c r="H405" i="1"/>
  <c r="D395" i="14" s="1"/>
  <c r="I405" i="1"/>
  <c r="E395" i="14" s="1"/>
  <c r="J405" i="1"/>
  <c r="F395" i="14" s="1"/>
  <c r="H406" i="1"/>
  <c r="D396" i="14" s="1"/>
  <c r="I406" i="1"/>
  <c r="E396" i="14" s="1"/>
  <c r="J406" i="1"/>
  <c r="F396" i="14" s="1"/>
  <c r="H407" i="1"/>
  <c r="D397" i="14" s="1"/>
  <c r="I407" i="1"/>
  <c r="E397" i="14" s="1"/>
  <c r="J407" i="1"/>
  <c r="F397" i="14" s="1"/>
  <c r="H408" i="1"/>
  <c r="D398" i="14" s="1"/>
  <c r="I408" i="1"/>
  <c r="E398" i="14" s="1"/>
  <c r="J408" i="1"/>
  <c r="F398" i="14" s="1"/>
  <c r="H409" i="1"/>
  <c r="I409" i="1"/>
  <c r="J409" i="1"/>
  <c r="H410" i="1"/>
  <c r="I410" i="1"/>
  <c r="J410" i="1"/>
  <c r="H411" i="1"/>
  <c r="D401" i="14" s="1"/>
  <c r="I411" i="1"/>
  <c r="E401" i="14" s="1"/>
  <c r="J411" i="1"/>
  <c r="F401" i="14" s="1"/>
  <c r="H412" i="1"/>
  <c r="D402" i="14" s="1"/>
  <c r="I412" i="1"/>
  <c r="E402" i="14" s="1"/>
  <c r="J412" i="1"/>
  <c r="F402" i="14" s="1"/>
  <c r="H413" i="1"/>
  <c r="D403" i="14" s="1"/>
  <c r="I413" i="1"/>
  <c r="E403" i="14" s="1"/>
  <c r="J413" i="1"/>
  <c r="F403" i="14" s="1"/>
  <c r="H414" i="1"/>
  <c r="D404" i="14" s="1"/>
  <c r="I414" i="1"/>
  <c r="E404" i="14" s="1"/>
  <c r="J414" i="1"/>
  <c r="F404" i="14" s="1"/>
  <c r="H415" i="1"/>
  <c r="D405" i="14" s="1"/>
  <c r="I415" i="1"/>
  <c r="E405" i="14" s="1"/>
  <c r="J415" i="1"/>
  <c r="F405" i="14" s="1"/>
  <c r="H416" i="1"/>
  <c r="D406" i="14" s="1"/>
  <c r="I416" i="1"/>
  <c r="E406" i="14" s="1"/>
  <c r="J416" i="1"/>
  <c r="F406" i="14" s="1"/>
  <c r="H417" i="1"/>
  <c r="D407" i="14" s="1"/>
  <c r="I417" i="1"/>
  <c r="E407" i="14" s="1"/>
  <c r="J417" i="1"/>
  <c r="F407" i="14" s="1"/>
  <c r="H418" i="1"/>
  <c r="D408" i="14" s="1"/>
  <c r="I418" i="1"/>
  <c r="E408" i="14" s="1"/>
  <c r="J418" i="1"/>
  <c r="F408" i="14" s="1"/>
  <c r="H419" i="1"/>
  <c r="D409" i="14" s="1"/>
  <c r="I419" i="1"/>
  <c r="E409" i="14" s="1"/>
  <c r="J419" i="1"/>
  <c r="F409" i="14" s="1"/>
  <c r="H420" i="1"/>
  <c r="D410" i="14" s="1"/>
  <c r="I420" i="1"/>
  <c r="E410" i="14" s="1"/>
  <c r="J420" i="1"/>
  <c r="F410" i="14" s="1"/>
  <c r="H421" i="1"/>
  <c r="D411" i="14" s="1"/>
  <c r="I421" i="1"/>
  <c r="E411" i="14" s="1"/>
  <c r="J421" i="1"/>
  <c r="F411" i="14" s="1"/>
  <c r="H422" i="1"/>
  <c r="D412" i="14" s="1"/>
  <c r="I422" i="1"/>
  <c r="E412" i="14" s="1"/>
  <c r="J422" i="1"/>
  <c r="F412" i="14" s="1"/>
  <c r="H423" i="1"/>
  <c r="D413" i="14" s="1"/>
  <c r="I423" i="1"/>
  <c r="E413" i="14" s="1"/>
  <c r="J423" i="1"/>
  <c r="F413" i="14" s="1"/>
  <c r="H424" i="1"/>
  <c r="D414" i="14" s="1"/>
  <c r="I424" i="1"/>
  <c r="E414" i="14" s="1"/>
  <c r="J424" i="1"/>
  <c r="F414" i="14" s="1"/>
  <c r="H425" i="1"/>
  <c r="D415" i="14" s="1"/>
  <c r="I425" i="1"/>
  <c r="E415" i="14" s="1"/>
  <c r="J425" i="1"/>
  <c r="F415" i="14" s="1"/>
  <c r="H426" i="1"/>
  <c r="D416" i="14" s="1"/>
  <c r="I426" i="1"/>
  <c r="E416" i="14" s="1"/>
  <c r="J426" i="1"/>
  <c r="F416" i="14" s="1"/>
  <c r="H427" i="1"/>
  <c r="D417" i="14" s="1"/>
  <c r="I427" i="1"/>
  <c r="E417" i="14" s="1"/>
  <c r="J427" i="1"/>
  <c r="F417" i="14" s="1"/>
  <c r="H428" i="1"/>
  <c r="D418" i="14" s="1"/>
  <c r="I428" i="1"/>
  <c r="E418" i="14" s="1"/>
  <c r="J428" i="1"/>
  <c r="F418" i="14" s="1"/>
  <c r="H429" i="1"/>
  <c r="D419" i="14" s="1"/>
  <c r="I429" i="1"/>
  <c r="E419" i="14" s="1"/>
  <c r="J429" i="1"/>
  <c r="F419" i="14" s="1"/>
  <c r="H430" i="1"/>
  <c r="D420" i="14" s="1"/>
  <c r="I430" i="1"/>
  <c r="E420" i="14" s="1"/>
  <c r="J430" i="1"/>
  <c r="F420" i="14" s="1"/>
  <c r="H431" i="1"/>
  <c r="D421" i="14" s="1"/>
  <c r="I431" i="1"/>
  <c r="E421" i="14" s="1"/>
  <c r="J431" i="1"/>
  <c r="F421" i="14" s="1"/>
  <c r="H432" i="1"/>
  <c r="D422" i="14" s="1"/>
  <c r="I432" i="1"/>
  <c r="E422" i="14" s="1"/>
  <c r="J432" i="1"/>
  <c r="F422" i="14" s="1"/>
  <c r="H433" i="1"/>
  <c r="I433" i="1"/>
  <c r="J433" i="1"/>
  <c r="H434" i="1"/>
  <c r="I434" i="1"/>
  <c r="J434" i="1"/>
  <c r="H435" i="1"/>
  <c r="D425" i="14" s="1"/>
  <c r="I435" i="1"/>
  <c r="E425" i="14" s="1"/>
  <c r="J435" i="1"/>
  <c r="F425" i="14" s="1"/>
  <c r="H436" i="1"/>
  <c r="I436" i="1"/>
  <c r="J436" i="1"/>
  <c r="H437" i="1"/>
  <c r="D427" i="14" s="1"/>
  <c r="I437" i="1"/>
  <c r="E427" i="14" s="1"/>
  <c r="J437" i="1"/>
  <c r="F427" i="14" s="1"/>
  <c r="H438" i="1"/>
  <c r="D428" i="14" s="1"/>
  <c r="I438" i="1"/>
  <c r="E428" i="14" s="1"/>
  <c r="J438" i="1"/>
  <c r="F428" i="14" s="1"/>
  <c r="H439" i="1"/>
  <c r="D429" i="14" s="1"/>
  <c r="I439" i="1"/>
  <c r="E429" i="14" s="1"/>
  <c r="J439" i="1"/>
  <c r="F429" i="14" s="1"/>
  <c r="H440" i="1"/>
  <c r="D430" i="14" s="1"/>
  <c r="I440" i="1"/>
  <c r="E430" i="14" s="1"/>
  <c r="J440" i="1"/>
  <c r="F430" i="14" s="1"/>
  <c r="H441" i="1"/>
  <c r="D431" i="14" s="1"/>
  <c r="I441" i="1"/>
  <c r="E431" i="14" s="1"/>
  <c r="J441" i="1"/>
  <c r="F431" i="14" s="1"/>
  <c r="H442" i="1"/>
  <c r="D432" i="14" s="1"/>
  <c r="I442" i="1"/>
  <c r="E432" i="14" s="1"/>
  <c r="J442" i="1"/>
  <c r="F432" i="14" s="1"/>
  <c r="H443" i="1"/>
  <c r="D433" i="14" s="1"/>
  <c r="I443" i="1"/>
  <c r="E433" i="14" s="1"/>
  <c r="J443" i="1"/>
  <c r="F433" i="14" s="1"/>
  <c r="H444" i="1"/>
  <c r="D434" i="14" s="1"/>
  <c r="I444" i="1"/>
  <c r="E434" i="14" s="1"/>
  <c r="J444" i="1"/>
  <c r="F434" i="14" s="1"/>
  <c r="H445" i="1"/>
  <c r="I445" i="1"/>
  <c r="J445" i="1"/>
  <c r="H446" i="1"/>
  <c r="I446" i="1"/>
  <c r="J446" i="1"/>
  <c r="H447" i="1"/>
  <c r="I447" i="1"/>
  <c r="J447" i="1"/>
  <c r="H448" i="1"/>
  <c r="I448" i="1"/>
  <c r="J448" i="1"/>
  <c r="H449" i="1"/>
  <c r="I449" i="1"/>
  <c r="J449" i="1"/>
  <c r="H450" i="1"/>
  <c r="I450" i="1"/>
  <c r="J450" i="1"/>
  <c r="H451" i="1"/>
  <c r="I451" i="1"/>
  <c r="J451" i="1"/>
  <c r="H452" i="1"/>
  <c r="I452" i="1"/>
  <c r="J452" i="1"/>
  <c r="H453" i="1"/>
  <c r="I453" i="1"/>
  <c r="J453" i="1"/>
  <c r="H454" i="1"/>
  <c r="D444" i="14" s="1"/>
  <c r="I454" i="1"/>
  <c r="E444" i="14" s="1"/>
  <c r="J454" i="1"/>
  <c r="F444" i="14" s="1"/>
  <c r="H455" i="1"/>
  <c r="D445" i="14" s="1"/>
  <c r="I455" i="1"/>
  <c r="E445" i="14" s="1"/>
  <c r="J455" i="1"/>
  <c r="F445" i="14" s="1"/>
  <c r="H456" i="1"/>
  <c r="D446" i="14" s="1"/>
  <c r="I456" i="1"/>
  <c r="E446" i="14" s="1"/>
  <c r="J456" i="1"/>
  <c r="F446" i="14" s="1"/>
  <c r="H457" i="1"/>
  <c r="I457" i="1"/>
  <c r="J457" i="1"/>
  <c r="H458" i="1"/>
  <c r="I458" i="1"/>
  <c r="J458" i="1"/>
  <c r="H459" i="1"/>
  <c r="I459" i="1"/>
  <c r="J459" i="1"/>
  <c r="H460" i="1"/>
  <c r="I460" i="1"/>
  <c r="J460" i="1"/>
  <c r="H461" i="1"/>
  <c r="I461" i="1"/>
  <c r="J461" i="1"/>
  <c r="H462" i="1"/>
  <c r="I462" i="1"/>
  <c r="J462" i="1"/>
  <c r="H463" i="1"/>
  <c r="I463" i="1"/>
  <c r="J463" i="1"/>
  <c r="H464" i="1"/>
  <c r="D454" i="14" s="1"/>
  <c r="I464" i="1"/>
  <c r="E454" i="14" s="1"/>
  <c r="J464" i="1"/>
  <c r="F454" i="14" s="1"/>
  <c r="H465" i="1"/>
  <c r="D455" i="14" s="1"/>
  <c r="I465" i="1"/>
  <c r="E455" i="14" s="1"/>
  <c r="J465" i="1"/>
  <c r="F455" i="14" s="1"/>
  <c r="H466" i="1"/>
  <c r="D456" i="14" s="1"/>
  <c r="I466" i="1"/>
  <c r="E456" i="14" s="1"/>
  <c r="J466" i="1"/>
  <c r="F456" i="14" s="1"/>
  <c r="H467" i="1"/>
  <c r="D457" i="14" s="1"/>
  <c r="I467" i="1"/>
  <c r="E457" i="14" s="1"/>
  <c r="J467" i="1"/>
  <c r="F457" i="14" s="1"/>
  <c r="H468" i="1"/>
  <c r="D458" i="14" s="1"/>
  <c r="I468" i="1"/>
  <c r="E458" i="14" s="1"/>
  <c r="J468" i="1"/>
  <c r="F458" i="14" s="1"/>
  <c r="H469" i="1"/>
  <c r="D459" i="14" s="1"/>
  <c r="I469" i="1"/>
  <c r="E459" i="14" s="1"/>
  <c r="J469" i="1"/>
  <c r="F459" i="14" s="1"/>
  <c r="H470" i="1"/>
  <c r="D460" i="14" s="1"/>
  <c r="I470" i="1"/>
  <c r="E460" i="14" s="1"/>
  <c r="J470" i="1"/>
  <c r="F460" i="14" s="1"/>
  <c r="H471" i="1"/>
  <c r="I471" i="1"/>
  <c r="J471" i="1"/>
  <c r="H472" i="1"/>
  <c r="I472" i="1"/>
  <c r="J472" i="1"/>
  <c r="H473" i="1"/>
  <c r="I473" i="1"/>
  <c r="J473" i="1"/>
  <c r="H474" i="1"/>
  <c r="I474" i="1"/>
  <c r="J474" i="1"/>
  <c r="H475" i="1"/>
  <c r="D465" i="14" s="1"/>
  <c r="I475" i="1"/>
  <c r="E465" i="14" s="1"/>
  <c r="J475" i="1"/>
  <c r="F465" i="14" s="1"/>
  <c r="H476" i="1"/>
  <c r="D466" i="14" s="1"/>
  <c r="I476" i="1"/>
  <c r="E466" i="14" s="1"/>
  <c r="J476" i="1"/>
  <c r="F466" i="14" s="1"/>
  <c r="H477" i="1"/>
  <c r="D467" i="14" s="1"/>
  <c r="I477" i="1"/>
  <c r="E467" i="14" s="1"/>
  <c r="J477" i="1"/>
  <c r="F467" i="14" s="1"/>
  <c r="H478" i="1"/>
  <c r="D468" i="14" s="1"/>
  <c r="I478" i="1"/>
  <c r="E468" i="14" s="1"/>
  <c r="J478" i="1"/>
  <c r="F468" i="14" s="1"/>
  <c r="H479" i="1"/>
  <c r="D469" i="14" s="1"/>
  <c r="I479" i="1"/>
  <c r="E469" i="14" s="1"/>
  <c r="J479" i="1"/>
  <c r="F469" i="14" s="1"/>
  <c r="H480" i="1"/>
  <c r="D470" i="14" s="1"/>
  <c r="I480" i="1"/>
  <c r="E470" i="14" s="1"/>
  <c r="J480" i="1"/>
  <c r="F470" i="14" s="1"/>
  <c r="H481" i="1"/>
  <c r="D471" i="14" s="1"/>
  <c r="I481" i="1"/>
  <c r="E471" i="14" s="1"/>
  <c r="J481" i="1"/>
  <c r="F471" i="14" s="1"/>
  <c r="H482" i="1"/>
  <c r="D472" i="14" s="1"/>
  <c r="I482" i="1"/>
  <c r="E472" i="14" s="1"/>
  <c r="J482" i="1"/>
  <c r="F472" i="14" s="1"/>
  <c r="H483" i="1"/>
  <c r="D473" i="14" s="1"/>
  <c r="I483" i="1"/>
  <c r="E473" i="14" s="1"/>
  <c r="J483" i="1"/>
  <c r="F473" i="14" s="1"/>
  <c r="H484" i="1"/>
  <c r="D474" i="14" s="1"/>
  <c r="I484" i="1"/>
  <c r="E474" i="14" s="1"/>
  <c r="J484" i="1"/>
  <c r="F474" i="14" s="1"/>
  <c r="H485" i="1"/>
  <c r="D475" i="14" s="1"/>
  <c r="I485" i="1"/>
  <c r="E475" i="14" s="1"/>
  <c r="J485" i="1"/>
  <c r="F475" i="14" s="1"/>
  <c r="H486" i="1"/>
  <c r="D476" i="14" s="1"/>
  <c r="I486" i="1"/>
  <c r="E476" i="14" s="1"/>
  <c r="J486" i="1"/>
  <c r="F476" i="14" s="1"/>
  <c r="H487" i="1"/>
  <c r="D477" i="14" s="1"/>
  <c r="I487" i="1"/>
  <c r="E477" i="14" s="1"/>
  <c r="J487" i="1"/>
  <c r="F477" i="14" s="1"/>
  <c r="H488" i="1"/>
  <c r="D478" i="14" s="1"/>
  <c r="I488" i="1"/>
  <c r="E478" i="14" s="1"/>
  <c r="J488" i="1"/>
  <c r="F478" i="14" s="1"/>
  <c r="H489" i="1"/>
  <c r="D479" i="14" s="1"/>
  <c r="I489" i="1"/>
  <c r="E479" i="14" s="1"/>
  <c r="J489" i="1"/>
  <c r="F479" i="14" s="1"/>
  <c r="H490" i="1"/>
  <c r="D480" i="14" s="1"/>
  <c r="I490" i="1"/>
  <c r="E480" i="14" s="1"/>
  <c r="J490" i="1"/>
  <c r="F480" i="14" s="1"/>
  <c r="H491" i="1"/>
  <c r="D481" i="14" s="1"/>
  <c r="I491" i="1"/>
  <c r="E481" i="14" s="1"/>
  <c r="J491" i="1"/>
  <c r="F481" i="14" s="1"/>
  <c r="H492" i="1"/>
  <c r="D482" i="14" s="1"/>
  <c r="I492" i="1"/>
  <c r="E482" i="14" s="1"/>
  <c r="J492" i="1"/>
  <c r="F482" i="14" s="1"/>
  <c r="H493" i="1"/>
  <c r="D483" i="14" s="1"/>
  <c r="I493" i="1"/>
  <c r="E483" i="14" s="1"/>
  <c r="J493" i="1"/>
  <c r="F483" i="14" s="1"/>
  <c r="H494" i="1"/>
  <c r="D484" i="14" s="1"/>
  <c r="I494" i="1"/>
  <c r="E484" i="14" s="1"/>
  <c r="J494" i="1"/>
  <c r="F484" i="14" s="1"/>
  <c r="H495" i="1"/>
  <c r="D485" i="14" s="1"/>
  <c r="I495" i="1"/>
  <c r="E485" i="14" s="1"/>
  <c r="J495" i="1"/>
  <c r="F485" i="14" s="1"/>
  <c r="H496" i="1"/>
  <c r="D486" i="14" s="1"/>
  <c r="I496" i="1"/>
  <c r="E486" i="14" s="1"/>
  <c r="J496" i="1"/>
  <c r="F486" i="14" s="1"/>
  <c r="H497" i="1"/>
  <c r="I497" i="1"/>
  <c r="J497" i="1"/>
  <c r="H498" i="1"/>
  <c r="I498" i="1"/>
  <c r="J498" i="1"/>
  <c r="H499" i="1"/>
  <c r="D489" i="14" s="1"/>
  <c r="I499" i="1"/>
  <c r="E489" i="14" s="1"/>
  <c r="J499" i="1"/>
  <c r="F489" i="14" s="1"/>
  <c r="H500" i="1"/>
  <c r="D490" i="14" s="1"/>
  <c r="I500" i="1"/>
  <c r="E490" i="14" s="1"/>
  <c r="J500" i="1"/>
  <c r="F490" i="14" s="1"/>
  <c r="H501" i="1"/>
  <c r="D491" i="14" s="1"/>
  <c r="I501" i="1"/>
  <c r="E491" i="14" s="1"/>
  <c r="J501" i="1"/>
  <c r="F491" i="14" s="1"/>
  <c r="H502" i="1"/>
  <c r="D492" i="14" s="1"/>
  <c r="I502" i="1"/>
  <c r="E492" i="14" s="1"/>
  <c r="J502" i="1"/>
  <c r="F492" i="14" s="1"/>
  <c r="H503" i="1"/>
  <c r="D493" i="14" s="1"/>
  <c r="I503" i="1"/>
  <c r="E493" i="14" s="1"/>
  <c r="J503" i="1"/>
  <c r="F493" i="14" s="1"/>
  <c r="H504" i="1"/>
  <c r="I504" i="1"/>
  <c r="J504" i="1"/>
  <c r="H505" i="1"/>
  <c r="I505" i="1"/>
  <c r="J505" i="1"/>
  <c r="H506" i="1"/>
  <c r="I506" i="1"/>
  <c r="J506" i="1"/>
  <c r="H507" i="1"/>
  <c r="I507" i="1"/>
  <c r="J507" i="1"/>
  <c r="H508" i="1"/>
  <c r="I508" i="1"/>
  <c r="J508" i="1"/>
  <c r="H509" i="1"/>
  <c r="I509" i="1"/>
  <c r="J509" i="1"/>
  <c r="H510" i="1"/>
  <c r="I510" i="1"/>
  <c r="J510" i="1"/>
  <c r="H511" i="1"/>
  <c r="I511" i="1"/>
  <c r="J511" i="1"/>
  <c r="H512" i="1"/>
  <c r="I512" i="1"/>
  <c r="J512" i="1"/>
  <c r="H513" i="1"/>
  <c r="I513" i="1"/>
  <c r="J513" i="1"/>
  <c r="H514" i="1"/>
  <c r="I514" i="1"/>
  <c r="J514" i="1"/>
  <c r="H515" i="1"/>
  <c r="I515" i="1"/>
  <c r="J515" i="1"/>
  <c r="H516" i="1"/>
  <c r="I516" i="1"/>
  <c r="J516" i="1"/>
  <c r="H517" i="1"/>
  <c r="I517" i="1"/>
  <c r="J517" i="1"/>
  <c r="H518" i="1"/>
  <c r="I518" i="1"/>
  <c r="J518" i="1"/>
  <c r="H519" i="1"/>
  <c r="I519" i="1"/>
  <c r="J519" i="1"/>
  <c r="H520" i="1"/>
  <c r="I520" i="1"/>
  <c r="J520" i="1"/>
  <c r="H521" i="1"/>
  <c r="I521" i="1"/>
  <c r="J521" i="1"/>
  <c r="H522" i="1"/>
  <c r="I522" i="1"/>
  <c r="J522" i="1"/>
  <c r="H523" i="1"/>
  <c r="I523" i="1"/>
  <c r="J523" i="1"/>
  <c r="H524" i="1"/>
  <c r="I524" i="1"/>
  <c r="J524" i="1"/>
  <c r="H525" i="1"/>
  <c r="I525" i="1"/>
  <c r="J525" i="1"/>
  <c r="H526" i="1"/>
  <c r="I526" i="1"/>
  <c r="J526" i="1"/>
  <c r="H527" i="1"/>
  <c r="I527" i="1"/>
  <c r="J527" i="1"/>
  <c r="H528" i="1"/>
  <c r="I528" i="1"/>
  <c r="J528" i="1"/>
  <c r="H529" i="1"/>
  <c r="I529" i="1"/>
  <c r="J529" i="1"/>
  <c r="H530" i="1"/>
  <c r="I530" i="1"/>
  <c r="J530" i="1"/>
  <c r="H531" i="1"/>
  <c r="I531" i="1"/>
  <c r="J531" i="1"/>
  <c r="H532" i="1"/>
  <c r="I532" i="1"/>
  <c r="J532" i="1"/>
  <c r="H533" i="1"/>
  <c r="I533" i="1"/>
  <c r="J533" i="1"/>
  <c r="H534" i="1"/>
  <c r="I534" i="1"/>
  <c r="J534" i="1"/>
  <c r="H535" i="1"/>
  <c r="I535" i="1"/>
  <c r="J535" i="1"/>
  <c r="H536" i="1"/>
  <c r="I536" i="1"/>
  <c r="J536" i="1"/>
  <c r="H537" i="1"/>
  <c r="I537" i="1"/>
  <c r="J537" i="1"/>
  <c r="H538" i="1"/>
  <c r="I538" i="1"/>
  <c r="J538" i="1"/>
  <c r="H539" i="1"/>
  <c r="I539" i="1"/>
  <c r="J539" i="1"/>
  <c r="H540" i="1"/>
  <c r="I540" i="1"/>
  <c r="J540" i="1"/>
  <c r="H541" i="1"/>
  <c r="I541" i="1"/>
  <c r="J541" i="1"/>
  <c r="H542" i="1"/>
  <c r="I542" i="1"/>
  <c r="J542" i="1"/>
  <c r="H543" i="1"/>
  <c r="I543" i="1"/>
  <c r="J543" i="1"/>
  <c r="H544" i="1"/>
  <c r="I544" i="1"/>
  <c r="J544" i="1"/>
  <c r="H545" i="1"/>
  <c r="I545" i="1"/>
  <c r="J545" i="1"/>
  <c r="H546" i="1"/>
  <c r="I546" i="1"/>
  <c r="J546" i="1"/>
  <c r="H547" i="1"/>
  <c r="I547" i="1"/>
  <c r="J547" i="1"/>
  <c r="H548" i="1"/>
  <c r="D538" i="14" s="1"/>
  <c r="I548" i="1"/>
  <c r="E538" i="14" s="1"/>
  <c r="J548" i="1"/>
  <c r="F538" i="14" s="1"/>
  <c r="H549" i="1"/>
  <c r="I549" i="1"/>
  <c r="J549" i="1"/>
  <c r="H550" i="1"/>
  <c r="I550" i="1"/>
  <c r="J550" i="1"/>
  <c r="H551" i="1"/>
  <c r="I551" i="1"/>
  <c r="J551" i="1"/>
  <c r="H552" i="1"/>
  <c r="I552" i="1"/>
  <c r="J552" i="1"/>
  <c r="H553" i="1"/>
  <c r="I553" i="1"/>
  <c r="J553" i="1"/>
  <c r="H554" i="1"/>
  <c r="I554" i="1"/>
  <c r="J554" i="1"/>
  <c r="H555" i="1"/>
  <c r="I555" i="1"/>
  <c r="J555" i="1"/>
  <c r="H556" i="1"/>
  <c r="I556" i="1"/>
  <c r="J556" i="1"/>
  <c r="H557" i="1"/>
  <c r="I557" i="1"/>
  <c r="J557" i="1"/>
  <c r="H558" i="1"/>
  <c r="I558" i="1"/>
  <c r="J558" i="1"/>
  <c r="H559" i="1"/>
  <c r="I559" i="1"/>
  <c r="J559" i="1"/>
  <c r="H560" i="1"/>
  <c r="I560" i="1"/>
  <c r="J560" i="1"/>
  <c r="H561" i="1"/>
  <c r="I561" i="1"/>
  <c r="J561" i="1"/>
  <c r="H562" i="1"/>
  <c r="D552" i="14" s="1"/>
  <c r="I562" i="1"/>
  <c r="E552" i="14" s="1"/>
  <c r="J562" i="1"/>
  <c r="F552" i="14" s="1"/>
  <c r="H563" i="1"/>
  <c r="D553" i="14" s="1"/>
  <c r="I563" i="1"/>
  <c r="E553" i="14" s="1"/>
  <c r="J563" i="1"/>
  <c r="F553" i="14" s="1"/>
  <c r="H564" i="1"/>
  <c r="D554" i="14" s="1"/>
  <c r="I564" i="1"/>
  <c r="E554" i="14" s="1"/>
  <c r="J564" i="1"/>
  <c r="F554" i="14" s="1"/>
  <c r="H565" i="1"/>
  <c r="D555" i="14" s="1"/>
  <c r="I565" i="1"/>
  <c r="E555" i="14" s="1"/>
  <c r="J565" i="1"/>
  <c r="F555" i="14" s="1"/>
  <c r="H566" i="1"/>
  <c r="I566" i="1"/>
  <c r="E556" i="14" s="1"/>
  <c r="J566" i="1"/>
  <c r="F556" i="14" s="1"/>
  <c r="H567" i="1"/>
  <c r="D557" i="14" s="1"/>
  <c r="I567" i="1"/>
  <c r="E557" i="14" s="1"/>
  <c r="J567" i="1"/>
  <c r="F557" i="14" s="1"/>
  <c r="H568" i="1"/>
  <c r="D558" i="14" s="1"/>
  <c r="I568" i="1"/>
  <c r="E558" i="14" s="1"/>
  <c r="J568" i="1"/>
  <c r="F558" i="14" s="1"/>
  <c r="H569" i="1"/>
  <c r="D559" i="14" s="1"/>
  <c r="I569" i="1"/>
  <c r="E559" i="14" s="1"/>
  <c r="J569" i="1"/>
  <c r="F559" i="14" s="1"/>
  <c r="H570" i="1"/>
  <c r="I570" i="1"/>
  <c r="J570" i="1"/>
  <c r="H571" i="1"/>
  <c r="D561" i="14" s="1"/>
  <c r="I571" i="1"/>
  <c r="E561" i="14" s="1"/>
  <c r="J571" i="1"/>
  <c r="F561" i="14" s="1"/>
  <c r="H572" i="1"/>
  <c r="I572" i="1"/>
  <c r="E562" i="14" s="1"/>
  <c r="J572" i="1"/>
  <c r="F562" i="14" s="1"/>
  <c r="H573" i="1"/>
  <c r="D563" i="14" s="1"/>
  <c r="I573" i="1"/>
  <c r="E563" i="14" s="1"/>
  <c r="J573" i="1"/>
  <c r="F563" i="14" s="1"/>
  <c r="H574" i="1"/>
  <c r="D564" i="14" s="1"/>
  <c r="I574" i="1"/>
  <c r="E564" i="14" s="1"/>
  <c r="J574" i="1"/>
  <c r="F564" i="14" s="1"/>
  <c r="H575" i="1"/>
  <c r="D565" i="14" s="1"/>
  <c r="I575" i="1"/>
  <c r="E565" i="14" s="1"/>
  <c r="J575" i="1"/>
  <c r="F565" i="14" s="1"/>
  <c r="H576" i="1"/>
  <c r="D566" i="14" s="1"/>
  <c r="I576" i="1"/>
  <c r="E566" i="14" s="1"/>
  <c r="J576" i="1"/>
  <c r="F566" i="14" s="1"/>
  <c r="H577" i="1"/>
  <c r="D567" i="14" s="1"/>
  <c r="I577" i="1"/>
  <c r="E567" i="14" s="1"/>
  <c r="J577" i="1"/>
  <c r="F567" i="14" s="1"/>
  <c r="H578" i="1"/>
  <c r="I578" i="1"/>
  <c r="J578" i="1"/>
  <c r="H579" i="1"/>
  <c r="I579" i="1"/>
  <c r="J579" i="1"/>
  <c r="H580" i="1"/>
  <c r="I580" i="1"/>
  <c r="J580" i="1"/>
  <c r="H581" i="1"/>
  <c r="I581" i="1"/>
  <c r="J581" i="1"/>
  <c r="H582" i="1"/>
  <c r="I582" i="1"/>
  <c r="J582" i="1"/>
  <c r="H583" i="1"/>
  <c r="I583" i="1"/>
  <c r="J583" i="1"/>
  <c r="H584" i="1"/>
  <c r="I584" i="1"/>
  <c r="J584" i="1"/>
  <c r="H585" i="1"/>
  <c r="D575" i="14" s="1"/>
  <c r="I585" i="1"/>
  <c r="E575" i="14" s="1"/>
  <c r="J585" i="1"/>
  <c r="F575" i="14" s="1"/>
  <c r="H586" i="1"/>
  <c r="I586" i="1"/>
  <c r="J586" i="1"/>
  <c r="H587" i="1"/>
  <c r="I587" i="1"/>
  <c r="J587" i="1"/>
  <c r="H588" i="1"/>
  <c r="I588" i="1"/>
  <c r="J588" i="1"/>
  <c r="H589" i="1"/>
  <c r="I589" i="1"/>
  <c r="J589" i="1"/>
  <c r="H590" i="1"/>
  <c r="I590" i="1"/>
  <c r="J590" i="1"/>
  <c r="H591" i="1"/>
  <c r="I591" i="1"/>
  <c r="J591" i="1"/>
  <c r="H592" i="1"/>
  <c r="I592" i="1"/>
  <c r="J592" i="1"/>
  <c r="H593" i="1"/>
  <c r="I593" i="1"/>
  <c r="J593" i="1"/>
  <c r="H594" i="1"/>
  <c r="I594" i="1"/>
  <c r="J594" i="1"/>
  <c r="H595" i="1"/>
  <c r="I595" i="1"/>
  <c r="J595" i="1"/>
  <c r="H596" i="1"/>
  <c r="I596" i="1"/>
  <c r="J596" i="1"/>
  <c r="H597" i="1"/>
  <c r="D587" i="14" s="1"/>
  <c r="I597" i="1"/>
  <c r="E587" i="14" s="1"/>
  <c r="J597" i="1"/>
  <c r="F587" i="14" s="1"/>
  <c r="H598" i="1"/>
  <c r="D588" i="14" s="1"/>
  <c r="I598" i="1"/>
  <c r="E588" i="14" s="1"/>
  <c r="J598" i="1"/>
  <c r="F588" i="14" s="1"/>
  <c r="H599" i="1"/>
  <c r="D589" i="14" s="1"/>
  <c r="I599" i="1"/>
  <c r="E589" i="14" s="1"/>
  <c r="J599" i="1"/>
  <c r="F589" i="14" s="1"/>
  <c r="H600" i="1"/>
  <c r="I600" i="1"/>
  <c r="J600" i="1"/>
  <c r="H601" i="1"/>
  <c r="D591" i="14" s="1"/>
  <c r="I601" i="1"/>
  <c r="E591" i="14" s="1"/>
  <c r="J601" i="1"/>
  <c r="F591" i="14" s="1"/>
  <c r="H602" i="1"/>
  <c r="D592" i="14" s="1"/>
  <c r="I602" i="1"/>
  <c r="E592" i="14" s="1"/>
  <c r="J602" i="1"/>
  <c r="F592" i="14" s="1"/>
  <c r="H603" i="1"/>
  <c r="D593" i="14" s="1"/>
  <c r="I603" i="1"/>
  <c r="E593" i="14" s="1"/>
  <c r="J603" i="1"/>
  <c r="F593" i="14" s="1"/>
  <c r="H604" i="1"/>
  <c r="I604" i="1"/>
  <c r="J604" i="1"/>
  <c r="H605" i="1"/>
  <c r="D595" i="14" s="1"/>
  <c r="I605" i="1"/>
  <c r="E595" i="14" s="1"/>
  <c r="J605" i="1"/>
  <c r="F595" i="14" s="1"/>
  <c r="H606" i="1"/>
  <c r="D596" i="14" s="1"/>
  <c r="I606" i="1"/>
  <c r="E596" i="14" s="1"/>
  <c r="J606" i="1"/>
  <c r="F596" i="14" s="1"/>
  <c r="H607" i="1"/>
  <c r="D597" i="14" s="1"/>
  <c r="I607" i="1"/>
  <c r="E597" i="14" s="1"/>
  <c r="J607" i="1"/>
  <c r="F597" i="14" s="1"/>
  <c r="H608" i="1"/>
  <c r="D598" i="14" s="1"/>
  <c r="I608" i="1"/>
  <c r="E598" i="14" s="1"/>
  <c r="J608" i="1"/>
  <c r="F598" i="14" s="1"/>
  <c r="H609" i="1"/>
  <c r="D599" i="14" s="1"/>
  <c r="I609" i="1"/>
  <c r="E599" i="14" s="1"/>
  <c r="J609" i="1"/>
  <c r="F599" i="14" s="1"/>
  <c r="H610" i="1"/>
  <c r="D600" i="14" s="1"/>
  <c r="I610" i="1"/>
  <c r="E600" i="14" s="1"/>
  <c r="J610" i="1"/>
  <c r="F600" i="14" s="1"/>
  <c r="H611" i="1"/>
  <c r="D601" i="14" s="1"/>
  <c r="I611" i="1"/>
  <c r="E601" i="14" s="1"/>
  <c r="J611" i="1"/>
  <c r="F601" i="14" s="1"/>
  <c r="H612" i="1"/>
  <c r="D602" i="14" s="1"/>
  <c r="I612" i="1"/>
  <c r="E602" i="14" s="1"/>
  <c r="J612" i="1"/>
  <c r="F602" i="14" s="1"/>
  <c r="H613" i="1"/>
  <c r="D603" i="14" s="1"/>
  <c r="I613" i="1"/>
  <c r="E603" i="14" s="1"/>
  <c r="J613" i="1"/>
  <c r="F603" i="14" s="1"/>
  <c r="H614" i="1"/>
  <c r="D604" i="14" s="1"/>
  <c r="I614" i="1"/>
  <c r="E604" i="14" s="1"/>
  <c r="J614" i="1"/>
  <c r="F604" i="14" s="1"/>
  <c r="H615" i="1"/>
  <c r="D605" i="14" s="1"/>
  <c r="I615" i="1"/>
  <c r="E605" i="14" s="1"/>
  <c r="J615" i="1"/>
  <c r="F605" i="14" s="1"/>
  <c r="H616" i="1"/>
  <c r="D606" i="14" s="1"/>
  <c r="I616" i="1"/>
  <c r="E606" i="14" s="1"/>
  <c r="J616" i="1"/>
  <c r="F606" i="14" s="1"/>
  <c r="H617" i="1"/>
  <c r="D607" i="14" s="1"/>
  <c r="I617" i="1"/>
  <c r="E607" i="14" s="1"/>
  <c r="J617" i="1"/>
  <c r="F607" i="14" s="1"/>
  <c r="H618" i="1"/>
  <c r="D608" i="14" s="1"/>
  <c r="I618" i="1"/>
  <c r="E608" i="14" s="1"/>
  <c r="J618" i="1"/>
  <c r="F608" i="14" s="1"/>
  <c r="H619" i="1"/>
  <c r="I619" i="1"/>
  <c r="J619" i="1"/>
  <c r="H620" i="1"/>
  <c r="D610" i="14" s="1"/>
  <c r="I620" i="1"/>
  <c r="E610" i="14" s="1"/>
  <c r="J620" i="1"/>
  <c r="F610" i="14" s="1"/>
  <c r="H621" i="1"/>
  <c r="D611" i="14" s="1"/>
  <c r="I621" i="1"/>
  <c r="E611" i="14" s="1"/>
  <c r="J621" i="1"/>
  <c r="F611" i="14" s="1"/>
  <c r="H622" i="1"/>
  <c r="D612" i="14" s="1"/>
  <c r="I622" i="1"/>
  <c r="E612" i="14" s="1"/>
  <c r="J622" i="1"/>
  <c r="F612" i="14" s="1"/>
  <c r="H623" i="1"/>
  <c r="I623" i="1"/>
  <c r="J623" i="1"/>
  <c r="H624" i="1"/>
  <c r="D614" i="14" s="1"/>
  <c r="I624" i="1"/>
  <c r="E614" i="14" s="1"/>
  <c r="J624" i="1"/>
  <c r="F614" i="14" s="1"/>
  <c r="H625" i="1"/>
  <c r="D615" i="14" s="1"/>
  <c r="I625" i="1"/>
  <c r="E615" i="14" s="1"/>
  <c r="J625" i="1"/>
  <c r="F615" i="14" s="1"/>
  <c r="H626" i="1"/>
  <c r="I626" i="1"/>
  <c r="J626" i="1"/>
  <c r="H627" i="1"/>
  <c r="D617" i="14" s="1"/>
  <c r="I627" i="1"/>
  <c r="E617" i="14" s="1"/>
  <c r="J627" i="1"/>
  <c r="F617" i="14" s="1"/>
  <c r="H628" i="1"/>
  <c r="D618" i="14" s="1"/>
  <c r="I628" i="1"/>
  <c r="E618" i="14" s="1"/>
  <c r="J628" i="1"/>
  <c r="F618" i="14" s="1"/>
  <c r="H629" i="1"/>
  <c r="D619" i="14" s="1"/>
  <c r="I629" i="1"/>
  <c r="E619" i="14" s="1"/>
  <c r="J629" i="1"/>
  <c r="F619" i="14" s="1"/>
  <c r="H630" i="1"/>
  <c r="I630" i="1"/>
  <c r="J630" i="1"/>
  <c r="H631" i="1"/>
  <c r="D621" i="14" s="1"/>
  <c r="I631" i="1"/>
  <c r="E621" i="14" s="1"/>
  <c r="J631" i="1"/>
  <c r="F621" i="14" s="1"/>
  <c r="H632" i="1"/>
  <c r="D622" i="14" s="1"/>
  <c r="I632" i="1"/>
  <c r="E622" i="14" s="1"/>
  <c r="J632" i="1"/>
  <c r="F622" i="14" s="1"/>
  <c r="H633" i="1"/>
  <c r="D623" i="14" s="1"/>
  <c r="I633" i="1"/>
  <c r="E623" i="14" s="1"/>
  <c r="J633" i="1"/>
  <c r="F623" i="14" s="1"/>
  <c r="H634" i="1"/>
  <c r="D624" i="14" s="1"/>
  <c r="I634" i="1"/>
  <c r="E624" i="14" s="1"/>
  <c r="J634" i="1"/>
  <c r="F624" i="14" s="1"/>
  <c r="H635" i="1"/>
  <c r="D625" i="14" s="1"/>
  <c r="I635" i="1"/>
  <c r="E625" i="14" s="1"/>
  <c r="J635" i="1"/>
  <c r="F625" i="14" s="1"/>
  <c r="H636" i="1"/>
  <c r="D626" i="14" s="1"/>
  <c r="I636" i="1"/>
  <c r="E626" i="14" s="1"/>
  <c r="J636" i="1"/>
  <c r="F626" i="14" s="1"/>
  <c r="H637" i="1"/>
  <c r="D627" i="14" s="1"/>
  <c r="I637" i="1"/>
  <c r="E627" i="14" s="1"/>
  <c r="J637" i="1"/>
  <c r="F627" i="14" s="1"/>
  <c r="H638" i="1"/>
  <c r="I638" i="1"/>
  <c r="J638" i="1"/>
  <c r="H639" i="1"/>
  <c r="D629" i="14" s="1"/>
  <c r="I639" i="1"/>
  <c r="E629" i="14" s="1"/>
  <c r="J639" i="1"/>
  <c r="F629" i="14" s="1"/>
  <c r="H640" i="1"/>
  <c r="D630" i="14" s="1"/>
  <c r="I640" i="1"/>
  <c r="E630" i="14" s="1"/>
  <c r="J640" i="1"/>
  <c r="F630" i="14" s="1"/>
  <c r="H641" i="1"/>
  <c r="D631" i="14" s="1"/>
  <c r="I641" i="1"/>
  <c r="E631" i="14" s="1"/>
  <c r="J641" i="1"/>
  <c r="F631" i="14" s="1"/>
  <c r="H642" i="1"/>
  <c r="D632" i="14" s="1"/>
  <c r="I642" i="1"/>
  <c r="E632" i="14" s="1"/>
  <c r="J642" i="1"/>
  <c r="F632" i="14" s="1"/>
  <c r="H643" i="1"/>
  <c r="D633" i="14" s="1"/>
  <c r="I643" i="1"/>
  <c r="E633" i="14" s="1"/>
  <c r="J643" i="1"/>
  <c r="F633" i="14" s="1"/>
  <c r="H644" i="1"/>
  <c r="D634" i="14" s="1"/>
  <c r="I644" i="1"/>
  <c r="E634" i="14" s="1"/>
  <c r="J644" i="1"/>
  <c r="F634" i="14" s="1"/>
  <c r="H645" i="1"/>
  <c r="I645" i="1"/>
  <c r="J645" i="1"/>
  <c r="H646" i="1"/>
  <c r="D636" i="14" s="1"/>
  <c r="I646" i="1"/>
  <c r="E636" i="14" s="1"/>
  <c r="J646" i="1"/>
  <c r="F636" i="14" s="1"/>
  <c r="H647" i="1"/>
  <c r="I647" i="1"/>
  <c r="J647" i="1"/>
  <c r="H648" i="1"/>
  <c r="D638" i="14" s="1"/>
  <c r="I648" i="1"/>
  <c r="E638" i="14" s="1"/>
  <c r="J648" i="1"/>
  <c r="F638" i="14" s="1"/>
  <c r="H649" i="1"/>
  <c r="I649" i="1"/>
  <c r="J649" i="1"/>
  <c r="H650" i="1"/>
  <c r="D640" i="14" s="1"/>
  <c r="I650" i="1"/>
  <c r="E640" i="14" s="1"/>
  <c r="J650" i="1"/>
  <c r="F640" i="14" s="1"/>
  <c r="H651" i="1"/>
  <c r="D641" i="14" s="1"/>
  <c r="I651" i="1"/>
  <c r="E641" i="14" s="1"/>
  <c r="J651" i="1"/>
  <c r="F641" i="14" s="1"/>
  <c r="H652" i="1"/>
  <c r="D642" i="14" s="1"/>
  <c r="I652" i="1"/>
  <c r="E642" i="14" s="1"/>
  <c r="J652" i="1"/>
  <c r="F642" i="14" s="1"/>
  <c r="H653" i="1"/>
  <c r="D643" i="14" s="1"/>
  <c r="I653" i="1"/>
  <c r="E643" i="14" s="1"/>
  <c r="J653" i="1"/>
  <c r="F643" i="14" s="1"/>
  <c r="H654" i="1"/>
  <c r="D644" i="14" s="1"/>
  <c r="I654" i="1"/>
  <c r="E644" i="14" s="1"/>
  <c r="J654" i="1"/>
  <c r="F644" i="14" s="1"/>
  <c r="H655" i="1"/>
  <c r="D645" i="14" s="1"/>
  <c r="I655" i="1"/>
  <c r="E645" i="14" s="1"/>
  <c r="J655" i="1"/>
  <c r="F645" i="14" s="1"/>
  <c r="H656" i="1"/>
  <c r="D646" i="14" s="1"/>
  <c r="I656" i="1"/>
  <c r="E646" i="14" s="1"/>
  <c r="J656" i="1"/>
  <c r="F646" i="14" s="1"/>
  <c r="H657" i="1"/>
  <c r="I657" i="1"/>
  <c r="J657" i="1"/>
  <c r="H658" i="1"/>
  <c r="D648" i="14" s="1"/>
  <c r="I658" i="1"/>
  <c r="E648" i="14" s="1"/>
  <c r="J658" i="1"/>
  <c r="F648" i="14" s="1"/>
  <c r="H659" i="1"/>
  <c r="D649" i="14" s="1"/>
  <c r="I659" i="1"/>
  <c r="E649" i="14" s="1"/>
  <c r="J659" i="1"/>
  <c r="F649" i="14" s="1"/>
  <c r="H660" i="1"/>
  <c r="I660" i="1"/>
  <c r="J660" i="1"/>
  <c r="H661" i="1"/>
  <c r="I661" i="1"/>
  <c r="J661" i="1"/>
  <c r="H662" i="1"/>
  <c r="I662" i="1"/>
  <c r="J662" i="1"/>
  <c r="H663" i="1"/>
  <c r="I663" i="1"/>
  <c r="J663" i="1"/>
  <c r="H664" i="1"/>
  <c r="I664" i="1"/>
  <c r="J664" i="1"/>
  <c r="H665" i="1"/>
  <c r="I665" i="1"/>
  <c r="J665" i="1"/>
  <c r="H666" i="1"/>
  <c r="I666" i="1"/>
  <c r="J666" i="1"/>
  <c r="H667" i="1"/>
  <c r="I667" i="1"/>
  <c r="J667" i="1"/>
  <c r="H668" i="1"/>
  <c r="I668" i="1"/>
  <c r="J668" i="1"/>
  <c r="H669" i="1"/>
  <c r="I669" i="1"/>
  <c r="J669" i="1"/>
  <c r="H670" i="1"/>
  <c r="I670" i="1"/>
  <c r="J670" i="1"/>
  <c r="H671" i="1"/>
  <c r="I671" i="1"/>
  <c r="J671" i="1"/>
  <c r="H672" i="1"/>
  <c r="I672" i="1"/>
  <c r="J672" i="1"/>
  <c r="H673" i="1"/>
  <c r="I673" i="1"/>
  <c r="J673" i="1"/>
  <c r="H674" i="1"/>
  <c r="I674" i="1"/>
  <c r="J674" i="1"/>
  <c r="H675" i="1"/>
  <c r="I675" i="1"/>
  <c r="J675" i="1"/>
  <c r="H676" i="1"/>
  <c r="I676" i="1"/>
  <c r="J676" i="1"/>
  <c r="H677" i="1"/>
  <c r="I677" i="1"/>
  <c r="J677" i="1"/>
  <c r="H678" i="1"/>
  <c r="I678" i="1"/>
  <c r="J678" i="1"/>
  <c r="H679" i="1"/>
  <c r="I679" i="1"/>
  <c r="J679" i="1"/>
  <c r="H680" i="1"/>
  <c r="I680" i="1"/>
  <c r="J680" i="1"/>
  <c r="H681" i="1"/>
  <c r="I681" i="1"/>
  <c r="J681" i="1"/>
  <c r="H682" i="1"/>
  <c r="I682" i="1"/>
  <c r="J682" i="1"/>
  <c r="H683" i="1"/>
  <c r="I683" i="1"/>
  <c r="J683" i="1"/>
  <c r="H684" i="1"/>
  <c r="I684" i="1"/>
  <c r="J684" i="1"/>
  <c r="H685" i="1"/>
  <c r="I685" i="1"/>
  <c r="J685" i="1"/>
  <c r="H686" i="1"/>
  <c r="I686" i="1"/>
  <c r="J686" i="1"/>
  <c r="H687" i="1"/>
  <c r="I687" i="1"/>
  <c r="J687" i="1"/>
  <c r="H688" i="1"/>
  <c r="I688" i="1"/>
  <c r="J688" i="1"/>
  <c r="H689" i="1"/>
  <c r="I689" i="1"/>
  <c r="J689" i="1"/>
  <c r="H690" i="1"/>
  <c r="I690" i="1"/>
  <c r="J690" i="1"/>
  <c r="H691" i="1"/>
  <c r="I691" i="1"/>
  <c r="J691" i="1"/>
  <c r="H692" i="1"/>
  <c r="I692" i="1"/>
  <c r="J692" i="1"/>
  <c r="H693" i="1"/>
  <c r="I693" i="1"/>
  <c r="J693" i="1"/>
  <c r="H694" i="1"/>
  <c r="I694" i="1"/>
  <c r="J694" i="1"/>
  <c r="H695" i="1"/>
  <c r="I695" i="1"/>
  <c r="J695" i="1"/>
  <c r="H696" i="1"/>
  <c r="I696" i="1"/>
  <c r="J696" i="1"/>
  <c r="H697" i="1"/>
  <c r="I697" i="1"/>
  <c r="J697" i="1"/>
  <c r="H698" i="1"/>
  <c r="I698" i="1"/>
  <c r="J698" i="1"/>
  <c r="H699" i="1"/>
  <c r="I699" i="1"/>
  <c r="J699" i="1"/>
  <c r="H700" i="1"/>
  <c r="I700" i="1"/>
  <c r="J700" i="1"/>
  <c r="H701" i="1"/>
  <c r="I701" i="1"/>
  <c r="J701" i="1"/>
  <c r="H702" i="1"/>
  <c r="I702" i="1"/>
  <c r="J702" i="1"/>
  <c r="H703" i="1"/>
  <c r="I703" i="1"/>
  <c r="J703" i="1"/>
  <c r="H704" i="1"/>
  <c r="I704" i="1"/>
  <c r="J704" i="1"/>
  <c r="H705" i="1"/>
  <c r="I705" i="1"/>
  <c r="J705" i="1"/>
  <c r="H706" i="1"/>
  <c r="I706" i="1"/>
  <c r="J706" i="1"/>
  <c r="H707" i="1"/>
  <c r="I707" i="1"/>
  <c r="J707" i="1"/>
  <c r="H708" i="1"/>
  <c r="I708" i="1"/>
  <c r="J708" i="1"/>
  <c r="H709" i="1"/>
  <c r="I709" i="1"/>
  <c r="J709" i="1"/>
  <c r="H710" i="1"/>
  <c r="D700" i="14" s="1"/>
  <c r="I710" i="1"/>
  <c r="E700" i="14" s="1"/>
  <c r="J710" i="1"/>
  <c r="F700" i="14" s="1"/>
  <c r="H711" i="1"/>
  <c r="I711" i="1"/>
  <c r="J711" i="1"/>
  <c r="H712" i="1"/>
  <c r="I712" i="1"/>
  <c r="J712" i="1"/>
  <c r="H713" i="1"/>
  <c r="I713" i="1"/>
  <c r="J713" i="1"/>
  <c r="H714" i="1"/>
  <c r="I714" i="1"/>
  <c r="J714" i="1"/>
  <c r="H715" i="1"/>
  <c r="I715" i="1"/>
  <c r="J715" i="1"/>
  <c r="H716" i="1"/>
  <c r="I716" i="1"/>
  <c r="J716" i="1"/>
  <c r="H717" i="1"/>
  <c r="I717" i="1"/>
  <c r="J717" i="1"/>
  <c r="H718" i="1"/>
  <c r="I718" i="1"/>
  <c r="J718" i="1"/>
  <c r="H719" i="1"/>
  <c r="I719" i="1"/>
  <c r="J719" i="1"/>
  <c r="H720" i="1"/>
  <c r="I720" i="1"/>
  <c r="J720" i="1"/>
  <c r="H721" i="1"/>
  <c r="I721" i="1"/>
  <c r="J721" i="1"/>
  <c r="H722" i="1"/>
  <c r="I722" i="1"/>
  <c r="J722" i="1"/>
  <c r="H723" i="1"/>
  <c r="I723" i="1"/>
  <c r="J723" i="1"/>
  <c r="H724" i="1"/>
  <c r="I724" i="1"/>
  <c r="J724" i="1"/>
  <c r="H725" i="1"/>
  <c r="I725" i="1"/>
  <c r="J725" i="1"/>
  <c r="H726" i="1"/>
  <c r="I726" i="1"/>
  <c r="J726" i="1"/>
  <c r="H727" i="1"/>
  <c r="I727" i="1"/>
  <c r="J727" i="1"/>
  <c r="H728" i="1"/>
  <c r="I728" i="1"/>
  <c r="J728" i="1"/>
  <c r="H729" i="1"/>
  <c r="I729" i="1"/>
  <c r="J729" i="1"/>
  <c r="H730" i="1"/>
  <c r="I730" i="1"/>
  <c r="J730" i="1"/>
  <c r="H731" i="1"/>
  <c r="I731" i="1"/>
  <c r="J731" i="1"/>
  <c r="H732" i="1"/>
  <c r="I732" i="1"/>
  <c r="J732" i="1"/>
  <c r="H733" i="1"/>
  <c r="I733" i="1"/>
  <c r="J733" i="1"/>
  <c r="H734" i="1"/>
  <c r="I734" i="1"/>
  <c r="J734" i="1"/>
  <c r="H735" i="1"/>
  <c r="I735" i="1"/>
  <c r="J735" i="1"/>
  <c r="H736" i="1"/>
  <c r="D726" i="14" s="1"/>
  <c r="I736" i="1"/>
  <c r="E726" i="14" s="1"/>
  <c r="J736" i="1"/>
  <c r="F726" i="14" s="1"/>
  <c r="H737" i="1"/>
  <c r="I737" i="1"/>
  <c r="J737" i="1"/>
  <c r="H738" i="1"/>
  <c r="I738" i="1"/>
  <c r="J738" i="1"/>
  <c r="H739" i="1"/>
  <c r="I739" i="1"/>
  <c r="J739" i="1"/>
  <c r="H740" i="1"/>
  <c r="I740" i="1"/>
  <c r="J740" i="1"/>
  <c r="H741" i="1"/>
  <c r="I741" i="1"/>
  <c r="J741" i="1"/>
  <c r="H742" i="1"/>
  <c r="I742" i="1"/>
  <c r="J742" i="1"/>
  <c r="H743" i="1"/>
  <c r="I743" i="1"/>
  <c r="J743" i="1"/>
  <c r="H744" i="1"/>
  <c r="I744" i="1"/>
  <c r="J744" i="1"/>
  <c r="H745" i="1"/>
  <c r="I745" i="1"/>
  <c r="J745" i="1"/>
  <c r="H746" i="1"/>
  <c r="I746" i="1"/>
  <c r="J746" i="1"/>
  <c r="H747" i="1"/>
  <c r="I747" i="1"/>
  <c r="J747" i="1"/>
  <c r="H748" i="1"/>
  <c r="I748" i="1"/>
  <c r="J748" i="1"/>
  <c r="H749" i="1"/>
  <c r="I749" i="1"/>
  <c r="J749" i="1"/>
  <c r="H750" i="1"/>
  <c r="I750" i="1"/>
  <c r="J750" i="1"/>
  <c r="H751" i="1"/>
  <c r="I751" i="1"/>
  <c r="J751" i="1"/>
  <c r="H752" i="1"/>
  <c r="I752" i="1"/>
  <c r="J752" i="1"/>
  <c r="H753" i="1"/>
  <c r="I753" i="1"/>
  <c r="J753" i="1"/>
  <c r="H754" i="1"/>
  <c r="I754" i="1"/>
  <c r="J754" i="1"/>
  <c r="H755" i="1"/>
  <c r="I755" i="1"/>
  <c r="J755" i="1"/>
  <c r="H756" i="1"/>
  <c r="I756" i="1"/>
  <c r="J756" i="1"/>
  <c r="H757" i="1"/>
  <c r="I757" i="1"/>
  <c r="J757" i="1"/>
  <c r="H758" i="1"/>
  <c r="I758" i="1"/>
  <c r="J758" i="1"/>
  <c r="H759" i="1"/>
  <c r="I759" i="1"/>
  <c r="J759" i="1"/>
  <c r="H760" i="1"/>
  <c r="I760" i="1"/>
  <c r="J760" i="1"/>
  <c r="H761" i="1"/>
  <c r="I761" i="1"/>
  <c r="J761" i="1"/>
  <c r="H762" i="1"/>
  <c r="I762" i="1"/>
  <c r="J762" i="1"/>
  <c r="H763" i="1"/>
  <c r="I763" i="1"/>
  <c r="J763" i="1"/>
  <c r="H764" i="1"/>
  <c r="I764" i="1"/>
  <c r="J764" i="1"/>
  <c r="H765" i="1"/>
  <c r="I765" i="1"/>
  <c r="J765" i="1"/>
  <c r="H766" i="1"/>
  <c r="I766" i="1"/>
  <c r="J766" i="1"/>
  <c r="H767" i="1"/>
  <c r="I767" i="1"/>
  <c r="J767" i="1"/>
  <c r="H768" i="1"/>
  <c r="I768" i="1"/>
  <c r="J768" i="1"/>
  <c r="H769" i="1"/>
  <c r="I769" i="1"/>
  <c r="J769" i="1"/>
  <c r="H770" i="1"/>
  <c r="I770" i="1"/>
  <c r="J770" i="1"/>
  <c r="H771" i="1"/>
  <c r="I771" i="1"/>
  <c r="J771" i="1"/>
  <c r="H772" i="1"/>
  <c r="I772" i="1"/>
  <c r="J772" i="1"/>
  <c r="H773" i="1"/>
  <c r="I773" i="1"/>
  <c r="J773" i="1"/>
  <c r="H774" i="1"/>
  <c r="I774" i="1"/>
  <c r="J774" i="1"/>
  <c r="H775" i="1"/>
  <c r="I775" i="1"/>
  <c r="J775" i="1"/>
  <c r="H776" i="1"/>
  <c r="I776" i="1"/>
  <c r="J776" i="1"/>
  <c r="H777" i="1"/>
  <c r="I777" i="1"/>
  <c r="J777" i="1"/>
  <c r="H778" i="1"/>
  <c r="I778" i="1"/>
  <c r="J778" i="1"/>
  <c r="H779" i="1"/>
  <c r="I779" i="1"/>
  <c r="J779" i="1"/>
  <c r="H780" i="1"/>
  <c r="I780" i="1"/>
  <c r="J780" i="1"/>
  <c r="H781" i="1"/>
  <c r="I781" i="1"/>
  <c r="J781" i="1"/>
  <c r="H782" i="1"/>
  <c r="I782" i="1"/>
  <c r="J782" i="1"/>
  <c r="H783" i="1"/>
  <c r="I783" i="1"/>
  <c r="J783" i="1"/>
  <c r="H784" i="1"/>
  <c r="I784" i="1"/>
  <c r="J784" i="1"/>
  <c r="H785" i="1"/>
  <c r="I785" i="1"/>
  <c r="J785" i="1"/>
  <c r="H786" i="1"/>
  <c r="I786" i="1"/>
  <c r="J786" i="1"/>
  <c r="H787" i="1"/>
  <c r="I787" i="1"/>
  <c r="J787" i="1"/>
  <c r="H788" i="1"/>
  <c r="I788" i="1"/>
  <c r="J788" i="1"/>
  <c r="H789" i="1"/>
  <c r="I789" i="1"/>
  <c r="J789" i="1"/>
  <c r="H790" i="1"/>
  <c r="I790" i="1"/>
  <c r="J790" i="1"/>
  <c r="H791" i="1"/>
  <c r="I791" i="1"/>
  <c r="J791" i="1"/>
  <c r="H792" i="1"/>
  <c r="I792" i="1"/>
  <c r="J792" i="1"/>
  <c r="H793" i="1"/>
  <c r="I793" i="1"/>
  <c r="J793" i="1"/>
  <c r="H794" i="1"/>
  <c r="I794" i="1"/>
  <c r="J794" i="1"/>
  <c r="H795" i="1"/>
  <c r="I795" i="1"/>
  <c r="J795" i="1"/>
  <c r="H796" i="1"/>
  <c r="I796" i="1"/>
  <c r="J796" i="1"/>
  <c r="H797" i="1"/>
  <c r="I797" i="1"/>
  <c r="J797" i="1"/>
  <c r="H798" i="1"/>
  <c r="I798" i="1"/>
  <c r="J798" i="1"/>
  <c r="H799" i="1"/>
  <c r="I799" i="1"/>
  <c r="J799" i="1"/>
  <c r="H800" i="1"/>
  <c r="I800" i="1"/>
  <c r="J800" i="1"/>
  <c r="H801" i="1"/>
  <c r="I801" i="1"/>
  <c r="J801" i="1"/>
  <c r="H802" i="1"/>
  <c r="I802" i="1"/>
  <c r="J802" i="1"/>
  <c r="H803" i="1"/>
  <c r="I803" i="1"/>
  <c r="J803" i="1"/>
  <c r="H804" i="1"/>
  <c r="I804" i="1"/>
  <c r="J804" i="1"/>
  <c r="H805" i="1"/>
  <c r="I805" i="1"/>
  <c r="J805" i="1"/>
  <c r="H806" i="1"/>
  <c r="I806" i="1"/>
  <c r="J806" i="1"/>
  <c r="H807" i="1"/>
  <c r="I807" i="1"/>
  <c r="J807" i="1"/>
  <c r="H808" i="1"/>
  <c r="I808" i="1"/>
  <c r="J808" i="1"/>
  <c r="H809" i="1"/>
  <c r="I809" i="1"/>
  <c r="J809" i="1"/>
  <c r="H810" i="1"/>
  <c r="I810" i="1"/>
  <c r="J810" i="1"/>
  <c r="H811" i="1"/>
  <c r="I811" i="1"/>
  <c r="J811" i="1"/>
  <c r="H812" i="1"/>
  <c r="I812" i="1"/>
  <c r="J812" i="1"/>
  <c r="H813" i="1"/>
  <c r="I813" i="1"/>
  <c r="J813" i="1"/>
  <c r="H814" i="1"/>
  <c r="I814" i="1"/>
  <c r="J814" i="1"/>
  <c r="H815" i="1"/>
  <c r="I815" i="1"/>
  <c r="J815" i="1"/>
  <c r="H816" i="1"/>
  <c r="I816" i="1"/>
  <c r="J816" i="1"/>
  <c r="H817" i="1"/>
  <c r="I817" i="1"/>
  <c r="J817" i="1"/>
  <c r="H818" i="1"/>
  <c r="D808" i="14" s="1"/>
  <c r="I818" i="1"/>
  <c r="E808" i="14" s="1"/>
  <c r="J818" i="1"/>
  <c r="F808" i="14" s="1"/>
  <c r="H819" i="1"/>
  <c r="I819" i="1"/>
  <c r="J819" i="1"/>
  <c r="H820" i="1"/>
  <c r="I820" i="1"/>
  <c r="J820" i="1"/>
  <c r="H821" i="1"/>
  <c r="I821" i="1"/>
  <c r="J821" i="1"/>
  <c r="H822" i="1"/>
  <c r="I822" i="1"/>
  <c r="J822" i="1"/>
  <c r="H823" i="1"/>
  <c r="I823" i="1"/>
  <c r="J823" i="1"/>
  <c r="H824" i="1"/>
  <c r="I824" i="1"/>
  <c r="J824" i="1"/>
  <c r="H825" i="1"/>
  <c r="I825" i="1"/>
  <c r="J825" i="1"/>
  <c r="H826" i="1"/>
  <c r="I826" i="1"/>
  <c r="J826" i="1"/>
  <c r="H827" i="1"/>
  <c r="I827" i="1"/>
  <c r="J827" i="1"/>
  <c r="H828" i="1"/>
  <c r="I828" i="1"/>
  <c r="J828" i="1"/>
  <c r="H829" i="1"/>
  <c r="I829" i="1"/>
  <c r="J829" i="1"/>
  <c r="H830" i="1"/>
  <c r="I830" i="1"/>
  <c r="J830" i="1"/>
  <c r="H831" i="1"/>
  <c r="D821" i="14" s="1"/>
  <c r="I831" i="1"/>
  <c r="E821" i="14" s="1"/>
  <c r="J831" i="1"/>
  <c r="F821" i="14" s="1"/>
  <c r="H832" i="1"/>
  <c r="I832" i="1"/>
  <c r="J832" i="1"/>
  <c r="H833" i="1"/>
  <c r="I833" i="1"/>
  <c r="J833" i="1"/>
  <c r="H834" i="1"/>
  <c r="I834" i="1"/>
  <c r="J834" i="1"/>
  <c r="H835" i="1"/>
  <c r="I835" i="1"/>
  <c r="J835" i="1"/>
  <c r="H836" i="1"/>
  <c r="I836" i="1"/>
  <c r="J836" i="1"/>
  <c r="H837" i="1"/>
  <c r="I837" i="1"/>
  <c r="J837" i="1"/>
  <c r="H838" i="1"/>
  <c r="I838" i="1"/>
  <c r="J838" i="1"/>
  <c r="H839" i="1"/>
  <c r="I839" i="1"/>
  <c r="J839" i="1"/>
  <c r="H840" i="1"/>
  <c r="I840" i="1"/>
  <c r="J840" i="1"/>
  <c r="H841" i="1"/>
  <c r="I841" i="1"/>
  <c r="J841" i="1"/>
  <c r="H842" i="1"/>
  <c r="I842" i="1"/>
  <c r="J842" i="1"/>
  <c r="H843" i="1"/>
  <c r="I843" i="1"/>
  <c r="J843" i="1"/>
  <c r="H844" i="1"/>
  <c r="I844" i="1"/>
  <c r="J844" i="1"/>
  <c r="H845" i="1"/>
  <c r="I845" i="1"/>
  <c r="J845" i="1"/>
  <c r="H846" i="1"/>
  <c r="I846" i="1"/>
  <c r="J846" i="1"/>
  <c r="H847" i="1"/>
  <c r="I847" i="1"/>
  <c r="J847" i="1"/>
  <c r="H848" i="1"/>
  <c r="I848" i="1"/>
  <c r="J848" i="1"/>
  <c r="H849" i="1"/>
  <c r="I849" i="1"/>
  <c r="J849" i="1"/>
  <c r="H850" i="1"/>
  <c r="I850" i="1"/>
  <c r="J850" i="1"/>
  <c r="H851" i="1"/>
  <c r="I851" i="1"/>
  <c r="J851" i="1"/>
  <c r="H852" i="1"/>
  <c r="I852" i="1"/>
  <c r="J852" i="1"/>
  <c r="H853" i="1"/>
  <c r="I853" i="1"/>
  <c r="J853" i="1"/>
  <c r="H854" i="1"/>
  <c r="I854" i="1"/>
  <c r="J854" i="1"/>
  <c r="H855" i="1"/>
  <c r="I855" i="1"/>
  <c r="J855" i="1"/>
  <c r="H856" i="1"/>
  <c r="D846" i="14" s="1"/>
  <c r="I856" i="1"/>
  <c r="E846" i="14" s="1"/>
  <c r="J856" i="1"/>
  <c r="F846" i="14" s="1"/>
  <c r="H857" i="1"/>
  <c r="I857" i="1"/>
  <c r="J857" i="1"/>
  <c r="H858" i="1"/>
  <c r="I858" i="1"/>
  <c r="J858" i="1"/>
  <c r="H859" i="1"/>
  <c r="I859" i="1"/>
  <c r="J859" i="1"/>
  <c r="H860" i="1"/>
  <c r="D850" i="14" s="1"/>
  <c r="I860" i="1"/>
  <c r="E850" i="14" s="1"/>
  <c r="J860" i="1"/>
  <c r="F850" i="14" s="1"/>
  <c r="H861" i="1"/>
  <c r="I861" i="1"/>
  <c r="J861" i="1"/>
  <c r="H862" i="1"/>
  <c r="I862" i="1"/>
  <c r="J862" i="1"/>
  <c r="H863" i="1"/>
  <c r="I863" i="1"/>
  <c r="J863" i="1"/>
  <c r="H864" i="1"/>
  <c r="I864" i="1"/>
  <c r="J864" i="1"/>
  <c r="H865" i="1"/>
  <c r="I865" i="1"/>
  <c r="J865" i="1"/>
  <c r="H866" i="1"/>
  <c r="I866" i="1"/>
  <c r="J866" i="1"/>
  <c r="H867" i="1"/>
  <c r="I867" i="1"/>
  <c r="J867" i="1"/>
  <c r="H868" i="1"/>
  <c r="I868" i="1"/>
  <c r="J868" i="1"/>
  <c r="H869" i="1"/>
  <c r="I869" i="1"/>
  <c r="J869" i="1"/>
  <c r="H870" i="1"/>
  <c r="I870" i="1"/>
  <c r="J870" i="1"/>
  <c r="H871" i="1"/>
  <c r="I871" i="1"/>
  <c r="J871" i="1"/>
  <c r="H872" i="1"/>
  <c r="I872" i="1"/>
  <c r="J872" i="1"/>
  <c r="H873" i="1"/>
  <c r="I873" i="1"/>
  <c r="J873" i="1"/>
  <c r="H874" i="1"/>
  <c r="I874" i="1"/>
  <c r="J874" i="1"/>
  <c r="H875" i="1"/>
  <c r="D865" i="14" s="1"/>
  <c r="I875" i="1"/>
  <c r="E865" i="14" s="1"/>
  <c r="J875" i="1"/>
  <c r="F865" i="14" s="1"/>
  <c r="H876" i="1"/>
  <c r="I876" i="1"/>
  <c r="J876" i="1"/>
  <c r="H877" i="1"/>
  <c r="I877" i="1"/>
  <c r="J877" i="1"/>
  <c r="H878" i="1"/>
  <c r="I878" i="1"/>
  <c r="J878" i="1"/>
  <c r="H879" i="1"/>
  <c r="I879" i="1"/>
  <c r="J879" i="1"/>
  <c r="H880" i="1"/>
  <c r="I880" i="1"/>
  <c r="J880" i="1"/>
  <c r="H881" i="1"/>
  <c r="I881" i="1"/>
  <c r="J881" i="1"/>
  <c r="H882" i="1"/>
  <c r="I882" i="1"/>
  <c r="J882" i="1"/>
  <c r="H883" i="1"/>
  <c r="I883" i="1"/>
  <c r="J883" i="1"/>
  <c r="H884" i="1"/>
  <c r="D874" i="14" s="1"/>
  <c r="I884" i="1"/>
  <c r="E874" i="14" s="1"/>
  <c r="J884" i="1"/>
  <c r="F874" i="14" s="1"/>
  <c r="H885" i="1"/>
  <c r="I885" i="1"/>
  <c r="J885" i="1"/>
  <c r="H886" i="1"/>
  <c r="I886" i="1"/>
  <c r="J886" i="1"/>
  <c r="H887" i="1"/>
  <c r="I887" i="1"/>
  <c r="J887" i="1"/>
  <c r="H888" i="1"/>
  <c r="I888" i="1"/>
  <c r="J888" i="1"/>
  <c r="H889" i="1"/>
  <c r="I889" i="1"/>
  <c r="J889" i="1"/>
  <c r="H890" i="1"/>
  <c r="I890" i="1"/>
  <c r="J890" i="1"/>
  <c r="H891" i="1"/>
  <c r="I891" i="1"/>
  <c r="J891" i="1"/>
  <c r="H892" i="1"/>
  <c r="I892" i="1"/>
  <c r="J892" i="1"/>
  <c r="H893" i="1"/>
  <c r="I893" i="1"/>
  <c r="J893" i="1"/>
  <c r="H894" i="1"/>
  <c r="I894" i="1"/>
  <c r="J894" i="1"/>
  <c r="H895" i="1"/>
  <c r="I895" i="1"/>
  <c r="J895" i="1"/>
  <c r="H896" i="1"/>
  <c r="I896" i="1"/>
  <c r="J896" i="1"/>
  <c r="H897" i="1"/>
  <c r="I897" i="1"/>
  <c r="J897" i="1"/>
  <c r="H898" i="1"/>
  <c r="I898" i="1"/>
  <c r="J898" i="1"/>
  <c r="H899" i="1"/>
  <c r="I899" i="1"/>
  <c r="J899" i="1"/>
  <c r="H900" i="1"/>
  <c r="I900" i="1"/>
  <c r="J900" i="1"/>
  <c r="H901" i="1"/>
  <c r="I901" i="1"/>
  <c r="J901" i="1"/>
  <c r="H902" i="1"/>
  <c r="I902" i="1"/>
  <c r="J902" i="1"/>
  <c r="H903" i="1"/>
  <c r="I903" i="1"/>
  <c r="J903" i="1"/>
  <c r="H904" i="1"/>
  <c r="I904" i="1"/>
  <c r="J904" i="1"/>
  <c r="H905" i="1"/>
  <c r="I905" i="1"/>
  <c r="J905" i="1"/>
  <c r="H906" i="1"/>
  <c r="I906" i="1"/>
  <c r="J906" i="1"/>
  <c r="H907" i="1"/>
  <c r="I907" i="1"/>
  <c r="J907" i="1"/>
  <c r="H908" i="1"/>
  <c r="I908" i="1"/>
  <c r="J908" i="1"/>
  <c r="H909" i="1"/>
  <c r="I909" i="1"/>
  <c r="J909" i="1"/>
  <c r="H910" i="1"/>
  <c r="I910" i="1"/>
  <c r="J910" i="1"/>
  <c r="H911" i="1"/>
  <c r="I911" i="1"/>
  <c r="J911" i="1"/>
  <c r="H912" i="1"/>
  <c r="I912" i="1"/>
  <c r="J912" i="1"/>
  <c r="H913" i="1"/>
  <c r="I913" i="1"/>
  <c r="J913" i="1"/>
  <c r="H914" i="1"/>
  <c r="I914" i="1"/>
  <c r="J914" i="1"/>
  <c r="H915" i="1"/>
  <c r="I915" i="1"/>
  <c r="J915" i="1"/>
  <c r="H916" i="1"/>
  <c r="I916" i="1"/>
  <c r="J916" i="1"/>
  <c r="H917" i="1"/>
  <c r="I917" i="1"/>
  <c r="J917" i="1"/>
  <c r="H918" i="1"/>
  <c r="I918" i="1"/>
  <c r="J918" i="1"/>
  <c r="H919" i="1"/>
  <c r="I919" i="1"/>
  <c r="J919" i="1"/>
  <c r="H920" i="1"/>
  <c r="I920" i="1"/>
  <c r="J920" i="1"/>
  <c r="H921" i="1"/>
  <c r="I921" i="1"/>
  <c r="J921" i="1"/>
  <c r="H922" i="1"/>
  <c r="I922" i="1"/>
  <c r="J922" i="1"/>
  <c r="H923" i="1"/>
  <c r="I923" i="1"/>
  <c r="J923" i="1"/>
  <c r="H924" i="1"/>
  <c r="I924" i="1"/>
  <c r="J924" i="1"/>
  <c r="H925" i="1"/>
  <c r="I925" i="1"/>
  <c r="J925" i="1"/>
  <c r="H926" i="1"/>
  <c r="I926" i="1"/>
  <c r="J926" i="1"/>
  <c r="H927" i="1"/>
  <c r="I927" i="1"/>
  <c r="J927" i="1"/>
  <c r="H928" i="1"/>
  <c r="I928" i="1"/>
  <c r="J928" i="1"/>
  <c r="H929" i="1"/>
  <c r="I929" i="1"/>
  <c r="J929" i="1"/>
  <c r="H930" i="1"/>
  <c r="I930" i="1"/>
  <c r="J930" i="1"/>
  <c r="H931" i="1"/>
  <c r="I931" i="1"/>
  <c r="J931" i="1"/>
  <c r="H932" i="1"/>
  <c r="I932" i="1"/>
  <c r="J932" i="1"/>
  <c r="H933" i="1"/>
  <c r="I933" i="1"/>
  <c r="J933" i="1"/>
  <c r="H934" i="1"/>
  <c r="I934" i="1"/>
  <c r="J934" i="1"/>
  <c r="H935" i="1"/>
  <c r="I935" i="1"/>
  <c r="J935" i="1"/>
  <c r="H936" i="1"/>
  <c r="I936" i="1"/>
  <c r="J936" i="1"/>
  <c r="H937" i="1"/>
  <c r="I937" i="1"/>
  <c r="J937" i="1"/>
  <c r="H938" i="1"/>
  <c r="I938" i="1"/>
  <c r="J938" i="1"/>
  <c r="H939" i="1"/>
  <c r="I939" i="1"/>
  <c r="J939" i="1"/>
  <c r="H940" i="1"/>
  <c r="I940" i="1"/>
  <c r="J940" i="1"/>
  <c r="H941" i="1"/>
  <c r="I941" i="1"/>
  <c r="J941" i="1"/>
  <c r="H942" i="1"/>
  <c r="I942" i="1"/>
  <c r="J942" i="1"/>
  <c r="H943" i="1"/>
  <c r="I943" i="1"/>
  <c r="J943" i="1"/>
  <c r="H944" i="1"/>
  <c r="I944" i="1"/>
  <c r="J944" i="1"/>
  <c r="H945" i="1"/>
  <c r="I945" i="1"/>
  <c r="J945" i="1"/>
  <c r="H946" i="1"/>
  <c r="I946" i="1"/>
  <c r="J946" i="1"/>
  <c r="H947" i="1"/>
  <c r="I947" i="1"/>
  <c r="J947" i="1"/>
  <c r="H948" i="1"/>
  <c r="I948" i="1"/>
  <c r="J948" i="1"/>
  <c r="H949" i="1"/>
  <c r="I949" i="1"/>
  <c r="J949" i="1"/>
  <c r="H950" i="1"/>
  <c r="D940" i="14" s="1"/>
  <c r="I950" i="1"/>
  <c r="E940" i="14" s="1"/>
  <c r="J950" i="1"/>
  <c r="F940" i="14" s="1"/>
  <c r="H951" i="1"/>
  <c r="I951" i="1"/>
  <c r="J951" i="1"/>
  <c r="H952" i="1"/>
  <c r="I952" i="1"/>
  <c r="J952" i="1"/>
  <c r="H953" i="1"/>
  <c r="I953" i="1"/>
  <c r="J953" i="1"/>
  <c r="H954" i="1"/>
  <c r="I954" i="1"/>
  <c r="J954" i="1"/>
  <c r="H955" i="1"/>
  <c r="I955" i="1"/>
  <c r="J955" i="1"/>
  <c r="H956" i="1"/>
  <c r="I956" i="1"/>
  <c r="J956" i="1"/>
  <c r="H957" i="1"/>
  <c r="I957" i="1"/>
  <c r="J957" i="1"/>
  <c r="H958" i="1"/>
  <c r="I958" i="1"/>
  <c r="J958" i="1"/>
  <c r="H959" i="1"/>
  <c r="I959" i="1"/>
  <c r="J959" i="1"/>
  <c r="H960" i="1"/>
  <c r="I960" i="1"/>
  <c r="J960" i="1"/>
  <c r="H961" i="1"/>
  <c r="I961" i="1"/>
  <c r="J961" i="1"/>
  <c r="H962" i="1"/>
  <c r="I962" i="1"/>
  <c r="J962" i="1"/>
  <c r="H963" i="1"/>
  <c r="I963" i="1"/>
  <c r="J963" i="1"/>
  <c r="H964" i="1"/>
  <c r="I964" i="1"/>
  <c r="J964" i="1"/>
  <c r="H965" i="1"/>
  <c r="I965" i="1"/>
  <c r="J965" i="1"/>
  <c r="H966" i="1"/>
  <c r="I966" i="1"/>
  <c r="J966" i="1"/>
  <c r="H967" i="1"/>
  <c r="I967" i="1"/>
  <c r="J967" i="1"/>
  <c r="H968" i="1"/>
  <c r="I968" i="1"/>
  <c r="J968" i="1"/>
  <c r="H969" i="1"/>
  <c r="I969" i="1"/>
  <c r="J969" i="1"/>
  <c r="H970" i="1"/>
  <c r="I970" i="1"/>
  <c r="J970" i="1"/>
  <c r="H971" i="1"/>
  <c r="I971" i="1"/>
  <c r="J971" i="1"/>
  <c r="H972" i="1"/>
  <c r="I972" i="1"/>
  <c r="J972" i="1"/>
  <c r="H973" i="1"/>
  <c r="I973" i="1"/>
  <c r="J973" i="1"/>
  <c r="H974" i="1"/>
  <c r="I974" i="1"/>
  <c r="J974" i="1"/>
  <c r="H975" i="1"/>
  <c r="I975" i="1"/>
  <c r="J975" i="1"/>
  <c r="H976" i="1"/>
  <c r="I976" i="1"/>
  <c r="J976" i="1"/>
  <c r="H977" i="1"/>
  <c r="I977" i="1"/>
  <c r="J977" i="1"/>
  <c r="H978" i="1"/>
  <c r="I978" i="1"/>
  <c r="J978" i="1"/>
  <c r="H979" i="1"/>
  <c r="I979" i="1"/>
  <c r="J979" i="1"/>
  <c r="H980" i="1"/>
  <c r="D970" i="14" s="1"/>
  <c r="I980" i="1"/>
  <c r="E970" i="14" s="1"/>
  <c r="J980" i="1"/>
  <c r="F970" i="14" s="1"/>
  <c r="H981" i="1"/>
  <c r="D971" i="14" s="1"/>
  <c r="I981" i="1"/>
  <c r="E971" i="14" s="1"/>
  <c r="J981" i="1"/>
  <c r="F971" i="14" s="1"/>
  <c r="H982" i="1"/>
  <c r="I982" i="1"/>
  <c r="J982" i="1"/>
  <c r="H983" i="1"/>
  <c r="I983" i="1"/>
  <c r="J983" i="1"/>
  <c r="H984" i="1"/>
  <c r="I984" i="1"/>
  <c r="J984" i="1"/>
  <c r="H985" i="1"/>
  <c r="I985" i="1"/>
  <c r="J985" i="1"/>
  <c r="H986" i="1"/>
  <c r="I986" i="1"/>
  <c r="J986" i="1"/>
  <c r="H987" i="1"/>
  <c r="I987" i="1"/>
  <c r="J987" i="1"/>
  <c r="H988" i="1"/>
  <c r="I988" i="1"/>
  <c r="J988" i="1"/>
  <c r="H989" i="1"/>
  <c r="I989" i="1"/>
  <c r="J989" i="1"/>
  <c r="H990" i="1"/>
  <c r="D980" i="14" s="1"/>
  <c r="I990" i="1"/>
  <c r="E980" i="14" s="1"/>
  <c r="J990" i="1"/>
  <c r="F980" i="14" s="1"/>
  <c r="H991" i="1"/>
  <c r="D981" i="14" s="1"/>
  <c r="I991" i="1"/>
  <c r="E981" i="14" s="1"/>
  <c r="J991" i="1"/>
  <c r="F981" i="14" s="1"/>
  <c r="H992" i="1"/>
  <c r="I992" i="1"/>
  <c r="J992" i="1"/>
  <c r="H993" i="1"/>
  <c r="I993" i="1"/>
  <c r="J993" i="1"/>
  <c r="H994" i="1"/>
  <c r="D984" i="14" s="1"/>
  <c r="I994" i="1"/>
  <c r="E984" i="14" s="1"/>
  <c r="J994" i="1"/>
  <c r="F984" i="14" s="1"/>
  <c r="H995" i="1"/>
  <c r="I995" i="1"/>
  <c r="J995" i="1"/>
  <c r="H996" i="1"/>
  <c r="I996" i="1"/>
  <c r="J996" i="1"/>
  <c r="H997" i="1"/>
  <c r="D987" i="14" s="1"/>
  <c r="I997" i="1"/>
  <c r="E987" i="14" s="1"/>
  <c r="J997" i="1"/>
  <c r="F987" i="14" s="1"/>
  <c r="H998" i="1"/>
  <c r="I998" i="1"/>
  <c r="J998" i="1"/>
  <c r="H999" i="1"/>
  <c r="I999" i="1"/>
  <c r="J999" i="1"/>
  <c r="H1000" i="1"/>
  <c r="I1000" i="1"/>
  <c r="J1000" i="1"/>
  <c r="H1001" i="1"/>
  <c r="I1001" i="1"/>
  <c r="J1001" i="1"/>
  <c r="H1002" i="1"/>
  <c r="D992" i="14" s="1"/>
  <c r="I1002" i="1"/>
  <c r="E992" i="14" s="1"/>
  <c r="J1002" i="1"/>
  <c r="F992" i="14" s="1"/>
  <c r="H1003" i="1"/>
  <c r="I1003" i="1"/>
  <c r="J1003" i="1"/>
  <c r="H1004" i="1"/>
  <c r="I1004" i="1"/>
  <c r="J1004" i="1"/>
  <c r="H1005" i="1"/>
  <c r="I1005" i="1"/>
  <c r="J1005" i="1"/>
  <c r="H1006" i="1"/>
  <c r="I1006" i="1"/>
  <c r="J1006" i="1"/>
  <c r="H1007" i="1"/>
  <c r="I1007" i="1"/>
  <c r="J1007" i="1"/>
  <c r="H1008" i="1"/>
  <c r="D998" i="14" s="1"/>
  <c r="I1008" i="1"/>
  <c r="E998" i="14" s="1"/>
  <c r="J1008" i="1"/>
  <c r="F998" i="14" s="1"/>
  <c r="H1009" i="1"/>
  <c r="D999" i="14" s="1"/>
  <c r="I1009" i="1"/>
  <c r="E999" i="14" s="1"/>
  <c r="J1009" i="1"/>
  <c r="F999" i="14" s="1"/>
  <c r="H1010" i="1"/>
  <c r="I1010" i="1"/>
  <c r="J1010" i="1"/>
  <c r="H1011" i="1"/>
  <c r="I1011" i="1"/>
  <c r="J1011" i="1"/>
  <c r="H1012" i="1"/>
  <c r="I1012" i="1"/>
  <c r="J1012" i="1"/>
  <c r="H1013" i="1"/>
  <c r="I1013" i="1"/>
  <c r="J1013" i="1"/>
  <c r="H1014" i="1"/>
  <c r="I1014" i="1"/>
  <c r="J1014" i="1"/>
  <c r="H1015" i="1"/>
  <c r="I1015" i="1"/>
  <c r="J1015" i="1"/>
  <c r="H1016" i="1"/>
  <c r="D1006" i="14" s="1"/>
  <c r="I1016" i="1"/>
  <c r="E1006" i="14" s="1"/>
  <c r="J1016" i="1"/>
  <c r="F1006" i="14" s="1"/>
  <c r="H1017" i="1"/>
  <c r="I1017" i="1"/>
  <c r="J1017" i="1"/>
  <c r="H1018" i="1"/>
  <c r="I1018" i="1"/>
  <c r="J1018" i="1"/>
  <c r="H1019" i="1"/>
  <c r="D1009" i="14" s="1"/>
  <c r="I1019" i="1"/>
  <c r="E1009" i="14" s="1"/>
  <c r="J1019" i="1"/>
  <c r="F1009" i="14" s="1"/>
  <c r="H1020" i="1"/>
  <c r="D1010" i="14" s="1"/>
  <c r="I1020" i="1"/>
  <c r="E1010" i="14" s="1"/>
  <c r="J1020" i="1"/>
  <c r="F1010" i="14" s="1"/>
  <c r="H1021" i="1"/>
  <c r="D1011" i="14" s="1"/>
  <c r="I1021" i="1"/>
  <c r="E1011" i="14" s="1"/>
  <c r="J1021" i="1"/>
  <c r="F1011" i="14" s="1"/>
  <c r="H1022" i="1"/>
  <c r="D1012" i="14" s="1"/>
  <c r="I1022" i="1"/>
  <c r="E1012" i="14" s="1"/>
  <c r="J1022" i="1"/>
  <c r="F1012" i="14" s="1"/>
  <c r="H1023" i="1"/>
  <c r="D1013" i="14" s="1"/>
  <c r="I1023" i="1"/>
  <c r="E1013" i="14" s="1"/>
  <c r="J1023" i="1"/>
  <c r="F1013" i="14" s="1"/>
  <c r="H1024" i="1"/>
  <c r="I1024" i="1"/>
  <c r="J1024" i="1"/>
  <c r="H1025" i="1"/>
  <c r="I1025" i="1"/>
  <c r="J1025" i="1"/>
  <c r="H1026" i="1"/>
  <c r="D1016" i="14" s="1"/>
  <c r="I1026" i="1"/>
  <c r="E1016" i="14" s="1"/>
  <c r="J1026" i="1"/>
  <c r="F1016" i="14" s="1"/>
  <c r="H1027" i="1"/>
  <c r="D1017" i="14" s="1"/>
  <c r="I1027" i="1"/>
  <c r="E1017" i="14" s="1"/>
  <c r="J1027" i="1"/>
  <c r="F1017" i="14" s="1"/>
  <c r="H1028" i="1"/>
  <c r="D1018" i="14" s="1"/>
  <c r="I1028" i="1"/>
  <c r="E1018" i="14" s="1"/>
  <c r="J1028" i="1"/>
  <c r="F1018" i="14" s="1"/>
  <c r="H1029" i="1"/>
  <c r="D1019" i="14" s="1"/>
  <c r="I1029" i="1"/>
  <c r="E1019" i="14" s="1"/>
  <c r="J1029" i="1"/>
  <c r="F1019" i="14" s="1"/>
  <c r="H1030" i="1"/>
  <c r="D1020" i="14" s="1"/>
  <c r="I1030" i="1"/>
  <c r="E1020" i="14" s="1"/>
  <c r="J1030" i="1"/>
  <c r="F1020" i="14" s="1"/>
  <c r="H1031" i="1"/>
  <c r="D1021" i="14" s="1"/>
  <c r="I1031" i="1"/>
  <c r="E1021" i="14" s="1"/>
  <c r="J1031" i="1"/>
  <c r="F1021" i="14" s="1"/>
  <c r="H1032" i="1"/>
  <c r="D1022" i="14" s="1"/>
  <c r="I1032" i="1"/>
  <c r="E1022" i="14" s="1"/>
  <c r="J1032" i="1"/>
  <c r="F1022" i="14" s="1"/>
  <c r="H1033" i="1"/>
  <c r="D1023" i="14" s="1"/>
  <c r="I1033" i="1"/>
  <c r="E1023" i="14" s="1"/>
  <c r="J1033" i="1"/>
  <c r="F1023" i="14" s="1"/>
  <c r="H1034" i="1"/>
  <c r="D1024" i="14" s="1"/>
  <c r="I1034" i="1"/>
  <c r="E1024" i="14" s="1"/>
  <c r="J1034" i="1"/>
  <c r="F1024" i="14" s="1"/>
  <c r="H1035" i="1"/>
  <c r="D1025" i="14" s="1"/>
  <c r="I1035" i="1"/>
  <c r="E1025" i="14" s="1"/>
  <c r="J1035" i="1"/>
  <c r="F1025" i="14" s="1"/>
  <c r="H1036" i="1"/>
  <c r="D1026" i="14" s="1"/>
  <c r="I1036" i="1"/>
  <c r="E1026" i="14" s="1"/>
  <c r="J1036" i="1"/>
  <c r="F1026" i="14" s="1"/>
  <c r="H1037" i="1"/>
  <c r="D1027" i="14" s="1"/>
  <c r="I1037" i="1"/>
  <c r="E1027" i="14" s="1"/>
  <c r="J1037" i="1"/>
  <c r="F1027" i="14" s="1"/>
  <c r="H1038" i="1"/>
  <c r="D1028" i="14" s="1"/>
  <c r="I1038" i="1"/>
  <c r="E1028" i="14" s="1"/>
  <c r="J1038" i="1"/>
  <c r="F1028" i="14" s="1"/>
  <c r="H1039" i="1"/>
  <c r="D1029" i="14" s="1"/>
  <c r="I1039" i="1"/>
  <c r="E1029" i="14" s="1"/>
  <c r="J1039" i="1"/>
  <c r="F1029" i="14" s="1"/>
  <c r="H1040" i="1"/>
  <c r="D1030" i="14" s="1"/>
  <c r="I1040" i="1"/>
  <c r="E1030" i="14" s="1"/>
  <c r="J1040" i="1"/>
  <c r="F1030" i="14" s="1"/>
  <c r="H1041" i="1"/>
  <c r="D1031" i="14" s="1"/>
  <c r="I1041" i="1"/>
  <c r="E1031" i="14" s="1"/>
  <c r="J1041" i="1"/>
  <c r="F1031" i="14" s="1"/>
  <c r="H1042" i="1"/>
  <c r="D1032" i="14" s="1"/>
  <c r="I1042" i="1"/>
  <c r="E1032" i="14" s="1"/>
  <c r="J1042" i="1"/>
  <c r="F1032" i="14" s="1"/>
  <c r="H1043" i="1"/>
  <c r="D1033" i="14" s="1"/>
  <c r="I1043" i="1"/>
  <c r="E1033" i="14" s="1"/>
  <c r="J1043" i="1"/>
  <c r="F1033" i="14" s="1"/>
  <c r="H1044" i="1"/>
  <c r="D1034" i="14" s="1"/>
  <c r="I1044" i="1"/>
  <c r="E1034" i="14" s="1"/>
  <c r="J1044" i="1"/>
  <c r="F1034" i="14" s="1"/>
  <c r="H1045" i="1"/>
  <c r="D1035" i="14" s="1"/>
  <c r="I1045" i="1"/>
  <c r="E1035" i="14" s="1"/>
  <c r="J1045" i="1"/>
  <c r="F1035" i="14" s="1"/>
  <c r="H1046" i="1"/>
  <c r="D1036" i="14" s="1"/>
  <c r="I1046" i="1"/>
  <c r="E1036" i="14" s="1"/>
  <c r="J1046" i="1"/>
  <c r="F1036" i="14" s="1"/>
  <c r="H1047" i="1"/>
  <c r="D1037" i="14" s="1"/>
  <c r="I1047" i="1"/>
  <c r="E1037" i="14" s="1"/>
  <c r="J1047" i="1"/>
  <c r="F1037" i="14" s="1"/>
  <c r="H1048" i="1"/>
  <c r="D1038" i="14" s="1"/>
  <c r="I1048" i="1"/>
  <c r="E1038" i="14" s="1"/>
  <c r="J1048" i="1"/>
  <c r="F1038" i="14" s="1"/>
  <c r="H1049" i="1"/>
  <c r="D1039" i="14" s="1"/>
  <c r="I1049" i="1"/>
  <c r="E1039" i="14" s="1"/>
  <c r="J1049" i="1"/>
  <c r="F1039" i="14" s="1"/>
  <c r="H1050" i="1"/>
  <c r="D1040" i="14" s="1"/>
  <c r="I1050" i="1"/>
  <c r="E1040" i="14" s="1"/>
  <c r="J1050" i="1"/>
  <c r="F1040" i="14" s="1"/>
  <c r="H1051" i="1"/>
  <c r="D1041" i="14" s="1"/>
  <c r="I1051" i="1"/>
  <c r="E1041" i="14" s="1"/>
  <c r="J1051" i="1"/>
  <c r="F1041" i="14" s="1"/>
  <c r="H1052" i="1"/>
  <c r="D1042" i="14" s="1"/>
  <c r="I1052" i="1"/>
  <c r="E1042" i="14" s="1"/>
  <c r="J1052" i="1"/>
  <c r="F1042" i="14" s="1"/>
  <c r="H1053" i="1"/>
  <c r="D1043" i="14" s="1"/>
  <c r="I1053" i="1"/>
  <c r="E1043" i="14" s="1"/>
  <c r="J1053" i="1"/>
  <c r="F1043" i="14" s="1"/>
  <c r="H1054" i="1"/>
  <c r="D1044" i="14" s="1"/>
  <c r="I1054" i="1"/>
  <c r="E1044" i="14" s="1"/>
  <c r="J1054" i="1"/>
  <c r="F1044" i="14" s="1"/>
  <c r="H1055" i="1"/>
  <c r="I1055" i="1"/>
  <c r="J1055" i="1"/>
  <c r="H1056" i="1"/>
  <c r="D1046" i="14" s="1"/>
  <c r="I1056" i="1"/>
  <c r="E1046" i="14" s="1"/>
  <c r="J1056" i="1"/>
  <c r="F1046" i="14" s="1"/>
  <c r="H1057" i="1"/>
  <c r="I1057" i="1"/>
  <c r="J1057" i="1"/>
  <c r="H1058" i="1"/>
  <c r="I1058" i="1"/>
  <c r="J1058" i="1"/>
  <c r="H1059" i="1"/>
  <c r="I1059" i="1"/>
  <c r="J1059" i="1"/>
  <c r="H1060" i="1"/>
  <c r="I1060" i="1"/>
  <c r="J1060" i="1"/>
  <c r="H1061" i="1"/>
  <c r="I1061" i="1"/>
  <c r="J1061" i="1"/>
  <c r="H1062" i="1"/>
  <c r="I1062" i="1"/>
  <c r="J1062" i="1"/>
  <c r="H1063" i="1"/>
  <c r="D1053" i="14" s="1"/>
  <c r="I1063" i="1"/>
  <c r="E1053" i="14" s="1"/>
  <c r="J1063" i="1"/>
  <c r="F1053" i="14" s="1"/>
  <c r="H1064" i="1"/>
  <c r="D1054" i="14" s="1"/>
  <c r="I1064" i="1"/>
  <c r="E1054" i="14" s="1"/>
  <c r="J1064" i="1"/>
  <c r="F1054" i="14" s="1"/>
  <c r="H1065" i="1"/>
  <c r="D1055" i="14" s="1"/>
  <c r="I1065" i="1"/>
  <c r="E1055" i="14" s="1"/>
  <c r="J1065" i="1"/>
  <c r="F1055" i="14" s="1"/>
  <c r="H1066" i="1"/>
  <c r="D1056" i="14" s="1"/>
  <c r="I1066" i="1"/>
  <c r="E1056" i="14" s="1"/>
  <c r="J1066" i="1"/>
  <c r="F1056" i="14" s="1"/>
  <c r="H1067" i="1"/>
  <c r="D1057" i="14" s="1"/>
  <c r="I1067" i="1"/>
  <c r="E1057" i="14" s="1"/>
  <c r="J1067" i="1"/>
  <c r="F1057" i="14" s="1"/>
  <c r="H1068" i="1"/>
  <c r="D1058" i="14" s="1"/>
  <c r="I1068" i="1"/>
  <c r="E1058" i="14" s="1"/>
  <c r="J1068" i="1"/>
  <c r="F1058" i="14" s="1"/>
  <c r="H1069" i="1"/>
  <c r="D1059" i="14" s="1"/>
  <c r="I1069" i="1"/>
  <c r="E1059" i="14" s="1"/>
  <c r="J1069" i="1"/>
  <c r="F1059" i="14" s="1"/>
  <c r="H1070" i="1"/>
  <c r="D1060" i="14" s="1"/>
  <c r="I1070" i="1"/>
  <c r="E1060" i="14" s="1"/>
  <c r="J1070" i="1"/>
  <c r="F1060" i="14" s="1"/>
  <c r="H1071" i="1"/>
  <c r="I1071" i="1"/>
  <c r="J1071" i="1"/>
  <c r="H1072" i="1"/>
  <c r="I1072" i="1"/>
  <c r="J1072" i="1"/>
  <c r="H1073" i="1"/>
  <c r="I1073" i="1"/>
  <c r="J1073" i="1"/>
  <c r="H1074" i="1"/>
  <c r="D1064" i="14" s="1"/>
  <c r="I1074" i="1"/>
  <c r="E1064" i="14" s="1"/>
  <c r="J1074" i="1"/>
  <c r="F1064" i="14" s="1"/>
  <c r="H1075" i="1"/>
  <c r="I1075" i="1"/>
  <c r="J1075" i="1"/>
  <c r="H1076" i="1"/>
  <c r="D1066" i="14" s="1"/>
  <c r="I1076" i="1"/>
  <c r="E1066" i="14" s="1"/>
  <c r="J1076" i="1"/>
  <c r="F1066" i="14" s="1"/>
  <c r="H1077" i="1"/>
  <c r="D1067" i="14" s="1"/>
  <c r="I1077" i="1"/>
  <c r="E1067" i="14" s="1"/>
  <c r="J1077" i="1"/>
  <c r="F1067" i="14" s="1"/>
  <c r="H1078" i="1"/>
  <c r="I1078" i="1"/>
  <c r="J1078" i="1"/>
  <c r="H1079" i="1"/>
  <c r="D1069" i="14" s="1"/>
  <c r="I1079" i="1"/>
  <c r="E1069" i="14" s="1"/>
  <c r="J1079" i="1"/>
  <c r="F1069" i="14" s="1"/>
  <c r="H1080" i="1"/>
  <c r="I1080" i="1"/>
  <c r="J1080" i="1"/>
  <c r="H1081" i="1"/>
  <c r="D1071" i="14" s="1"/>
  <c r="I1081" i="1"/>
  <c r="E1071" i="14" s="1"/>
  <c r="J1081" i="1"/>
  <c r="F1071" i="14" s="1"/>
  <c r="H1082" i="1"/>
  <c r="D1072" i="14" s="1"/>
  <c r="I1082" i="1"/>
  <c r="E1072" i="14" s="1"/>
  <c r="J1082" i="1"/>
  <c r="F1072" i="14" s="1"/>
  <c r="H1083" i="1"/>
  <c r="I1083" i="1"/>
  <c r="J1083" i="1"/>
  <c r="H1084" i="1"/>
  <c r="D1074" i="14" s="1"/>
  <c r="I1084" i="1"/>
  <c r="E1074" i="14" s="1"/>
  <c r="J1084" i="1"/>
  <c r="F1074" i="14" s="1"/>
  <c r="H1085" i="1"/>
  <c r="D1075" i="14" s="1"/>
  <c r="I1085" i="1"/>
  <c r="E1075" i="14" s="1"/>
  <c r="J1085" i="1"/>
  <c r="F1075" i="14" s="1"/>
  <c r="H1086" i="1"/>
  <c r="D1076" i="14" s="1"/>
  <c r="I1086" i="1"/>
  <c r="E1076" i="14" s="1"/>
  <c r="J1086" i="1"/>
  <c r="F1076" i="14" s="1"/>
  <c r="H1087" i="1"/>
  <c r="D1077" i="14" s="1"/>
  <c r="I1087" i="1"/>
  <c r="E1077" i="14" s="1"/>
  <c r="J1087" i="1"/>
  <c r="F1077" i="14" s="1"/>
  <c r="H1088" i="1"/>
  <c r="D1078" i="14" s="1"/>
  <c r="I1088" i="1"/>
  <c r="E1078" i="14" s="1"/>
  <c r="J1088" i="1"/>
  <c r="F1078" i="14" s="1"/>
  <c r="H1089" i="1"/>
  <c r="I1089" i="1"/>
  <c r="J1089" i="1"/>
  <c r="H1090" i="1"/>
  <c r="D1080" i="14" s="1"/>
  <c r="I1090" i="1"/>
  <c r="E1080" i="14" s="1"/>
  <c r="J1090" i="1"/>
  <c r="F1080" i="14" s="1"/>
  <c r="H1091" i="1"/>
  <c r="I1091" i="1"/>
  <c r="J1091" i="1"/>
  <c r="H1092" i="1"/>
  <c r="D1082" i="14" s="1"/>
  <c r="I1092" i="1"/>
  <c r="E1082" i="14" s="1"/>
  <c r="J1092" i="1"/>
  <c r="F1082" i="14" s="1"/>
  <c r="H1093" i="1"/>
  <c r="D1083" i="14" s="1"/>
  <c r="I1093" i="1"/>
  <c r="E1083" i="14" s="1"/>
  <c r="J1093" i="1"/>
  <c r="F1083" i="14" s="1"/>
  <c r="H1094" i="1"/>
  <c r="D1084" i="14" s="1"/>
  <c r="I1094" i="1"/>
  <c r="E1084" i="14" s="1"/>
  <c r="J1094" i="1"/>
  <c r="F1084" i="14" s="1"/>
  <c r="H1095" i="1"/>
  <c r="D1085" i="14" s="1"/>
  <c r="I1095" i="1"/>
  <c r="E1085" i="14" s="1"/>
  <c r="J1095" i="1"/>
  <c r="F1085" i="14" s="1"/>
  <c r="H1096" i="1"/>
  <c r="D1086" i="14" s="1"/>
  <c r="I1096" i="1"/>
  <c r="E1086" i="14" s="1"/>
  <c r="J1096" i="1"/>
  <c r="F1086" i="14" s="1"/>
  <c r="H1097" i="1"/>
  <c r="D1087" i="14" s="1"/>
  <c r="I1097" i="1"/>
  <c r="E1087" i="14" s="1"/>
  <c r="J1097" i="1"/>
  <c r="F1087" i="14" s="1"/>
  <c r="H1098" i="1"/>
  <c r="D1088" i="14" s="1"/>
  <c r="I1098" i="1"/>
  <c r="E1088" i="14" s="1"/>
  <c r="J1098" i="1"/>
  <c r="F1088" i="14" s="1"/>
  <c r="H1099" i="1"/>
  <c r="D1089" i="14" s="1"/>
  <c r="I1099" i="1"/>
  <c r="E1089" i="14" s="1"/>
  <c r="J1099" i="1"/>
  <c r="F1089" i="14" s="1"/>
  <c r="H1100" i="1"/>
  <c r="D1090" i="14" s="1"/>
  <c r="I1100" i="1"/>
  <c r="E1090" i="14" s="1"/>
  <c r="J1100" i="1"/>
  <c r="F1090" i="14" s="1"/>
  <c r="H1101" i="1"/>
  <c r="D1091" i="14" s="1"/>
  <c r="I1101" i="1"/>
  <c r="E1091" i="14" s="1"/>
  <c r="J1101" i="1"/>
  <c r="F1091" i="14" s="1"/>
  <c r="H1102" i="1"/>
  <c r="D1092" i="14" s="1"/>
  <c r="I1102" i="1"/>
  <c r="E1092" i="14" s="1"/>
  <c r="J1102" i="1"/>
  <c r="F1092" i="14" s="1"/>
  <c r="H1103" i="1"/>
  <c r="D1093" i="14" s="1"/>
  <c r="I1103" i="1"/>
  <c r="E1093" i="14" s="1"/>
  <c r="J1103" i="1"/>
  <c r="F1093" i="14" s="1"/>
  <c r="H1104" i="1"/>
  <c r="D1094" i="14" s="1"/>
  <c r="I1104" i="1"/>
  <c r="E1094" i="14" s="1"/>
  <c r="J1104" i="1"/>
  <c r="F1094" i="14" s="1"/>
  <c r="H1105" i="1"/>
  <c r="D1095" i="14" s="1"/>
  <c r="I1105" i="1"/>
  <c r="E1095" i="14" s="1"/>
  <c r="J1105" i="1"/>
  <c r="F1095" i="14" s="1"/>
  <c r="H1106" i="1"/>
  <c r="D1096" i="14" s="1"/>
  <c r="I1106" i="1"/>
  <c r="E1096" i="14" s="1"/>
  <c r="J1106" i="1"/>
  <c r="F1096" i="14" s="1"/>
  <c r="H1107" i="1"/>
  <c r="D1097" i="14" s="1"/>
  <c r="I1107" i="1"/>
  <c r="E1097" i="14" s="1"/>
  <c r="J1107" i="1"/>
  <c r="F1097" i="14" s="1"/>
  <c r="H1108" i="1"/>
  <c r="D1098" i="14" s="1"/>
  <c r="I1108" i="1"/>
  <c r="E1098" i="14" s="1"/>
  <c r="J1108" i="1"/>
  <c r="F1098" i="14" s="1"/>
  <c r="H1109" i="1"/>
  <c r="D1099" i="14" s="1"/>
  <c r="I1109" i="1"/>
  <c r="E1099" i="14" s="1"/>
  <c r="J1109" i="1"/>
  <c r="F1099" i="14" s="1"/>
  <c r="H1110" i="1"/>
  <c r="D1100" i="14" s="1"/>
  <c r="I1110" i="1"/>
  <c r="E1100" i="14" s="1"/>
  <c r="J1110" i="1"/>
  <c r="F1100" i="14" s="1"/>
  <c r="H1111" i="1"/>
  <c r="D1101" i="14" s="1"/>
  <c r="I1111" i="1"/>
  <c r="E1101" i="14" s="1"/>
  <c r="J1111" i="1"/>
  <c r="F1101" i="14" s="1"/>
  <c r="H1112" i="1"/>
  <c r="D1102" i="14" s="1"/>
  <c r="I1112" i="1"/>
  <c r="E1102" i="14" s="1"/>
  <c r="J1112" i="1"/>
  <c r="F1102" i="14" s="1"/>
  <c r="H1113" i="1"/>
  <c r="D1103" i="14" s="1"/>
  <c r="I1113" i="1"/>
  <c r="E1103" i="14" s="1"/>
  <c r="J1113" i="1"/>
  <c r="F1103" i="14" s="1"/>
  <c r="H1114" i="1"/>
  <c r="D1104" i="14" s="1"/>
  <c r="I1114" i="1"/>
  <c r="E1104" i="14" s="1"/>
  <c r="J1114" i="1"/>
  <c r="F1104" i="14" s="1"/>
  <c r="H1115" i="1"/>
  <c r="D1105" i="14" s="1"/>
  <c r="I1115" i="1"/>
  <c r="E1105" i="14" s="1"/>
  <c r="J1115" i="1"/>
  <c r="F1105" i="14" s="1"/>
  <c r="H1116" i="1"/>
  <c r="D1106" i="14" s="1"/>
  <c r="I1116" i="1"/>
  <c r="E1106" i="14" s="1"/>
  <c r="J1116" i="1"/>
  <c r="F1106" i="14" s="1"/>
  <c r="H1117" i="1"/>
  <c r="D1107" i="14" s="1"/>
  <c r="I1117" i="1"/>
  <c r="E1107" i="14" s="1"/>
  <c r="J1117" i="1"/>
  <c r="F1107" i="14" s="1"/>
  <c r="H1118" i="1"/>
  <c r="D1108" i="14" s="1"/>
  <c r="I1118" i="1"/>
  <c r="E1108" i="14" s="1"/>
  <c r="J1118" i="1"/>
  <c r="F1108" i="14" s="1"/>
  <c r="H1119" i="1"/>
  <c r="D1109" i="14" s="1"/>
  <c r="I1119" i="1"/>
  <c r="E1109" i="14" s="1"/>
  <c r="J1119" i="1"/>
  <c r="F1109" i="14" s="1"/>
  <c r="H1120" i="1"/>
  <c r="D1110" i="14" s="1"/>
  <c r="I1120" i="1"/>
  <c r="E1110" i="14" s="1"/>
  <c r="J1120" i="1"/>
  <c r="F1110" i="14" s="1"/>
  <c r="H1121" i="1"/>
  <c r="D1111" i="14" s="1"/>
  <c r="I1121" i="1"/>
  <c r="E1111" i="14" s="1"/>
  <c r="J1121" i="1"/>
  <c r="F1111" i="14" s="1"/>
  <c r="H1122" i="1"/>
  <c r="I1122" i="1"/>
  <c r="J1122" i="1"/>
  <c r="H1123" i="1"/>
  <c r="D1113" i="14" s="1"/>
  <c r="I1123" i="1"/>
  <c r="E1113" i="14" s="1"/>
  <c r="J1123" i="1"/>
  <c r="F1113" i="14" s="1"/>
  <c r="H1124" i="1"/>
  <c r="D1114" i="14" s="1"/>
  <c r="I1124" i="1"/>
  <c r="E1114" i="14" s="1"/>
  <c r="J1124" i="1"/>
  <c r="F1114" i="14" s="1"/>
  <c r="H1125" i="1"/>
  <c r="D1115" i="14" s="1"/>
  <c r="I1125" i="1"/>
  <c r="E1115" i="14" s="1"/>
  <c r="J1125" i="1"/>
  <c r="F1115" i="14" s="1"/>
  <c r="H1126" i="1"/>
  <c r="D1116" i="14" s="1"/>
  <c r="I1126" i="1"/>
  <c r="E1116" i="14" s="1"/>
  <c r="J1126" i="1"/>
  <c r="F1116" i="14" s="1"/>
  <c r="H1127" i="1"/>
  <c r="D1117" i="14" s="1"/>
  <c r="I1127" i="1"/>
  <c r="E1117" i="14" s="1"/>
  <c r="J1127" i="1"/>
  <c r="F1117" i="14" s="1"/>
  <c r="H1128" i="1"/>
  <c r="D1118" i="14" s="1"/>
  <c r="I1128" i="1"/>
  <c r="E1118" i="14" s="1"/>
  <c r="J1128" i="1"/>
  <c r="F1118" i="14" s="1"/>
  <c r="H1129" i="1"/>
  <c r="D1119" i="14" s="1"/>
  <c r="I1129" i="1"/>
  <c r="E1119" i="14" s="1"/>
  <c r="J1129" i="1"/>
  <c r="F1119" i="14" s="1"/>
  <c r="H1130" i="1"/>
  <c r="D1120" i="14" s="1"/>
  <c r="I1130" i="1"/>
  <c r="E1120" i="14" s="1"/>
  <c r="J1130" i="1"/>
  <c r="F1120" i="14" s="1"/>
  <c r="H1131" i="1"/>
  <c r="D1121" i="14" s="1"/>
  <c r="I1131" i="1"/>
  <c r="E1121" i="14" s="1"/>
  <c r="J1131" i="1"/>
  <c r="F1121" i="14" s="1"/>
  <c r="H1132" i="1"/>
  <c r="D1122" i="14" s="1"/>
  <c r="I1132" i="1"/>
  <c r="E1122" i="14" s="1"/>
  <c r="J1132" i="1"/>
  <c r="F1122" i="14" s="1"/>
  <c r="H1133" i="1"/>
  <c r="D1123" i="14" s="1"/>
  <c r="I1133" i="1"/>
  <c r="E1123" i="14" s="1"/>
  <c r="J1133" i="1"/>
  <c r="F1123" i="14" s="1"/>
  <c r="H1134" i="1"/>
  <c r="D1124" i="14" s="1"/>
  <c r="I1134" i="1"/>
  <c r="E1124" i="14" s="1"/>
  <c r="J1134" i="1"/>
  <c r="F1124" i="14" s="1"/>
  <c r="H1135" i="1"/>
  <c r="D1125" i="14" s="1"/>
  <c r="I1135" i="1"/>
  <c r="E1125" i="14" s="1"/>
  <c r="J1135" i="1"/>
  <c r="F1125" i="14" s="1"/>
  <c r="H1136" i="1"/>
  <c r="D1126" i="14" s="1"/>
  <c r="I1136" i="1"/>
  <c r="E1126" i="14" s="1"/>
  <c r="J1136" i="1"/>
  <c r="F1126" i="14" s="1"/>
  <c r="H1137" i="1"/>
  <c r="D1127" i="14" s="1"/>
  <c r="I1137" i="1"/>
  <c r="E1127" i="14" s="1"/>
  <c r="J1137" i="1"/>
  <c r="F1127" i="14" s="1"/>
  <c r="H1138" i="1"/>
  <c r="D1128" i="14" s="1"/>
  <c r="I1138" i="1"/>
  <c r="E1128" i="14" s="1"/>
  <c r="J1138" i="1"/>
  <c r="F1128" i="14" s="1"/>
  <c r="H1139" i="1"/>
  <c r="D1129" i="14" s="1"/>
  <c r="I1139" i="1"/>
  <c r="E1129" i="14" s="1"/>
  <c r="J1139" i="1"/>
  <c r="F1129" i="14" s="1"/>
  <c r="H1140" i="1"/>
  <c r="D1130" i="14" s="1"/>
  <c r="I1140" i="1"/>
  <c r="E1130" i="14" s="1"/>
  <c r="J1140" i="1"/>
  <c r="F1130" i="14" s="1"/>
  <c r="H1141" i="1"/>
  <c r="D1131" i="14" s="1"/>
  <c r="I1141" i="1"/>
  <c r="E1131" i="14" s="1"/>
  <c r="J1141" i="1"/>
  <c r="F1131" i="14" s="1"/>
  <c r="H1142" i="1"/>
  <c r="D1132" i="14" s="1"/>
  <c r="I1142" i="1"/>
  <c r="E1132" i="14" s="1"/>
  <c r="J1142" i="1"/>
  <c r="F1132" i="14" s="1"/>
  <c r="H1143" i="1"/>
  <c r="D1133" i="14" s="1"/>
  <c r="I1143" i="1"/>
  <c r="E1133" i="14" s="1"/>
  <c r="J1143" i="1"/>
  <c r="F1133" i="14" s="1"/>
  <c r="H1144" i="1"/>
  <c r="D1134" i="14" s="1"/>
  <c r="I1144" i="1"/>
  <c r="E1134" i="14" s="1"/>
  <c r="J1144" i="1"/>
  <c r="F1134" i="14" s="1"/>
  <c r="H1145" i="1"/>
  <c r="D1135" i="14" s="1"/>
  <c r="I1145" i="1"/>
  <c r="E1135" i="14" s="1"/>
  <c r="J1145" i="1"/>
  <c r="F1135" i="14" s="1"/>
  <c r="H1146" i="1"/>
  <c r="D1136" i="14" s="1"/>
  <c r="I1146" i="1"/>
  <c r="E1136" i="14" s="1"/>
  <c r="J1146" i="1"/>
  <c r="F1136" i="14" s="1"/>
  <c r="H1147" i="1"/>
  <c r="D1137" i="14" s="1"/>
  <c r="I1147" i="1"/>
  <c r="E1137" i="14" s="1"/>
  <c r="J1147" i="1"/>
  <c r="F1137" i="14" s="1"/>
  <c r="H1148" i="1"/>
  <c r="D1138" i="14" s="1"/>
  <c r="I1148" i="1"/>
  <c r="E1138" i="14" s="1"/>
  <c r="J1148" i="1"/>
  <c r="F1138" i="14" s="1"/>
  <c r="H1149" i="1"/>
  <c r="D1139" i="14" s="1"/>
  <c r="I1149" i="1"/>
  <c r="E1139" i="14" s="1"/>
  <c r="J1149" i="1"/>
  <c r="F1139" i="14" s="1"/>
  <c r="H1150" i="1"/>
  <c r="D1140" i="14" s="1"/>
  <c r="I1150" i="1"/>
  <c r="E1140" i="14" s="1"/>
  <c r="J1150" i="1"/>
  <c r="F1140" i="14" s="1"/>
  <c r="H1151" i="1"/>
  <c r="D1141" i="14" s="1"/>
  <c r="I1151" i="1"/>
  <c r="E1141" i="14" s="1"/>
  <c r="J1151" i="1"/>
  <c r="F1141" i="14" s="1"/>
  <c r="H1152" i="1"/>
  <c r="D1142" i="14" s="1"/>
  <c r="I1152" i="1"/>
  <c r="E1142" i="14" s="1"/>
  <c r="J1152" i="1"/>
  <c r="F1142" i="14" s="1"/>
  <c r="H1153" i="1"/>
  <c r="D1143" i="14" s="1"/>
  <c r="I1153" i="1"/>
  <c r="E1143" i="14" s="1"/>
  <c r="J1153" i="1"/>
  <c r="F1143" i="14" s="1"/>
  <c r="H1154" i="1"/>
  <c r="D1144" i="14" s="1"/>
  <c r="I1154" i="1"/>
  <c r="E1144" i="14" s="1"/>
  <c r="J1154" i="1"/>
  <c r="F1144" i="14" s="1"/>
  <c r="H1155" i="1"/>
  <c r="D1145" i="14" s="1"/>
  <c r="I1155" i="1"/>
  <c r="E1145" i="14" s="1"/>
  <c r="J1155" i="1"/>
  <c r="F1145" i="14" s="1"/>
  <c r="H1156" i="1"/>
  <c r="D1146" i="14" s="1"/>
  <c r="I1156" i="1"/>
  <c r="E1146" i="14" s="1"/>
  <c r="J1156" i="1"/>
  <c r="F1146" i="14" s="1"/>
  <c r="H1157" i="1"/>
  <c r="D1147" i="14" s="1"/>
  <c r="I1157" i="1"/>
  <c r="E1147" i="14" s="1"/>
  <c r="J1157" i="1"/>
  <c r="F1147" i="14" s="1"/>
  <c r="H1158" i="1"/>
  <c r="D1148" i="14" s="1"/>
  <c r="I1158" i="1"/>
  <c r="E1148" i="14" s="1"/>
  <c r="J1158" i="1"/>
  <c r="F1148" i="14" s="1"/>
  <c r="H1159" i="1"/>
  <c r="D1149" i="14" s="1"/>
  <c r="I1159" i="1"/>
  <c r="E1149" i="14" s="1"/>
  <c r="J1159" i="1"/>
  <c r="F1149" i="14" s="1"/>
  <c r="H1160" i="1"/>
  <c r="D1150" i="14" s="1"/>
  <c r="I1160" i="1"/>
  <c r="E1150" i="14" s="1"/>
  <c r="J1160" i="1"/>
  <c r="F1150" i="14" s="1"/>
  <c r="H1161" i="1"/>
  <c r="D1151" i="14" s="1"/>
  <c r="I1161" i="1"/>
  <c r="E1151" i="14" s="1"/>
  <c r="J1161" i="1"/>
  <c r="F1151" i="14" s="1"/>
  <c r="H1162" i="1"/>
  <c r="D1152" i="14" s="1"/>
  <c r="I1162" i="1"/>
  <c r="E1152" i="14" s="1"/>
  <c r="J1162" i="1"/>
  <c r="F1152" i="14" s="1"/>
  <c r="H1163" i="1"/>
  <c r="D1153" i="14" s="1"/>
  <c r="I1163" i="1"/>
  <c r="E1153" i="14" s="1"/>
  <c r="J1163" i="1"/>
  <c r="F1153" i="14" s="1"/>
  <c r="H1164" i="1"/>
  <c r="D1154" i="14" s="1"/>
  <c r="I1164" i="1"/>
  <c r="E1154" i="14" s="1"/>
  <c r="J1164" i="1"/>
  <c r="F1154" i="14" s="1"/>
  <c r="H1165" i="1"/>
  <c r="D1155" i="14" s="1"/>
  <c r="I1165" i="1"/>
  <c r="E1155" i="14" s="1"/>
  <c r="J1165" i="1"/>
  <c r="F1155" i="14" s="1"/>
  <c r="H1166" i="1"/>
  <c r="D1156" i="14" s="1"/>
  <c r="I1166" i="1"/>
  <c r="E1156" i="14" s="1"/>
  <c r="J1166" i="1"/>
  <c r="F1156" i="14" s="1"/>
  <c r="H1167" i="1"/>
  <c r="D1157" i="14" s="1"/>
  <c r="I1167" i="1"/>
  <c r="E1157" i="14" s="1"/>
  <c r="J1167" i="1"/>
  <c r="F1157" i="14" s="1"/>
  <c r="H1168" i="1"/>
  <c r="D1158" i="14" s="1"/>
  <c r="I1168" i="1"/>
  <c r="E1158" i="14" s="1"/>
  <c r="J1168" i="1"/>
  <c r="F1158" i="14" s="1"/>
  <c r="H1169" i="1"/>
  <c r="D1159" i="14" s="1"/>
  <c r="I1169" i="1"/>
  <c r="E1159" i="14" s="1"/>
  <c r="J1169" i="1"/>
  <c r="F1159" i="14" s="1"/>
  <c r="H1170" i="1"/>
  <c r="D1160" i="14" s="1"/>
  <c r="I1170" i="1"/>
  <c r="E1160" i="14" s="1"/>
  <c r="J1170" i="1"/>
  <c r="F1160" i="14" s="1"/>
  <c r="H1171" i="1"/>
  <c r="D1161" i="14" s="1"/>
  <c r="I1171" i="1"/>
  <c r="E1161" i="14" s="1"/>
  <c r="J1171" i="1"/>
  <c r="F1161" i="14" s="1"/>
  <c r="H1172" i="1"/>
  <c r="D1162" i="14" s="1"/>
  <c r="I1172" i="1"/>
  <c r="E1162" i="14" s="1"/>
  <c r="J1172" i="1"/>
  <c r="F1162" i="14" s="1"/>
  <c r="H1173" i="1"/>
  <c r="D1163" i="14" s="1"/>
  <c r="I1173" i="1"/>
  <c r="E1163" i="14" s="1"/>
  <c r="J1173" i="1"/>
  <c r="F1163" i="14" s="1"/>
  <c r="H1174" i="1"/>
  <c r="D1164" i="14" s="1"/>
  <c r="I1174" i="1"/>
  <c r="E1164" i="14" s="1"/>
  <c r="J1174" i="1"/>
  <c r="F1164" i="14" s="1"/>
  <c r="H1175" i="1"/>
  <c r="D1165" i="14" s="1"/>
  <c r="I1175" i="1"/>
  <c r="E1165" i="14" s="1"/>
  <c r="J1175" i="1"/>
  <c r="F1165" i="14" s="1"/>
  <c r="H1176" i="1"/>
  <c r="D1166" i="14" s="1"/>
  <c r="I1176" i="1"/>
  <c r="E1166" i="14" s="1"/>
  <c r="J1176" i="1"/>
  <c r="F1166" i="14" s="1"/>
  <c r="H1177" i="1"/>
  <c r="D1167" i="14" s="1"/>
  <c r="I1177" i="1"/>
  <c r="E1167" i="14" s="1"/>
  <c r="J1177" i="1"/>
  <c r="F1167" i="14" s="1"/>
  <c r="H1178" i="1"/>
  <c r="I1178" i="1"/>
  <c r="J1178" i="1"/>
  <c r="H1179" i="1"/>
  <c r="I1179" i="1"/>
  <c r="J1179" i="1"/>
  <c r="H1180" i="1"/>
  <c r="I1180" i="1"/>
  <c r="J1180" i="1"/>
  <c r="H1181" i="1"/>
  <c r="I1181" i="1"/>
  <c r="J1181" i="1"/>
  <c r="H1182" i="1"/>
  <c r="I1182" i="1"/>
  <c r="J1182" i="1"/>
  <c r="H1183" i="1"/>
  <c r="I1183" i="1"/>
  <c r="J1183" i="1"/>
  <c r="H1184" i="1"/>
  <c r="D1174" i="14" s="1"/>
  <c r="I1184" i="1"/>
  <c r="E1174" i="14" s="1"/>
  <c r="J1184" i="1"/>
  <c r="F1174" i="14" s="1"/>
  <c r="H1185" i="1"/>
  <c r="I1185" i="1"/>
  <c r="J1185" i="1"/>
  <c r="H1186" i="1"/>
  <c r="I1186" i="1"/>
  <c r="J1186" i="1"/>
  <c r="H1187" i="1"/>
  <c r="I1187" i="1"/>
  <c r="J1187" i="1"/>
  <c r="H1188" i="1"/>
  <c r="I1188" i="1"/>
  <c r="J1188" i="1"/>
  <c r="H1189" i="1"/>
  <c r="I1189" i="1"/>
  <c r="J1189" i="1"/>
  <c r="H1190" i="1"/>
  <c r="D1180" i="14" s="1"/>
  <c r="I1190" i="1"/>
  <c r="E1180" i="14" s="1"/>
  <c r="J1190" i="1"/>
  <c r="F1180" i="14" s="1"/>
  <c r="H1191" i="1"/>
  <c r="I1191" i="1"/>
  <c r="J1191" i="1"/>
  <c r="H1192" i="1"/>
  <c r="I1192" i="1"/>
  <c r="J1192" i="1"/>
  <c r="H1193" i="1"/>
  <c r="D1183" i="14" s="1"/>
  <c r="I1193" i="1"/>
  <c r="E1183" i="14" s="1"/>
  <c r="J1193" i="1"/>
  <c r="F1183" i="14" s="1"/>
  <c r="H1194" i="1"/>
  <c r="I1194" i="1"/>
  <c r="J1194" i="1"/>
  <c r="H1195" i="1"/>
  <c r="I1195" i="1"/>
  <c r="J1195" i="1"/>
  <c r="H1196" i="1"/>
  <c r="I1196" i="1"/>
  <c r="J1196" i="1"/>
  <c r="H1197" i="1"/>
  <c r="D1187" i="14" s="1"/>
  <c r="I1197" i="1"/>
  <c r="E1187" i="14" s="1"/>
  <c r="J1197" i="1"/>
  <c r="F1187" i="14" s="1"/>
  <c r="H1198" i="1"/>
  <c r="D1188" i="14" s="1"/>
  <c r="I1198" i="1"/>
  <c r="E1188" i="14" s="1"/>
  <c r="J1198" i="1"/>
  <c r="F1188" i="14" s="1"/>
  <c r="H1199" i="1"/>
  <c r="D1189" i="14" s="1"/>
  <c r="I1199" i="1"/>
  <c r="E1189" i="14" s="1"/>
  <c r="J1199" i="1"/>
  <c r="F1189" i="14" s="1"/>
  <c r="H1200" i="1"/>
  <c r="D1190" i="14" s="1"/>
  <c r="I1200" i="1"/>
  <c r="E1190" i="14" s="1"/>
  <c r="J1200" i="1"/>
  <c r="F1190" i="14" s="1"/>
  <c r="H1201" i="1"/>
  <c r="D1191" i="14" s="1"/>
  <c r="I1201" i="1"/>
  <c r="E1191" i="14" s="1"/>
  <c r="J1201" i="1"/>
  <c r="F1191" i="14" s="1"/>
  <c r="H1202" i="1"/>
  <c r="D1192" i="14" s="1"/>
  <c r="I1202" i="1"/>
  <c r="E1192" i="14" s="1"/>
  <c r="J1202" i="1"/>
  <c r="F1192" i="14" s="1"/>
  <c r="H1203" i="1"/>
  <c r="D1193" i="14" s="1"/>
  <c r="I1203" i="1"/>
  <c r="E1193" i="14" s="1"/>
  <c r="J1203" i="1"/>
  <c r="F1193" i="14" s="1"/>
  <c r="H1204" i="1"/>
  <c r="D1194" i="14" s="1"/>
  <c r="I1204" i="1"/>
  <c r="E1194" i="14" s="1"/>
  <c r="J1204" i="1"/>
  <c r="F1194" i="14" s="1"/>
  <c r="H1205" i="1"/>
  <c r="D1195" i="14" s="1"/>
  <c r="I1205" i="1"/>
  <c r="E1195" i="14" s="1"/>
  <c r="J1205" i="1"/>
  <c r="F1195" i="14" s="1"/>
  <c r="H1206" i="1"/>
  <c r="D1196" i="14" s="1"/>
  <c r="I1206" i="1"/>
  <c r="E1196" i="14" s="1"/>
  <c r="J1206" i="1"/>
  <c r="F1196" i="14" s="1"/>
  <c r="H1207" i="1"/>
  <c r="D1197" i="14" s="1"/>
  <c r="I1207" i="1"/>
  <c r="E1197" i="14" s="1"/>
  <c r="J1207" i="1"/>
  <c r="F1197" i="14" s="1"/>
  <c r="H1208" i="1"/>
  <c r="D1198" i="14" s="1"/>
  <c r="I1208" i="1"/>
  <c r="E1198" i="14" s="1"/>
  <c r="J1208" i="1"/>
  <c r="F1198" i="14" s="1"/>
  <c r="H1209" i="1"/>
  <c r="D1199" i="14" s="1"/>
  <c r="I1209" i="1"/>
  <c r="E1199" i="14" s="1"/>
  <c r="J1209" i="1"/>
  <c r="F1199" i="14" s="1"/>
  <c r="H1210" i="1"/>
  <c r="D1200" i="14" s="1"/>
  <c r="I1210" i="1"/>
  <c r="E1200" i="14" s="1"/>
  <c r="J1210" i="1"/>
  <c r="F1200" i="14" s="1"/>
  <c r="H1211" i="1"/>
  <c r="D1201" i="14" s="1"/>
  <c r="I1211" i="1"/>
  <c r="E1201" i="14" s="1"/>
  <c r="J1211" i="1"/>
  <c r="F1201" i="14" s="1"/>
  <c r="H1212" i="1"/>
  <c r="D1202" i="14" s="1"/>
  <c r="I1212" i="1"/>
  <c r="E1202" i="14" s="1"/>
  <c r="J1212" i="1"/>
  <c r="F1202" i="14" s="1"/>
  <c r="H1213" i="1"/>
  <c r="D1203" i="14" s="1"/>
  <c r="I1213" i="1"/>
  <c r="E1203" i="14" s="1"/>
  <c r="J1213" i="1"/>
  <c r="F1203" i="14" s="1"/>
  <c r="H1214" i="1"/>
  <c r="D1204" i="14" s="1"/>
  <c r="I1214" i="1"/>
  <c r="E1204" i="14" s="1"/>
  <c r="J1214" i="1"/>
  <c r="F1204" i="14" s="1"/>
  <c r="H1215" i="1"/>
  <c r="D1205" i="14" s="1"/>
  <c r="I1215" i="1"/>
  <c r="E1205" i="14" s="1"/>
  <c r="J1215" i="1"/>
  <c r="F1205" i="14" s="1"/>
  <c r="H1216" i="1"/>
  <c r="D1206" i="14" s="1"/>
  <c r="I1216" i="1"/>
  <c r="E1206" i="14" s="1"/>
  <c r="J1216" i="1"/>
  <c r="F1206" i="14" s="1"/>
  <c r="H1217" i="1"/>
  <c r="D1207" i="14" s="1"/>
  <c r="I1217" i="1"/>
  <c r="E1207" i="14" s="1"/>
  <c r="J1217" i="1"/>
  <c r="F1207" i="14" s="1"/>
  <c r="H1218" i="1"/>
  <c r="D1208" i="14" s="1"/>
  <c r="I1218" i="1"/>
  <c r="E1208" i="14" s="1"/>
  <c r="J1218" i="1"/>
  <c r="F1208" i="14" s="1"/>
  <c r="H1219" i="1"/>
  <c r="D1209" i="14" s="1"/>
  <c r="I1219" i="1"/>
  <c r="E1209" i="14" s="1"/>
  <c r="J1219" i="1"/>
  <c r="F1209" i="14" s="1"/>
  <c r="H1220" i="1"/>
  <c r="D1210" i="14" s="1"/>
  <c r="I1220" i="1"/>
  <c r="E1210" i="14" s="1"/>
  <c r="J1220" i="1"/>
  <c r="F1210" i="14" s="1"/>
  <c r="H1221" i="1"/>
  <c r="D1211" i="14" s="1"/>
  <c r="I1221" i="1"/>
  <c r="E1211" i="14" s="1"/>
  <c r="J1221" i="1"/>
  <c r="F1211" i="14" s="1"/>
  <c r="H1222" i="1"/>
  <c r="D1212" i="14" s="1"/>
  <c r="I1222" i="1"/>
  <c r="E1212" i="14" s="1"/>
  <c r="J1222" i="1"/>
  <c r="F1212" i="14" s="1"/>
  <c r="H1223" i="1"/>
  <c r="D1213" i="14" s="1"/>
  <c r="I1223" i="1"/>
  <c r="E1213" i="14" s="1"/>
  <c r="J1223" i="1"/>
  <c r="F1213" i="14" s="1"/>
  <c r="H1224" i="1"/>
  <c r="D1214" i="14" s="1"/>
  <c r="I1224" i="1"/>
  <c r="E1214" i="14" s="1"/>
  <c r="J1224" i="1"/>
  <c r="F1214" i="14" s="1"/>
  <c r="H1225" i="1"/>
  <c r="D1215" i="14" s="1"/>
  <c r="I1225" i="1"/>
  <c r="E1215" i="14" s="1"/>
  <c r="J1225" i="1"/>
  <c r="F1215" i="14" s="1"/>
  <c r="H1226" i="1"/>
  <c r="D1216" i="14" s="1"/>
  <c r="I1226" i="1"/>
  <c r="E1216" i="14" s="1"/>
  <c r="J1226" i="1"/>
  <c r="F1216" i="14" s="1"/>
  <c r="H1227" i="1"/>
  <c r="D1217" i="14" s="1"/>
  <c r="I1227" i="1"/>
  <c r="E1217" i="14" s="1"/>
  <c r="J1227" i="1"/>
  <c r="F1217" i="14" s="1"/>
  <c r="H1228" i="1"/>
  <c r="D1218" i="14" s="1"/>
  <c r="I1228" i="1"/>
  <c r="E1218" i="14" s="1"/>
  <c r="J1228" i="1"/>
  <c r="F1218" i="14" s="1"/>
  <c r="H1229" i="1"/>
  <c r="D1219" i="14" s="1"/>
  <c r="I1229" i="1"/>
  <c r="E1219" i="14" s="1"/>
  <c r="J1229" i="1"/>
  <c r="F1219" i="14" s="1"/>
  <c r="H1230" i="1"/>
  <c r="D1220" i="14" s="1"/>
  <c r="I1230" i="1"/>
  <c r="E1220" i="14" s="1"/>
  <c r="J1230" i="1"/>
  <c r="F1220" i="14" s="1"/>
  <c r="H1231" i="1"/>
  <c r="D1221" i="14" s="1"/>
  <c r="I1231" i="1"/>
  <c r="E1221" i="14" s="1"/>
  <c r="J1231" i="1"/>
  <c r="F1221" i="14" s="1"/>
  <c r="H1232" i="1"/>
  <c r="D1222" i="14" s="1"/>
  <c r="I1232" i="1"/>
  <c r="E1222" i="14" s="1"/>
  <c r="J1232" i="1"/>
  <c r="F1222" i="14" s="1"/>
  <c r="H1233" i="1"/>
  <c r="D1223" i="14" s="1"/>
  <c r="I1233" i="1"/>
  <c r="E1223" i="14" s="1"/>
  <c r="J1233" i="1"/>
  <c r="F1223" i="14" s="1"/>
  <c r="H1234" i="1"/>
  <c r="D1224" i="14" s="1"/>
  <c r="I1234" i="1"/>
  <c r="E1224" i="14" s="1"/>
  <c r="J1234" i="1"/>
  <c r="F1224" i="14" s="1"/>
  <c r="H1235" i="1"/>
  <c r="D1225" i="14" s="1"/>
  <c r="I1235" i="1"/>
  <c r="E1225" i="14" s="1"/>
  <c r="J1235" i="1"/>
  <c r="F1225" i="14" s="1"/>
  <c r="H1236" i="1"/>
  <c r="D1226" i="14" s="1"/>
  <c r="I1236" i="1"/>
  <c r="E1226" i="14" s="1"/>
  <c r="J1236" i="1"/>
  <c r="F1226" i="14" s="1"/>
  <c r="H1237" i="1"/>
  <c r="D1227" i="14" s="1"/>
  <c r="I1237" i="1"/>
  <c r="E1227" i="14" s="1"/>
  <c r="J1237" i="1"/>
  <c r="F1227" i="14" s="1"/>
  <c r="H1238" i="1"/>
  <c r="D1228" i="14" s="1"/>
  <c r="I1238" i="1"/>
  <c r="E1228" i="14" s="1"/>
  <c r="J1238" i="1"/>
  <c r="F1228" i="14" s="1"/>
  <c r="H1239" i="1"/>
  <c r="D1229" i="14" s="1"/>
  <c r="I1239" i="1"/>
  <c r="E1229" i="14" s="1"/>
  <c r="J1239" i="1"/>
  <c r="F1229" i="14" s="1"/>
  <c r="H1240" i="1"/>
  <c r="D1230" i="14" s="1"/>
  <c r="I1240" i="1"/>
  <c r="E1230" i="14" s="1"/>
  <c r="J1240" i="1"/>
  <c r="F1230" i="14" s="1"/>
  <c r="H1241" i="1"/>
  <c r="D1231" i="14" s="1"/>
  <c r="I1241" i="1"/>
  <c r="E1231" i="14" s="1"/>
  <c r="J1241" i="1"/>
  <c r="F1231" i="14" s="1"/>
  <c r="H1242" i="1"/>
  <c r="D1232" i="14" s="1"/>
  <c r="I1242" i="1"/>
  <c r="E1232" i="14" s="1"/>
  <c r="J1242" i="1"/>
  <c r="F1232" i="14" s="1"/>
  <c r="H1243" i="1"/>
  <c r="D1233" i="14" s="1"/>
  <c r="I1243" i="1"/>
  <c r="E1233" i="14" s="1"/>
  <c r="J1243" i="1"/>
  <c r="F1233" i="14" s="1"/>
  <c r="H1244" i="1"/>
  <c r="D1234" i="14" s="1"/>
  <c r="I1244" i="1"/>
  <c r="E1234" i="14" s="1"/>
  <c r="J1244" i="1"/>
  <c r="F1234" i="14" s="1"/>
  <c r="H1245" i="1"/>
  <c r="D1235" i="14" s="1"/>
  <c r="I1245" i="1"/>
  <c r="E1235" i="14" s="1"/>
  <c r="J1245" i="1"/>
  <c r="F1235" i="14" s="1"/>
  <c r="H1246" i="1"/>
  <c r="D1236" i="14" s="1"/>
  <c r="I1246" i="1"/>
  <c r="E1236" i="14" s="1"/>
  <c r="J1246" i="1"/>
  <c r="F1236" i="14" s="1"/>
  <c r="H1247" i="1"/>
  <c r="D1237" i="14" s="1"/>
  <c r="I1247" i="1"/>
  <c r="E1237" i="14" s="1"/>
  <c r="J1247" i="1"/>
  <c r="F1237" i="14" s="1"/>
  <c r="H1248" i="1"/>
  <c r="D1238" i="14" s="1"/>
  <c r="I1248" i="1"/>
  <c r="E1238" i="14" s="1"/>
  <c r="J1248" i="1"/>
  <c r="F1238" i="14" s="1"/>
  <c r="H1249" i="1"/>
  <c r="D1239" i="14" s="1"/>
  <c r="I1249" i="1"/>
  <c r="E1239" i="14" s="1"/>
  <c r="J1249" i="1"/>
  <c r="F1239" i="14" s="1"/>
  <c r="H1250" i="1"/>
  <c r="D1240" i="14" s="1"/>
  <c r="I1250" i="1"/>
  <c r="E1240" i="14" s="1"/>
  <c r="J1250" i="1"/>
  <c r="F1240" i="14" s="1"/>
  <c r="H1251" i="1"/>
  <c r="D1241" i="14" s="1"/>
  <c r="I1251" i="1"/>
  <c r="E1241" i="14" s="1"/>
  <c r="J1251" i="1"/>
  <c r="F1241" i="14" s="1"/>
  <c r="H1252" i="1"/>
  <c r="D1242" i="14" s="1"/>
  <c r="I1252" i="1"/>
  <c r="E1242" i="14" s="1"/>
  <c r="J1252" i="1"/>
  <c r="F1242" i="14" s="1"/>
  <c r="H1253" i="1"/>
  <c r="D1243" i="14" s="1"/>
  <c r="I1253" i="1"/>
  <c r="E1243" i="14" s="1"/>
  <c r="J1253" i="1"/>
  <c r="F1243" i="14" s="1"/>
  <c r="H1254" i="1"/>
  <c r="D1244" i="14" s="1"/>
  <c r="I1254" i="1"/>
  <c r="E1244" i="14" s="1"/>
  <c r="J1254" i="1"/>
  <c r="F1244" i="14" s="1"/>
  <c r="H1255" i="1"/>
  <c r="D1245" i="14" s="1"/>
  <c r="I1255" i="1"/>
  <c r="E1245" i="14" s="1"/>
  <c r="J1255" i="1"/>
  <c r="F1245" i="14" s="1"/>
  <c r="H1256" i="1"/>
  <c r="D1246" i="14" s="1"/>
  <c r="I1256" i="1"/>
  <c r="E1246" i="14" s="1"/>
  <c r="J1256" i="1"/>
  <c r="F1246" i="14" s="1"/>
  <c r="H1257" i="1"/>
  <c r="D1247" i="14" s="1"/>
  <c r="I1257" i="1"/>
  <c r="E1247" i="14" s="1"/>
  <c r="J1257" i="1"/>
  <c r="F1247" i="14" s="1"/>
  <c r="H1258" i="1"/>
  <c r="D1248" i="14" s="1"/>
  <c r="I1258" i="1"/>
  <c r="E1248" i="14" s="1"/>
  <c r="J1258" i="1"/>
  <c r="F1248" i="14" s="1"/>
  <c r="H1259" i="1"/>
  <c r="D1249" i="14" s="1"/>
  <c r="I1259" i="1"/>
  <c r="E1249" i="14" s="1"/>
  <c r="J1259" i="1"/>
  <c r="F1249" i="14" s="1"/>
  <c r="H1260" i="1"/>
  <c r="D1250" i="14" s="1"/>
  <c r="I1260" i="1"/>
  <c r="E1250" i="14" s="1"/>
  <c r="J1260" i="1"/>
  <c r="F1250" i="14" s="1"/>
  <c r="H1261" i="1"/>
  <c r="D1251" i="14" s="1"/>
  <c r="I1261" i="1"/>
  <c r="E1251" i="14" s="1"/>
  <c r="J1261" i="1"/>
  <c r="F1251" i="14" s="1"/>
  <c r="H1262" i="1"/>
  <c r="D1252" i="14" s="1"/>
  <c r="I1262" i="1"/>
  <c r="E1252" i="14" s="1"/>
  <c r="J1262" i="1"/>
  <c r="F1252" i="14" s="1"/>
  <c r="H1263" i="1"/>
  <c r="D1253" i="14" s="1"/>
  <c r="I1263" i="1"/>
  <c r="E1253" i="14" s="1"/>
  <c r="J1263" i="1"/>
  <c r="F1253" i="14" s="1"/>
  <c r="H1264" i="1"/>
  <c r="D1254" i="14" s="1"/>
  <c r="I1264" i="1"/>
  <c r="E1254" i="14" s="1"/>
  <c r="J1264" i="1"/>
  <c r="F1254" i="14" s="1"/>
  <c r="H1265" i="1"/>
  <c r="D1255" i="14" s="1"/>
  <c r="I1265" i="1"/>
  <c r="E1255" i="14" s="1"/>
  <c r="J1265" i="1"/>
  <c r="F1255" i="14" s="1"/>
  <c r="H1266" i="1"/>
  <c r="D1256" i="14" s="1"/>
  <c r="I1266" i="1"/>
  <c r="E1256" i="14" s="1"/>
  <c r="J1266" i="1"/>
  <c r="F1256" i="14" s="1"/>
  <c r="H1267" i="1"/>
  <c r="D1257" i="14" s="1"/>
  <c r="I1267" i="1"/>
  <c r="E1257" i="14" s="1"/>
  <c r="J1267" i="1"/>
  <c r="F1257" i="14" s="1"/>
  <c r="H1268" i="1"/>
  <c r="D1258" i="14" s="1"/>
  <c r="I1268" i="1"/>
  <c r="E1258" i="14" s="1"/>
  <c r="J1268" i="1"/>
  <c r="F1258" i="14" s="1"/>
  <c r="H1269" i="1"/>
  <c r="D1259" i="14" s="1"/>
  <c r="I1269" i="1"/>
  <c r="E1259" i="14" s="1"/>
  <c r="J1269" i="1"/>
  <c r="F1259" i="14" s="1"/>
  <c r="H1270" i="1"/>
  <c r="D1260" i="14" s="1"/>
  <c r="I1270" i="1"/>
  <c r="E1260" i="14" s="1"/>
  <c r="J1270" i="1"/>
  <c r="F1260" i="14" s="1"/>
  <c r="H1271" i="1"/>
  <c r="D1261" i="14" s="1"/>
  <c r="I1271" i="1"/>
  <c r="E1261" i="14" s="1"/>
  <c r="J1271" i="1"/>
  <c r="F1261" i="14" s="1"/>
  <c r="H1272" i="1"/>
  <c r="D1262" i="14" s="1"/>
  <c r="I1272" i="1"/>
  <c r="E1262" i="14" s="1"/>
  <c r="J1272" i="1"/>
  <c r="F1262" i="14" s="1"/>
  <c r="H1273" i="1"/>
  <c r="D1263" i="14" s="1"/>
  <c r="I1273" i="1"/>
  <c r="E1263" i="14" s="1"/>
  <c r="J1273" i="1"/>
  <c r="F1263" i="14" s="1"/>
  <c r="H1274" i="1"/>
  <c r="D1264" i="14" s="1"/>
  <c r="I1274" i="1"/>
  <c r="E1264" i="14" s="1"/>
  <c r="J1274" i="1"/>
  <c r="F1264" i="14" s="1"/>
  <c r="H1275" i="1"/>
  <c r="D1265" i="14" s="1"/>
  <c r="I1275" i="1"/>
  <c r="E1265" i="14" s="1"/>
  <c r="J1275" i="1"/>
  <c r="F1265" i="14" s="1"/>
  <c r="H1276" i="1"/>
  <c r="D1266" i="14" s="1"/>
  <c r="I1276" i="1"/>
  <c r="E1266" i="14" s="1"/>
  <c r="J1276" i="1"/>
  <c r="F1266" i="14" s="1"/>
  <c r="H1277" i="1"/>
  <c r="D1267" i="14" s="1"/>
  <c r="I1277" i="1"/>
  <c r="E1267" i="14" s="1"/>
  <c r="J1277" i="1"/>
  <c r="F1267" i="14" s="1"/>
  <c r="H1278" i="1"/>
  <c r="D1268" i="14" s="1"/>
  <c r="I1278" i="1"/>
  <c r="E1268" i="14" s="1"/>
  <c r="J1278" i="1"/>
  <c r="F1268" i="14" s="1"/>
  <c r="H1279" i="1"/>
  <c r="D1269" i="14" s="1"/>
  <c r="I1279" i="1"/>
  <c r="E1269" i="14" s="1"/>
  <c r="J1279" i="1"/>
  <c r="F1269" i="14" s="1"/>
  <c r="H1280" i="1"/>
  <c r="I1280" i="1"/>
  <c r="J1280" i="1"/>
  <c r="H1281" i="1"/>
  <c r="I1281" i="1"/>
  <c r="J1281" i="1"/>
  <c r="H1282" i="1"/>
  <c r="D1272" i="14" s="1"/>
  <c r="I1282" i="1"/>
  <c r="E1272" i="14" s="1"/>
  <c r="J1282" i="1"/>
  <c r="F1272" i="14" s="1"/>
  <c r="H1283" i="1"/>
  <c r="D1273" i="14" s="1"/>
  <c r="I1283" i="1"/>
  <c r="E1273" i="14" s="1"/>
  <c r="J1283" i="1"/>
  <c r="F1273" i="14" s="1"/>
  <c r="H1284" i="1"/>
  <c r="D1274" i="14" s="1"/>
  <c r="I1284" i="1"/>
  <c r="E1274" i="14" s="1"/>
  <c r="J1284" i="1"/>
  <c r="F1274" i="14" s="1"/>
  <c r="H1285" i="1"/>
  <c r="D1275" i="14" s="1"/>
  <c r="I1285" i="1"/>
  <c r="E1275" i="14" s="1"/>
  <c r="J1285" i="1"/>
  <c r="F1275" i="14" s="1"/>
  <c r="H1286" i="1"/>
  <c r="D1276" i="14" s="1"/>
  <c r="I1286" i="1"/>
  <c r="E1276" i="14" s="1"/>
  <c r="J1286" i="1"/>
  <c r="F1276" i="14" s="1"/>
  <c r="H1287" i="1"/>
  <c r="D1277" i="14" s="1"/>
  <c r="I1287" i="1"/>
  <c r="E1277" i="14" s="1"/>
  <c r="J1287" i="1"/>
  <c r="F1277" i="14" s="1"/>
  <c r="H1288" i="1"/>
  <c r="D1278" i="14" s="1"/>
  <c r="I1288" i="1"/>
  <c r="E1278" i="14" s="1"/>
  <c r="J1288" i="1"/>
  <c r="F1278" i="14" s="1"/>
  <c r="H1289" i="1"/>
  <c r="D1279" i="14" s="1"/>
  <c r="I1289" i="1"/>
  <c r="E1279" i="14" s="1"/>
  <c r="J1289" i="1"/>
  <c r="F1279" i="14" s="1"/>
  <c r="H1290" i="1"/>
  <c r="D1280" i="14" s="1"/>
  <c r="I1290" i="1"/>
  <c r="E1280" i="14" s="1"/>
  <c r="J1290" i="1"/>
  <c r="F1280" i="14" s="1"/>
  <c r="H1291" i="1"/>
  <c r="D1281" i="14" s="1"/>
  <c r="I1291" i="1"/>
  <c r="E1281" i="14" s="1"/>
  <c r="J1291" i="1"/>
  <c r="F1281" i="14" s="1"/>
  <c r="H1292" i="1"/>
  <c r="D1282" i="14" s="1"/>
  <c r="I1292" i="1"/>
  <c r="E1282" i="14" s="1"/>
  <c r="J1292" i="1"/>
  <c r="F1282" i="14" s="1"/>
  <c r="H1293" i="1"/>
  <c r="D1283" i="14" s="1"/>
  <c r="I1293" i="1"/>
  <c r="E1283" i="14" s="1"/>
  <c r="J1293" i="1"/>
  <c r="F1283" i="14" s="1"/>
  <c r="H1294" i="1"/>
  <c r="D1284" i="14" s="1"/>
  <c r="I1294" i="1"/>
  <c r="E1284" i="14" s="1"/>
  <c r="J1294" i="1"/>
  <c r="F1284" i="14" s="1"/>
  <c r="H1295" i="1"/>
  <c r="D1285" i="14" s="1"/>
  <c r="I1295" i="1"/>
  <c r="E1285" i="14" s="1"/>
  <c r="J1295" i="1"/>
  <c r="F1285" i="14" s="1"/>
  <c r="H1296" i="1"/>
  <c r="D1286" i="14" s="1"/>
  <c r="I1296" i="1"/>
  <c r="E1286" i="14" s="1"/>
  <c r="J1296" i="1"/>
  <c r="F1286" i="14" s="1"/>
  <c r="H1297" i="1"/>
  <c r="D1287" i="14" s="1"/>
  <c r="I1297" i="1"/>
  <c r="E1287" i="14" s="1"/>
  <c r="J1297" i="1"/>
  <c r="F1287" i="14" s="1"/>
  <c r="H1298" i="1"/>
  <c r="D1288" i="14" s="1"/>
  <c r="I1298" i="1"/>
  <c r="E1288" i="14" s="1"/>
  <c r="J1298" i="1"/>
  <c r="F1288" i="14" s="1"/>
  <c r="H1299" i="1"/>
  <c r="D1289" i="14" s="1"/>
  <c r="I1299" i="1"/>
  <c r="E1289" i="14" s="1"/>
  <c r="J1299" i="1"/>
  <c r="F1289" i="14" s="1"/>
  <c r="H1300" i="1"/>
  <c r="D1290" i="14" s="1"/>
  <c r="I1300" i="1"/>
  <c r="E1290" i="14" s="1"/>
  <c r="J1300" i="1"/>
  <c r="F1290" i="14" s="1"/>
  <c r="H1301" i="1"/>
  <c r="D1291" i="14" s="1"/>
  <c r="I1301" i="1"/>
  <c r="E1291" i="14" s="1"/>
  <c r="J1301" i="1"/>
  <c r="F1291" i="14" s="1"/>
  <c r="H1302" i="1"/>
  <c r="D1292" i="14" s="1"/>
  <c r="I1302" i="1"/>
  <c r="E1292" i="14" s="1"/>
  <c r="J1302" i="1"/>
  <c r="F1292" i="14" s="1"/>
  <c r="H1303" i="1"/>
  <c r="D1293" i="14" s="1"/>
  <c r="I1303" i="1"/>
  <c r="E1293" i="14" s="1"/>
  <c r="J1303" i="1"/>
  <c r="F1293" i="14" s="1"/>
  <c r="H1304" i="1"/>
  <c r="D1294" i="14" s="1"/>
  <c r="I1304" i="1"/>
  <c r="E1294" i="14" s="1"/>
  <c r="J1304" i="1"/>
  <c r="F1294" i="14" s="1"/>
  <c r="H1305" i="1"/>
  <c r="D1295" i="14" s="1"/>
  <c r="I1305" i="1"/>
  <c r="E1295" i="14" s="1"/>
  <c r="J1305" i="1"/>
  <c r="F1295" i="14" s="1"/>
  <c r="H1306" i="1"/>
  <c r="I1306" i="1"/>
  <c r="J1306" i="1"/>
  <c r="H1307" i="1"/>
  <c r="D1297" i="14" s="1"/>
  <c r="I1307" i="1"/>
  <c r="E1297" i="14" s="1"/>
  <c r="J1307" i="1"/>
  <c r="F1297" i="14" s="1"/>
  <c r="H1308" i="1"/>
  <c r="D1298" i="14" s="1"/>
  <c r="I1308" i="1"/>
  <c r="E1298" i="14" s="1"/>
  <c r="J1308" i="1"/>
  <c r="F1298" i="14" s="1"/>
  <c r="H1309" i="1"/>
  <c r="D1299" i="14" s="1"/>
  <c r="I1309" i="1"/>
  <c r="E1299" i="14" s="1"/>
  <c r="J1309" i="1"/>
  <c r="F1299" i="14" s="1"/>
  <c r="H1310" i="1"/>
  <c r="D1300" i="14" s="1"/>
  <c r="I1310" i="1"/>
  <c r="E1300" i="14" s="1"/>
  <c r="J1310" i="1"/>
  <c r="F1300" i="14" s="1"/>
  <c r="H1311" i="1"/>
  <c r="D1301" i="14" s="1"/>
  <c r="I1311" i="1"/>
  <c r="E1301" i="14" s="1"/>
  <c r="J1311" i="1"/>
  <c r="F1301" i="14" s="1"/>
  <c r="H1312" i="1"/>
  <c r="D1302" i="14" s="1"/>
  <c r="I1312" i="1"/>
  <c r="E1302" i="14" s="1"/>
  <c r="J1312" i="1"/>
  <c r="F1302" i="14" s="1"/>
  <c r="H1313" i="1"/>
  <c r="D1303" i="14" s="1"/>
  <c r="I1313" i="1"/>
  <c r="E1303" i="14" s="1"/>
  <c r="J1313" i="1"/>
  <c r="F1303" i="14" s="1"/>
  <c r="H1314" i="1"/>
  <c r="D1304" i="14" s="1"/>
  <c r="I1314" i="1"/>
  <c r="E1304" i="14" s="1"/>
  <c r="J1314" i="1"/>
  <c r="F1304" i="14" s="1"/>
  <c r="H1315" i="1"/>
  <c r="D1305" i="14" s="1"/>
  <c r="I1315" i="1"/>
  <c r="E1305" i="14" s="1"/>
  <c r="J1315" i="1"/>
  <c r="F1305" i="14" s="1"/>
  <c r="H1316" i="1"/>
  <c r="D1306" i="14" s="1"/>
  <c r="I1316" i="1"/>
  <c r="E1306" i="14" s="1"/>
  <c r="J1316" i="1"/>
  <c r="F1306" i="14" s="1"/>
  <c r="H1317" i="1"/>
  <c r="D1307" i="14" s="1"/>
  <c r="I1317" i="1"/>
  <c r="E1307" i="14" s="1"/>
  <c r="J1317" i="1"/>
  <c r="F1307" i="14" s="1"/>
  <c r="H1318" i="1"/>
  <c r="D1308" i="14" s="1"/>
  <c r="I1318" i="1"/>
  <c r="E1308" i="14" s="1"/>
  <c r="J1318" i="1"/>
  <c r="F1308" i="14" s="1"/>
  <c r="H1319" i="1"/>
  <c r="D1309" i="14" s="1"/>
  <c r="I1319" i="1"/>
  <c r="E1309" i="14" s="1"/>
  <c r="J1319" i="1"/>
  <c r="F1309" i="14" s="1"/>
  <c r="H1320" i="1"/>
  <c r="D1310" i="14" s="1"/>
  <c r="I1320" i="1"/>
  <c r="E1310" i="14" s="1"/>
  <c r="J1320" i="1"/>
  <c r="F1310" i="14" s="1"/>
  <c r="H1321" i="1"/>
  <c r="D1311" i="14" s="1"/>
  <c r="I1321" i="1"/>
  <c r="E1311" i="14" s="1"/>
  <c r="J1321" i="1"/>
  <c r="F1311" i="14" s="1"/>
  <c r="H1322" i="1"/>
  <c r="D1312" i="14" s="1"/>
  <c r="I1322" i="1"/>
  <c r="E1312" i="14" s="1"/>
  <c r="J1322" i="1"/>
  <c r="F1312" i="14" s="1"/>
  <c r="H1323" i="1"/>
  <c r="D1313" i="14" s="1"/>
  <c r="I1323" i="1"/>
  <c r="E1313" i="14" s="1"/>
  <c r="J1323" i="1"/>
  <c r="F1313" i="14" s="1"/>
  <c r="H1324" i="1"/>
  <c r="D1314" i="14" s="1"/>
  <c r="I1324" i="1"/>
  <c r="E1314" i="14" s="1"/>
  <c r="J1324" i="1"/>
  <c r="F1314" i="14" s="1"/>
  <c r="H1325" i="1"/>
  <c r="D1315" i="14" s="1"/>
  <c r="I1325" i="1"/>
  <c r="E1315" i="14" s="1"/>
  <c r="J1325" i="1"/>
  <c r="F1315" i="14" s="1"/>
  <c r="H1326" i="1"/>
  <c r="D1316" i="14" s="1"/>
  <c r="I1326" i="1"/>
  <c r="E1316" i="14" s="1"/>
  <c r="J1326" i="1"/>
  <c r="F1316" i="14" s="1"/>
  <c r="H1327" i="1"/>
  <c r="D1317" i="14" s="1"/>
  <c r="I1327" i="1"/>
  <c r="E1317" i="14" s="1"/>
  <c r="J1327" i="1"/>
  <c r="F1317" i="14" s="1"/>
  <c r="H1328" i="1"/>
  <c r="D1318" i="14" s="1"/>
  <c r="I1328" i="1"/>
  <c r="E1318" i="14" s="1"/>
  <c r="J1328" i="1"/>
  <c r="F1318" i="14" s="1"/>
  <c r="H1329" i="1"/>
  <c r="D1319" i="14" s="1"/>
  <c r="I1329" i="1"/>
  <c r="E1319" i="14" s="1"/>
  <c r="J1329" i="1"/>
  <c r="F1319" i="14" s="1"/>
  <c r="H1330" i="1"/>
  <c r="D1320" i="14" s="1"/>
  <c r="I1330" i="1"/>
  <c r="E1320" i="14" s="1"/>
  <c r="J1330" i="1"/>
  <c r="F1320" i="14" s="1"/>
  <c r="H1331" i="1"/>
  <c r="D1321" i="14" s="1"/>
  <c r="I1331" i="1"/>
  <c r="E1321" i="14" s="1"/>
  <c r="J1331" i="1"/>
  <c r="F1321" i="14" s="1"/>
  <c r="H1332" i="1"/>
  <c r="D1322" i="14" s="1"/>
  <c r="I1332" i="1"/>
  <c r="E1322" i="14" s="1"/>
  <c r="J1332" i="1"/>
  <c r="F1322" i="14" s="1"/>
  <c r="H1333" i="1"/>
  <c r="D1323" i="14" s="1"/>
  <c r="I1333" i="1"/>
  <c r="E1323" i="14" s="1"/>
  <c r="J1333" i="1"/>
  <c r="F1323" i="14" s="1"/>
  <c r="H1334" i="1"/>
  <c r="D1324" i="14" s="1"/>
  <c r="I1334" i="1"/>
  <c r="E1324" i="14" s="1"/>
  <c r="J1334" i="1"/>
  <c r="F1324" i="14" s="1"/>
  <c r="H1335" i="1"/>
  <c r="D1325" i="14" s="1"/>
  <c r="I1335" i="1"/>
  <c r="E1325" i="14" s="1"/>
  <c r="J1335" i="1"/>
  <c r="F1325" i="14" s="1"/>
  <c r="H1336" i="1"/>
  <c r="D1326" i="14" s="1"/>
  <c r="I1336" i="1"/>
  <c r="E1326" i="14" s="1"/>
  <c r="J1336" i="1"/>
  <c r="F1326" i="14" s="1"/>
  <c r="H1337" i="1"/>
  <c r="D1327" i="14" s="1"/>
  <c r="I1337" i="1"/>
  <c r="E1327" i="14" s="1"/>
  <c r="J1337" i="1"/>
  <c r="F1327" i="14" s="1"/>
  <c r="H1338" i="1"/>
  <c r="D1328" i="14" s="1"/>
  <c r="I1338" i="1"/>
  <c r="E1328" i="14" s="1"/>
  <c r="J1338" i="1"/>
  <c r="F1328" i="14" s="1"/>
  <c r="H1339" i="1"/>
  <c r="D1329" i="14" s="1"/>
  <c r="I1339" i="1"/>
  <c r="E1329" i="14" s="1"/>
  <c r="J1339" i="1"/>
  <c r="F1329" i="14" s="1"/>
  <c r="H1340" i="1"/>
  <c r="I1340" i="1"/>
  <c r="J1340" i="1"/>
  <c r="H1341" i="1"/>
  <c r="D1331" i="14" s="1"/>
  <c r="I1341" i="1"/>
  <c r="E1331" i="14" s="1"/>
  <c r="J1341" i="1"/>
  <c r="F1331" i="14" s="1"/>
  <c r="H1342" i="1"/>
  <c r="D1332" i="14" s="1"/>
  <c r="I1342" i="1"/>
  <c r="E1332" i="14" s="1"/>
  <c r="J1342" i="1"/>
  <c r="F1332" i="14" s="1"/>
  <c r="H1343" i="1"/>
  <c r="D1333" i="14" s="1"/>
  <c r="I1343" i="1"/>
  <c r="E1333" i="14" s="1"/>
  <c r="J1343" i="1"/>
  <c r="F1333" i="14" s="1"/>
  <c r="H1344" i="1"/>
  <c r="D1334" i="14" s="1"/>
  <c r="I1344" i="1"/>
  <c r="E1334" i="14" s="1"/>
  <c r="J1344" i="1"/>
  <c r="F1334" i="14" s="1"/>
  <c r="H1345" i="1"/>
  <c r="D1335" i="14" s="1"/>
  <c r="I1345" i="1"/>
  <c r="E1335" i="14" s="1"/>
  <c r="J1345" i="1"/>
  <c r="F1335" i="14" s="1"/>
  <c r="H1346" i="1"/>
  <c r="D1336" i="14" s="1"/>
  <c r="I1346" i="1"/>
  <c r="E1336" i="14" s="1"/>
  <c r="J1346" i="1"/>
  <c r="F1336" i="14" s="1"/>
  <c r="H1347" i="1"/>
  <c r="D1337" i="14" s="1"/>
  <c r="I1347" i="1"/>
  <c r="E1337" i="14" s="1"/>
  <c r="J1347" i="1"/>
  <c r="F1337" i="14" s="1"/>
  <c r="H1348" i="1"/>
  <c r="D1338" i="14" s="1"/>
  <c r="I1348" i="1"/>
  <c r="E1338" i="14" s="1"/>
  <c r="J1348" i="1"/>
  <c r="F1338" i="14" s="1"/>
  <c r="H1349" i="1"/>
  <c r="I1349" i="1"/>
  <c r="J1349" i="1"/>
  <c r="H1350" i="1"/>
  <c r="D1340" i="14" s="1"/>
  <c r="I1350" i="1"/>
  <c r="E1340" i="14" s="1"/>
  <c r="J1350" i="1"/>
  <c r="F1340" i="14" s="1"/>
  <c r="H1351" i="1"/>
  <c r="D1341" i="14" s="1"/>
  <c r="I1351" i="1"/>
  <c r="E1341" i="14" s="1"/>
  <c r="J1351" i="1"/>
  <c r="F1341" i="14" s="1"/>
  <c r="H1352" i="1"/>
  <c r="D1342" i="14" s="1"/>
  <c r="I1352" i="1"/>
  <c r="E1342" i="14" s="1"/>
  <c r="J1352" i="1"/>
  <c r="F1342" i="14" s="1"/>
  <c r="H1353" i="1"/>
  <c r="D1343" i="14" s="1"/>
  <c r="I1353" i="1"/>
  <c r="E1343" i="14" s="1"/>
  <c r="J1353" i="1"/>
  <c r="F1343" i="14" s="1"/>
  <c r="H1354" i="1"/>
  <c r="D1344" i="14" s="1"/>
  <c r="I1354" i="1"/>
  <c r="E1344" i="14" s="1"/>
  <c r="J1354" i="1"/>
  <c r="F1344" i="14" s="1"/>
  <c r="H1355" i="1"/>
  <c r="D1345" i="14" s="1"/>
  <c r="I1355" i="1"/>
  <c r="E1345" i="14" s="1"/>
  <c r="J1355" i="1"/>
  <c r="F1345" i="14" s="1"/>
  <c r="H1356" i="1"/>
  <c r="D1346" i="14" s="1"/>
  <c r="I1356" i="1"/>
  <c r="E1346" i="14" s="1"/>
  <c r="J1356" i="1"/>
  <c r="F1346" i="14" s="1"/>
  <c r="H1357" i="1"/>
  <c r="D1347" i="14" s="1"/>
  <c r="I1357" i="1"/>
  <c r="E1347" i="14" s="1"/>
  <c r="J1357" i="1"/>
  <c r="F1347" i="14" s="1"/>
  <c r="H1358" i="1"/>
  <c r="D1348" i="14" s="1"/>
  <c r="I1358" i="1"/>
  <c r="E1348" i="14" s="1"/>
  <c r="J1358" i="1"/>
  <c r="F1348" i="14" s="1"/>
  <c r="H1359" i="1"/>
  <c r="D1349" i="14" s="1"/>
  <c r="I1359" i="1"/>
  <c r="E1349" i="14" s="1"/>
  <c r="J1359" i="1"/>
  <c r="F1349" i="14" s="1"/>
  <c r="H1360" i="1"/>
  <c r="D1350" i="14" s="1"/>
  <c r="I1360" i="1"/>
  <c r="E1350" i="14" s="1"/>
  <c r="J1360" i="1"/>
  <c r="F1350" i="14" s="1"/>
  <c r="H1361" i="1"/>
  <c r="D1351" i="14" s="1"/>
  <c r="I1361" i="1"/>
  <c r="E1351" i="14" s="1"/>
  <c r="J1361" i="1"/>
  <c r="F1351" i="14" s="1"/>
  <c r="H1362" i="1"/>
  <c r="D1352" i="14" s="1"/>
  <c r="I1362" i="1"/>
  <c r="E1352" i="14" s="1"/>
  <c r="J1362" i="1"/>
  <c r="F1352" i="14" s="1"/>
  <c r="H1363" i="1"/>
  <c r="D1353" i="14" s="1"/>
  <c r="I1363" i="1"/>
  <c r="E1353" i="14" s="1"/>
  <c r="J1363" i="1"/>
  <c r="F1353" i="14" s="1"/>
  <c r="H1364" i="1"/>
  <c r="D1354" i="14" s="1"/>
  <c r="I1364" i="1"/>
  <c r="E1354" i="14" s="1"/>
  <c r="J1364" i="1"/>
  <c r="F1354" i="14" s="1"/>
  <c r="H1365" i="1"/>
  <c r="D1355" i="14" s="1"/>
  <c r="I1365" i="1"/>
  <c r="E1355" i="14" s="1"/>
  <c r="J1365" i="1"/>
  <c r="F1355" i="14" s="1"/>
  <c r="H1366" i="1"/>
  <c r="D1356" i="14" s="1"/>
  <c r="I1366" i="1"/>
  <c r="E1356" i="14" s="1"/>
  <c r="J1366" i="1"/>
  <c r="F1356" i="14" s="1"/>
  <c r="H1367" i="1"/>
  <c r="D1357" i="14" s="1"/>
  <c r="I1367" i="1"/>
  <c r="E1357" i="14" s="1"/>
  <c r="J1367" i="1"/>
  <c r="F1357" i="14" s="1"/>
  <c r="H1368" i="1"/>
  <c r="D1358" i="14" s="1"/>
  <c r="I1368" i="1"/>
  <c r="E1358" i="14" s="1"/>
  <c r="J1368" i="1"/>
  <c r="F1358" i="14" s="1"/>
  <c r="H1369" i="1"/>
  <c r="D1359" i="14" s="1"/>
  <c r="I1369" i="1"/>
  <c r="E1359" i="14" s="1"/>
  <c r="J1369" i="1"/>
  <c r="F1359" i="14" s="1"/>
  <c r="H1370" i="1"/>
  <c r="D1360" i="14" s="1"/>
  <c r="I1370" i="1"/>
  <c r="E1360" i="14" s="1"/>
  <c r="J1370" i="1"/>
  <c r="F1360" i="14" s="1"/>
  <c r="H1371" i="1"/>
  <c r="D1361" i="14" s="1"/>
  <c r="I1371" i="1"/>
  <c r="E1361" i="14" s="1"/>
  <c r="J1371" i="1"/>
  <c r="F1361" i="14" s="1"/>
  <c r="H1372" i="1"/>
  <c r="D1362" i="14" s="1"/>
  <c r="I1372" i="1"/>
  <c r="E1362" i="14" s="1"/>
  <c r="J1372" i="1"/>
  <c r="F1362" i="14" s="1"/>
  <c r="H1373" i="1"/>
  <c r="D1363" i="14" s="1"/>
  <c r="I1373" i="1"/>
  <c r="E1363" i="14" s="1"/>
  <c r="J1373" i="1"/>
  <c r="F1363" i="14" s="1"/>
  <c r="H1374" i="1"/>
  <c r="D1364" i="14" s="1"/>
  <c r="I1374" i="1"/>
  <c r="E1364" i="14" s="1"/>
  <c r="J1374" i="1"/>
  <c r="F1364" i="14" s="1"/>
  <c r="H1375" i="1"/>
  <c r="D1365" i="14" s="1"/>
  <c r="I1375" i="1"/>
  <c r="E1365" i="14" s="1"/>
  <c r="J1375" i="1"/>
  <c r="F1365" i="14" s="1"/>
  <c r="H1376" i="1"/>
  <c r="D1366" i="14" s="1"/>
  <c r="I1376" i="1"/>
  <c r="E1366" i="14" s="1"/>
  <c r="J1376" i="1"/>
  <c r="F1366" i="14" s="1"/>
  <c r="H1377" i="1"/>
  <c r="D1367" i="14" s="1"/>
  <c r="I1377" i="1"/>
  <c r="E1367" i="14" s="1"/>
  <c r="J1377" i="1"/>
  <c r="F1367" i="14" s="1"/>
  <c r="H1378" i="1"/>
  <c r="D1368" i="14" s="1"/>
  <c r="I1378" i="1"/>
  <c r="E1368" i="14" s="1"/>
  <c r="J1378" i="1"/>
  <c r="F1368" i="14" s="1"/>
  <c r="H1379" i="1"/>
  <c r="D1369" i="14" s="1"/>
  <c r="I1379" i="1"/>
  <c r="E1369" i="14" s="1"/>
  <c r="J1379" i="1"/>
  <c r="F1369" i="14" s="1"/>
  <c r="H1380" i="1"/>
  <c r="D1370" i="14" s="1"/>
  <c r="I1380" i="1"/>
  <c r="E1370" i="14" s="1"/>
  <c r="J1380" i="1"/>
  <c r="F1370" i="14" s="1"/>
  <c r="H1381" i="1"/>
  <c r="D1371" i="14" s="1"/>
  <c r="I1381" i="1"/>
  <c r="E1371" i="14" s="1"/>
  <c r="J1381" i="1"/>
  <c r="F1371" i="14" s="1"/>
  <c r="H1382" i="1"/>
  <c r="D1372" i="14" s="1"/>
  <c r="I1382" i="1"/>
  <c r="E1372" i="14" s="1"/>
  <c r="J1382" i="1"/>
  <c r="F1372" i="14" s="1"/>
  <c r="H1383" i="1"/>
  <c r="D1373" i="14" s="1"/>
  <c r="I1383" i="1"/>
  <c r="E1373" i="14" s="1"/>
  <c r="J1383" i="1"/>
  <c r="F1373" i="14" s="1"/>
  <c r="H1384" i="1"/>
  <c r="D1374" i="14" s="1"/>
  <c r="I1384" i="1"/>
  <c r="E1374" i="14" s="1"/>
  <c r="J1384" i="1"/>
  <c r="F1374" i="14" s="1"/>
  <c r="H1385" i="1"/>
  <c r="D1375" i="14" s="1"/>
  <c r="I1385" i="1"/>
  <c r="E1375" i="14" s="1"/>
  <c r="J1385" i="1"/>
  <c r="F1375" i="14" s="1"/>
  <c r="H1386" i="1"/>
  <c r="D1376" i="14" s="1"/>
  <c r="I1386" i="1"/>
  <c r="E1376" i="14" s="1"/>
  <c r="J1386" i="1"/>
  <c r="F1376" i="14" s="1"/>
  <c r="H1387" i="1"/>
  <c r="D1377" i="14" s="1"/>
  <c r="I1387" i="1"/>
  <c r="E1377" i="14" s="1"/>
  <c r="J1387" i="1"/>
  <c r="F1377" i="14" s="1"/>
  <c r="H1388" i="1"/>
  <c r="D1378" i="14" s="1"/>
  <c r="I1388" i="1"/>
  <c r="E1378" i="14" s="1"/>
  <c r="J1388" i="1"/>
  <c r="F1378" i="14" s="1"/>
  <c r="H1389" i="1"/>
  <c r="D1379" i="14" s="1"/>
  <c r="I1389" i="1"/>
  <c r="E1379" i="14" s="1"/>
  <c r="J1389" i="1"/>
  <c r="F1379" i="14" s="1"/>
  <c r="H1390" i="1"/>
  <c r="D1380" i="14" s="1"/>
  <c r="I1390" i="1"/>
  <c r="E1380" i="14" s="1"/>
  <c r="J1390" i="1"/>
  <c r="F1380" i="14" s="1"/>
  <c r="H1391" i="1"/>
  <c r="D1381" i="14" s="1"/>
  <c r="I1391" i="1"/>
  <c r="E1381" i="14" s="1"/>
  <c r="J1391" i="1"/>
  <c r="F1381" i="14" s="1"/>
  <c r="H1392" i="1"/>
  <c r="D1382" i="14" s="1"/>
  <c r="I1392" i="1"/>
  <c r="E1382" i="14" s="1"/>
  <c r="J1392" i="1"/>
  <c r="F1382" i="14" s="1"/>
  <c r="H1393" i="1"/>
  <c r="D1383" i="14" s="1"/>
  <c r="I1393" i="1"/>
  <c r="E1383" i="14" s="1"/>
  <c r="J1393" i="1"/>
  <c r="F1383" i="14" s="1"/>
  <c r="H1394" i="1"/>
  <c r="D1384" i="14" s="1"/>
  <c r="I1394" i="1"/>
  <c r="E1384" i="14" s="1"/>
  <c r="J1394" i="1"/>
  <c r="F1384" i="14" s="1"/>
  <c r="H1395" i="1"/>
  <c r="D1385" i="14" s="1"/>
  <c r="I1395" i="1"/>
  <c r="E1385" i="14" s="1"/>
  <c r="J1395" i="1"/>
  <c r="F1385" i="14" s="1"/>
  <c r="H1396" i="1"/>
  <c r="D1386" i="14" s="1"/>
  <c r="I1396" i="1"/>
  <c r="E1386" i="14" s="1"/>
  <c r="J1396" i="1"/>
  <c r="F1386" i="14" s="1"/>
  <c r="H1397" i="1"/>
  <c r="D1387" i="14" s="1"/>
  <c r="I1397" i="1"/>
  <c r="E1387" i="14" s="1"/>
  <c r="J1397" i="1"/>
  <c r="F1387" i="14" s="1"/>
  <c r="H1398" i="1"/>
  <c r="D1388" i="14" s="1"/>
  <c r="I1398" i="1"/>
  <c r="E1388" i="14" s="1"/>
  <c r="J1398" i="1"/>
  <c r="F1388" i="14" s="1"/>
  <c r="H1399" i="1"/>
  <c r="D1389" i="14" s="1"/>
  <c r="I1399" i="1"/>
  <c r="E1389" i="14" s="1"/>
  <c r="J1399" i="1"/>
  <c r="F1389" i="14" s="1"/>
  <c r="H1400" i="1"/>
  <c r="D1390" i="14" s="1"/>
  <c r="I1400" i="1"/>
  <c r="E1390" i="14" s="1"/>
  <c r="J1400" i="1"/>
  <c r="F1390" i="14" s="1"/>
  <c r="H1401" i="1"/>
  <c r="D1391" i="14" s="1"/>
  <c r="I1401" i="1"/>
  <c r="E1391" i="14" s="1"/>
  <c r="J1401" i="1"/>
  <c r="F1391" i="14" s="1"/>
  <c r="H1402" i="1"/>
  <c r="D1392" i="14" s="1"/>
  <c r="I1402" i="1"/>
  <c r="E1392" i="14" s="1"/>
  <c r="J1402" i="1"/>
  <c r="F1392" i="14" s="1"/>
  <c r="H1403" i="1"/>
  <c r="D1393" i="14" s="1"/>
  <c r="I1403" i="1"/>
  <c r="E1393" i="14" s="1"/>
  <c r="J1403" i="1"/>
  <c r="F1393" i="14" s="1"/>
  <c r="H1404" i="1"/>
  <c r="D1394" i="14" s="1"/>
  <c r="I1404" i="1"/>
  <c r="E1394" i="14" s="1"/>
  <c r="J1404" i="1"/>
  <c r="F1394" i="14" s="1"/>
  <c r="H1405" i="1"/>
  <c r="D1395" i="14" s="1"/>
  <c r="I1405" i="1"/>
  <c r="E1395" i="14" s="1"/>
  <c r="J1405" i="1"/>
  <c r="F1395" i="14" s="1"/>
  <c r="H1406" i="1"/>
  <c r="D1396" i="14" s="1"/>
  <c r="I1406" i="1"/>
  <c r="E1396" i="14" s="1"/>
  <c r="J1406" i="1"/>
  <c r="F1396" i="14" s="1"/>
  <c r="H1407" i="1"/>
  <c r="D1397" i="14" s="1"/>
  <c r="I1407" i="1"/>
  <c r="E1397" i="14" s="1"/>
  <c r="J1407" i="1"/>
  <c r="F1397" i="14" s="1"/>
  <c r="H1408" i="1"/>
  <c r="D1398" i="14" s="1"/>
  <c r="I1408" i="1"/>
  <c r="E1398" i="14" s="1"/>
  <c r="J1408" i="1"/>
  <c r="F1398" i="14" s="1"/>
  <c r="H1409" i="1"/>
  <c r="D1399" i="14" s="1"/>
  <c r="I1409" i="1"/>
  <c r="E1399" i="14" s="1"/>
  <c r="J1409" i="1"/>
  <c r="F1399" i="14" s="1"/>
  <c r="H1410" i="1"/>
  <c r="D1400" i="14" s="1"/>
  <c r="I1410" i="1"/>
  <c r="E1400" i="14" s="1"/>
  <c r="J1410" i="1"/>
  <c r="F1400" i="14" s="1"/>
  <c r="H1411" i="1"/>
  <c r="D1401" i="14" s="1"/>
  <c r="I1411" i="1"/>
  <c r="E1401" i="14" s="1"/>
  <c r="J1411" i="1"/>
  <c r="F1401" i="14" s="1"/>
  <c r="H1412" i="1"/>
  <c r="D1402" i="14" s="1"/>
  <c r="I1412" i="1"/>
  <c r="E1402" i="14" s="1"/>
  <c r="J1412" i="1"/>
  <c r="F1402" i="14" s="1"/>
  <c r="H1413" i="1"/>
  <c r="D1403" i="14" s="1"/>
  <c r="I1413" i="1"/>
  <c r="E1403" i="14" s="1"/>
  <c r="J1413" i="1"/>
  <c r="F1403" i="14" s="1"/>
  <c r="H1414" i="1"/>
  <c r="D1404" i="14" s="1"/>
  <c r="I1414" i="1"/>
  <c r="E1404" i="14" s="1"/>
  <c r="J1414" i="1"/>
  <c r="F1404" i="14" s="1"/>
  <c r="H1415" i="1"/>
  <c r="D1405" i="14" s="1"/>
  <c r="I1415" i="1"/>
  <c r="E1405" i="14" s="1"/>
  <c r="J1415" i="1"/>
  <c r="F1405" i="14" s="1"/>
  <c r="H1416" i="1"/>
  <c r="D1406" i="14" s="1"/>
  <c r="I1416" i="1"/>
  <c r="E1406" i="14" s="1"/>
  <c r="J1416" i="1"/>
  <c r="F1406" i="14" s="1"/>
  <c r="H1417" i="1"/>
  <c r="D1407" i="14" s="1"/>
  <c r="I1417" i="1"/>
  <c r="E1407" i="14" s="1"/>
  <c r="J1417" i="1"/>
  <c r="F1407" i="14" s="1"/>
  <c r="H1418" i="1"/>
  <c r="D1408" i="14" s="1"/>
  <c r="I1418" i="1"/>
  <c r="E1408" i="14" s="1"/>
  <c r="J1418" i="1"/>
  <c r="F1408" i="14" s="1"/>
  <c r="H1419" i="1"/>
  <c r="D1409" i="14" s="1"/>
  <c r="I1419" i="1"/>
  <c r="E1409" i="14" s="1"/>
  <c r="J1419" i="1"/>
  <c r="F1409" i="14" s="1"/>
  <c r="H1420" i="1"/>
  <c r="D1410" i="14" s="1"/>
  <c r="I1420" i="1"/>
  <c r="E1410" i="14" s="1"/>
  <c r="J1420" i="1"/>
  <c r="F1410" i="14" s="1"/>
  <c r="H1421" i="1"/>
  <c r="D1411" i="14" s="1"/>
  <c r="I1421" i="1"/>
  <c r="E1411" i="14" s="1"/>
  <c r="J1421" i="1"/>
  <c r="F1411" i="14" s="1"/>
  <c r="H1422" i="1"/>
  <c r="D1412" i="14" s="1"/>
  <c r="I1422" i="1"/>
  <c r="E1412" i="14" s="1"/>
  <c r="J1422" i="1"/>
  <c r="F1412" i="14" s="1"/>
  <c r="H1423" i="1"/>
  <c r="D1413" i="14" s="1"/>
  <c r="I1423" i="1"/>
  <c r="E1413" i="14" s="1"/>
  <c r="J1423" i="1"/>
  <c r="F1413" i="14" s="1"/>
  <c r="H1424" i="1"/>
  <c r="D1414" i="14" s="1"/>
  <c r="I1424" i="1"/>
  <c r="E1414" i="14" s="1"/>
  <c r="J1424" i="1"/>
  <c r="F1414" i="14" s="1"/>
  <c r="H1425" i="1"/>
  <c r="D1415" i="14" s="1"/>
  <c r="I1425" i="1"/>
  <c r="E1415" i="14" s="1"/>
  <c r="J1425" i="1"/>
  <c r="F1415" i="14" s="1"/>
  <c r="H1426" i="1"/>
  <c r="D1416" i="14" s="1"/>
  <c r="I1426" i="1"/>
  <c r="E1416" i="14" s="1"/>
  <c r="J1426" i="1"/>
  <c r="F1416" i="14" s="1"/>
  <c r="H1427" i="1"/>
  <c r="D1417" i="14" s="1"/>
  <c r="I1427" i="1"/>
  <c r="E1417" i="14" s="1"/>
  <c r="J1427" i="1"/>
  <c r="F1417" i="14" s="1"/>
  <c r="H1428" i="1"/>
  <c r="D1418" i="14" s="1"/>
  <c r="I1428" i="1"/>
  <c r="E1418" i="14" s="1"/>
  <c r="J1428" i="1"/>
  <c r="F1418" i="14" s="1"/>
  <c r="H1429" i="1"/>
  <c r="D1419" i="14" s="1"/>
  <c r="I1429" i="1"/>
  <c r="E1419" i="14" s="1"/>
  <c r="J1429" i="1"/>
  <c r="F1419" i="14" s="1"/>
  <c r="H1430" i="1"/>
  <c r="D1420" i="14" s="1"/>
  <c r="I1430" i="1"/>
  <c r="E1420" i="14" s="1"/>
  <c r="J1430" i="1"/>
  <c r="F1420" i="14" s="1"/>
  <c r="H1431" i="1"/>
  <c r="D1421" i="14" s="1"/>
  <c r="I1431" i="1"/>
  <c r="E1421" i="14" s="1"/>
  <c r="J1431" i="1"/>
  <c r="F1421" i="14" s="1"/>
  <c r="H1432" i="1"/>
  <c r="D1422" i="14" s="1"/>
  <c r="I1432" i="1"/>
  <c r="E1422" i="14" s="1"/>
  <c r="J1432" i="1"/>
  <c r="F1422" i="14" s="1"/>
  <c r="H1433" i="1"/>
  <c r="D1423" i="14" s="1"/>
  <c r="I1433" i="1"/>
  <c r="E1423" i="14" s="1"/>
  <c r="J1433" i="1"/>
  <c r="F1423" i="14" s="1"/>
  <c r="H1434" i="1"/>
  <c r="D1424" i="14" s="1"/>
  <c r="I1434" i="1"/>
  <c r="E1424" i="14" s="1"/>
  <c r="J1434" i="1"/>
  <c r="F1424" i="14" s="1"/>
  <c r="H1435" i="1"/>
  <c r="D1425" i="14" s="1"/>
  <c r="I1435" i="1"/>
  <c r="E1425" i="14" s="1"/>
  <c r="J1435" i="1"/>
  <c r="F1425" i="14" s="1"/>
  <c r="H1436" i="1"/>
  <c r="D1426" i="14" s="1"/>
  <c r="I1436" i="1"/>
  <c r="E1426" i="14" s="1"/>
  <c r="J1436" i="1"/>
  <c r="F1426" i="14" s="1"/>
  <c r="H1437" i="1"/>
  <c r="D1427" i="14" s="1"/>
  <c r="I1437" i="1"/>
  <c r="E1427" i="14" s="1"/>
  <c r="J1437" i="1"/>
  <c r="F1427" i="14" s="1"/>
  <c r="H1438" i="1"/>
  <c r="D1428" i="14" s="1"/>
  <c r="I1438" i="1"/>
  <c r="E1428" i="14" s="1"/>
  <c r="J1438" i="1"/>
  <c r="F1428" i="14" s="1"/>
  <c r="H1439" i="1"/>
  <c r="D1429" i="14" s="1"/>
  <c r="I1439" i="1"/>
  <c r="E1429" i="14" s="1"/>
  <c r="J1439" i="1"/>
  <c r="F1429" i="14" s="1"/>
  <c r="H1440" i="1"/>
  <c r="D1430" i="14" s="1"/>
  <c r="I1440" i="1"/>
  <c r="E1430" i="14" s="1"/>
  <c r="J1440" i="1"/>
  <c r="F1430" i="14" s="1"/>
  <c r="H1441" i="1"/>
  <c r="D1431" i="14" s="1"/>
  <c r="I1441" i="1"/>
  <c r="E1431" i="14" s="1"/>
  <c r="J1441" i="1"/>
  <c r="F1431" i="14" s="1"/>
  <c r="H1442" i="1"/>
  <c r="D1432" i="14" s="1"/>
  <c r="I1442" i="1"/>
  <c r="E1432" i="14" s="1"/>
  <c r="J1442" i="1"/>
  <c r="F1432" i="14" s="1"/>
  <c r="H1443" i="1"/>
  <c r="D1433" i="14" s="1"/>
  <c r="I1443" i="1"/>
  <c r="E1433" i="14" s="1"/>
  <c r="J1443" i="1"/>
  <c r="F1433" i="14" s="1"/>
  <c r="H1444" i="1"/>
  <c r="D1434" i="14" s="1"/>
  <c r="I1444" i="1"/>
  <c r="E1434" i="14" s="1"/>
  <c r="J1444" i="1"/>
  <c r="F1434" i="14" s="1"/>
  <c r="H1445" i="1"/>
  <c r="D1435" i="14" s="1"/>
  <c r="I1445" i="1"/>
  <c r="E1435" i="14" s="1"/>
  <c r="J1445" i="1"/>
  <c r="F1435" i="14" s="1"/>
  <c r="H1446" i="1"/>
  <c r="D1436" i="14" s="1"/>
  <c r="I1446" i="1"/>
  <c r="E1436" i="14" s="1"/>
  <c r="J1446" i="1"/>
  <c r="F1436" i="14" s="1"/>
  <c r="H1447" i="1"/>
  <c r="D1437" i="14" s="1"/>
  <c r="I1447" i="1"/>
  <c r="E1437" i="14" s="1"/>
  <c r="J1447" i="1"/>
  <c r="F1437" i="14" s="1"/>
  <c r="H1448" i="1"/>
  <c r="D1438" i="14" s="1"/>
  <c r="I1448" i="1"/>
  <c r="E1438" i="14" s="1"/>
  <c r="J1448" i="1"/>
  <c r="F1438" i="14" s="1"/>
  <c r="H1449" i="1"/>
  <c r="D1439" i="14" s="1"/>
  <c r="I1449" i="1"/>
  <c r="E1439" i="14" s="1"/>
  <c r="J1449" i="1"/>
  <c r="F1439" i="14" s="1"/>
  <c r="H1450" i="1"/>
  <c r="D1440" i="14" s="1"/>
  <c r="I1450" i="1"/>
  <c r="E1440" i="14" s="1"/>
  <c r="J1450" i="1"/>
  <c r="F1440" i="14" s="1"/>
  <c r="H1451" i="1"/>
  <c r="D1441" i="14" s="1"/>
  <c r="I1451" i="1"/>
  <c r="E1441" i="14" s="1"/>
  <c r="J1451" i="1"/>
  <c r="F1441" i="14" s="1"/>
  <c r="H1452" i="1"/>
  <c r="D1442" i="14" s="1"/>
  <c r="I1452" i="1"/>
  <c r="E1442" i="14" s="1"/>
  <c r="J1452" i="1"/>
  <c r="F1442" i="14" s="1"/>
  <c r="H1453" i="1"/>
  <c r="D1443" i="14" s="1"/>
  <c r="I1453" i="1"/>
  <c r="E1443" i="14" s="1"/>
  <c r="J1453" i="1"/>
  <c r="F1443" i="14" s="1"/>
  <c r="H1454" i="1"/>
  <c r="D1444" i="14" s="1"/>
  <c r="I1454" i="1"/>
  <c r="E1444" i="14" s="1"/>
  <c r="J1454" i="1"/>
  <c r="F1444" i="14" s="1"/>
  <c r="H1455" i="1"/>
  <c r="D1445" i="14" s="1"/>
  <c r="I1455" i="1"/>
  <c r="E1445" i="14" s="1"/>
  <c r="J1455" i="1"/>
  <c r="F1445" i="14" s="1"/>
  <c r="H1456" i="1"/>
  <c r="D1446" i="14" s="1"/>
  <c r="I1456" i="1"/>
  <c r="E1446" i="14" s="1"/>
  <c r="J1456" i="1"/>
  <c r="F1446" i="14" s="1"/>
  <c r="H1457" i="1"/>
  <c r="D1447" i="14" s="1"/>
  <c r="I1457" i="1"/>
  <c r="E1447" i="14" s="1"/>
  <c r="J1457" i="1"/>
  <c r="F1447" i="14" s="1"/>
  <c r="H1458" i="1"/>
  <c r="D1448" i="14" s="1"/>
  <c r="I1458" i="1"/>
  <c r="E1448" i="14" s="1"/>
  <c r="J1458" i="1"/>
  <c r="F1448" i="14" s="1"/>
  <c r="H1459" i="1"/>
  <c r="D1449" i="14" s="1"/>
  <c r="I1459" i="1"/>
  <c r="E1449" i="14" s="1"/>
  <c r="J1459" i="1"/>
  <c r="F1449" i="14" s="1"/>
  <c r="H1460" i="1"/>
  <c r="D1450" i="14" s="1"/>
  <c r="I1460" i="1"/>
  <c r="E1450" i="14" s="1"/>
  <c r="J1460" i="1"/>
  <c r="F1450" i="14" s="1"/>
  <c r="H1461" i="1"/>
  <c r="D1451" i="14" s="1"/>
  <c r="I1461" i="1"/>
  <c r="E1451" i="14" s="1"/>
  <c r="J1461" i="1"/>
  <c r="F1451" i="14" s="1"/>
  <c r="H1462" i="1"/>
  <c r="D1452" i="14" s="1"/>
  <c r="I1462" i="1"/>
  <c r="E1452" i="14" s="1"/>
  <c r="J1462" i="1"/>
  <c r="F1452" i="14" s="1"/>
  <c r="H1463" i="1"/>
  <c r="D1453" i="14" s="1"/>
  <c r="I1463" i="1"/>
  <c r="E1453" i="14" s="1"/>
  <c r="J1463" i="1"/>
  <c r="F1453" i="14" s="1"/>
  <c r="H1464" i="1"/>
  <c r="D1454" i="14" s="1"/>
  <c r="I1464" i="1"/>
  <c r="E1454" i="14" s="1"/>
  <c r="J1464" i="1"/>
  <c r="F1454" i="14" s="1"/>
  <c r="H1465" i="1"/>
  <c r="D1455" i="14" s="1"/>
  <c r="I1465" i="1"/>
  <c r="E1455" i="14" s="1"/>
  <c r="J1465" i="1"/>
  <c r="F1455" i="14" s="1"/>
  <c r="H1466" i="1"/>
  <c r="D1456" i="14" s="1"/>
  <c r="I1466" i="1"/>
  <c r="E1456" i="14" s="1"/>
  <c r="J1466" i="1"/>
  <c r="F1456" i="14" s="1"/>
  <c r="H1467" i="1"/>
  <c r="D1457" i="14" s="1"/>
  <c r="I1467" i="1"/>
  <c r="E1457" i="14" s="1"/>
  <c r="J1467" i="1"/>
  <c r="F1457" i="14" s="1"/>
  <c r="H1468" i="1"/>
  <c r="D1458" i="14" s="1"/>
  <c r="I1468" i="1"/>
  <c r="E1458" i="14" s="1"/>
  <c r="J1468" i="1"/>
  <c r="F1458" i="14" s="1"/>
  <c r="H1469" i="1"/>
  <c r="D1459" i="14" s="1"/>
  <c r="I1469" i="1"/>
  <c r="E1459" i="14" s="1"/>
  <c r="J1469" i="1"/>
  <c r="F1459" i="14" s="1"/>
  <c r="H1470" i="1"/>
  <c r="D1460" i="14" s="1"/>
  <c r="I1470" i="1"/>
  <c r="E1460" i="14" s="1"/>
  <c r="J1470" i="1"/>
  <c r="F1460" i="14" s="1"/>
  <c r="H1471" i="1"/>
  <c r="D1461" i="14" s="1"/>
  <c r="I1471" i="1"/>
  <c r="E1461" i="14" s="1"/>
  <c r="J1471" i="1"/>
  <c r="F1461" i="14" s="1"/>
  <c r="H1472" i="1"/>
  <c r="D1462" i="14" s="1"/>
  <c r="I1472" i="1"/>
  <c r="E1462" i="14" s="1"/>
  <c r="J1472" i="1"/>
  <c r="F1462" i="14" s="1"/>
  <c r="H1473" i="1"/>
  <c r="D1463" i="14" s="1"/>
  <c r="I1473" i="1"/>
  <c r="E1463" i="14" s="1"/>
  <c r="J1473" i="1"/>
  <c r="F1463" i="14" s="1"/>
  <c r="H1474" i="1"/>
  <c r="D1464" i="14" s="1"/>
  <c r="I1474" i="1"/>
  <c r="E1464" i="14" s="1"/>
  <c r="J1474" i="1"/>
  <c r="F1464" i="14" s="1"/>
  <c r="H1475" i="1"/>
  <c r="D1465" i="14" s="1"/>
  <c r="I1475" i="1"/>
  <c r="E1465" i="14" s="1"/>
  <c r="J1475" i="1"/>
  <c r="F1465" i="14" s="1"/>
  <c r="H1476" i="1"/>
  <c r="D1466" i="14" s="1"/>
  <c r="I1476" i="1"/>
  <c r="E1466" i="14" s="1"/>
  <c r="J1476" i="1"/>
  <c r="F1466" i="14" s="1"/>
  <c r="H1477" i="1"/>
  <c r="D1467" i="14" s="1"/>
  <c r="I1477" i="1"/>
  <c r="E1467" i="14" s="1"/>
  <c r="J1477" i="1"/>
  <c r="F1467" i="14" s="1"/>
  <c r="H1478" i="1"/>
  <c r="D1468" i="14" s="1"/>
  <c r="I1478" i="1"/>
  <c r="E1468" i="14" s="1"/>
  <c r="J1478" i="1"/>
  <c r="F1468" i="14" s="1"/>
  <c r="H1479" i="1"/>
  <c r="D1469" i="14" s="1"/>
  <c r="I1479" i="1"/>
  <c r="E1469" i="14" s="1"/>
  <c r="J1479" i="1"/>
  <c r="F1469" i="14" s="1"/>
  <c r="H1480" i="1"/>
  <c r="D1470" i="14" s="1"/>
  <c r="I1480" i="1"/>
  <c r="E1470" i="14" s="1"/>
  <c r="J1480" i="1"/>
  <c r="F1470" i="14" s="1"/>
  <c r="H1481" i="1"/>
  <c r="D1471" i="14" s="1"/>
  <c r="I1481" i="1"/>
  <c r="E1471" i="14" s="1"/>
  <c r="J1481" i="1"/>
  <c r="F1471" i="14" s="1"/>
  <c r="H1482" i="1"/>
  <c r="D1472" i="14" s="1"/>
  <c r="I1482" i="1"/>
  <c r="E1472" i="14" s="1"/>
  <c r="J1482" i="1"/>
  <c r="F1472" i="14" s="1"/>
  <c r="H1483" i="1"/>
  <c r="D1473" i="14" s="1"/>
  <c r="I1483" i="1"/>
  <c r="E1473" i="14" s="1"/>
  <c r="J1483" i="1"/>
  <c r="F1473" i="14" s="1"/>
  <c r="H1484" i="1"/>
  <c r="D1474" i="14" s="1"/>
  <c r="I1484" i="1"/>
  <c r="E1474" i="14" s="1"/>
  <c r="J1484" i="1"/>
  <c r="F1474" i="14" s="1"/>
  <c r="H1485" i="1"/>
  <c r="D1475" i="14" s="1"/>
  <c r="I1485" i="1"/>
  <c r="E1475" i="14" s="1"/>
  <c r="J1485" i="1"/>
  <c r="F1475" i="14" s="1"/>
  <c r="H1486" i="1"/>
  <c r="D1476" i="14" s="1"/>
  <c r="I1486" i="1"/>
  <c r="E1476" i="14" s="1"/>
  <c r="J1486" i="1"/>
  <c r="F1476" i="14" s="1"/>
  <c r="H1487" i="1"/>
  <c r="D1477" i="14" s="1"/>
  <c r="I1487" i="1"/>
  <c r="E1477" i="14" s="1"/>
  <c r="J1487" i="1"/>
  <c r="F1477" i="14" s="1"/>
  <c r="H1488" i="1"/>
  <c r="D1478" i="14" s="1"/>
  <c r="I1488" i="1"/>
  <c r="E1478" i="14" s="1"/>
  <c r="J1488" i="1"/>
  <c r="F1478" i="14" s="1"/>
  <c r="H1489" i="1"/>
  <c r="D1479" i="14" s="1"/>
  <c r="I1489" i="1"/>
  <c r="E1479" i="14" s="1"/>
  <c r="J1489" i="1"/>
  <c r="F1479" i="14" s="1"/>
  <c r="H1490" i="1"/>
  <c r="D1480" i="14" s="1"/>
  <c r="I1490" i="1"/>
  <c r="E1480" i="14" s="1"/>
  <c r="J1490" i="1"/>
  <c r="F1480" i="14" s="1"/>
  <c r="H1491" i="1"/>
  <c r="D1481" i="14" s="1"/>
  <c r="I1491" i="1"/>
  <c r="E1481" i="14" s="1"/>
  <c r="J1491" i="1"/>
  <c r="F1481" i="14" s="1"/>
  <c r="H1492" i="1"/>
  <c r="D1482" i="14" s="1"/>
  <c r="I1492" i="1"/>
  <c r="E1482" i="14" s="1"/>
  <c r="J1492" i="1"/>
  <c r="F1482" i="14" s="1"/>
  <c r="H1493" i="1"/>
  <c r="D1483" i="14" s="1"/>
  <c r="I1493" i="1"/>
  <c r="E1483" i="14" s="1"/>
  <c r="J1493" i="1"/>
  <c r="F1483" i="14" s="1"/>
  <c r="H1494" i="1"/>
  <c r="D1484" i="14" s="1"/>
  <c r="I1494" i="1"/>
  <c r="E1484" i="14" s="1"/>
  <c r="J1494" i="1"/>
  <c r="F1484" i="14" s="1"/>
  <c r="H1495" i="1"/>
  <c r="D1485" i="14" s="1"/>
  <c r="I1495" i="1"/>
  <c r="E1485" i="14" s="1"/>
  <c r="J1495" i="1"/>
  <c r="F1485" i="14" s="1"/>
  <c r="H1496" i="1"/>
  <c r="D1486" i="14" s="1"/>
  <c r="I1496" i="1"/>
  <c r="E1486" i="14" s="1"/>
  <c r="J1496" i="1"/>
  <c r="F1486" i="14" s="1"/>
  <c r="H1497" i="1"/>
  <c r="D1487" i="14" s="1"/>
  <c r="I1497" i="1"/>
  <c r="E1487" i="14" s="1"/>
  <c r="J1497" i="1"/>
  <c r="F1487" i="14" s="1"/>
  <c r="H1498" i="1"/>
  <c r="D1488" i="14" s="1"/>
  <c r="I1498" i="1"/>
  <c r="E1488" i="14" s="1"/>
  <c r="J1498" i="1"/>
  <c r="F1488" i="14" s="1"/>
  <c r="H1499" i="1"/>
  <c r="D1489" i="14" s="1"/>
  <c r="I1499" i="1"/>
  <c r="E1489" i="14" s="1"/>
  <c r="J1499" i="1"/>
  <c r="F1489" i="14" s="1"/>
  <c r="H1500" i="1"/>
  <c r="D1490" i="14" s="1"/>
  <c r="I1500" i="1"/>
  <c r="E1490" i="14" s="1"/>
  <c r="J1500" i="1"/>
  <c r="F1490" i="14" s="1"/>
  <c r="H1501" i="1"/>
  <c r="D1491" i="14" s="1"/>
  <c r="I1501" i="1"/>
  <c r="E1491" i="14" s="1"/>
  <c r="J1501" i="1"/>
  <c r="F1491" i="14" s="1"/>
  <c r="H1502" i="1"/>
  <c r="D1492" i="14" s="1"/>
  <c r="I1502" i="1"/>
  <c r="E1492" i="14" s="1"/>
  <c r="J1502" i="1"/>
  <c r="F1492" i="14" s="1"/>
  <c r="H1503" i="1"/>
  <c r="D1493" i="14" s="1"/>
  <c r="I1503" i="1"/>
  <c r="E1493" i="14" s="1"/>
  <c r="J1503" i="1"/>
  <c r="F1493" i="14" s="1"/>
  <c r="H1504" i="1"/>
  <c r="D1494" i="14" s="1"/>
  <c r="I1504" i="1"/>
  <c r="E1494" i="14" s="1"/>
  <c r="J1504" i="1"/>
  <c r="F1494" i="14" s="1"/>
  <c r="H1505" i="1"/>
  <c r="D1495" i="14" s="1"/>
  <c r="I1505" i="1"/>
  <c r="E1495" i="14" s="1"/>
  <c r="J1505" i="1"/>
  <c r="F1495" i="14" s="1"/>
  <c r="H1506" i="1"/>
  <c r="D1496" i="14" s="1"/>
  <c r="I1506" i="1"/>
  <c r="E1496" i="14" s="1"/>
  <c r="J1506" i="1"/>
  <c r="F1496" i="14" s="1"/>
  <c r="H1507" i="1"/>
  <c r="D1497" i="14" s="1"/>
  <c r="I1507" i="1"/>
  <c r="E1497" i="14" s="1"/>
  <c r="J1507" i="1"/>
  <c r="F1497" i="14" s="1"/>
  <c r="H1508" i="1"/>
  <c r="D1498" i="14" s="1"/>
  <c r="I1508" i="1"/>
  <c r="E1498" i="14" s="1"/>
  <c r="J1508" i="1"/>
  <c r="F1498" i="14" s="1"/>
  <c r="H1509" i="1"/>
  <c r="D1499" i="14" s="1"/>
  <c r="I1509" i="1"/>
  <c r="E1499" i="14" s="1"/>
  <c r="J1509" i="1"/>
  <c r="F1499" i="14" s="1"/>
  <c r="H1510" i="1"/>
  <c r="D1500" i="14" s="1"/>
  <c r="I1510" i="1"/>
  <c r="E1500" i="14" s="1"/>
  <c r="J1510" i="1"/>
  <c r="F1500" i="14" s="1"/>
  <c r="H1511" i="1"/>
  <c r="D1501" i="14" s="1"/>
  <c r="I1511" i="1"/>
  <c r="E1501" i="14" s="1"/>
  <c r="J1511" i="1"/>
  <c r="F1501" i="14" s="1"/>
  <c r="H1512" i="1"/>
  <c r="D1502" i="14" s="1"/>
  <c r="I1512" i="1"/>
  <c r="E1502" i="14" s="1"/>
  <c r="J1512" i="1"/>
  <c r="F1502" i="14" s="1"/>
  <c r="H1513" i="1"/>
  <c r="D1503" i="14" s="1"/>
  <c r="I1513" i="1"/>
  <c r="E1503" i="14" s="1"/>
  <c r="J1513" i="1"/>
  <c r="F1503" i="14" s="1"/>
  <c r="H1514" i="1"/>
  <c r="D1504" i="14" s="1"/>
  <c r="I1514" i="1"/>
  <c r="E1504" i="14" s="1"/>
  <c r="J1514" i="1"/>
  <c r="F1504" i="14" s="1"/>
  <c r="H1515" i="1"/>
  <c r="D1505" i="14" s="1"/>
  <c r="I1515" i="1"/>
  <c r="E1505" i="14" s="1"/>
  <c r="J1515" i="1"/>
  <c r="F1505" i="14" s="1"/>
  <c r="H1516" i="1"/>
  <c r="D1506" i="14" s="1"/>
  <c r="I1516" i="1"/>
  <c r="E1506" i="14" s="1"/>
  <c r="J1516" i="1"/>
  <c r="F1506" i="14" s="1"/>
  <c r="H1517" i="1"/>
  <c r="D1507" i="14" s="1"/>
  <c r="I1517" i="1"/>
  <c r="E1507" i="14" s="1"/>
  <c r="J1517" i="1"/>
  <c r="F1507" i="14" s="1"/>
  <c r="H1518" i="1"/>
  <c r="D1508" i="14" s="1"/>
  <c r="I1518" i="1"/>
  <c r="E1508" i="14" s="1"/>
  <c r="J1518" i="1"/>
  <c r="F1508" i="14" s="1"/>
  <c r="H1519" i="1"/>
  <c r="D1509" i="14" s="1"/>
  <c r="I1519" i="1"/>
  <c r="E1509" i="14" s="1"/>
  <c r="J1519" i="1"/>
  <c r="F1509" i="14" s="1"/>
  <c r="H1520" i="1"/>
  <c r="D1510" i="14" s="1"/>
  <c r="I1520" i="1"/>
  <c r="E1510" i="14" s="1"/>
  <c r="J1520" i="1"/>
  <c r="F1510" i="14" s="1"/>
  <c r="H1521" i="1"/>
  <c r="D1511" i="14" s="1"/>
  <c r="I1521" i="1"/>
  <c r="E1511" i="14" s="1"/>
  <c r="J1521" i="1"/>
  <c r="F1511" i="14" s="1"/>
  <c r="H1522" i="1"/>
  <c r="D1512" i="14" s="1"/>
  <c r="I1522" i="1"/>
  <c r="E1512" i="14" s="1"/>
  <c r="J1522" i="1"/>
  <c r="F1512" i="14" s="1"/>
  <c r="H1523" i="1"/>
  <c r="D1513" i="14" s="1"/>
  <c r="I1523" i="1"/>
  <c r="E1513" i="14" s="1"/>
  <c r="J1523" i="1"/>
  <c r="F1513" i="14" s="1"/>
  <c r="H1524" i="1"/>
  <c r="D1514" i="14" s="1"/>
  <c r="I1524" i="1"/>
  <c r="E1514" i="14" s="1"/>
  <c r="J1524" i="1"/>
  <c r="F1514" i="14" s="1"/>
  <c r="H1525" i="1"/>
  <c r="D1515" i="14" s="1"/>
  <c r="I1525" i="1"/>
  <c r="E1515" i="14" s="1"/>
  <c r="J1525" i="1"/>
  <c r="F1515" i="14" s="1"/>
  <c r="H1526" i="1"/>
  <c r="D1516" i="14" s="1"/>
  <c r="I1526" i="1"/>
  <c r="E1516" i="14" s="1"/>
  <c r="J1526" i="1"/>
  <c r="F1516" i="14" s="1"/>
  <c r="H1527" i="1"/>
  <c r="D1517" i="14" s="1"/>
  <c r="I1527" i="1"/>
  <c r="E1517" i="14" s="1"/>
  <c r="J1527" i="1"/>
  <c r="F1517" i="14" s="1"/>
  <c r="H1528" i="1"/>
  <c r="D1518" i="14" s="1"/>
  <c r="I1528" i="1"/>
  <c r="E1518" i="14" s="1"/>
  <c r="J1528" i="1"/>
  <c r="F1518" i="14" s="1"/>
  <c r="H1529" i="1"/>
  <c r="D1519" i="14" s="1"/>
  <c r="I1529" i="1"/>
  <c r="E1519" i="14" s="1"/>
  <c r="J1529" i="1"/>
  <c r="F1519" i="14" s="1"/>
  <c r="H1530" i="1"/>
  <c r="D1520" i="14" s="1"/>
  <c r="I1530" i="1"/>
  <c r="E1520" i="14" s="1"/>
  <c r="J1530" i="1"/>
  <c r="F1520" i="14" s="1"/>
  <c r="H1531" i="1"/>
  <c r="D1521" i="14" s="1"/>
  <c r="I1531" i="1"/>
  <c r="E1521" i="14" s="1"/>
  <c r="J1531" i="1"/>
  <c r="F1521" i="14" s="1"/>
  <c r="H1532" i="1"/>
  <c r="D1522" i="14" s="1"/>
  <c r="I1532" i="1"/>
  <c r="E1522" i="14" s="1"/>
  <c r="J1532" i="1"/>
  <c r="F1522" i="14" s="1"/>
  <c r="H1533" i="1"/>
  <c r="D1523" i="14" s="1"/>
  <c r="I1533" i="1"/>
  <c r="E1523" i="14" s="1"/>
  <c r="J1533" i="1"/>
  <c r="F1523" i="14" s="1"/>
  <c r="H1534" i="1"/>
  <c r="D1524" i="14" s="1"/>
  <c r="I1534" i="1"/>
  <c r="E1524" i="14" s="1"/>
  <c r="J1534" i="1"/>
  <c r="F1524" i="14" s="1"/>
  <c r="H1535" i="1"/>
  <c r="D1525" i="14" s="1"/>
  <c r="I1535" i="1"/>
  <c r="E1525" i="14" s="1"/>
  <c r="J1535" i="1"/>
  <c r="F1525" i="14" s="1"/>
  <c r="H1536" i="1"/>
  <c r="D1526" i="14" s="1"/>
  <c r="I1536" i="1"/>
  <c r="E1526" i="14" s="1"/>
  <c r="J1536" i="1"/>
  <c r="F1526" i="14" s="1"/>
  <c r="H1537" i="1"/>
  <c r="D1527" i="14" s="1"/>
  <c r="I1537" i="1"/>
  <c r="E1527" i="14" s="1"/>
  <c r="J1537" i="1"/>
  <c r="F1527" i="14" s="1"/>
  <c r="H1538" i="1"/>
  <c r="D1528" i="14" s="1"/>
  <c r="I1538" i="1"/>
  <c r="E1528" i="14" s="1"/>
  <c r="J1538" i="1"/>
  <c r="F1528" i="14" s="1"/>
  <c r="H1539" i="1"/>
  <c r="D1529" i="14" s="1"/>
  <c r="I1539" i="1"/>
  <c r="E1529" i="14" s="1"/>
  <c r="J1539" i="1"/>
  <c r="F1529" i="14" s="1"/>
  <c r="H1540" i="1"/>
  <c r="D1530" i="14" s="1"/>
  <c r="I1540" i="1"/>
  <c r="E1530" i="14" s="1"/>
  <c r="J1540" i="1"/>
  <c r="F1530" i="14" s="1"/>
  <c r="H1541" i="1"/>
  <c r="D1531" i="14" s="1"/>
  <c r="I1541" i="1"/>
  <c r="E1531" i="14" s="1"/>
  <c r="J1541" i="1"/>
  <c r="F1531" i="14" s="1"/>
  <c r="H1542" i="1"/>
  <c r="D1532" i="14" s="1"/>
  <c r="I1542" i="1"/>
  <c r="E1532" i="14" s="1"/>
  <c r="J1542" i="1"/>
  <c r="F1532" i="14" s="1"/>
  <c r="H1543" i="1"/>
  <c r="D1533" i="14" s="1"/>
  <c r="I1543" i="1"/>
  <c r="E1533" i="14" s="1"/>
  <c r="J1543" i="1"/>
  <c r="F1533" i="14" s="1"/>
  <c r="H1544" i="1"/>
  <c r="D1534" i="14" s="1"/>
  <c r="I1544" i="1"/>
  <c r="E1534" i="14" s="1"/>
  <c r="J1544" i="1"/>
  <c r="F1534" i="14" s="1"/>
  <c r="H1545" i="1"/>
  <c r="D1535" i="14" s="1"/>
  <c r="I1545" i="1"/>
  <c r="E1535" i="14" s="1"/>
  <c r="J1545" i="1"/>
  <c r="F1535" i="14" s="1"/>
  <c r="H1546" i="1"/>
  <c r="D1536" i="14" s="1"/>
  <c r="I1546" i="1"/>
  <c r="E1536" i="14" s="1"/>
  <c r="J1546" i="1"/>
  <c r="F1536" i="14" s="1"/>
  <c r="H1547" i="1"/>
  <c r="D1537" i="14" s="1"/>
  <c r="I1547" i="1"/>
  <c r="E1537" i="14" s="1"/>
  <c r="J1547" i="1"/>
  <c r="F1537" i="14" s="1"/>
  <c r="H1548" i="1"/>
  <c r="D1538" i="14" s="1"/>
  <c r="I1548" i="1"/>
  <c r="E1538" i="14" s="1"/>
  <c r="J1548" i="1"/>
  <c r="F1538" i="14" s="1"/>
  <c r="H1549" i="1"/>
  <c r="D1539" i="14" s="1"/>
  <c r="I1549" i="1"/>
  <c r="E1539" i="14" s="1"/>
  <c r="J1549" i="1"/>
  <c r="F1539" i="14" s="1"/>
  <c r="H1550" i="1"/>
  <c r="D1540" i="14" s="1"/>
  <c r="I1550" i="1"/>
  <c r="E1540" i="14" s="1"/>
  <c r="J1550" i="1"/>
  <c r="F1540" i="14" s="1"/>
  <c r="H1551" i="1"/>
  <c r="D1541" i="14" s="1"/>
  <c r="I1551" i="1"/>
  <c r="E1541" i="14" s="1"/>
  <c r="J1551" i="1"/>
  <c r="F1541" i="14" s="1"/>
  <c r="H1552" i="1"/>
  <c r="D1542" i="14" s="1"/>
  <c r="I1552" i="1"/>
  <c r="E1542" i="14" s="1"/>
  <c r="J1552" i="1"/>
  <c r="F1542" i="14" s="1"/>
  <c r="H1553" i="1"/>
  <c r="D1543" i="14" s="1"/>
  <c r="I1553" i="1"/>
  <c r="E1543" i="14" s="1"/>
  <c r="J1553" i="1"/>
  <c r="F1543" i="14" s="1"/>
  <c r="H1554" i="1"/>
  <c r="D1544" i="14" s="1"/>
  <c r="I1554" i="1"/>
  <c r="E1544" i="14" s="1"/>
  <c r="J1554" i="1"/>
  <c r="F1544" i="14" s="1"/>
  <c r="H1555" i="1"/>
  <c r="I1555" i="1"/>
  <c r="J1555" i="1"/>
  <c r="H1556" i="1"/>
  <c r="I1556" i="1"/>
  <c r="J1556" i="1"/>
  <c r="H1557" i="1"/>
  <c r="D1547" i="14" s="1"/>
  <c r="I1557" i="1"/>
  <c r="E1547" i="14" s="1"/>
  <c r="J1557" i="1"/>
  <c r="F1547" i="14" s="1"/>
  <c r="H1558" i="1"/>
  <c r="D1548" i="14" s="1"/>
  <c r="I1558" i="1"/>
  <c r="E1548" i="14" s="1"/>
  <c r="J1558" i="1"/>
  <c r="F1548" i="14" s="1"/>
  <c r="H1559" i="1"/>
  <c r="D1549" i="14" s="1"/>
  <c r="I1559" i="1"/>
  <c r="E1549" i="14" s="1"/>
  <c r="J1559" i="1"/>
  <c r="F1549" i="14" s="1"/>
  <c r="H1560" i="1"/>
  <c r="D1550" i="14" s="1"/>
  <c r="I1560" i="1"/>
  <c r="E1550" i="14" s="1"/>
  <c r="J1560" i="1"/>
  <c r="F1550" i="14" s="1"/>
  <c r="H1561" i="1"/>
  <c r="D1551" i="14" s="1"/>
  <c r="I1561" i="1"/>
  <c r="E1551" i="14" s="1"/>
  <c r="J1561" i="1"/>
  <c r="F1551" i="14" s="1"/>
  <c r="H1562" i="1"/>
  <c r="I1562" i="1"/>
  <c r="J1562" i="1"/>
  <c r="H1563" i="1"/>
  <c r="D1553" i="14" s="1"/>
  <c r="I1563" i="1"/>
  <c r="E1553" i="14" s="1"/>
  <c r="J1563" i="1"/>
  <c r="F1553" i="14" s="1"/>
  <c r="H1564" i="1"/>
  <c r="D1554" i="14" s="1"/>
  <c r="I1564" i="1"/>
  <c r="E1554" i="14" s="1"/>
  <c r="J1564" i="1"/>
  <c r="F1554" i="14" s="1"/>
  <c r="H1565" i="1"/>
  <c r="D1555" i="14" s="1"/>
  <c r="I1565" i="1"/>
  <c r="E1555" i="14" s="1"/>
  <c r="J1565" i="1"/>
  <c r="F1555" i="14" s="1"/>
  <c r="H1566" i="1"/>
  <c r="D1556" i="14" s="1"/>
  <c r="I1566" i="1"/>
  <c r="E1556" i="14" s="1"/>
  <c r="J1566" i="1"/>
  <c r="F1556" i="14" s="1"/>
  <c r="H1567" i="1"/>
  <c r="D1557" i="14" s="1"/>
  <c r="I1567" i="1"/>
  <c r="E1557" i="14" s="1"/>
  <c r="J1567" i="1"/>
  <c r="F1557" i="14" s="1"/>
  <c r="H1568" i="1"/>
  <c r="D1558" i="14" s="1"/>
  <c r="I1568" i="1"/>
  <c r="E1558" i="14" s="1"/>
  <c r="J1568" i="1"/>
  <c r="F1558" i="14" s="1"/>
  <c r="H1569" i="1"/>
  <c r="D1559" i="14" s="1"/>
  <c r="I1569" i="1"/>
  <c r="E1559" i="14" s="1"/>
  <c r="J1569" i="1"/>
  <c r="F1559" i="14" s="1"/>
  <c r="H1570" i="1"/>
  <c r="I1570" i="1"/>
  <c r="J1570" i="1"/>
  <c r="H1571" i="1"/>
  <c r="D1561" i="14" s="1"/>
  <c r="I1571" i="1"/>
  <c r="E1561" i="14" s="1"/>
  <c r="J1571" i="1"/>
  <c r="F1561" i="14" s="1"/>
  <c r="H1572" i="1"/>
  <c r="D1562" i="14" s="1"/>
  <c r="I1572" i="1"/>
  <c r="E1562" i="14" s="1"/>
  <c r="J1572" i="1"/>
  <c r="F1562" i="14" s="1"/>
  <c r="H1573" i="1"/>
  <c r="D1563" i="14" s="1"/>
  <c r="I1573" i="1"/>
  <c r="E1563" i="14" s="1"/>
  <c r="J1573" i="1"/>
  <c r="F1563" i="14" s="1"/>
  <c r="H1574" i="1"/>
  <c r="D1564" i="14" s="1"/>
  <c r="I1574" i="1"/>
  <c r="E1564" i="14" s="1"/>
  <c r="J1574" i="1"/>
  <c r="F1564" i="14" s="1"/>
  <c r="H1575" i="1"/>
  <c r="D1565" i="14" s="1"/>
  <c r="I1575" i="1"/>
  <c r="E1565" i="14" s="1"/>
  <c r="J1575" i="1"/>
  <c r="F1565" i="14" s="1"/>
  <c r="H1576" i="1"/>
  <c r="D1566" i="14" s="1"/>
  <c r="I1576" i="1"/>
  <c r="E1566" i="14" s="1"/>
  <c r="J1576" i="1"/>
  <c r="F1566" i="14" s="1"/>
  <c r="H1577" i="1"/>
  <c r="D1567" i="14" s="1"/>
  <c r="I1577" i="1"/>
  <c r="E1567" i="14" s="1"/>
  <c r="J1577" i="1"/>
  <c r="F1567" i="14" s="1"/>
  <c r="H1578" i="1"/>
  <c r="D1568" i="14" s="1"/>
  <c r="I1578" i="1"/>
  <c r="E1568" i="14" s="1"/>
  <c r="J1578" i="1"/>
  <c r="F1568" i="14" s="1"/>
  <c r="H1579" i="1"/>
  <c r="D1569" i="14" s="1"/>
  <c r="I1579" i="1"/>
  <c r="E1569" i="14" s="1"/>
  <c r="J1579" i="1"/>
  <c r="F1569" i="14" s="1"/>
  <c r="H1580" i="1"/>
  <c r="D1570" i="14" s="1"/>
  <c r="I1580" i="1"/>
  <c r="E1570" i="14" s="1"/>
  <c r="J1580" i="1"/>
  <c r="F1570" i="14" s="1"/>
  <c r="H1581" i="1"/>
  <c r="D1571" i="14" s="1"/>
  <c r="I1581" i="1"/>
  <c r="E1571" i="14" s="1"/>
  <c r="J1581" i="1"/>
  <c r="F1571" i="14" s="1"/>
  <c r="H1582" i="1"/>
  <c r="D1572" i="14" s="1"/>
  <c r="I1582" i="1"/>
  <c r="E1572" i="14" s="1"/>
  <c r="J1582" i="1"/>
  <c r="F1572" i="14" s="1"/>
  <c r="H1583" i="1"/>
  <c r="D1573" i="14" s="1"/>
  <c r="I1583" i="1"/>
  <c r="E1573" i="14" s="1"/>
  <c r="J1583" i="1"/>
  <c r="F1573" i="14" s="1"/>
  <c r="H1584" i="1"/>
  <c r="D1574" i="14" s="1"/>
  <c r="I1584" i="1"/>
  <c r="E1574" i="14" s="1"/>
  <c r="J1584" i="1"/>
  <c r="F1574" i="14" s="1"/>
  <c r="H1585" i="1"/>
  <c r="D1575" i="14" s="1"/>
  <c r="I1585" i="1"/>
  <c r="E1575" i="14" s="1"/>
  <c r="J1585" i="1"/>
  <c r="F1575" i="14" s="1"/>
  <c r="H1586" i="1"/>
  <c r="D1576" i="14" s="1"/>
  <c r="I1586" i="1"/>
  <c r="E1576" i="14" s="1"/>
  <c r="J1586" i="1"/>
  <c r="F1576" i="14" s="1"/>
  <c r="H1587" i="1"/>
  <c r="D1577" i="14" s="1"/>
  <c r="I1587" i="1"/>
  <c r="E1577" i="14" s="1"/>
  <c r="J1587" i="1"/>
  <c r="F1577" i="14" s="1"/>
  <c r="H1588" i="1"/>
  <c r="D1578" i="14" s="1"/>
  <c r="I1588" i="1"/>
  <c r="E1578" i="14" s="1"/>
  <c r="J1588" i="1"/>
  <c r="F1578" i="14" s="1"/>
  <c r="H1589" i="1"/>
  <c r="D1579" i="14" s="1"/>
  <c r="I1589" i="1"/>
  <c r="E1579" i="14" s="1"/>
  <c r="J1589" i="1"/>
  <c r="F1579" i="14" s="1"/>
  <c r="H1590" i="1"/>
  <c r="D1580" i="14" s="1"/>
  <c r="I1590" i="1"/>
  <c r="E1580" i="14" s="1"/>
  <c r="J1590" i="1"/>
  <c r="F1580" i="14" s="1"/>
  <c r="H1591" i="1"/>
  <c r="D1581" i="14" s="1"/>
  <c r="I1591" i="1"/>
  <c r="E1581" i="14" s="1"/>
  <c r="J1591" i="1"/>
  <c r="F1581" i="14" s="1"/>
  <c r="H1592" i="1"/>
  <c r="D1582" i="14" s="1"/>
  <c r="I1592" i="1"/>
  <c r="E1582" i="14" s="1"/>
  <c r="J1592" i="1"/>
  <c r="F1582" i="14" s="1"/>
  <c r="H1593" i="1"/>
  <c r="D1583" i="14" s="1"/>
  <c r="I1593" i="1"/>
  <c r="E1583" i="14" s="1"/>
  <c r="J1593" i="1"/>
  <c r="F1583" i="14" s="1"/>
  <c r="H1594" i="1"/>
  <c r="I1594" i="1"/>
  <c r="J1594" i="1"/>
  <c r="H1595" i="1"/>
  <c r="I1595" i="1"/>
  <c r="J1595" i="1"/>
  <c r="H1596" i="1"/>
  <c r="D1586" i="14" s="1"/>
  <c r="I1596" i="1"/>
  <c r="E1586" i="14" s="1"/>
  <c r="J1596" i="1"/>
  <c r="F1586" i="14" s="1"/>
  <c r="H1597" i="1"/>
  <c r="D1587" i="14" s="1"/>
  <c r="I1597" i="1"/>
  <c r="E1587" i="14" s="1"/>
  <c r="J1597" i="1"/>
  <c r="F1587" i="14" s="1"/>
  <c r="H1598" i="1"/>
  <c r="D1588" i="14" s="1"/>
  <c r="I1598" i="1"/>
  <c r="E1588" i="14" s="1"/>
  <c r="J1598" i="1"/>
  <c r="F1588" i="14" s="1"/>
  <c r="H1599" i="1"/>
  <c r="D1589" i="14" s="1"/>
  <c r="I1599" i="1"/>
  <c r="E1589" i="14" s="1"/>
  <c r="J1599" i="1"/>
  <c r="F1589" i="14" s="1"/>
  <c r="H1600" i="1"/>
  <c r="D1590" i="14" s="1"/>
  <c r="I1600" i="1"/>
  <c r="E1590" i="14" s="1"/>
  <c r="J1600" i="1"/>
  <c r="F1590" i="14" s="1"/>
  <c r="H1601" i="1"/>
  <c r="D1591" i="14" s="1"/>
  <c r="I1601" i="1"/>
  <c r="E1591" i="14" s="1"/>
  <c r="J1601" i="1"/>
  <c r="F1591" i="14" s="1"/>
  <c r="H1602" i="1"/>
  <c r="D1592" i="14" s="1"/>
  <c r="I1602" i="1"/>
  <c r="E1592" i="14" s="1"/>
  <c r="J1602" i="1"/>
  <c r="F1592" i="14" s="1"/>
  <c r="H1603" i="1"/>
  <c r="I1603" i="1"/>
  <c r="J1603" i="1"/>
  <c r="H1604" i="1"/>
  <c r="D1594" i="14" s="1"/>
  <c r="I1604" i="1"/>
  <c r="E1594" i="14" s="1"/>
  <c r="J1604" i="1"/>
  <c r="F1594" i="14" s="1"/>
  <c r="H1605" i="1"/>
  <c r="D1595" i="14" s="1"/>
  <c r="I1605" i="1"/>
  <c r="E1595" i="14" s="1"/>
  <c r="J1605" i="1"/>
  <c r="F1595" i="14" s="1"/>
  <c r="H1606" i="1"/>
  <c r="D1596" i="14" s="1"/>
  <c r="I1606" i="1"/>
  <c r="E1596" i="14" s="1"/>
  <c r="J1606" i="1"/>
  <c r="F1596" i="14" s="1"/>
  <c r="H1607" i="1"/>
  <c r="I1607" i="1"/>
  <c r="J1607" i="1"/>
  <c r="H1608" i="1"/>
  <c r="D1598" i="14" s="1"/>
  <c r="I1608" i="1"/>
  <c r="E1598" i="14" s="1"/>
  <c r="J1608" i="1"/>
  <c r="F1598" i="14" s="1"/>
  <c r="H1609" i="1"/>
  <c r="D1599" i="14" s="1"/>
  <c r="I1609" i="1"/>
  <c r="E1599" i="14" s="1"/>
  <c r="J1609" i="1"/>
  <c r="F1599" i="14" s="1"/>
  <c r="H1610" i="1"/>
  <c r="I1610" i="1"/>
  <c r="J1610" i="1"/>
  <c r="H1611" i="1"/>
  <c r="I1611" i="1"/>
  <c r="J1611" i="1"/>
  <c r="H1612" i="1"/>
  <c r="I1612" i="1"/>
  <c r="J1612" i="1"/>
  <c r="H1613" i="1"/>
  <c r="I1613" i="1"/>
  <c r="J1613" i="1"/>
  <c r="H1614" i="1"/>
  <c r="I1614" i="1"/>
  <c r="J1614" i="1"/>
  <c r="H1615" i="1"/>
  <c r="I1615" i="1"/>
  <c r="J1615" i="1"/>
  <c r="H1616" i="1"/>
  <c r="I1616" i="1"/>
  <c r="J1616" i="1"/>
  <c r="H1617" i="1"/>
  <c r="I1617" i="1"/>
  <c r="J1617" i="1"/>
  <c r="H1618" i="1"/>
  <c r="I1618" i="1"/>
  <c r="J1618" i="1"/>
  <c r="H1619" i="1"/>
  <c r="I1619" i="1"/>
  <c r="J1619" i="1"/>
  <c r="H1620" i="1"/>
  <c r="I1620" i="1"/>
  <c r="J1620" i="1"/>
  <c r="H1621" i="1"/>
  <c r="I1621" i="1"/>
  <c r="J1621" i="1"/>
  <c r="H1622" i="1"/>
  <c r="I1622" i="1"/>
  <c r="J1622" i="1"/>
  <c r="H1623" i="1"/>
  <c r="D1613" i="14" s="1"/>
  <c r="I1623" i="1"/>
  <c r="E1613" i="14" s="1"/>
  <c r="J1623" i="1"/>
  <c r="F1613" i="14" s="1"/>
  <c r="H1624" i="1"/>
  <c r="D1614" i="14" s="1"/>
  <c r="I1624" i="1"/>
  <c r="E1614" i="14" s="1"/>
  <c r="J1624" i="1"/>
  <c r="F1614" i="14" s="1"/>
  <c r="H1625" i="1"/>
  <c r="I1625" i="1"/>
  <c r="J1625" i="1"/>
  <c r="H1626" i="1"/>
  <c r="D1616" i="14" s="1"/>
  <c r="I1626" i="1"/>
  <c r="E1616" i="14" s="1"/>
  <c r="J1626" i="1"/>
  <c r="F1616" i="14" s="1"/>
  <c r="H1627" i="1"/>
  <c r="I1627" i="1"/>
  <c r="J1627" i="1"/>
  <c r="H1628" i="1"/>
  <c r="D1618" i="14" s="1"/>
  <c r="I1628" i="1"/>
  <c r="E1618" i="14" s="1"/>
  <c r="J1628" i="1"/>
  <c r="F1618" i="14" s="1"/>
  <c r="H1629" i="1"/>
  <c r="D1619" i="14" s="1"/>
  <c r="I1629" i="1"/>
  <c r="E1619" i="14" s="1"/>
  <c r="J1629" i="1"/>
  <c r="F1619" i="14" s="1"/>
  <c r="H1630" i="1"/>
  <c r="D1620" i="14" s="1"/>
  <c r="I1630" i="1"/>
  <c r="E1620" i="14" s="1"/>
  <c r="J1630" i="1"/>
  <c r="F1620" i="14" s="1"/>
  <c r="H1631" i="1"/>
  <c r="D1621" i="14" s="1"/>
  <c r="I1631" i="1"/>
  <c r="E1621" i="14" s="1"/>
  <c r="J1631" i="1"/>
  <c r="F1621" i="14" s="1"/>
  <c r="H1632" i="1"/>
  <c r="I1632" i="1"/>
  <c r="J1632" i="1"/>
  <c r="H1633" i="1"/>
  <c r="I1633" i="1"/>
  <c r="J1633" i="1"/>
  <c r="H1634" i="1"/>
  <c r="I1634" i="1"/>
  <c r="J1634" i="1"/>
  <c r="H1635" i="1"/>
  <c r="I1635" i="1"/>
  <c r="J1635" i="1"/>
  <c r="H1636" i="1"/>
  <c r="I1636" i="1"/>
  <c r="J1636" i="1"/>
  <c r="H1637" i="1"/>
  <c r="D1627" i="14" s="1"/>
  <c r="I1637" i="1"/>
  <c r="E1627" i="14" s="1"/>
  <c r="J1637" i="1"/>
  <c r="F1627" i="14" s="1"/>
  <c r="H1638" i="1"/>
  <c r="I1638" i="1"/>
  <c r="J1638" i="1"/>
  <c r="H1639" i="1"/>
  <c r="I1639" i="1"/>
  <c r="J1639" i="1"/>
  <c r="H1640" i="1"/>
  <c r="D1630" i="14" s="1"/>
  <c r="I1640" i="1"/>
  <c r="E1630" i="14" s="1"/>
  <c r="J1640" i="1"/>
  <c r="F1630" i="14" s="1"/>
  <c r="H1641" i="1"/>
  <c r="D1631" i="14" s="1"/>
  <c r="I1641" i="1"/>
  <c r="E1631" i="14" s="1"/>
  <c r="J1641" i="1"/>
  <c r="F1631" i="14" s="1"/>
  <c r="H1642" i="1"/>
  <c r="D1632" i="14" s="1"/>
  <c r="I1642" i="1"/>
  <c r="E1632" i="14" s="1"/>
  <c r="J1642" i="1"/>
  <c r="F1632" i="14" s="1"/>
  <c r="H1643" i="1"/>
  <c r="D1633" i="14" s="1"/>
  <c r="I1643" i="1"/>
  <c r="E1633" i="14" s="1"/>
  <c r="J1643" i="1"/>
  <c r="F1633" i="14" s="1"/>
  <c r="H1644" i="1"/>
  <c r="D1634" i="14" s="1"/>
  <c r="I1644" i="1"/>
  <c r="E1634" i="14" s="1"/>
  <c r="J1644" i="1"/>
  <c r="F1634" i="14" s="1"/>
  <c r="H1645" i="1"/>
  <c r="I1645" i="1"/>
  <c r="J1645" i="1"/>
  <c r="H1646" i="1"/>
  <c r="I1646" i="1"/>
  <c r="J1646" i="1"/>
  <c r="H1647" i="1"/>
  <c r="I1647" i="1"/>
  <c r="J1647" i="1"/>
  <c r="H1648" i="1"/>
  <c r="D1638" i="14" s="1"/>
  <c r="I1648" i="1"/>
  <c r="E1638" i="14" s="1"/>
  <c r="J1648" i="1"/>
  <c r="F1638" i="14" s="1"/>
  <c r="H1649" i="1"/>
  <c r="D1639" i="14" s="1"/>
  <c r="I1649" i="1"/>
  <c r="E1639" i="14" s="1"/>
  <c r="J1649" i="1"/>
  <c r="F1639" i="14" s="1"/>
  <c r="H1650" i="1"/>
  <c r="D1640" i="14" s="1"/>
  <c r="I1650" i="1"/>
  <c r="E1640" i="14" s="1"/>
  <c r="J1650" i="1"/>
  <c r="F1640" i="14" s="1"/>
  <c r="H1651" i="1"/>
  <c r="D1641" i="14" s="1"/>
  <c r="I1651" i="1"/>
  <c r="E1641" i="14" s="1"/>
  <c r="J1651" i="1"/>
  <c r="F1641" i="14" s="1"/>
  <c r="H1652" i="1"/>
  <c r="D1642" i="14" s="1"/>
  <c r="I1652" i="1"/>
  <c r="E1642" i="14" s="1"/>
  <c r="J1652" i="1"/>
  <c r="F1642" i="14" s="1"/>
  <c r="H1653" i="1"/>
  <c r="D1643" i="14" s="1"/>
  <c r="I1653" i="1"/>
  <c r="E1643" i="14" s="1"/>
  <c r="J1653" i="1"/>
  <c r="F1643" i="14" s="1"/>
  <c r="H1654" i="1"/>
  <c r="D1644" i="14" s="1"/>
  <c r="I1654" i="1"/>
  <c r="E1644" i="14" s="1"/>
  <c r="J1654" i="1"/>
  <c r="F1644" i="14" s="1"/>
  <c r="H1655" i="1"/>
  <c r="I1655" i="1"/>
  <c r="J1655" i="1"/>
  <c r="H1656" i="1"/>
  <c r="D1646" i="14" s="1"/>
  <c r="I1656" i="1"/>
  <c r="E1646" i="14" s="1"/>
  <c r="J1656" i="1"/>
  <c r="F1646" i="14" s="1"/>
  <c r="H1657" i="1"/>
  <c r="D1647" i="14" s="1"/>
  <c r="I1657" i="1"/>
  <c r="E1647" i="14" s="1"/>
  <c r="J1657" i="1"/>
  <c r="F1647" i="14" s="1"/>
  <c r="H1658" i="1"/>
  <c r="I1658" i="1"/>
  <c r="J1658" i="1"/>
  <c r="H1659" i="1"/>
  <c r="D1649" i="14" s="1"/>
  <c r="I1659" i="1"/>
  <c r="E1649" i="14" s="1"/>
  <c r="J1659" i="1"/>
  <c r="F1649" i="14" s="1"/>
  <c r="H1660" i="1"/>
  <c r="I1660" i="1"/>
  <c r="J1660" i="1"/>
  <c r="H1661" i="1"/>
  <c r="I1661" i="1"/>
  <c r="J1661" i="1"/>
  <c r="H1662" i="1"/>
  <c r="I1662" i="1"/>
  <c r="J1662" i="1"/>
  <c r="H1663" i="1"/>
  <c r="I1663" i="1"/>
  <c r="J1663" i="1"/>
  <c r="H1664" i="1"/>
  <c r="I1664" i="1"/>
  <c r="J1664" i="1"/>
  <c r="H1665" i="1"/>
  <c r="I1665" i="1"/>
  <c r="J1665" i="1"/>
  <c r="H1666" i="1"/>
  <c r="D1656" i="14" s="1"/>
  <c r="I1666" i="1"/>
  <c r="E1656" i="14" s="1"/>
  <c r="J1666" i="1"/>
  <c r="F1656" i="14" s="1"/>
  <c r="H1667" i="1"/>
  <c r="D1657" i="14" s="1"/>
  <c r="I1667" i="1"/>
  <c r="E1657" i="14" s="1"/>
  <c r="J1667" i="1"/>
  <c r="F1657" i="14" s="1"/>
  <c r="H1668" i="1"/>
  <c r="D1658" i="14" s="1"/>
  <c r="I1668" i="1"/>
  <c r="E1658" i="14" s="1"/>
  <c r="J1668" i="1"/>
  <c r="F1658" i="14" s="1"/>
  <c r="H1669" i="1"/>
  <c r="D1659" i="14" s="1"/>
  <c r="I1669" i="1"/>
  <c r="E1659" i="14" s="1"/>
  <c r="J1669" i="1"/>
  <c r="F1659" i="14" s="1"/>
  <c r="H1670" i="1"/>
  <c r="D1660" i="14" s="1"/>
  <c r="I1670" i="1"/>
  <c r="E1660" i="14" s="1"/>
  <c r="J1670" i="1"/>
  <c r="F1660" i="14" s="1"/>
  <c r="H1671" i="1"/>
  <c r="D1661" i="14" s="1"/>
  <c r="I1671" i="1"/>
  <c r="E1661" i="14" s="1"/>
  <c r="J1671" i="1"/>
  <c r="F1661" i="14" s="1"/>
  <c r="H1672" i="1"/>
  <c r="D1662" i="14" s="1"/>
  <c r="I1672" i="1"/>
  <c r="E1662" i="14" s="1"/>
  <c r="J1672" i="1"/>
  <c r="F1662" i="14" s="1"/>
  <c r="H1673" i="1"/>
  <c r="D1663" i="14" s="1"/>
  <c r="I1673" i="1"/>
  <c r="E1663" i="14" s="1"/>
  <c r="J1673" i="1"/>
  <c r="F1663" i="14" s="1"/>
  <c r="H1674" i="1"/>
  <c r="D1664" i="14" s="1"/>
  <c r="I1674" i="1"/>
  <c r="E1664" i="14" s="1"/>
  <c r="J1674" i="1"/>
  <c r="F1664" i="14" s="1"/>
  <c r="H1675" i="1"/>
  <c r="D1665" i="14" s="1"/>
  <c r="I1675" i="1"/>
  <c r="E1665" i="14" s="1"/>
  <c r="J1675" i="1"/>
  <c r="F1665" i="14" s="1"/>
  <c r="H1676" i="1"/>
  <c r="D1666" i="14" s="1"/>
  <c r="I1676" i="1"/>
  <c r="E1666" i="14" s="1"/>
  <c r="J1676" i="1"/>
  <c r="F1666" i="14" s="1"/>
  <c r="H1677" i="1"/>
  <c r="D1667" i="14" s="1"/>
  <c r="I1677" i="1"/>
  <c r="E1667" i="14" s="1"/>
  <c r="J1677" i="1"/>
  <c r="F1667" i="14" s="1"/>
  <c r="H1678" i="1"/>
  <c r="D1668" i="14" s="1"/>
  <c r="I1678" i="1"/>
  <c r="E1668" i="14" s="1"/>
  <c r="J1678" i="1"/>
  <c r="F1668" i="14" s="1"/>
  <c r="H1679" i="1"/>
  <c r="D1669" i="14" s="1"/>
  <c r="I1679" i="1"/>
  <c r="E1669" i="14" s="1"/>
  <c r="J1679" i="1"/>
  <c r="F1669" i="14" s="1"/>
  <c r="H1680" i="1"/>
  <c r="D1670" i="14" s="1"/>
  <c r="I1680" i="1"/>
  <c r="E1670" i="14" s="1"/>
  <c r="J1680" i="1"/>
  <c r="F1670" i="14" s="1"/>
  <c r="H1681" i="1"/>
  <c r="D1671" i="14" s="1"/>
  <c r="I1681" i="1"/>
  <c r="E1671" i="14" s="1"/>
  <c r="J1681" i="1"/>
  <c r="F1671" i="14" s="1"/>
  <c r="H1682" i="1"/>
  <c r="D1672" i="14" s="1"/>
  <c r="I1682" i="1"/>
  <c r="E1672" i="14" s="1"/>
  <c r="J1682" i="1"/>
  <c r="F1672" i="14" s="1"/>
  <c r="H1683" i="1"/>
  <c r="D1673" i="14" s="1"/>
  <c r="I1683" i="1"/>
  <c r="E1673" i="14" s="1"/>
  <c r="J1683" i="1"/>
  <c r="F1673" i="14" s="1"/>
  <c r="H1684" i="1"/>
  <c r="D1674" i="14" s="1"/>
  <c r="I1684" i="1"/>
  <c r="E1674" i="14" s="1"/>
  <c r="J1684" i="1"/>
  <c r="F1674" i="14" s="1"/>
  <c r="H1685" i="1"/>
  <c r="D1675" i="14" s="1"/>
  <c r="I1685" i="1"/>
  <c r="E1675" i="14" s="1"/>
  <c r="J1685" i="1"/>
  <c r="F1675" i="14" s="1"/>
  <c r="H1686" i="1"/>
  <c r="D1676" i="14" s="1"/>
  <c r="I1686" i="1"/>
  <c r="E1676" i="14" s="1"/>
  <c r="J1686" i="1"/>
  <c r="F1676" i="14" s="1"/>
  <c r="H1687" i="1"/>
  <c r="D1677" i="14" s="1"/>
  <c r="I1687" i="1"/>
  <c r="E1677" i="14" s="1"/>
  <c r="J1687" i="1"/>
  <c r="F1677" i="14" s="1"/>
  <c r="H1688" i="1"/>
  <c r="D1678" i="14" s="1"/>
  <c r="I1688" i="1"/>
  <c r="E1678" i="14" s="1"/>
  <c r="J1688" i="1"/>
  <c r="F1678" i="14" s="1"/>
  <c r="H1689" i="1"/>
  <c r="D1679" i="14" s="1"/>
  <c r="I1689" i="1"/>
  <c r="E1679" i="14" s="1"/>
  <c r="J1689" i="1"/>
  <c r="F1679" i="14" s="1"/>
  <c r="H1690" i="1"/>
  <c r="D1680" i="14" s="1"/>
  <c r="I1690" i="1"/>
  <c r="E1680" i="14" s="1"/>
  <c r="J1690" i="1"/>
  <c r="F1680" i="14" s="1"/>
  <c r="H1691" i="1"/>
  <c r="D1681" i="14" s="1"/>
  <c r="I1691" i="1"/>
  <c r="E1681" i="14" s="1"/>
  <c r="J1691" i="1"/>
  <c r="F1681" i="14" s="1"/>
  <c r="H1692" i="1"/>
  <c r="D1682" i="14" s="1"/>
  <c r="I1692" i="1"/>
  <c r="E1682" i="14" s="1"/>
  <c r="J1692" i="1"/>
  <c r="F1682" i="14" s="1"/>
  <c r="H1693" i="1"/>
  <c r="D1683" i="14" s="1"/>
  <c r="I1693" i="1"/>
  <c r="E1683" i="14" s="1"/>
  <c r="J1693" i="1"/>
  <c r="F1683" i="14" s="1"/>
  <c r="H1694" i="1"/>
  <c r="D1684" i="14" s="1"/>
  <c r="I1694" i="1"/>
  <c r="E1684" i="14" s="1"/>
  <c r="J1694" i="1"/>
  <c r="F1684" i="14" s="1"/>
  <c r="H1695" i="1"/>
  <c r="D1685" i="14" s="1"/>
  <c r="I1695" i="1"/>
  <c r="E1685" i="14" s="1"/>
  <c r="J1695" i="1"/>
  <c r="F1685" i="14" s="1"/>
  <c r="H1696" i="1"/>
  <c r="D1686" i="14" s="1"/>
  <c r="I1696" i="1"/>
  <c r="E1686" i="14" s="1"/>
  <c r="J1696" i="1"/>
  <c r="F1686" i="14" s="1"/>
  <c r="H1697" i="1"/>
  <c r="D1687" i="14" s="1"/>
  <c r="I1697" i="1"/>
  <c r="E1687" i="14" s="1"/>
  <c r="J1697" i="1"/>
  <c r="F1687" i="14" s="1"/>
  <c r="H1698" i="1"/>
  <c r="D1688" i="14" s="1"/>
  <c r="I1698" i="1"/>
  <c r="E1688" i="14" s="1"/>
  <c r="J1698" i="1"/>
  <c r="F1688" i="14" s="1"/>
  <c r="H1699" i="1"/>
  <c r="D1689" i="14" s="1"/>
  <c r="I1699" i="1"/>
  <c r="E1689" i="14" s="1"/>
  <c r="J1699" i="1"/>
  <c r="F1689" i="14" s="1"/>
  <c r="H1700" i="1"/>
  <c r="D1690" i="14" s="1"/>
  <c r="I1700" i="1"/>
  <c r="E1690" i="14" s="1"/>
  <c r="J1700" i="1"/>
  <c r="F1690" i="14" s="1"/>
  <c r="H1701" i="1"/>
  <c r="D1691" i="14" s="1"/>
  <c r="I1701" i="1"/>
  <c r="E1691" i="14" s="1"/>
  <c r="J1701" i="1"/>
  <c r="F1691" i="14" s="1"/>
  <c r="H1702" i="1"/>
  <c r="D1692" i="14" s="1"/>
  <c r="I1702" i="1"/>
  <c r="E1692" i="14" s="1"/>
  <c r="J1702" i="1"/>
  <c r="F1692" i="14" s="1"/>
  <c r="H1703" i="1"/>
  <c r="D1693" i="14" s="1"/>
  <c r="I1703" i="1"/>
  <c r="E1693" i="14" s="1"/>
  <c r="J1703" i="1"/>
  <c r="F1693" i="14" s="1"/>
  <c r="H1704" i="1"/>
  <c r="D1694" i="14" s="1"/>
  <c r="I1704" i="1"/>
  <c r="E1694" i="14" s="1"/>
  <c r="J1704" i="1"/>
  <c r="F1694" i="14" s="1"/>
  <c r="H1705" i="1"/>
  <c r="D1695" i="14" s="1"/>
  <c r="I1705" i="1"/>
  <c r="E1695" i="14" s="1"/>
  <c r="J1705" i="1"/>
  <c r="F1695" i="14" s="1"/>
  <c r="H1706" i="1"/>
  <c r="D1696" i="14" s="1"/>
  <c r="I1706" i="1"/>
  <c r="E1696" i="14" s="1"/>
  <c r="J1706" i="1"/>
  <c r="F1696" i="14" s="1"/>
  <c r="H1707" i="1"/>
  <c r="D1697" i="14" s="1"/>
  <c r="I1707" i="1"/>
  <c r="E1697" i="14" s="1"/>
  <c r="J1707" i="1"/>
  <c r="F1697" i="14" s="1"/>
  <c r="H1708" i="1"/>
  <c r="D1698" i="14" s="1"/>
  <c r="I1708" i="1"/>
  <c r="E1698" i="14" s="1"/>
  <c r="J1708" i="1"/>
  <c r="F1698" i="14" s="1"/>
  <c r="H1709" i="1"/>
  <c r="D1699" i="14" s="1"/>
  <c r="I1709" i="1"/>
  <c r="E1699" i="14" s="1"/>
  <c r="J1709" i="1"/>
  <c r="F1699" i="14" s="1"/>
  <c r="H1710" i="1"/>
  <c r="D1700" i="14" s="1"/>
  <c r="I1710" i="1"/>
  <c r="E1700" i="14" s="1"/>
  <c r="J1710" i="1"/>
  <c r="F1700" i="14" s="1"/>
  <c r="H1711" i="1"/>
  <c r="D1701" i="14" s="1"/>
  <c r="I1711" i="1"/>
  <c r="E1701" i="14" s="1"/>
  <c r="J1711" i="1"/>
  <c r="F1701" i="14" s="1"/>
  <c r="H1712" i="1"/>
  <c r="D1702" i="14" s="1"/>
  <c r="I1712" i="1"/>
  <c r="E1702" i="14" s="1"/>
  <c r="J1712" i="1"/>
  <c r="F1702" i="14" s="1"/>
  <c r="H1713" i="1"/>
  <c r="D1703" i="14" s="1"/>
  <c r="I1713" i="1"/>
  <c r="E1703" i="14" s="1"/>
  <c r="J1713" i="1"/>
  <c r="F1703" i="14" s="1"/>
  <c r="H1714" i="1"/>
  <c r="D1704" i="14" s="1"/>
  <c r="I1714" i="1"/>
  <c r="E1704" i="14" s="1"/>
  <c r="J1714" i="1"/>
  <c r="F1704" i="14" s="1"/>
  <c r="H1715" i="1"/>
  <c r="D1705" i="14" s="1"/>
  <c r="I1715" i="1"/>
  <c r="E1705" i="14" s="1"/>
  <c r="J1715" i="1"/>
  <c r="F1705" i="14" s="1"/>
  <c r="H1716" i="1"/>
  <c r="D1706" i="14" s="1"/>
  <c r="I1716" i="1"/>
  <c r="E1706" i="14" s="1"/>
  <c r="J1716" i="1"/>
  <c r="F1706" i="14" s="1"/>
  <c r="H1717" i="1"/>
  <c r="D1707" i="14" s="1"/>
  <c r="I1717" i="1"/>
  <c r="E1707" i="14" s="1"/>
  <c r="J1717" i="1"/>
  <c r="F1707" i="14" s="1"/>
  <c r="H1718" i="1"/>
  <c r="D1708" i="14" s="1"/>
  <c r="I1718" i="1"/>
  <c r="E1708" i="14" s="1"/>
  <c r="J1718" i="1"/>
  <c r="F1708" i="14" s="1"/>
  <c r="H1719" i="1"/>
  <c r="D1709" i="14" s="1"/>
  <c r="I1719" i="1"/>
  <c r="E1709" i="14" s="1"/>
  <c r="J1719" i="1"/>
  <c r="F1709" i="14" s="1"/>
  <c r="H1720" i="1"/>
  <c r="D1710" i="14" s="1"/>
  <c r="I1720" i="1"/>
  <c r="E1710" i="14" s="1"/>
  <c r="J1720" i="1"/>
  <c r="F1710" i="14" s="1"/>
  <c r="H1721" i="1"/>
  <c r="D1711" i="14" s="1"/>
  <c r="I1721" i="1"/>
  <c r="E1711" i="14" s="1"/>
  <c r="J1721" i="1"/>
  <c r="F1711" i="14" s="1"/>
  <c r="H1722" i="1"/>
  <c r="D1712" i="14" s="1"/>
  <c r="I1722" i="1"/>
  <c r="E1712" i="14" s="1"/>
  <c r="J1722" i="1"/>
  <c r="F1712" i="14" s="1"/>
  <c r="H1723" i="1"/>
  <c r="D1713" i="14" s="1"/>
  <c r="I1723" i="1"/>
  <c r="E1713" i="14" s="1"/>
  <c r="J1723" i="1"/>
  <c r="F1713" i="14" s="1"/>
  <c r="H1724" i="1"/>
  <c r="D1714" i="14" s="1"/>
  <c r="I1724" i="1"/>
  <c r="E1714" i="14" s="1"/>
  <c r="J1724" i="1"/>
  <c r="F1714" i="14" s="1"/>
  <c r="H1725" i="1"/>
  <c r="D1715" i="14" s="1"/>
  <c r="I1725" i="1"/>
  <c r="E1715" i="14" s="1"/>
  <c r="J1725" i="1"/>
  <c r="F1715" i="14" s="1"/>
  <c r="H1726" i="1"/>
  <c r="D1716" i="14" s="1"/>
  <c r="I1726" i="1"/>
  <c r="E1716" i="14" s="1"/>
  <c r="J1726" i="1"/>
  <c r="F1716" i="14" s="1"/>
  <c r="H1727" i="1"/>
  <c r="D1717" i="14" s="1"/>
  <c r="I1727" i="1"/>
  <c r="E1717" i="14" s="1"/>
  <c r="J1727" i="1"/>
  <c r="F1717" i="14" s="1"/>
  <c r="H1728" i="1"/>
  <c r="D1718" i="14" s="1"/>
  <c r="I1728" i="1"/>
  <c r="E1718" i="14" s="1"/>
  <c r="J1728" i="1"/>
  <c r="F1718" i="14" s="1"/>
  <c r="H1729" i="1"/>
  <c r="D1719" i="14" s="1"/>
  <c r="I1729" i="1"/>
  <c r="E1719" i="14" s="1"/>
  <c r="J1729" i="1"/>
  <c r="F1719" i="14" s="1"/>
  <c r="H1730" i="1"/>
  <c r="D1720" i="14" s="1"/>
  <c r="I1730" i="1"/>
  <c r="E1720" i="14" s="1"/>
  <c r="J1730" i="1"/>
  <c r="F1720" i="14" s="1"/>
  <c r="H1731" i="1"/>
  <c r="D1721" i="14" s="1"/>
  <c r="I1731" i="1"/>
  <c r="E1721" i="14" s="1"/>
  <c r="J1731" i="1"/>
  <c r="F1721" i="14" s="1"/>
  <c r="H1732" i="1"/>
  <c r="D1722" i="14" s="1"/>
  <c r="I1732" i="1"/>
  <c r="E1722" i="14" s="1"/>
  <c r="J1732" i="1"/>
  <c r="F1722" i="14" s="1"/>
  <c r="H1733" i="1"/>
  <c r="D1723" i="14" s="1"/>
  <c r="I1733" i="1"/>
  <c r="E1723" i="14" s="1"/>
  <c r="J1733" i="1"/>
  <c r="F1723" i="14" s="1"/>
  <c r="H1734" i="1"/>
  <c r="D1724" i="14" s="1"/>
  <c r="I1734" i="1"/>
  <c r="E1724" i="14" s="1"/>
  <c r="J1734" i="1"/>
  <c r="F1724" i="14" s="1"/>
  <c r="H1735" i="1"/>
  <c r="D1725" i="14" s="1"/>
  <c r="I1735" i="1"/>
  <c r="E1725" i="14" s="1"/>
  <c r="J1735" i="1"/>
  <c r="F1725" i="14" s="1"/>
  <c r="H1736" i="1"/>
  <c r="D1726" i="14" s="1"/>
  <c r="I1736" i="1"/>
  <c r="E1726" i="14" s="1"/>
  <c r="J1736" i="1"/>
  <c r="F1726" i="14" s="1"/>
  <c r="H1737" i="1"/>
  <c r="D1727" i="14" s="1"/>
  <c r="I1737" i="1"/>
  <c r="E1727" i="14" s="1"/>
  <c r="J1737" i="1"/>
  <c r="F1727" i="14" s="1"/>
  <c r="H1738" i="1"/>
  <c r="D1728" i="14" s="1"/>
  <c r="I1738" i="1"/>
  <c r="E1728" i="14" s="1"/>
  <c r="J1738" i="1"/>
  <c r="F1728" i="14" s="1"/>
  <c r="H1739" i="1"/>
  <c r="D1729" i="14" s="1"/>
  <c r="I1739" i="1"/>
  <c r="E1729" i="14" s="1"/>
  <c r="J1739" i="1"/>
  <c r="F1729" i="14" s="1"/>
  <c r="H1740" i="1"/>
  <c r="D1730" i="14" s="1"/>
  <c r="I1740" i="1"/>
  <c r="E1730" i="14" s="1"/>
  <c r="J1740" i="1"/>
  <c r="F1730" i="14" s="1"/>
  <c r="H1741" i="1"/>
  <c r="D1731" i="14" s="1"/>
  <c r="I1741" i="1"/>
  <c r="E1731" i="14" s="1"/>
  <c r="J1741" i="1"/>
  <c r="F1731" i="14" s="1"/>
  <c r="H1742" i="1"/>
  <c r="D1732" i="14" s="1"/>
  <c r="I1742" i="1"/>
  <c r="E1732" i="14" s="1"/>
  <c r="J1742" i="1"/>
  <c r="F1732" i="14" s="1"/>
  <c r="H1743" i="1"/>
  <c r="D1733" i="14" s="1"/>
  <c r="I1743" i="1"/>
  <c r="E1733" i="14" s="1"/>
  <c r="J1743" i="1"/>
  <c r="F1733" i="14" s="1"/>
  <c r="H1744" i="1"/>
  <c r="D1734" i="14" s="1"/>
  <c r="I1744" i="1"/>
  <c r="E1734" i="14" s="1"/>
  <c r="J1744" i="1"/>
  <c r="F1734" i="14" s="1"/>
  <c r="H1745" i="1"/>
  <c r="D1735" i="14" s="1"/>
  <c r="I1745" i="1"/>
  <c r="E1735" i="14" s="1"/>
  <c r="J1745" i="1"/>
  <c r="F1735" i="14" s="1"/>
  <c r="H1746" i="1"/>
  <c r="D1736" i="14" s="1"/>
  <c r="I1746" i="1"/>
  <c r="E1736" i="14" s="1"/>
  <c r="J1746" i="1"/>
  <c r="F1736" i="14" s="1"/>
  <c r="H1747" i="1"/>
  <c r="D1737" i="14" s="1"/>
  <c r="I1747" i="1"/>
  <c r="E1737" i="14" s="1"/>
  <c r="J1747" i="1"/>
  <c r="F1737" i="14" s="1"/>
  <c r="H1748" i="1"/>
  <c r="D1738" i="14" s="1"/>
  <c r="I1748" i="1"/>
  <c r="E1738" i="14" s="1"/>
  <c r="J1748" i="1"/>
  <c r="F1738" i="14" s="1"/>
  <c r="H1749" i="1"/>
  <c r="D1739" i="14" s="1"/>
  <c r="I1749" i="1"/>
  <c r="E1739" i="14" s="1"/>
  <c r="J1749" i="1"/>
  <c r="F1739" i="14" s="1"/>
  <c r="H1750" i="1"/>
  <c r="D1740" i="14" s="1"/>
  <c r="I1750" i="1"/>
  <c r="E1740" i="14" s="1"/>
  <c r="J1750" i="1"/>
  <c r="F1740" i="14" s="1"/>
  <c r="H1751" i="1"/>
  <c r="D1741" i="14" s="1"/>
  <c r="I1751" i="1"/>
  <c r="E1741" i="14" s="1"/>
  <c r="J1751" i="1"/>
  <c r="F1741" i="14" s="1"/>
  <c r="H1752" i="1"/>
  <c r="D1742" i="14" s="1"/>
  <c r="I1752" i="1"/>
  <c r="E1742" i="14" s="1"/>
  <c r="J1752" i="1"/>
  <c r="F1742" i="14" s="1"/>
  <c r="H1753" i="1"/>
  <c r="D1743" i="14" s="1"/>
  <c r="I1753" i="1"/>
  <c r="E1743" i="14" s="1"/>
  <c r="J1753" i="1"/>
  <c r="F1743" i="14" s="1"/>
  <c r="H1754" i="1"/>
  <c r="D1744" i="14" s="1"/>
  <c r="I1754" i="1"/>
  <c r="E1744" i="14" s="1"/>
  <c r="J1754" i="1"/>
  <c r="F1744" i="14" s="1"/>
  <c r="H1755" i="1"/>
  <c r="D1745" i="14" s="1"/>
  <c r="I1755" i="1"/>
  <c r="E1745" i="14" s="1"/>
  <c r="J1755" i="1"/>
  <c r="F1745" i="14" s="1"/>
  <c r="H1756" i="1"/>
  <c r="D1746" i="14" s="1"/>
  <c r="I1756" i="1"/>
  <c r="E1746" i="14" s="1"/>
  <c r="J1756" i="1"/>
  <c r="F1746" i="14" s="1"/>
  <c r="H1757" i="1"/>
  <c r="D1747" i="14" s="1"/>
  <c r="I1757" i="1"/>
  <c r="E1747" i="14" s="1"/>
  <c r="J1757" i="1"/>
  <c r="F1747" i="14" s="1"/>
  <c r="H1758" i="1"/>
  <c r="D1748" i="14" s="1"/>
  <c r="I1758" i="1"/>
  <c r="E1748" i="14" s="1"/>
  <c r="J1758" i="1"/>
  <c r="F1748" i="14" s="1"/>
  <c r="H1759" i="1"/>
  <c r="D1749" i="14" s="1"/>
  <c r="I1759" i="1"/>
  <c r="E1749" i="14" s="1"/>
  <c r="J1759" i="1"/>
  <c r="F1749" i="14" s="1"/>
  <c r="H1760" i="1"/>
  <c r="D1750" i="14" s="1"/>
  <c r="I1760" i="1"/>
  <c r="E1750" i="14" s="1"/>
  <c r="J1760" i="1"/>
  <c r="F1750" i="14" s="1"/>
  <c r="H1761" i="1"/>
  <c r="D1751" i="14" s="1"/>
  <c r="I1761" i="1"/>
  <c r="E1751" i="14" s="1"/>
  <c r="J1761" i="1"/>
  <c r="F1751" i="14" s="1"/>
  <c r="H1762" i="1"/>
  <c r="D1752" i="14" s="1"/>
  <c r="I1762" i="1"/>
  <c r="E1752" i="14" s="1"/>
  <c r="J1762" i="1"/>
  <c r="F1752" i="14" s="1"/>
  <c r="H1763" i="1"/>
  <c r="D1753" i="14" s="1"/>
  <c r="I1763" i="1"/>
  <c r="E1753" i="14" s="1"/>
  <c r="J1763" i="1"/>
  <c r="F1753" i="14" s="1"/>
  <c r="H1764" i="1"/>
  <c r="D1754" i="14" s="1"/>
  <c r="I1764" i="1"/>
  <c r="E1754" i="14" s="1"/>
  <c r="J1764" i="1"/>
  <c r="F1754" i="14" s="1"/>
  <c r="H1765" i="1"/>
  <c r="D1755" i="14" s="1"/>
  <c r="I1765" i="1"/>
  <c r="E1755" i="14" s="1"/>
  <c r="J1765" i="1"/>
  <c r="F1755" i="14" s="1"/>
  <c r="H1766" i="1"/>
  <c r="D1756" i="14" s="1"/>
  <c r="I1766" i="1"/>
  <c r="E1756" i="14" s="1"/>
  <c r="J1766" i="1"/>
  <c r="F1756" i="14" s="1"/>
  <c r="H1767" i="1"/>
  <c r="D1757" i="14" s="1"/>
  <c r="I1767" i="1"/>
  <c r="E1757" i="14" s="1"/>
  <c r="J1767" i="1"/>
  <c r="F1757" i="14" s="1"/>
  <c r="H1768" i="1"/>
  <c r="D1758" i="14" s="1"/>
  <c r="I1768" i="1"/>
  <c r="E1758" i="14" s="1"/>
  <c r="J1768" i="1"/>
  <c r="F1758" i="14" s="1"/>
  <c r="H1769" i="1"/>
  <c r="D1759" i="14" s="1"/>
  <c r="I1769" i="1"/>
  <c r="E1759" i="14" s="1"/>
  <c r="J1769" i="1"/>
  <c r="F1759" i="14" s="1"/>
  <c r="H1770" i="1"/>
  <c r="D1760" i="14" s="1"/>
  <c r="I1770" i="1"/>
  <c r="E1760" i="14" s="1"/>
  <c r="J1770" i="1"/>
  <c r="F1760" i="14" s="1"/>
  <c r="H1771" i="1"/>
  <c r="D1761" i="14" s="1"/>
  <c r="I1771" i="1"/>
  <c r="E1761" i="14" s="1"/>
  <c r="J1771" i="1"/>
  <c r="F1761" i="14" s="1"/>
  <c r="H1772" i="1"/>
  <c r="D1762" i="14" s="1"/>
  <c r="I1772" i="1"/>
  <c r="E1762" i="14" s="1"/>
  <c r="J1772" i="1"/>
  <c r="F1762" i="14" s="1"/>
  <c r="H1773" i="1"/>
  <c r="D1763" i="14" s="1"/>
  <c r="I1773" i="1"/>
  <c r="E1763" i="14" s="1"/>
  <c r="J1773" i="1"/>
  <c r="F1763" i="14" s="1"/>
  <c r="H1774" i="1"/>
  <c r="D1764" i="14" s="1"/>
  <c r="I1774" i="1"/>
  <c r="E1764" i="14" s="1"/>
  <c r="J1774" i="1"/>
  <c r="F1764" i="14" s="1"/>
  <c r="H1775" i="1"/>
  <c r="D1765" i="14" s="1"/>
  <c r="I1775" i="1"/>
  <c r="E1765" i="14" s="1"/>
  <c r="J1775" i="1"/>
  <c r="F1765" i="14" s="1"/>
  <c r="H1776" i="1"/>
  <c r="D1766" i="14" s="1"/>
  <c r="I1776" i="1"/>
  <c r="E1766" i="14" s="1"/>
  <c r="J1776" i="1"/>
  <c r="F1766" i="14" s="1"/>
  <c r="H1777" i="1"/>
  <c r="D1767" i="14" s="1"/>
  <c r="I1777" i="1"/>
  <c r="E1767" i="14" s="1"/>
  <c r="J1777" i="1"/>
  <c r="F1767" i="14" s="1"/>
  <c r="H1778" i="1"/>
  <c r="D1768" i="14" s="1"/>
  <c r="I1778" i="1"/>
  <c r="E1768" i="14" s="1"/>
  <c r="J1778" i="1"/>
  <c r="F1768" i="14" s="1"/>
  <c r="H1779" i="1"/>
  <c r="D1769" i="14" s="1"/>
  <c r="I1779" i="1"/>
  <c r="E1769" i="14" s="1"/>
  <c r="J1779" i="1"/>
  <c r="F1769" i="14" s="1"/>
  <c r="H1780" i="1"/>
  <c r="D1770" i="14" s="1"/>
  <c r="I1780" i="1"/>
  <c r="E1770" i="14" s="1"/>
  <c r="J1780" i="1"/>
  <c r="F1770" i="14" s="1"/>
  <c r="H1781" i="1"/>
  <c r="D1771" i="14" s="1"/>
  <c r="I1781" i="1"/>
  <c r="E1771" i="14" s="1"/>
  <c r="J1781" i="1"/>
  <c r="F1771" i="14" s="1"/>
  <c r="H1782" i="1"/>
  <c r="D1772" i="14" s="1"/>
  <c r="I1782" i="1"/>
  <c r="E1772" i="14" s="1"/>
  <c r="J1782" i="1"/>
  <c r="F1772" i="14" s="1"/>
  <c r="H1783" i="1"/>
  <c r="D1773" i="14" s="1"/>
  <c r="I1783" i="1"/>
  <c r="E1773" i="14" s="1"/>
  <c r="J1783" i="1"/>
  <c r="F1773" i="14" s="1"/>
  <c r="H1784" i="1"/>
  <c r="D1774" i="14" s="1"/>
  <c r="I1784" i="1"/>
  <c r="E1774" i="14" s="1"/>
  <c r="J1784" i="1"/>
  <c r="F1774" i="14" s="1"/>
  <c r="H1785" i="1"/>
  <c r="D1775" i="14" s="1"/>
  <c r="I1785" i="1"/>
  <c r="E1775" i="14" s="1"/>
  <c r="J1785" i="1"/>
  <c r="F1775" i="14" s="1"/>
  <c r="H1786" i="1"/>
  <c r="D1776" i="14" s="1"/>
  <c r="I1786" i="1"/>
  <c r="E1776" i="14" s="1"/>
  <c r="J1786" i="1"/>
  <c r="F1776" i="14" s="1"/>
  <c r="H1787" i="1"/>
  <c r="D1777" i="14" s="1"/>
  <c r="I1787" i="1"/>
  <c r="E1777" i="14" s="1"/>
  <c r="J1787" i="1"/>
  <c r="F1777" i="14" s="1"/>
  <c r="H1788" i="1"/>
  <c r="D1778" i="14" s="1"/>
  <c r="I1788" i="1"/>
  <c r="E1778" i="14" s="1"/>
  <c r="J1788" i="1"/>
  <c r="F1778" i="14" s="1"/>
  <c r="H1789" i="1"/>
  <c r="D1779" i="14" s="1"/>
  <c r="I1789" i="1"/>
  <c r="E1779" i="14" s="1"/>
  <c r="J1789" i="1"/>
  <c r="F1779" i="14" s="1"/>
  <c r="H1790" i="1"/>
  <c r="D1780" i="14" s="1"/>
  <c r="I1790" i="1"/>
  <c r="E1780" i="14" s="1"/>
  <c r="J1790" i="1"/>
  <c r="F1780" i="14" s="1"/>
  <c r="H1791" i="1"/>
  <c r="D1781" i="14" s="1"/>
  <c r="I1791" i="1"/>
  <c r="E1781" i="14" s="1"/>
  <c r="J1791" i="1"/>
  <c r="F1781" i="14" s="1"/>
  <c r="H1792" i="1"/>
  <c r="D1782" i="14" s="1"/>
  <c r="I1792" i="1"/>
  <c r="E1782" i="14" s="1"/>
  <c r="J1792" i="1"/>
  <c r="F1782" i="14" s="1"/>
  <c r="H1793" i="1"/>
  <c r="D1783" i="14" s="1"/>
  <c r="I1793" i="1"/>
  <c r="E1783" i="14" s="1"/>
  <c r="J1793" i="1"/>
  <c r="F1783" i="14" s="1"/>
  <c r="H1794" i="1"/>
  <c r="D1784" i="14" s="1"/>
  <c r="I1794" i="1"/>
  <c r="E1784" i="14" s="1"/>
  <c r="J1794" i="1"/>
  <c r="F1784" i="14" s="1"/>
  <c r="H1795" i="1"/>
  <c r="D1785" i="14" s="1"/>
  <c r="I1795" i="1"/>
  <c r="E1785" i="14" s="1"/>
  <c r="J1795" i="1"/>
  <c r="F1785" i="14" s="1"/>
  <c r="H1796" i="1"/>
  <c r="D1786" i="14" s="1"/>
  <c r="I1796" i="1"/>
  <c r="E1786" i="14" s="1"/>
  <c r="J1796" i="1"/>
  <c r="F1786" i="14" s="1"/>
  <c r="H1797" i="1"/>
  <c r="D1787" i="14" s="1"/>
  <c r="I1797" i="1"/>
  <c r="E1787" i="14" s="1"/>
  <c r="J1797" i="1"/>
  <c r="F1787" i="14" s="1"/>
  <c r="H1798" i="1"/>
  <c r="D1788" i="14" s="1"/>
  <c r="I1798" i="1"/>
  <c r="E1788" i="14" s="1"/>
  <c r="J1798" i="1"/>
  <c r="F1788" i="14" s="1"/>
  <c r="H1799" i="1"/>
  <c r="D1789" i="14" s="1"/>
  <c r="I1799" i="1"/>
  <c r="E1789" i="14" s="1"/>
  <c r="J1799" i="1"/>
  <c r="F1789" i="14" s="1"/>
  <c r="H1800" i="1"/>
  <c r="D1790" i="14" s="1"/>
  <c r="I1800" i="1"/>
  <c r="E1790" i="14" s="1"/>
  <c r="J1800" i="1"/>
  <c r="F1790" i="14" s="1"/>
  <c r="H1801" i="1"/>
  <c r="D1791" i="14" s="1"/>
  <c r="I1801" i="1"/>
  <c r="E1791" i="14" s="1"/>
  <c r="J1801" i="1"/>
  <c r="F1791" i="14" s="1"/>
  <c r="H1802" i="1"/>
  <c r="D1792" i="14" s="1"/>
  <c r="I1802" i="1"/>
  <c r="E1792" i="14" s="1"/>
  <c r="J1802" i="1"/>
  <c r="F1792" i="14" s="1"/>
  <c r="H1803" i="1"/>
  <c r="D1793" i="14" s="1"/>
  <c r="I1803" i="1"/>
  <c r="E1793" i="14" s="1"/>
  <c r="J1803" i="1"/>
  <c r="F1793" i="14" s="1"/>
  <c r="H1804" i="1"/>
  <c r="D1794" i="14" s="1"/>
  <c r="I1804" i="1"/>
  <c r="E1794" i="14" s="1"/>
  <c r="J1804" i="1"/>
  <c r="F1794" i="14" s="1"/>
  <c r="H1805" i="1"/>
  <c r="D1795" i="14" s="1"/>
  <c r="I1805" i="1"/>
  <c r="E1795" i="14" s="1"/>
  <c r="J1805" i="1"/>
  <c r="F1795" i="14" s="1"/>
  <c r="H1806" i="1"/>
  <c r="D1796" i="14" s="1"/>
  <c r="I1806" i="1"/>
  <c r="E1796" i="14" s="1"/>
  <c r="J1806" i="1"/>
  <c r="F1796" i="14" s="1"/>
  <c r="H1807" i="1"/>
  <c r="D1797" i="14" s="1"/>
  <c r="I1807" i="1"/>
  <c r="E1797" i="14" s="1"/>
  <c r="J1807" i="1"/>
  <c r="F1797" i="14" s="1"/>
  <c r="H1808" i="1"/>
  <c r="D1798" i="14" s="1"/>
  <c r="I1808" i="1"/>
  <c r="E1798" i="14" s="1"/>
  <c r="J1808" i="1"/>
  <c r="F1798" i="14" s="1"/>
  <c r="H1809" i="1"/>
  <c r="D1799" i="14" s="1"/>
  <c r="I1809" i="1"/>
  <c r="E1799" i="14" s="1"/>
  <c r="J1809" i="1"/>
  <c r="F1799" i="14" s="1"/>
  <c r="H1810" i="1"/>
  <c r="D1800" i="14" s="1"/>
  <c r="I1810" i="1"/>
  <c r="E1800" i="14" s="1"/>
  <c r="J1810" i="1"/>
  <c r="F1800" i="14" s="1"/>
  <c r="H1811" i="1"/>
  <c r="D1801" i="14" s="1"/>
  <c r="I1811" i="1"/>
  <c r="E1801" i="14" s="1"/>
  <c r="J1811" i="1"/>
  <c r="F1801" i="14" s="1"/>
  <c r="H1812" i="1"/>
  <c r="D1802" i="14" s="1"/>
  <c r="I1812" i="1"/>
  <c r="E1802" i="14" s="1"/>
  <c r="J1812" i="1"/>
  <c r="F1802" i="14" s="1"/>
  <c r="H1813" i="1"/>
  <c r="D1803" i="14" s="1"/>
  <c r="I1813" i="1"/>
  <c r="E1803" i="14" s="1"/>
  <c r="J1813" i="1"/>
  <c r="F1803" i="14" s="1"/>
  <c r="H1814" i="1"/>
  <c r="D1804" i="14" s="1"/>
  <c r="I1814" i="1"/>
  <c r="E1804" i="14" s="1"/>
  <c r="J1814" i="1"/>
  <c r="F1804" i="14" s="1"/>
  <c r="H1815" i="1"/>
  <c r="D1805" i="14" s="1"/>
  <c r="I1815" i="1"/>
  <c r="E1805" i="14" s="1"/>
  <c r="J1815" i="1"/>
  <c r="F1805" i="14" s="1"/>
  <c r="H1816" i="1"/>
  <c r="D1806" i="14" s="1"/>
  <c r="I1816" i="1"/>
  <c r="E1806" i="14" s="1"/>
  <c r="J1816" i="1"/>
  <c r="F1806" i="14" s="1"/>
  <c r="H1817" i="1"/>
  <c r="D1807" i="14" s="1"/>
  <c r="I1817" i="1"/>
  <c r="E1807" i="14" s="1"/>
  <c r="J1817" i="1"/>
  <c r="F1807" i="14" s="1"/>
  <c r="H1818" i="1"/>
  <c r="D1808" i="14" s="1"/>
  <c r="I1818" i="1"/>
  <c r="E1808" i="14" s="1"/>
  <c r="J1818" i="1"/>
  <c r="F1808" i="14" s="1"/>
  <c r="H1819" i="1"/>
  <c r="I1819" i="1"/>
  <c r="J1819" i="1"/>
  <c r="H1820" i="1"/>
  <c r="I1820" i="1"/>
  <c r="J1820" i="1"/>
  <c r="H1821" i="1"/>
  <c r="I1821" i="1"/>
  <c r="J1821" i="1"/>
  <c r="H1822" i="1"/>
  <c r="I1822" i="1"/>
  <c r="J1822" i="1"/>
  <c r="H1823" i="1"/>
  <c r="I1823" i="1"/>
  <c r="J1823" i="1"/>
  <c r="H1824" i="1"/>
  <c r="I1824" i="1"/>
  <c r="J1824" i="1"/>
  <c r="H1825" i="1"/>
  <c r="I1825" i="1"/>
  <c r="J1825" i="1"/>
  <c r="H1826" i="1"/>
  <c r="I1826" i="1"/>
  <c r="J1826" i="1"/>
  <c r="H1827" i="1"/>
  <c r="I1827" i="1"/>
  <c r="J1827" i="1"/>
  <c r="H1828" i="1"/>
  <c r="I1828" i="1"/>
  <c r="J1828" i="1"/>
  <c r="H1829" i="1"/>
  <c r="I1829" i="1"/>
  <c r="J1829" i="1"/>
  <c r="H1830" i="1"/>
  <c r="I1830" i="1"/>
  <c r="J1830" i="1"/>
  <c r="H1831" i="1"/>
  <c r="D1821" i="14" s="1"/>
  <c r="I1831" i="1"/>
  <c r="E1821" i="14" s="1"/>
  <c r="J1831" i="1"/>
  <c r="F1821" i="14" s="1"/>
  <c r="H1832" i="1"/>
  <c r="I1832" i="1"/>
  <c r="J1832" i="1"/>
  <c r="H1833" i="1"/>
  <c r="I1833" i="1"/>
  <c r="J1833" i="1"/>
  <c r="H1834" i="1"/>
  <c r="I1834" i="1"/>
  <c r="J1834" i="1"/>
  <c r="H1835" i="1"/>
  <c r="I1835" i="1"/>
  <c r="J1835" i="1"/>
  <c r="H1836" i="1"/>
  <c r="I1836" i="1"/>
  <c r="J1836" i="1"/>
  <c r="H1837" i="1"/>
  <c r="I1837" i="1"/>
  <c r="J1837" i="1"/>
  <c r="H1838" i="1"/>
  <c r="I1838" i="1"/>
  <c r="J1838" i="1"/>
  <c r="H1839" i="1"/>
  <c r="I1839" i="1"/>
  <c r="J1839" i="1"/>
  <c r="H1840" i="1"/>
  <c r="D1830" i="14" s="1"/>
  <c r="I1840" i="1"/>
  <c r="E1830" i="14" s="1"/>
  <c r="J1840" i="1"/>
  <c r="F1830" i="14" s="1"/>
  <c r="H1841" i="1"/>
  <c r="I1841" i="1"/>
  <c r="J1841" i="1"/>
  <c r="H1842" i="1"/>
  <c r="D1832" i="14" s="1"/>
  <c r="I1842" i="1"/>
  <c r="E1832" i="14" s="1"/>
  <c r="J1842" i="1"/>
  <c r="F1832" i="14" s="1"/>
  <c r="H1843" i="1"/>
  <c r="D1833" i="14" s="1"/>
  <c r="I1843" i="1"/>
  <c r="E1833" i="14" s="1"/>
  <c r="J1843" i="1"/>
  <c r="F1833" i="14" s="1"/>
  <c r="H1844" i="1"/>
  <c r="D1834" i="14" s="1"/>
  <c r="I1844" i="1"/>
  <c r="E1834" i="14" s="1"/>
  <c r="J1844" i="1"/>
  <c r="F1834" i="14" s="1"/>
  <c r="H1845" i="1"/>
  <c r="I1845" i="1"/>
  <c r="J1845" i="1"/>
  <c r="H1846" i="1"/>
  <c r="I1846" i="1"/>
  <c r="J1846" i="1"/>
  <c r="H1847" i="1"/>
  <c r="I1847" i="1"/>
  <c r="J1847" i="1"/>
  <c r="H1848" i="1"/>
  <c r="I1848" i="1"/>
  <c r="J1848" i="1"/>
  <c r="H1849" i="1"/>
  <c r="I1849" i="1"/>
  <c r="J1849" i="1"/>
  <c r="H1850" i="1"/>
  <c r="I1850" i="1"/>
  <c r="J1850" i="1"/>
  <c r="H1851" i="1"/>
  <c r="I1851" i="1"/>
  <c r="J1851" i="1"/>
  <c r="H1852" i="1"/>
  <c r="I1852" i="1"/>
  <c r="J1852" i="1"/>
  <c r="H1853" i="1"/>
  <c r="I1853" i="1"/>
  <c r="J1853" i="1"/>
  <c r="H1854" i="1"/>
  <c r="I1854" i="1"/>
  <c r="J1854" i="1"/>
  <c r="H1855" i="1"/>
  <c r="I1855" i="1"/>
  <c r="J1855" i="1"/>
  <c r="H1856" i="1"/>
  <c r="I1856" i="1"/>
  <c r="J1856" i="1"/>
  <c r="H1857" i="1"/>
  <c r="I1857" i="1"/>
  <c r="J1857" i="1"/>
  <c r="H1858" i="1"/>
  <c r="I1858" i="1"/>
  <c r="J1858" i="1"/>
  <c r="H1859" i="1"/>
  <c r="I1859" i="1"/>
  <c r="J1859" i="1"/>
  <c r="H1860" i="1"/>
  <c r="I1860" i="1"/>
  <c r="J1860" i="1"/>
  <c r="H1861" i="1"/>
  <c r="I1861" i="1"/>
  <c r="J1861" i="1"/>
  <c r="H1862" i="1"/>
  <c r="I1862" i="1"/>
  <c r="J1862" i="1"/>
  <c r="H1863" i="1"/>
  <c r="I1863" i="1"/>
  <c r="J1863" i="1"/>
  <c r="H1864" i="1"/>
  <c r="I1864" i="1"/>
  <c r="J1864" i="1"/>
  <c r="H1865" i="1"/>
  <c r="I1865" i="1"/>
  <c r="J1865" i="1"/>
  <c r="H1866" i="1"/>
  <c r="I1866" i="1"/>
  <c r="J1866" i="1"/>
  <c r="H1867" i="1"/>
  <c r="I1867" i="1"/>
  <c r="J1867" i="1"/>
  <c r="H1868" i="1"/>
  <c r="I1868" i="1"/>
  <c r="J1868" i="1"/>
  <c r="H1869" i="1"/>
  <c r="I1869" i="1"/>
  <c r="J1869" i="1"/>
  <c r="H1870" i="1"/>
  <c r="I1870" i="1"/>
  <c r="J1870" i="1"/>
  <c r="H1871" i="1"/>
  <c r="I1871" i="1"/>
  <c r="J1871" i="1"/>
  <c r="H1872" i="1"/>
  <c r="I1872" i="1"/>
  <c r="J1872" i="1"/>
  <c r="H1873" i="1"/>
  <c r="I1873" i="1"/>
  <c r="J1873" i="1"/>
  <c r="H1874" i="1"/>
  <c r="I1874" i="1"/>
  <c r="J1874" i="1"/>
  <c r="H1875" i="1"/>
  <c r="I1875" i="1"/>
  <c r="J1875" i="1"/>
  <c r="H1876" i="1"/>
  <c r="I1876" i="1"/>
  <c r="J1876" i="1"/>
  <c r="H1877" i="1"/>
  <c r="I1877" i="1"/>
  <c r="J1877" i="1"/>
  <c r="H1878" i="1"/>
  <c r="I1878" i="1"/>
  <c r="J1878" i="1"/>
  <c r="H1879" i="1"/>
  <c r="I1879" i="1"/>
  <c r="J1879" i="1"/>
  <c r="H1880" i="1"/>
  <c r="I1880" i="1"/>
  <c r="J1880" i="1"/>
  <c r="H1881" i="1"/>
  <c r="I1881" i="1"/>
  <c r="J1881" i="1"/>
  <c r="H1882" i="1"/>
  <c r="I1882" i="1"/>
  <c r="J1882" i="1"/>
  <c r="H1883" i="1"/>
  <c r="I1883" i="1"/>
  <c r="J1883" i="1"/>
  <c r="H1884" i="1"/>
  <c r="I1884" i="1"/>
  <c r="J1884" i="1"/>
  <c r="H1885" i="1"/>
  <c r="I1885" i="1"/>
  <c r="J1885" i="1"/>
  <c r="H1886" i="1"/>
  <c r="I1886" i="1"/>
  <c r="J1886" i="1"/>
  <c r="H1887" i="1"/>
  <c r="I1887" i="1"/>
  <c r="J1887" i="1"/>
  <c r="H1888" i="1"/>
  <c r="I1888" i="1"/>
  <c r="J1888" i="1"/>
  <c r="H1889" i="1"/>
  <c r="I1889" i="1"/>
  <c r="J1889" i="1"/>
  <c r="H1890" i="1"/>
  <c r="I1890" i="1"/>
  <c r="J1890" i="1"/>
  <c r="H1891" i="1"/>
  <c r="I1891" i="1"/>
  <c r="J1891" i="1"/>
  <c r="H1892" i="1"/>
  <c r="I1892" i="1"/>
  <c r="J1892" i="1"/>
  <c r="H1893" i="1"/>
  <c r="I1893" i="1"/>
  <c r="J1893" i="1"/>
  <c r="H1894" i="1"/>
  <c r="I1894" i="1"/>
  <c r="J1894" i="1"/>
  <c r="H1895" i="1"/>
  <c r="I1895" i="1"/>
  <c r="J1895" i="1"/>
  <c r="H1896" i="1"/>
  <c r="I1896" i="1"/>
  <c r="J1896" i="1"/>
  <c r="H1897" i="1"/>
  <c r="I1897" i="1"/>
  <c r="J1897" i="1"/>
  <c r="H1898" i="1"/>
  <c r="I1898" i="1"/>
  <c r="J1898" i="1"/>
  <c r="H1899" i="1"/>
  <c r="I1899" i="1"/>
  <c r="J1899" i="1"/>
  <c r="H1900" i="1"/>
  <c r="I1900" i="1"/>
  <c r="J1900" i="1"/>
  <c r="H1901" i="1"/>
  <c r="I1901" i="1"/>
  <c r="J1901" i="1"/>
  <c r="H1902" i="1"/>
  <c r="I1902" i="1"/>
  <c r="J1902" i="1"/>
  <c r="H1903" i="1"/>
  <c r="I1903" i="1"/>
  <c r="J1903" i="1"/>
  <c r="H1904" i="1"/>
  <c r="I1904" i="1"/>
  <c r="J1904" i="1"/>
  <c r="H1905" i="1"/>
  <c r="I1905" i="1"/>
  <c r="J1905" i="1"/>
  <c r="H1906" i="1"/>
  <c r="I1906" i="1"/>
  <c r="J1906" i="1"/>
  <c r="H1907" i="1"/>
  <c r="I1907" i="1"/>
  <c r="J1907" i="1"/>
  <c r="H1908" i="1"/>
  <c r="I1908" i="1"/>
  <c r="J1908" i="1"/>
  <c r="H1909" i="1"/>
  <c r="I1909" i="1"/>
  <c r="J1909" i="1"/>
  <c r="H1910" i="1"/>
  <c r="I1910" i="1"/>
  <c r="J1910" i="1"/>
  <c r="H1911" i="1"/>
  <c r="I1911" i="1"/>
  <c r="J1911" i="1"/>
  <c r="H1912" i="1"/>
  <c r="I1912" i="1"/>
  <c r="J1912" i="1"/>
  <c r="H1913" i="1"/>
  <c r="I1913" i="1"/>
  <c r="J1913" i="1"/>
  <c r="H1914" i="1"/>
  <c r="I1914" i="1"/>
  <c r="J1914" i="1"/>
  <c r="H1915" i="1"/>
  <c r="I1915" i="1"/>
  <c r="J1915" i="1"/>
  <c r="H1916" i="1"/>
  <c r="I1916" i="1"/>
  <c r="J1916" i="1"/>
  <c r="H1917" i="1"/>
  <c r="I1917" i="1"/>
  <c r="J1917" i="1"/>
  <c r="H1918" i="1"/>
  <c r="I1918" i="1"/>
  <c r="J1918" i="1"/>
  <c r="H1919" i="1"/>
  <c r="I1919" i="1"/>
  <c r="J1919" i="1"/>
  <c r="H1920" i="1"/>
  <c r="I1920" i="1"/>
  <c r="J1920" i="1"/>
  <c r="H1921" i="1"/>
  <c r="I1921" i="1"/>
  <c r="J1921" i="1"/>
  <c r="H1922" i="1"/>
  <c r="I1922" i="1"/>
  <c r="J1922" i="1"/>
  <c r="H1923" i="1"/>
  <c r="I1923" i="1"/>
  <c r="J1923" i="1"/>
  <c r="H1924" i="1"/>
  <c r="I1924" i="1"/>
  <c r="J1924" i="1"/>
  <c r="H1925" i="1"/>
  <c r="I1925" i="1"/>
  <c r="J1925" i="1"/>
  <c r="H1926" i="1"/>
  <c r="I1926" i="1"/>
  <c r="J1926" i="1"/>
  <c r="H1927" i="1"/>
  <c r="I1927" i="1"/>
  <c r="J1927" i="1"/>
  <c r="H1928" i="1"/>
  <c r="I1928" i="1"/>
  <c r="J1928" i="1"/>
  <c r="H1929" i="1"/>
  <c r="I1929" i="1"/>
  <c r="J1929" i="1"/>
  <c r="H1930" i="1"/>
  <c r="I1930" i="1"/>
  <c r="J1930" i="1"/>
  <c r="H1931" i="1"/>
  <c r="I1931" i="1"/>
  <c r="J1931" i="1"/>
  <c r="H1932" i="1"/>
  <c r="I1932" i="1"/>
  <c r="J1932" i="1"/>
  <c r="H1933" i="1"/>
  <c r="I1933" i="1"/>
  <c r="J1933" i="1"/>
  <c r="H1934" i="1"/>
  <c r="I1934" i="1"/>
  <c r="J1934" i="1"/>
  <c r="H1935" i="1"/>
  <c r="I1935" i="1"/>
  <c r="J1935" i="1"/>
  <c r="H1936" i="1"/>
  <c r="I1936" i="1"/>
  <c r="J1936" i="1"/>
  <c r="H1937" i="1"/>
  <c r="I1937" i="1"/>
  <c r="J1937" i="1"/>
  <c r="H1938" i="1"/>
  <c r="I1938" i="1"/>
  <c r="J1938" i="1"/>
  <c r="H1939" i="1"/>
  <c r="I1939" i="1"/>
  <c r="J1939" i="1"/>
  <c r="H1940" i="1"/>
  <c r="I1940" i="1"/>
  <c r="J1940" i="1"/>
  <c r="H1941" i="1"/>
  <c r="I1941" i="1"/>
  <c r="J1941" i="1"/>
  <c r="H1942" i="1"/>
  <c r="I1942" i="1"/>
  <c r="J1942" i="1"/>
  <c r="H1943" i="1"/>
  <c r="I1943" i="1"/>
  <c r="J1943" i="1"/>
  <c r="H1944" i="1"/>
  <c r="I1944" i="1"/>
  <c r="J1944" i="1"/>
  <c r="H1945" i="1"/>
  <c r="I1945" i="1"/>
  <c r="J1945" i="1"/>
  <c r="H1946" i="1"/>
  <c r="I1946" i="1"/>
  <c r="J1946" i="1"/>
  <c r="H1947" i="1"/>
  <c r="I1947" i="1"/>
  <c r="J1947" i="1"/>
  <c r="H1948" i="1"/>
  <c r="I1948" i="1"/>
  <c r="J1948" i="1"/>
  <c r="H1949" i="1"/>
  <c r="I1949" i="1"/>
  <c r="J1949" i="1"/>
  <c r="H1950" i="1"/>
  <c r="I1950" i="1"/>
  <c r="J1950" i="1"/>
  <c r="H1951" i="1"/>
  <c r="D1941" i="14" s="1"/>
  <c r="I1951" i="1"/>
  <c r="E1941" i="14" s="1"/>
  <c r="J1951" i="1"/>
  <c r="F1941" i="14" s="1"/>
  <c r="H1952" i="1"/>
  <c r="D1942" i="14" s="1"/>
  <c r="I1952" i="1"/>
  <c r="E1942" i="14" s="1"/>
  <c r="J1952" i="1"/>
  <c r="F1942" i="14" s="1"/>
  <c r="H1953" i="1"/>
  <c r="D1943" i="14" s="1"/>
  <c r="I1953" i="1"/>
  <c r="E1943" i="14" s="1"/>
  <c r="J1953" i="1"/>
  <c r="F1943" i="14" s="1"/>
  <c r="H1954" i="1"/>
  <c r="D1944" i="14" s="1"/>
  <c r="I1954" i="1"/>
  <c r="E1944" i="14" s="1"/>
  <c r="J1954" i="1"/>
  <c r="F1944" i="14" s="1"/>
  <c r="H1955" i="1"/>
  <c r="I1955" i="1"/>
  <c r="J1955" i="1"/>
  <c r="H1956" i="1"/>
  <c r="I1956" i="1"/>
  <c r="J1956" i="1"/>
  <c r="H1957" i="1"/>
  <c r="I1957" i="1"/>
  <c r="J1957" i="1"/>
  <c r="H1958" i="1"/>
  <c r="I1958" i="1"/>
  <c r="J1958" i="1"/>
  <c r="H1959" i="1"/>
  <c r="I1959" i="1"/>
  <c r="J1959" i="1"/>
  <c r="H1960" i="1"/>
  <c r="I1960" i="1"/>
  <c r="J1960" i="1"/>
  <c r="H1961" i="1"/>
  <c r="I1961" i="1"/>
  <c r="J1961" i="1"/>
  <c r="H1962" i="1"/>
  <c r="I1962" i="1"/>
  <c r="J1962" i="1"/>
  <c r="H1963" i="1"/>
  <c r="I1963" i="1"/>
  <c r="J1963" i="1"/>
  <c r="H1964" i="1"/>
  <c r="I1964" i="1"/>
  <c r="J1964" i="1"/>
  <c r="H1965" i="1"/>
  <c r="I1965" i="1"/>
  <c r="J1965" i="1"/>
  <c r="H1966" i="1"/>
  <c r="I1966" i="1"/>
  <c r="J1966" i="1"/>
  <c r="H1967" i="1"/>
  <c r="I1967" i="1"/>
  <c r="J1967" i="1"/>
  <c r="H1968" i="1"/>
  <c r="I1968" i="1"/>
  <c r="J1968" i="1"/>
  <c r="H1969" i="1"/>
  <c r="I1969" i="1"/>
  <c r="J1969" i="1"/>
  <c r="H1970" i="1"/>
  <c r="I1970" i="1"/>
  <c r="J1970" i="1"/>
  <c r="H1971" i="1"/>
  <c r="D1961" i="14" s="1"/>
  <c r="I1971" i="1"/>
  <c r="E1961" i="14" s="1"/>
  <c r="J1971" i="1"/>
  <c r="F1961" i="14" s="1"/>
  <c r="H1972" i="1"/>
  <c r="I1972" i="1"/>
  <c r="J1972" i="1"/>
  <c r="H1973" i="1"/>
  <c r="D1963" i="14" s="1"/>
  <c r="I1973" i="1"/>
  <c r="E1963" i="14" s="1"/>
  <c r="J1973" i="1"/>
  <c r="F1963" i="14" s="1"/>
  <c r="H1974" i="1"/>
  <c r="D1964" i="14" s="1"/>
  <c r="I1974" i="1"/>
  <c r="E1964" i="14" s="1"/>
  <c r="J1974" i="1"/>
  <c r="F1964" i="14" s="1"/>
  <c r="H1975" i="1"/>
  <c r="I1975" i="1"/>
  <c r="J1975" i="1"/>
  <c r="H1976" i="1"/>
  <c r="I1976" i="1"/>
  <c r="J1976" i="1"/>
  <c r="H1977" i="1"/>
  <c r="I1977" i="1"/>
  <c r="J1977" i="1"/>
  <c r="H1978" i="1"/>
  <c r="D1968" i="14" s="1"/>
  <c r="I1978" i="1"/>
  <c r="E1968" i="14" s="1"/>
  <c r="J1978" i="1"/>
  <c r="F1968" i="14" s="1"/>
  <c r="H1979" i="1"/>
  <c r="D1969" i="14" s="1"/>
  <c r="I1979" i="1"/>
  <c r="E1969" i="14" s="1"/>
  <c r="J1979" i="1"/>
  <c r="F1969" i="14" s="1"/>
  <c r="H1980" i="1"/>
  <c r="I1980" i="1"/>
  <c r="J1980" i="1"/>
  <c r="H1981" i="1"/>
  <c r="I1981" i="1"/>
  <c r="J1981" i="1"/>
  <c r="H1982" i="1"/>
  <c r="I1982" i="1"/>
  <c r="J1982" i="1"/>
  <c r="H1983" i="1"/>
  <c r="I1983" i="1"/>
  <c r="J1983" i="1"/>
  <c r="H1984" i="1"/>
  <c r="I1984" i="1"/>
  <c r="J1984" i="1"/>
  <c r="H1985" i="1"/>
  <c r="I1985" i="1"/>
  <c r="J1985" i="1"/>
  <c r="H1986" i="1"/>
  <c r="I1986" i="1"/>
  <c r="J1986" i="1"/>
  <c r="H1987" i="1"/>
  <c r="I1987" i="1"/>
  <c r="J1987" i="1"/>
  <c r="H1988" i="1"/>
  <c r="I1988" i="1"/>
  <c r="J1988" i="1"/>
  <c r="H1989" i="1"/>
  <c r="I1989" i="1"/>
  <c r="J1989" i="1"/>
  <c r="H1990" i="1"/>
  <c r="I1990" i="1"/>
  <c r="J1990" i="1"/>
  <c r="H1991" i="1"/>
  <c r="D1981" i="14" s="1"/>
  <c r="I1991" i="1"/>
  <c r="E1981" i="14" s="1"/>
  <c r="J1991" i="1"/>
  <c r="F1981" i="14" s="1"/>
  <c r="H1992" i="1"/>
  <c r="D1982" i="14" s="1"/>
  <c r="I1992" i="1"/>
  <c r="E1982" i="14" s="1"/>
  <c r="J1992" i="1"/>
  <c r="F1982" i="14" s="1"/>
  <c r="H1993" i="1"/>
  <c r="D1983" i="14" s="1"/>
  <c r="I1993" i="1"/>
  <c r="E1983" i="14" s="1"/>
  <c r="J1993" i="1"/>
  <c r="F1983" i="14" s="1"/>
  <c r="H1994" i="1"/>
  <c r="D1984" i="14" s="1"/>
  <c r="I1994" i="1"/>
  <c r="E1984" i="14" s="1"/>
  <c r="J1994" i="1"/>
  <c r="F1984" i="14" s="1"/>
  <c r="H1995" i="1"/>
  <c r="D1985" i="14" s="1"/>
  <c r="I1995" i="1"/>
  <c r="E1985" i="14" s="1"/>
  <c r="J1995" i="1"/>
  <c r="F1985" i="14" s="1"/>
  <c r="H1996" i="1"/>
  <c r="D1986" i="14" s="1"/>
  <c r="I1996" i="1"/>
  <c r="E1986" i="14" s="1"/>
  <c r="J1996" i="1"/>
  <c r="F1986" i="14" s="1"/>
  <c r="H1997" i="1"/>
  <c r="I1997" i="1"/>
  <c r="J1997" i="1"/>
  <c r="H1998" i="1"/>
  <c r="D1988" i="14" s="1"/>
  <c r="I1998" i="1"/>
  <c r="E1988" i="14" s="1"/>
  <c r="J1998" i="1"/>
  <c r="F1988" i="14" s="1"/>
  <c r="H1999" i="1"/>
  <c r="I1999" i="1"/>
  <c r="E1989" i="14" s="1"/>
  <c r="J1999" i="1"/>
  <c r="F1989" i="14" s="1"/>
  <c r="H2000" i="1"/>
  <c r="D1990" i="14" s="1"/>
  <c r="I2000" i="1"/>
  <c r="E1990" i="14" s="1"/>
  <c r="J2000" i="1"/>
  <c r="F1990" i="14" s="1"/>
  <c r="H2001" i="1"/>
  <c r="D1991" i="14" s="1"/>
  <c r="I2001" i="1"/>
  <c r="E1991" i="14" s="1"/>
  <c r="J2001" i="1"/>
  <c r="F1991" i="14" s="1"/>
  <c r="H2002" i="1"/>
  <c r="D1992" i="14" s="1"/>
  <c r="I2002" i="1"/>
  <c r="E1992" i="14" s="1"/>
  <c r="J2002" i="1"/>
  <c r="F1992" i="14" s="1"/>
  <c r="H2003" i="1"/>
  <c r="D1993" i="14" s="1"/>
  <c r="I2003" i="1"/>
  <c r="E1993" i="14" s="1"/>
  <c r="J2003" i="1"/>
  <c r="F1993" i="14" s="1"/>
  <c r="H2004" i="1"/>
  <c r="I2004" i="1"/>
  <c r="E1994" i="14" s="1"/>
  <c r="J2004" i="1"/>
  <c r="F1994" i="14" s="1"/>
  <c r="H2005" i="1"/>
  <c r="D1995" i="14" s="1"/>
  <c r="I2005" i="1"/>
  <c r="E1995" i="14" s="1"/>
  <c r="J2005" i="1"/>
  <c r="F1995" i="14" s="1"/>
  <c r="H2006" i="1"/>
  <c r="I2006" i="1"/>
  <c r="J2006" i="1"/>
  <c r="H2007" i="1"/>
  <c r="I2007" i="1"/>
  <c r="J2007" i="1"/>
  <c r="H2008" i="1"/>
  <c r="I2008" i="1"/>
  <c r="J2008" i="1"/>
  <c r="H2009" i="1"/>
  <c r="D1999" i="14" s="1"/>
  <c r="I2009" i="1"/>
  <c r="E1999" i="14" s="1"/>
  <c r="J2009" i="1"/>
  <c r="F1999" i="14" s="1"/>
  <c r="H2010" i="1"/>
  <c r="D2000" i="14" s="1"/>
  <c r="I2010" i="1"/>
  <c r="E2000" i="14" s="1"/>
  <c r="J2010" i="1"/>
  <c r="F2000" i="14" s="1"/>
  <c r="H2011" i="1"/>
  <c r="I2011" i="1"/>
  <c r="J2011" i="1"/>
  <c r="H2012" i="1"/>
  <c r="I2012" i="1"/>
  <c r="E2002" i="14" s="1"/>
  <c r="J2012" i="1"/>
  <c r="F2002" i="14" s="1"/>
  <c r="H2013" i="1"/>
  <c r="D2003" i="14" s="1"/>
  <c r="I2013" i="1"/>
  <c r="E2003" i="14" s="1"/>
  <c r="J2013" i="1"/>
  <c r="F2003" i="14" s="1"/>
  <c r="H2014" i="1"/>
  <c r="D2004" i="14" s="1"/>
  <c r="I2014" i="1"/>
  <c r="E2004" i="14" s="1"/>
  <c r="J2014" i="1"/>
  <c r="F2004" i="14" s="1"/>
  <c r="H2015" i="1"/>
  <c r="I2015" i="1"/>
  <c r="J2015" i="1"/>
  <c r="H2016" i="1"/>
  <c r="I2016" i="1"/>
  <c r="J2016" i="1"/>
  <c r="H2017" i="1"/>
  <c r="I2017" i="1"/>
  <c r="J2017" i="1"/>
  <c r="H2018" i="1"/>
  <c r="I2018" i="1"/>
  <c r="J2018" i="1"/>
  <c r="H2019" i="1"/>
  <c r="I2019" i="1"/>
  <c r="J2019" i="1"/>
  <c r="H2020" i="1"/>
  <c r="D2010" i="14" s="1"/>
  <c r="I2020" i="1"/>
  <c r="E2010" i="14" s="1"/>
  <c r="J2020" i="1"/>
  <c r="F2010" i="14" s="1"/>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12" i="4"/>
  <c r="E18" i="1"/>
  <c r="B8" i="14" s="1"/>
  <c r="E19" i="1"/>
  <c r="B9" i="14" s="1"/>
  <c r="E20" i="1"/>
  <c r="B10" i="14" s="1"/>
  <c r="E21" i="1"/>
  <c r="B11" i="14" s="1"/>
  <c r="E22" i="1"/>
  <c r="B12" i="14" s="1"/>
  <c r="E23" i="1"/>
  <c r="B13" i="14" s="1"/>
  <c r="E24" i="1"/>
  <c r="B14" i="14" s="1"/>
  <c r="E25" i="1"/>
  <c r="B15" i="14" s="1"/>
  <c r="E26" i="1"/>
  <c r="B16" i="14" s="1"/>
  <c r="E27" i="1"/>
  <c r="B17" i="14" s="1"/>
  <c r="E28" i="1"/>
  <c r="B18" i="14" s="1"/>
  <c r="E29" i="1"/>
  <c r="B19" i="14" s="1"/>
  <c r="E30" i="1"/>
  <c r="B20" i="14" s="1"/>
  <c r="E31" i="1"/>
  <c r="B21" i="14" s="1"/>
  <c r="E32" i="1"/>
  <c r="B22" i="14" s="1"/>
  <c r="E33" i="1"/>
  <c r="B23" i="14" s="1"/>
  <c r="E34" i="1"/>
  <c r="B24" i="14" s="1"/>
  <c r="E35" i="1"/>
  <c r="B25" i="14" s="1"/>
  <c r="E36" i="1"/>
  <c r="B26" i="14" s="1"/>
  <c r="E37" i="1"/>
  <c r="B27" i="14" s="1"/>
  <c r="E38" i="1"/>
  <c r="B28" i="14" s="1"/>
  <c r="E39" i="1"/>
  <c r="B29" i="14" s="1"/>
  <c r="E40" i="1"/>
  <c r="B30" i="14" s="1"/>
  <c r="E41" i="1"/>
  <c r="E42" i="1"/>
  <c r="B32" i="14" s="1"/>
  <c r="E43" i="1"/>
  <c r="B33" i="14" s="1"/>
  <c r="E44" i="1"/>
  <c r="B34" i="14" s="1"/>
  <c r="E45" i="1"/>
  <c r="B35" i="14" s="1"/>
  <c r="E46" i="1"/>
  <c r="B36" i="14" s="1"/>
  <c r="E47" i="1"/>
  <c r="B37" i="14" s="1"/>
  <c r="E48" i="1"/>
  <c r="B38" i="14" s="1"/>
  <c r="E49" i="1"/>
  <c r="B39" i="14" s="1"/>
  <c r="E50" i="1"/>
  <c r="B40" i="14" s="1"/>
  <c r="E51" i="1"/>
  <c r="B41" i="14" s="1"/>
  <c r="E52" i="1"/>
  <c r="B42" i="14" s="1"/>
  <c r="E53" i="1"/>
  <c r="E54" i="1"/>
  <c r="E55" i="1"/>
  <c r="E56" i="1"/>
  <c r="E57" i="1"/>
  <c r="E58" i="1"/>
  <c r="E59" i="1"/>
  <c r="E60" i="1"/>
  <c r="E61" i="1"/>
  <c r="B51" i="14" s="1"/>
  <c r="E62" i="1"/>
  <c r="B52" i="14" s="1"/>
  <c r="E63" i="1"/>
  <c r="E64" i="1"/>
  <c r="E65" i="1"/>
  <c r="E66" i="1"/>
  <c r="E67" i="1"/>
  <c r="E68" i="1"/>
  <c r="E69" i="1"/>
  <c r="E70" i="1"/>
  <c r="E71" i="1"/>
  <c r="E72" i="1"/>
  <c r="E73" i="1"/>
  <c r="E74" i="1"/>
  <c r="E75" i="1"/>
  <c r="E76" i="1"/>
  <c r="E77" i="1"/>
  <c r="E78" i="1"/>
  <c r="E79" i="1"/>
  <c r="E80" i="1"/>
  <c r="E81" i="1"/>
  <c r="E82" i="1"/>
  <c r="E83" i="1"/>
  <c r="B73" i="14" s="1"/>
  <c r="E84" i="1"/>
  <c r="B74" i="14" s="1"/>
  <c r="E85" i="1"/>
  <c r="E86" i="1"/>
  <c r="E87" i="1"/>
  <c r="E88" i="1"/>
  <c r="E89" i="1"/>
  <c r="E90" i="1"/>
  <c r="E91" i="1"/>
  <c r="E92" i="1"/>
  <c r="E93" i="1"/>
  <c r="E94" i="1"/>
  <c r="B84" i="14" s="1"/>
  <c r="E95" i="1"/>
  <c r="E96" i="1"/>
  <c r="E97" i="1"/>
  <c r="E98" i="1"/>
  <c r="E99" i="1"/>
  <c r="E100" i="1"/>
  <c r="E101" i="1"/>
  <c r="E102" i="1"/>
  <c r="E103" i="1"/>
  <c r="E104" i="1"/>
  <c r="E105" i="1"/>
  <c r="E106" i="1"/>
  <c r="E107" i="1"/>
  <c r="E108" i="1"/>
  <c r="E109" i="1"/>
  <c r="E110" i="1"/>
  <c r="B100" i="14" s="1"/>
  <c r="E111" i="1"/>
  <c r="B101" i="14" s="1"/>
  <c r="E112" i="1"/>
  <c r="E113" i="1"/>
  <c r="E114" i="1"/>
  <c r="E115" i="1"/>
  <c r="E116" i="1"/>
  <c r="E117" i="1"/>
  <c r="E118" i="1"/>
  <c r="E119" i="1"/>
  <c r="B109" i="14" s="1"/>
  <c r="E120" i="1"/>
  <c r="B110" i="14" s="1"/>
  <c r="E121" i="1"/>
  <c r="B111" i="14" s="1"/>
  <c r="E122" i="1"/>
  <c r="B112" i="14" s="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B139" i="14" s="1"/>
  <c r="E150" i="1"/>
  <c r="E151" i="1"/>
  <c r="E152" i="1"/>
  <c r="E153" i="1"/>
  <c r="E154" i="1"/>
  <c r="E155" i="1"/>
  <c r="E156" i="1"/>
  <c r="E157" i="1"/>
  <c r="E158" i="1"/>
  <c r="E159" i="1"/>
  <c r="E160" i="1"/>
  <c r="E161" i="1"/>
  <c r="E162" i="1"/>
  <c r="E163" i="1"/>
  <c r="E164" i="1"/>
  <c r="E165" i="1"/>
  <c r="E166" i="1"/>
  <c r="E167" i="1"/>
  <c r="E168" i="1"/>
  <c r="B158" i="14" s="1"/>
  <c r="E169" i="1"/>
  <c r="E170" i="1"/>
  <c r="E171" i="1"/>
  <c r="E172" i="1"/>
  <c r="E173" i="1"/>
  <c r="E174" i="1"/>
  <c r="E175" i="1"/>
  <c r="B165" i="14" s="1"/>
  <c r="E176" i="1"/>
  <c r="E177" i="1"/>
  <c r="E178" i="1"/>
  <c r="E179" i="1"/>
  <c r="E180" i="1"/>
  <c r="E181" i="1"/>
  <c r="E182" i="1"/>
  <c r="B172" i="14" s="1"/>
  <c r="E183" i="1"/>
  <c r="B173" i="14" s="1"/>
  <c r="E184" i="1"/>
  <c r="E185" i="1"/>
  <c r="B175" i="14" s="1"/>
  <c r="E186" i="1"/>
  <c r="E187" i="1"/>
  <c r="B177" i="14" s="1"/>
  <c r="E188" i="1"/>
  <c r="E189" i="1"/>
  <c r="E190" i="1"/>
  <c r="E191" i="1"/>
  <c r="E192" i="1"/>
  <c r="E193" i="1"/>
  <c r="E194" i="1"/>
  <c r="E195" i="1"/>
  <c r="E196" i="1"/>
  <c r="E197" i="1"/>
  <c r="B187" i="14" s="1"/>
  <c r="E198" i="1"/>
  <c r="B188" i="14" s="1"/>
  <c r="E199" i="1"/>
  <c r="B189" i="14" s="1"/>
  <c r="E200" i="1"/>
  <c r="B190" i="14" s="1"/>
  <c r="E201" i="1"/>
  <c r="B191" i="14" s="1"/>
  <c r="E202" i="1"/>
  <c r="B192" i="14" s="1"/>
  <c r="E203" i="1"/>
  <c r="B193" i="14" s="1"/>
  <c r="E204" i="1"/>
  <c r="B194" i="14" s="1"/>
  <c r="E205" i="1"/>
  <c r="B195" i="14" s="1"/>
  <c r="E206" i="1"/>
  <c r="E207" i="1"/>
  <c r="E208" i="1"/>
  <c r="E209" i="1"/>
  <c r="E210" i="1"/>
  <c r="E211" i="1"/>
  <c r="B201" i="14" s="1"/>
  <c r="E212" i="1"/>
  <c r="B202" i="14" s="1"/>
  <c r="E213" i="1"/>
  <c r="B203" i="14" s="1"/>
  <c r="E214" i="1"/>
  <c r="B204" i="14" s="1"/>
  <c r="E215" i="1"/>
  <c r="B205" i="14" s="1"/>
  <c r="E216" i="1"/>
  <c r="B206" i="14" s="1"/>
  <c r="E217" i="1"/>
  <c r="B207" i="14" s="1"/>
  <c r="E218" i="1"/>
  <c r="E219" i="1"/>
  <c r="E220" i="1"/>
  <c r="B210" i="14" s="1"/>
  <c r="E221" i="1"/>
  <c r="E222" i="1"/>
  <c r="B212" i="14" s="1"/>
  <c r="E223" i="1"/>
  <c r="E224" i="1"/>
  <c r="E225" i="1"/>
  <c r="B215" i="14" s="1"/>
  <c r="E226" i="1"/>
  <c r="B216" i="14" s="1"/>
  <c r="E227" i="1"/>
  <c r="B217" i="14" s="1"/>
  <c r="E228" i="1"/>
  <c r="B218" i="14" s="1"/>
  <c r="E229" i="1"/>
  <c r="E230" i="1"/>
  <c r="B220" i="14" s="1"/>
  <c r="E231" i="1"/>
  <c r="B221" i="14" s="1"/>
  <c r="E232" i="1"/>
  <c r="B222" i="14" s="1"/>
  <c r="E233" i="1"/>
  <c r="B223" i="14" s="1"/>
  <c r="E234" i="1"/>
  <c r="B224" i="14" s="1"/>
  <c r="E235" i="1"/>
  <c r="B225" i="14" s="1"/>
  <c r="E236" i="1"/>
  <c r="B226" i="14" s="1"/>
  <c r="E237" i="1"/>
  <c r="B227" i="14" s="1"/>
  <c r="E238" i="1"/>
  <c r="B228" i="14" s="1"/>
  <c r="E239" i="1"/>
  <c r="B229" i="14" s="1"/>
  <c r="E240" i="1"/>
  <c r="B230" i="14" s="1"/>
  <c r="E241" i="1"/>
  <c r="B231" i="14" s="1"/>
  <c r="E242" i="1"/>
  <c r="B232" i="14" s="1"/>
  <c r="E243" i="1"/>
  <c r="B233" i="14" s="1"/>
  <c r="E244" i="1"/>
  <c r="B234" i="14" s="1"/>
  <c r="E245" i="1"/>
  <c r="B235" i="14" s="1"/>
  <c r="E246" i="1"/>
  <c r="B236" i="14" s="1"/>
  <c r="E247" i="1"/>
  <c r="B237" i="14" s="1"/>
  <c r="E248" i="1"/>
  <c r="B238" i="14" s="1"/>
  <c r="E249" i="1"/>
  <c r="B239" i="14" s="1"/>
  <c r="E250" i="1"/>
  <c r="B240" i="14" s="1"/>
  <c r="E251" i="1"/>
  <c r="B241" i="14" s="1"/>
  <c r="E252" i="1"/>
  <c r="B242" i="14" s="1"/>
  <c r="E253" i="1"/>
  <c r="E254" i="1"/>
  <c r="E255" i="1"/>
  <c r="E256" i="1"/>
  <c r="E257" i="1"/>
  <c r="E258" i="1"/>
  <c r="E259" i="1"/>
  <c r="E260" i="1"/>
  <c r="E261" i="1"/>
  <c r="E262" i="1"/>
  <c r="B252" i="14" s="1"/>
  <c r="E263" i="1"/>
  <c r="B253" i="14" s="1"/>
  <c r="E264" i="1"/>
  <c r="B254" i="14" s="1"/>
  <c r="E265" i="1"/>
  <c r="B255" i="14" s="1"/>
  <c r="E266" i="1"/>
  <c r="B256" i="14" s="1"/>
  <c r="E267" i="1"/>
  <c r="B257" i="14" s="1"/>
  <c r="E268" i="1"/>
  <c r="B258" i="14" s="1"/>
  <c r="E269" i="1"/>
  <c r="B259" i="14" s="1"/>
  <c r="E270" i="1"/>
  <c r="E271" i="1"/>
  <c r="E272" i="1"/>
  <c r="B262" i="14" s="1"/>
  <c r="E273" i="1"/>
  <c r="E274" i="1"/>
  <c r="E275" i="1"/>
  <c r="E276" i="1"/>
  <c r="B266" i="14" s="1"/>
  <c r="E277" i="1"/>
  <c r="B267" i="14" s="1"/>
  <c r="E278" i="1"/>
  <c r="B268" i="14" s="1"/>
  <c r="E279" i="1"/>
  <c r="E280" i="1"/>
  <c r="B270" i="14" s="1"/>
  <c r="E281" i="1"/>
  <c r="B271" i="14" s="1"/>
  <c r="E282" i="1"/>
  <c r="B272" i="14" s="1"/>
  <c r="E283" i="1"/>
  <c r="B273" i="14" s="1"/>
  <c r="E284" i="1"/>
  <c r="B274" i="14" s="1"/>
  <c r="E285" i="1"/>
  <c r="B275" i="14" s="1"/>
  <c r="E286" i="1"/>
  <c r="B276" i="14" s="1"/>
  <c r="E287" i="1"/>
  <c r="B277" i="14" s="1"/>
  <c r="E288" i="1"/>
  <c r="B278" i="14" s="1"/>
  <c r="E289" i="1"/>
  <c r="B279" i="14" s="1"/>
  <c r="E290" i="1"/>
  <c r="B280" i="14" s="1"/>
  <c r="E291" i="1"/>
  <c r="B281" i="14" s="1"/>
  <c r="E292" i="1"/>
  <c r="B282" i="14" s="1"/>
  <c r="E293" i="1"/>
  <c r="B283" i="14" s="1"/>
  <c r="E294" i="1"/>
  <c r="B284" i="14" s="1"/>
  <c r="E295" i="1"/>
  <c r="B285" i="14" s="1"/>
  <c r="E296" i="1"/>
  <c r="B286" i="14" s="1"/>
  <c r="E297" i="1"/>
  <c r="B287" i="14" s="1"/>
  <c r="E298" i="1"/>
  <c r="B288" i="14" s="1"/>
  <c r="E299" i="1"/>
  <c r="B289" i="14" s="1"/>
  <c r="E300" i="1"/>
  <c r="B290" i="14" s="1"/>
  <c r="E301" i="1"/>
  <c r="B291" i="14" s="1"/>
  <c r="E302" i="1"/>
  <c r="B292" i="14" s="1"/>
  <c r="E303" i="1"/>
  <c r="B293" i="14" s="1"/>
  <c r="E304" i="1"/>
  <c r="B294" i="14" s="1"/>
  <c r="E305" i="1"/>
  <c r="B295" i="14" s="1"/>
  <c r="E306" i="1"/>
  <c r="B296" i="14" s="1"/>
  <c r="E307" i="1"/>
  <c r="B297" i="14" s="1"/>
  <c r="E308" i="1"/>
  <c r="B298" i="14" s="1"/>
  <c r="E309" i="1"/>
  <c r="B299" i="14" s="1"/>
  <c r="E310" i="1"/>
  <c r="B300" i="14" s="1"/>
  <c r="E311" i="1"/>
  <c r="B301" i="14" s="1"/>
  <c r="E312" i="1"/>
  <c r="B302" i="14" s="1"/>
  <c r="E313" i="1"/>
  <c r="B303" i="14" s="1"/>
  <c r="E314" i="1"/>
  <c r="E315" i="1"/>
  <c r="E316" i="1"/>
  <c r="E317" i="1"/>
  <c r="E318" i="1"/>
  <c r="B308" i="14" s="1"/>
  <c r="E319" i="1"/>
  <c r="B309" i="14" s="1"/>
  <c r="E320" i="1"/>
  <c r="B310" i="14" s="1"/>
  <c r="E321" i="1"/>
  <c r="B311" i="14" s="1"/>
  <c r="E322" i="1"/>
  <c r="B312" i="14" s="1"/>
  <c r="E323" i="1"/>
  <c r="E324" i="1"/>
  <c r="B314" i="14" s="1"/>
  <c r="E325" i="1"/>
  <c r="B315" i="14" s="1"/>
  <c r="E326" i="1"/>
  <c r="B316" i="14" s="1"/>
  <c r="E327" i="1"/>
  <c r="B317" i="14" s="1"/>
  <c r="E328" i="1"/>
  <c r="B318" i="14" s="1"/>
  <c r="E329" i="1"/>
  <c r="B319" i="14" s="1"/>
  <c r="E330" i="1"/>
  <c r="B320" i="14" s="1"/>
  <c r="E331" i="1"/>
  <c r="B321" i="14" s="1"/>
  <c r="E332" i="1"/>
  <c r="B322" i="14" s="1"/>
  <c r="E333" i="1"/>
  <c r="B323" i="14" s="1"/>
  <c r="E334" i="1"/>
  <c r="B324" i="14" s="1"/>
  <c r="E335" i="1"/>
  <c r="B325" i="14" s="1"/>
  <c r="E336" i="1"/>
  <c r="B326" i="14" s="1"/>
  <c r="E337" i="1"/>
  <c r="B327" i="14" s="1"/>
  <c r="E338" i="1"/>
  <c r="B328" i="14" s="1"/>
  <c r="E339" i="1"/>
  <c r="B329" i="14" s="1"/>
  <c r="E340" i="1"/>
  <c r="B330" i="14" s="1"/>
  <c r="E341" i="1"/>
  <c r="B331" i="14" s="1"/>
  <c r="E342" i="1"/>
  <c r="B332" i="14" s="1"/>
  <c r="E343" i="1"/>
  <c r="B333" i="14" s="1"/>
  <c r="E344" i="1"/>
  <c r="B334" i="14" s="1"/>
  <c r="E345" i="1"/>
  <c r="B335" i="14" s="1"/>
  <c r="E346" i="1"/>
  <c r="B336" i="14" s="1"/>
  <c r="E347" i="1"/>
  <c r="B337" i="14" s="1"/>
  <c r="E348" i="1"/>
  <c r="B338" i="14" s="1"/>
  <c r="E349" i="1"/>
  <c r="E350" i="1"/>
  <c r="B340" i="14" s="1"/>
  <c r="E351" i="1"/>
  <c r="B341" i="14" s="1"/>
  <c r="E352" i="1"/>
  <c r="B342" i="14" s="1"/>
  <c r="E353" i="1"/>
  <c r="B343" i="14" s="1"/>
  <c r="E354" i="1"/>
  <c r="E355" i="1"/>
  <c r="B345" i="14" s="1"/>
  <c r="E356" i="1"/>
  <c r="B346" i="14" s="1"/>
  <c r="E357" i="1"/>
  <c r="B347" i="14" s="1"/>
  <c r="E358" i="1"/>
  <c r="B348" i="14" s="1"/>
  <c r="E359" i="1"/>
  <c r="B349" i="14" s="1"/>
  <c r="E360" i="1"/>
  <c r="B350" i="14" s="1"/>
  <c r="E361" i="1"/>
  <c r="B351" i="14" s="1"/>
  <c r="E362" i="1"/>
  <c r="B352" i="14" s="1"/>
  <c r="E363" i="1"/>
  <c r="B353" i="14" s="1"/>
  <c r="E364" i="1"/>
  <c r="B354" i="14" s="1"/>
  <c r="E365" i="1"/>
  <c r="B355" i="14" s="1"/>
  <c r="E366" i="1"/>
  <c r="B356" i="14" s="1"/>
  <c r="E367" i="1"/>
  <c r="B357" i="14" s="1"/>
  <c r="E368" i="1"/>
  <c r="B358" i="14" s="1"/>
  <c r="E369" i="1"/>
  <c r="B359" i="14" s="1"/>
  <c r="E370" i="1"/>
  <c r="B360" i="14" s="1"/>
  <c r="E371" i="1"/>
  <c r="B361" i="14" s="1"/>
  <c r="E372" i="1"/>
  <c r="B362" i="14" s="1"/>
  <c r="E373" i="1"/>
  <c r="B363" i="14" s="1"/>
  <c r="E374" i="1"/>
  <c r="B364" i="14" s="1"/>
  <c r="E375" i="1"/>
  <c r="B365" i="14" s="1"/>
  <c r="E376" i="1"/>
  <c r="B366" i="14" s="1"/>
  <c r="E377" i="1"/>
  <c r="B367" i="14" s="1"/>
  <c r="E378" i="1"/>
  <c r="B368" i="14" s="1"/>
  <c r="E379" i="1"/>
  <c r="B369" i="14" s="1"/>
  <c r="E380" i="1"/>
  <c r="B370" i="14" s="1"/>
  <c r="E381" i="1"/>
  <c r="B371" i="14" s="1"/>
  <c r="E382" i="1"/>
  <c r="B372" i="14" s="1"/>
  <c r="E383" i="1"/>
  <c r="B373" i="14" s="1"/>
  <c r="E384" i="1"/>
  <c r="B374" i="14" s="1"/>
  <c r="E385" i="1"/>
  <c r="B375" i="14" s="1"/>
  <c r="E386" i="1"/>
  <c r="B376" i="14" s="1"/>
  <c r="E387" i="1"/>
  <c r="B377" i="14" s="1"/>
  <c r="E388" i="1"/>
  <c r="B378" i="14" s="1"/>
  <c r="E389" i="1"/>
  <c r="B379" i="14" s="1"/>
  <c r="E390" i="1"/>
  <c r="B380" i="14" s="1"/>
  <c r="E391" i="1"/>
  <c r="B381" i="14" s="1"/>
  <c r="E392" i="1"/>
  <c r="B382" i="14" s="1"/>
  <c r="E393" i="1"/>
  <c r="B383" i="14" s="1"/>
  <c r="E394" i="1"/>
  <c r="B384" i="14" s="1"/>
  <c r="E395" i="1"/>
  <c r="B385" i="14" s="1"/>
  <c r="E396" i="1"/>
  <c r="B386" i="14" s="1"/>
  <c r="E397" i="1"/>
  <c r="B387" i="14" s="1"/>
  <c r="E398" i="1"/>
  <c r="E399" i="1"/>
  <c r="E400" i="1"/>
  <c r="B390" i="14" s="1"/>
  <c r="E401" i="1"/>
  <c r="B391" i="14" s="1"/>
  <c r="E402" i="1"/>
  <c r="B392" i="14" s="1"/>
  <c r="E403" i="1"/>
  <c r="B393" i="14" s="1"/>
  <c r="E404" i="1"/>
  <c r="E405" i="1"/>
  <c r="B395" i="14" s="1"/>
  <c r="E406" i="1"/>
  <c r="B396" i="14" s="1"/>
  <c r="E407" i="1"/>
  <c r="B397" i="14" s="1"/>
  <c r="E408" i="1"/>
  <c r="B398" i="14" s="1"/>
  <c r="E409" i="1"/>
  <c r="E410" i="1"/>
  <c r="E411" i="1"/>
  <c r="B401" i="14" s="1"/>
  <c r="E412" i="1"/>
  <c r="B402" i="14" s="1"/>
  <c r="E413" i="1"/>
  <c r="B403" i="14" s="1"/>
  <c r="E414" i="1"/>
  <c r="B404" i="14" s="1"/>
  <c r="E415" i="1"/>
  <c r="B405" i="14" s="1"/>
  <c r="E416" i="1"/>
  <c r="B406" i="14" s="1"/>
  <c r="E417" i="1"/>
  <c r="B407" i="14" s="1"/>
  <c r="E418" i="1"/>
  <c r="B408" i="14" s="1"/>
  <c r="E419" i="1"/>
  <c r="B409" i="14" s="1"/>
  <c r="E420" i="1"/>
  <c r="B410" i="14" s="1"/>
  <c r="E421" i="1"/>
  <c r="B411" i="14" s="1"/>
  <c r="E422" i="1"/>
  <c r="B412" i="14" s="1"/>
  <c r="E423" i="1"/>
  <c r="B413" i="14" s="1"/>
  <c r="E424" i="1"/>
  <c r="B414" i="14" s="1"/>
  <c r="E425" i="1"/>
  <c r="B415" i="14" s="1"/>
  <c r="E426" i="1"/>
  <c r="B416" i="14" s="1"/>
  <c r="E427" i="1"/>
  <c r="B417" i="14" s="1"/>
  <c r="E428" i="1"/>
  <c r="B418" i="14" s="1"/>
  <c r="E429" i="1"/>
  <c r="B419" i="14" s="1"/>
  <c r="E430" i="1"/>
  <c r="B420" i="14" s="1"/>
  <c r="E431" i="1"/>
  <c r="B421" i="14" s="1"/>
  <c r="E432" i="1"/>
  <c r="B422" i="14" s="1"/>
  <c r="E433" i="1"/>
  <c r="E434" i="1"/>
  <c r="E435" i="1"/>
  <c r="B425" i="14" s="1"/>
  <c r="E436" i="1"/>
  <c r="E437" i="1"/>
  <c r="B427" i="14" s="1"/>
  <c r="E438" i="1"/>
  <c r="B428" i="14" s="1"/>
  <c r="E439" i="1"/>
  <c r="B429" i="14" s="1"/>
  <c r="E440" i="1"/>
  <c r="B430" i="14" s="1"/>
  <c r="E441" i="1"/>
  <c r="B431" i="14" s="1"/>
  <c r="E442" i="1"/>
  <c r="B432" i="14" s="1"/>
  <c r="E443" i="1"/>
  <c r="B433" i="14" s="1"/>
  <c r="E444" i="1"/>
  <c r="B434" i="14" s="1"/>
  <c r="E445" i="1"/>
  <c r="E446" i="1"/>
  <c r="E447" i="1"/>
  <c r="E448" i="1"/>
  <c r="E449" i="1"/>
  <c r="E450" i="1"/>
  <c r="E451" i="1"/>
  <c r="E452" i="1"/>
  <c r="E453" i="1"/>
  <c r="E454" i="1"/>
  <c r="B444" i="14" s="1"/>
  <c r="E455" i="1"/>
  <c r="B445" i="14" s="1"/>
  <c r="E456" i="1"/>
  <c r="B446" i="14" s="1"/>
  <c r="E457" i="1"/>
  <c r="E458" i="1"/>
  <c r="E459" i="1"/>
  <c r="E460" i="1"/>
  <c r="E461" i="1"/>
  <c r="E462" i="1"/>
  <c r="E463" i="1"/>
  <c r="E464" i="1"/>
  <c r="B454" i="14" s="1"/>
  <c r="E465" i="1"/>
  <c r="B455" i="14" s="1"/>
  <c r="E466" i="1"/>
  <c r="B456" i="14" s="1"/>
  <c r="E467" i="1"/>
  <c r="B457" i="14" s="1"/>
  <c r="E468" i="1"/>
  <c r="B458" i="14" s="1"/>
  <c r="E469" i="1"/>
  <c r="B459" i="14" s="1"/>
  <c r="E470" i="1"/>
  <c r="B460" i="14" s="1"/>
  <c r="E471" i="1"/>
  <c r="E472" i="1"/>
  <c r="E473" i="1"/>
  <c r="E474" i="1"/>
  <c r="E475" i="1"/>
  <c r="B465" i="14" s="1"/>
  <c r="E476" i="1"/>
  <c r="B466" i="14" s="1"/>
  <c r="E477" i="1"/>
  <c r="B467" i="14" s="1"/>
  <c r="E478" i="1"/>
  <c r="B468" i="14" s="1"/>
  <c r="E479" i="1"/>
  <c r="B469" i="14" s="1"/>
  <c r="E480" i="1"/>
  <c r="B470" i="14" s="1"/>
  <c r="E481" i="1"/>
  <c r="B471" i="14" s="1"/>
  <c r="E482" i="1"/>
  <c r="B472" i="14" s="1"/>
  <c r="E483" i="1"/>
  <c r="B473" i="14" s="1"/>
  <c r="E484" i="1"/>
  <c r="B474" i="14" s="1"/>
  <c r="E485" i="1"/>
  <c r="B475" i="14" s="1"/>
  <c r="E486" i="1"/>
  <c r="B476" i="14" s="1"/>
  <c r="E487" i="1"/>
  <c r="B477" i="14" s="1"/>
  <c r="E488" i="1"/>
  <c r="B478" i="14" s="1"/>
  <c r="E489" i="1"/>
  <c r="B479" i="14" s="1"/>
  <c r="E490" i="1"/>
  <c r="B480" i="14" s="1"/>
  <c r="E491" i="1"/>
  <c r="B481" i="14" s="1"/>
  <c r="E492" i="1"/>
  <c r="B482" i="14" s="1"/>
  <c r="E493" i="1"/>
  <c r="B483" i="14" s="1"/>
  <c r="E494" i="1"/>
  <c r="B484" i="14" s="1"/>
  <c r="E495" i="1"/>
  <c r="B485" i="14" s="1"/>
  <c r="E496" i="1"/>
  <c r="B486" i="14" s="1"/>
  <c r="E497" i="1"/>
  <c r="E498" i="1"/>
  <c r="E499" i="1"/>
  <c r="B489" i="14" s="1"/>
  <c r="E500" i="1"/>
  <c r="B490" i="14" s="1"/>
  <c r="E501" i="1"/>
  <c r="B491" i="14" s="1"/>
  <c r="E502" i="1"/>
  <c r="B492" i="14" s="1"/>
  <c r="E503" i="1"/>
  <c r="B493" i="14" s="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B538" i="14" s="1"/>
  <c r="E549" i="1"/>
  <c r="E550" i="1"/>
  <c r="E551" i="1"/>
  <c r="E552" i="1"/>
  <c r="E553" i="1"/>
  <c r="E554" i="1"/>
  <c r="E555" i="1"/>
  <c r="E556" i="1"/>
  <c r="E557" i="1"/>
  <c r="E558" i="1"/>
  <c r="E559" i="1"/>
  <c r="E560" i="1"/>
  <c r="E561" i="1"/>
  <c r="E562" i="1"/>
  <c r="B552" i="14" s="1"/>
  <c r="E563" i="1"/>
  <c r="B553" i="14" s="1"/>
  <c r="E564" i="1"/>
  <c r="B554" i="14" s="1"/>
  <c r="E565" i="1"/>
  <c r="B555" i="14" s="1"/>
  <c r="E566" i="1"/>
  <c r="B556" i="14" s="1"/>
  <c r="E567" i="1"/>
  <c r="B557" i="14" s="1"/>
  <c r="E568" i="1"/>
  <c r="B558" i="14" s="1"/>
  <c r="E569" i="1"/>
  <c r="B559" i="14" s="1"/>
  <c r="E570" i="1"/>
  <c r="E571" i="1"/>
  <c r="B561" i="14" s="1"/>
  <c r="E572" i="1"/>
  <c r="B562" i="14" s="1"/>
  <c r="E573" i="1"/>
  <c r="B563" i="14" s="1"/>
  <c r="E574" i="1"/>
  <c r="B564" i="14" s="1"/>
  <c r="E575" i="1"/>
  <c r="B565" i="14" s="1"/>
  <c r="E576" i="1"/>
  <c r="B566" i="14" s="1"/>
  <c r="E577" i="1"/>
  <c r="B567" i="14" s="1"/>
  <c r="E578" i="1"/>
  <c r="E579" i="1"/>
  <c r="E580" i="1"/>
  <c r="E581" i="1"/>
  <c r="E582" i="1"/>
  <c r="E583" i="1"/>
  <c r="E584" i="1"/>
  <c r="E585" i="1"/>
  <c r="B575" i="14" s="1"/>
  <c r="E586" i="1"/>
  <c r="E587" i="1"/>
  <c r="E588" i="1"/>
  <c r="E589" i="1"/>
  <c r="E590" i="1"/>
  <c r="E591" i="1"/>
  <c r="E592" i="1"/>
  <c r="E593" i="1"/>
  <c r="E594" i="1"/>
  <c r="E595" i="1"/>
  <c r="E596" i="1"/>
  <c r="E597" i="1"/>
  <c r="B587" i="14" s="1"/>
  <c r="E598" i="1"/>
  <c r="B588" i="14" s="1"/>
  <c r="E599" i="1"/>
  <c r="B589" i="14" s="1"/>
  <c r="E600" i="1"/>
  <c r="E601" i="1"/>
  <c r="B591" i="14" s="1"/>
  <c r="E602" i="1"/>
  <c r="B592" i="14" s="1"/>
  <c r="E603" i="1"/>
  <c r="B593" i="14" s="1"/>
  <c r="E604" i="1"/>
  <c r="E605" i="1"/>
  <c r="B595" i="14" s="1"/>
  <c r="E606" i="1"/>
  <c r="B596" i="14" s="1"/>
  <c r="E607" i="1"/>
  <c r="B597" i="14" s="1"/>
  <c r="E608" i="1"/>
  <c r="B598" i="14" s="1"/>
  <c r="E609" i="1"/>
  <c r="B599" i="14" s="1"/>
  <c r="E610" i="1"/>
  <c r="B600" i="14" s="1"/>
  <c r="E611" i="1"/>
  <c r="B601" i="14" s="1"/>
  <c r="E612" i="1"/>
  <c r="B602" i="14" s="1"/>
  <c r="E613" i="1"/>
  <c r="B603" i="14" s="1"/>
  <c r="E614" i="1"/>
  <c r="B604" i="14" s="1"/>
  <c r="E615" i="1"/>
  <c r="B605" i="14" s="1"/>
  <c r="E616" i="1"/>
  <c r="B606" i="14" s="1"/>
  <c r="E617" i="1"/>
  <c r="B607" i="14" s="1"/>
  <c r="E618" i="1"/>
  <c r="B608" i="14" s="1"/>
  <c r="E619" i="1"/>
  <c r="E620" i="1"/>
  <c r="B610" i="14" s="1"/>
  <c r="E621" i="1"/>
  <c r="B611" i="14" s="1"/>
  <c r="E622" i="1"/>
  <c r="B612" i="14" s="1"/>
  <c r="E623" i="1"/>
  <c r="E624" i="1"/>
  <c r="B614" i="14" s="1"/>
  <c r="E625" i="1"/>
  <c r="B615" i="14" s="1"/>
  <c r="E626" i="1"/>
  <c r="E627" i="1"/>
  <c r="B617" i="14" s="1"/>
  <c r="E628" i="1"/>
  <c r="B618" i="14" s="1"/>
  <c r="E629" i="1"/>
  <c r="B619" i="14" s="1"/>
  <c r="E630" i="1"/>
  <c r="E631" i="1"/>
  <c r="B621" i="14" s="1"/>
  <c r="E632" i="1"/>
  <c r="B622" i="14" s="1"/>
  <c r="E633" i="1"/>
  <c r="B623" i="14" s="1"/>
  <c r="E634" i="1"/>
  <c r="B624" i="14" s="1"/>
  <c r="E635" i="1"/>
  <c r="B625" i="14" s="1"/>
  <c r="E636" i="1"/>
  <c r="B626" i="14" s="1"/>
  <c r="E637" i="1"/>
  <c r="B627" i="14" s="1"/>
  <c r="E638" i="1"/>
  <c r="E639" i="1"/>
  <c r="B629" i="14" s="1"/>
  <c r="E640" i="1"/>
  <c r="B630" i="14" s="1"/>
  <c r="E641" i="1"/>
  <c r="B631" i="14" s="1"/>
  <c r="E642" i="1"/>
  <c r="B632" i="14" s="1"/>
  <c r="E643" i="1"/>
  <c r="B633" i="14" s="1"/>
  <c r="E644" i="1"/>
  <c r="B634" i="14" s="1"/>
  <c r="E645" i="1"/>
  <c r="E646" i="1"/>
  <c r="B636" i="14" s="1"/>
  <c r="E647" i="1"/>
  <c r="E648" i="1"/>
  <c r="B638" i="14" s="1"/>
  <c r="E649" i="1"/>
  <c r="E650" i="1"/>
  <c r="B640" i="14" s="1"/>
  <c r="E651" i="1"/>
  <c r="B641" i="14" s="1"/>
  <c r="E652" i="1"/>
  <c r="B642" i="14" s="1"/>
  <c r="E653" i="1"/>
  <c r="B643" i="14" s="1"/>
  <c r="E654" i="1"/>
  <c r="B644" i="14" s="1"/>
  <c r="E655" i="1"/>
  <c r="B645" i="14" s="1"/>
  <c r="E656" i="1"/>
  <c r="B646" i="14" s="1"/>
  <c r="E657" i="1"/>
  <c r="E658" i="1"/>
  <c r="B648" i="14" s="1"/>
  <c r="E659" i="1"/>
  <c r="B649" i="14" s="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B700" i="14" s="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B726" i="14" s="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B808" i="14" s="1"/>
  <c r="E819" i="1"/>
  <c r="E820" i="1"/>
  <c r="E821" i="1"/>
  <c r="E822" i="1"/>
  <c r="E823" i="1"/>
  <c r="E824" i="1"/>
  <c r="E825" i="1"/>
  <c r="E826" i="1"/>
  <c r="E827" i="1"/>
  <c r="E828" i="1"/>
  <c r="E829" i="1"/>
  <c r="E830" i="1"/>
  <c r="E831" i="1"/>
  <c r="B821" i="14" s="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B846" i="14" s="1"/>
  <c r="E857" i="1"/>
  <c r="E858" i="1"/>
  <c r="E859" i="1"/>
  <c r="E860" i="1"/>
  <c r="B850" i="14" s="1"/>
  <c r="E861" i="1"/>
  <c r="E862" i="1"/>
  <c r="E863" i="1"/>
  <c r="E864" i="1"/>
  <c r="E865" i="1"/>
  <c r="E866" i="1"/>
  <c r="E867" i="1"/>
  <c r="E868" i="1"/>
  <c r="E869" i="1"/>
  <c r="E870" i="1"/>
  <c r="E871" i="1"/>
  <c r="E872" i="1"/>
  <c r="E873" i="1"/>
  <c r="E874" i="1"/>
  <c r="E875" i="1"/>
  <c r="B865" i="14" s="1"/>
  <c r="E876" i="1"/>
  <c r="E877" i="1"/>
  <c r="E878" i="1"/>
  <c r="E879" i="1"/>
  <c r="E880" i="1"/>
  <c r="E881" i="1"/>
  <c r="E882" i="1"/>
  <c r="E883" i="1"/>
  <c r="E884" i="1"/>
  <c r="B874" i="14" s="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B940" i="14" s="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B970" i="14" s="1"/>
  <c r="E981" i="1"/>
  <c r="B971" i="14" s="1"/>
  <c r="E982" i="1"/>
  <c r="E983" i="1"/>
  <c r="E984" i="1"/>
  <c r="E985" i="1"/>
  <c r="E986" i="1"/>
  <c r="E987" i="1"/>
  <c r="E988" i="1"/>
  <c r="E989" i="1"/>
  <c r="E990" i="1"/>
  <c r="B980" i="14" s="1"/>
  <c r="E991" i="1"/>
  <c r="B981" i="14" s="1"/>
  <c r="E992" i="1"/>
  <c r="E993" i="1"/>
  <c r="E994" i="1"/>
  <c r="B984" i="14" s="1"/>
  <c r="E995" i="1"/>
  <c r="E996" i="1"/>
  <c r="E997" i="1"/>
  <c r="B987" i="14" s="1"/>
  <c r="E998" i="1"/>
  <c r="E999" i="1"/>
  <c r="E1000" i="1"/>
  <c r="E1001" i="1"/>
  <c r="E1002" i="1"/>
  <c r="B992" i="14" s="1"/>
  <c r="E1003" i="1"/>
  <c r="E1004" i="1"/>
  <c r="E1005" i="1"/>
  <c r="E1006" i="1"/>
  <c r="E1007" i="1"/>
  <c r="E1008" i="1"/>
  <c r="B998" i="14" s="1"/>
  <c r="E1009" i="1"/>
  <c r="B999" i="14" s="1"/>
  <c r="E1010" i="1"/>
  <c r="E1011" i="1"/>
  <c r="E1012" i="1"/>
  <c r="E1013" i="1"/>
  <c r="E1014" i="1"/>
  <c r="E1015" i="1"/>
  <c r="E1016" i="1"/>
  <c r="B1006" i="14" s="1"/>
  <c r="E1017" i="1"/>
  <c r="E1018" i="1"/>
  <c r="E1019" i="1"/>
  <c r="B1009" i="14" s="1"/>
  <c r="E1020" i="1"/>
  <c r="B1010" i="14" s="1"/>
  <c r="E1021" i="1"/>
  <c r="B1011" i="14" s="1"/>
  <c r="E1022" i="1"/>
  <c r="B1012" i="14" s="1"/>
  <c r="E1023" i="1"/>
  <c r="B1013" i="14" s="1"/>
  <c r="E1024" i="1"/>
  <c r="E1025" i="1"/>
  <c r="E1026" i="1"/>
  <c r="B1016" i="14" s="1"/>
  <c r="E1027" i="1"/>
  <c r="B1017" i="14" s="1"/>
  <c r="E1028" i="1"/>
  <c r="B1018" i="14" s="1"/>
  <c r="E1029" i="1"/>
  <c r="B1019" i="14" s="1"/>
  <c r="E1030" i="1"/>
  <c r="B1020" i="14" s="1"/>
  <c r="E1031" i="1"/>
  <c r="B1021" i="14" s="1"/>
  <c r="E1032" i="1"/>
  <c r="B1022" i="14" s="1"/>
  <c r="E1033" i="1"/>
  <c r="B1023" i="14" s="1"/>
  <c r="E1034" i="1"/>
  <c r="B1024" i="14" s="1"/>
  <c r="E1035" i="1"/>
  <c r="B1025" i="14" s="1"/>
  <c r="E1036" i="1"/>
  <c r="B1026" i="14" s="1"/>
  <c r="E1037" i="1"/>
  <c r="B1027" i="14" s="1"/>
  <c r="E1038" i="1"/>
  <c r="B1028" i="14" s="1"/>
  <c r="E1039" i="1"/>
  <c r="B1029" i="14" s="1"/>
  <c r="E1040" i="1"/>
  <c r="B1030" i="14" s="1"/>
  <c r="E1041" i="1"/>
  <c r="B1031" i="14" s="1"/>
  <c r="E1042" i="1"/>
  <c r="B1032" i="14" s="1"/>
  <c r="E1043" i="1"/>
  <c r="B1033" i="14" s="1"/>
  <c r="E1044" i="1"/>
  <c r="B1034" i="14" s="1"/>
  <c r="E1045" i="1"/>
  <c r="B1035" i="14" s="1"/>
  <c r="E1046" i="1"/>
  <c r="B1036" i="14" s="1"/>
  <c r="E1047" i="1"/>
  <c r="B1037" i="14" s="1"/>
  <c r="E1048" i="1"/>
  <c r="B1038" i="14" s="1"/>
  <c r="E1049" i="1"/>
  <c r="B1039" i="14" s="1"/>
  <c r="E1050" i="1"/>
  <c r="B1040" i="14" s="1"/>
  <c r="E1051" i="1"/>
  <c r="B1041" i="14" s="1"/>
  <c r="E1052" i="1"/>
  <c r="B1042" i="14" s="1"/>
  <c r="E1053" i="1"/>
  <c r="B1043" i="14" s="1"/>
  <c r="E1054" i="1"/>
  <c r="B1044" i="14" s="1"/>
  <c r="E1055" i="1"/>
  <c r="E1056" i="1"/>
  <c r="B1046" i="14" s="1"/>
  <c r="E1057" i="1"/>
  <c r="E1058" i="1"/>
  <c r="E1059" i="1"/>
  <c r="E1060" i="1"/>
  <c r="E1061" i="1"/>
  <c r="E1062" i="1"/>
  <c r="E1063" i="1"/>
  <c r="B1053" i="14" s="1"/>
  <c r="E1064" i="1"/>
  <c r="B1054" i="14" s="1"/>
  <c r="E1065" i="1"/>
  <c r="B1055" i="14" s="1"/>
  <c r="E1066" i="1"/>
  <c r="B1056" i="14" s="1"/>
  <c r="E1067" i="1"/>
  <c r="B1057" i="14" s="1"/>
  <c r="E1068" i="1"/>
  <c r="B1058" i="14" s="1"/>
  <c r="E1069" i="1"/>
  <c r="B1059" i="14" s="1"/>
  <c r="E1070" i="1"/>
  <c r="B1060" i="14" s="1"/>
  <c r="E1071" i="1"/>
  <c r="E1072" i="1"/>
  <c r="E1073" i="1"/>
  <c r="E1074" i="1"/>
  <c r="B1064" i="14" s="1"/>
  <c r="E1075" i="1"/>
  <c r="E1076" i="1"/>
  <c r="B1066" i="14" s="1"/>
  <c r="E1077" i="1"/>
  <c r="B1067" i="14" s="1"/>
  <c r="E1078" i="1"/>
  <c r="E1079" i="1"/>
  <c r="B1069" i="14" s="1"/>
  <c r="E1080" i="1"/>
  <c r="E1081" i="1"/>
  <c r="B1071" i="14" s="1"/>
  <c r="E1082" i="1"/>
  <c r="B1072" i="14" s="1"/>
  <c r="E1083" i="1"/>
  <c r="E1084" i="1"/>
  <c r="B1074" i="14" s="1"/>
  <c r="E1085" i="1"/>
  <c r="B1075" i="14" s="1"/>
  <c r="E1086" i="1"/>
  <c r="B1076" i="14" s="1"/>
  <c r="E1087" i="1"/>
  <c r="B1077" i="14" s="1"/>
  <c r="E1088" i="1"/>
  <c r="B1078" i="14" s="1"/>
  <c r="E1089" i="1"/>
  <c r="E1090" i="1"/>
  <c r="B1080" i="14" s="1"/>
  <c r="E1091" i="1"/>
  <c r="E1092" i="1"/>
  <c r="B1082" i="14" s="1"/>
  <c r="E1093" i="1"/>
  <c r="B1083" i="14" s="1"/>
  <c r="E1094" i="1"/>
  <c r="B1084" i="14" s="1"/>
  <c r="E1095" i="1"/>
  <c r="B1085" i="14" s="1"/>
  <c r="E1096" i="1"/>
  <c r="B1086" i="14" s="1"/>
  <c r="E1097" i="1"/>
  <c r="B1087" i="14" s="1"/>
  <c r="E1098" i="1"/>
  <c r="B1088" i="14" s="1"/>
  <c r="E1099" i="1"/>
  <c r="B1089" i="14" s="1"/>
  <c r="E1100" i="1"/>
  <c r="B1090" i="14" s="1"/>
  <c r="E1101" i="1"/>
  <c r="B1091" i="14" s="1"/>
  <c r="E1102" i="1"/>
  <c r="B1092" i="14" s="1"/>
  <c r="E1103" i="1"/>
  <c r="B1093" i="14" s="1"/>
  <c r="E1104" i="1"/>
  <c r="B1094" i="14" s="1"/>
  <c r="E1105" i="1"/>
  <c r="B1095" i="14" s="1"/>
  <c r="E1106" i="1"/>
  <c r="B1096" i="14" s="1"/>
  <c r="E1107" i="1"/>
  <c r="B1097" i="14" s="1"/>
  <c r="E1108" i="1"/>
  <c r="B1098" i="14" s="1"/>
  <c r="E1109" i="1"/>
  <c r="B1099" i="14" s="1"/>
  <c r="E1110" i="1"/>
  <c r="B1100" i="14" s="1"/>
  <c r="E1111" i="1"/>
  <c r="B1101" i="14" s="1"/>
  <c r="E1112" i="1"/>
  <c r="B1102" i="14" s="1"/>
  <c r="E1113" i="1"/>
  <c r="B1103" i="14" s="1"/>
  <c r="E1114" i="1"/>
  <c r="B1104" i="14" s="1"/>
  <c r="E1115" i="1"/>
  <c r="B1105" i="14" s="1"/>
  <c r="E1116" i="1"/>
  <c r="B1106" i="14" s="1"/>
  <c r="E1117" i="1"/>
  <c r="B1107" i="14" s="1"/>
  <c r="E1118" i="1"/>
  <c r="B1108" i="14" s="1"/>
  <c r="E1119" i="1"/>
  <c r="B1109" i="14" s="1"/>
  <c r="E1120" i="1"/>
  <c r="B1110" i="14" s="1"/>
  <c r="E1121" i="1"/>
  <c r="B1111" i="14" s="1"/>
  <c r="E1122" i="1"/>
  <c r="E1123" i="1"/>
  <c r="B1113" i="14" s="1"/>
  <c r="E1124" i="1"/>
  <c r="B1114" i="14" s="1"/>
  <c r="E1125" i="1"/>
  <c r="B1115" i="14" s="1"/>
  <c r="E1126" i="1"/>
  <c r="B1116" i="14" s="1"/>
  <c r="E1127" i="1"/>
  <c r="B1117" i="14" s="1"/>
  <c r="E1128" i="1"/>
  <c r="B1118" i="14" s="1"/>
  <c r="E1129" i="1"/>
  <c r="B1119" i="14" s="1"/>
  <c r="E1130" i="1"/>
  <c r="B1120" i="14" s="1"/>
  <c r="E1131" i="1"/>
  <c r="B1121" i="14" s="1"/>
  <c r="E1132" i="1"/>
  <c r="B1122" i="14" s="1"/>
  <c r="E1133" i="1"/>
  <c r="B1123" i="14" s="1"/>
  <c r="E1134" i="1"/>
  <c r="B1124" i="14" s="1"/>
  <c r="E1135" i="1"/>
  <c r="B1125" i="14" s="1"/>
  <c r="E1136" i="1"/>
  <c r="B1126" i="14" s="1"/>
  <c r="E1137" i="1"/>
  <c r="B1127" i="14" s="1"/>
  <c r="E1138" i="1"/>
  <c r="B1128" i="14" s="1"/>
  <c r="E1139" i="1"/>
  <c r="B1129" i="14" s="1"/>
  <c r="E1140" i="1"/>
  <c r="B1130" i="14" s="1"/>
  <c r="E1141" i="1"/>
  <c r="B1131" i="14" s="1"/>
  <c r="E1142" i="1"/>
  <c r="B1132" i="14" s="1"/>
  <c r="E1143" i="1"/>
  <c r="B1133" i="14" s="1"/>
  <c r="E1144" i="1"/>
  <c r="B1134" i="14" s="1"/>
  <c r="E1145" i="1"/>
  <c r="B1135" i="14" s="1"/>
  <c r="E1146" i="1"/>
  <c r="B1136" i="14" s="1"/>
  <c r="E1147" i="1"/>
  <c r="B1137" i="14" s="1"/>
  <c r="E1148" i="1"/>
  <c r="B1138" i="14" s="1"/>
  <c r="E1149" i="1"/>
  <c r="B1139" i="14" s="1"/>
  <c r="E1150" i="1"/>
  <c r="B1140" i="14" s="1"/>
  <c r="E1151" i="1"/>
  <c r="B1141" i="14" s="1"/>
  <c r="E1152" i="1"/>
  <c r="B1142" i="14" s="1"/>
  <c r="E1153" i="1"/>
  <c r="B1143" i="14" s="1"/>
  <c r="E1154" i="1"/>
  <c r="B1144" i="14" s="1"/>
  <c r="E1155" i="1"/>
  <c r="B1145" i="14" s="1"/>
  <c r="E1156" i="1"/>
  <c r="B1146" i="14" s="1"/>
  <c r="E1157" i="1"/>
  <c r="B1147" i="14" s="1"/>
  <c r="E1158" i="1"/>
  <c r="B1148" i="14" s="1"/>
  <c r="E1159" i="1"/>
  <c r="B1149" i="14" s="1"/>
  <c r="E1160" i="1"/>
  <c r="B1150" i="14" s="1"/>
  <c r="E1161" i="1"/>
  <c r="B1151" i="14" s="1"/>
  <c r="E1162" i="1"/>
  <c r="B1152" i="14" s="1"/>
  <c r="E1163" i="1"/>
  <c r="B1153" i="14" s="1"/>
  <c r="E1164" i="1"/>
  <c r="B1154" i="14" s="1"/>
  <c r="E1165" i="1"/>
  <c r="B1155" i="14" s="1"/>
  <c r="E1166" i="1"/>
  <c r="B1156" i="14" s="1"/>
  <c r="E1167" i="1"/>
  <c r="B1157" i="14" s="1"/>
  <c r="E1168" i="1"/>
  <c r="B1158" i="14" s="1"/>
  <c r="E1169" i="1"/>
  <c r="B1159" i="14" s="1"/>
  <c r="E1170" i="1"/>
  <c r="B1160" i="14" s="1"/>
  <c r="E1171" i="1"/>
  <c r="B1161" i="14" s="1"/>
  <c r="E1172" i="1"/>
  <c r="B1162" i="14" s="1"/>
  <c r="E1173" i="1"/>
  <c r="B1163" i="14" s="1"/>
  <c r="E1174" i="1"/>
  <c r="B1164" i="14" s="1"/>
  <c r="E1175" i="1"/>
  <c r="B1165" i="14" s="1"/>
  <c r="E1176" i="1"/>
  <c r="B1166" i="14" s="1"/>
  <c r="E1177" i="1"/>
  <c r="B1167" i="14" s="1"/>
  <c r="E1178" i="1"/>
  <c r="E1179" i="1"/>
  <c r="E1180" i="1"/>
  <c r="E1181" i="1"/>
  <c r="E1182" i="1"/>
  <c r="E1183" i="1"/>
  <c r="E1184" i="1"/>
  <c r="B1174" i="14" s="1"/>
  <c r="E1185" i="1"/>
  <c r="E1186" i="1"/>
  <c r="E1187" i="1"/>
  <c r="E1188" i="1"/>
  <c r="E1189" i="1"/>
  <c r="E1190" i="1"/>
  <c r="B1180" i="14" s="1"/>
  <c r="E1191" i="1"/>
  <c r="E1192" i="1"/>
  <c r="E1193" i="1"/>
  <c r="B1183" i="14" s="1"/>
  <c r="E1194" i="1"/>
  <c r="E1195" i="1"/>
  <c r="E1196" i="1"/>
  <c r="E1197" i="1"/>
  <c r="B1187" i="14" s="1"/>
  <c r="E1198" i="1"/>
  <c r="B1188" i="14" s="1"/>
  <c r="E1199" i="1"/>
  <c r="B1189" i="14" s="1"/>
  <c r="E1200" i="1"/>
  <c r="B1190" i="14" s="1"/>
  <c r="E1201" i="1"/>
  <c r="B1191" i="14" s="1"/>
  <c r="E1202" i="1"/>
  <c r="B1192" i="14" s="1"/>
  <c r="E1203" i="1"/>
  <c r="B1193" i="14" s="1"/>
  <c r="E1204" i="1"/>
  <c r="B1194" i="14" s="1"/>
  <c r="E1205" i="1"/>
  <c r="B1195" i="14" s="1"/>
  <c r="E1206" i="1"/>
  <c r="B1196" i="14" s="1"/>
  <c r="E1207" i="1"/>
  <c r="B1197" i="14" s="1"/>
  <c r="E1208" i="1"/>
  <c r="B1198" i="14" s="1"/>
  <c r="E1209" i="1"/>
  <c r="B1199" i="14" s="1"/>
  <c r="E1210" i="1"/>
  <c r="B1200" i="14" s="1"/>
  <c r="E1211" i="1"/>
  <c r="B1201" i="14" s="1"/>
  <c r="E1212" i="1"/>
  <c r="B1202" i="14" s="1"/>
  <c r="E1213" i="1"/>
  <c r="B1203" i="14" s="1"/>
  <c r="E1214" i="1"/>
  <c r="B1204" i="14" s="1"/>
  <c r="E1215" i="1"/>
  <c r="B1205" i="14" s="1"/>
  <c r="E1216" i="1"/>
  <c r="B1206" i="14" s="1"/>
  <c r="E1217" i="1"/>
  <c r="B1207" i="14" s="1"/>
  <c r="E1218" i="1"/>
  <c r="B1208" i="14" s="1"/>
  <c r="E1219" i="1"/>
  <c r="B1209" i="14" s="1"/>
  <c r="E1220" i="1"/>
  <c r="B1210" i="14" s="1"/>
  <c r="E1221" i="1"/>
  <c r="B1211" i="14" s="1"/>
  <c r="E1222" i="1"/>
  <c r="B1212" i="14" s="1"/>
  <c r="E1223" i="1"/>
  <c r="B1213" i="14" s="1"/>
  <c r="E1224" i="1"/>
  <c r="B1214" i="14" s="1"/>
  <c r="E1225" i="1"/>
  <c r="B1215" i="14" s="1"/>
  <c r="E1226" i="1"/>
  <c r="B1216" i="14" s="1"/>
  <c r="E1227" i="1"/>
  <c r="B1217" i="14" s="1"/>
  <c r="E1228" i="1"/>
  <c r="B1218" i="14" s="1"/>
  <c r="E1229" i="1"/>
  <c r="B1219" i="14" s="1"/>
  <c r="E1230" i="1"/>
  <c r="B1220" i="14" s="1"/>
  <c r="E1231" i="1"/>
  <c r="B1221" i="14" s="1"/>
  <c r="E1232" i="1"/>
  <c r="B1222" i="14" s="1"/>
  <c r="E1233" i="1"/>
  <c r="B1223" i="14" s="1"/>
  <c r="E1234" i="1"/>
  <c r="B1224" i="14" s="1"/>
  <c r="E1235" i="1"/>
  <c r="B1225" i="14" s="1"/>
  <c r="E1236" i="1"/>
  <c r="B1226" i="14" s="1"/>
  <c r="E1237" i="1"/>
  <c r="B1227" i="14" s="1"/>
  <c r="E1238" i="1"/>
  <c r="B1228" i="14" s="1"/>
  <c r="E1239" i="1"/>
  <c r="B1229" i="14" s="1"/>
  <c r="E1240" i="1"/>
  <c r="B1230" i="14" s="1"/>
  <c r="E1241" i="1"/>
  <c r="B1231" i="14" s="1"/>
  <c r="E1242" i="1"/>
  <c r="B1232" i="14" s="1"/>
  <c r="E1243" i="1"/>
  <c r="B1233" i="14" s="1"/>
  <c r="E1244" i="1"/>
  <c r="B1234" i="14" s="1"/>
  <c r="E1245" i="1"/>
  <c r="B1235" i="14" s="1"/>
  <c r="E1246" i="1"/>
  <c r="B1236" i="14" s="1"/>
  <c r="E1247" i="1"/>
  <c r="B1237" i="14" s="1"/>
  <c r="E1248" i="1"/>
  <c r="B1238" i="14" s="1"/>
  <c r="E1249" i="1"/>
  <c r="B1239" i="14" s="1"/>
  <c r="E1250" i="1"/>
  <c r="B1240" i="14" s="1"/>
  <c r="E1251" i="1"/>
  <c r="B1241" i="14" s="1"/>
  <c r="E1252" i="1"/>
  <c r="B1242" i="14" s="1"/>
  <c r="E1253" i="1"/>
  <c r="B1243" i="14" s="1"/>
  <c r="E1254" i="1"/>
  <c r="B1244" i="14" s="1"/>
  <c r="E1255" i="1"/>
  <c r="B1245" i="14" s="1"/>
  <c r="E1256" i="1"/>
  <c r="B1246" i="14" s="1"/>
  <c r="E1257" i="1"/>
  <c r="B1247" i="14" s="1"/>
  <c r="E1258" i="1"/>
  <c r="B1248" i="14" s="1"/>
  <c r="E1259" i="1"/>
  <c r="B1249" i="14" s="1"/>
  <c r="E1260" i="1"/>
  <c r="B1250" i="14" s="1"/>
  <c r="E1261" i="1"/>
  <c r="B1251" i="14" s="1"/>
  <c r="E1262" i="1"/>
  <c r="B1252" i="14" s="1"/>
  <c r="E1263" i="1"/>
  <c r="B1253" i="14" s="1"/>
  <c r="E1264" i="1"/>
  <c r="B1254" i="14" s="1"/>
  <c r="E1265" i="1"/>
  <c r="B1255" i="14" s="1"/>
  <c r="E1266" i="1"/>
  <c r="B1256" i="14" s="1"/>
  <c r="E1267" i="1"/>
  <c r="B1257" i="14" s="1"/>
  <c r="E1268" i="1"/>
  <c r="B1258" i="14" s="1"/>
  <c r="E1269" i="1"/>
  <c r="B1259" i="14" s="1"/>
  <c r="E1270" i="1"/>
  <c r="B1260" i="14" s="1"/>
  <c r="E1271" i="1"/>
  <c r="B1261" i="14" s="1"/>
  <c r="E1272" i="1"/>
  <c r="B1262" i="14" s="1"/>
  <c r="E1273" i="1"/>
  <c r="B1263" i="14" s="1"/>
  <c r="E1274" i="1"/>
  <c r="B1264" i="14" s="1"/>
  <c r="E1275" i="1"/>
  <c r="B1265" i="14" s="1"/>
  <c r="E1276" i="1"/>
  <c r="B1266" i="14" s="1"/>
  <c r="E1277" i="1"/>
  <c r="B1267" i="14" s="1"/>
  <c r="E1278" i="1"/>
  <c r="B1268" i="14" s="1"/>
  <c r="E1279" i="1"/>
  <c r="B1269" i="14" s="1"/>
  <c r="E1280" i="1"/>
  <c r="E1281" i="1"/>
  <c r="E1282" i="1"/>
  <c r="B1272" i="14" s="1"/>
  <c r="E1283" i="1"/>
  <c r="B1273" i="14" s="1"/>
  <c r="E1284" i="1"/>
  <c r="B1274" i="14" s="1"/>
  <c r="E1285" i="1"/>
  <c r="B1275" i="14" s="1"/>
  <c r="E1286" i="1"/>
  <c r="B1276" i="14" s="1"/>
  <c r="E1287" i="1"/>
  <c r="B1277" i="14" s="1"/>
  <c r="E1288" i="1"/>
  <c r="B1278" i="14" s="1"/>
  <c r="E1289" i="1"/>
  <c r="B1279" i="14" s="1"/>
  <c r="E1290" i="1"/>
  <c r="B1280" i="14" s="1"/>
  <c r="E1291" i="1"/>
  <c r="B1281" i="14" s="1"/>
  <c r="E1292" i="1"/>
  <c r="B1282" i="14" s="1"/>
  <c r="E1293" i="1"/>
  <c r="B1283" i="14" s="1"/>
  <c r="E1294" i="1"/>
  <c r="B1284" i="14" s="1"/>
  <c r="E1295" i="1"/>
  <c r="B1285" i="14" s="1"/>
  <c r="E1296" i="1"/>
  <c r="B1286" i="14" s="1"/>
  <c r="E1297" i="1"/>
  <c r="B1287" i="14" s="1"/>
  <c r="E1298" i="1"/>
  <c r="B1288" i="14" s="1"/>
  <c r="E1299" i="1"/>
  <c r="B1289" i="14" s="1"/>
  <c r="E1300" i="1"/>
  <c r="B1290" i="14" s="1"/>
  <c r="E1301" i="1"/>
  <c r="B1291" i="14" s="1"/>
  <c r="E1302" i="1"/>
  <c r="B1292" i="14" s="1"/>
  <c r="E1303" i="1"/>
  <c r="B1293" i="14" s="1"/>
  <c r="E1304" i="1"/>
  <c r="B1294" i="14" s="1"/>
  <c r="E1305" i="1"/>
  <c r="B1295" i="14" s="1"/>
  <c r="E1306" i="1"/>
  <c r="E1307" i="1"/>
  <c r="B1297" i="14" s="1"/>
  <c r="E1308" i="1"/>
  <c r="B1298" i="14" s="1"/>
  <c r="E1309" i="1"/>
  <c r="B1299" i="14" s="1"/>
  <c r="E1310" i="1"/>
  <c r="B1300" i="14" s="1"/>
  <c r="E1311" i="1"/>
  <c r="B1301" i="14" s="1"/>
  <c r="E1312" i="1"/>
  <c r="B1302" i="14" s="1"/>
  <c r="E1313" i="1"/>
  <c r="B1303" i="14" s="1"/>
  <c r="E1314" i="1"/>
  <c r="B1304" i="14" s="1"/>
  <c r="E1315" i="1"/>
  <c r="B1305" i="14" s="1"/>
  <c r="E1316" i="1"/>
  <c r="B1306" i="14" s="1"/>
  <c r="E1317" i="1"/>
  <c r="B1307" i="14" s="1"/>
  <c r="E1318" i="1"/>
  <c r="B1308" i="14" s="1"/>
  <c r="E1319" i="1"/>
  <c r="B1309" i="14" s="1"/>
  <c r="E1320" i="1"/>
  <c r="B1310" i="14" s="1"/>
  <c r="E1321" i="1"/>
  <c r="B1311" i="14" s="1"/>
  <c r="E1322" i="1"/>
  <c r="B1312" i="14" s="1"/>
  <c r="E1323" i="1"/>
  <c r="B1313" i="14" s="1"/>
  <c r="E1324" i="1"/>
  <c r="B1314" i="14" s="1"/>
  <c r="E1325" i="1"/>
  <c r="B1315" i="14" s="1"/>
  <c r="E1326" i="1"/>
  <c r="B1316" i="14" s="1"/>
  <c r="E1327" i="1"/>
  <c r="B1317" i="14" s="1"/>
  <c r="E1328" i="1"/>
  <c r="B1318" i="14" s="1"/>
  <c r="E1329" i="1"/>
  <c r="B1319" i="14" s="1"/>
  <c r="E1330" i="1"/>
  <c r="B1320" i="14" s="1"/>
  <c r="E1331" i="1"/>
  <c r="B1321" i="14" s="1"/>
  <c r="E1332" i="1"/>
  <c r="B1322" i="14" s="1"/>
  <c r="E1333" i="1"/>
  <c r="B1323" i="14" s="1"/>
  <c r="E1334" i="1"/>
  <c r="B1324" i="14" s="1"/>
  <c r="E1335" i="1"/>
  <c r="B1325" i="14" s="1"/>
  <c r="E1336" i="1"/>
  <c r="B1326" i="14" s="1"/>
  <c r="E1337" i="1"/>
  <c r="B1327" i="14" s="1"/>
  <c r="E1338" i="1"/>
  <c r="B1328" i="14" s="1"/>
  <c r="E1339" i="1"/>
  <c r="B1329" i="14" s="1"/>
  <c r="E1340" i="1"/>
  <c r="E1341" i="1"/>
  <c r="B1331" i="14" s="1"/>
  <c r="E1342" i="1"/>
  <c r="B1332" i="14" s="1"/>
  <c r="E1343" i="1"/>
  <c r="B1333" i="14" s="1"/>
  <c r="E1344" i="1"/>
  <c r="B1334" i="14" s="1"/>
  <c r="E1345" i="1"/>
  <c r="B1335" i="14" s="1"/>
  <c r="E1346" i="1"/>
  <c r="B1336" i="14" s="1"/>
  <c r="E1347" i="1"/>
  <c r="B1337" i="14" s="1"/>
  <c r="E1348" i="1"/>
  <c r="B1338" i="14" s="1"/>
  <c r="E1349" i="1"/>
  <c r="E1350" i="1"/>
  <c r="B1340" i="14" s="1"/>
  <c r="E1351" i="1"/>
  <c r="B1341" i="14" s="1"/>
  <c r="E1352" i="1"/>
  <c r="B1342" i="14" s="1"/>
  <c r="E1353" i="1"/>
  <c r="B1343" i="14" s="1"/>
  <c r="E1354" i="1"/>
  <c r="B1344" i="14" s="1"/>
  <c r="E1355" i="1"/>
  <c r="B1345" i="14" s="1"/>
  <c r="E1356" i="1"/>
  <c r="B1346" i="14" s="1"/>
  <c r="E1357" i="1"/>
  <c r="B1347" i="14" s="1"/>
  <c r="E1358" i="1"/>
  <c r="B1348" i="14" s="1"/>
  <c r="E1359" i="1"/>
  <c r="B1349" i="14" s="1"/>
  <c r="E1360" i="1"/>
  <c r="B1350" i="14" s="1"/>
  <c r="E1361" i="1"/>
  <c r="B1351" i="14" s="1"/>
  <c r="E1362" i="1"/>
  <c r="B1352" i="14" s="1"/>
  <c r="E1363" i="1"/>
  <c r="B1353" i="14" s="1"/>
  <c r="E1364" i="1"/>
  <c r="B1354" i="14" s="1"/>
  <c r="E1365" i="1"/>
  <c r="B1355" i="14" s="1"/>
  <c r="E1366" i="1"/>
  <c r="B1356" i="14" s="1"/>
  <c r="E1367" i="1"/>
  <c r="B1357" i="14" s="1"/>
  <c r="E1368" i="1"/>
  <c r="B1358" i="14" s="1"/>
  <c r="E1369" i="1"/>
  <c r="B1359" i="14" s="1"/>
  <c r="E1370" i="1"/>
  <c r="B1360" i="14" s="1"/>
  <c r="E1371" i="1"/>
  <c r="B1361" i="14" s="1"/>
  <c r="E1372" i="1"/>
  <c r="B1362" i="14" s="1"/>
  <c r="E1373" i="1"/>
  <c r="B1363" i="14" s="1"/>
  <c r="E1374" i="1"/>
  <c r="B1364" i="14" s="1"/>
  <c r="E1375" i="1"/>
  <c r="B1365" i="14" s="1"/>
  <c r="E1376" i="1"/>
  <c r="B1366" i="14" s="1"/>
  <c r="E1377" i="1"/>
  <c r="B1367" i="14" s="1"/>
  <c r="E1378" i="1"/>
  <c r="B1368" i="14" s="1"/>
  <c r="E1379" i="1"/>
  <c r="B1369" i="14" s="1"/>
  <c r="E1380" i="1"/>
  <c r="B1370" i="14" s="1"/>
  <c r="E1381" i="1"/>
  <c r="B1371" i="14" s="1"/>
  <c r="E1382" i="1"/>
  <c r="B1372" i="14" s="1"/>
  <c r="E1383" i="1"/>
  <c r="B1373" i="14" s="1"/>
  <c r="E1384" i="1"/>
  <c r="B1374" i="14" s="1"/>
  <c r="E1385" i="1"/>
  <c r="B1375" i="14" s="1"/>
  <c r="E1386" i="1"/>
  <c r="B1376" i="14" s="1"/>
  <c r="E1387" i="1"/>
  <c r="B1377" i="14" s="1"/>
  <c r="E1388" i="1"/>
  <c r="B1378" i="14" s="1"/>
  <c r="E1389" i="1"/>
  <c r="B1379" i="14" s="1"/>
  <c r="E1390" i="1"/>
  <c r="B1380" i="14" s="1"/>
  <c r="E1391" i="1"/>
  <c r="B1381" i="14" s="1"/>
  <c r="E1392" i="1"/>
  <c r="B1382" i="14" s="1"/>
  <c r="E1393" i="1"/>
  <c r="B1383" i="14" s="1"/>
  <c r="E1394" i="1"/>
  <c r="B1384" i="14" s="1"/>
  <c r="E1395" i="1"/>
  <c r="B1385" i="14" s="1"/>
  <c r="E1396" i="1"/>
  <c r="B1386" i="14" s="1"/>
  <c r="E1397" i="1"/>
  <c r="B1387" i="14" s="1"/>
  <c r="E1398" i="1"/>
  <c r="B1388" i="14" s="1"/>
  <c r="E1399" i="1"/>
  <c r="B1389" i="14" s="1"/>
  <c r="E1400" i="1"/>
  <c r="B1390" i="14" s="1"/>
  <c r="E1401" i="1"/>
  <c r="B1391" i="14" s="1"/>
  <c r="E1402" i="1"/>
  <c r="B1392" i="14" s="1"/>
  <c r="E1403" i="1"/>
  <c r="B1393" i="14" s="1"/>
  <c r="E1404" i="1"/>
  <c r="B1394" i="14" s="1"/>
  <c r="E1405" i="1"/>
  <c r="B1395" i="14" s="1"/>
  <c r="E1406" i="1"/>
  <c r="B1396" i="14" s="1"/>
  <c r="E1407" i="1"/>
  <c r="B1397" i="14" s="1"/>
  <c r="E1408" i="1"/>
  <c r="B1398" i="14" s="1"/>
  <c r="E1409" i="1"/>
  <c r="B1399" i="14" s="1"/>
  <c r="E1410" i="1"/>
  <c r="B1400" i="14" s="1"/>
  <c r="E1411" i="1"/>
  <c r="B1401" i="14" s="1"/>
  <c r="E1412" i="1"/>
  <c r="B1402" i="14" s="1"/>
  <c r="E1413" i="1"/>
  <c r="B1403" i="14" s="1"/>
  <c r="E1414" i="1"/>
  <c r="B1404" i="14" s="1"/>
  <c r="E1415" i="1"/>
  <c r="B1405" i="14" s="1"/>
  <c r="E1416" i="1"/>
  <c r="B1406" i="14" s="1"/>
  <c r="E1417" i="1"/>
  <c r="B1407" i="14" s="1"/>
  <c r="E1418" i="1"/>
  <c r="B1408" i="14" s="1"/>
  <c r="E1419" i="1"/>
  <c r="B1409" i="14" s="1"/>
  <c r="E1420" i="1"/>
  <c r="B1410" i="14" s="1"/>
  <c r="E1421" i="1"/>
  <c r="B1411" i="14" s="1"/>
  <c r="E1422" i="1"/>
  <c r="B1412" i="14" s="1"/>
  <c r="E1423" i="1"/>
  <c r="B1413" i="14" s="1"/>
  <c r="E1424" i="1"/>
  <c r="B1414" i="14" s="1"/>
  <c r="E1425" i="1"/>
  <c r="B1415" i="14" s="1"/>
  <c r="E1426" i="1"/>
  <c r="B1416" i="14" s="1"/>
  <c r="E1427" i="1"/>
  <c r="B1417" i="14" s="1"/>
  <c r="E1428" i="1"/>
  <c r="B1418" i="14" s="1"/>
  <c r="E1429" i="1"/>
  <c r="B1419" i="14" s="1"/>
  <c r="E1430" i="1"/>
  <c r="B1420" i="14" s="1"/>
  <c r="E1431" i="1"/>
  <c r="B1421" i="14" s="1"/>
  <c r="E1432" i="1"/>
  <c r="B1422" i="14" s="1"/>
  <c r="E1433" i="1"/>
  <c r="B1423" i="14" s="1"/>
  <c r="E1434" i="1"/>
  <c r="B1424" i="14" s="1"/>
  <c r="E1435" i="1"/>
  <c r="B1425" i="14" s="1"/>
  <c r="E1436" i="1"/>
  <c r="B1426" i="14" s="1"/>
  <c r="E1437" i="1"/>
  <c r="B1427" i="14" s="1"/>
  <c r="E1438" i="1"/>
  <c r="B1428" i="14" s="1"/>
  <c r="E1439" i="1"/>
  <c r="B1429" i="14" s="1"/>
  <c r="E1440" i="1"/>
  <c r="B1430" i="14" s="1"/>
  <c r="E1441" i="1"/>
  <c r="B1431" i="14" s="1"/>
  <c r="E1442" i="1"/>
  <c r="B1432" i="14" s="1"/>
  <c r="E1443" i="1"/>
  <c r="B1433" i="14" s="1"/>
  <c r="E1444" i="1"/>
  <c r="B1434" i="14" s="1"/>
  <c r="E1445" i="1"/>
  <c r="B1435" i="14" s="1"/>
  <c r="E1446" i="1"/>
  <c r="B1436" i="14" s="1"/>
  <c r="E1447" i="1"/>
  <c r="B1437" i="14" s="1"/>
  <c r="E1448" i="1"/>
  <c r="B1438" i="14" s="1"/>
  <c r="E1449" i="1"/>
  <c r="B1439" i="14" s="1"/>
  <c r="E1450" i="1"/>
  <c r="B1440" i="14" s="1"/>
  <c r="E1451" i="1"/>
  <c r="B1441" i="14" s="1"/>
  <c r="E1452" i="1"/>
  <c r="B1442" i="14" s="1"/>
  <c r="E1453" i="1"/>
  <c r="B1443" i="14" s="1"/>
  <c r="E1454" i="1"/>
  <c r="B1444" i="14" s="1"/>
  <c r="E1455" i="1"/>
  <c r="B1445" i="14" s="1"/>
  <c r="E1456" i="1"/>
  <c r="B1446" i="14" s="1"/>
  <c r="E1457" i="1"/>
  <c r="B1447" i="14" s="1"/>
  <c r="E1458" i="1"/>
  <c r="B1448" i="14" s="1"/>
  <c r="E1459" i="1"/>
  <c r="B1449" i="14" s="1"/>
  <c r="E1460" i="1"/>
  <c r="B1450" i="14" s="1"/>
  <c r="E1461" i="1"/>
  <c r="B1451" i="14" s="1"/>
  <c r="E1462" i="1"/>
  <c r="B1452" i="14" s="1"/>
  <c r="E1463" i="1"/>
  <c r="B1453" i="14" s="1"/>
  <c r="E1464" i="1"/>
  <c r="B1454" i="14" s="1"/>
  <c r="E1465" i="1"/>
  <c r="B1455" i="14" s="1"/>
  <c r="E1466" i="1"/>
  <c r="B1456" i="14" s="1"/>
  <c r="E1467" i="1"/>
  <c r="B1457" i="14" s="1"/>
  <c r="E1468" i="1"/>
  <c r="B1458" i="14" s="1"/>
  <c r="E1469" i="1"/>
  <c r="B1459" i="14" s="1"/>
  <c r="E1470" i="1"/>
  <c r="B1460" i="14" s="1"/>
  <c r="E1471" i="1"/>
  <c r="B1461" i="14" s="1"/>
  <c r="E1472" i="1"/>
  <c r="B1462" i="14" s="1"/>
  <c r="E1473" i="1"/>
  <c r="B1463" i="14" s="1"/>
  <c r="E1474" i="1"/>
  <c r="B1464" i="14" s="1"/>
  <c r="E1475" i="1"/>
  <c r="B1465" i="14" s="1"/>
  <c r="E1476" i="1"/>
  <c r="B1466" i="14" s="1"/>
  <c r="E1477" i="1"/>
  <c r="B1467" i="14" s="1"/>
  <c r="E1478" i="1"/>
  <c r="B1468" i="14" s="1"/>
  <c r="E1479" i="1"/>
  <c r="B1469" i="14" s="1"/>
  <c r="E1480" i="1"/>
  <c r="B1470" i="14" s="1"/>
  <c r="E1481" i="1"/>
  <c r="B1471" i="14" s="1"/>
  <c r="E1482" i="1"/>
  <c r="B1472" i="14" s="1"/>
  <c r="E1483" i="1"/>
  <c r="B1473" i="14" s="1"/>
  <c r="E1484" i="1"/>
  <c r="B1474" i="14" s="1"/>
  <c r="E1485" i="1"/>
  <c r="B1475" i="14" s="1"/>
  <c r="E1486" i="1"/>
  <c r="B1476" i="14" s="1"/>
  <c r="E1487" i="1"/>
  <c r="B1477" i="14" s="1"/>
  <c r="E1488" i="1"/>
  <c r="B1478" i="14" s="1"/>
  <c r="E1489" i="1"/>
  <c r="B1479" i="14" s="1"/>
  <c r="E1490" i="1"/>
  <c r="B1480" i="14" s="1"/>
  <c r="E1491" i="1"/>
  <c r="B1481" i="14" s="1"/>
  <c r="E1492" i="1"/>
  <c r="B1482" i="14" s="1"/>
  <c r="E1493" i="1"/>
  <c r="B1483" i="14" s="1"/>
  <c r="E1494" i="1"/>
  <c r="B1484" i="14" s="1"/>
  <c r="E1495" i="1"/>
  <c r="B1485" i="14" s="1"/>
  <c r="E1496" i="1"/>
  <c r="B1486" i="14" s="1"/>
  <c r="E1497" i="1"/>
  <c r="B1487" i="14" s="1"/>
  <c r="E1498" i="1"/>
  <c r="B1488" i="14" s="1"/>
  <c r="E1499" i="1"/>
  <c r="B1489" i="14" s="1"/>
  <c r="E1500" i="1"/>
  <c r="B1490" i="14" s="1"/>
  <c r="E1501" i="1"/>
  <c r="B1491" i="14" s="1"/>
  <c r="E1502" i="1"/>
  <c r="B1492" i="14" s="1"/>
  <c r="E1503" i="1"/>
  <c r="B1493" i="14" s="1"/>
  <c r="E1504" i="1"/>
  <c r="B1494" i="14" s="1"/>
  <c r="E1505" i="1"/>
  <c r="B1495" i="14" s="1"/>
  <c r="E1506" i="1"/>
  <c r="B1496" i="14" s="1"/>
  <c r="E1507" i="1"/>
  <c r="B1497" i="14" s="1"/>
  <c r="E1508" i="1"/>
  <c r="B1498" i="14" s="1"/>
  <c r="E1509" i="1"/>
  <c r="B1499" i="14" s="1"/>
  <c r="E1510" i="1"/>
  <c r="B1500" i="14" s="1"/>
  <c r="E1511" i="1"/>
  <c r="B1501" i="14" s="1"/>
  <c r="E1512" i="1"/>
  <c r="B1502" i="14" s="1"/>
  <c r="E1513" i="1"/>
  <c r="B1503" i="14" s="1"/>
  <c r="E1514" i="1"/>
  <c r="B1504" i="14" s="1"/>
  <c r="E1515" i="1"/>
  <c r="B1505" i="14" s="1"/>
  <c r="E1516" i="1"/>
  <c r="B1506" i="14" s="1"/>
  <c r="E1517" i="1"/>
  <c r="B1507" i="14" s="1"/>
  <c r="E1518" i="1"/>
  <c r="B1508" i="14" s="1"/>
  <c r="E1519" i="1"/>
  <c r="B1509" i="14" s="1"/>
  <c r="E1520" i="1"/>
  <c r="B1510" i="14" s="1"/>
  <c r="E1521" i="1"/>
  <c r="B1511" i="14" s="1"/>
  <c r="E1522" i="1"/>
  <c r="B1512" i="14" s="1"/>
  <c r="E1523" i="1"/>
  <c r="B1513" i="14" s="1"/>
  <c r="E1524" i="1"/>
  <c r="B1514" i="14" s="1"/>
  <c r="E1525" i="1"/>
  <c r="B1515" i="14" s="1"/>
  <c r="E1526" i="1"/>
  <c r="B1516" i="14" s="1"/>
  <c r="E1527" i="1"/>
  <c r="B1517" i="14" s="1"/>
  <c r="E1528" i="1"/>
  <c r="B1518" i="14" s="1"/>
  <c r="E1529" i="1"/>
  <c r="B1519" i="14" s="1"/>
  <c r="E1530" i="1"/>
  <c r="B1520" i="14" s="1"/>
  <c r="E1531" i="1"/>
  <c r="B1521" i="14" s="1"/>
  <c r="E1532" i="1"/>
  <c r="B1522" i="14" s="1"/>
  <c r="E1533" i="1"/>
  <c r="B1523" i="14" s="1"/>
  <c r="E1534" i="1"/>
  <c r="B1524" i="14" s="1"/>
  <c r="E1535" i="1"/>
  <c r="B1525" i="14" s="1"/>
  <c r="E1536" i="1"/>
  <c r="B1526" i="14" s="1"/>
  <c r="E1537" i="1"/>
  <c r="B1527" i="14" s="1"/>
  <c r="E1538" i="1"/>
  <c r="B1528" i="14" s="1"/>
  <c r="E1539" i="1"/>
  <c r="B1529" i="14" s="1"/>
  <c r="E1540" i="1"/>
  <c r="B1530" i="14" s="1"/>
  <c r="E1541" i="1"/>
  <c r="B1531" i="14" s="1"/>
  <c r="E1542" i="1"/>
  <c r="B1532" i="14" s="1"/>
  <c r="E1543" i="1"/>
  <c r="B1533" i="14" s="1"/>
  <c r="E1544" i="1"/>
  <c r="B1534" i="14" s="1"/>
  <c r="E1545" i="1"/>
  <c r="B1535" i="14" s="1"/>
  <c r="E1546" i="1"/>
  <c r="B1536" i="14" s="1"/>
  <c r="E1547" i="1"/>
  <c r="B1537" i="14" s="1"/>
  <c r="E1548" i="1"/>
  <c r="B1538" i="14" s="1"/>
  <c r="E1549" i="1"/>
  <c r="B1539" i="14" s="1"/>
  <c r="E1550" i="1"/>
  <c r="B1540" i="14" s="1"/>
  <c r="E1551" i="1"/>
  <c r="B1541" i="14" s="1"/>
  <c r="E1552" i="1"/>
  <c r="B1542" i="14" s="1"/>
  <c r="E1553" i="1"/>
  <c r="B1543" i="14" s="1"/>
  <c r="E1554" i="1"/>
  <c r="B1544" i="14" s="1"/>
  <c r="E1555" i="1"/>
  <c r="E1556" i="1"/>
  <c r="E1557" i="1"/>
  <c r="B1547" i="14" s="1"/>
  <c r="E1558" i="1"/>
  <c r="B1548" i="14" s="1"/>
  <c r="E1559" i="1"/>
  <c r="B1549" i="14" s="1"/>
  <c r="E1560" i="1"/>
  <c r="B1550" i="14" s="1"/>
  <c r="E1561" i="1"/>
  <c r="B1551" i="14" s="1"/>
  <c r="E1562" i="1"/>
  <c r="E1563" i="1"/>
  <c r="B1553" i="14" s="1"/>
  <c r="E1564" i="1"/>
  <c r="B1554" i="14" s="1"/>
  <c r="E1565" i="1"/>
  <c r="B1555" i="14" s="1"/>
  <c r="E1566" i="1"/>
  <c r="B1556" i="14" s="1"/>
  <c r="E1567" i="1"/>
  <c r="B1557" i="14" s="1"/>
  <c r="E1568" i="1"/>
  <c r="B1558" i="14" s="1"/>
  <c r="E1569" i="1"/>
  <c r="B1559" i="14" s="1"/>
  <c r="E1570" i="1"/>
  <c r="E1571" i="1"/>
  <c r="B1561" i="14" s="1"/>
  <c r="E1572" i="1"/>
  <c r="B1562" i="14" s="1"/>
  <c r="E1573" i="1"/>
  <c r="B1563" i="14" s="1"/>
  <c r="E1574" i="1"/>
  <c r="B1564" i="14" s="1"/>
  <c r="E1575" i="1"/>
  <c r="B1565" i="14" s="1"/>
  <c r="E1576" i="1"/>
  <c r="B1566" i="14" s="1"/>
  <c r="E1577" i="1"/>
  <c r="B1567" i="14" s="1"/>
  <c r="E1578" i="1"/>
  <c r="B1568" i="14" s="1"/>
  <c r="E1579" i="1"/>
  <c r="B1569" i="14" s="1"/>
  <c r="E1580" i="1"/>
  <c r="B1570" i="14" s="1"/>
  <c r="E1581" i="1"/>
  <c r="B1571" i="14" s="1"/>
  <c r="E1582" i="1"/>
  <c r="B1572" i="14" s="1"/>
  <c r="E1583" i="1"/>
  <c r="B1573" i="14" s="1"/>
  <c r="E1584" i="1"/>
  <c r="B1574" i="14" s="1"/>
  <c r="E1585" i="1"/>
  <c r="B1575" i="14" s="1"/>
  <c r="E1586" i="1"/>
  <c r="B1576" i="14" s="1"/>
  <c r="E1587" i="1"/>
  <c r="B1577" i="14" s="1"/>
  <c r="E1588" i="1"/>
  <c r="B1578" i="14" s="1"/>
  <c r="E1589" i="1"/>
  <c r="B1579" i="14" s="1"/>
  <c r="E1590" i="1"/>
  <c r="B1580" i="14" s="1"/>
  <c r="E1591" i="1"/>
  <c r="B1581" i="14" s="1"/>
  <c r="E1592" i="1"/>
  <c r="B1582" i="14" s="1"/>
  <c r="E1593" i="1"/>
  <c r="B1583" i="14" s="1"/>
  <c r="E1594" i="1"/>
  <c r="E1595" i="1"/>
  <c r="E1596" i="1"/>
  <c r="B1586" i="14" s="1"/>
  <c r="E1597" i="1"/>
  <c r="B1587" i="14" s="1"/>
  <c r="E1598" i="1"/>
  <c r="B1588" i="14" s="1"/>
  <c r="E1599" i="1"/>
  <c r="B1589" i="14" s="1"/>
  <c r="E1600" i="1"/>
  <c r="B1590" i="14" s="1"/>
  <c r="E1601" i="1"/>
  <c r="B1591" i="14" s="1"/>
  <c r="E1602" i="1"/>
  <c r="B1592" i="14" s="1"/>
  <c r="E1603" i="1"/>
  <c r="E1604" i="1"/>
  <c r="B1594" i="14" s="1"/>
  <c r="E1605" i="1"/>
  <c r="B1595" i="14" s="1"/>
  <c r="E1606" i="1"/>
  <c r="B1596" i="14" s="1"/>
  <c r="E1607" i="1"/>
  <c r="E1608" i="1"/>
  <c r="B1598" i="14" s="1"/>
  <c r="E1609" i="1"/>
  <c r="B1599" i="14" s="1"/>
  <c r="E1610" i="1"/>
  <c r="E1611" i="1"/>
  <c r="E1612" i="1"/>
  <c r="E1613" i="1"/>
  <c r="E1614" i="1"/>
  <c r="E1615" i="1"/>
  <c r="E1616" i="1"/>
  <c r="E1617" i="1"/>
  <c r="E1618" i="1"/>
  <c r="E1619" i="1"/>
  <c r="E1620" i="1"/>
  <c r="E1621" i="1"/>
  <c r="E1622" i="1"/>
  <c r="E1623" i="1"/>
  <c r="B1613" i="14" s="1"/>
  <c r="E1624" i="1"/>
  <c r="B1614" i="14" s="1"/>
  <c r="E1625" i="1"/>
  <c r="E1626" i="1"/>
  <c r="B1616" i="14" s="1"/>
  <c r="E1627" i="1"/>
  <c r="E1628" i="1"/>
  <c r="B1618" i="14" s="1"/>
  <c r="E1629" i="1"/>
  <c r="B1619" i="14" s="1"/>
  <c r="E1630" i="1"/>
  <c r="B1620" i="14" s="1"/>
  <c r="E1631" i="1"/>
  <c r="B1621" i="14" s="1"/>
  <c r="E1632" i="1"/>
  <c r="E1633" i="1"/>
  <c r="E1634" i="1"/>
  <c r="E1635" i="1"/>
  <c r="E1636" i="1"/>
  <c r="E1637" i="1"/>
  <c r="B1627" i="14" s="1"/>
  <c r="E1638" i="1"/>
  <c r="E1639" i="1"/>
  <c r="E1640" i="1"/>
  <c r="B1630" i="14" s="1"/>
  <c r="E1641" i="1"/>
  <c r="B1631" i="14" s="1"/>
  <c r="E1642" i="1"/>
  <c r="B1632" i="14" s="1"/>
  <c r="E1643" i="1"/>
  <c r="B1633" i="14" s="1"/>
  <c r="E1644" i="1"/>
  <c r="B1634" i="14" s="1"/>
  <c r="E1645" i="1"/>
  <c r="E1646" i="1"/>
  <c r="E1647" i="1"/>
  <c r="E1648" i="1"/>
  <c r="B1638" i="14" s="1"/>
  <c r="E1649" i="1"/>
  <c r="B1639" i="14" s="1"/>
  <c r="E1650" i="1"/>
  <c r="B1640" i="14" s="1"/>
  <c r="E1651" i="1"/>
  <c r="B1641" i="14" s="1"/>
  <c r="E1652" i="1"/>
  <c r="B1642" i="14" s="1"/>
  <c r="E1653" i="1"/>
  <c r="B1643" i="14" s="1"/>
  <c r="E1654" i="1"/>
  <c r="B1644" i="14" s="1"/>
  <c r="E1655" i="1"/>
  <c r="E1656" i="1"/>
  <c r="B1646" i="14" s="1"/>
  <c r="E1657" i="1"/>
  <c r="B1647" i="14" s="1"/>
  <c r="E1658" i="1"/>
  <c r="E1659" i="1"/>
  <c r="B1649" i="14" s="1"/>
  <c r="E1660" i="1"/>
  <c r="E1661" i="1"/>
  <c r="E1662" i="1"/>
  <c r="E1663" i="1"/>
  <c r="E1664" i="1"/>
  <c r="E1665" i="1"/>
  <c r="E1666" i="1"/>
  <c r="B1656" i="14" s="1"/>
  <c r="E1667" i="1"/>
  <c r="B1657" i="14" s="1"/>
  <c r="E1668" i="1"/>
  <c r="B1658" i="14" s="1"/>
  <c r="E1669" i="1"/>
  <c r="B1659" i="14" s="1"/>
  <c r="E1670" i="1"/>
  <c r="B1660" i="14" s="1"/>
  <c r="E1671" i="1"/>
  <c r="B1661" i="14" s="1"/>
  <c r="E1672" i="1"/>
  <c r="B1662" i="14" s="1"/>
  <c r="E1673" i="1"/>
  <c r="B1663" i="14" s="1"/>
  <c r="E1674" i="1"/>
  <c r="B1664" i="14" s="1"/>
  <c r="E1675" i="1"/>
  <c r="B1665" i="14" s="1"/>
  <c r="E1676" i="1"/>
  <c r="B1666" i="14" s="1"/>
  <c r="E1677" i="1"/>
  <c r="B1667" i="14" s="1"/>
  <c r="E1678" i="1"/>
  <c r="B1668" i="14" s="1"/>
  <c r="E1679" i="1"/>
  <c r="B1669" i="14" s="1"/>
  <c r="E1680" i="1"/>
  <c r="B1670" i="14" s="1"/>
  <c r="E1681" i="1"/>
  <c r="B1671" i="14" s="1"/>
  <c r="E1682" i="1"/>
  <c r="B1672" i="14" s="1"/>
  <c r="E1683" i="1"/>
  <c r="B1673" i="14" s="1"/>
  <c r="E1684" i="1"/>
  <c r="B1674" i="14" s="1"/>
  <c r="E1685" i="1"/>
  <c r="B1675" i="14" s="1"/>
  <c r="E1686" i="1"/>
  <c r="B1676" i="14" s="1"/>
  <c r="E1687" i="1"/>
  <c r="B1677" i="14" s="1"/>
  <c r="E1688" i="1"/>
  <c r="B1678" i="14" s="1"/>
  <c r="E1689" i="1"/>
  <c r="B1679" i="14" s="1"/>
  <c r="E1690" i="1"/>
  <c r="B1680" i="14" s="1"/>
  <c r="E1691" i="1"/>
  <c r="B1681" i="14" s="1"/>
  <c r="E1692" i="1"/>
  <c r="B1682" i="14" s="1"/>
  <c r="E1693" i="1"/>
  <c r="B1683" i="14" s="1"/>
  <c r="E1694" i="1"/>
  <c r="B1684" i="14" s="1"/>
  <c r="E1695" i="1"/>
  <c r="B1685" i="14" s="1"/>
  <c r="E1696" i="1"/>
  <c r="B1686" i="14" s="1"/>
  <c r="E1697" i="1"/>
  <c r="B1687" i="14" s="1"/>
  <c r="E1698" i="1"/>
  <c r="B1688" i="14" s="1"/>
  <c r="E1699" i="1"/>
  <c r="B1689" i="14" s="1"/>
  <c r="E1700" i="1"/>
  <c r="B1690" i="14" s="1"/>
  <c r="E1701" i="1"/>
  <c r="B1691" i="14" s="1"/>
  <c r="E1702" i="1"/>
  <c r="B1692" i="14" s="1"/>
  <c r="E1703" i="1"/>
  <c r="B1693" i="14" s="1"/>
  <c r="E1704" i="1"/>
  <c r="B1694" i="14" s="1"/>
  <c r="E1705" i="1"/>
  <c r="B1695" i="14" s="1"/>
  <c r="E1706" i="1"/>
  <c r="B1696" i="14" s="1"/>
  <c r="E1707" i="1"/>
  <c r="B1697" i="14" s="1"/>
  <c r="E1708" i="1"/>
  <c r="B1698" i="14" s="1"/>
  <c r="E1709" i="1"/>
  <c r="B1699" i="14" s="1"/>
  <c r="E1710" i="1"/>
  <c r="B1700" i="14" s="1"/>
  <c r="E1711" i="1"/>
  <c r="B1701" i="14" s="1"/>
  <c r="E1712" i="1"/>
  <c r="B1702" i="14" s="1"/>
  <c r="E1713" i="1"/>
  <c r="B1703" i="14" s="1"/>
  <c r="E1714" i="1"/>
  <c r="B1704" i="14" s="1"/>
  <c r="E1715" i="1"/>
  <c r="B1705" i="14" s="1"/>
  <c r="E1716" i="1"/>
  <c r="B1706" i="14" s="1"/>
  <c r="E1717" i="1"/>
  <c r="B1707" i="14" s="1"/>
  <c r="E1718" i="1"/>
  <c r="B1708" i="14" s="1"/>
  <c r="E1719" i="1"/>
  <c r="B1709" i="14" s="1"/>
  <c r="E1720" i="1"/>
  <c r="B1710" i="14" s="1"/>
  <c r="E1721" i="1"/>
  <c r="B1711" i="14" s="1"/>
  <c r="E1722" i="1"/>
  <c r="B1712" i="14" s="1"/>
  <c r="E1723" i="1"/>
  <c r="B1713" i="14" s="1"/>
  <c r="E1724" i="1"/>
  <c r="B1714" i="14" s="1"/>
  <c r="E1725" i="1"/>
  <c r="B1715" i="14" s="1"/>
  <c r="E1726" i="1"/>
  <c r="B1716" i="14" s="1"/>
  <c r="E1727" i="1"/>
  <c r="B1717" i="14" s="1"/>
  <c r="E1728" i="1"/>
  <c r="B1718" i="14" s="1"/>
  <c r="E1729" i="1"/>
  <c r="B1719" i="14" s="1"/>
  <c r="E1730" i="1"/>
  <c r="B1720" i="14" s="1"/>
  <c r="E1731" i="1"/>
  <c r="B1721" i="14" s="1"/>
  <c r="E1732" i="1"/>
  <c r="B1722" i="14" s="1"/>
  <c r="E1733" i="1"/>
  <c r="B1723" i="14" s="1"/>
  <c r="E1734" i="1"/>
  <c r="B1724" i="14" s="1"/>
  <c r="E1735" i="1"/>
  <c r="B1725" i="14" s="1"/>
  <c r="E1736" i="1"/>
  <c r="B1726" i="14" s="1"/>
  <c r="E1737" i="1"/>
  <c r="B1727" i="14" s="1"/>
  <c r="E1738" i="1"/>
  <c r="B1728" i="14" s="1"/>
  <c r="E1739" i="1"/>
  <c r="B1729" i="14" s="1"/>
  <c r="E1740" i="1"/>
  <c r="B1730" i="14" s="1"/>
  <c r="E1741" i="1"/>
  <c r="B1731" i="14" s="1"/>
  <c r="E1742" i="1"/>
  <c r="B1732" i="14" s="1"/>
  <c r="E1743" i="1"/>
  <c r="B1733" i="14" s="1"/>
  <c r="E1744" i="1"/>
  <c r="B1734" i="14" s="1"/>
  <c r="E1745" i="1"/>
  <c r="B1735" i="14" s="1"/>
  <c r="E1746" i="1"/>
  <c r="B1736" i="14" s="1"/>
  <c r="E1747" i="1"/>
  <c r="B1737" i="14" s="1"/>
  <c r="E1748" i="1"/>
  <c r="B1738" i="14" s="1"/>
  <c r="E1749" i="1"/>
  <c r="B1739" i="14" s="1"/>
  <c r="E1750" i="1"/>
  <c r="B1740" i="14" s="1"/>
  <c r="E1751" i="1"/>
  <c r="B1741" i="14" s="1"/>
  <c r="E1752" i="1"/>
  <c r="B1742" i="14" s="1"/>
  <c r="E1753" i="1"/>
  <c r="B1743" i="14" s="1"/>
  <c r="E1754" i="1"/>
  <c r="B1744" i="14" s="1"/>
  <c r="E1755" i="1"/>
  <c r="B1745" i="14" s="1"/>
  <c r="E1756" i="1"/>
  <c r="B1746" i="14" s="1"/>
  <c r="E1757" i="1"/>
  <c r="B1747" i="14" s="1"/>
  <c r="E1758" i="1"/>
  <c r="B1748" i="14" s="1"/>
  <c r="E1759" i="1"/>
  <c r="B1749" i="14" s="1"/>
  <c r="E1760" i="1"/>
  <c r="B1750" i="14" s="1"/>
  <c r="E1761" i="1"/>
  <c r="B1751" i="14" s="1"/>
  <c r="E1762" i="1"/>
  <c r="B1752" i="14" s="1"/>
  <c r="E1763" i="1"/>
  <c r="B1753" i="14" s="1"/>
  <c r="E1764" i="1"/>
  <c r="B1754" i="14" s="1"/>
  <c r="E1765" i="1"/>
  <c r="B1755" i="14" s="1"/>
  <c r="E1766" i="1"/>
  <c r="B1756" i="14" s="1"/>
  <c r="E1767" i="1"/>
  <c r="B1757" i="14" s="1"/>
  <c r="E1768" i="1"/>
  <c r="B1758" i="14" s="1"/>
  <c r="E1769" i="1"/>
  <c r="B1759" i="14" s="1"/>
  <c r="E1770" i="1"/>
  <c r="B1760" i="14" s="1"/>
  <c r="E1771" i="1"/>
  <c r="B1761" i="14" s="1"/>
  <c r="E1772" i="1"/>
  <c r="B1762" i="14" s="1"/>
  <c r="E1773" i="1"/>
  <c r="B1763" i="14" s="1"/>
  <c r="E1774" i="1"/>
  <c r="B1764" i="14" s="1"/>
  <c r="E1775" i="1"/>
  <c r="B1765" i="14" s="1"/>
  <c r="E1776" i="1"/>
  <c r="B1766" i="14" s="1"/>
  <c r="E1777" i="1"/>
  <c r="B1767" i="14" s="1"/>
  <c r="E1778" i="1"/>
  <c r="B1768" i="14" s="1"/>
  <c r="E1779" i="1"/>
  <c r="B1769" i="14" s="1"/>
  <c r="E1780" i="1"/>
  <c r="B1770" i="14" s="1"/>
  <c r="E1781" i="1"/>
  <c r="B1771" i="14" s="1"/>
  <c r="E1782" i="1"/>
  <c r="B1772" i="14" s="1"/>
  <c r="E1783" i="1"/>
  <c r="B1773" i="14" s="1"/>
  <c r="E1784" i="1"/>
  <c r="B1774" i="14" s="1"/>
  <c r="E1785" i="1"/>
  <c r="B1775" i="14" s="1"/>
  <c r="E1786" i="1"/>
  <c r="B1776" i="14" s="1"/>
  <c r="E1787" i="1"/>
  <c r="B1777" i="14" s="1"/>
  <c r="E1788" i="1"/>
  <c r="B1778" i="14" s="1"/>
  <c r="E1789" i="1"/>
  <c r="B1779" i="14" s="1"/>
  <c r="E1790" i="1"/>
  <c r="B1780" i="14" s="1"/>
  <c r="E1791" i="1"/>
  <c r="B1781" i="14" s="1"/>
  <c r="E1792" i="1"/>
  <c r="B1782" i="14" s="1"/>
  <c r="E1793" i="1"/>
  <c r="B1783" i="14" s="1"/>
  <c r="E1794" i="1"/>
  <c r="B1784" i="14" s="1"/>
  <c r="E1795" i="1"/>
  <c r="B1785" i="14" s="1"/>
  <c r="E1796" i="1"/>
  <c r="B1786" i="14" s="1"/>
  <c r="E1797" i="1"/>
  <c r="B1787" i="14" s="1"/>
  <c r="E1798" i="1"/>
  <c r="B1788" i="14" s="1"/>
  <c r="E1799" i="1"/>
  <c r="B1789" i="14" s="1"/>
  <c r="E1800" i="1"/>
  <c r="B1790" i="14" s="1"/>
  <c r="E1801" i="1"/>
  <c r="B1791" i="14" s="1"/>
  <c r="E1802" i="1"/>
  <c r="B1792" i="14" s="1"/>
  <c r="E1803" i="1"/>
  <c r="B1793" i="14" s="1"/>
  <c r="E1804" i="1"/>
  <c r="B1794" i="14" s="1"/>
  <c r="E1805" i="1"/>
  <c r="B1795" i="14" s="1"/>
  <c r="E1806" i="1"/>
  <c r="B1796" i="14" s="1"/>
  <c r="E1807" i="1"/>
  <c r="B1797" i="14" s="1"/>
  <c r="E1808" i="1"/>
  <c r="B1798" i="14" s="1"/>
  <c r="E1809" i="1"/>
  <c r="B1799" i="14" s="1"/>
  <c r="E1810" i="1"/>
  <c r="B1800" i="14" s="1"/>
  <c r="E1811" i="1"/>
  <c r="B1801" i="14" s="1"/>
  <c r="E1812" i="1"/>
  <c r="B1802" i="14" s="1"/>
  <c r="E1813" i="1"/>
  <c r="B1803" i="14" s="1"/>
  <c r="E1814" i="1"/>
  <c r="B1804" i="14" s="1"/>
  <c r="E1815" i="1"/>
  <c r="B1805" i="14" s="1"/>
  <c r="E1816" i="1"/>
  <c r="B1806" i="14" s="1"/>
  <c r="E1817" i="1"/>
  <c r="B1807" i="14" s="1"/>
  <c r="E1818" i="1"/>
  <c r="B1808" i="14" s="1"/>
  <c r="E1819" i="1"/>
  <c r="E1820" i="1"/>
  <c r="E1821" i="1"/>
  <c r="E1822" i="1"/>
  <c r="E1823" i="1"/>
  <c r="E1824" i="1"/>
  <c r="E1825" i="1"/>
  <c r="E1826" i="1"/>
  <c r="E1827" i="1"/>
  <c r="E1828" i="1"/>
  <c r="E1829" i="1"/>
  <c r="E1830" i="1"/>
  <c r="E1831" i="1"/>
  <c r="B1821" i="14" s="1"/>
  <c r="E1832" i="1"/>
  <c r="E1833" i="1"/>
  <c r="E1834" i="1"/>
  <c r="E1835" i="1"/>
  <c r="E1836" i="1"/>
  <c r="E1837" i="1"/>
  <c r="E1838" i="1"/>
  <c r="E1839" i="1"/>
  <c r="E1840" i="1"/>
  <c r="B1830" i="14" s="1"/>
  <c r="E1841" i="1"/>
  <c r="E1842" i="1"/>
  <c r="B1832" i="14" s="1"/>
  <c r="E1843" i="1"/>
  <c r="B1833" i="14" s="1"/>
  <c r="E1844" i="1"/>
  <c r="B1834" i="14" s="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B1941" i="14" s="1"/>
  <c r="E1952" i="1"/>
  <c r="B1942" i="14" s="1"/>
  <c r="E1953" i="1"/>
  <c r="B1943" i="14" s="1"/>
  <c r="E1954" i="1"/>
  <c r="B1944" i="14" s="1"/>
  <c r="E1955" i="1"/>
  <c r="E1956" i="1"/>
  <c r="E1957" i="1"/>
  <c r="E1958" i="1"/>
  <c r="E1959" i="1"/>
  <c r="E1960" i="1"/>
  <c r="E1961" i="1"/>
  <c r="E1962" i="1"/>
  <c r="E1963" i="1"/>
  <c r="E1964" i="1"/>
  <c r="E1965" i="1"/>
  <c r="E1966" i="1"/>
  <c r="E1967" i="1"/>
  <c r="E1968" i="1"/>
  <c r="E1969" i="1"/>
  <c r="E1970" i="1"/>
  <c r="E1971" i="1"/>
  <c r="B1961" i="14" s="1"/>
  <c r="E1972" i="1"/>
  <c r="E1973" i="1"/>
  <c r="B1963" i="14" s="1"/>
  <c r="E1974" i="1"/>
  <c r="B1964" i="14" s="1"/>
  <c r="E1975" i="1"/>
  <c r="E1976" i="1"/>
  <c r="E1977" i="1"/>
  <c r="E1978" i="1"/>
  <c r="B1968" i="14" s="1"/>
  <c r="E1979" i="1"/>
  <c r="B1969" i="14" s="1"/>
  <c r="E1980" i="1"/>
  <c r="E1981" i="1"/>
  <c r="E1982" i="1"/>
  <c r="E1983" i="1"/>
  <c r="E1984" i="1"/>
  <c r="E1985" i="1"/>
  <c r="E1986" i="1"/>
  <c r="E1987" i="1"/>
  <c r="E1988" i="1"/>
  <c r="E1989" i="1"/>
  <c r="E1990" i="1"/>
  <c r="E1991" i="1"/>
  <c r="B1981" i="14" s="1"/>
  <c r="E1992" i="1"/>
  <c r="B1982" i="14" s="1"/>
  <c r="E1993" i="1"/>
  <c r="B1983" i="14" s="1"/>
  <c r="E1994" i="1"/>
  <c r="B1984" i="14" s="1"/>
  <c r="E1995" i="1"/>
  <c r="B1985" i="14" s="1"/>
  <c r="E1996" i="1"/>
  <c r="B1986" i="14" s="1"/>
  <c r="E1997" i="1"/>
  <c r="E1998" i="1"/>
  <c r="B1988" i="14" s="1"/>
  <c r="E1999" i="1"/>
  <c r="B1989" i="14" s="1"/>
  <c r="E2000" i="1"/>
  <c r="B1990" i="14" s="1"/>
  <c r="E2001" i="1"/>
  <c r="B1991" i="14" s="1"/>
  <c r="E2002" i="1"/>
  <c r="B1992" i="14" s="1"/>
  <c r="E2003" i="1"/>
  <c r="B1993" i="14" s="1"/>
  <c r="E2004" i="1"/>
  <c r="B1994" i="14" s="1"/>
  <c r="E2005" i="1"/>
  <c r="B1995" i="14" s="1"/>
  <c r="E2006" i="1"/>
  <c r="E2007" i="1"/>
  <c r="E2008" i="1"/>
  <c r="E2009" i="1"/>
  <c r="B1999" i="14" s="1"/>
  <c r="E2010" i="1"/>
  <c r="B2000" i="14" s="1"/>
  <c r="E2011" i="1"/>
  <c r="E2012" i="1"/>
  <c r="B2002" i="14" s="1"/>
  <c r="E2013" i="1"/>
  <c r="B2003" i="14" s="1"/>
  <c r="E2014" i="1"/>
  <c r="B2004" i="14" s="1"/>
  <c r="E2015" i="1"/>
  <c r="E2016" i="1"/>
  <c r="E2017" i="1"/>
  <c r="E2018" i="1"/>
  <c r="E2019" i="1"/>
  <c r="E2020" i="1"/>
  <c r="B2010" i="14" s="1"/>
  <c r="E17" i="1"/>
  <c r="B7" i="14" s="1"/>
  <c r="A1" i="5"/>
  <c r="J17" i="1"/>
  <c r="F7" i="14" s="1"/>
  <c r="I17" i="1"/>
  <c r="E7" i="14" s="1"/>
  <c r="H17" i="1"/>
  <c r="D7" i="14" s="1"/>
  <c r="F18" i="1"/>
  <c r="F19" i="1"/>
  <c r="F20" i="1"/>
  <c r="F21" i="1"/>
  <c r="F22" i="1"/>
  <c r="F23" i="1"/>
  <c r="F24" i="1"/>
  <c r="F25" i="1"/>
  <c r="F26" i="1"/>
  <c r="F27" i="1"/>
  <c r="F28" i="1"/>
  <c r="F29" i="1"/>
  <c r="F30" i="1"/>
  <c r="F31" i="1"/>
  <c r="F32" i="1"/>
  <c r="F33" i="1"/>
  <c r="F34" i="1"/>
  <c r="F35" i="1"/>
  <c r="F36" i="1"/>
  <c r="F37" i="1"/>
  <c r="F38" i="1"/>
  <c r="F39" i="1"/>
  <c r="F40" i="1"/>
  <c r="F41" i="1"/>
  <c r="C31" i="14" s="1"/>
  <c r="F42" i="1"/>
  <c r="F43" i="1"/>
  <c r="F44" i="1"/>
  <c r="F45" i="1"/>
  <c r="F46" i="1"/>
  <c r="F47" i="1"/>
  <c r="F48" i="1"/>
  <c r="F49" i="1"/>
  <c r="F50" i="1"/>
  <c r="F51" i="1"/>
  <c r="F52" i="1"/>
  <c r="F53" i="1"/>
  <c r="F54" i="1"/>
  <c r="F55" i="1"/>
  <c r="F56" i="1"/>
  <c r="F57" i="1"/>
  <c r="F58" i="1"/>
  <c r="F59" i="1"/>
  <c r="F60" i="1"/>
  <c r="F61" i="1"/>
  <c r="F62" i="1"/>
  <c r="F63" i="1"/>
  <c r="F64" i="1"/>
  <c r="F65" i="1"/>
  <c r="F66" i="1"/>
  <c r="C56" i="14" s="1"/>
  <c r="F67" i="1"/>
  <c r="F68" i="1"/>
  <c r="F69" i="1"/>
  <c r="F70" i="1"/>
  <c r="F71" i="1"/>
  <c r="F72" i="1"/>
  <c r="F73" i="1"/>
  <c r="F74" i="1"/>
  <c r="F75" i="1"/>
  <c r="F76" i="1"/>
  <c r="F77" i="1"/>
  <c r="F78" i="1"/>
  <c r="F79" i="1"/>
  <c r="F80" i="1"/>
  <c r="F81" i="1"/>
  <c r="F82" i="1"/>
  <c r="F83" i="1"/>
  <c r="C73" i="14" s="1"/>
  <c r="F84" i="1"/>
  <c r="F85" i="1"/>
  <c r="F86" i="1"/>
  <c r="F87" i="1"/>
  <c r="F88" i="1"/>
  <c r="F89" i="1"/>
  <c r="F90" i="1"/>
  <c r="F91" i="1"/>
  <c r="F92" i="1"/>
  <c r="F93" i="1"/>
  <c r="F94" i="1"/>
  <c r="F95" i="1"/>
  <c r="F96" i="1"/>
  <c r="F97" i="1"/>
  <c r="F98" i="1"/>
  <c r="F99" i="1"/>
  <c r="F100" i="1"/>
  <c r="F101" i="1"/>
  <c r="C91" i="14" s="1"/>
  <c r="F102" i="1"/>
  <c r="F103" i="1"/>
  <c r="F104" i="1"/>
  <c r="F105" i="1"/>
  <c r="F106" i="1"/>
  <c r="F107" i="1"/>
  <c r="F108" i="1"/>
  <c r="F109" i="1"/>
  <c r="F110" i="1"/>
  <c r="F111" i="1"/>
  <c r="F112" i="1"/>
  <c r="F113" i="1"/>
  <c r="F114" i="1"/>
  <c r="F115" i="1"/>
  <c r="F116" i="1"/>
  <c r="F117" i="1"/>
  <c r="F118" i="1"/>
  <c r="F119" i="1"/>
  <c r="F120" i="1"/>
  <c r="F121" i="1"/>
  <c r="F122" i="1"/>
  <c r="C112" i="14" s="1"/>
  <c r="F123" i="1"/>
  <c r="F124" i="1"/>
  <c r="F125" i="1"/>
  <c r="F126" i="1"/>
  <c r="F127" i="1"/>
  <c r="F128" i="1"/>
  <c r="F129" i="1"/>
  <c r="F130" i="1"/>
  <c r="F131" i="1"/>
  <c r="F132" i="1"/>
  <c r="F133" i="1"/>
  <c r="F134" i="1"/>
  <c r="F135" i="1"/>
  <c r="F136" i="1"/>
  <c r="F137" i="1"/>
  <c r="F138" i="1"/>
  <c r="F139" i="1"/>
  <c r="C129" i="14" s="1"/>
  <c r="F140" i="1"/>
  <c r="F141" i="1"/>
  <c r="F142" i="1"/>
  <c r="F143" i="1"/>
  <c r="F144" i="1"/>
  <c r="F145" i="1"/>
  <c r="F146" i="1"/>
  <c r="F147" i="1"/>
  <c r="F148" i="1"/>
  <c r="F150" i="1"/>
  <c r="F151" i="1"/>
  <c r="F152" i="1"/>
  <c r="F153" i="1"/>
  <c r="F154" i="1"/>
  <c r="F155" i="1"/>
  <c r="F156" i="1"/>
  <c r="F157" i="1"/>
  <c r="F158" i="1"/>
  <c r="F159" i="1"/>
  <c r="F160" i="1"/>
  <c r="F161" i="1"/>
  <c r="F162" i="1"/>
  <c r="F163" i="1"/>
  <c r="F164" i="1"/>
  <c r="F165" i="1"/>
  <c r="F166" i="1"/>
  <c r="F167" i="1"/>
  <c r="F168" i="1"/>
  <c r="C158" i="14" s="1"/>
  <c r="F169" i="1"/>
  <c r="F170" i="1"/>
  <c r="F171" i="1"/>
  <c r="F172" i="1"/>
  <c r="F173" i="1"/>
  <c r="C163" i="14" s="1"/>
  <c r="F174" i="1"/>
  <c r="F175" i="1"/>
  <c r="F176" i="1"/>
  <c r="F177" i="1"/>
  <c r="F178" i="1"/>
  <c r="F179" i="1"/>
  <c r="F180" i="1"/>
  <c r="F181" i="1"/>
  <c r="F182" i="1"/>
  <c r="F183" i="1"/>
  <c r="C173" i="14" s="1"/>
  <c r="F184" i="1"/>
  <c r="F185" i="1"/>
  <c r="F186" i="1"/>
  <c r="F187" i="1"/>
  <c r="F188" i="1"/>
  <c r="F189" i="1"/>
  <c r="F190" i="1"/>
  <c r="F191" i="1"/>
  <c r="F192" i="1"/>
  <c r="F193" i="1"/>
  <c r="F194" i="1"/>
  <c r="F195" i="1"/>
  <c r="F196" i="1"/>
  <c r="F197" i="1"/>
  <c r="F198" i="1"/>
  <c r="F199" i="1"/>
  <c r="F200" i="1"/>
  <c r="C190" i="14" s="1"/>
  <c r="F201" i="1"/>
  <c r="F202" i="1"/>
  <c r="F203" i="1"/>
  <c r="F204" i="1"/>
  <c r="F205" i="1"/>
  <c r="F206" i="1"/>
  <c r="F207" i="1"/>
  <c r="F208" i="1"/>
  <c r="F209" i="1"/>
  <c r="F210" i="1"/>
  <c r="F211" i="1"/>
  <c r="C201" i="14" s="1"/>
  <c r="F212" i="1"/>
  <c r="C202" i="14" s="1"/>
  <c r="F213" i="1"/>
  <c r="F214" i="1"/>
  <c r="C204" i="14" s="1"/>
  <c r="F215" i="1"/>
  <c r="C205" i="14" s="1"/>
  <c r="F216" i="1"/>
  <c r="C206" i="14" s="1"/>
  <c r="F217" i="1"/>
  <c r="F218" i="1"/>
  <c r="F219" i="1"/>
  <c r="F220" i="1"/>
  <c r="F221" i="1"/>
  <c r="F222" i="1"/>
  <c r="F223" i="1"/>
  <c r="F224" i="1"/>
  <c r="F225" i="1"/>
  <c r="F226" i="1"/>
  <c r="F227" i="1"/>
  <c r="F228" i="1"/>
  <c r="C218" i="14" s="1"/>
  <c r="F229" i="1"/>
  <c r="F230" i="1"/>
  <c r="F231" i="1"/>
  <c r="C221" i="14" s="1"/>
  <c r="F232" i="1"/>
  <c r="C222" i="14" s="1"/>
  <c r="F233" i="1"/>
  <c r="F234" i="1"/>
  <c r="F235" i="1"/>
  <c r="F236" i="1"/>
  <c r="F237" i="1"/>
  <c r="F238" i="1"/>
  <c r="F239" i="1"/>
  <c r="C229" i="14" s="1"/>
  <c r="F240" i="1"/>
  <c r="F241" i="1"/>
  <c r="F242" i="1"/>
  <c r="F243" i="1"/>
  <c r="F244" i="1"/>
  <c r="F245" i="1"/>
  <c r="F246" i="1"/>
  <c r="F247" i="1"/>
  <c r="F248" i="1"/>
  <c r="F249" i="1"/>
  <c r="F250" i="1"/>
  <c r="F251" i="1"/>
  <c r="F252" i="1"/>
  <c r="F253" i="1"/>
  <c r="F254" i="1"/>
  <c r="F255" i="1"/>
  <c r="C245" i="14" s="1"/>
  <c r="F256" i="1"/>
  <c r="F257" i="1"/>
  <c r="F258" i="1"/>
  <c r="F259" i="1"/>
  <c r="F260" i="1"/>
  <c r="F261" i="1"/>
  <c r="F262" i="1"/>
  <c r="F263" i="1"/>
  <c r="F264" i="1"/>
  <c r="C254" i="14" s="1"/>
  <c r="F265" i="1"/>
  <c r="F266" i="1"/>
  <c r="C256" i="14" s="1"/>
  <c r="F267" i="1"/>
  <c r="C257" i="14" s="1"/>
  <c r="F268" i="1"/>
  <c r="C258" i="14" s="1"/>
  <c r="F269" i="1"/>
  <c r="F270" i="1"/>
  <c r="F271" i="1"/>
  <c r="F272" i="1"/>
  <c r="F273" i="1"/>
  <c r="F274" i="1"/>
  <c r="F275" i="1"/>
  <c r="F276" i="1"/>
  <c r="C266" i="14" s="1"/>
  <c r="F277" i="1"/>
  <c r="F278" i="1"/>
  <c r="C268" i="14" s="1"/>
  <c r="F279" i="1"/>
  <c r="F280" i="1"/>
  <c r="F281" i="1"/>
  <c r="C271" i="14" s="1"/>
  <c r="F282" i="1"/>
  <c r="C272" i="14" s="1"/>
  <c r="F283" i="1"/>
  <c r="C273" i="14" s="1"/>
  <c r="F284" i="1"/>
  <c r="F285" i="1"/>
  <c r="C275" i="14" s="1"/>
  <c r="F286" i="1"/>
  <c r="C276" i="14" s="1"/>
  <c r="F287" i="1"/>
  <c r="C277" i="14" s="1"/>
  <c r="F288" i="1"/>
  <c r="F289" i="1"/>
  <c r="F290" i="1"/>
  <c r="F291" i="1"/>
  <c r="F292" i="1"/>
  <c r="F293" i="1"/>
  <c r="F294" i="1"/>
  <c r="C284" i="14" s="1"/>
  <c r="F295" i="1"/>
  <c r="C285" i="14" s="1"/>
  <c r="F296" i="1"/>
  <c r="F297" i="1"/>
  <c r="F298" i="1"/>
  <c r="F299" i="1"/>
  <c r="F300" i="1"/>
  <c r="F301" i="1"/>
  <c r="F302" i="1"/>
  <c r="F303" i="1"/>
  <c r="F304" i="1"/>
  <c r="F305" i="1"/>
  <c r="F306" i="1"/>
  <c r="C296" i="14" s="1"/>
  <c r="F307" i="1"/>
  <c r="C297" i="14" s="1"/>
  <c r="F308" i="1"/>
  <c r="C298" i="14" s="1"/>
  <c r="F309" i="1"/>
  <c r="F310" i="1"/>
  <c r="C300" i="14" s="1"/>
  <c r="F311" i="1"/>
  <c r="C301" i="14" s="1"/>
  <c r="F312" i="1"/>
  <c r="C302" i="14" s="1"/>
  <c r="F313" i="1"/>
  <c r="F314" i="1"/>
  <c r="F315" i="1"/>
  <c r="F316" i="1"/>
  <c r="F317" i="1"/>
  <c r="F318" i="1"/>
  <c r="C308" i="14" s="1"/>
  <c r="F319" i="1"/>
  <c r="F320" i="1"/>
  <c r="C310" i="14" s="1"/>
  <c r="F321" i="1"/>
  <c r="F322" i="1"/>
  <c r="C312" i="14" s="1"/>
  <c r="F323" i="1"/>
  <c r="F324" i="1"/>
  <c r="F325" i="1"/>
  <c r="F326" i="1"/>
  <c r="C316" i="14" s="1"/>
  <c r="F327" i="1"/>
  <c r="C317" i="14" s="1"/>
  <c r="F328" i="1"/>
  <c r="C318" i="14" s="1"/>
  <c r="F329" i="1"/>
  <c r="F330" i="1"/>
  <c r="C320" i="14" s="1"/>
  <c r="F331" i="1"/>
  <c r="C321" i="14" s="1"/>
  <c r="F332" i="1"/>
  <c r="F333" i="1"/>
  <c r="C323" i="14" s="1"/>
  <c r="F334" i="1"/>
  <c r="C324" i="14" s="1"/>
  <c r="F335" i="1"/>
  <c r="C325" i="14" s="1"/>
  <c r="F336" i="1"/>
  <c r="F337" i="1"/>
  <c r="C327" i="14" s="1"/>
  <c r="F338" i="1"/>
  <c r="C328" i="14" s="1"/>
  <c r="F339" i="1"/>
  <c r="C329" i="14" s="1"/>
  <c r="F340" i="1"/>
  <c r="F341" i="1"/>
  <c r="C331" i="14" s="1"/>
  <c r="F342" i="1"/>
  <c r="C332" i="14" s="1"/>
  <c r="F343" i="1"/>
  <c r="F344" i="1"/>
  <c r="F345" i="1"/>
  <c r="F346" i="1"/>
  <c r="F347" i="1"/>
  <c r="F348" i="1"/>
  <c r="F349" i="1"/>
  <c r="F350" i="1"/>
  <c r="F351" i="1"/>
  <c r="F352" i="1"/>
  <c r="F353" i="1"/>
  <c r="F354" i="1"/>
  <c r="F355" i="1"/>
  <c r="F356" i="1"/>
  <c r="F357" i="1"/>
  <c r="F358" i="1"/>
  <c r="F359" i="1"/>
  <c r="F360" i="1"/>
  <c r="F361" i="1"/>
  <c r="F362" i="1"/>
  <c r="F363" i="1"/>
  <c r="F364" i="1"/>
  <c r="F365" i="1"/>
  <c r="F366" i="1"/>
  <c r="C356" i="14" s="1"/>
  <c r="F367" i="1"/>
  <c r="C357" i="14" s="1"/>
  <c r="F368" i="1"/>
  <c r="C358" i="14" s="1"/>
  <c r="F369" i="1"/>
  <c r="F370" i="1"/>
  <c r="F371" i="1"/>
  <c r="C361" i="14" s="1"/>
  <c r="F372" i="1"/>
  <c r="F373" i="1"/>
  <c r="F374" i="1"/>
  <c r="F375" i="1"/>
  <c r="C365" i="14" s="1"/>
  <c r="F376" i="1"/>
  <c r="F377" i="1"/>
  <c r="F378" i="1"/>
  <c r="F379" i="1"/>
  <c r="F380" i="1"/>
  <c r="F381" i="1"/>
  <c r="C371" i="14" s="1"/>
  <c r="F382" i="1"/>
  <c r="C372" i="14" s="1"/>
  <c r="F383" i="1"/>
  <c r="F384" i="1"/>
  <c r="F385" i="1"/>
  <c r="F386" i="1"/>
  <c r="F387" i="1"/>
  <c r="F388" i="1"/>
  <c r="F389" i="1"/>
  <c r="F390" i="1"/>
  <c r="F391" i="1"/>
  <c r="F392" i="1"/>
  <c r="F393" i="1"/>
  <c r="C383" i="14" s="1"/>
  <c r="F394" i="1"/>
  <c r="C384" i="14" s="1"/>
  <c r="F395" i="1"/>
  <c r="C385" i="14" s="1"/>
  <c r="F396" i="1"/>
  <c r="C386" i="14" s="1"/>
  <c r="F397" i="1"/>
  <c r="F398" i="1"/>
  <c r="F399" i="1"/>
  <c r="F400" i="1"/>
  <c r="F401" i="1"/>
  <c r="C391" i="14" s="1"/>
  <c r="F402" i="1"/>
  <c r="F403" i="1"/>
  <c r="F404" i="1"/>
  <c r="F405" i="1"/>
  <c r="F406" i="1"/>
  <c r="F407" i="1"/>
  <c r="F408" i="1"/>
  <c r="F409" i="1"/>
  <c r="F410" i="1"/>
  <c r="F411" i="1"/>
  <c r="C401" i="14" s="1"/>
  <c r="F412" i="1"/>
  <c r="F413" i="1"/>
  <c r="C403" i="14" s="1"/>
  <c r="F414" i="1"/>
  <c r="C404" i="14" s="1"/>
  <c r="F415" i="1"/>
  <c r="F416" i="1"/>
  <c r="F417" i="1"/>
  <c r="F418" i="1"/>
  <c r="C408" i="14" s="1"/>
  <c r="F419" i="1"/>
  <c r="C409" i="14" s="1"/>
  <c r="F420" i="1"/>
  <c r="F421" i="1"/>
  <c r="C411" i="14" s="1"/>
  <c r="F422" i="1"/>
  <c r="C412" i="14" s="1"/>
  <c r="F423" i="1"/>
  <c r="C413" i="14" s="1"/>
  <c r="F424" i="1"/>
  <c r="F425" i="1"/>
  <c r="F426" i="1"/>
  <c r="F427" i="1"/>
  <c r="F428" i="1"/>
  <c r="C418" i="14" s="1"/>
  <c r="F429" i="1"/>
  <c r="F430" i="1"/>
  <c r="C420" i="14" s="1"/>
  <c r="F431" i="1"/>
  <c r="C421" i="14" s="1"/>
  <c r="F432" i="1"/>
  <c r="F433" i="1"/>
  <c r="F434" i="1"/>
  <c r="F435" i="1"/>
  <c r="C425" i="14" s="1"/>
  <c r="F436" i="1"/>
  <c r="F437" i="1"/>
  <c r="C427" i="14" s="1"/>
  <c r="F438" i="1"/>
  <c r="C428" i="14" s="1"/>
  <c r="F439" i="1"/>
  <c r="C429" i="14" s="1"/>
  <c r="F440" i="1"/>
  <c r="F441" i="1"/>
  <c r="C431" i="14" s="1"/>
  <c r="F442" i="1"/>
  <c r="C432" i="14" s="1"/>
  <c r="F443" i="1"/>
  <c r="C433" i="14" s="1"/>
  <c r="F444" i="1"/>
  <c r="F445" i="1"/>
  <c r="F446" i="1"/>
  <c r="F447" i="1"/>
  <c r="F448" i="1"/>
  <c r="F449" i="1"/>
  <c r="C439" i="14" s="1"/>
  <c r="F450" i="1"/>
  <c r="F451" i="1"/>
  <c r="F452" i="1"/>
  <c r="F453" i="1"/>
  <c r="F454" i="1"/>
  <c r="C444" i="14" s="1"/>
  <c r="F455" i="1"/>
  <c r="C445" i="14" s="1"/>
  <c r="F456" i="1"/>
  <c r="F457" i="1"/>
  <c r="F458" i="1"/>
  <c r="F459" i="1"/>
  <c r="F460" i="1"/>
  <c r="F461" i="1"/>
  <c r="F462" i="1"/>
  <c r="F463" i="1"/>
  <c r="F464" i="1"/>
  <c r="F465" i="1"/>
  <c r="F466" i="1"/>
  <c r="F467" i="1"/>
  <c r="F468" i="1"/>
  <c r="F469" i="1"/>
  <c r="F470" i="1"/>
  <c r="F471" i="1"/>
  <c r="F472" i="1"/>
  <c r="F473" i="1"/>
  <c r="F474" i="1"/>
  <c r="F475" i="1"/>
  <c r="F476" i="1"/>
  <c r="C466" i="14" s="1"/>
  <c r="F477" i="1"/>
  <c r="F478" i="1"/>
  <c r="C468" i="14" s="1"/>
  <c r="F479" i="1"/>
  <c r="C469" i="14" s="1"/>
  <c r="F480" i="1"/>
  <c r="C470" i="14" s="1"/>
  <c r="F481" i="1"/>
  <c r="F482" i="1"/>
  <c r="C472" i="14" s="1"/>
  <c r="F483" i="1"/>
  <c r="C473" i="14" s="1"/>
  <c r="F484" i="1"/>
  <c r="F485" i="1"/>
  <c r="F486" i="1"/>
  <c r="C476" i="14" s="1"/>
  <c r="F487" i="1"/>
  <c r="C477" i="14" s="1"/>
  <c r="F488" i="1"/>
  <c r="C478" i="14" s="1"/>
  <c r="F489" i="1"/>
  <c r="F490" i="1"/>
  <c r="C480" i="14" s="1"/>
  <c r="F491" i="1"/>
  <c r="C481" i="14" s="1"/>
  <c r="F492" i="1"/>
  <c r="C482" i="14" s="1"/>
  <c r="F493" i="1"/>
  <c r="F494" i="1"/>
  <c r="C484" i="14" s="1"/>
  <c r="F495" i="1"/>
  <c r="C485" i="14" s="1"/>
  <c r="F496" i="1"/>
  <c r="C486" i="14" s="1"/>
  <c r="F497" i="1"/>
  <c r="F498" i="1"/>
  <c r="F499" i="1"/>
  <c r="F500" i="1"/>
  <c r="F501" i="1"/>
  <c r="F502" i="1"/>
  <c r="F503" i="1"/>
  <c r="C493" i="14" s="1"/>
  <c r="F504" i="1"/>
  <c r="F505" i="1"/>
  <c r="F506" i="1"/>
  <c r="F507" i="1"/>
  <c r="F508" i="1"/>
  <c r="F509" i="1"/>
  <c r="F510" i="1"/>
  <c r="F511" i="1"/>
  <c r="F512" i="1"/>
  <c r="F513" i="1"/>
  <c r="F514" i="1"/>
  <c r="F515" i="1"/>
  <c r="F516" i="1"/>
  <c r="F517" i="1"/>
  <c r="F518" i="1"/>
  <c r="C508" i="14" s="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C558" i="14" s="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C609" i="14" s="1"/>
  <c r="F620" i="1"/>
  <c r="F621" i="1"/>
  <c r="F622" i="1"/>
  <c r="F623" i="1"/>
  <c r="F624" i="1"/>
  <c r="F625" i="1"/>
  <c r="F626" i="1"/>
  <c r="F627" i="1"/>
  <c r="F628" i="1"/>
  <c r="C618" i="14" s="1"/>
  <c r="F629" i="1"/>
  <c r="F630" i="1"/>
  <c r="F631" i="1"/>
  <c r="F632" i="1"/>
  <c r="F633" i="1"/>
  <c r="F634" i="1"/>
  <c r="F635" i="1"/>
  <c r="F636" i="1"/>
  <c r="F637" i="1"/>
  <c r="F638" i="1"/>
  <c r="F639" i="1"/>
  <c r="F640" i="1"/>
  <c r="F641" i="1"/>
  <c r="F642" i="1"/>
  <c r="F643" i="1"/>
  <c r="F644" i="1"/>
  <c r="F645" i="1"/>
  <c r="F646" i="1"/>
  <c r="C636" i="14" s="1"/>
  <c r="F647" i="1"/>
  <c r="F648" i="1"/>
  <c r="F649" i="1"/>
  <c r="F650" i="1"/>
  <c r="F651" i="1"/>
  <c r="F652" i="1"/>
  <c r="F653" i="1"/>
  <c r="F654" i="1"/>
  <c r="F655" i="1"/>
  <c r="C645" i="14" s="1"/>
  <c r="F656" i="1"/>
  <c r="F657" i="1"/>
  <c r="F658" i="1"/>
  <c r="F659" i="1"/>
  <c r="C649" i="14" s="1"/>
  <c r="F660" i="1"/>
  <c r="F661" i="1"/>
  <c r="F662" i="1"/>
  <c r="F663" i="1"/>
  <c r="F664" i="1"/>
  <c r="F665" i="1"/>
  <c r="F666" i="1"/>
  <c r="F667" i="1"/>
  <c r="F668" i="1"/>
  <c r="F669" i="1"/>
  <c r="F670" i="1"/>
  <c r="F671" i="1"/>
  <c r="F672" i="1"/>
  <c r="F673" i="1"/>
  <c r="F674" i="1"/>
  <c r="F675" i="1"/>
  <c r="F676" i="1"/>
  <c r="F677" i="1"/>
  <c r="F678" i="1"/>
  <c r="F679" i="1"/>
  <c r="F680" i="1"/>
  <c r="F681" i="1"/>
  <c r="F682" i="1"/>
  <c r="F683" i="1"/>
  <c r="C673" i="14" s="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C703" i="14" s="1"/>
  <c r="F714" i="1"/>
  <c r="F715" i="1"/>
  <c r="F716" i="1"/>
  <c r="F717" i="1"/>
  <c r="F718" i="1"/>
  <c r="F719" i="1"/>
  <c r="F720" i="1"/>
  <c r="F721" i="1"/>
  <c r="F722" i="1"/>
  <c r="F723" i="1"/>
  <c r="F724" i="1"/>
  <c r="F725" i="1"/>
  <c r="F726" i="1"/>
  <c r="F727" i="1"/>
  <c r="F728" i="1"/>
  <c r="F729" i="1"/>
  <c r="F730" i="1"/>
  <c r="F731" i="1"/>
  <c r="F732" i="1"/>
  <c r="C722" i="14" s="1"/>
  <c r="F733" i="1"/>
  <c r="F734" i="1"/>
  <c r="F735" i="1"/>
  <c r="F736" i="1"/>
  <c r="F737" i="1"/>
  <c r="F738" i="1"/>
  <c r="F739" i="1"/>
  <c r="F740" i="1"/>
  <c r="F741" i="1"/>
  <c r="F742" i="1"/>
  <c r="F743" i="1"/>
  <c r="F744" i="1"/>
  <c r="F745" i="1"/>
  <c r="F746" i="1"/>
  <c r="F747" i="1"/>
  <c r="F748" i="1"/>
  <c r="F749" i="1"/>
  <c r="C739" i="14" s="1"/>
  <c r="F750" i="1"/>
  <c r="F751" i="1"/>
  <c r="F752" i="1"/>
  <c r="F753" i="1"/>
  <c r="F754" i="1"/>
  <c r="F755" i="1"/>
  <c r="F756" i="1"/>
  <c r="F757" i="1"/>
  <c r="F758" i="1"/>
  <c r="F759" i="1"/>
  <c r="F760" i="1"/>
  <c r="F761" i="1"/>
  <c r="F762" i="1"/>
  <c r="F763" i="1"/>
  <c r="F764" i="1"/>
  <c r="F765" i="1"/>
  <c r="C755" i="14" s="1"/>
  <c r="F766" i="1"/>
  <c r="F767" i="1"/>
  <c r="F768" i="1"/>
  <c r="F769" i="1"/>
  <c r="F770" i="1"/>
  <c r="F771" i="1"/>
  <c r="F772" i="1"/>
  <c r="F773" i="1"/>
  <c r="F774" i="1"/>
  <c r="F775" i="1"/>
  <c r="F776" i="1"/>
  <c r="F777" i="1"/>
  <c r="F778" i="1"/>
  <c r="F779" i="1"/>
  <c r="F780" i="1"/>
  <c r="F781" i="1"/>
  <c r="C771" i="14" s="1"/>
  <c r="F782" i="1"/>
  <c r="F783" i="1"/>
  <c r="F784" i="1"/>
  <c r="F785" i="1"/>
  <c r="F786" i="1"/>
  <c r="F787" i="1"/>
  <c r="F788" i="1"/>
  <c r="F789" i="1"/>
  <c r="F790" i="1"/>
  <c r="F791" i="1"/>
  <c r="F792" i="1"/>
  <c r="F793" i="1"/>
  <c r="F794" i="1"/>
  <c r="F795" i="1"/>
  <c r="F796" i="1"/>
  <c r="F797" i="1"/>
  <c r="C787" i="14" s="1"/>
  <c r="F798" i="1"/>
  <c r="F799" i="1"/>
  <c r="F800" i="1"/>
  <c r="F801" i="1"/>
  <c r="F802" i="1"/>
  <c r="F803" i="1"/>
  <c r="F804" i="1"/>
  <c r="F805" i="1"/>
  <c r="F806" i="1"/>
  <c r="F807" i="1"/>
  <c r="F808" i="1"/>
  <c r="F809" i="1"/>
  <c r="F810" i="1"/>
  <c r="F811" i="1"/>
  <c r="F812" i="1"/>
  <c r="F813" i="1"/>
  <c r="C803" i="14" s="1"/>
  <c r="F814" i="1"/>
  <c r="F815" i="1"/>
  <c r="F816" i="1"/>
  <c r="F817" i="1"/>
  <c r="F818" i="1"/>
  <c r="C808" i="14" s="1"/>
  <c r="F819" i="1"/>
  <c r="F820" i="1"/>
  <c r="F821" i="1"/>
  <c r="F822" i="1"/>
  <c r="F823" i="1"/>
  <c r="F824" i="1"/>
  <c r="F825" i="1"/>
  <c r="F826" i="1"/>
  <c r="F827" i="1"/>
  <c r="F828" i="1"/>
  <c r="F829" i="1"/>
  <c r="F830" i="1"/>
  <c r="C820" i="14" s="1"/>
  <c r="F831" i="1"/>
  <c r="C821" i="14" s="1"/>
  <c r="F832" i="1"/>
  <c r="F833" i="1"/>
  <c r="F834" i="1"/>
  <c r="F835" i="1"/>
  <c r="F836" i="1"/>
  <c r="F837" i="1"/>
  <c r="F838" i="1"/>
  <c r="F839" i="1"/>
  <c r="F840" i="1"/>
  <c r="F841" i="1"/>
  <c r="F842" i="1"/>
  <c r="F843" i="1"/>
  <c r="F844" i="1"/>
  <c r="F845" i="1"/>
  <c r="F846" i="1"/>
  <c r="F847" i="1"/>
  <c r="C837" i="14" s="1"/>
  <c r="F848" i="1"/>
  <c r="F849" i="1"/>
  <c r="F850" i="1"/>
  <c r="F851" i="1"/>
  <c r="F852" i="1"/>
  <c r="F853" i="1"/>
  <c r="F854" i="1"/>
  <c r="F855" i="1"/>
  <c r="C845" i="14" s="1"/>
  <c r="F856" i="1"/>
  <c r="F857" i="1"/>
  <c r="F858" i="1"/>
  <c r="F859" i="1"/>
  <c r="F860" i="1"/>
  <c r="C850" i="14" s="1"/>
  <c r="F861" i="1"/>
  <c r="F862" i="1"/>
  <c r="F863" i="1"/>
  <c r="F864" i="1"/>
  <c r="F865" i="1"/>
  <c r="C855" i="14" s="1"/>
  <c r="F866" i="1"/>
  <c r="F867" i="1"/>
  <c r="F868" i="1"/>
  <c r="F869" i="1"/>
  <c r="F870" i="1"/>
  <c r="F871" i="1"/>
  <c r="F872" i="1"/>
  <c r="F873" i="1"/>
  <c r="C863" i="14" s="1"/>
  <c r="F874" i="1"/>
  <c r="F875" i="1"/>
  <c r="C865" i="14" s="1"/>
  <c r="F876" i="1"/>
  <c r="F877" i="1"/>
  <c r="F878" i="1"/>
  <c r="F879" i="1"/>
  <c r="F880" i="1"/>
  <c r="F881" i="1"/>
  <c r="F882" i="1"/>
  <c r="C872" i="14" s="1"/>
  <c r="F883" i="1"/>
  <c r="F884" i="1"/>
  <c r="C874" i="14" s="1"/>
  <c r="F885" i="1"/>
  <c r="F886" i="1"/>
  <c r="F887" i="1"/>
  <c r="F888" i="1"/>
  <c r="F889" i="1"/>
  <c r="F890" i="1"/>
  <c r="F891" i="1"/>
  <c r="C881" i="14" s="1"/>
  <c r="F892" i="1"/>
  <c r="F893" i="1"/>
  <c r="F894" i="1"/>
  <c r="F895" i="1"/>
  <c r="F896" i="1"/>
  <c r="F897" i="1"/>
  <c r="F898" i="1"/>
  <c r="F899" i="1"/>
  <c r="C889" i="14" s="1"/>
  <c r="F900" i="1"/>
  <c r="F901" i="1"/>
  <c r="F902" i="1"/>
  <c r="F903" i="1"/>
  <c r="F904" i="1"/>
  <c r="F905" i="1"/>
  <c r="C895" i="14" s="1"/>
  <c r="F906" i="1"/>
  <c r="F907" i="1"/>
  <c r="F908" i="1"/>
  <c r="F909" i="1"/>
  <c r="F910" i="1"/>
  <c r="C900" i="14" s="1"/>
  <c r="F911" i="1"/>
  <c r="F912" i="1"/>
  <c r="F913" i="1"/>
  <c r="F914" i="1"/>
  <c r="C904" i="14" s="1"/>
  <c r="F915" i="1"/>
  <c r="F916" i="1"/>
  <c r="F917" i="1"/>
  <c r="F918" i="1"/>
  <c r="C908" i="14" s="1"/>
  <c r="F919" i="1"/>
  <c r="F920" i="1"/>
  <c r="F921" i="1"/>
  <c r="F922" i="1"/>
  <c r="C912" i="14" s="1"/>
  <c r="F923" i="1"/>
  <c r="F924" i="1"/>
  <c r="F925" i="1"/>
  <c r="F926" i="1"/>
  <c r="C916" i="14" s="1"/>
  <c r="F927" i="1"/>
  <c r="F928" i="1"/>
  <c r="F929" i="1"/>
  <c r="F930" i="1"/>
  <c r="C920" i="14" s="1"/>
  <c r="F931" i="1"/>
  <c r="F932" i="1"/>
  <c r="F933" i="1"/>
  <c r="F934" i="1"/>
  <c r="C924" i="14" s="1"/>
  <c r="F935" i="1"/>
  <c r="F936" i="1"/>
  <c r="F937" i="1"/>
  <c r="F938" i="1"/>
  <c r="C928" i="14" s="1"/>
  <c r="F939" i="1"/>
  <c r="F940" i="1"/>
  <c r="F941" i="1"/>
  <c r="F942" i="1"/>
  <c r="C932" i="14" s="1"/>
  <c r="F943" i="1"/>
  <c r="F944" i="1"/>
  <c r="F945" i="1"/>
  <c r="F946" i="1"/>
  <c r="C936" i="14" s="1"/>
  <c r="F947" i="1"/>
  <c r="F948" i="1"/>
  <c r="F949" i="1"/>
  <c r="F950" i="1"/>
  <c r="C940" i="14" s="1"/>
  <c r="F951" i="1"/>
  <c r="C941" i="14" s="1"/>
  <c r="F952" i="1"/>
  <c r="F953" i="1"/>
  <c r="F954" i="1"/>
  <c r="F955" i="1"/>
  <c r="C945" i="14" s="1"/>
  <c r="F956" i="1"/>
  <c r="F957" i="1"/>
  <c r="F958" i="1"/>
  <c r="F959" i="1"/>
  <c r="C949" i="14" s="1"/>
  <c r="F960" i="1"/>
  <c r="F961" i="1"/>
  <c r="F962" i="1"/>
  <c r="F963" i="1"/>
  <c r="C953" i="14" s="1"/>
  <c r="F964" i="1"/>
  <c r="F965" i="1"/>
  <c r="F966" i="1"/>
  <c r="F967" i="1"/>
  <c r="C957" i="14" s="1"/>
  <c r="F968" i="1"/>
  <c r="F969" i="1"/>
  <c r="F970" i="1"/>
  <c r="F971" i="1"/>
  <c r="C961" i="14" s="1"/>
  <c r="F972" i="1"/>
  <c r="F973" i="1"/>
  <c r="F974" i="1"/>
  <c r="F975" i="1"/>
  <c r="C965" i="14" s="1"/>
  <c r="F976" i="1"/>
  <c r="F977" i="1"/>
  <c r="F978" i="1"/>
  <c r="F979" i="1"/>
  <c r="C969" i="14" s="1"/>
  <c r="F980" i="1"/>
  <c r="F981" i="1"/>
  <c r="F982" i="1"/>
  <c r="F983" i="1"/>
  <c r="F984" i="1"/>
  <c r="F985" i="1"/>
  <c r="F986" i="1"/>
  <c r="F987" i="1"/>
  <c r="F988" i="1"/>
  <c r="F989" i="1"/>
  <c r="C979" i="14" s="1"/>
  <c r="F990" i="1"/>
  <c r="F991" i="1"/>
  <c r="F992" i="1"/>
  <c r="F993" i="1"/>
  <c r="F994" i="1"/>
  <c r="F995" i="1"/>
  <c r="F996" i="1"/>
  <c r="C986" i="14" s="1"/>
  <c r="F997" i="1"/>
  <c r="F998" i="1"/>
  <c r="F999" i="1"/>
  <c r="F1000" i="1"/>
  <c r="F1001" i="1"/>
  <c r="C991" i="14" s="1"/>
  <c r="F1002" i="1"/>
  <c r="C992" i="14" s="1"/>
  <c r="F1003" i="1"/>
  <c r="F1004" i="1"/>
  <c r="F1005" i="1"/>
  <c r="F1006" i="1"/>
  <c r="F1007" i="1"/>
  <c r="F1008" i="1"/>
  <c r="F1009" i="1"/>
  <c r="F1010" i="1"/>
  <c r="F1011" i="1"/>
  <c r="F1012" i="1"/>
  <c r="F1013" i="1"/>
  <c r="F1014" i="1"/>
  <c r="F1015" i="1"/>
  <c r="F1016" i="1"/>
  <c r="C1006" i="14" s="1"/>
  <c r="F1017" i="1"/>
  <c r="F1018" i="1"/>
  <c r="F1019" i="1"/>
  <c r="F1020" i="1"/>
  <c r="F1021" i="1"/>
  <c r="F1022" i="1"/>
  <c r="F1023" i="1"/>
  <c r="F1024" i="1"/>
  <c r="F1025" i="1"/>
  <c r="F1026" i="1"/>
  <c r="F1027" i="1"/>
  <c r="F1028" i="1"/>
  <c r="F1029" i="1"/>
  <c r="F1030" i="1"/>
  <c r="C1020" i="14" s="1"/>
  <c r="F1031" i="1"/>
  <c r="F1032" i="1"/>
  <c r="F1033" i="1"/>
  <c r="F1034" i="1"/>
  <c r="C1024" i="14" s="1"/>
  <c r="F1035" i="1"/>
  <c r="F1036" i="1"/>
  <c r="F1037" i="1"/>
  <c r="F1038" i="1"/>
  <c r="F1039" i="1"/>
  <c r="F1040" i="1"/>
  <c r="C1030" i="14" s="1"/>
  <c r="F1041" i="1"/>
  <c r="F1042" i="1"/>
  <c r="F1043" i="1"/>
  <c r="F1044" i="1"/>
  <c r="F1045" i="1"/>
  <c r="F1046" i="1"/>
  <c r="F1047" i="1"/>
  <c r="F1048" i="1"/>
  <c r="F1049" i="1"/>
  <c r="F1050" i="1"/>
  <c r="F1051" i="1"/>
  <c r="F1052" i="1"/>
  <c r="F1053" i="1"/>
  <c r="F1054" i="1"/>
  <c r="F1055" i="1"/>
  <c r="F1056" i="1"/>
  <c r="C1046" i="14" s="1"/>
  <c r="F1057" i="1"/>
  <c r="F1058" i="1"/>
  <c r="F1059" i="1"/>
  <c r="F1060" i="1"/>
  <c r="C1050" i="14" s="1"/>
  <c r="F1061" i="1"/>
  <c r="F1062" i="1"/>
  <c r="F1063" i="1"/>
  <c r="C1053" i="14" s="1"/>
  <c r="F1064" i="1"/>
  <c r="F1065" i="1"/>
  <c r="C1055" i="14" s="1"/>
  <c r="F1066" i="1"/>
  <c r="C1056" i="14" s="1"/>
  <c r="F1067" i="1"/>
  <c r="C1057" i="14" s="1"/>
  <c r="F1068" i="1"/>
  <c r="F1069" i="1"/>
  <c r="C1059" i="14" s="1"/>
  <c r="F1070" i="1"/>
  <c r="C1060" i="14" s="1"/>
  <c r="F1071" i="1"/>
  <c r="F1072" i="1"/>
  <c r="C1062" i="14" s="1"/>
  <c r="F1073" i="1"/>
  <c r="F1074" i="1"/>
  <c r="F1075" i="1"/>
  <c r="F1076" i="1"/>
  <c r="F1077" i="1"/>
  <c r="F1078" i="1"/>
  <c r="F1079" i="1"/>
  <c r="F1080" i="1"/>
  <c r="C1070" i="14" s="1"/>
  <c r="F1081" i="1"/>
  <c r="F1082" i="1"/>
  <c r="C1072" i="14" s="1"/>
  <c r="F1083" i="1"/>
  <c r="F1084" i="1"/>
  <c r="C1074" i="14" s="1"/>
  <c r="F1085" i="1"/>
  <c r="F1086" i="1"/>
  <c r="C1076" i="14" s="1"/>
  <c r="F1087" i="1"/>
  <c r="C1077" i="14" s="1"/>
  <c r="F1088" i="1"/>
  <c r="C1078" i="14" s="1"/>
  <c r="F1089" i="1"/>
  <c r="F1090" i="1"/>
  <c r="C1080" i="14" s="1"/>
  <c r="F1091" i="1"/>
  <c r="F1092" i="1"/>
  <c r="F1093" i="1"/>
  <c r="F1094" i="1"/>
  <c r="C1084" i="14" s="1"/>
  <c r="F1095" i="1"/>
  <c r="C1085" i="14" s="1"/>
  <c r="F1096" i="1"/>
  <c r="F1097" i="1"/>
  <c r="F1098" i="1"/>
  <c r="C1088" i="14" s="1"/>
  <c r="F1099" i="1"/>
  <c r="C1089" i="14" s="1"/>
  <c r="F1100" i="1"/>
  <c r="C1090" i="14" s="1"/>
  <c r="F1101" i="1"/>
  <c r="F1102" i="1"/>
  <c r="C1092" i="14" s="1"/>
  <c r="F1103" i="1"/>
  <c r="F1104" i="1"/>
  <c r="F1105" i="1"/>
  <c r="F1106" i="1"/>
  <c r="F1107" i="1"/>
  <c r="F1108" i="1"/>
  <c r="F1109" i="1"/>
  <c r="F1110" i="1"/>
  <c r="F1111" i="1"/>
  <c r="F1112" i="1"/>
  <c r="F1113" i="1"/>
  <c r="F1114" i="1"/>
  <c r="F1115" i="1"/>
  <c r="F1116" i="1"/>
  <c r="F1117" i="1"/>
  <c r="F1118" i="1"/>
  <c r="F1119" i="1"/>
  <c r="F1120" i="1"/>
  <c r="F1121" i="1"/>
  <c r="F1122" i="1"/>
  <c r="C1112" i="14" s="1"/>
  <c r="F1123" i="1"/>
  <c r="F1124" i="1"/>
  <c r="F1125" i="1"/>
  <c r="C1115" i="14" s="1"/>
  <c r="F1126" i="1"/>
  <c r="F1127" i="1"/>
  <c r="F1128" i="1"/>
  <c r="F1129" i="1"/>
  <c r="F1130" i="1"/>
  <c r="F1131" i="1"/>
  <c r="F1132" i="1"/>
  <c r="F1133" i="1"/>
  <c r="F1134" i="1"/>
  <c r="F1135" i="1"/>
  <c r="F1136" i="1"/>
  <c r="F1137" i="1"/>
  <c r="F1138" i="1"/>
  <c r="F1139" i="1"/>
  <c r="F1140" i="1"/>
  <c r="F1141" i="1"/>
  <c r="F1142" i="1"/>
  <c r="C1132" i="14" s="1"/>
  <c r="F1143" i="1"/>
  <c r="F1144" i="1"/>
  <c r="C1134" i="14" s="1"/>
  <c r="F1145" i="1"/>
  <c r="F1146" i="1"/>
  <c r="F1147" i="1"/>
  <c r="C1137" i="14" s="1"/>
  <c r="F1148" i="1"/>
  <c r="C1138" i="14" s="1"/>
  <c r="F1149" i="1"/>
  <c r="F1150" i="1"/>
  <c r="C1140" i="14" s="1"/>
  <c r="F1151" i="1"/>
  <c r="C1141" i="14" s="1"/>
  <c r="F1152" i="1"/>
  <c r="C1142" i="14" s="1"/>
  <c r="F1153" i="1"/>
  <c r="F1154" i="1"/>
  <c r="C1144" i="14" s="1"/>
  <c r="F1155" i="1"/>
  <c r="C1145" i="14" s="1"/>
  <c r="F1156" i="1"/>
  <c r="F1157" i="1"/>
  <c r="F1158" i="1"/>
  <c r="C1148" i="14" s="1"/>
  <c r="F1159" i="1"/>
  <c r="C1149" i="14" s="1"/>
  <c r="F1160" i="1"/>
  <c r="C1150" i="14" s="1"/>
  <c r="F1161" i="1"/>
  <c r="F1162" i="1"/>
  <c r="C1152" i="14" s="1"/>
  <c r="F1163" i="1"/>
  <c r="C1153" i="14" s="1"/>
  <c r="F1164" i="1"/>
  <c r="C1154" i="14" s="1"/>
  <c r="F1165" i="1"/>
  <c r="F1166" i="1"/>
  <c r="C1156" i="14" s="1"/>
  <c r="F1167" i="1"/>
  <c r="C1157" i="14" s="1"/>
  <c r="F1168" i="1"/>
  <c r="F1169" i="1"/>
  <c r="F1170" i="1"/>
  <c r="C1160" i="14" s="1"/>
  <c r="F1171" i="1"/>
  <c r="F1172" i="1"/>
  <c r="C1162" i="14" s="1"/>
  <c r="F1173" i="1"/>
  <c r="F1174" i="1"/>
  <c r="C1164" i="14" s="1"/>
  <c r="F1175" i="1"/>
  <c r="F1176" i="1"/>
  <c r="C1166" i="14" s="1"/>
  <c r="F1177" i="1"/>
  <c r="F1178" i="1"/>
  <c r="F1179" i="1"/>
  <c r="F1180" i="1"/>
  <c r="F1181" i="1"/>
  <c r="C1171" i="14" s="1"/>
  <c r="F1182" i="1"/>
  <c r="F1183" i="1"/>
  <c r="F1184" i="1"/>
  <c r="C1174" i="14" s="1"/>
  <c r="F1185" i="1"/>
  <c r="F1186" i="1"/>
  <c r="C1176" i="14" s="1"/>
  <c r="F1187" i="1"/>
  <c r="F1188" i="1"/>
  <c r="F1189" i="1"/>
  <c r="F1190" i="1"/>
  <c r="F1191" i="1"/>
  <c r="C1181" i="14" s="1"/>
  <c r="F1192" i="1"/>
  <c r="F1193" i="1"/>
  <c r="F1194" i="1"/>
  <c r="F1195" i="1"/>
  <c r="F1196" i="1"/>
  <c r="C1186" i="14" s="1"/>
  <c r="F1197" i="1"/>
  <c r="C1187" i="14" s="1"/>
  <c r="F1198" i="1"/>
  <c r="C1188" i="14" s="1"/>
  <c r="F1199" i="1"/>
  <c r="C1189" i="14" s="1"/>
  <c r="F1200" i="1"/>
  <c r="C1190" i="14" s="1"/>
  <c r="F1201" i="1"/>
  <c r="C1191" i="14" s="1"/>
  <c r="F1202" i="1"/>
  <c r="C1192" i="14" s="1"/>
  <c r="F1203" i="1"/>
  <c r="F1204" i="1"/>
  <c r="F1205" i="1"/>
  <c r="F1206" i="1"/>
  <c r="C1196" i="14" s="1"/>
  <c r="F1207" i="1"/>
  <c r="C1197" i="14" s="1"/>
  <c r="F1208" i="1"/>
  <c r="C1198" i="14" s="1"/>
  <c r="F1209" i="1"/>
  <c r="C1199" i="14" s="1"/>
  <c r="F1210" i="1"/>
  <c r="F1211" i="1"/>
  <c r="F1212" i="1"/>
  <c r="C1202" i="14" s="1"/>
  <c r="F1213" i="1"/>
  <c r="C1203" i="14" s="1"/>
  <c r="F1214" i="1"/>
  <c r="F1215" i="1"/>
  <c r="F1216" i="1"/>
  <c r="C1206" i="14" s="1"/>
  <c r="F1217" i="1"/>
  <c r="F1218" i="1"/>
  <c r="C1208" i="14" s="1"/>
  <c r="F1219" i="1"/>
  <c r="C1209" i="14" s="1"/>
  <c r="F1220" i="1"/>
  <c r="C1210" i="14" s="1"/>
  <c r="F1221" i="1"/>
  <c r="F1222" i="1"/>
  <c r="C1212" i="14" s="1"/>
  <c r="F1223" i="1"/>
  <c r="C1213" i="14" s="1"/>
  <c r="F1224" i="1"/>
  <c r="F1225" i="1"/>
  <c r="F1226" i="1"/>
  <c r="F1227" i="1"/>
  <c r="F1228" i="1"/>
  <c r="C1218" i="14" s="1"/>
  <c r="F1229" i="1"/>
  <c r="F1230" i="1"/>
  <c r="F1231" i="1"/>
  <c r="F1232" i="1"/>
  <c r="C1222" i="14" s="1"/>
  <c r="F1233" i="1"/>
  <c r="F1234" i="1"/>
  <c r="F1235" i="1"/>
  <c r="C1225" i="14" s="1"/>
  <c r="F1236" i="1"/>
  <c r="C1226" i="14" s="1"/>
  <c r="F1237" i="1"/>
  <c r="F1238" i="1"/>
  <c r="C1228" i="14" s="1"/>
  <c r="F1239" i="1"/>
  <c r="C1229" i="14" s="1"/>
  <c r="F1240" i="1"/>
  <c r="C1230" i="14" s="1"/>
  <c r="F1241" i="1"/>
  <c r="F1242" i="1"/>
  <c r="F1243" i="1"/>
  <c r="C1233" i="14" s="1"/>
  <c r="F1244" i="1"/>
  <c r="F1245" i="1"/>
  <c r="F1246" i="1"/>
  <c r="C1236" i="14" s="1"/>
  <c r="F1247" i="1"/>
  <c r="F1248" i="1"/>
  <c r="C1238" i="14" s="1"/>
  <c r="F1249" i="1"/>
  <c r="F1250" i="1"/>
  <c r="C1240" i="14" s="1"/>
  <c r="F1251" i="1"/>
  <c r="C1241" i="14" s="1"/>
  <c r="F1252" i="1"/>
  <c r="C1242" i="14" s="1"/>
  <c r="F1253" i="1"/>
  <c r="F1254" i="1"/>
  <c r="C1244" i="14" s="1"/>
  <c r="F1255" i="1"/>
  <c r="F1256" i="1"/>
  <c r="F1257" i="1"/>
  <c r="F1258" i="1"/>
  <c r="C1248" i="14" s="1"/>
  <c r="F1259" i="1"/>
  <c r="F1260" i="1"/>
  <c r="F1261" i="1"/>
  <c r="F1262" i="1"/>
  <c r="C1252" i="14" s="1"/>
  <c r="F1263" i="1"/>
  <c r="F1264" i="1"/>
  <c r="F1265" i="1"/>
  <c r="F1266" i="1"/>
  <c r="C1256" i="14" s="1"/>
  <c r="F1267" i="1"/>
  <c r="C1257" i="14" s="1"/>
  <c r="F1268" i="1"/>
  <c r="C1258" i="14" s="1"/>
  <c r="F1269" i="1"/>
  <c r="F1270" i="1"/>
  <c r="C1260" i="14" s="1"/>
  <c r="F1271" i="1"/>
  <c r="C1261" i="14" s="1"/>
  <c r="F1272" i="1"/>
  <c r="C1262" i="14" s="1"/>
  <c r="F1273" i="1"/>
  <c r="C1263" i="14" s="1"/>
  <c r="F1274" i="1"/>
  <c r="C1264" i="14" s="1"/>
  <c r="F1275" i="1"/>
  <c r="C1265" i="14" s="1"/>
  <c r="F1276" i="1"/>
  <c r="F1277" i="1"/>
  <c r="C1267" i="14" s="1"/>
  <c r="F1278" i="1"/>
  <c r="C1268" i="14" s="1"/>
  <c r="F1279" i="1"/>
  <c r="C1269" i="14" s="1"/>
  <c r="F1280" i="1"/>
  <c r="F1281" i="1"/>
  <c r="F1282" i="1"/>
  <c r="F1283" i="1"/>
  <c r="C1273" i="14" s="1"/>
  <c r="F1284" i="1"/>
  <c r="F1285" i="1"/>
  <c r="F1286" i="1"/>
  <c r="C1276" i="14" s="1"/>
  <c r="F1287" i="1"/>
  <c r="C1277" i="14" s="1"/>
  <c r="F1288" i="1"/>
  <c r="F1289" i="1"/>
  <c r="C1279" i="14" s="1"/>
  <c r="F1290" i="1"/>
  <c r="C1280" i="14" s="1"/>
  <c r="F1291" i="1"/>
  <c r="C1281" i="14" s="1"/>
  <c r="F1292" i="1"/>
  <c r="F1293" i="1"/>
  <c r="C1283" i="14" s="1"/>
  <c r="F1294" i="1"/>
  <c r="C1284" i="14" s="1"/>
  <c r="F1295" i="1"/>
  <c r="C1285" i="14" s="1"/>
  <c r="F1296" i="1"/>
  <c r="F1297" i="1"/>
  <c r="C1287" i="14" s="1"/>
  <c r="F1298" i="1"/>
  <c r="C1288" i="14" s="1"/>
  <c r="F1299" i="1"/>
  <c r="F1300" i="1"/>
  <c r="F1301" i="1"/>
  <c r="C1291" i="14" s="1"/>
  <c r="F1302" i="1"/>
  <c r="C1292" i="14" s="1"/>
  <c r="F1303" i="1"/>
  <c r="C1293" i="14" s="1"/>
  <c r="F1304" i="1"/>
  <c r="C1294" i="14" s="1"/>
  <c r="F1305" i="1"/>
  <c r="C1295" i="14" s="1"/>
  <c r="F1306" i="1"/>
  <c r="F1307" i="1"/>
  <c r="C1297" i="14" s="1"/>
  <c r="F1308" i="1"/>
  <c r="F1309" i="1"/>
  <c r="F1310" i="1"/>
  <c r="C1300" i="14" s="1"/>
  <c r="F1311" i="1"/>
  <c r="F1312" i="1"/>
  <c r="F1313" i="1"/>
  <c r="F1314" i="1"/>
  <c r="F1315" i="1"/>
  <c r="C1305" i="14" s="1"/>
  <c r="F1316" i="1"/>
  <c r="F1317" i="1"/>
  <c r="F1318" i="1"/>
  <c r="C1308" i="14" s="1"/>
  <c r="F1319" i="1"/>
  <c r="F1320" i="1"/>
  <c r="F1321" i="1"/>
  <c r="F1322" i="1"/>
  <c r="F1323" i="1"/>
  <c r="F1324" i="1"/>
  <c r="F1325" i="1"/>
  <c r="F1326" i="1"/>
  <c r="F1327" i="1"/>
  <c r="F1328" i="1"/>
  <c r="F1329" i="1"/>
  <c r="F1330" i="1"/>
  <c r="F1331" i="1"/>
  <c r="F1332" i="1"/>
  <c r="F1333" i="1"/>
  <c r="F1334" i="1"/>
  <c r="F1335" i="1"/>
  <c r="F1336" i="1"/>
  <c r="F1337" i="1"/>
  <c r="F1338" i="1"/>
  <c r="F1339" i="1"/>
  <c r="F1340" i="1"/>
  <c r="C1330" i="14" s="1"/>
  <c r="F1341" i="1"/>
  <c r="F1342" i="1"/>
  <c r="F1343" i="1"/>
  <c r="F1344" i="1"/>
  <c r="F1345" i="1"/>
  <c r="F1346" i="1"/>
  <c r="F1347" i="1"/>
  <c r="F1348" i="1"/>
  <c r="F1349" i="1"/>
  <c r="F1350" i="1"/>
  <c r="F1351" i="1"/>
  <c r="F1352" i="1"/>
  <c r="F1353" i="1"/>
  <c r="F1354" i="1"/>
  <c r="F1355" i="1"/>
  <c r="F1356" i="1"/>
  <c r="F1357" i="1"/>
  <c r="F1358" i="1"/>
  <c r="F1359" i="1"/>
  <c r="C1349" i="14" s="1"/>
  <c r="F1360" i="1"/>
  <c r="C1350" i="14" s="1"/>
  <c r="F1361" i="1"/>
  <c r="F1362" i="1"/>
  <c r="C1352" i="14" s="1"/>
  <c r="F1363" i="1"/>
  <c r="F1364" i="1"/>
  <c r="F1365" i="1"/>
  <c r="F1366" i="1"/>
  <c r="C1356" i="14" s="1"/>
  <c r="F1367" i="1"/>
  <c r="F1368" i="1"/>
  <c r="F1369" i="1"/>
  <c r="F1370" i="1"/>
  <c r="F1371" i="1"/>
  <c r="C1361" i="14" s="1"/>
  <c r="F1372" i="1"/>
  <c r="F1373" i="1"/>
  <c r="F1374" i="1"/>
  <c r="F1375" i="1"/>
  <c r="C1365" i="14" s="1"/>
  <c r="F1376" i="1"/>
  <c r="C1366" i="14" s="1"/>
  <c r="F1377" i="1"/>
  <c r="F1378" i="1"/>
  <c r="C1368" i="14" s="1"/>
  <c r="F1379" i="1"/>
  <c r="C1369" i="14" s="1"/>
  <c r="F1380" i="1"/>
  <c r="C1370" i="14" s="1"/>
  <c r="F1381" i="1"/>
  <c r="F1382" i="1"/>
  <c r="C1372" i="14" s="1"/>
  <c r="F1383" i="1"/>
  <c r="C1373" i="14" s="1"/>
  <c r="F1384" i="1"/>
  <c r="C1374" i="14" s="1"/>
  <c r="F1385" i="1"/>
  <c r="F1386" i="1"/>
  <c r="C1376" i="14" s="1"/>
  <c r="F1387" i="1"/>
  <c r="C1377" i="14" s="1"/>
  <c r="F1388" i="1"/>
  <c r="C1378" i="14" s="1"/>
  <c r="F1389" i="1"/>
  <c r="F1390" i="1"/>
  <c r="F1391" i="1"/>
  <c r="F1392" i="1"/>
  <c r="F1393" i="1"/>
  <c r="F1394" i="1"/>
  <c r="F1395" i="1"/>
  <c r="F1396" i="1"/>
  <c r="F1397" i="1"/>
  <c r="F1398" i="1"/>
  <c r="F1399" i="1"/>
  <c r="F1400" i="1"/>
  <c r="C1390" i="14" s="1"/>
  <c r="F1401" i="1"/>
  <c r="F1402" i="1"/>
  <c r="F1403" i="1"/>
  <c r="F1404" i="1"/>
  <c r="F1405" i="1"/>
  <c r="F1406" i="1"/>
  <c r="C1396" i="14" s="1"/>
  <c r="F1407" i="1"/>
  <c r="C1397" i="14" s="1"/>
  <c r="F1408" i="1"/>
  <c r="F1409" i="1"/>
  <c r="F1410" i="1"/>
  <c r="F1411" i="1"/>
  <c r="F1412" i="1"/>
  <c r="F1413" i="1"/>
  <c r="C1403" i="14" s="1"/>
  <c r="F1414" i="1"/>
  <c r="C1404" i="14" s="1"/>
  <c r="F1415" i="1"/>
  <c r="F1416" i="1"/>
  <c r="F1417" i="1"/>
  <c r="C1407" i="14" s="1"/>
  <c r="F1418" i="1"/>
  <c r="C1408" i="14" s="1"/>
  <c r="F1419" i="1"/>
  <c r="F1420" i="1"/>
  <c r="F1421" i="1"/>
  <c r="F1422" i="1"/>
  <c r="F1423" i="1"/>
  <c r="F1424" i="1"/>
  <c r="F1425" i="1"/>
  <c r="F1426" i="1"/>
  <c r="F1427" i="1"/>
  <c r="F1428" i="1"/>
  <c r="F1429" i="1"/>
  <c r="F1430" i="1"/>
  <c r="F1431" i="1"/>
  <c r="F1432" i="1"/>
  <c r="F1433" i="1"/>
  <c r="F1434" i="1"/>
  <c r="F1435" i="1"/>
  <c r="C1425" i="14" s="1"/>
  <c r="F1436" i="1"/>
  <c r="F1437" i="1"/>
  <c r="C1427" i="14" s="1"/>
  <c r="F1438" i="1"/>
  <c r="C1428" i="14" s="1"/>
  <c r="F1439" i="1"/>
  <c r="C1429" i="14" s="1"/>
  <c r="F1440" i="1"/>
  <c r="F1441" i="1"/>
  <c r="C1431" i="14" s="1"/>
  <c r="F1442" i="1"/>
  <c r="C1432" i="14" s="1"/>
  <c r="F1443" i="1"/>
  <c r="C1433" i="14" s="1"/>
  <c r="F1444" i="1"/>
  <c r="F1445" i="1"/>
  <c r="C1435" i="14" s="1"/>
  <c r="F1446" i="1"/>
  <c r="C1436" i="14" s="1"/>
  <c r="F1447" i="1"/>
  <c r="C1437" i="14" s="1"/>
  <c r="F1448" i="1"/>
  <c r="F1449" i="1"/>
  <c r="C1439" i="14" s="1"/>
  <c r="F1450" i="1"/>
  <c r="C1440" i="14" s="1"/>
  <c r="F1451" i="1"/>
  <c r="C1441" i="14" s="1"/>
  <c r="F1452" i="1"/>
  <c r="F1453" i="1"/>
  <c r="C1443" i="14" s="1"/>
  <c r="F1454" i="1"/>
  <c r="C1444" i="14" s="1"/>
  <c r="F1455" i="1"/>
  <c r="C1445" i="14" s="1"/>
  <c r="F1456" i="1"/>
  <c r="F1457" i="1"/>
  <c r="C1447" i="14" s="1"/>
  <c r="F1458" i="1"/>
  <c r="C1448" i="14" s="1"/>
  <c r="F1459" i="1"/>
  <c r="C1449" i="14" s="1"/>
  <c r="F1460" i="1"/>
  <c r="F1461" i="1"/>
  <c r="F1462" i="1"/>
  <c r="C1452" i="14" s="1"/>
  <c r="F1463" i="1"/>
  <c r="C1453" i="14" s="1"/>
  <c r="F1464" i="1"/>
  <c r="F1465" i="1"/>
  <c r="C1455" i="14" s="1"/>
  <c r="F1466" i="1"/>
  <c r="C1456" i="14" s="1"/>
  <c r="F1467" i="1"/>
  <c r="C1457" i="14" s="1"/>
  <c r="F1468" i="1"/>
  <c r="F1469" i="1"/>
  <c r="C1459" i="14" s="1"/>
  <c r="F1470" i="1"/>
  <c r="C1460" i="14" s="1"/>
  <c r="F1471" i="1"/>
  <c r="C1461" i="14" s="1"/>
  <c r="F1472" i="1"/>
  <c r="F1473" i="1"/>
  <c r="C1463" i="14" s="1"/>
  <c r="F1474" i="1"/>
  <c r="C1464" i="14" s="1"/>
  <c r="F1475" i="1"/>
  <c r="C1465" i="14" s="1"/>
  <c r="F1476" i="1"/>
  <c r="F1477" i="1"/>
  <c r="C1467" i="14" s="1"/>
  <c r="F1478" i="1"/>
  <c r="C1468" i="14" s="1"/>
  <c r="F1479" i="1"/>
  <c r="C1469" i="14" s="1"/>
  <c r="F1480" i="1"/>
  <c r="F1481" i="1"/>
  <c r="C1471" i="14" s="1"/>
  <c r="F1482" i="1"/>
  <c r="F1483" i="1"/>
  <c r="C1473" i="14" s="1"/>
  <c r="F1484" i="1"/>
  <c r="F1485" i="1"/>
  <c r="C1475" i="14" s="1"/>
  <c r="F1486" i="1"/>
  <c r="C1476" i="14" s="1"/>
  <c r="F1487" i="1"/>
  <c r="C1477" i="14" s="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C1506" i="14" s="1"/>
  <c r="F1517" i="1"/>
  <c r="F1518" i="1"/>
  <c r="F1519" i="1"/>
  <c r="F1520" i="1"/>
  <c r="F1521" i="1"/>
  <c r="F1522" i="1"/>
  <c r="F1523" i="1"/>
  <c r="F1524" i="1"/>
  <c r="F1525" i="1"/>
  <c r="F1526" i="1"/>
  <c r="F1527" i="1"/>
  <c r="F1528" i="1"/>
  <c r="F1529" i="1"/>
  <c r="F1530" i="1"/>
  <c r="F1531" i="1"/>
  <c r="F1532" i="1"/>
  <c r="F1533" i="1"/>
  <c r="F1534" i="1"/>
  <c r="F1535" i="1"/>
  <c r="C1525" i="14" s="1"/>
  <c r="F1536" i="1"/>
  <c r="F1537" i="1"/>
  <c r="F1538" i="1"/>
  <c r="F1539" i="1"/>
  <c r="F1540" i="1"/>
  <c r="F1541" i="1"/>
  <c r="F1542" i="1"/>
  <c r="F1543" i="1"/>
  <c r="F1544" i="1"/>
  <c r="F1545" i="1"/>
  <c r="F1546" i="1"/>
  <c r="F1547" i="1"/>
  <c r="F1548" i="1"/>
  <c r="F1549" i="1"/>
  <c r="C1539" i="14" s="1"/>
  <c r="F1550" i="1"/>
  <c r="C1540" i="14" s="1"/>
  <c r="F1551" i="1"/>
  <c r="F1552" i="1"/>
  <c r="F1553" i="1"/>
  <c r="F1554" i="1"/>
  <c r="F1555" i="1"/>
  <c r="F1556" i="1"/>
  <c r="F1557" i="1"/>
  <c r="C1547" i="14" s="1"/>
  <c r="F1558" i="1"/>
  <c r="C1548" i="14" s="1"/>
  <c r="F1559" i="1"/>
  <c r="C1549" i="14" s="1"/>
  <c r="F1560" i="1"/>
  <c r="F1561" i="1"/>
  <c r="C1551" i="14" s="1"/>
  <c r="F1562" i="1"/>
  <c r="F1563" i="1"/>
  <c r="C1553" i="14" s="1"/>
  <c r="F1564" i="1"/>
  <c r="C1554" i="14" s="1"/>
  <c r="F1565" i="1"/>
  <c r="F1566" i="1"/>
  <c r="C1556" i="14" s="1"/>
  <c r="F1567" i="1"/>
  <c r="C1557" i="14" s="1"/>
  <c r="F1568" i="1"/>
  <c r="C1558" i="14" s="1"/>
  <c r="F1569" i="1"/>
  <c r="F1570" i="1"/>
  <c r="F1571" i="1"/>
  <c r="C1561" i="14" s="1"/>
  <c r="F1572" i="1"/>
  <c r="C1562" i="14" s="1"/>
  <c r="F1573" i="1"/>
  <c r="F1574" i="1"/>
  <c r="C1564" i="14" s="1"/>
  <c r="F1575" i="1"/>
  <c r="C1565" i="14" s="1"/>
  <c r="F1576" i="1"/>
  <c r="C1566" i="14" s="1"/>
  <c r="F1577" i="1"/>
  <c r="F1578" i="1"/>
  <c r="C1568" i="14" s="1"/>
  <c r="F1579" i="1"/>
  <c r="C1569" i="14" s="1"/>
  <c r="F1580" i="1"/>
  <c r="C1570" i="14" s="1"/>
  <c r="F1581" i="1"/>
  <c r="F1582" i="1"/>
  <c r="C1572" i="14" s="1"/>
  <c r="F1583" i="1"/>
  <c r="C1573" i="14" s="1"/>
  <c r="F1584" i="1"/>
  <c r="C1574" i="14" s="1"/>
  <c r="F1585" i="1"/>
  <c r="F1586" i="1"/>
  <c r="C1576" i="14" s="1"/>
  <c r="F1587" i="1"/>
  <c r="C1577" i="14" s="1"/>
  <c r="F1588" i="1"/>
  <c r="C1578" i="14" s="1"/>
  <c r="F1589" i="1"/>
  <c r="C1579" i="14" s="1"/>
  <c r="F1590" i="1"/>
  <c r="C1580" i="14" s="1"/>
  <c r="F1591" i="1"/>
  <c r="F1592" i="1"/>
  <c r="F1593" i="1"/>
  <c r="C1583" i="14" s="1"/>
  <c r="F1594" i="1"/>
  <c r="F1595" i="1"/>
  <c r="F1596" i="1"/>
  <c r="F1597" i="1"/>
  <c r="C1587" i="14" s="1"/>
  <c r="F1598" i="1"/>
  <c r="C1588" i="14" s="1"/>
  <c r="F1599" i="1"/>
  <c r="C1589" i="14" s="1"/>
  <c r="F1600" i="1"/>
  <c r="F1601" i="1"/>
  <c r="F1602" i="1"/>
  <c r="C1592" i="14" s="1"/>
  <c r="F1603" i="1"/>
  <c r="F1604" i="1"/>
  <c r="F1605" i="1"/>
  <c r="C1595" i="14" s="1"/>
  <c r="F1606" i="1"/>
  <c r="C1596" i="14" s="1"/>
  <c r="F1607" i="1"/>
  <c r="F1608" i="1"/>
  <c r="F1609" i="1"/>
  <c r="C1599" i="14" s="1"/>
  <c r="F1610" i="1"/>
  <c r="F1611" i="1"/>
  <c r="F1612" i="1"/>
  <c r="F1613" i="1"/>
  <c r="F1614" i="1"/>
  <c r="F1615" i="1"/>
  <c r="F1616" i="1"/>
  <c r="F1617" i="1"/>
  <c r="F1618" i="1"/>
  <c r="F1619" i="1"/>
  <c r="F1620" i="1"/>
  <c r="F1621" i="1"/>
  <c r="F1622" i="1"/>
  <c r="F1623" i="1"/>
  <c r="F1624" i="1"/>
  <c r="F1625" i="1"/>
  <c r="F1626" i="1"/>
  <c r="C1616" i="14" s="1"/>
  <c r="F1627" i="1"/>
  <c r="C1617" i="14" s="1"/>
  <c r="F1628" i="1"/>
  <c r="F1629" i="1"/>
  <c r="C1619" i="14" s="1"/>
  <c r="F1630" i="1"/>
  <c r="F1631" i="1"/>
  <c r="C1621" i="14" s="1"/>
  <c r="F1632" i="1"/>
  <c r="F1633" i="1"/>
  <c r="F1634" i="1"/>
  <c r="F1635" i="1"/>
  <c r="C1625" i="14" s="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C1660" i="14" s="1"/>
  <c r="F1671" i="1"/>
  <c r="C1661" i="14" s="1"/>
  <c r="F1672" i="1"/>
  <c r="C1662" i="14" s="1"/>
  <c r="F1673" i="1"/>
  <c r="F1674" i="1"/>
  <c r="C1664" i="14" s="1"/>
  <c r="F1675" i="1"/>
  <c r="C1665" i="14" s="1"/>
  <c r="F1676" i="1"/>
  <c r="C1666" i="14" s="1"/>
  <c r="F1677" i="1"/>
  <c r="F1678" i="1"/>
  <c r="C1668" i="14" s="1"/>
  <c r="F1679" i="1"/>
  <c r="C1669" i="14" s="1"/>
  <c r="F1680" i="1"/>
  <c r="C1670" i="14" s="1"/>
  <c r="F1681" i="1"/>
  <c r="F1682" i="1"/>
  <c r="C1672" i="14" s="1"/>
  <c r="F1683" i="1"/>
  <c r="C1673" i="14" s="1"/>
  <c r="F1684" i="1"/>
  <c r="C1674" i="14" s="1"/>
  <c r="F1685" i="1"/>
  <c r="F1686" i="1"/>
  <c r="C1676" i="14" s="1"/>
  <c r="F1687" i="1"/>
  <c r="C1677" i="14" s="1"/>
  <c r="F1688" i="1"/>
  <c r="C1678" i="14" s="1"/>
  <c r="F1689" i="1"/>
  <c r="F1690" i="1"/>
  <c r="C1680" i="14" s="1"/>
  <c r="F1691" i="1"/>
  <c r="C1681" i="14" s="1"/>
  <c r="F1692" i="1"/>
  <c r="C1682" i="14" s="1"/>
  <c r="F1693" i="1"/>
  <c r="F1694" i="1"/>
  <c r="C1684" i="14" s="1"/>
  <c r="F1695" i="1"/>
  <c r="C1685" i="14" s="1"/>
  <c r="F1696" i="1"/>
  <c r="C1686" i="14" s="1"/>
  <c r="F1697" i="1"/>
  <c r="F1698" i="1"/>
  <c r="C1688" i="14" s="1"/>
  <c r="F1699" i="1"/>
  <c r="C1689" i="14" s="1"/>
  <c r="F1700" i="1"/>
  <c r="F1701" i="1"/>
  <c r="F1702" i="1"/>
  <c r="C1692" i="14" s="1"/>
  <c r="F1703" i="1"/>
  <c r="C1693" i="14" s="1"/>
  <c r="F1704" i="1"/>
  <c r="C1694" i="14" s="1"/>
  <c r="F1705" i="1"/>
  <c r="F1706" i="1"/>
  <c r="C1696" i="14" s="1"/>
  <c r="F1707" i="1"/>
  <c r="C1697" i="14" s="1"/>
  <c r="F1708" i="1"/>
  <c r="C1698" i="14" s="1"/>
  <c r="F1709" i="1"/>
  <c r="F1710" i="1"/>
  <c r="C1700" i="14" s="1"/>
  <c r="F1711" i="1"/>
  <c r="C1701" i="14" s="1"/>
  <c r="F1712" i="1"/>
  <c r="F1713" i="1"/>
  <c r="F1714" i="1"/>
  <c r="C1704" i="14" s="1"/>
  <c r="F1715" i="1"/>
  <c r="C1705" i="14" s="1"/>
  <c r="F1716" i="1"/>
  <c r="C1706" i="14" s="1"/>
  <c r="F1717" i="1"/>
  <c r="F1718" i="1"/>
  <c r="C1708" i="14" s="1"/>
  <c r="F1719" i="1"/>
  <c r="F1720" i="1"/>
  <c r="C1710" i="14" s="1"/>
  <c r="F1721" i="1"/>
  <c r="F1722" i="1"/>
  <c r="C1712" i="14" s="1"/>
  <c r="F1723" i="1"/>
  <c r="C1713" i="14" s="1"/>
  <c r="F1724" i="1"/>
  <c r="C1714" i="14" s="1"/>
  <c r="F1725" i="1"/>
  <c r="F1726" i="1"/>
  <c r="C1716" i="14" s="1"/>
  <c r="F1727" i="1"/>
  <c r="C1717" i="14" s="1"/>
  <c r="F1728" i="1"/>
  <c r="C1718" i="14" s="1"/>
  <c r="F1729" i="1"/>
  <c r="F1730" i="1"/>
  <c r="C1720" i="14" s="1"/>
  <c r="F1731" i="1"/>
  <c r="C1721" i="14" s="1"/>
  <c r="F1732" i="1"/>
  <c r="C1722" i="14" s="1"/>
  <c r="F1733" i="1"/>
  <c r="F1734" i="1"/>
  <c r="C1724" i="14" s="1"/>
  <c r="F1735" i="1"/>
  <c r="C1725" i="14" s="1"/>
  <c r="F1736" i="1"/>
  <c r="C1726" i="14" s="1"/>
  <c r="F1737" i="1"/>
  <c r="F1738" i="1"/>
  <c r="C1728" i="14" s="1"/>
  <c r="F1739" i="1"/>
  <c r="C1729" i="14" s="1"/>
  <c r="F1740" i="1"/>
  <c r="C1730" i="14" s="1"/>
  <c r="F1741" i="1"/>
  <c r="F1742" i="1"/>
  <c r="C1732" i="14" s="1"/>
  <c r="F1743" i="1"/>
  <c r="C1733" i="14" s="1"/>
  <c r="F1744" i="1"/>
  <c r="C1734" i="14" s="1"/>
  <c r="F1745" i="1"/>
  <c r="F1746" i="1"/>
  <c r="C1736" i="14" s="1"/>
  <c r="F1747" i="1"/>
  <c r="C1737" i="14" s="1"/>
  <c r="F1748" i="1"/>
  <c r="C1738" i="14" s="1"/>
  <c r="F1749" i="1"/>
  <c r="F1750" i="1"/>
  <c r="C1740" i="14" s="1"/>
  <c r="F1751" i="1"/>
  <c r="C1741" i="14" s="1"/>
  <c r="F1752" i="1"/>
  <c r="C1742" i="14" s="1"/>
  <c r="F1753" i="1"/>
  <c r="F1754" i="1"/>
  <c r="C1744" i="14" s="1"/>
  <c r="F1755" i="1"/>
  <c r="C1745" i="14" s="1"/>
  <c r="F1756" i="1"/>
  <c r="C1746" i="14" s="1"/>
  <c r="F1757" i="1"/>
  <c r="F1758" i="1"/>
  <c r="C1748" i="14" s="1"/>
  <c r="F1759" i="1"/>
  <c r="C1749" i="14" s="1"/>
  <c r="F1760" i="1"/>
  <c r="C1750" i="14" s="1"/>
  <c r="F1761" i="1"/>
  <c r="F1762" i="1"/>
  <c r="C1752" i="14" s="1"/>
  <c r="F1763" i="1"/>
  <c r="C1753" i="14" s="1"/>
  <c r="F1764" i="1"/>
  <c r="C1754" i="14" s="1"/>
  <c r="F1765" i="1"/>
  <c r="F1766" i="1"/>
  <c r="C1756" i="14" s="1"/>
  <c r="F1767" i="1"/>
  <c r="C1757" i="14" s="1"/>
  <c r="F1768" i="1"/>
  <c r="C1758" i="14" s="1"/>
  <c r="F1769" i="1"/>
  <c r="F1770" i="1"/>
  <c r="C1760" i="14" s="1"/>
  <c r="F1771" i="1"/>
  <c r="C1761" i="14" s="1"/>
  <c r="F1772" i="1"/>
  <c r="C1762" i="14" s="1"/>
  <c r="F1773" i="1"/>
  <c r="F1774" i="1"/>
  <c r="C1764" i="14" s="1"/>
  <c r="F1775" i="1"/>
  <c r="C1765" i="14" s="1"/>
  <c r="F1776" i="1"/>
  <c r="F1777" i="1"/>
  <c r="F1778" i="1"/>
  <c r="C1768" i="14" s="1"/>
  <c r="F1779" i="1"/>
  <c r="C1769" i="14" s="1"/>
  <c r="F1780" i="1"/>
  <c r="C1770" i="14" s="1"/>
  <c r="F1781" i="1"/>
  <c r="F1782" i="1"/>
  <c r="C1772" i="14" s="1"/>
  <c r="F1783" i="1"/>
  <c r="C1773" i="14" s="1"/>
  <c r="F1784" i="1"/>
  <c r="C1774" i="14" s="1"/>
  <c r="F1785" i="1"/>
  <c r="F1786" i="1"/>
  <c r="C1776" i="14" s="1"/>
  <c r="F1787" i="1"/>
  <c r="C1777" i="14" s="1"/>
  <c r="F1788" i="1"/>
  <c r="C1778" i="14" s="1"/>
  <c r="F1789" i="1"/>
  <c r="F1790" i="1"/>
  <c r="C1780" i="14" s="1"/>
  <c r="F1791" i="1"/>
  <c r="C1781" i="14" s="1"/>
  <c r="F1792" i="1"/>
  <c r="C1782" i="14" s="1"/>
  <c r="F1793" i="1"/>
  <c r="F1794" i="1"/>
  <c r="C1784" i="14" s="1"/>
  <c r="F1795" i="1"/>
  <c r="C1785" i="14" s="1"/>
  <c r="F1796" i="1"/>
  <c r="C1786" i="14" s="1"/>
  <c r="F1797" i="1"/>
  <c r="F1798" i="1"/>
  <c r="C1788" i="14" s="1"/>
  <c r="F1799" i="1"/>
  <c r="C1789" i="14" s="1"/>
  <c r="F1800" i="1"/>
  <c r="C1790" i="14" s="1"/>
  <c r="F1801" i="1"/>
  <c r="F1802" i="1"/>
  <c r="C1792" i="14" s="1"/>
  <c r="F1803" i="1"/>
  <c r="C1793" i="14" s="1"/>
  <c r="F1804" i="1"/>
  <c r="C1794" i="14" s="1"/>
  <c r="F1805" i="1"/>
  <c r="F1806" i="1"/>
  <c r="C1796" i="14" s="1"/>
  <c r="F1807" i="1"/>
  <c r="F1808" i="1"/>
  <c r="C1798" i="14" s="1"/>
  <c r="F1809" i="1"/>
  <c r="F1810" i="1"/>
  <c r="C1800" i="14" s="1"/>
  <c r="F1811" i="1"/>
  <c r="C1801" i="14" s="1"/>
  <c r="F1812" i="1"/>
  <c r="C1802" i="14" s="1"/>
  <c r="F1813" i="1"/>
  <c r="F1814" i="1"/>
  <c r="C1804" i="14" s="1"/>
  <c r="F1815" i="1"/>
  <c r="C1805" i="14" s="1"/>
  <c r="F1816" i="1"/>
  <c r="C1806" i="14" s="1"/>
  <c r="F1817" i="1"/>
  <c r="F1818" i="1"/>
  <c r="C1808" i="14" s="1"/>
  <c r="F1819" i="1"/>
  <c r="F1820" i="1"/>
  <c r="C1810" i="14" s="1"/>
  <c r="F1821" i="1"/>
  <c r="F1822" i="1"/>
  <c r="F1823" i="1"/>
  <c r="F1824" i="1"/>
  <c r="C1814" i="14" s="1"/>
  <c r="F1825" i="1"/>
  <c r="F1826" i="1"/>
  <c r="F1827" i="1"/>
  <c r="F1828" i="1"/>
  <c r="C1818" i="14" s="1"/>
  <c r="F1829" i="1"/>
  <c r="F1830" i="1"/>
  <c r="F1831" i="1"/>
  <c r="F1832" i="1"/>
  <c r="F1833" i="1"/>
  <c r="F1834" i="1"/>
  <c r="F1835" i="1"/>
  <c r="F1836" i="1"/>
  <c r="F1837" i="1"/>
  <c r="F1838" i="1"/>
  <c r="F1839" i="1"/>
  <c r="F1840" i="1"/>
  <c r="F1841" i="1"/>
  <c r="F1842" i="1"/>
  <c r="F1843" i="1"/>
  <c r="C1833" i="14" s="1"/>
  <c r="F1844" i="1"/>
  <c r="F1845" i="1"/>
  <c r="F1846" i="1"/>
  <c r="F1847" i="1"/>
  <c r="F1848" i="1"/>
  <c r="F1849" i="1"/>
  <c r="C1839" i="14" s="1"/>
  <c r="F1850" i="1"/>
  <c r="F1851" i="1"/>
  <c r="F1852" i="1"/>
  <c r="F1853" i="1"/>
  <c r="F1854" i="1"/>
  <c r="F1855" i="1"/>
  <c r="F1856" i="1"/>
  <c r="F1857" i="1"/>
  <c r="C1847" i="14" s="1"/>
  <c r="F1858" i="1"/>
  <c r="F1859" i="1"/>
  <c r="F1860" i="1"/>
  <c r="F1861" i="1"/>
  <c r="C1851" i="14" s="1"/>
  <c r="F1862" i="1"/>
  <c r="F1863" i="1"/>
  <c r="F1864" i="1"/>
  <c r="F1865" i="1"/>
  <c r="C1855" i="14" s="1"/>
  <c r="F1866" i="1"/>
  <c r="F1867" i="1"/>
  <c r="F1868" i="1"/>
  <c r="F1869" i="1"/>
  <c r="C1859" i="14" s="1"/>
  <c r="F1870" i="1"/>
  <c r="F1871" i="1"/>
  <c r="F1872" i="1"/>
  <c r="F1873" i="1"/>
  <c r="C1863" i="14" s="1"/>
  <c r="F1874" i="1"/>
  <c r="F1875" i="1"/>
  <c r="F1876" i="1"/>
  <c r="F1877" i="1"/>
  <c r="C1867" i="14" s="1"/>
  <c r="F1878" i="1"/>
  <c r="F1879" i="1"/>
  <c r="F1880" i="1"/>
  <c r="C1870" i="14" s="1"/>
  <c r="F1881" i="1"/>
  <c r="C1871" i="14" s="1"/>
  <c r="F1882" i="1"/>
  <c r="F1883" i="1"/>
  <c r="F1884" i="1"/>
  <c r="C1874" i="14" s="1"/>
  <c r="F1885" i="1"/>
  <c r="C1875" i="14" s="1"/>
  <c r="F1886" i="1"/>
  <c r="F1887" i="1"/>
  <c r="F1888" i="1"/>
  <c r="C1878" i="14" s="1"/>
  <c r="F1889" i="1"/>
  <c r="C1879" i="14" s="1"/>
  <c r="F1890" i="1"/>
  <c r="F1891" i="1"/>
  <c r="F1892" i="1"/>
  <c r="C1882" i="14" s="1"/>
  <c r="F1893" i="1"/>
  <c r="C1883" i="14" s="1"/>
  <c r="F1894" i="1"/>
  <c r="F1895" i="1"/>
  <c r="F1896" i="1"/>
  <c r="C1886" i="14" s="1"/>
  <c r="F1897" i="1"/>
  <c r="C1887" i="14" s="1"/>
  <c r="F1898" i="1"/>
  <c r="F1899" i="1"/>
  <c r="F1900" i="1"/>
  <c r="C1890" i="14" s="1"/>
  <c r="F1901" i="1"/>
  <c r="C1891" i="14" s="1"/>
  <c r="F1902" i="1"/>
  <c r="F1903" i="1"/>
  <c r="F1904" i="1"/>
  <c r="C1894" i="14" s="1"/>
  <c r="F1905" i="1"/>
  <c r="F1906" i="1"/>
  <c r="F1907" i="1"/>
  <c r="F1908" i="1"/>
  <c r="C1898" i="14" s="1"/>
  <c r="F1909" i="1"/>
  <c r="F1910" i="1"/>
  <c r="F1911" i="1"/>
  <c r="F1912" i="1"/>
  <c r="C1902" i="14" s="1"/>
  <c r="F1913" i="1"/>
  <c r="F1914" i="1"/>
  <c r="F1915" i="1"/>
  <c r="F1916" i="1"/>
  <c r="C1906" i="14" s="1"/>
  <c r="F1917" i="1"/>
  <c r="C1907" i="14" s="1"/>
  <c r="F1918" i="1"/>
  <c r="F1919" i="1"/>
  <c r="F1920" i="1"/>
  <c r="C1910" i="14" s="1"/>
  <c r="F1921" i="1"/>
  <c r="C1911" i="14" s="1"/>
  <c r="F1922" i="1"/>
  <c r="F1923" i="1"/>
  <c r="F1924" i="1"/>
  <c r="C1914" i="14" s="1"/>
  <c r="F1925" i="1"/>
  <c r="C1915" i="14" s="1"/>
  <c r="F1926" i="1"/>
  <c r="F1927" i="1"/>
  <c r="F1928" i="1"/>
  <c r="C1918" i="14" s="1"/>
  <c r="F1929" i="1"/>
  <c r="C1919" i="14" s="1"/>
  <c r="F1930" i="1"/>
  <c r="F1931" i="1"/>
  <c r="F1932" i="1"/>
  <c r="C1922" i="14" s="1"/>
  <c r="F1933" i="1"/>
  <c r="C1923" i="14" s="1"/>
  <c r="F1934" i="1"/>
  <c r="F1935" i="1"/>
  <c r="F1936" i="1"/>
  <c r="F1937" i="1"/>
  <c r="C1927" i="14" s="1"/>
  <c r="F1938" i="1"/>
  <c r="F1939" i="1"/>
  <c r="F1940" i="1"/>
  <c r="F1941" i="1"/>
  <c r="C1931" i="14" s="1"/>
  <c r="F1942" i="1"/>
  <c r="F1943" i="1"/>
  <c r="F1944" i="1"/>
  <c r="F1945" i="1"/>
  <c r="C1935" i="14" s="1"/>
  <c r="F1946" i="1"/>
  <c r="F1947" i="1"/>
  <c r="F1948" i="1"/>
  <c r="F1949" i="1"/>
  <c r="C1939" i="14" s="1"/>
  <c r="F1950" i="1"/>
  <c r="F1951" i="1"/>
  <c r="C1941" i="14" s="1"/>
  <c r="F1952" i="1"/>
  <c r="F1953" i="1"/>
  <c r="C1943" i="14" s="1"/>
  <c r="F1954" i="1"/>
  <c r="C1944" i="14" s="1"/>
  <c r="F1955" i="1"/>
  <c r="F1956" i="1"/>
  <c r="F1957" i="1"/>
  <c r="C1947" i="14" s="1"/>
  <c r="F1958" i="1"/>
  <c r="F1959" i="1"/>
  <c r="F1960" i="1"/>
  <c r="F1961" i="1"/>
  <c r="C1951" i="14" s="1"/>
  <c r="F1962" i="1"/>
  <c r="F1963" i="1"/>
  <c r="F1964" i="1"/>
  <c r="C1954" i="14" s="1"/>
  <c r="F1965" i="1"/>
  <c r="C1955" i="14" s="1"/>
  <c r="F1966" i="1"/>
  <c r="F1967" i="1"/>
  <c r="F1968" i="1"/>
  <c r="C1958" i="14" s="1"/>
  <c r="F1969" i="1"/>
  <c r="C1959" i="14" s="1"/>
  <c r="F1970" i="1"/>
  <c r="F1971" i="1"/>
  <c r="F1972" i="1"/>
  <c r="F1973" i="1"/>
  <c r="F1974" i="1"/>
  <c r="F1975" i="1"/>
  <c r="C1965" i="14" s="1"/>
  <c r="F1976" i="1"/>
  <c r="C1966" i="14" s="1"/>
  <c r="F1977" i="1"/>
  <c r="F1978" i="1"/>
  <c r="C1968" i="14" s="1"/>
  <c r="F1979" i="1"/>
  <c r="C1969" i="14" s="1"/>
  <c r="F1980" i="1"/>
  <c r="F1981" i="1"/>
  <c r="C1971" i="14" s="1"/>
  <c r="F1982" i="1"/>
  <c r="C1972" i="14" s="1"/>
  <c r="F1983" i="1"/>
  <c r="F1984" i="1"/>
  <c r="F1985" i="1"/>
  <c r="C1975" i="14" s="1"/>
  <c r="F1986" i="1"/>
  <c r="C1976" i="14" s="1"/>
  <c r="F1987" i="1"/>
  <c r="F1988" i="1"/>
  <c r="F1989" i="1"/>
  <c r="C1979" i="14" s="1"/>
  <c r="F1990" i="1"/>
  <c r="C1980" i="14" s="1"/>
  <c r="F1991" i="1"/>
  <c r="F1992" i="1"/>
  <c r="F1993" i="1"/>
  <c r="F1994" i="1"/>
  <c r="F1995" i="1"/>
  <c r="F1996" i="1"/>
  <c r="F1997" i="1"/>
  <c r="F1998" i="1"/>
  <c r="F1999" i="1"/>
  <c r="F2000" i="1"/>
  <c r="F2001" i="1"/>
  <c r="F2002" i="1"/>
  <c r="C1992" i="14" s="1"/>
  <c r="F2003" i="1"/>
  <c r="C1993" i="14" s="1"/>
  <c r="F2004" i="1"/>
  <c r="F2005" i="1"/>
  <c r="F2006" i="1"/>
  <c r="F2007" i="1"/>
  <c r="C1997" i="14" s="1"/>
  <c r="F2008" i="1"/>
  <c r="F2009" i="1"/>
  <c r="F2010" i="1"/>
  <c r="C2000" i="14" s="1"/>
  <c r="F2011" i="1"/>
  <c r="F2012" i="1"/>
  <c r="F2013" i="1"/>
  <c r="F2014" i="1"/>
  <c r="F2015" i="1"/>
  <c r="F2016" i="1"/>
  <c r="C2006" i="14" s="1"/>
  <c r="F2017" i="1"/>
  <c r="C2007" i="14" s="1"/>
  <c r="F2018" i="1"/>
  <c r="F2019" i="1"/>
  <c r="C2009" i="14" s="1"/>
  <c r="F2020" i="1"/>
  <c r="F17" i="1"/>
  <c r="D1989" i="14" l="1"/>
  <c r="D562" i="14"/>
  <c r="D2002" i="14"/>
  <c r="D1994" i="14"/>
  <c r="D556" i="14"/>
  <c r="G2009" i="1"/>
  <c r="C1999" i="14"/>
  <c r="B482" i="9"/>
  <c r="C1899" i="14"/>
  <c r="G1845" i="1"/>
  <c r="C1835" i="14"/>
  <c r="B755" i="9"/>
  <c r="C1823" i="14"/>
  <c r="B762" i="9"/>
  <c r="C1815" i="14"/>
  <c r="G1817" i="1"/>
  <c r="C1807" i="14"/>
  <c r="G1809" i="1"/>
  <c r="C1799" i="14"/>
  <c r="G1801" i="1"/>
  <c r="C1791" i="14"/>
  <c r="G1797" i="1"/>
  <c r="C1787" i="14"/>
  <c r="G1793" i="1"/>
  <c r="C1783" i="14"/>
  <c r="G1789" i="1"/>
  <c r="C1779" i="14"/>
  <c r="G1785" i="1"/>
  <c r="C1775" i="14"/>
  <c r="G1781" i="1"/>
  <c r="C1771" i="14"/>
  <c r="G1777" i="1"/>
  <c r="C1767" i="14"/>
  <c r="G1773" i="1"/>
  <c r="C1763" i="14"/>
  <c r="G1769" i="1"/>
  <c r="C1759" i="14"/>
  <c r="G1765" i="1"/>
  <c r="C1755" i="14"/>
  <c r="G1761" i="1"/>
  <c r="C1751" i="14"/>
  <c r="G1757" i="1"/>
  <c r="C1747" i="14"/>
  <c r="G1753" i="1"/>
  <c r="C1743" i="14"/>
  <c r="G1749" i="1"/>
  <c r="C1739" i="14"/>
  <c r="G1745" i="1"/>
  <c r="C1735" i="14"/>
  <c r="G1741" i="1"/>
  <c r="C1731" i="14"/>
  <c r="G1737" i="1"/>
  <c r="C1727" i="14"/>
  <c r="G1733" i="1"/>
  <c r="C1723" i="14"/>
  <c r="G1729" i="1"/>
  <c r="C1719" i="14"/>
  <c r="G1725" i="1"/>
  <c r="C1715" i="14"/>
  <c r="G1721" i="1"/>
  <c r="C1711" i="14"/>
  <c r="G1717" i="1"/>
  <c r="C1707" i="14"/>
  <c r="G1713" i="1"/>
  <c r="C1703" i="14"/>
  <c r="G1709" i="1"/>
  <c r="C1699" i="14"/>
  <c r="G1705" i="1"/>
  <c r="C1695" i="14"/>
  <c r="G1701" i="1"/>
  <c r="C1691" i="14"/>
  <c r="G1697" i="1"/>
  <c r="C1687" i="14"/>
  <c r="G1693" i="1"/>
  <c r="C1683" i="14"/>
  <c r="G1689" i="1"/>
  <c r="C1679" i="14"/>
  <c r="G1685" i="1"/>
  <c r="C1675" i="14"/>
  <c r="G1681" i="1"/>
  <c r="C1671" i="14"/>
  <c r="G1677" i="1"/>
  <c r="C1667" i="14"/>
  <c r="G1673" i="1"/>
  <c r="C1663" i="14"/>
  <c r="G1669" i="1"/>
  <c r="C1659" i="14"/>
  <c r="B873" i="9"/>
  <c r="C1655" i="14"/>
  <c r="B861" i="9"/>
  <c r="C1651" i="14"/>
  <c r="G1657" i="1"/>
  <c r="C1647" i="14"/>
  <c r="G1653" i="1"/>
  <c r="C1643" i="14"/>
  <c r="G1649" i="1"/>
  <c r="C1639" i="14"/>
  <c r="G1645" i="1"/>
  <c r="C1635" i="14"/>
  <c r="G1641" i="1"/>
  <c r="C1631" i="14"/>
  <c r="G1637" i="1"/>
  <c r="C1627" i="14"/>
  <c r="B455" i="9"/>
  <c r="C1623" i="14"/>
  <c r="B620" i="9"/>
  <c r="C1615" i="14"/>
  <c r="B621" i="9"/>
  <c r="C1611" i="14"/>
  <c r="B602" i="9"/>
  <c r="C1607" i="14"/>
  <c r="B601" i="9"/>
  <c r="C1603" i="14"/>
  <c r="G1601" i="1"/>
  <c r="C1591" i="14"/>
  <c r="G1585" i="1"/>
  <c r="C1575" i="14"/>
  <c r="G1581" i="1"/>
  <c r="C1571" i="14"/>
  <c r="G1577" i="1"/>
  <c r="C1567" i="14"/>
  <c r="G1573" i="1"/>
  <c r="C1563" i="14"/>
  <c r="G1569" i="1"/>
  <c r="C1559" i="14"/>
  <c r="G1565" i="1"/>
  <c r="C1555" i="14"/>
  <c r="G1553" i="1"/>
  <c r="C1543" i="14"/>
  <c r="G1545" i="1"/>
  <c r="C1535" i="14"/>
  <c r="G1541" i="1"/>
  <c r="C1531" i="14"/>
  <c r="G1537" i="1"/>
  <c r="C1527" i="14"/>
  <c r="G1533" i="1"/>
  <c r="C1523" i="14"/>
  <c r="G1529" i="1"/>
  <c r="C1519" i="14"/>
  <c r="G1525" i="1"/>
  <c r="C1515" i="14"/>
  <c r="G1521" i="1"/>
  <c r="C1511" i="14"/>
  <c r="G1517" i="1"/>
  <c r="C1507" i="14"/>
  <c r="G1513" i="1"/>
  <c r="C1503" i="14"/>
  <c r="G1509" i="1"/>
  <c r="C1499" i="14"/>
  <c r="G1505" i="1"/>
  <c r="C1495" i="14"/>
  <c r="G1501" i="1"/>
  <c r="C1491" i="14"/>
  <c r="G1497" i="1"/>
  <c r="C1487" i="14"/>
  <c r="G1493" i="1"/>
  <c r="C1483" i="14"/>
  <c r="G1489" i="1"/>
  <c r="C1479" i="14"/>
  <c r="G1461" i="1"/>
  <c r="C1451" i="14"/>
  <c r="G1433" i="1"/>
  <c r="C1423" i="14"/>
  <c r="G1429" i="1"/>
  <c r="C1419" i="14"/>
  <c r="G1425" i="1"/>
  <c r="C1415" i="14"/>
  <c r="G1421" i="1"/>
  <c r="C1411" i="14"/>
  <c r="G1409" i="1"/>
  <c r="C1399" i="14"/>
  <c r="G1405" i="1"/>
  <c r="C1395" i="14"/>
  <c r="G1401" i="1"/>
  <c r="C1391" i="14"/>
  <c r="G1397" i="1"/>
  <c r="C1387" i="14"/>
  <c r="G1393" i="1"/>
  <c r="C1383" i="14"/>
  <c r="G1389" i="1"/>
  <c r="C1379" i="14"/>
  <c r="G1385" i="1"/>
  <c r="C1375" i="14"/>
  <c r="G1381" i="1"/>
  <c r="C1371" i="14"/>
  <c r="G1377" i="1"/>
  <c r="C1367" i="14"/>
  <c r="G1373" i="1"/>
  <c r="C1363" i="14"/>
  <c r="G1369" i="1"/>
  <c r="C1359" i="14"/>
  <c r="G1365" i="1"/>
  <c r="C1355" i="14"/>
  <c r="G1361" i="1"/>
  <c r="C1351" i="14"/>
  <c r="G1357" i="1"/>
  <c r="C1347" i="14"/>
  <c r="G1353" i="1"/>
  <c r="C1343" i="14"/>
  <c r="B622" i="9"/>
  <c r="C1339" i="14"/>
  <c r="G1345" i="1"/>
  <c r="C1335" i="14"/>
  <c r="G1341" i="1"/>
  <c r="C1331" i="14"/>
  <c r="G1337" i="1"/>
  <c r="C1327" i="14"/>
  <c r="G1333" i="1"/>
  <c r="C1323" i="14"/>
  <c r="G1329" i="1"/>
  <c r="C1319" i="14"/>
  <c r="G1325" i="1"/>
  <c r="C1315" i="14"/>
  <c r="G1321" i="1"/>
  <c r="C1311" i="14"/>
  <c r="G1317" i="1"/>
  <c r="C1307" i="14"/>
  <c r="G1313" i="1"/>
  <c r="C1303" i="14"/>
  <c r="G1309" i="1"/>
  <c r="C1299" i="14"/>
  <c r="G1285" i="1"/>
  <c r="C1275" i="14"/>
  <c r="B714" i="9"/>
  <c r="C1271" i="14"/>
  <c r="G1269" i="1"/>
  <c r="C1259" i="14"/>
  <c r="G1265" i="1"/>
  <c r="C1255" i="14"/>
  <c r="G1261" i="1"/>
  <c r="C1251" i="14"/>
  <c r="G1257" i="1"/>
  <c r="C1247" i="14"/>
  <c r="G1253" i="1"/>
  <c r="C1243" i="14"/>
  <c r="G1249" i="1"/>
  <c r="C1239" i="14"/>
  <c r="G1245" i="1"/>
  <c r="C1235" i="14"/>
  <c r="G1241" i="1"/>
  <c r="C1231" i="14"/>
  <c r="G1237" i="1"/>
  <c r="C1227" i="14"/>
  <c r="G1233" i="1"/>
  <c r="C1223" i="14"/>
  <c r="G1229" i="1"/>
  <c r="C1219" i="14"/>
  <c r="G1225" i="1"/>
  <c r="C1215" i="14"/>
  <c r="G1221" i="1"/>
  <c r="C1211" i="14"/>
  <c r="G1217" i="1"/>
  <c r="C1207" i="14"/>
  <c r="G1205" i="1"/>
  <c r="C1195" i="14"/>
  <c r="G1193" i="1"/>
  <c r="C1183" i="14"/>
  <c r="B744" i="9"/>
  <c r="C1179" i="14"/>
  <c r="B737" i="9"/>
  <c r="C1175" i="14"/>
  <c r="G1177" i="1"/>
  <c r="C1167" i="14"/>
  <c r="G1173" i="1"/>
  <c r="C1163" i="14"/>
  <c r="G1169" i="1"/>
  <c r="C1159" i="14"/>
  <c r="G1165" i="1"/>
  <c r="C1155" i="14"/>
  <c r="G1161" i="1"/>
  <c r="C1151" i="14"/>
  <c r="G1157" i="1"/>
  <c r="C1147" i="14"/>
  <c r="G1153" i="1"/>
  <c r="C1143" i="14"/>
  <c r="G1149" i="1"/>
  <c r="C1139" i="14"/>
  <c r="G1145" i="1"/>
  <c r="C1135" i="14"/>
  <c r="G1141" i="1"/>
  <c r="C1131" i="14"/>
  <c r="G1137" i="1"/>
  <c r="C1127" i="14"/>
  <c r="G1133" i="1"/>
  <c r="C1123" i="14"/>
  <c r="G1129" i="1"/>
  <c r="C1119" i="14"/>
  <c r="G1121" i="1"/>
  <c r="C1111" i="14"/>
  <c r="G1117" i="1"/>
  <c r="C1107" i="14"/>
  <c r="G1113" i="1"/>
  <c r="C1103" i="14"/>
  <c r="G1109" i="1"/>
  <c r="C1099" i="14"/>
  <c r="G1105" i="1"/>
  <c r="C1095" i="14"/>
  <c r="G1101" i="1"/>
  <c r="C1091" i="14"/>
  <c r="G1097" i="1"/>
  <c r="C1087" i="14"/>
  <c r="G1093" i="1"/>
  <c r="C1083" i="14"/>
  <c r="B562" i="9"/>
  <c r="C1079" i="14"/>
  <c r="G1085" i="1"/>
  <c r="C1075" i="14"/>
  <c r="G1081" i="1"/>
  <c r="C1071" i="14"/>
  <c r="G1077" i="1"/>
  <c r="C1067" i="14"/>
  <c r="B662" i="9"/>
  <c r="C1063" i="14"/>
  <c r="B630" i="9"/>
  <c r="C1051" i="14"/>
  <c r="B827" i="9"/>
  <c r="C1047" i="14"/>
  <c r="G1053" i="1"/>
  <c r="C1043" i="14"/>
  <c r="G1049" i="1"/>
  <c r="C1039" i="14"/>
  <c r="G1045" i="1"/>
  <c r="C1035" i="14"/>
  <c r="G1041" i="1"/>
  <c r="C1031" i="14"/>
  <c r="G1037" i="1"/>
  <c r="C1027" i="14"/>
  <c r="G1033" i="1"/>
  <c r="C1023" i="14"/>
  <c r="G1029" i="1"/>
  <c r="C1019" i="14"/>
  <c r="B631" i="9"/>
  <c r="C1015" i="14"/>
  <c r="G1021" i="1"/>
  <c r="C1011" i="14"/>
  <c r="G1017" i="1"/>
  <c r="C1007" i="14"/>
  <c r="B788" i="9"/>
  <c r="C1003" i="14"/>
  <c r="G1009" i="1"/>
  <c r="C999" i="14"/>
  <c r="B819" i="9"/>
  <c r="C995" i="14"/>
  <c r="G997" i="1"/>
  <c r="C987" i="14"/>
  <c r="B787" i="9"/>
  <c r="C983" i="14"/>
  <c r="G985" i="1"/>
  <c r="C975" i="14"/>
  <c r="G981" i="1"/>
  <c r="C971" i="14"/>
  <c r="B34" i="9"/>
  <c r="C967" i="14"/>
  <c r="B305" i="9"/>
  <c r="C963" i="14"/>
  <c r="B306" i="9"/>
  <c r="C959" i="14"/>
  <c r="B304" i="9"/>
  <c r="C955" i="14"/>
  <c r="B103" i="9"/>
  <c r="C951" i="14"/>
  <c r="B353" i="9"/>
  <c r="C947" i="14"/>
  <c r="B334" i="9"/>
  <c r="C943" i="14"/>
  <c r="B127" i="9"/>
  <c r="C939" i="14"/>
  <c r="B66" i="9"/>
  <c r="C935" i="14"/>
  <c r="B163" i="9"/>
  <c r="C931" i="14"/>
  <c r="B389" i="9"/>
  <c r="C927" i="14"/>
  <c r="B187" i="9"/>
  <c r="C923" i="14"/>
  <c r="B106" i="9"/>
  <c r="C919" i="14"/>
  <c r="B293" i="9"/>
  <c r="C915" i="14"/>
  <c r="B295" i="9"/>
  <c r="C911" i="14"/>
  <c r="B329" i="9"/>
  <c r="C907" i="14"/>
  <c r="B147" i="9"/>
  <c r="C903" i="14"/>
  <c r="B299" i="9"/>
  <c r="C899" i="14"/>
  <c r="B160" i="9"/>
  <c r="C891" i="14"/>
  <c r="B94" i="9"/>
  <c r="C887" i="14"/>
  <c r="B289" i="9"/>
  <c r="C883" i="14"/>
  <c r="B350" i="9"/>
  <c r="C879" i="14"/>
  <c r="B107" i="9"/>
  <c r="C875" i="14"/>
  <c r="B25" i="9"/>
  <c r="C871" i="14"/>
  <c r="B26" i="9"/>
  <c r="C867" i="14"/>
  <c r="B23" i="9"/>
  <c r="C859" i="14"/>
  <c r="B253" i="9"/>
  <c r="C851" i="14"/>
  <c r="B279" i="9"/>
  <c r="C847" i="14"/>
  <c r="B321" i="9"/>
  <c r="C843" i="14"/>
  <c r="B416" i="9"/>
  <c r="C839" i="14"/>
  <c r="B213" i="9"/>
  <c r="C835" i="14"/>
  <c r="B368" i="9"/>
  <c r="C831" i="14"/>
  <c r="B328" i="9"/>
  <c r="C827" i="14"/>
  <c r="B243" i="9"/>
  <c r="C823" i="14"/>
  <c r="B236" i="9"/>
  <c r="C819" i="14"/>
  <c r="B343" i="9"/>
  <c r="C815" i="14"/>
  <c r="B438" i="9"/>
  <c r="C811" i="14"/>
  <c r="B155" i="9"/>
  <c r="C807" i="14"/>
  <c r="B76" i="9"/>
  <c r="C799" i="14"/>
  <c r="B75" i="9"/>
  <c r="C795" i="14"/>
  <c r="B349" i="9"/>
  <c r="C791" i="14"/>
  <c r="B86" i="9"/>
  <c r="C783" i="14"/>
  <c r="B283" i="9"/>
  <c r="C779" i="14"/>
  <c r="B180" i="9"/>
  <c r="C775" i="14"/>
  <c r="B377" i="9"/>
  <c r="C767" i="14"/>
  <c r="B386" i="9"/>
  <c r="C763" i="14"/>
  <c r="B320" i="9"/>
  <c r="C759" i="14"/>
  <c r="B204" i="9"/>
  <c r="C751" i="14"/>
  <c r="B171" i="9"/>
  <c r="C747" i="14"/>
  <c r="B384" i="9"/>
  <c r="C743" i="14"/>
  <c r="B263" i="9"/>
  <c r="C735" i="14"/>
  <c r="B170" i="9"/>
  <c r="C731" i="14"/>
  <c r="B102" i="9"/>
  <c r="C727" i="14"/>
  <c r="B88" i="9"/>
  <c r="C723" i="14"/>
  <c r="B82" i="9"/>
  <c r="C719" i="14"/>
  <c r="B406" i="9"/>
  <c r="C715" i="14"/>
  <c r="B149" i="9"/>
  <c r="C711" i="14"/>
  <c r="B267" i="9"/>
  <c r="C707" i="14"/>
  <c r="B245" i="9"/>
  <c r="C699" i="14"/>
  <c r="B229" i="9"/>
  <c r="C695" i="14"/>
  <c r="B437" i="9"/>
  <c r="C691" i="14"/>
  <c r="B123" i="9"/>
  <c r="C687" i="14"/>
  <c r="B404" i="9"/>
  <c r="C683" i="14"/>
  <c r="B122" i="9"/>
  <c r="C679" i="14"/>
  <c r="B63" i="9"/>
  <c r="C675" i="14"/>
  <c r="B93" i="9"/>
  <c r="C671" i="14"/>
  <c r="B413" i="9"/>
  <c r="C667" i="14"/>
  <c r="B410" i="9"/>
  <c r="C663" i="14"/>
  <c r="B314" i="9"/>
  <c r="C659" i="14"/>
  <c r="B348" i="9"/>
  <c r="C655" i="14"/>
  <c r="B429" i="9"/>
  <c r="C651" i="14"/>
  <c r="B259" i="9"/>
  <c r="C647" i="14"/>
  <c r="G653" i="1"/>
  <c r="C643" i="14"/>
  <c r="B419" i="9"/>
  <c r="C639" i="14"/>
  <c r="B433" i="9"/>
  <c r="C635" i="14"/>
  <c r="G641" i="1"/>
  <c r="C631" i="14"/>
  <c r="G637" i="1"/>
  <c r="C627" i="14"/>
  <c r="G633" i="1"/>
  <c r="C623" i="14"/>
  <c r="G629" i="1"/>
  <c r="C619" i="14"/>
  <c r="G625" i="1"/>
  <c r="C615" i="14"/>
  <c r="G621" i="1"/>
  <c r="C611" i="14"/>
  <c r="G617" i="1"/>
  <c r="C607" i="14"/>
  <c r="G613" i="1"/>
  <c r="C603" i="14"/>
  <c r="G609" i="1"/>
  <c r="C599" i="14"/>
  <c r="G605" i="1"/>
  <c r="C595" i="14"/>
  <c r="G601" i="1"/>
  <c r="C591" i="14"/>
  <c r="G597" i="1"/>
  <c r="C587" i="14"/>
  <c r="B511" i="9"/>
  <c r="C583" i="14"/>
  <c r="B50" i="9"/>
  <c r="C579" i="14"/>
  <c r="G585" i="1"/>
  <c r="C575" i="14"/>
  <c r="B43" i="9"/>
  <c r="C571" i="14"/>
  <c r="G577" i="1"/>
  <c r="C567" i="14"/>
  <c r="G573" i="1"/>
  <c r="C563" i="14"/>
  <c r="G569" i="1"/>
  <c r="C559" i="14"/>
  <c r="G565" i="1"/>
  <c r="C555" i="14"/>
  <c r="B707" i="9"/>
  <c r="C551" i="14"/>
  <c r="B687" i="9"/>
  <c r="C547" i="14"/>
  <c r="B575" i="9"/>
  <c r="C543" i="14"/>
  <c r="B700" i="9"/>
  <c r="C539" i="14"/>
  <c r="B635" i="9"/>
  <c r="C535" i="14"/>
  <c r="B654" i="9"/>
  <c r="C531" i="14"/>
  <c r="B469" i="9"/>
  <c r="C527" i="14"/>
  <c r="B483" i="9"/>
  <c r="C523" i="14"/>
  <c r="B491" i="9"/>
  <c r="C519" i="14"/>
  <c r="B676" i="9"/>
  <c r="C515" i="14"/>
  <c r="B542" i="9"/>
  <c r="C511" i="14"/>
  <c r="B839" i="9"/>
  <c r="C507" i="14"/>
  <c r="B556" i="9"/>
  <c r="C503" i="14"/>
  <c r="B843" i="9"/>
  <c r="C499" i="14"/>
  <c r="B845" i="9"/>
  <c r="C495" i="14"/>
  <c r="G501" i="1"/>
  <c r="C491" i="14"/>
  <c r="B758" i="9"/>
  <c r="C487" i="14"/>
  <c r="G493" i="1"/>
  <c r="C483" i="14"/>
  <c r="G489" i="1"/>
  <c r="C479" i="14"/>
  <c r="G485" i="1"/>
  <c r="C475" i="14"/>
  <c r="G481" i="1"/>
  <c r="C471" i="14"/>
  <c r="G477" i="1"/>
  <c r="C467" i="14"/>
  <c r="B863" i="9"/>
  <c r="C463" i="14"/>
  <c r="G469" i="1"/>
  <c r="C459" i="14"/>
  <c r="G465" i="1"/>
  <c r="C455" i="14"/>
  <c r="B461" i="9"/>
  <c r="C451" i="14"/>
  <c r="B452" i="9"/>
  <c r="C447" i="14"/>
  <c r="B871" i="9"/>
  <c r="C443" i="14"/>
  <c r="B499" i="9"/>
  <c r="C435" i="14"/>
  <c r="B618" i="9"/>
  <c r="C423" i="14"/>
  <c r="G429" i="1"/>
  <c r="C419" i="14"/>
  <c r="G425" i="1"/>
  <c r="C415" i="14"/>
  <c r="G417" i="1"/>
  <c r="C407" i="14"/>
  <c r="B709" i="9"/>
  <c r="C399" i="14"/>
  <c r="G405" i="1"/>
  <c r="C395" i="14"/>
  <c r="G397" i="1"/>
  <c r="C387" i="14"/>
  <c r="G389" i="1"/>
  <c r="C379" i="14"/>
  <c r="G385" i="1"/>
  <c r="C375" i="14"/>
  <c r="G377" i="1"/>
  <c r="C367" i="14"/>
  <c r="G373" i="1"/>
  <c r="C363" i="14"/>
  <c r="G369" i="1"/>
  <c r="C359" i="14"/>
  <c r="G365" i="1"/>
  <c r="C355" i="14"/>
  <c r="G361" i="1"/>
  <c r="C351" i="14"/>
  <c r="G357" i="1"/>
  <c r="C347" i="14"/>
  <c r="G353" i="1"/>
  <c r="C343" i="14"/>
  <c r="B667" i="9"/>
  <c r="C339" i="14"/>
  <c r="G345" i="1"/>
  <c r="C335" i="14"/>
  <c r="G329" i="1"/>
  <c r="C319" i="14"/>
  <c r="G325" i="1"/>
  <c r="C315" i="14"/>
  <c r="G321" i="1"/>
  <c r="C311" i="14"/>
  <c r="B717" i="9"/>
  <c r="C307" i="14"/>
  <c r="G313" i="1"/>
  <c r="C303" i="14"/>
  <c r="G309" i="1"/>
  <c r="C299" i="14"/>
  <c r="G305" i="1"/>
  <c r="C295" i="14"/>
  <c r="G301" i="1"/>
  <c r="C291" i="14"/>
  <c r="G297" i="1"/>
  <c r="C287" i="14"/>
  <c r="G293" i="1"/>
  <c r="C283" i="14"/>
  <c r="G289" i="1"/>
  <c r="C279" i="14"/>
  <c r="G277" i="1"/>
  <c r="C267" i="14"/>
  <c r="B785" i="9"/>
  <c r="C263" i="14"/>
  <c r="G269" i="1"/>
  <c r="C259" i="14"/>
  <c r="G265" i="1"/>
  <c r="C255" i="14"/>
  <c r="B724" i="9"/>
  <c r="C251" i="14"/>
  <c r="B739" i="9"/>
  <c r="C247" i="14"/>
  <c r="B748" i="9"/>
  <c r="C243" i="14"/>
  <c r="G249" i="1"/>
  <c r="C239" i="14"/>
  <c r="G245" i="1"/>
  <c r="C235" i="14"/>
  <c r="G241" i="1"/>
  <c r="C231" i="14"/>
  <c r="G237" i="1"/>
  <c r="C227" i="14"/>
  <c r="G233" i="1"/>
  <c r="C223" i="14"/>
  <c r="B814" i="9"/>
  <c r="C219" i="14"/>
  <c r="G225" i="1"/>
  <c r="C215" i="14"/>
  <c r="B561" i="9"/>
  <c r="C211" i="14"/>
  <c r="G217" i="1"/>
  <c r="C207" i="14"/>
  <c r="G213" i="1"/>
  <c r="C203" i="14"/>
  <c r="B659" i="9"/>
  <c r="C199" i="14"/>
  <c r="G205" i="1"/>
  <c r="C195" i="14"/>
  <c r="G201" i="1"/>
  <c r="C191" i="14"/>
  <c r="G197" i="1"/>
  <c r="C187" i="14"/>
  <c r="B825" i="9"/>
  <c r="C183" i="14"/>
  <c r="B821" i="9"/>
  <c r="C179" i="14"/>
  <c r="G185" i="1"/>
  <c r="C175" i="14"/>
  <c r="B811" i="9"/>
  <c r="C171" i="14"/>
  <c r="B791" i="9"/>
  <c r="C167" i="14"/>
  <c r="B30" i="9"/>
  <c r="C159" i="14"/>
  <c r="B225" i="9"/>
  <c r="C155" i="14"/>
  <c r="B203" i="9"/>
  <c r="C151" i="14"/>
  <c r="B411" i="9"/>
  <c r="C147" i="14"/>
  <c r="B407" i="9"/>
  <c r="C143" i="14"/>
  <c r="G149" i="1"/>
  <c r="C139" i="14"/>
  <c r="B323" i="9"/>
  <c r="C135" i="14"/>
  <c r="B19" i="9"/>
  <c r="C131" i="14"/>
  <c r="B559" i="9"/>
  <c r="C127" i="14"/>
  <c r="B151" i="9"/>
  <c r="C123" i="14"/>
  <c r="B415" i="9"/>
  <c r="C119" i="14"/>
  <c r="B434" i="9"/>
  <c r="C115" i="14"/>
  <c r="G121" i="1"/>
  <c r="C111" i="14"/>
  <c r="B344" i="9"/>
  <c r="C107" i="14"/>
  <c r="B71" i="9"/>
  <c r="C103" i="14"/>
  <c r="B133" i="9"/>
  <c r="C99" i="14"/>
  <c r="B356" i="9"/>
  <c r="C95" i="14"/>
  <c r="B134" i="9"/>
  <c r="C87" i="14"/>
  <c r="B153" i="9"/>
  <c r="C83" i="14"/>
  <c r="B146" i="9"/>
  <c r="C79" i="14"/>
  <c r="B702" i="9"/>
  <c r="C75" i="14"/>
  <c r="B99" i="9"/>
  <c r="C71" i="14"/>
  <c r="B347" i="9"/>
  <c r="C67" i="14"/>
  <c r="B313" i="9"/>
  <c r="C63" i="14"/>
  <c r="B196" i="9"/>
  <c r="C59" i="14"/>
  <c r="B365" i="9"/>
  <c r="C55" i="14"/>
  <c r="G61" i="1"/>
  <c r="C51" i="14"/>
  <c r="B223" i="9"/>
  <c r="C47" i="14"/>
  <c r="B205" i="9"/>
  <c r="C43" i="14"/>
  <c r="G49" i="1"/>
  <c r="C39" i="14"/>
  <c r="G45" i="1"/>
  <c r="C35" i="14"/>
  <c r="G37" i="1"/>
  <c r="C27" i="14"/>
  <c r="G33" i="1"/>
  <c r="C23" i="14"/>
  <c r="G29" i="1"/>
  <c r="C19" i="14"/>
  <c r="G25" i="1"/>
  <c r="C15" i="14"/>
  <c r="G21" i="1"/>
  <c r="C11" i="14"/>
  <c r="C583" i="9"/>
  <c r="B2007" i="14"/>
  <c r="C719" i="9"/>
  <c r="B1987" i="14"/>
  <c r="C188" i="9"/>
  <c r="B1979" i="14"/>
  <c r="C57" i="9"/>
  <c r="B1975" i="14"/>
  <c r="C51" i="9"/>
  <c r="B1971" i="14"/>
  <c r="C629" i="9"/>
  <c r="B1967" i="14"/>
  <c r="C673" i="9"/>
  <c r="B1959" i="14"/>
  <c r="C695" i="9"/>
  <c r="B1955" i="14"/>
  <c r="C589" i="9"/>
  <c r="B1951" i="14"/>
  <c r="C571" i="9"/>
  <c r="B1947" i="14"/>
  <c r="C697" i="9"/>
  <c r="B1939" i="14"/>
  <c r="C678" i="9"/>
  <c r="B1935" i="14"/>
  <c r="C594" i="9"/>
  <c r="B1931" i="14"/>
  <c r="C579" i="9"/>
  <c r="B1927" i="14"/>
  <c r="C706" i="9"/>
  <c r="B1923" i="14"/>
  <c r="C638" i="9"/>
  <c r="B1919" i="14"/>
  <c r="C692" i="9"/>
  <c r="B1915" i="14"/>
  <c r="C464" i="9"/>
  <c r="B1911" i="14"/>
  <c r="C465" i="9"/>
  <c r="B1907" i="14"/>
  <c r="C480" i="9"/>
  <c r="B1903" i="14"/>
  <c r="C482" i="9"/>
  <c r="B1899" i="14"/>
  <c r="C481" i="9"/>
  <c r="B1895" i="14"/>
  <c r="C486" i="9"/>
  <c r="B1891" i="14"/>
  <c r="C515" i="9"/>
  <c r="B1887" i="14"/>
  <c r="C500" i="9"/>
  <c r="B1883" i="14"/>
  <c r="C520" i="9"/>
  <c r="B1879" i="14"/>
  <c r="C489" i="9"/>
  <c r="B1875" i="14"/>
  <c r="C492" i="9"/>
  <c r="B1871" i="14"/>
  <c r="C509" i="9"/>
  <c r="B1867" i="14"/>
  <c r="C516" i="9"/>
  <c r="B1863" i="14"/>
  <c r="C494" i="9"/>
  <c r="B1859" i="14"/>
  <c r="C510" i="9"/>
  <c r="B1855" i="14"/>
  <c r="C558" i="9"/>
  <c r="B1851" i="14"/>
  <c r="C525" i="9"/>
  <c r="B1847" i="14"/>
  <c r="C846" i="9"/>
  <c r="B1843" i="14"/>
  <c r="C522" i="9"/>
  <c r="B1839" i="14"/>
  <c r="C856" i="9"/>
  <c r="B1835" i="14"/>
  <c r="C850" i="9"/>
  <c r="B1831" i="14"/>
  <c r="C771" i="9"/>
  <c r="B1827" i="14"/>
  <c r="C755" i="9"/>
  <c r="B1823" i="14"/>
  <c r="C770" i="9"/>
  <c r="B1819" i="14"/>
  <c r="C762" i="9"/>
  <c r="B1815" i="14"/>
  <c r="C523" i="9"/>
  <c r="B1811" i="14"/>
  <c r="C873" i="9"/>
  <c r="B1655" i="14"/>
  <c r="C861" i="9"/>
  <c r="B1651" i="14"/>
  <c r="C867" i="9"/>
  <c r="B1635" i="14"/>
  <c r="C455" i="9"/>
  <c r="B1623" i="14"/>
  <c r="C620" i="9"/>
  <c r="B1615" i="14"/>
  <c r="C621" i="9"/>
  <c r="B1611" i="14"/>
  <c r="C602" i="9"/>
  <c r="B1607" i="14"/>
  <c r="C601" i="9"/>
  <c r="B1603" i="14"/>
  <c r="C622" i="9"/>
  <c r="B1339" i="14"/>
  <c r="C714" i="9"/>
  <c r="B1271" i="14"/>
  <c r="C744" i="9"/>
  <c r="B1179" i="14"/>
  <c r="C737" i="9"/>
  <c r="B1175" i="14"/>
  <c r="C745" i="9"/>
  <c r="B1171" i="14"/>
  <c r="C562" i="9"/>
  <c r="B1079" i="14"/>
  <c r="C662" i="9"/>
  <c r="B1063" i="14"/>
  <c r="C630" i="9"/>
  <c r="B1051" i="14"/>
  <c r="C827" i="9"/>
  <c r="B1047" i="14"/>
  <c r="C631" i="9"/>
  <c r="B1015" i="14"/>
  <c r="C832" i="9"/>
  <c r="B1007" i="14"/>
  <c r="C788" i="9"/>
  <c r="B1003" i="14"/>
  <c r="C819" i="9"/>
  <c r="B995" i="14"/>
  <c r="C794" i="9"/>
  <c r="B991" i="14"/>
  <c r="C787" i="9"/>
  <c r="B983" i="14"/>
  <c r="C793" i="9"/>
  <c r="B979" i="14"/>
  <c r="C831" i="9"/>
  <c r="B975" i="14"/>
  <c r="C34" i="9"/>
  <c r="B967" i="14"/>
  <c r="C305" i="9"/>
  <c r="B963" i="14"/>
  <c r="C306" i="9"/>
  <c r="B959" i="14"/>
  <c r="C304" i="9"/>
  <c r="B955" i="14"/>
  <c r="C103" i="9"/>
  <c r="B951" i="14"/>
  <c r="C353" i="9"/>
  <c r="B947" i="14"/>
  <c r="C334" i="9"/>
  <c r="B943" i="14"/>
  <c r="C127" i="9"/>
  <c r="B939" i="14"/>
  <c r="C66" i="9"/>
  <c r="B935" i="14"/>
  <c r="C163" i="9"/>
  <c r="B931" i="14"/>
  <c r="C389" i="9"/>
  <c r="B927" i="14"/>
  <c r="C187" i="9"/>
  <c r="B923" i="14"/>
  <c r="C106" i="9"/>
  <c r="B919" i="14"/>
  <c r="C293" i="9"/>
  <c r="B915" i="14"/>
  <c r="C295" i="9"/>
  <c r="B911" i="14"/>
  <c r="C329" i="9"/>
  <c r="B907" i="14"/>
  <c r="C147" i="9"/>
  <c r="B903" i="14"/>
  <c r="C299" i="9"/>
  <c r="B899" i="14"/>
  <c r="C159" i="9"/>
  <c r="B895" i="14"/>
  <c r="C160" i="9"/>
  <c r="B891" i="14"/>
  <c r="C94" i="9"/>
  <c r="B887" i="14"/>
  <c r="C289" i="9"/>
  <c r="B883" i="14"/>
  <c r="C350" i="9"/>
  <c r="B879" i="14"/>
  <c r="C107" i="9"/>
  <c r="B875" i="14"/>
  <c r="C25" i="9"/>
  <c r="B871" i="14"/>
  <c r="C26" i="9"/>
  <c r="B867" i="14"/>
  <c r="C778" i="9"/>
  <c r="B863" i="14"/>
  <c r="C23" i="9"/>
  <c r="B859" i="14"/>
  <c r="C393" i="9"/>
  <c r="B855" i="14"/>
  <c r="C253" i="9"/>
  <c r="B851" i="14"/>
  <c r="C279" i="9"/>
  <c r="B847" i="14"/>
  <c r="C321" i="9"/>
  <c r="B843" i="14"/>
  <c r="C416" i="9"/>
  <c r="B839" i="14"/>
  <c r="C213" i="9"/>
  <c r="B835" i="14"/>
  <c r="C368" i="9"/>
  <c r="B831" i="14"/>
  <c r="C328" i="9"/>
  <c r="B827" i="14"/>
  <c r="C243" i="9"/>
  <c r="B823" i="14"/>
  <c r="C236" i="9"/>
  <c r="B819" i="14"/>
  <c r="C343" i="9"/>
  <c r="B815" i="14"/>
  <c r="C438" i="9"/>
  <c r="B811" i="14"/>
  <c r="C155" i="9"/>
  <c r="B807" i="14"/>
  <c r="C332" i="9"/>
  <c r="B803" i="14"/>
  <c r="C76" i="9"/>
  <c r="B799" i="14"/>
  <c r="C75" i="9"/>
  <c r="B795" i="14"/>
  <c r="C349" i="9"/>
  <c r="B791" i="14"/>
  <c r="C247" i="9"/>
  <c r="B787" i="14"/>
  <c r="C86" i="9"/>
  <c r="B783" i="14"/>
  <c r="C283" i="9"/>
  <c r="B779" i="14"/>
  <c r="C180" i="9"/>
  <c r="B775" i="14"/>
  <c r="C125" i="9"/>
  <c r="B771" i="14"/>
  <c r="C377" i="9"/>
  <c r="B767" i="14"/>
  <c r="C386" i="9"/>
  <c r="B763" i="14"/>
  <c r="C320" i="9"/>
  <c r="B759" i="14"/>
  <c r="C600" i="9"/>
  <c r="B755" i="14"/>
  <c r="C204" i="9"/>
  <c r="B751" i="14"/>
  <c r="C171" i="9"/>
  <c r="B747" i="14"/>
  <c r="C384" i="9"/>
  <c r="B743" i="14"/>
  <c r="C142" i="9"/>
  <c r="B739" i="14"/>
  <c r="C263" i="9"/>
  <c r="B735" i="14"/>
  <c r="C170" i="9"/>
  <c r="B731" i="14"/>
  <c r="C102" i="9"/>
  <c r="B727" i="14"/>
  <c r="C88" i="9"/>
  <c r="B723" i="14"/>
  <c r="C82" i="9"/>
  <c r="B719" i="14"/>
  <c r="C406" i="9"/>
  <c r="B715" i="14"/>
  <c r="C149" i="9"/>
  <c r="B711" i="14"/>
  <c r="C267" i="9"/>
  <c r="B707" i="14"/>
  <c r="C132" i="9"/>
  <c r="B703" i="14"/>
  <c r="C245" i="9"/>
  <c r="B699" i="14"/>
  <c r="C229" i="9"/>
  <c r="B695" i="14"/>
  <c r="C437" i="9"/>
  <c r="B691" i="14"/>
  <c r="C123" i="9"/>
  <c r="B687" i="14"/>
  <c r="C404" i="9"/>
  <c r="B683" i="14"/>
  <c r="C122" i="9"/>
  <c r="B679" i="14"/>
  <c r="C63" i="9"/>
  <c r="B675" i="14"/>
  <c r="C93" i="9"/>
  <c r="B671" i="14"/>
  <c r="C413" i="9"/>
  <c r="B667" i="14"/>
  <c r="C410" i="9"/>
  <c r="B663" i="14"/>
  <c r="C314" i="9"/>
  <c r="B659" i="14"/>
  <c r="C348" i="9"/>
  <c r="B655" i="14"/>
  <c r="C429" i="9"/>
  <c r="B651" i="14"/>
  <c r="C259" i="9"/>
  <c r="B647" i="14"/>
  <c r="C419" i="9"/>
  <c r="B639" i="14"/>
  <c r="C433" i="9"/>
  <c r="B635" i="14"/>
  <c r="C511" i="9"/>
  <c r="B583" i="14"/>
  <c r="C50" i="9"/>
  <c r="B579" i="14"/>
  <c r="C43" i="9"/>
  <c r="B571" i="14"/>
  <c r="C707" i="9"/>
  <c r="B551" i="14"/>
  <c r="C687" i="9"/>
  <c r="B547" i="14"/>
  <c r="C575" i="9"/>
  <c r="B543" i="14"/>
  <c r="C700" i="9"/>
  <c r="B539" i="14"/>
  <c r="C635" i="9"/>
  <c r="B535" i="14"/>
  <c r="C654" i="9"/>
  <c r="B531" i="14"/>
  <c r="C469" i="9"/>
  <c r="B527" i="14"/>
  <c r="C483" i="9"/>
  <c r="B523" i="14"/>
  <c r="C491" i="9"/>
  <c r="B519" i="14"/>
  <c r="C676" i="9"/>
  <c r="B515" i="14"/>
  <c r="C542" i="9"/>
  <c r="B511" i="14"/>
  <c r="C839" i="9"/>
  <c r="B507" i="14"/>
  <c r="C556" i="9"/>
  <c r="B503" i="14"/>
  <c r="C843" i="9"/>
  <c r="B499" i="14"/>
  <c r="C845" i="9"/>
  <c r="B495" i="14"/>
  <c r="C758" i="9"/>
  <c r="B487" i="14"/>
  <c r="C863" i="9"/>
  <c r="B463" i="14"/>
  <c r="C461" i="9"/>
  <c r="B451" i="14"/>
  <c r="C452" i="9"/>
  <c r="B447" i="14"/>
  <c r="C871" i="9"/>
  <c r="B443" i="14"/>
  <c r="C626" i="9"/>
  <c r="B439" i="14"/>
  <c r="C499" i="9"/>
  <c r="B435" i="14"/>
  <c r="C618" i="9"/>
  <c r="B423" i="14"/>
  <c r="C709" i="9"/>
  <c r="B399" i="14"/>
  <c r="C667" i="9"/>
  <c r="B339" i="14"/>
  <c r="C717" i="9"/>
  <c r="B307" i="14"/>
  <c r="C785" i="9"/>
  <c r="B263" i="14"/>
  <c r="C724" i="9"/>
  <c r="B251" i="14"/>
  <c r="C739" i="9"/>
  <c r="B247" i="14"/>
  <c r="C748" i="9"/>
  <c r="B243" i="14"/>
  <c r="C814" i="9"/>
  <c r="B219" i="14"/>
  <c r="C561" i="9"/>
  <c r="B211" i="14"/>
  <c r="C659" i="9"/>
  <c r="B199" i="14"/>
  <c r="C825" i="9"/>
  <c r="B183" i="14"/>
  <c r="C821" i="9"/>
  <c r="B179" i="14"/>
  <c r="C811" i="9"/>
  <c r="B171" i="14"/>
  <c r="C791" i="9"/>
  <c r="B167" i="14"/>
  <c r="C781" i="9"/>
  <c r="B163" i="14"/>
  <c r="C30" i="9"/>
  <c r="B159" i="14"/>
  <c r="C225" i="9"/>
  <c r="B155" i="14"/>
  <c r="C203" i="9"/>
  <c r="B151" i="14"/>
  <c r="C411" i="9"/>
  <c r="B147" i="14"/>
  <c r="C407" i="9"/>
  <c r="B143" i="14"/>
  <c r="C323" i="9"/>
  <c r="B135" i="14"/>
  <c r="C19" i="9"/>
  <c r="B131" i="14"/>
  <c r="C559" i="9"/>
  <c r="B127" i="14"/>
  <c r="C151" i="9"/>
  <c r="B123" i="14"/>
  <c r="C415" i="9"/>
  <c r="B119" i="14"/>
  <c r="C434" i="9"/>
  <c r="B115" i="14"/>
  <c r="C344" i="9"/>
  <c r="B107" i="14"/>
  <c r="C71" i="9"/>
  <c r="B103" i="14"/>
  <c r="C133" i="9"/>
  <c r="B99" i="14"/>
  <c r="C356" i="9"/>
  <c r="B95" i="14"/>
  <c r="C409" i="9"/>
  <c r="B91" i="14"/>
  <c r="C134" i="9"/>
  <c r="B87" i="14"/>
  <c r="C153" i="9"/>
  <c r="B83" i="14"/>
  <c r="C146" i="9"/>
  <c r="B79" i="14"/>
  <c r="C702" i="9"/>
  <c r="B75" i="14"/>
  <c r="C99" i="9"/>
  <c r="B71" i="14"/>
  <c r="C347" i="9"/>
  <c r="B67" i="14"/>
  <c r="C313" i="9"/>
  <c r="B63" i="14"/>
  <c r="C196" i="9"/>
  <c r="B59" i="14"/>
  <c r="C365" i="9"/>
  <c r="B55" i="14"/>
  <c r="C223" i="9"/>
  <c r="B47" i="14"/>
  <c r="C205" i="9"/>
  <c r="B43" i="14"/>
  <c r="C234" i="9"/>
  <c r="B31" i="14"/>
  <c r="D674" i="9"/>
  <c r="D2009" i="14"/>
  <c r="F583" i="9"/>
  <c r="F2007" i="14"/>
  <c r="E670" i="9"/>
  <c r="E2006" i="14"/>
  <c r="D582" i="9"/>
  <c r="D2005" i="14"/>
  <c r="D458" i="9"/>
  <c r="D2001" i="14"/>
  <c r="E612" i="9"/>
  <c r="E1998" i="14"/>
  <c r="D675" i="9"/>
  <c r="D1997" i="14"/>
  <c r="F719" i="9"/>
  <c r="F1987" i="14"/>
  <c r="F188" i="9"/>
  <c r="F1979" i="14"/>
  <c r="E45" i="9"/>
  <c r="E1978" i="14"/>
  <c r="D53" i="9"/>
  <c r="D1977" i="14"/>
  <c r="F57" i="9"/>
  <c r="F1975" i="14"/>
  <c r="E55" i="9"/>
  <c r="E1974" i="14"/>
  <c r="D42" i="9"/>
  <c r="D1973" i="14"/>
  <c r="F51" i="9"/>
  <c r="F1971" i="14"/>
  <c r="E54" i="9"/>
  <c r="E1970" i="14"/>
  <c r="F629" i="9"/>
  <c r="F1967" i="14"/>
  <c r="E44" i="9"/>
  <c r="E1966" i="14"/>
  <c r="D37" i="9"/>
  <c r="D1965" i="14"/>
  <c r="E694" i="9"/>
  <c r="E1962" i="14"/>
  <c r="F673" i="9"/>
  <c r="F1959" i="14"/>
  <c r="E688" i="9"/>
  <c r="E1958" i="14"/>
  <c r="D686" i="9"/>
  <c r="D1957" i="14"/>
  <c r="F695" i="9"/>
  <c r="F1955" i="14"/>
  <c r="E690" i="9"/>
  <c r="E1954" i="14"/>
  <c r="D689" i="9"/>
  <c r="D1953" i="14"/>
  <c r="F589" i="9"/>
  <c r="F1951" i="14"/>
  <c r="E567" i="9"/>
  <c r="E1950" i="14"/>
  <c r="D570" i="9"/>
  <c r="D1949" i="14"/>
  <c r="F571" i="9"/>
  <c r="F1947" i="14"/>
  <c r="E577" i="9"/>
  <c r="E1946" i="14"/>
  <c r="D597" i="9"/>
  <c r="D1945" i="14"/>
  <c r="F697" i="9"/>
  <c r="F1939" i="14"/>
  <c r="E596" i="9"/>
  <c r="E1938" i="14"/>
  <c r="D705" i="9"/>
  <c r="D1937" i="14"/>
  <c r="F678" i="9"/>
  <c r="F1935" i="14"/>
  <c r="E593" i="9"/>
  <c r="E1934" i="14"/>
  <c r="D699" i="9"/>
  <c r="D1933" i="14"/>
  <c r="F594" i="9"/>
  <c r="F1931" i="14"/>
  <c r="E586" i="9"/>
  <c r="E1930" i="14"/>
  <c r="D591" i="9"/>
  <c r="D1929" i="14"/>
  <c r="F579" i="9"/>
  <c r="F1927" i="14"/>
  <c r="E590" i="9"/>
  <c r="E1926" i="14"/>
  <c r="D587" i="9"/>
  <c r="D1925" i="14"/>
  <c r="F706" i="9"/>
  <c r="F1923" i="14"/>
  <c r="E636" i="9"/>
  <c r="E1922" i="14"/>
  <c r="D648" i="9"/>
  <c r="D1921" i="14"/>
  <c r="F638" i="9"/>
  <c r="F1919" i="14"/>
  <c r="E653" i="9"/>
  <c r="E1918" i="14"/>
  <c r="D649" i="9"/>
  <c r="D1917" i="14"/>
  <c r="F692" i="9"/>
  <c r="F1915" i="14"/>
  <c r="E637" i="9"/>
  <c r="E1914" i="14"/>
  <c r="D466" i="9"/>
  <c r="D1913" i="14"/>
  <c r="F464" i="9"/>
  <c r="F1911" i="14"/>
  <c r="E647" i="9"/>
  <c r="E1910" i="14"/>
  <c r="D652" i="9"/>
  <c r="D1909" i="14"/>
  <c r="F465" i="9"/>
  <c r="F1907" i="14"/>
  <c r="E467" i="9"/>
  <c r="E1906" i="14"/>
  <c r="D471" i="9"/>
  <c r="D1905" i="14"/>
  <c r="F480" i="9"/>
  <c r="F1903" i="14"/>
  <c r="E485" i="9"/>
  <c r="E1902" i="14"/>
  <c r="D484" i="9"/>
  <c r="D1901" i="14"/>
  <c r="F482" i="9"/>
  <c r="F1899" i="14"/>
  <c r="E479" i="9"/>
  <c r="E1898" i="14"/>
  <c r="D704" i="9"/>
  <c r="D1897" i="14"/>
  <c r="F481" i="9"/>
  <c r="F1895" i="14"/>
  <c r="E519" i="9"/>
  <c r="E1894" i="14"/>
  <c r="D518" i="9"/>
  <c r="D1893" i="14"/>
  <c r="F486" i="9"/>
  <c r="F1891" i="14"/>
  <c r="E506" i="9"/>
  <c r="E1890" i="14"/>
  <c r="D538" i="9"/>
  <c r="D1889" i="14"/>
  <c r="F515" i="9"/>
  <c r="F1887" i="14"/>
  <c r="E496" i="9"/>
  <c r="E1886" i="14"/>
  <c r="D533" i="9"/>
  <c r="D1885" i="14"/>
  <c r="F500" i="9"/>
  <c r="F1883" i="14"/>
  <c r="E539" i="9"/>
  <c r="E1882" i="14"/>
  <c r="D543" i="9"/>
  <c r="D1881" i="14"/>
  <c r="F520" i="9"/>
  <c r="F1879" i="14"/>
  <c r="E535" i="9"/>
  <c r="E1878" i="14"/>
  <c r="D495" i="9"/>
  <c r="D1877" i="14"/>
  <c r="F489" i="9"/>
  <c r="F1875" i="14"/>
  <c r="E517" i="9"/>
  <c r="E1874" i="14"/>
  <c r="D530" i="9"/>
  <c r="D1873" i="14"/>
  <c r="F492" i="9"/>
  <c r="F1871" i="14"/>
  <c r="E507" i="9"/>
  <c r="E1870" i="14"/>
  <c r="D503" i="9"/>
  <c r="D1869" i="14"/>
  <c r="F509" i="9"/>
  <c r="F1867" i="14"/>
  <c r="E505" i="9"/>
  <c r="E1866" i="14"/>
  <c r="D488" i="9"/>
  <c r="D1865" i="14"/>
  <c r="F516" i="9"/>
  <c r="F1863" i="14"/>
  <c r="E524" i="9"/>
  <c r="E1862" i="14"/>
  <c r="D521" i="9"/>
  <c r="D1861" i="14"/>
  <c r="F494" i="9"/>
  <c r="F1859" i="14"/>
  <c r="E508" i="9"/>
  <c r="E1858" i="14"/>
  <c r="D513" i="9"/>
  <c r="D1857" i="14"/>
  <c r="F510" i="9"/>
  <c r="F1855" i="14"/>
  <c r="E502" i="9"/>
  <c r="E1854" i="14"/>
  <c r="D546" i="9"/>
  <c r="D1853" i="14"/>
  <c r="F558" i="9"/>
  <c r="F1851" i="14"/>
  <c r="E526" i="9"/>
  <c r="E1850" i="14"/>
  <c r="D554" i="9"/>
  <c r="D1849" i="14"/>
  <c r="F525" i="9"/>
  <c r="F1847" i="14"/>
  <c r="E490" i="9"/>
  <c r="E1846" i="14"/>
  <c r="D552" i="9"/>
  <c r="D1845" i="14"/>
  <c r="F846" i="9"/>
  <c r="F1843" i="14"/>
  <c r="E855" i="9"/>
  <c r="E1842" i="14"/>
  <c r="D852" i="9"/>
  <c r="D1841" i="14"/>
  <c r="F522" i="9"/>
  <c r="F1839" i="14"/>
  <c r="E848" i="9"/>
  <c r="E1838" i="14"/>
  <c r="D844" i="9"/>
  <c r="D1837" i="14"/>
  <c r="F856" i="9"/>
  <c r="F1835" i="14"/>
  <c r="F850" i="9"/>
  <c r="F1831" i="14"/>
  <c r="D768" i="9"/>
  <c r="D1829" i="14"/>
  <c r="F771" i="9"/>
  <c r="F1827" i="14"/>
  <c r="E766" i="9"/>
  <c r="E1826" i="14"/>
  <c r="D752" i="9"/>
  <c r="D1825" i="14"/>
  <c r="F755" i="9"/>
  <c r="F1823" i="14"/>
  <c r="E756" i="9"/>
  <c r="E1822" i="14"/>
  <c r="F770" i="9"/>
  <c r="F1819" i="14"/>
  <c r="E504" i="9"/>
  <c r="E1818" i="14"/>
  <c r="D767" i="9"/>
  <c r="D1817" i="14"/>
  <c r="F762" i="9"/>
  <c r="F1815" i="14"/>
  <c r="E761" i="9"/>
  <c r="E1814" i="14"/>
  <c r="D759" i="9"/>
  <c r="D1813" i="14"/>
  <c r="F523" i="9"/>
  <c r="F1811" i="14"/>
  <c r="E764" i="9"/>
  <c r="E1810" i="14"/>
  <c r="D772" i="9"/>
  <c r="D1809" i="14"/>
  <c r="F873" i="9"/>
  <c r="F1655" i="14"/>
  <c r="E876" i="9"/>
  <c r="E1654" i="14"/>
  <c r="D875" i="9"/>
  <c r="D1653" i="14"/>
  <c r="F861" i="9"/>
  <c r="F1651" i="14"/>
  <c r="E870" i="9"/>
  <c r="E1650" i="14"/>
  <c r="D864" i="9"/>
  <c r="D1645" i="14"/>
  <c r="D858" i="9"/>
  <c r="D1637" i="14"/>
  <c r="F867" i="9"/>
  <c r="F1635" i="14"/>
  <c r="D463" i="9"/>
  <c r="D1629" i="14"/>
  <c r="E448" i="9"/>
  <c r="E1626" i="14"/>
  <c r="D454" i="9"/>
  <c r="D1625" i="14"/>
  <c r="F455" i="9"/>
  <c r="F1623" i="14"/>
  <c r="E450" i="9"/>
  <c r="E1622" i="14"/>
  <c r="D451" i="9"/>
  <c r="D1617" i="14"/>
  <c r="F620" i="9"/>
  <c r="F1615" i="14"/>
  <c r="F621" i="9"/>
  <c r="F1611" i="14"/>
  <c r="E617" i="9"/>
  <c r="E1610" i="14"/>
  <c r="D623" i="9"/>
  <c r="D1609" i="14"/>
  <c r="F602" i="9"/>
  <c r="F1607" i="14"/>
  <c r="E606" i="9"/>
  <c r="E1606" i="14"/>
  <c r="D598" i="9"/>
  <c r="D1605" i="14"/>
  <c r="F601" i="9"/>
  <c r="F1603" i="14"/>
  <c r="E610" i="9"/>
  <c r="E1602" i="14"/>
  <c r="D599" i="9"/>
  <c r="D1601" i="14"/>
  <c r="D615" i="9"/>
  <c r="D1597" i="14"/>
  <c r="D616" i="9"/>
  <c r="D1593" i="14"/>
  <c r="D625" i="9"/>
  <c r="D1585" i="14"/>
  <c r="E711" i="9"/>
  <c r="E1546" i="14"/>
  <c r="D708" i="9"/>
  <c r="D1545" i="14"/>
  <c r="F622" i="9"/>
  <c r="F1339" i="14"/>
  <c r="E661" i="9"/>
  <c r="E1330" i="14"/>
  <c r="F714" i="9"/>
  <c r="F1271" i="14"/>
  <c r="E716" i="9"/>
  <c r="E1270" i="14"/>
  <c r="E747" i="9"/>
  <c r="E1186" i="14"/>
  <c r="D730" i="9"/>
  <c r="D1185" i="14"/>
  <c r="E735" i="9"/>
  <c r="E1182" i="14"/>
  <c r="D734" i="9"/>
  <c r="D1181" i="14"/>
  <c r="F744" i="9"/>
  <c r="F1179" i="14"/>
  <c r="E749" i="9"/>
  <c r="E1178" i="14"/>
  <c r="D731" i="9"/>
  <c r="D1177" i="14"/>
  <c r="F737" i="9"/>
  <c r="F1175" i="14"/>
  <c r="D738" i="9"/>
  <c r="D1173" i="14"/>
  <c r="F745" i="9"/>
  <c r="F1171" i="14"/>
  <c r="E728" i="9"/>
  <c r="E1170" i="14"/>
  <c r="D733" i="9"/>
  <c r="D1169" i="14"/>
  <c r="D564" i="9"/>
  <c r="D1081" i="14"/>
  <c r="F562" i="9"/>
  <c r="F1079" i="14"/>
  <c r="D658" i="9"/>
  <c r="D1073" i="14"/>
  <c r="E666" i="9"/>
  <c r="E1070" i="14"/>
  <c r="D668" i="9"/>
  <c r="D1065" i="14"/>
  <c r="F662" i="9"/>
  <c r="F1063" i="14"/>
  <c r="E664" i="9"/>
  <c r="E1062" i="14"/>
  <c r="D723" i="9"/>
  <c r="D1061" i="14"/>
  <c r="F630" i="9"/>
  <c r="F1051" i="14"/>
  <c r="E632" i="9"/>
  <c r="E1050" i="14"/>
  <c r="D829" i="9"/>
  <c r="D1049" i="14"/>
  <c r="F827" i="9"/>
  <c r="F1047" i="14"/>
  <c r="D830" i="9"/>
  <c r="D1045" i="14"/>
  <c r="F631" i="9"/>
  <c r="F1015" i="14"/>
  <c r="E634" i="9"/>
  <c r="E1014" i="14"/>
  <c r="F832" i="9"/>
  <c r="F1007" i="14"/>
  <c r="D823" i="9"/>
  <c r="D1005" i="14"/>
  <c r="F788" i="9"/>
  <c r="F1003" i="14"/>
  <c r="E835" i="9"/>
  <c r="E1002" i="14"/>
  <c r="D836" i="9"/>
  <c r="D1001" i="14"/>
  <c r="D815" i="9"/>
  <c r="D997" i="14"/>
  <c r="F819" i="9"/>
  <c r="F995" i="14"/>
  <c r="E789" i="9"/>
  <c r="E994" i="14"/>
  <c r="D790" i="9"/>
  <c r="D993" i="14"/>
  <c r="F794" i="9"/>
  <c r="F991" i="14"/>
  <c r="E792" i="9"/>
  <c r="E990" i="14"/>
  <c r="D804" i="9"/>
  <c r="D989" i="14"/>
  <c r="E786" i="9"/>
  <c r="E986" i="14"/>
  <c r="D809" i="9"/>
  <c r="D985" i="14"/>
  <c r="F787" i="9"/>
  <c r="F983" i="14"/>
  <c r="E799" i="9"/>
  <c r="E982" i="14"/>
  <c r="F793" i="9"/>
  <c r="F979" i="14"/>
  <c r="E801" i="9"/>
  <c r="E978" i="14"/>
  <c r="D800" i="9"/>
  <c r="D977" i="14"/>
  <c r="F831" i="9"/>
  <c r="F975" i="14"/>
  <c r="E803" i="9"/>
  <c r="E974" i="14"/>
  <c r="D805" i="9"/>
  <c r="D973" i="14"/>
  <c r="D33" i="9"/>
  <c r="D969" i="14"/>
  <c r="F34" i="9"/>
  <c r="F967" i="14"/>
  <c r="E27" i="9"/>
  <c r="E966" i="14"/>
  <c r="D307" i="9"/>
  <c r="D965" i="14"/>
  <c r="F305" i="9"/>
  <c r="F963" i="14"/>
  <c r="E24" i="9"/>
  <c r="E962" i="14"/>
  <c r="D22" i="9"/>
  <c r="D961" i="14"/>
  <c r="F306" i="9"/>
  <c r="F959" i="14"/>
  <c r="E680" i="9"/>
  <c r="E958" i="14"/>
  <c r="D696" i="9"/>
  <c r="D957" i="14"/>
  <c r="F304" i="9"/>
  <c r="F955" i="14"/>
  <c r="E195" i="9"/>
  <c r="E954" i="14"/>
  <c r="D176" i="9"/>
  <c r="D953" i="14"/>
  <c r="F103" i="9"/>
  <c r="F951" i="14"/>
  <c r="E105" i="9"/>
  <c r="E950" i="14"/>
  <c r="D85" i="9"/>
  <c r="D949" i="14"/>
  <c r="F353" i="9"/>
  <c r="F947" i="14"/>
  <c r="E182" i="9"/>
  <c r="E946" i="14"/>
  <c r="D96" i="9"/>
  <c r="D945" i="14"/>
  <c r="F334" i="9"/>
  <c r="F943" i="14"/>
  <c r="E444" i="9"/>
  <c r="E942" i="14"/>
  <c r="D162" i="9"/>
  <c r="D941" i="14"/>
  <c r="F127" i="9"/>
  <c r="F939" i="14"/>
  <c r="E578" i="9"/>
  <c r="E938" i="14"/>
  <c r="D128" i="9"/>
  <c r="D937" i="14"/>
  <c r="F66" i="9"/>
  <c r="F935" i="14"/>
  <c r="E227" i="9"/>
  <c r="E934" i="14"/>
  <c r="D219" i="9"/>
  <c r="D933" i="14"/>
  <c r="F163" i="9"/>
  <c r="F931" i="14"/>
  <c r="E391" i="9"/>
  <c r="E930" i="14"/>
  <c r="D28" i="9"/>
  <c r="D929" i="14"/>
  <c r="F389" i="9"/>
  <c r="F927" i="14"/>
  <c r="E342" i="9"/>
  <c r="E926" i="14"/>
  <c r="D241" i="9"/>
  <c r="D925" i="14"/>
  <c r="F187" i="9"/>
  <c r="F923" i="14"/>
  <c r="E405" i="9"/>
  <c r="E922" i="14"/>
  <c r="D68" i="9"/>
  <c r="D921" i="14"/>
  <c r="F106" i="9"/>
  <c r="F919" i="14"/>
  <c r="E288" i="9"/>
  <c r="E918" i="14"/>
  <c r="D573" i="9"/>
  <c r="D917" i="14"/>
  <c r="F293" i="9"/>
  <c r="F915" i="14"/>
  <c r="E574" i="9"/>
  <c r="E914" i="14"/>
  <c r="D150" i="9"/>
  <c r="D913" i="14"/>
  <c r="F295" i="9"/>
  <c r="F911" i="14"/>
  <c r="E361" i="9"/>
  <c r="E910" i="14"/>
  <c r="D244" i="9"/>
  <c r="D909" i="14"/>
  <c r="F329" i="9"/>
  <c r="F907" i="14"/>
  <c r="E111" i="9"/>
  <c r="E906" i="14"/>
  <c r="D97" i="9"/>
  <c r="D905" i="14"/>
  <c r="F147" i="9"/>
  <c r="F903" i="14"/>
  <c r="E238" i="9"/>
  <c r="E902" i="14"/>
  <c r="D184" i="9"/>
  <c r="D901" i="14"/>
  <c r="F299" i="9"/>
  <c r="F899" i="14"/>
  <c r="E382" i="9"/>
  <c r="E898" i="14"/>
  <c r="D536" i="9"/>
  <c r="D897" i="14"/>
  <c r="F159" i="9"/>
  <c r="F895" i="14"/>
  <c r="E120" i="9"/>
  <c r="E894" i="14"/>
  <c r="D260" i="9"/>
  <c r="D893" i="14"/>
  <c r="F160" i="9"/>
  <c r="F891" i="14"/>
  <c r="E95" i="9"/>
  <c r="E890" i="14"/>
  <c r="D91" i="9"/>
  <c r="D889" i="14"/>
  <c r="F94" i="9"/>
  <c r="F887" i="14"/>
  <c r="E333" i="9"/>
  <c r="E886" i="14"/>
  <c r="D240" i="9"/>
  <c r="D885" i="14"/>
  <c r="F289" i="9"/>
  <c r="F883" i="14"/>
  <c r="E309" i="9"/>
  <c r="E882" i="14"/>
  <c r="D294" i="9"/>
  <c r="D881" i="14"/>
  <c r="F350" i="9"/>
  <c r="F879" i="14"/>
  <c r="E312" i="9"/>
  <c r="E878" i="14"/>
  <c r="D183" i="9"/>
  <c r="D877" i="14"/>
  <c r="F107" i="9"/>
  <c r="F875" i="14"/>
  <c r="D239" i="9"/>
  <c r="D873" i="14"/>
  <c r="F25" i="9"/>
  <c r="F871" i="14"/>
  <c r="E20" i="9"/>
  <c r="E870" i="14"/>
  <c r="D780" i="9"/>
  <c r="D869" i="14"/>
  <c r="F26" i="9"/>
  <c r="F867" i="14"/>
  <c r="E775" i="9"/>
  <c r="E866" i="14"/>
  <c r="F778" i="9"/>
  <c r="F863" i="14"/>
  <c r="E782" i="9"/>
  <c r="E862" i="14"/>
  <c r="D311" i="9"/>
  <c r="D861" i="14"/>
  <c r="F23" i="9"/>
  <c r="F859" i="14"/>
  <c r="E112" i="9"/>
  <c r="E858" i="14"/>
  <c r="D290" i="9"/>
  <c r="D857" i="14"/>
  <c r="F393" i="9"/>
  <c r="F855" i="14"/>
  <c r="E161" i="9"/>
  <c r="E854" i="14"/>
  <c r="D131" i="9"/>
  <c r="D853" i="14"/>
  <c r="F253" i="9"/>
  <c r="F851" i="14"/>
  <c r="D400" i="9"/>
  <c r="D849" i="14"/>
  <c r="F279" i="9"/>
  <c r="F847" i="14"/>
  <c r="D119" i="9"/>
  <c r="D845" i="14"/>
  <c r="F321" i="9"/>
  <c r="F843" i="14"/>
  <c r="E118" i="9"/>
  <c r="E842" i="14"/>
  <c r="D275" i="9"/>
  <c r="D841" i="14"/>
  <c r="F416" i="9"/>
  <c r="F839" i="14"/>
  <c r="E417" i="9"/>
  <c r="E838" i="14"/>
  <c r="D310" i="9"/>
  <c r="D837" i="14"/>
  <c r="F213" i="9"/>
  <c r="F835" i="14"/>
  <c r="E177" i="9"/>
  <c r="E834" i="14"/>
  <c r="D297" i="9"/>
  <c r="D833" i="14"/>
  <c r="F368" i="9"/>
  <c r="F831" i="14"/>
  <c r="E265" i="9"/>
  <c r="E830" i="14"/>
  <c r="D379" i="9"/>
  <c r="D829" i="14"/>
  <c r="F328" i="9"/>
  <c r="F827" i="14"/>
  <c r="E137" i="9"/>
  <c r="E826" i="14"/>
  <c r="D139" i="9"/>
  <c r="D825" i="14"/>
  <c r="F243" i="9"/>
  <c r="F823" i="14"/>
  <c r="E281" i="9"/>
  <c r="E822" i="14"/>
  <c r="F236" i="9"/>
  <c r="F819" i="14"/>
  <c r="E61" i="9"/>
  <c r="E818" i="14"/>
  <c r="D414" i="9"/>
  <c r="D817" i="14"/>
  <c r="F343" i="9"/>
  <c r="F815" i="14"/>
  <c r="E318" i="9"/>
  <c r="E814" i="14"/>
  <c r="D317" i="9"/>
  <c r="D813" i="14"/>
  <c r="F438" i="9"/>
  <c r="F811" i="14"/>
  <c r="E326" i="9"/>
  <c r="E810" i="14"/>
  <c r="D325" i="9"/>
  <c r="D809" i="14"/>
  <c r="F155" i="9"/>
  <c r="F807" i="14"/>
  <c r="E156" i="9"/>
  <c r="E806" i="14"/>
  <c r="D327" i="9"/>
  <c r="D805" i="14"/>
  <c r="F332" i="9"/>
  <c r="F803" i="14"/>
  <c r="E430" i="9"/>
  <c r="E802" i="14"/>
  <c r="D428" i="9"/>
  <c r="D801" i="14"/>
  <c r="F76" i="9"/>
  <c r="F799" i="14"/>
  <c r="E173" i="9"/>
  <c r="E798" i="14"/>
  <c r="D92" i="9"/>
  <c r="D797" i="14"/>
  <c r="F75" i="9"/>
  <c r="F795" i="14"/>
  <c r="E246" i="9"/>
  <c r="E794" i="14"/>
  <c r="D140" i="9"/>
  <c r="D793" i="14"/>
  <c r="F349" i="9"/>
  <c r="F791" i="14"/>
  <c r="E233" i="9"/>
  <c r="E790" i="14"/>
  <c r="D72" i="9"/>
  <c r="D789" i="14"/>
  <c r="F247" i="9"/>
  <c r="F787" i="14"/>
  <c r="E423" i="9"/>
  <c r="E786" i="14"/>
  <c r="D421" i="9"/>
  <c r="D785" i="14"/>
  <c r="F86" i="9"/>
  <c r="F783" i="14"/>
  <c r="E87" i="9"/>
  <c r="E782" i="14"/>
  <c r="D78" i="9"/>
  <c r="D781" i="14"/>
  <c r="F283" i="9"/>
  <c r="F779" i="14"/>
  <c r="E249" i="9"/>
  <c r="E778" i="14"/>
  <c r="D212" i="9"/>
  <c r="D777" i="14"/>
  <c r="F180" i="9"/>
  <c r="F775" i="14"/>
  <c r="E179" i="9"/>
  <c r="E774" i="14"/>
  <c r="D172" i="9"/>
  <c r="D773" i="14"/>
  <c r="F125" i="9"/>
  <c r="F771" i="14"/>
  <c r="E355" i="9"/>
  <c r="E770" i="14"/>
  <c r="D380" i="9"/>
  <c r="D769" i="14"/>
  <c r="F377" i="9"/>
  <c r="F767" i="14"/>
  <c r="E201" i="9"/>
  <c r="E766" i="14"/>
  <c r="D280" i="9"/>
  <c r="D765" i="14"/>
  <c r="F386" i="9"/>
  <c r="F763" i="14"/>
  <c r="E302" i="9"/>
  <c r="E762" i="14"/>
  <c r="D284" i="9"/>
  <c r="D761" i="14"/>
  <c r="F320" i="9"/>
  <c r="F759" i="14"/>
  <c r="E296" i="9"/>
  <c r="E758" i="14"/>
  <c r="D60" i="9"/>
  <c r="D757" i="14"/>
  <c r="F600" i="9"/>
  <c r="F755" i="14"/>
  <c r="E235" i="9"/>
  <c r="E754" i="14"/>
  <c r="D69" i="9"/>
  <c r="D753" i="14"/>
  <c r="F204" i="9"/>
  <c r="F751" i="14"/>
  <c r="E399" i="9"/>
  <c r="E750" i="14"/>
  <c r="D114" i="9"/>
  <c r="D749" i="14"/>
  <c r="F171" i="9"/>
  <c r="F747" i="14"/>
  <c r="E117" i="9"/>
  <c r="E746" i="14"/>
  <c r="D152" i="9"/>
  <c r="D745" i="14"/>
  <c r="F384" i="9"/>
  <c r="F743" i="14"/>
  <c r="E197" i="9"/>
  <c r="E742" i="14"/>
  <c r="D248" i="9"/>
  <c r="D741" i="14"/>
  <c r="F142" i="9"/>
  <c r="F739" i="14"/>
  <c r="E345" i="9"/>
  <c r="E738" i="14"/>
  <c r="D215" i="9"/>
  <c r="D737" i="14"/>
  <c r="F263" i="9"/>
  <c r="F735" i="14"/>
  <c r="E262" i="9"/>
  <c r="E734" i="14"/>
  <c r="D446" i="9"/>
  <c r="D733" i="14"/>
  <c r="F170" i="9"/>
  <c r="F731" i="14"/>
  <c r="E141" i="9"/>
  <c r="E730" i="14"/>
  <c r="D90" i="9"/>
  <c r="D729" i="14"/>
  <c r="F102" i="9"/>
  <c r="F727" i="14"/>
  <c r="D193" i="9"/>
  <c r="D725" i="14"/>
  <c r="F88" i="9"/>
  <c r="F723" i="14"/>
  <c r="E371" i="9"/>
  <c r="E722" i="14"/>
  <c r="D83" i="9"/>
  <c r="D721" i="14"/>
  <c r="F82" i="9"/>
  <c r="F719" i="14"/>
  <c r="E200" i="9"/>
  <c r="E718" i="14"/>
  <c r="D269" i="9"/>
  <c r="D717" i="14"/>
  <c r="F406" i="9"/>
  <c r="F715" i="14"/>
  <c r="E374" i="9"/>
  <c r="E714" i="14"/>
  <c r="D136" i="9"/>
  <c r="D713" i="14"/>
  <c r="F149" i="9"/>
  <c r="F711" i="14"/>
  <c r="E211" i="9"/>
  <c r="E710" i="14"/>
  <c r="D113" i="9"/>
  <c r="D709" i="14"/>
  <c r="F267" i="9"/>
  <c r="F707" i="14"/>
  <c r="E270" i="9"/>
  <c r="E706" i="14"/>
  <c r="D126" i="9"/>
  <c r="D705" i="14"/>
  <c r="F132" i="9"/>
  <c r="F703" i="14"/>
  <c r="E396" i="9"/>
  <c r="E702" i="14"/>
  <c r="D445" i="9"/>
  <c r="D701" i="14"/>
  <c r="F245" i="9"/>
  <c r="F699" i="14"/>
  <c r="E81" i="9"/>
  <c r="E698" i="14"/>
  <c r="D143" i="9"/>
  <c r="D697" i="14"/>
  <c r="F229" i="9"/>
  <c r="F695" i="14"/>
  <c r="E392" i="9"/>
  <c r="E694" i="14"/>
  <c r="D145" i="9"/>
  <c r="D693" i="14"/>
  <c r="F437" i="9"/>
  <c r="F691" i="14"/>
  <c r="E189" i="9"/>
  <c r="E690" i="14"/>
  <c r="D208" i="9"/>
  <c r="D689" i="14"/>
  <c r="F123" i="9"/>
  <c r="F687" i="14"/>
  <c r="E108" i="9"/>
  <c r="E686" i="14"/>
  <c r="D101" i="9"/>
  <c r="D685" i="14"/>
  <c r="F404" i="9"/>
  <c r="F683" i="14"/>
  <c r="E121" i="9"/>
  <c r="E682" i="14"/>
  <c r="D167" i="9"/>
  <c r="D681" i="14"/>
  <c r="F122" i="9"/>
  <c r="F679" i="14"/>
  <c r="E330" i="9"/>
  <c r="E678" i="14"/>
  <c r="D257" i="9"/>
  <c r="D677" i="14"/>
  <c r="F63" i="9"/>
  <c r="F675" i="14"/>
  <c r="E271" i="9"/>
  <c r="E674" i="14"/>
  <c r="D231" i="9"/>
  <c r="D673" i="14"/>
  <c r="F93" i="9"/>
  <c r="F671" i="14"/>
  <c r="E287" i="9"/>
  <c r="E670" i="14"/>
  <c r="D364" i="9"/>
  <c r="D669" i="14"/>
  <c r="F413" i="9"/>
  <c r="F667" i="14"/>
  <c r="E412" i="9"/>
  <c r="E666" i="14"/>
  <c r="D375" i="9"/>
  <c r="D665" i="14"/>
  <c r="F410" i="9"/>
  <c r="F663" i="14"/>
  <c r="E191" i="9"/>
  <c r="E662" i="14"/>
  <c r="D338" i="9"/>
  <c r="D661" i="14"/>
  <c r="F314" i="9"/>
  <c r="F659" i="14"/>
  <c r="E426" i="9"/>
  <c r="E658" i="14"/>
  <c r="D217" i="9"/>
  <c r="D657" i="14"/>
  <c r="F348" i="9"/>
  <c r="F655" i="14"/>
  <c r="E339" i="9"/>
  <c r="E654" i="14"/>
  <c r="D186" i="9"/>
  <c r="D653" i="14"/>
  <c r="F429" i="9"/>
  <c r="F651" i="14"/>
  <c r="E210" i="9"/>
  <c r="E650" i="14"/>
  <c r="F259" i="9"/>
  <c r="F647" i="14"/>
  <c r="F419" i="9"/>
  <c r="F639" i="14"/>
  <c r="D98" i="9"/>
  <c r="D637" i="14"/>
  <c r="F433" i="9"/>
  <c r="F635" i="14"/>
  <c r="D401" i="9"/>
  <c r="D613" i="14"/>
  <c r="D372" i="9"/>
  <c r="D609" i="14"/>
  <c r="E493" i="9"/>
  <c r="E594" i="14"/>
  <c r="E408" i="9"/>
  <c r="E590" i="14"/>
  <c r="E841" i="9"/>
  <c r="E586" i="14"/>
  <c r="D381" i="9"/>
  <c r="D585" i="14"/>
  <c r="F511" i="9"/>
  <c r="F583" i="14"/>
  <c r="E774" i="9"/>
  <c r="E582" i="14"/>
  <c r="D73" i="9"/>
  <c r="D581" i="14"/>
  <c r="F50" i="9"/>
  <c r="F579" i="14"/>
  <c r="E39" i="9"/>
  <c r="E578" i="14"/>
  <c r="D41" i="9"/>
  <c r="D577" i="14"/>
  <c r="E36" i="9"/>
  <c r="E574" i="14"/>
  <c r="D52" i="9"/>
  <c r="D573" i="14"/>
  <c r="F43" i="9"/>
  <c r="F571" i="14"/>
  <c r="E47" i="9"/>
  <c r="E570" i="14"/>
  <c r="D48" i="9"/>
  <c r="D569" i="14"/>
  <c r="F707" i="9"/>
  <c r="F551" i="14"/>
  <c r="E671" i="9"/>
  <c r="E550" i="14"/>
  <c r="D672" i="9"/>
  <c r="D549" i="14"/>
  <c r="F687" i="9"/>
  <c r="F547" i="14"/>
  <c r="E691" i="9"/>
  <c r="E546" i="14"/>
  <c r="D568" i="9"/>
  <c r="D545" i="14"/>
  <c r="F575" i="9"/>
  <c r="F543" i="14"/>
  <c r="E576" i="9"/>
  <c r="E542" i="14"/>
  <c r="D581" i="9"/>
  <c r="D541" i="14"/>
  <c r="F700" i="9"/>
  <c r="F539" i="14"/>
  <c r="D585" i="9"/>
  <c r="D537" i="14"/>
  <c r="F635" i="9"/>
  <c r="F535" i="14"/>
  <c r="E641" i="9"/>
  <c r="E534" i="14"/>
  <c r="D650" i="9"/>
  <c r="D533" i="14"/>
  <c r="F654" i="9"/>
  <c r="F531" i="14"/>
  <c r="E645" i="9"/>
  <c r="E530" i="14"/>
  <c r="D644" i="9"/>
  <c r="D529" i="14"/>
  <c r="F469" i="9"/>
  <c r="F527" i="14"/>
  <c r="E477" i="9"/>
  <c r="E526" i="14"/>
  <c r="D476" i="9"/>
  <c r="D525" i="14"/>
  <c r="F483" i="9"/>
  <c r="F523" i="14"/>
  <c r="E474" i="9"/>
  <c r="E522" i="14"/>
  <c r="D532" i="9"/>
  <c r="D521" i="14"/>
  <c r="F491" i="9"/>
  <c r="F519" i="14"/>
  <c r="E528" i="9"/>
  <c r="E518" i="14"/>
  <c r="D487" i="9"/>
  <c r="D517" i="14"/>
  <c r="F676" i="9"/>
  <c r="F515" i="14"/>
  <c r="E651" i="9"/>
  <c r="E514" i="14"/>
  <c r="D470" i="9"/>
  <c r="D513" i="14"/>
  <c r="F542" i="9"/>
  <c r="F511" i="14"/>
  <c r="E531" i="9"/>
  <c r="E510" i="14"/>
  <c r="D548" i="9"/>
  <c r="D509" i="14"/>
  <c r="F839" i="9"/>
  <c r="F507" i="14"/>
  <c r="E551" i="9"/>
  <c r="E506" i="14"/>
  <c r="D557" i="9"/>
  <c r="D505" i="14"/>
  <c r="F556" i="9"/>
  <c r="F503" i="14"/>
  <c r="E840" i="9"/>
  <c r="E502" i="14"/>
  <c r="D851" i="9"/>
  <c r="D501" i="14"/>
  <c r="F843" i="9"/>
  <c r="F499" i="14"/>
  <c r="E853" i="9"/>
  <c r="E498" i="14"/>
  <c r="D498" i="9"/>
  <c r="D497" i="14"/>
  <c r="F845" i="9"/>
  <c r="F495" i="14"/>
  <c r="E857" i="9"/>
  <c r="E494" i="14"/>
  <c r="F758" i="9"/>
  <c r="F487" i="14"/>
  <c r="F863" i="9"/>
  <c r="F463" i="14"/>
  <c r="E874" i="9"/>
  <c r="E462" i="14"/>
  <c r="D869" i="9"/>
  <c r="D461" i="14"/>
  <c r="D459" i="9"/>
  <c r="D453" i="14"/>
  <c r="F461" i="9"/>
  <c r="F451" i="14"/>
  <c r="E460" i="9"/>
  <c r="E450" i="14"/>
  <c r="D449" i="9"/>
  <c r="D449" i="14"/>
  <c r="F452" i="9"/>
  <c r="F447" i="14"/>
  <c r="F871" i="9"/>
  <c r="F443" i="14"/>
  <c r="E860" i="9"/>
  <c r="E442" i="14"/>
  <c r="D862" i="9"/>
  <c r="D441" i="14"/>
  <c r="F626" i="9"/>
  <c r="F439" i="14"/>
  <c r="E603" i="9"/>
  <c r="E438" i="14"/>
  <c r="D604" i="9"/>
  <c r="D437" i="14"/>
  <c r="F499" i="9"/>
  <c r="F435" i="14"/>
  <c r="E627" i="9"/>
  <c r="E426" i="14"/>
  <c r="F618" i="9"/>
  <c r="F423" i="14"/>
  <c r="F709" i="9"/>
  <c r="F399" i="14"/>
  <c r="E757" i="9"/>
  <c r="E394" i="14"/>
  <c r="D760" i="9"/>
  <c r="D389" i="14"/>
  <c r="F667" i="9"/>
  <c r="F339" i="14"/>
  <c r="D718" i="9"/>
  <c r="D313" i="14"/>
  <c r="F717" i="9"/>
  <c r="F307" i="14"/>
  <c r="E715" i="9"/>
  <c r="E306" i="14"/>
  <c r="D710" i="9"/>
  <c r="D305" i="14"/>
  <c r="D721" i="9"/>
  <c r="D269" i="14"/>
  <c r="D628" i="9"/>
  <c r="D265" i="14"/>
  <c r="F785" i="9"/>
  <c r="F263" i="14"/>
  <c r="D741" i="9"/>
  <c r="D261" i="14"/>
  <c r="F724" i="9"/>
  <c r="F251" i="14"/>
  <c r="E726" i="9"/>
  <c r="E250" i="14"/>
  <c r="D746" i="9"/>
  <c r="D249" i="14"/>
  <c r="F739" i="9"/>
  <c r="F247" i="14"/>
  <c r="E736" i="9"/>
  <c r="E246" i="14"/>
  <c r="D742" i="9"/>
  <c r="D245" i="14"/>
  <c r="F748" i="9"/>
  <c r="F243" i="14"/>
  <c r="F814" i="9"/>
  <c r="F219" i="14"/>
  <c r="E566" i="9"/>
  <c r="E214" i="14"/>
  <c r="D563" i="9"/>
  <c r="D213" i="14"/>
  <c r="F561" i="9"/>
  <c r="F211" i="14"/>
  <c r="D565" i="9"/>
  <c r="D209" i="14"/>
  <c r="F659" i="9"/>
  <c r="F199" i="14"/>
  <c r="E665" i="9"/>
  <c r="E198" i="14"/>
  <c r="D720" i="9"/>
  <c r="D197" i="14"/>
  <c r="E824" i="9"/>
  <c r="E186" i="14"/>
  <c r="D808" i="9"/>
  <c r="D185" i="14"/>
  <c r="F825" i="9"/>
  <c r="F183" i="14"/>
  <c r="E813" i="9"/>
  <c r="E182" i="14"/>
  <c r="D834" i="9"/>
  <c r="D181" i="14"/>
  <c r="F821" i="9"/>
  <c r="F179" i="14"/>
  <c r="E833" i="9"/>
  <c r="E178" i="14"/>
  <c r="E818" i="9"/>
  <c r="E174" i="14"/>
  <c r="F811" i="9"/>
  <c r="F171" i="14"/>
  <c r="E810" i="9"/>
  <c r="E170" i="14"/>
  <c r="D826" i="9"/>
  <c r="D169" i="14"/>
  <c r="F791" i="9"/>
  <c r="F167" i="14"/>
  <c r="E807" i="9"/>
  <c r="E166" i="14"/>
  <c r="F781" i="9"/>
  <c r="F163" i="14"/>
  <c r="E32" i="9"/>
  <c r="E162" i="14"/>
  <c r="D12" i="9"/>
  <c r="D161" i="14"/>
  <c r="F30" i="9"/>
  <c r="F159" i="14"/>
  <c r="D431" i="9"/>
  <c r="D157" i="14"/>
  <c r="F225" i="9"/>
  <c r="F155" i="14"/>
  <c r="E226" i="9"/>
  <c r="E154" i="14"/>
  <c r="D440" i="9"/>
  <c r="D153" i="14"/>
  <c r="F203" i="9"/>
  <c r="F151" i="14"/>
  <c r="E65" i="9"/>
  <c r="E150" i="14"/>
  <c r="D220" i="9"/>
  <c r="D149" i="14"/>
  <c r="F411" i="9"/>
  <c r="F147" i="14"/>
  <c r="E64" i="9"/>
  <c r="E146" i="14"/>
  <c r="D335" i="9"/>
  <c r="D145" i="14"/>
  <c r="F407" i="9"/>
  <c r="F143" i="14"/>
  <c r="E154" i="9"/>
  <c r="E142" i="14"/>
  <c r="D174" i="9"/>
  <c r="D141" i="14"/>
  <c r="E129" i="9"/>
  <c r="E138" i="14"/>
  <c r="D116" i="9"/>
  <c r="D137" i="14"/>
  <c r="F323" i="9"/>
  <c r="F135" i="14"/>
  <c r="E16" i="9"/>
  <c r="E134" i="14"/>
  <c r="D14" i="9"/>
  <c r="D133" i="14"/>
  <c r="F19" i="9"/>
  <c r="F131" i="14"/>
  <c r="E779" i="9"/>
  <c r="E130" i="14"/>
  <c r="D18" i="9"/>
  <c r="D129" i="14"/>
  <c r="F559" i="9"/>
  <c r="F127" i="14"/>
  <c r="E776" i="9"/>
  <c r="E126" i="14"/>
  <c r="D17" i="9"/>
  <c r="D125" i="14"/>
  <c r="F151" i="9"/>
  <c r="F123" i="14"/>
  <c r="E46" i="9"/>
  <c r="E122" i="14"/>
  <c r="D58" i="9"/>
  <c r="D121" i="14"/>
  <c r="F415" i="9"/>
  <c r="F119" i="14"/>
  <c r="E255" i="9"/>
  <c r="E118" i="14"/>
  <c r="D254" i="9"/>
  <c r="D117" i="14"/>
  <c r="F434" i="9"/>
  <c r="F115" i="14"/>
  <c r="E358" i="9"/>
  <c r="E114" i="14"/>
  <c r="D202" i="9"/>
  <c r="D113" i="14"/>
  <c r="F344" i="9"/>
  <c r="F107" i="14"/>
  <c r="E250" i="9"/>
  <c r="E106" i="14"/>
  <c r="D351" i="9"/>
  <c r="D105" i="14"/>
  <c r="F71" i="9"/>
  <c r="F103" i="14"/>
  <c r="E588" i="9"/>
  <c r="E102" i="14"/>
  <c r="F133" i="9"/>
  <c r="F99" i="14"/>
  <c r="E190" i="9"/>
  <c r="E98" i="14"/>
  <c r="D398" i="9"/>
  <c r="D97" i="14"/>
  <c r="F356" i="9"/>
  <c r="F95" i="14"/>
  <c r="E436" i="9"/>
  <c r="E94" i="14"/>
  <c r="D199" i="9"/>
  <c r="D93" i="14"/>
  <c r="F409" i="9"/>
  <c r="F91" i="14"/>
  <c r="E285" i="9"/>
  <c r="E90" i="14"/>
  <c r="D207" i="9"/>
  <c r="D89" i="14"/>
  <c r="F134" i="9"/>
  <c r="F87" i="14"/>
  <c r="E169" i="9"/>
  <c r="E86" i="14"/>
  <c r="D272" i="9"/>
  <c r="D85" i="14"/>
  <c r="F153" i="9"/>
  <c r="F83" i="14"/>
  <c r="E315" i="9"/>
  <c r="E82" i="14"/>
  <c r="D268" i="9"/>
  <c r="D81" i="14"/>
  <c r="F146" i="9"/>
  <c r="F79" i="14"/>
  <c r="E166" i="9"/>
  <c r="E78" i="14"/>
  <c r="D135" i="9"/>
  <c r="D77" i="14"/>
  <c r="F702" i="9"/>
  <c r="F75" i="14"/>
  <c r="F99" i="9"/>
  <c r="F71" i="14"/>
  <c r="E230" i="9"/>
  <c r="E70" i="14"/>
  <c r="D424" i="9"/>
  <c r="D69" i="14"/>
  <c r="F347" i="9"/>
  <c r="F67" i="14"/>
  <c r="E346" i="9"/>
  <c r="E66" i="14"/>
  <c r="D168" i="9"/>
  <c r="D65" i="14"/>
  <c r="F313" i="9"/>
  <c r="F63" i="14"/>
  <c r="E367" i="9"/>
  <c r="E62" i="14"/>
  <c r="D216" i="9"/>
  <c r="D61" i="14"/>
  <c r="F196" i="9"/>
  <c r="F59" i="14"/>
  <c r="E388" i="9"/>
  <c r="E58" i="14"/>
  <c r="D397" i="9"/>
  <c r="D57" i="14"/>
  <c r="F365" i="9"/>
  <c r="F55" i="14"/>
  <c r="E378" i="9"/>
  <c r="E54" i="14"/>
  <c r="D643" i="9"/>
  <c r="D53" i="14"/>
  <c r="E432" i="9"/>
  <c r="E50" i="14"/>
  <c r="D158" i="9"/>
  <c r="D49" i="14"/>
  <c r="F223" i="9"/>
  <c r="F47" i="14"/>
  <c r="E286" i="9"/>
  <c r="E46" i="14"/>
  <c r="D165" i="9"/>
  <c r="D45" i="14"/>
  <c r="F205" i="9"/>
  <c r="F43" i="14"/>
  <c r="F234" i="9"/>
  <c r="F31" i="14"/>
  <c r="G1993" i="1"/>
  <c r="C1983" i="14"/>
  <c r="G1973" i="1"/>
  <c r="C1963" i="14"/>
  <c r="B480" i="9"/>
  <c r="C1903" i="14"/>
  <c r="G1853" i="1"/>
  <c r="C1843" i="14"/>
  <c r="B771" i="9"/>
  <c r="C1827" i="14"/>
  <c r="B770" i="9"/>
  <c r="C1819" i="14"/>
  <c r="B523" i="9"/>
  <c r="C1811" i="14"/>
  <c r="G1813" i="1"/>
  <c r="C1803" i="14"/>
  <c r="G1805" i="1"/>
  <c r="C1795" i="14"/>
  <c r="G2020" i="1"/>
  <c r="C2010" i="14"/>
  <c r="G2012" i="1"/>
  <c r="C2002" i="14"/>
  <c r="B612" i="9"/>
  <c r="C1998" i="14"/>
  <c r="G2004" i="1"/>
  <c r="C1994" i="14"/>
  <c r="G2000" i="1"/>
  <c r="C1990" i="14"/>
  <c r="G1996" i="1"/>
  <c r="C1986" i="14"/>
  <c r="G1992" i="1"/>
  <c r="C1982" i="14"/>
  <c r="B45" i="9"/>
  <c r="C1978" i="14"/>
  <c r="B55" i="9"/>
  <c r="C1974" i="14"/>
  <c r="B54" i="9"/>
  <c r="C1970" i="14"/>
  <c r="B694" i="9"/>
  <c r="C1962" i="14"/>
  <c r="B567" i="9"/>
  <c r="C1950" i="14"/>
  <c r="B577" i="9"/>
  <c r="C1946" i="14"/>
  <c r="G1952" i="1"/>
  <c r="C1942" i="14"/>
  <c r="B596" i="9"/>
  <c r="C1938" i="14"/>
  <c r="B593" i="9"/>
  <c r="C1934" i="14"/>
  <c r="B586" i="9"/>
  <c r="C1930" i="14"/>
  <c r="B590" i="9"/>
  <c r="C1926" i="14"/>
  <c r="B505" i="9"/>
  <c r="C1866" i="14"/>
  <c r="B524" i="9"/>
  <c r="C1862" i="14"/>
  <c r="B508" i="9"/>
  <c r="C1858" i="14"/>
  <c r="B502" i="9"/>
  <c r="C1854" i="14"/>
  <c r="B526" i="9"/>
  <c r="C1850" i="14"/>
  <c r="B490" i="9"/>
  <c r="C1846" i="14"/>
  <c r="B855" i="9"/>
  <c r="C1842" i="14"/>
  <c r="B848" i="9"/>
  <c r="C1838" i="14"/>
  <c r="G1844" i="1"/>
  <c r="C1834" i="14"/>
  <c r="G1840" i="1"/>
  <c r="C1830" i="14"/>
  <c r="B766" i="9"/>
  <c r="C1826" i="14"/>
  <c r="B756" i="9"/>
  <c r="C1822" i="14"/>
  <c r="G1776" i="1"/>
  <c r="C1766" i="14"/>
  <c r="G1712" i="1"/>
  <c r="C1702" i="14"/>
  <c r="G1700" i="1"/>
  <c r="C1690" i="14"/>
  <c r="G1668" i="1"/>
  <c r="C1658" i="14"/>
  <c r="B876" i="9"/>
  <c r="C1654" i="14"/>
  <c r="B870" i="9"/>
  <c r="C1650" i="14"/>
  <c r="G1656" i="1"/>
  <c r="C1646" i="14"/>
  <c r="G1652" i="1"/>
  <c r="C1642" i="14"/>
  <c r="G1648" i="1"/>
  <c r="C1638" i="14"/>
  <c r="G1644" i="1"/>
  <c r="C1634" i="14"/>
  <c r="G1640" i="1"/>
  <c r="C1630" i="14"/>
  <c r="B448" i="9"/>
  <c r="C1626" i="14"/>
  <c r="B450" i="9"/>
  <c r="C1622" i="14"/>
  <c r="G1628" i="1"/>
  <c r="C1618" i="14"/>
  <c r="G1624" i="1"/>
  <c r="C1614" i="14"/>
  <c r="B617" i="9"/>
  <c r="C1610" i="14"/>
  <c r="B606" i="9"/>
  <c r="C1606" i="14"/>
  <c r="B610" i="9"/>
  <c r="C1602" i="14"/>
  <c r="G1608" i="1"/>
  <c r="C1598" i="14"/>
  <c r="G1604" i="1"/>
  <c r="C1594" i="14"/>
  <c r="G1600" i="1"/>
  <c r="C1590" i="14"/>
  <c r="G1596" i="1"/>
  <c r="C1586" i="14"/>
  <c r="G1592" i="1"/>
  <c r="C1582" i="14"/>
  <c r="G1560" i="1"/>
  <c r="C1550" i="14"/>
  <c r="B711" i="9"/>
  <c r="C1546" i="14"/>
  <c r="G1552" i="1"/>
  <c r="C1542" i="14"/>
  <c r="G1548" i="1"/>
  <c r="C1538" i="14"/>
  <c r="G1544" i="1"/>
  <c r="C1534" i="14"/>
  <c r="G1540" i="1"/>
  <c r="C1530" i="14"/>
  <c r="G1536" i="1"/>
  <c r="C1526" i="14"/>
  <c r="G1532" i="1"/>
  <c r="C1522" i="14"/>
  <c r="G1528" i="1"/>
  <c r="C1518" i="14"/>
  <c r="G1524" i="1"/>
  <c r="C1514" i="14"/>
  <c r="G1520" i="1"/>
  <c r="C1510" i="14"/>
  <c r="G1512" i="1"/>
  <c r="C1502" i="14"/>
  <c r="G1508" i="1"/>
  <c r="C1498" i="14"/>
  <c r="G1504" i="1"/>
  <c r="C1494" i="14"/>
  <c r="G1500" i="1"/>
  <c r="C1490" i="14"/>
  <c r="G1496" i="1"/>
  <c r="C1486" i="14"/>
  <c r="G1492" i="1"/>
  <c r="C1482" i="14"/>
  <c r="G1488" i="1"/>
  <c r="C1478" i="14"/>
  <c r="G1484" i="1"/>
  <c r="C1474" i="14"/>
  <c r="G1480" i="1"/>
  <c r="C1470" i="14"/>
  <c r="G1476" i="1"/>
  <c r="C1466" i="14"/>
  <c r="G1472" i="1"/>
  <c r="C1462" i="14"/>
  <c r="G1468" i="1"/>
  <c r="C1458" i="14"/>
  <c r="G1464" i="1"/>
  <c r="C1454" i="14"/>
  <c r="G1460" i="1"/>
  <c r="C1450" i="14"/>
  <c r="G1456" i="1"/>
  <c r="C1446" i="14"/>
  <c r="G1452" i="1"/>
  <c r="C1442" i="14"/>
  <c r="G1448" i="1"/>
  <c r="C1438" i="14"/>
  <c r="G1444" i="1"/>
  <c r="C1434" i="14"/>
  <c r="G1440" i="1"/>
  <c r="C1430" i="14"/>
  <c r="G1436" i="1"/>
  <c r="C1426" i="14"/>
  <c r="G1432" i="1"/>
  <c r="C1422" i="14"/>
  <c r="G1428" i="1"/>
  <c r="C1418" i="14"/>
  <c r="G1424" i="1"/>
  <c r="C1414" i="14"/>
  <c r="G1420" i="1"/>
  <c r="C1410" i="14"/>
  <c r="G1416" i="1"/>
  <c r="C1406" i="14"/>
  <c r="G1412" i="1"/>
  <c r="C1402" i="14"/>
  <c r="G1408" i="1"/>
  <c r="C1398" i="14"/>
  <c r="G1404" i="1"/>
  <c r="C1394" i="14"/>
  <c r="G1396" i="1"/>
  <c r="C1386" i="14"/>
  <c r="G1392" i="1"/>
  <c r="C1382" i="14"/>
  <c r="G1372" i="1"/>
  <c r="C1362" i="14"/>
  <c r="G1368" i="1"/>
  <c r="C1358" i="14"/>
  <c r="G1364" i="1"/>
  <c r="C1354" i="14"/>
  <c r="G1356" i="1"/>
  <c r="C1346" i="14"/>
  <c r="G1352" i="1"/>
  <c r="C1342" i="14"/>
  <c r="G1348" i="1"/>
  <c r="C1338" i="14"/>
  <c r="G1344" i="1"/>
  <c r="C1334" i="14"/>
  <c r="G1336" i="1"/>
  <c r="C1326" i="14"/>
  <c r="G1332" i="1"/>
  <c r="C1322" i="14"/>
  <c r="G1328" i="1"/>
  <c r="C1318" i="14"/>
  <c r="G1324" i="1"/>
  <c r="C1314" i="14"/>
  <c r="G1320" i="1"/>
  <c r="C1310" i="14"/>
  <c r="G1316" i="1"/>
  <c r="C1306" i="14"/>
  <c r="G1312" i="1"/>
  <c r="C1302" i="14"/>
  <c r="G1308" i="1"/>
  <c r="C1298" i="14"/>
  <c r="G1300" i="1"/>
  <c r="C1290" i="14"/>
  <c r="G1296" i="1"/>
  <c r="C1286" i="14"/>
  <c r="G1292" i="1"/>
  <c r="C1282" i="14"/>
  <c r="G1288" i="1"/>
  <c r="C1278" i="14"/>
  <c r="G1284" i="1"/>
  <c r="C1274" i="14"/>
  <c r="B716" i="9"/>
  <c r="C1270" i="14"/>
  <c r="G1276" i="1"/>
  <c r="C1266" i="14"/>
  <c r="G1264" i="1"/>
  <c r="C1254" i="14"/>
  <c r="G1260" i="1"/>
  <c r="C1250" i="14"/>
  <c r="G1256" i="1"/>
  <c r="C1246" i="14"/>
  <c r="G1244" i="1"/>
  <c r="C1234" i="14"/>
  <c r="G1224" i="1"/>
  <c r="C1214" i="14"/>
  <c r="G1204" i="1"/>
  <c r="C1194" i="14"/>
  <c r="B735" i="9"/>
  <c r="C1182" i="14"/>
  <c r="B749" i="9"/>
  <c r="C1178" i="14"/>
  <c r="B728" i="9"/>
  <c r="C1170" i="14"/>
  <c r="G1168" i="1"/>
  <c r="C1158" i="14"/>
  <c r="G1156" i="1"/>
  <c r="C1146" i="14"/>
  <c r="G1140" i="1"/>
  <c r="C1130" i="14"/>
  <c r="G1136" i="1"/>
  <c r="C1126" i="14"/>
  <c r="G1132" i="1"/>
  <c r="C1122" i="14"/>
  <c r="G1128" i="1"/>
  <c r="C1118" i="14"/>
  <c r="G1124" i="1"/>
  <c r="C1114" i="14"/>
  <c r="G1120" i="1"/>
  <c r="C1110" i="14"/>
  <c r="G1116" i="1"/>
  <c r="C1106" i="14"/>
  <c r="G1112" i="1"/>
  <c r="C1102" i="14"/>
  <c r="G1108" i="1"/>
  <c r="C1098" i="14"/>
  <c r="G1104" i="1"/>
  <c r="C1094" i="14"/>
  <c r="G1096" i="1"/>
  <c r="C1086" i="14"/>
  <c r="G1092" i="1"/>
  <c r="C1082" i="14"/>
  <c r="G1076" i="1"/>
  <c r="C1066" i="14"/>
  <c r="G1068" i="1"/>
  <c r="C1058" i="14"/>
  <c r="G1064" i="1"/>
  <c r="C1054" i="14"/>
  <c r="G1052" i="1"/>
  <c r="C1042" i="14"/>
  <c r="G1048" i="1"/>
  <c r="C1038" i="14"/>
  <c r="G1044" i="1"/>
  <c r="C1034" i="14"/>
  <c r="G1036" i="1"/>
  <c r="C1026" i="14"/>
  <c r="G1032" i="1"/>
  <c r="C1022" i="14"/>
  <c r="G1028" i="1"/>
  <c r="C1018" i="14"/>
  <c r="B634" i="9"/>
  <c r="C1014" i="14"/>
  <c r="G1020" i="1"/>
  <c r="C1010" i="14"/>
  <c r="G1012" i="1"/>
  <c r="C1002" i="14"/>
  <c r="G1008" i="1"/>
  <c r="C998" i="14"/>
  <c r="B789" i="9"/>
  <c r="C994" i="14"/>
  <c r="B792" i="9"/>
  <c r="C990" i="14"/>
  <c r="B799" i="9"/>
  <c r="C982" i="14"/>
  <c r="B801" i="9"/>
  <c r="C978" i="14"/>
  <c r="B803" i="9"/>
  <c r="C974" i="14"/>
  <c r="G980" i="1"/>
  <c r="C970" i="14"/>
  <c r="B27" i="9"/>
  <c r="C966" i="14"/>
  <c r="B24" i="9"/>
  <c r="C962" i="14"/>
  <c r="B680" i="9"/>
  <c r="C958" i="14"/>
  <c r="B195" i="9"/>
  <c r="C954" i="14"/>
  <c r="B105" i="9"/>
  <c r="C950" i="14"/>
  <c r="B182" i="9"/>
  <c r="C946" i="14"/>
  <c r="B444" i="9"/>
  <c r="C942" i="14"/>
  <c r="B578" i="9"/>
  <c r="C938" i="14"/>
  <c r="B227" i="9"/>
  <c r="C934" i="14"/>
  <c r="B391" i="9"/>
  <c r="C930" i="14"/>
  <c r="B342" i="9"/>
  <c r="C926" i="14"/>
  <c r="B405" i="9"/>
  <c r="C922" i="14"/>
  <c r="B288" i="9"/>
  <c r="C918" i="14"/>
  <c r="B574" i="9"/>
  <c r="C914" i="14"/>
  <c r="B361" i="9"/>
  <c r="C910" i="14"/>
  <c r="B111" i="9"/>
  <c r="C906" i="14"/>
  <c r="B238" i="9"/>
  <c r="C902" i="14"/>
  <c r="B382" i="9"/>
  <c r="C898" i="14"/>
  <c r="B120" i="9"/>
  <c r="C894" i="14"/>
  <c r="B95" i="9"/>
  <c r="C890" i="14"/>
  <c r="B333" i="9"/>
  <c r="C886" i="14"/>
  <c r="B309" i="9"/>
  <c r="C882" i="14"/>
  <c r="B312" i="9"/>
  <c r="C878" i="14"/>
  <c r="B20" i="9"/>
  <c r="C870" i="14"/>
  <c r="B775" i="9"/>
  <c r="C866" i="14"/>
  <c r="B782" i="9"/>
  <c r="C862" i="14"/>
  <c r="B112" i="9"/>
  <c r="C858" i="14"/>
  <c r="B161" i="9"/>
  <c r="C854" i="14"/>
  <c r="G856" i="1"/>
  <c r="C846" i="14"/>
  <c r="B118" i="9"/>
  <c r="C842" i="14"/>
  <c r="B417" i="9"/>
  <c r="C838" i="14"/>
  <c r="B177" i="9"/>
  <c r="C834" i="14"/>
  <c r="B265" i="9"/>
  <c r="C830" i="14"/>
  <c r="B137" i="9"/>
  <c r="C826" i="14"/>
  <c r="B281" i="9"/>
  <c r="C822" i="14"/>
  <c r="B61" i="9"/>
  <c r="C818" i="14"/>
  <c r="B318" i="9"/>
  <c r="C814" i="14"/>
  <c r="B326" i="9"/>
  <c r="C810" i="14"/>
  <c r="B156" i="9"/>
  <c r="C806" i="14"/>
  <c r="B430" i="9"/>
  <c r="C802" i="14"/>
  <c r="B173" i="9"/>
  <c r="C798" i="14"/>
  <c r="B246" i="9"/>
  <c r="C794" i="14"/>
  <c r="B233" i="9"/>
  <c r="C790" i="14"/>
  <c r="B423" i="9"/>
  <c r="C786" i="14"/>
  <c r="B87" i="9"/>
  <c r="C782" i="14"/>
  <c r="B249" i="9"/>
  <c r="C778" i="14"/>
  <c r="B179" i="9"/>
  <c r="C774" i="14"/>
  <c r="B355" i="9"/>
  <c r="C770" i="14"/>
  <c r="B201" i="9"/>
  <c r="C766" i="14"/>
  <c r="B302" i="9"/>
  <c r="C762" i="14"/>
  <c r="B296" i="9"/>
  <c r="C758" i="14"/>
  <c r="B235" i="9"/>
  <c r="C754" i="14"/>
  <c r="B399" i="9"/>
  <c r="C750" i="14"/>
  <c r="B117" i="9"/>
  <c r="C746" i="14"/>
  <c r="B197" i="9"/>
  <c r="C742" i="14"/>
  <c r="B345" i="9"/>
  <c r="C738" i="14"/>
  <c r="B262" i="9"/>
  <c r="C734" i="14"/>
  <c r="B141" i="9"/>
  <c r="C730" i="14"/>
  <c r="G736" i="1"/>
  <c r="C726" i="14"/>
  <c r="B200" i="9"/>
  <c r="C718" i="14"/>
  <c r="B374" i="9"/>
  <c r="C714" i="14"/>
  <c r="B211" i="9"/>
  <c r="C710" i="14"/>
  <c r="B270" i="9"/>
  <c r="C706" i="14"/>
  <c r="B396" i="9"/>
  <c r="C702" i="14"/>
  <c r="B81" i="9"/>
  <c r="C698" i="14"/>
  <c r="B392" i="9"/>
  <c r="C694" i="14"/>
  <c r="B189" i="9"/>
  <c r="C690" i="14"/>
  <c r="B108" i="9"/>
  <c r="C686" i="14"/>
  <c r="B121" i="9"/>
  <c r="C682" i="14"/>
  <c r="B330" i="9"/>
  <c r="C678" i="14"/>
  <c r="B271" i="9"/>
  <c r="C674" i="14"/>
  <c r="B287" i="9"/>
  <c r="C670" i="14"/>
  <c r="B412" i="9"/>
  <c r="C666" i="14"/>
  <c r="B191" i="9"/>
  <c r="C662" i="14"/>
  <c r="B426" i="9"/>
  <c r="C658" i="14"/>
  <c r="B339" i="9"/>
  <c r="C654" i="14"/>
  <c r="B210" i="9"/>
  <c r="C650" i="14"/>
  <c r="G656" i="1"/>
  <c r="C646" i="14"/>
  <c r="G652" i="1"/>
  <c r="C642" i="14"/>
  <c r="G648" i="1"/>
  <c r="C638" i="14"/>
  <c r="G644" i="1"/>
  <c r="C634" i="14"/>
  <c r="G640" i="1"/>
  <c r="C630" i="14"/>
  <c r="G636" i="1"/>
  <c r="C626" i="14"/>
  <c r="G632" i="1"/>
  <c r="C622" i="14"/>
  <c r="G624" i="1"/>
  <c r="C614" i="14"/>
  <c r="G620" i="1"/>
  <c r="C610" i="14"/>
  <c r="G616" i="1"/>
  <c r="C606" i="14"/>
  <c r="G612" i="1"/>
  <c r="C602" i="14"/>
  <c r="G608" i="1"/>
  <c r="C598" i="14"/>
  <c r="B493" i="9"/>
  <c r="C594" i="14"/>
  <c r="B408" i="9"/>
  <c r="C590" i="14"/>
  <c r="B841" i="9"/>
  <c r="C586" i="14"/>
  <c r="B774" i="9"/>
  <c r="C582" i="14"/>
  <c r="B39" i="9"/>
  <c r="C578" i="14"/>
  <c r="B36" i="9"/>
  <c r="C574" i="14"/>
  <c r="B47" i="9"/>
  <c r="C570" i="14"/>
  <c r="G576" i="1"/>
  <c r="C566" i="14"/>
  <c r="G572" i="1"/>
  <c r="C562" i="14"/>
  <c r="G564" i="1"/>
  <c r="C554" i="14"/>
  <c r="B671" i="9"/>
  <c r="C550" i="14"/>
  <c r="B691" i="9"/>
  <c r="C546" i="14"/>
  <c r="B576" i="9"/>
  <c r="C542" i="14"/>
  <c r="G548" i="1"/>
  <c r="C538" i="14"/>
  <c r="B641" i="9"/>
  <c r="C534" i="14"/>
  <c r="B645" i="9"/>
  <c r="C530" i="14"/>
  <c r="B477" i="9"/>
  <c r="C526" i="14"/>
  <c r="B474" i="9"/>
  <c r="C522" i="14"/>
  <c r="B528" i="9"/>
  <c r="C518" i="14"/>
  <c r="B651" i="9"/>
  <c r="C514" i="14"/>
  <c r="B531" i="9"/>
  <c r="C510" i="14"/>
  <c r="B551" i="9"/>
  <c r="C506" i="14"/>
  <c r="B840" i="9"/>
  <c r="C502" i="14"/>
  <c r="B853" i="9"/>
  <c r="C498" i="14"/>
  <c r="B857" i="9"/>
  <c r="C494" i="14"/>
  <c r="G500" i="1"/>
  <c r="C490" i="14"/>
  <c r="G484" i="1"/>
  <c r="C474" i="14"/>
  <c r="B874" i="9"/>
  <c r="C462" i="14"/>
  <c r="G468" i="1"/>
  <c r="C458" i="14"/>
  <c r="G464" i="1"/>
  <c r="C454" i="14"/>
  <c r="B460" i="9"/>
  <c r="C450" i="14"/>
  <c r="G456" i="1"/>
  <c r="C446" i="14"/>
  <c r="B860" i="9"/>
  <c r="C442" i="14"/>
  <c r="B603" i="9"/>
  <c r="C438" i="14"/>
  <c r="G444" i="1"/>
  <c r="C434" i="14"/>
  <c r="G440" i="1"/>
  <c r="C430" i="14"/>
  <c r="B627" i="9"/>
  <c r="C426" i="14"/>
  <c r="G432" i="1"/>
  <c r="C422" i="14"/>
  <c r="G424" i="1"/>
  <c r="C414" i="14"/>
  <c r="G420" i="1"/>
  <c r="C410" i="14"/>
  <c r="G416" i="1"/>
  <c r="C406" i="14"/>
  <c r="G412" i="1"/>
  <c r="C402" i="14"/>
  <c r="G408" i="1"/>
  <c r="C398" i="14"/>
  <c r="B757" i="9"/>
  <c r="C394" i="14"/>
  <c r="G400" i="1"/>
  <c r="C390" i="14"/>
  <c r="G392" i="1"/>
  <c r="C382" i="14"/>
  <c r="G388" i="1"/>
  <c r="C378" i="14"/>
  <c r="G384" i="1"/>
  <c r="C374" i="14"/>
  <c r="G380" i="1"/>
  <c r="C370" i="14"/>
  <c r="G376" i="1"/>
  <c r="C366" i="14"/>
  <c r="G372" i="1"/>
  <c r="C362" i="14"/>
  <c r="G364" i="1"/>
  <c r="C354" i="14"/>
  <c r="G360" i="1"/>
  <c r="C350" i="14"/>
  <c r="G356" i="1"/>
  <c r="C346" i="14"/>
  <c r="G352" i="1"/>
  <c r="C342" i="14"/>
  <c r="G348" i="1"/>
  <c r="C338" i="14"/>
  <c r="G344" i="1"/>
  <c r="C334" i="14"/>
  <c r="G340" i="1"/>
  <c r="C330" i="14"/>
  <c r="G336" i="1"/>
  <c r="C326" i="14"/>
  <c r="G332" i="1"/>
  <c r="C322" i="14"/>
  <c r="G324" i="1"/>
  <c r="C314" i="14"/>
  <c r="B715" i="9"/>
  <c r="C306" i="14"/>
  <c r="G304" i="1"/>
  <c r="C294" i="14"/>
  <c r="G300" i="1"/>
  <c r="C290" i="14"/>
  <c r="G296" i="1"/>
  <c r="C286" i="14"/>
  <c r="G292" i="1"/>
  <c r="C282" i="14"/>
  <c r="G288" i="1"/>
  <c r="C278" i="14"/>
  <c r="G284" i="1"/>
  <c r="C274" i="14"/>
  <c r="G280" i="1"/>
  <c r="C270" i="14"/>
  <c r="G272" i="1"/>
  <c r="C262" i="14"/>
  <c r="B726" i="9"/>
  <c r="C250" i="14"/>
  <c r="B736" i="9"/>
  <c r="C246" i="14"/>
  <c r="G252" i="1"/>
  <c r="C242" i="14"/>
  <c r="G248" i="1"/>
  <c r="C238" i="14"/>
  <c r="G244" i="1"/>
  <c r="C234" i="14"/>
  <c r="G240" i="1"/>
  <c r="C230" i="14"/>
  <c r="G236" i="1"/>
  <c r="C226" i="14"/>
  <c r="B566" i="9"/>
  <c r="C214" i="14"/>
  <c r="G220" i="1"/>
  <c r="C210" i="14"/>
  <c r="B665" i="9"/>
  <c r="C198" i="14"/>
  <c r="G204" i="1"/>
  <c r="C194" i="14"/>
  <c r="B824" i="9"/>
  <c r="C186" i="14"/>
  <c r="B813" i="9"/>
  <c r="C182" i="14"/>
  <c r="B833" i="9"/>
  <c r="C178" i="14"/>
  <c r="B818" i="9"/>
  <c r="C174" i="14"/>
  <c r="B810" i="9"/>
  <c r="C170" i="14"/>
  <c r="B807" i="9"/>
  <c r="C166" i="14"/>
  <c r="B32" i="9"/>
  <c r="C162" i="14"/>
  <c r="B226" i="9"/>
  <c r="C154" i="14"/>
  <c r="B65" i="9"/>
  <c r="C150" i="14"/>
  <c r="B64" i="9"/>
  <c r="C146" i="14"/>
  <c r="B154" i="9"/>
  <c r="C142" i="14"/>
  <c r="B129" i="9"/>
  <c r="C138" i="14"/>
  <c r="B16" i="9"/>
  <c r="C134" i="14"/>
  <c r="B779" i="9"/>
  <c r="C130" i="14"/>
  <c r="B776" i="9"/>
  <c r="C126" i="14"/>
  <c r="B46" i="9"/>
  <c r="C122" i="14"/>
  <c r="B255" i="9"/>
  <c r="C118" i="14"/>
  <c r="B358" i="9"/>
  <c r="C114" i="14"/>
  <c r="G120" i="1"/>
  <c r="C110" i="14"/>
  <c r="B250" i="9"/>
  <c r="C106" i="14"/>
  <c r="B588" i="9"/>
  <c r="C102" i="14"/>
  <c r="B190" i="9"/>
  <c r="C98" i="14"/>
  <c r="B436" i="9"/>
  <c r="C94" i="14"/>
  <c r="B285" i="9"/>
  <c r="C90" i="14"/>
  <c r="B169" i="9"/>
  <c r="C86" i="14"/>
  <c r="B315" i="9"/>
  <c r="C82" i="14"/>
  <c r="B166" i="9"/>
  <c r="C78" i="14"/>
  <c r="G84" i="1"/>
  <c r="C74" i="14"/>
  <c r="B230" i="9"/>
  <c r="C70" i="14"/>
  <c r="B346" i="9"/>
  <c r="C66" i="14"/>
  <c r="B367" i="9"/>
  <c r="C62" i="14"/>
  <c r="B388" i="9"/>
  <c r="C58" i="14"/>
  <c r="B378" i="9"/>
  <c r="C54" i="14"/>
  <c r="B432" i="9"/>
  <c r="C50" i="14"/>
  <c r="B286" i="9"/>
  <c r="C46" i="14"/>
  <c r="G52" i="1"/>
  <c r="C42" i="14"/>
  <c r="G48" i="1"/>
  <c r="C38" i="14"/>
  <c r="G44" i="1"/>
  <c r="C34" i="14"/>
  <c r="G40" i="1"/>
  <c r="C30" i="14"/>
  <c r="G36" i="1"/>
  <c r="C26" i="14"/>
  <c r="G32" i="1"/>
  <c r="C22" i="14"/>
  <c r="G28" i="1"/>
  <c r="C18" i="14"/>
  <c r="G24" i="1"/>
  <c r="C14" i="14"/>
  <c r="G20" i="1"/>
  <c r="C10" i="14"/>
  <c r="C670" i="9"/>
  <c r="B2006" i="14"/>
  <c r="C612" i="9"/>
  <c r="B1998" i="14"/>
  <c r="C45" i="9"/>
  <c r="B1978" i="14"/>
  <c r="C55" i="9"/>
  <c r="B1974" i="14"/>
  <c r="C54" i="9"/>
  <c r="B1970" i="14"/>
  <c r="C44" i="9"/>
  <c r="B1966" i="14"/>
  <c r="C694" i="9"/>
  <c r="B1962" i="14"/>
  <c r="C688" i="9"/>
  <c r="B1958" i="14"/>
  <c r="C690" i="9"/>
  <c r="B1954" i="14"/>
  <c r="C567" i="9"/>
  <c r="B1950" i="14"/>
  <c r="C577" i="9"/>
  <c r="B1946" i="14"/>
  <c r="C596" i="9"/>
  <c r="B1938" i="14"/>
  <c r="C593" i="9"/>
  <c r="B1934" i="14"/>
  <c r="C586" i="9"/>
  <c r="B1930" i="14"/>
  <c r="C590" i="9"/>
  <c r="B1926" i="14"/>
  <c r="C636" i="9"/>
  <c r="B1922" i="14"/>
  <c r="C653" i="9"/>
  <c r="B1918" i="14"/>
  <c r="C637" i="9"/>
  <c r="B1914" i="14"/>
  <c r="C647" i="9"/>
  <c r="B1910" i="14"/>
  <c r="C467" i="9"/>
  <c r="B1906" i="14"/>
  <c r="C485" i="9"/>
  <c r="B1902" i="14"/>
  <c r="C479" i="9"/>
  <c r="B1898" i="14"/>
  <c r="C519" i="9"/>
  <c r="B1894" i="14"/>
  <c r="C506" i="9"/>
  <c r="B1890" i="14"/>
  <c r="C496" i="9"/>
  <c r="B1886" i="14"/>
  <c r="C539" i="9"/>
  <c r="B1882" i="14"/>
  <c r="C535" i="9"/>
  <c r="B1878" i="14"/>
  <c r="C517" i="9"/>
  <c r="B1874" i="14"/>
  <c r="C507" i="9"/>
  <c r="B1870" i="14"/>
  <c r="C505" i="9"/>
  <c r="B1866" i="14"/>
  <c r="C524" i="9"/>
  <c r="B1862" i="14"/>
  <c r="C508" i="9"/>
  <c r="B1858" i="14"/>
  <c r="C502" i="9"/>
  <c r="B1854" i="14"/>
  <c r="C526" i="9"/>
  <c r="B1850" i="14"/>
  <c r="C490" i="9"/>
  <c r="B1846" i="14"/>
  <c r="C855" i="9"/>
  <c r="B1842" i="14"/>
  <c r="C848" i="9"/>
  <c r="B1838" i="14"/>
  <c r="C766" i="9"/>
  <c r="B1826" i="14"/>
  <c r="C756" i="9"/>
  <c r="B1822" i="14"/>
  <c r="C504" i="9"/>
  <c r="B1818" i="14"/>
  <c r="C761" i="9"/>
  <c r="B1814" i="14"/>
  <c r="C764" i="9"/>
  <c r="B1810" i="14"/>
  <c r="C876" i="9"/>
  <c r="B1654" i="14"/>
  <c r="C870" i="9"/>
  <c r="B1650" i="14"/>
  <c r="C448" i="9"/>
  <c r="B1626" i="14"/>
  <c r="C450" i="9"/>
  <c r="B1622" i="14"/>
  <c r="C617" i="9"/>
  <c r="B1610" i="14"/>
  <c r="C606" i="9"/>
  <c r="B1606" i="14"/>
  <c r="C610" i="9"/>
  <c r="B1602" i="14"/>
  <c r="C711" i="9"/>
  <c r="B1546" i="14"/>
  <c r="C661" i="9"/>
  <c r="B1330" i="14"/>
  <c r="C716" i="9"/>
  <c r="B1270" i="14"/>
  <c r="C747" i="9"/>
  <c r="B1186" i="14"/>
  <c r="C735" i="9"/>
  <c r="B1182" i="14"/>
  <c r="C749" i="9"/>
  <c r="B1178" i="14"/>
  <c r="C728" i="9"/>
  <c r="B1170" i="14"/>
  <c r="C666" i="9"/>
  <c r="B1070" i="14"/>
  <c r="C664" i="9"/>
  <c r="B1062" i="14"/>
  <c r="C632" i="9"/>
  <c r="B1050" i="14"/>
  <c r="C634" i="9"/>
  <c r="B1014" i="14"/>
  <c r="C835" i="9"/>
  <c r="B1002" i="14"/>
  <c r="C789" i="9"/>
  <c r="B994" i="14"/>
  <c r="C792" i="9"/>
  <c r="B990" i="14"/>
  <c r="C786" i="9"/>
  <c r="B986" i="14"/>
  <c r="C799" i="9"/>
  <c r="B982" i="14"/>
  <c r="C801" i="9"/>
  <c r="B978" i="14"/>
  <c r="C803" i="9"/>
  <c r="B974" i="14"/>
  <c r="C27" i="9"/>
  <c r="B966" i="14"/>
  <c r="C24" i="9"/>
  <c r="B962" i="14"/>
  <c r="C680" i="9"/>
  <c r="B958" i="14"/>
  <c r="C195" i="9"/>
  <c r="B954" i="14"/>
  <c r="C105" i="9"/>
  <c r="B950" i="14"/>
  <c r="C182" i="9"/>
  <c r="B946" i="14"/>
  <c r="C444" i="9"/>
  <c r="B942" i="14"/>
  <c r="C578" i="9"/>
  <c r="B938" i="14"/>
  <c r="C227" i="9"/>
  <c r="B934" i="14"/>
  <c r="C391" i="9"/>
  <c r="B930" i="14"/>
  <c r="C342" i="9"/>
  <c r="B926" i="14"/>
  <c r="C405" i="9"/>
  <c r="B922" i="14"/>
  <c r="C288" i="9"/>
  <c r="B918" i="14"/>
  <c r="C574" i="9"/>
  <c r="B914" i="14"/>
  <c r="C361" i="9"/>
  <c r="B910" i="14"/>
  <c r="C111" i="9"/>
  <c r="B906" i="14"/>
  <c r="C238" i="9"/>
  <c r="B902" i="14"/>
  <c r="C382" i="9"/>
  <c r="B898" i="14"/>
  <c r="C120" i="9"/>
  <c r="B894" i="14"/>
  <c r="C95" i="9"/>
  <c r="B890" i="14"/>
  <c r="C333" i="9"/>
  <c r="B886" i="14"/>
  <c r="C309" i="9"/>
  <c r="B882" i="14"/>
  <c r="C312" i="9"/>
  <c r="B878" i="14"/>
  <c r="C20" i="9"/>
  <c r="B870" i="14"/>
  <c r="C775" i="9"/>
  <c r="B866" i="14"/>
  <c r="C782" i="9"/>
  <c r="B862" i="14"/>
  <c r="C112" i="9"/>
  <c r="B858" i="14"/>
  <c r="C161" i="9"/>
  <c r="B854" i="14"/>
  <c r="C118" i="9"/>
  <c r="B842" i="14"/>
  <c r="C417" i="9"/>
  <c r="B838" i="14"/>
  <c r="C177" i="9"/>
  <c r="B834" i="14"/>
  <c r="C265" i="9"/>
  <c r="B830" i="14"/>
  <c r="C137" i="9"/>
  <c r="B826" i="14"/>
  <c r="C281" i="9"/>
  <c r="B822" i="14"/>
  <c r="C61" i="9"/>
  <c r="B818" i="14"/>
  <c r="C318" i="9"/>
  <c r="B814" i="14"/>
  <c r="C326" i="9"/>
  <c r="B810" i="14"/>
  <c r="C156" i="9"/>
  <c r="B806" i="14"/>
  <c r="C430" i="9"/>
  <c r="B802" i="14"/>
  <c r="C173" i="9"/>
  <c r="B798" i="14"/>
  <c r="C246" i="9"/>
  <c r="B794" i="14"/>
  <c r="C233" i="9"/>
  <c r="B790" i="14"/>
  <c r="C423" i="9"/>
  <c r="B786" i="14"/>
  <c r="C87" i="9"/>
  <c r="B782" i="14"/>
  <c r="C249" i="9"/>
  <c r="B778" i="14"/>
  <c r="C179" i="9"/>
  <c r="B774" i="14"/>
  <c r="C355" i="9"/>
  <c r="B770" i="14"/>
  <c r="C201" i="9"/>
  <c r="B766" i="14"/>
  <c r="C302" i="9"/>
  <c r="B762" i="14"/>
  <c r="C296" i="9"/>
  <c r="B758" i="14"/>
  <c r="C235" i="9"/>
  <c r="B754" i="14"/>
  <c r="C399" i="9"/>
  <c r="B750" i="14"/>
  <c r="C117" i="9"/>
  <c r="B746" i="14"/>
  <c r="C197" i="9"/>
  <c r="B742" i="14"/>
  <c r="C345" i="9"/>
  <c r="B738" i="14"/>
  <c r="C262" i="9"/>
  <c r="B734" i="14"/>
  <c r="C141" i="9"/>
  <c r="B730" i="14"/>
  <c r="C371" i="9"/>
  <c r="B722" i="14"/>
  <c r="C200" i="9"/>
  <c r="B718" i="14"/>
  <c r="C374" i="9"/>
  <c r="B714" i="14"/>
  <c r="C211" i="9"/>
  <c r="B710" i="14"/>
  <c r="C270" i="9"/>
  <c r="B706" i="14"/>
  <c r="C396" i="9"/>
  <c r="B702" i="14"/>
  <c r="C81" i="9"/>
  <c r="B698" i="14"/>
  <c r="C392" i="9"/>
  <c r="B694" i="14"/>
  <c r="C189" i="9"/>
  <c r="B690" i="14"/>
  <c r="C108" i="9"/>
  <c r="B686" i="14"/>
  <c r="C121" i="9"/>
  <c r="B682" i="14"/>
  <c r="C330" i="9"/>
  <c r="B678" i="14"/>
  <c r="C271" i="9"/>
  <c r="B674" i="14"/>
  <c r="C287" i="9"/>
  <c r="B670" i="14"/>
  <c r="C412" i="9"/>
  <c r="B666" i="14"/>
  <c r="C191" i="9"/>
  <c r="B662" i="14"/>
  <c r="C426" i="9"/>
  <c r="B658" i="14"/>
  <c r="C339" i="9"/>
  <c r="B654" i="14"/>
  <c r="C210" i="9"/>
  <c r="B650" i="14"/>
  <c r="C493" i="9"/>
  <c r="B594" i="14"/>
  <c r="C408" i="9"/>
  <c r="B590" i="14"/>
  <c r="C841" i="9"/>
  <c r="B586" i="14"/>
  <c r="C774" i="9"/>
  <c r="B582" i="14"/>
  <c r="C39" i="9"/>
  <c r="B578" i="14"/>
  <c r="C36" i="9"/>
  <c r="B574" i="14"/>
  <c r="C47" i="9"/>
  <c r="B570" i="14"/>
  <c r="C671" i="9"/>
  <c r="B550" i="14"/>
  <c r="C691" i="9"/>
  <c r="B546" i="14"/>
  <c r="C576" i="9"/>
  <c r="B542" i="14"/>
  <c r="C641" i="9"/>
  <c r="B534" i="14"/>
  <c r="C645" i="9"/>
  <c r="B530" i="14"/>
  <c r="C477" i="9"/>
  <c r="B526" i="14"/>
  <c r="C474" i="9"/>
  <c r="B522" i="14"/>
  <c r="C528" i="9"/>
  <c r="B518" i="14"/>
  <c r="C651" i="9"/>
  <c r="B514" i="14"/>
  <c r="C531" i="9"/>
  <c r="B510" i="14"/>
  <c r="C551" i="9"/>
  <c r="B506" i="14"/>
  <c r="C840" i="9"/>
  <c r="B502" i="14"/>
  <c r="C853" i="9"/>
  <c r="B498" i="14"/>
  <c r="C857" i="9"/>
  <c r="B494" i="14"/>
  <c r="C874" i="9"/>
  <c r="B462" i="14"/>
  <c r="C460" i="9"/>
  <c r="B450" i="14"/>
  <c r="C860" i="9"/>
  <c r="B442" i="14"/>
  <c r="C603" i="9"/>
  <c r="B438" i="14"/>
  <c r="C627" i="9"/>
  <c r="B426" i="14"/>
  <c r="C757" i="9"/>
  <c r="B394" i="14"/>
  <c r="C715" i="9"/>
  <c r="B306" i="14"/>
  <c r="C726" i="9"/>
  <c r="B250" i="14"/>
  <c r="C736" i="9"/>
  <c r="B246" i="14"/>
  <c r="C566" i="9"/>
  <c r="B214" i="14"/>
  <c r="C665" i="9"/>
  <c r="B198" i="14"/>
  <c r="C824" i="9"/>
  <c r="B186" i="14"/>
  <c r="C813" i="9"/>
  <c r="B182" i="14"/>
  <c r="C833" i="9"/>
  <c r="B178" i="14"/>
  <c r="C818" i="9"/>
  <c r="B174" i="14"/>
  <c r="C810" i="9"/>
  <c r="B170" i="14"/>
  <c r="C807" i="9"/>
  <c r="B166" i="14"/>
  <c r="C32" i="9"/>
  <c r="B162" i="14"/>
  <c r="C226" i="9"/>
  <c r="B154" i="14"/>
  <c r="C65" i="9"/>
  <c r="B150" i="14"/>
  <c r="C64" i="9"/>
  <c r="B146" i="14"/>
  <c r="C154" i="9"/>
  <c r="B142" i="14"/>
  <c r="C129" i="9"/>
  <c r="B138" i="14"/>
  <c r="C16" i="9"/>
  <c r="B134" i="14"/>
  <c r="C779" i="9"/>
  <c r="B130" i="14"/>
  <c r="C776" i="9"/>
  <c r="B126" i="14"/>
  <c r="C46" i="9"/>
  <c r="B122" i="14"/>
  <c r="C255" i="9"/>
  <c r="B118" i="14"/>
  <c r="C358" i="9"/>
  <c r="B114" i="14"/>
  <c r="C250" i="9"/>
  <c r="B106" i="14"/>
  <c r="C588" i="9"/>
  <c r="B102" i="14"/>
  <c r="C190" i="9"/>
  <c r="B98" i="14"/>
  <c r="C436" i="9"/>
  <c r="B94" i="14"/>
  <c r="C285" i="9"/>
  <c r="B90" i="14"/>
  <c r="C169" i="9"/>
  <c r="B86" i="14"/>
  <c r="C315" i="9"/>
  <c r="B82" i="14"/>
  <c r="C166" i="9"/>
  <c r="B78" i="14"/>
  <c r="C230" i="9"/>
  <c r="B70" i="14"/>
  <c r="C346" i="9"/>
  <c r="B66" i="14"/>
  <c r="C367" i="9"/>
  <c r="B62" i="14"/>
  <c r="C388" i="9"/>
  <c r="B58" i="14"/>
  <c r="C378" i="9"/>
  <c r="B54" i="14"/>
  <c r="C432" i="9"/>
  <c r="B50" i="14"/>
  <c r="C286" i="9"/>
  <c r="B46" i="14"/>
  <c r="F584" i="9"/>
  <c r="F2008" i="14"/>
  <c r="E583" i="9"/>
  <c r="E2007" i="14"/>
  <c r="D670" i="9"/>
  <c r="D2006" i="14"/>
  <c r="D612" i="9"/>
  <c r="D1998" i="14"/>
  <c r="F838" i="9"/>
  <c r="F1996" i="14"/>
  <c r="E719" i="9"/>
  <c r="E1987" i="14"/>
  <c r="F59" i="9"/>
  <c r="F1980" i="14"/>
  <c r="E188" i="9"/>
  <c r="E1979" i="14"/>
  <c r="D45" i="9"/>
  <c r="D1978" i="14"/>
  <c r="F394" i="9"/>
  <c r="F1976" i="14"/>
  <c r="E57" i="9"/>
  <c r="E1975" i="14"/>
  <c r="D55" i="9"/>
  <c r="D1974" i="14"/>
  <c r="F402" i="9"/>
  <c r="F1972" i="14"/>
  <c r="E51" i="9"/>
  <c r="E1971" i="14"/>
  <c r="D54" i="9"/>
  <c r="D1970" i="14"/>
  <c r="E629" i="9"/>
  <c r="E1967" i="14"/>
  <c r="D44" i="9"/>
  <c r="D1966" i="14"/>
  <c r="D694" i="9"/>
  <c r="D1962" i="14"/>
  <c r="F693" i="9"/>
  <c r="F1960" i="14"/>
  <c r="E673" i="9"/>
  <c r="E1959" i="14"/>
  <c r="D688" i="9"/>
  <c r="D1958" i="14"/>
  <c r="F698" i="9"/>
  <c r="F1956" i="14"/>
  <c r="E695" i="9"/>
  <c r="E1955" i="14"/>
  <c r="D690" i="9"/>
  <c r="D1954" i="14"/>
  <c r="F595" i="9"/>
  <c r="F1952" i="14"/>
  <c r="E589" i="9"/>
  <c r="E1951" i="14"/>
  <c r="D567" i="9"/>
  <c r="D1950" i="14"/>
  <c r="F580" i="9"/>
  <c r="F1948" i="14"/>
  <c r="E571" i="9"/>
  <c r="E1947" i="14"/>
  <c r="D577" i="9"/>
  <c r="D1946" i="14"/>
  <c r="F703" i="9"/>
  <c r="F1940" i="14"/>
  <c r="E697" i="9"/>
  <c r="E1939" i="14"/>
  <c r="D596" i="9"/>
  <c r="D1938" i="14"/>
  <c r="F592" i="9"/>
  <c r="F1936" i="14"/>
  <c r="E678" i="9"/>
  <c r="E1935" i="14"/>
  <c r="D593" i="9"/>
  <c r="D1934" i="14"/>
  <c r="F682" i="9"/>
  <c r="F1932" i="14"/>
  <c r="E594" i="9"/>
  <c r="E1931" i="14"/>
  <c r="D586" i="9"/>
  <c r="D1930" i="14"/>
  <c r="F572" i="9"/>
  <c r="F1928" i="14"/>
  <c r="E579" i="9"/>
  <c r="E1927" i="14"/>
  <c r="D590" i="9"/>
  <c r="D1926" i="14"/>
  <c r="F685" i="9"/>
  <c r="F1924" i="14"/>
  <c r="E706" i="9"/>
  <c r="E1923" i="14"/>
  <c r="D636" i="9"/>
  <c r="D1922" i="14"/>
  <c r="F684" i="9"/>
  <c r="F1920" i="14"/>
  <c r="E638" i="9"/>
  <c r="E1919" i="14"/>
  <c r="D653" i="9"/>
  <c r="D1918" i="14"/>
  <c r="F642" i="9"/>
  <c r="F1916" i="14"/>
  <c r="E692" i="9"/>
  <c r="E1915" i="14"/>
  <c r="D637" i="9"/>
  <c r="D1914" i="14"/>
  <c r="F655" i="9"/>
  <c r="F1912" i="14"/>
  <c r="E464" i="9"/>
  <c r="E1911" i="14"/>
  <c r="D647" i="9"/>
  <c r="D1910" i="14"/>
  <c r="F640" i="9"/>
  <c r="F1908" i="14"/>
  <c r="E465" i="9"/>
  <c r="E1907" i="14"/>
  <c r="D467" i="9"/>
  <c r="D1906" i="14"/>
  <c r="F468" i="9"/>
  <c r="F1904" i="14"/>
  <c r="E480" i="9"/>
  <c r="E1903" i="14"/>
  <c r="D485" i="9"/>
  <c r="D1902" i="14"/>
  <c r="F473" i="9"/>
  <c r="F1900" i="14"/>
  <c r="E482" i="9"/>
  <c r="E1899" i="14"/>
  <c r="D479" i="9"/>
  <c r="D1898" i="14"/>
  <c r="F478" i="9"/>
  <c r="F1896" i="14"/>
  <c r="E481" i="9"/>
  <c r="E1895" i="14"/>
  <c r="D519" i="9"/>
  <c r="D1894" i="14"/>
  <c r="F497" i="9"/>
  <c r="F1892" i="14"/>
  <c r="E486" i="9"/>
  <c r="E1891" i="14"/>
  <c r="D506" i="9"/>
  <c r="D1890" i="14"/>
  <c r="F527" i="9"/>
  <c r="F1888" i="14"/>
  <c r="E515" i="9"/>
  <c r="E1887" i="14"/>
  <c r="D496" i="9"/>
  <c r="D1886" i="14"/>
  <c r="F512" i="9"/>
  <c r="F1884" i="14"/>
  <c r="E500" i="9"/>
  <c r="E1883" i="14"/>
  <c r="D539" i="9"/>
  <c r="D1882" i="14"/>
  <c r="F537" i="9"/>
  <c r="F1880" i="14"/>
  <c r="E520" i="9"/>
  <c r="E1879" i="14"/>
  <c r="D535" i="9"/>
  <c r="D1878" i="14"/>
  <c r="F514" i="9"/>
  <c r="F1876" i="14"/>
  <c r="E489" i="9"/>
  <c r="E1875" i="14"/>
  <c r="D517" i="9"/>
  <c r="D1874" i="14"/>
  <c r="F529" i="9"/>
  <c r="F1872" i="14"/>
  <c r="E492" i="9"/>
  <c r="E1871" i="14"/>
  <c r="D507" i="9"/>
  <c r="D1870" i="14"/>
  <c r="F544" i="9"/>
  <c r="F1868" i="14"/>
  <c r="E509" i="9"/>
  <c r="E1867" i="14"/>
  <c r="D505" i="9"/>
  <c r="D1866" i="14"/>
  <c r="F534" i="9"/>
  <c r="F1864" i="14"/>
  <c r="E516" i="9"/>
  <c r="E1863" i="14"/>
  <c r="D524" i="9"/>
  <c r="D1862" i="14"/>
  <c r="F547" i="9"/>
  <c r="F1860" i="14"/>
  <c r="E494" i="9"/>
  <c r="E1859" i="14"/>
  <c r="D508" i="9"/>
  <c r="D1858" i="14"/>
  <c r="F540" i="9"/>
  <c r="F1856" i="14"/>
  <c r="E510" i="9"/>
  <c r="E1855" i="14"/>
  <c r="D502" i="9"/>
  <c r="D1854" i="14"/>
  <c r="F501" i="9"/>
  <c r="F1852" i="14"/>
  <c r="E558" i="9"/>
  <c r="E1851" i="14"/>
  <c r="D526" i="9"/>
  <c r="D1850" i="14"/>
  <c r="F553" i="9"/>
  <c r="F1848" i="14"/>
  <c r="E525" i="9"/>
  <c r="E1847" i="14"/>
  <c r="D490" i="9"/>
  <c r="D1846" i="14"/>
  <c r="F854" i="9"/>
  <c r="F1844" i="14"/>
  <c r="E846" i="9"/>
  <c r="E1843" i="14"/>
  <c r="D855" i="9"/>
  <c r="D1842" i="14"/>
  <c r="F847" i="9"/>
  <c r="F1840" i="14"/>
  <c r="E522" i="9"/>
  <c r="E1839" i="14"/>
  <c r="D848" i="9"/>
  <c r="D1838" i="14"/>
  <c r="F842" i="9"/>
  <c r="F1836" i="14"/>
  <c r="E856" i="9"/>
  <c r="E1835" i="14"/>
  <c r="E850" i="9"/>
  <c r="E1831" i="14"/>
  <c r="F763" i="9"/>
  <c r="F1828" i="14"/>
  <c r="E771" i="9"/>
  <c r="E1827" i="14"/>
  <c r="D766" i="9"/>
  <c r="D1826" i="14"/>
  <c r="F754" i="9"/>
  <c r="F1824" i="14"/>
  <c r="E755" i="9"/>
  <c r="E1823" i="14"/>
  <c r="D756" i="9"/>
  <c r="D1822" i="14"/>
  <c r="F769" i="9"/>
  <c r="F1820" i="14"/>
  <c r="E770" i="9"/>
  <c r="E1819" i="14"/>
  <c r="D504" i="9"/>
  <c r="D1818" i="14"/>
  <c r="F753" i="9"/>
  <c r="F1816" i="14"/>
  <c r="E762" i="9"/>
  <c r="E1815" i="14"/>
  <c r="D761" i="9"/>
  <c r="D1814" i="14"/>
  <c r="F751" i="9"/>
  <c r="F1812" i="14"/>
  <c r="E523" i="9"/>
  <c r="E1811" i="14"/>
  <c r="D764" i="9"/>
  <c r="D1810" i="14"/>
  <c r="E873" i="9"/>
  <c r="E1655" i="14"/>
  <c r="D876" i="9"/>
  <c r="D1654" i="14"/>
  <c r="F872" i="9"/>
  <c r="F1652" i="14"/>
  <c r="E861" i="9"/>
  <c r="E1651" i="14"/>
  <c r="D870" i="9"/>
  <c r="D1650" i="14"/>
  <c r="F866" i="9"/>
  <c r="F1648" i="14"/>
  <c r="F859" i="9"/>
  <c r="F1636" i="14"/>
  <c r="E867" i="9"/>
  <c r="E1635" i="14"/>
  <c r="F457" i="9"/>
  <c r="F1628" i="14"/>
  <c r="D448" i="9"/>
  <c r="D1626" i="14"/>
  <c r="F453" i="9"/>
  <c r="F1624" i="14"/>
  <c r="E455" i="9"/>
  <c r="E1623" i="14"/>
  <c r="D450" i="9"/>
  <c r="D1622" i="14"/>
  <c r="E620" i="9"/>
  <c r="E1615" i="14"/>
  <c r="F619" i="9"/>
  <c r="F1612" i="14"/>
  <c r="E621" i="9"/>
  <c r="E1611" i="14"/>
  <c r="D617" i="9"/>
  <c r="D1610" i="14"/>
  <c r="F607" i="9"/>
  <c r="F1608" i="14"/>
  <c r="E602" i="9"/>
  <c r="E1607" i="14"/>
  <c r="D606" i="9"/>
  <c r="D1606" i="14"/>
  <c r="F609" i="9"/>
  <c r="F1604" i="14"/>
  <c r="E601" i="9"/>
  <c r="E1603" i="14"/>
  <c r="D610" i="9"/>
  <c r="D1602" i="14"/>
  <c r="F605" i="9"/>
  <c r="F1600" i="14"/>
  <c r="F613" i="9"/>
  <c r="F1584" i="14"/>
  <c r="F608" i="9"/>
  <c r="F1560" i="14"/>
  <c r="F624" i="9"/>
  <c r="F1552" i="14"/>
  <c r="D711" i="9"/>
  <c r="D1546" i="14"/>
  <c r="E622" i="9"/>
  <c r="E1339" i="14"/>
  <c r="D661" i="9"/>
  <c r="D1330" i="14"/>
  <c r="F656" i="9"/>
  <c r="F1296" i="14"/>
  <c r="E714" i="9"/>
  <c r="E1271" i="14"/>
  <c r="D716" i="9"/>
  <c r="D1270" i="14"/>
  <c r="D747" i="9"/>
  <c r="D1186" i="14"/>
  <c r="F743" i="9"/>
  <c r="F1184" i="14"/>
  <c r="D735" i="9"/>
  <c r="D1182" i="14"/>
  <c r="E744" i="9"/>
  <c r="E1179" i="14"/>
  <c r="D749" i="9"/>
  <c r="D1178" i="14"/>
  <c r="F732" i="9"/>
  <c r="F1176" i="14"/>
  <c r="E737" i="9"/>
  <c r="E1175" i="14"/>
  <c r="F750" i="9"/>
  <c r="F1172" i="14"/>
  <c r="E745" i="9"/>
  <c r="E1171" i="14"/>
  <c r="D728" i="9"/>
  <c r="D1170" i="14"/>
  <c r="F727" i="9"/>
  <c r="F1168" i="14"/>
  <c r="F740" i="9"/>
  <c r="F1112" i="14"/>
  <c r="E562" i="9"/>
  <c r="E1079" i="14"/>
  <c r="D666" i="9"/>
  <c r="D1070" i="14"/>
  <c r="F669" i="9"/>
  <c r="F1068" i="14"/>
  <c r="E662" i="9"/>
  <c r="E1063" i="14"/>
  <c r="D664" i="9"/>
  <c r="D1062" i="14"/>
  <c r="F633" i="9"/>
  <c r="F1052" i="14"/>
  <c r="E630" i="9"/>
  <c r="E1051" i="14"/>
  <c r="D632" i="9"/>
  <c r="D1050" i="14"/>
  <c r="F828" i="9"/>
  <c r="F1048" i="14"/>
  <c r="E827" i="9"/>
  <c r="E1047" i="14"/>
  <c r="E631" i="9"/>
  <c r="E1015" i="14"/>
  <c r="D634" i="9"/>
  <c r="D1014" i="14"/>
  <c r="F795" i="9"/>
  <c r="F1008" i="14"/>
  <c r="E832" i="9"/>
  <c r="E1007" i="14"/>
  <c r="F817" i="9"/>
  <c r="F1004" i="14"/>
  <c r="E788" i="9"/>
  <c r="E1003" i="14"/>
  <c r="D835" i="9"/>
  <c r="D1002" i="14"/>
  <c r="F802" i="9"/>
  <c r="F1000" i="14"/>
  <c r="F820" i="9"/>
  <c r="F996" i="14"/>
  <c r="E819" i="9"/>
  <c r="E995" i="14"/>
  <c r="D789" i="9"/>
  <c r="D994" i="14"/>
  <c r="E794" i="9"/>
  <c r="E991" i="14"/>
  <c r="D792" i="9"/>
  <c r="D990" i="14"/>
  <c r="F812" i="9"/>
  <c r="F988" i="14"/>
  <c r="D786" i="9"/>
  <c r="D986" i="14"/>
  <c r="E787" i="9"/>
  <c r="E983" i="14"/>
  <c r="D799" i="9"/>
  <c r="D982" i="14"/>
  <c r="E793" i="9"/>
  <c r="E979" i="14"/>
  <c r="D801" i="9"/>
  <c r="D978" i="14"/>
  <c r="F777" i="9"/>
  <c r="F976" i="14"/>
  <c r="E831" i="9"/>
  <c r="E975" i="14"/>
  <c r="D803" i="9"/>
  <c r="D974" i="14"/>
  <c r="F797" i="9"/>
  <c r="F972" i="14"/>
  <c r="F783" i="9"/>
  <c r="F968" i="14"/>
  <c r="E34" i="9"/>
  <c r="E967" i="14"/>
  <c r="D27" i="9"/>
  <c r="D966" i="14"/>
  <c r="F228" i="9"/>
  <c r="F964" i="14"/>
  <c r="E305" i="9"/>
  <c r="E963" i="14"/>
  <c r="D24" i="9"/>
  <c r="D962" i="14"/>
  <c r="F308" i="9"/>
  <c r="F960" i="14"/>
  <c r="E306" i="9"/>
  <c r="E959" i="14"/>
  <c r="D680" i="9"/>
  <c r="D958" i="14"/>
  <c r="F701" i="9"/>
  <c r="F956" i="14"/>
  <c r="E304" i="9"/>
  <c r="E955" i="14"/>
  <c r="D195" i="9"/>
  <c r="D954" i="14"/>
  <c r="F104" i="9"/>
  <c r="F952" i="14"/>
  <c r="E103" i="9"/>
  <c r="E951" i="14"/>
  <c r="D105" i="9"/>
  <c r="D950" i="14"/>
  <c r="F439" i="9"/>
  <c r="F948" i="14"/>
  <c r="E353" i="9"/>
  <c r="E947" i="14"/>
  <c r="D182" i="9"/>
  <c r="D946" i="14"/>
  <c r="F224" i="9"/>
  <c r="F944" i="14"/>
  <c r="E334" i="9"/>
  <c r="E943" i="14"/>
  <c r="D444" i="9"/>
  <c r="D942" i="14"/>
  <c r="E127" i="9"/>
  <c r="E939" i="14"/>
  <c r="D578" i="9"/>
  <c r="D938" i="14"/>
  <c r="F222" i="9"/>
  <c r="F936" i="14"/>
  <c r="E66" i="9"/>
  <c r="E935" i="14"/>
  <c r="D227" i="9"/>
  <c r="D934" i="14"/>
  <c r="F218" i="9"/>
  <c r="F932" i="14"/>
  <c r="E163" i="9"/>
  <c r="E931" i="14"/>
  <c r="D391" i="9"/>
  <c r="D930" i="14"/>
  <c r="F390" i="9"/>
  <c r="F928" i="14"/>
  <c r="E389" i="9"/>
  <c r="E927" i="14"/>
  <c r="D342" i="9"/>
  <c r="D926" i="14"/>
  <c r="F340" i="9"/>
  <c r="F924" i="14"/>
  <c r="E187" i="9"/>
  <c r="E923" i="14"/>
  <c r="D405" i="9"/>
  <c r="D922" i="14"/>
  <c r="F341" i="9"/>
  <c r="F920" i="14"/>
  <c r="E106" i="9"/>
  <c r="E919" i="14"/>
  <c r="D288" i="9"/>
  <c r="D918" i="14"/>
  <c r="F292" i="9"/>
  <c r="F916" i="14"/>
  <c r="E293" i="9"/>
  <c r="E915" i="14"/>
  <c r="D574" i="9"/>
  <c r="D914" i="14"/>
  <c r="F447" i="9"/>
  <c r="F912" i="14"/>
  <c r="E295" i="9"/>
  <c r="E911" i="14"/>
  <c r="D361" i="9"/>
  <c r="D910" i="14"/>
  <c r="F79" i="9"/>
  <c r="F908" i="14"/>
  <c r="E329" i="9"/>
  <c r="E907" i="14"/>
  <c r="D111" i="9"/>
  <c r="D906" i="14"/>
  <c r="F242" i="9"/>
  <c r="F904" i="14"/>
  <c r="E147" i="9"/>
  <c r="E903" i="14"/>
  <c r="D238" i="9"/>
  <c r="D902" i="14"/>
  <c r="F300" i="9"/>
  <c r="F900" i="14"/>
  <c r="E299" i="9"/>
  <c r="E899" i="14"/>
  <c r="D382" i="9"/>
  <c r="D898" i="14"/>
  <c r="F301" i="9"/>
  <c r="F896" i="14"/>
  <c r="E159" i="9"/>
  <c r="E895" i="14"/>
  <c r="D120" i="9"/>
  <c r="D894" i="14"/>
  <c r="F322" i="9"/>
  <c r="F892" i="14"/>
  <c r="E160" i="9"/>
  <c r="E891" i="14"/>
  <c r="D95" i="9"/>
  <c r="D890" i="14"/>
  <c r="F130" i="9"/>
  <c r="F888" i="14"/>
  <c r="E94" i="9"/>
  <c r="E887" i="14"/>
  <c r="D333" i="9"/>
  <c r="D886" i="14"/>
  <c r="F291" i="9"/>
  <c r="F884" i="14"/>
  <c r="E289" i="9"/>
  <c r="E883" i="14"/>
  <c r="D309" i="9"/>
  <c r="D882" i="14"/>
  <c r="F124" i="9"/>
  <c r="F880" i="14"/>
  <c r="E350" i="9"/>
  <c r="E879" i="14"/>
  <c r="D312" i="9"/>
  <c r="D878" i="14"/>
  <c r="F185" i="9"/>
  <c r="F876" i="14"/>
  <c r="E107" i="9"/>
  <c r="E875" i="14"/>
  <c r="F31" i="9"/>
  <c r="F872" i="14"/>
  <c r="E25" i="9"/>
  <c r="E871" i="14"/>
  <c r="D20" i="9"/>
  <c r="D870" i="14"/>
  <c r="F21" i="9"/>
  <c r="F868" i="14"/>
  <c r="E26" i="9"/>
  <c r="E867" i="14"/>
  <c r="D775" i="9"/>
  <c r="D866" i="14"/>
  <c r="F15" i="9"/>
  <c r="F864" i="14"/>
  <c r="E778" i="9"/>
  <c r="E863" i="14"/>
  <c r="D782" i="9"/>
  <c r="D862" i="14"/>
  <c r="F13" i="9"/>
  <c r="F860" i="14"/>
  <c r="E23" i="9"/>
  <c r="E859" i="14"/>
  <c r="D112" i="9"/>
  <c r="D858" i="14"/>
  <c r="F303" i="9"/>
  <c r="F856" i="14"/>
  <c r="E393" i="9"/>
  <c r="E855" i="14"/>
  <c r="D161" i="9"/>
  <c r="D854" i="14"/>
  <c r="F256" i="9"/>
  <c r="F852" i="14"/>
  <c r="E253" i="9"/>
  <c r="E851" i="14"/>
  <c r="F278" i="9"/>
  <c r="F848" i="14"/>
  <c r="E279" i="9"/>
  <c r="E847" i="14"/>
  <c r="F277" i="9"/>
  <c r="F844" i="14"/>
  <c r="E321" i="9"/>
  <c r="E843" i="14"/>
  <c r="D118" i="9"/>
  <c r="D842" i="14"/>
  <c r="F274" i="9"/>
  <c r="F840" i="14"/>
  <c r="E416" i="9"/>
  <c r="E839" i="14"/>
  <c r="D417" i="9"/>
  <c r="D838" i="14"/>
  <c r="F214" i="9"/>
  <c r="F836" i="14"/>
  <c r="E213" i="9"/>
  <c r="E835" i="14"/>
  <c r="D177" i="9"/>
  <c r="D834" i="14"/>
  <c r="F298" i="9"/>
  <c r="F832" i="14"/>
  <c r="E368" i="9"/>
  <c r="E831" i="14"/>
  <c r="D265" i="9"/>
  <c r="D830" i="14"/>
  <c r="F370" i="9"/>
  <c r="F828" i="14"/>
  <c r="E328" i="9"/>
  <c r="E827" i="14"/>
  <c r="D137" i="9"/>
  <c r="D826" i="14"/>
  <c r="F138" i="9"/>
  <c r="F824" i="14"/>
  <c r="E243" i="9"/>
  <c r="E823" i="14"/>
  <c r="D281" i="9"/>
  <c r="D822" i="14"/>
  <c r="F237" i="9"/>
  <c r="F820" i="14"/>
  <c r="E236" i="9"/>
  <c r="E819" i="14"/>
  <c r="D61" i="9"/>
  <c r="D818" i="14"/>
  <c r="F282" i="9"/>
  <c r="F816" i="14"/>
  <c r="E343" i="9"/>
  <c r="E815" i="14"/>
  <c r="D318" i="9"/>
  <c r="D814" i="14"/>
  <c r="F385" i="9"/>
  <c r="F812" i="14"/>
  <c r="E438" i="9"/>
  <c r="E811" i="14"/>
  <c r="D326" i="9"/>
  <c r="D810" i="14"/>
  <c r="E155" i="9"/>
  <c r="E807" i="14"/>
  <c r="D156" i="9"/>
  <c r="D806" i="14"/>
  <c r="F331" i="9"/>
  <c r="F804" i="14"/>
  <c r="E332" i="9"/>
  <c r="E803" i="14"/>
  <c r="D430" i="9"/>
  <c r="D802" i="14"/>
  <c r="F373" i="9"/>
  <c r="F800" i="14"/>
  <c r="E76" i="9"/>
  <c r="E799" i="14"/>
  <c r="D173" i="9"/>
  <c r="D798" i="14"/>
  <c r="F144" i="9"/>
  <c r="F796" i="14"/>
  <c r="E75" i="9"/>
  <c r="E795" i="14"/>
  <c r="D246" i="9"/>
  <c r="D794" i="14"/>
  <c r="F264" i="9"/>
  <c r="F792" i="14"/>
  <c r="E349" i="9"/>
  <c r="E791" i="14"/>
  <c r="D233" i="9"/>
  <c r="D790" i="14"/>
  <c r="F74" i="9"/>
  <c r="F788" i="14"/>
  <c r="E247" i="9"/>
  <c r="E787" i="14"/>
  <c r="D423" i="9"/>
  <c r="D786" i="14"/>
  <c r="F369" i="9"/>
  <c r="F784" i="14"/>
  <c r="E86" i="9"/>
  <c r="E783" i="14"/>
  <c r="D87" i="9"/>
  <c r="D782" i="14"/>
  <c r="F354" i="9"/>
  <c r="F780" i="14"/>
  <c r="E283" i="9"/>
  <c r="E779" i="14"/>
  <c r="D249" i="9"/>
  <c r="D778" i="14"/>
  <c r="F435" i="9"/>
  <c r="F776" i="14"/>
  <c r="E180" i="9"/>
  <c r="E775" i="14"/>
  <c r="D179" i="9"/>
  <c r="D774" i="14"/>
  <c r="F441" i="9"/>
  <c r="F772" i="14"/>
  <c r="E125" i="9"/>
  <c r="E771" i="14"/>
  <c r="D355" i="9"/>
  <c r="D770" i="14"/>
  <c r="F337" i="9"/>
  <c r="F768" i="14"/>
  <c r="E377" i="9"/>
  <c r="E767" i="14"/>
  <c r="D201" i="9"/>
  <c r="D766" i="14"/>
  <c r="F387" i="9"/>
  <c r="F764" i="14"/>
  <c r="E386" i="9"/>
  <c r="E763" i="14"/>
  <c r="D302" i="9"/>
  <c r="D762" i="14"/>
  <c r="F319" i="9"/>
  <c r="F760" i="14"/>
  <c r="E320" i="9"/>
  <c r="E759" i="14"/>
  <c r="D296" i="9"/>
  <c r="D758" i="14"/>
  <c r="F418" i="9"/>
  <c r="F756" i="14"/>
  <c r="E600" i="9"/>
  <c r="E755" i="14"/>
  <c r="D235" i="9"/>
  <c r="D754" i="14"/>
  <c r="F427" i="9"/>
  <c r="F752" i="14"/>
  <c r="E204" i="9"/>
  <c r="E751" i="14"/>
  <c r="D399" i="9"/>
  <c r="D750" i="14"/>
  <c r="F232" i="9"/>
  <c r="F748" i="14"/>
  <c r="E171" i="9"/>
  <c r="E747" i="14"/>
  <c r="D117" i="9"/>
  <c r="D746" i="14"/>
  <c r="F362" i="9"/>
  <c r="F744" i="14"/>
  <c r="E384" i="9"/>
  <c r="E743" i="14"/>
  <c r="D197" i="9"/>
  <c r="D742" i="14"/>
  <c r="F194" i="9"/>
  <c r="F740" i="14"/>
  <c r="E142" i="9"/>
  <c r="E739" i="14"/>
  <c r="D345" i="9"/>
  <c r="D738" i="14"/>
  <c r="F357" i="9"/>
  <c r="F736" i="14"/>
  <c r="E263" i="9"/>
  <c r="E735" i="14"/>
  <c r="D262" i="9"/>
  <c r="D734" i="14"/>
  <c r="F395" i="9"/>
  <c r="F732" i="14"/>
  <c r="E170" i="9"/>
  <c r="E731" i="14"/>
  <c r="D141" i="9"/>
  <c r="D730" i="14"/>
  <c r="F359" i="9"/>
  <c r="F728" i="14"/>
  <c r="E102" i="9"/>
  <c r="E727" i="14"/>
  <c r="F89" i="9"/>
  <c r="F724" i="14"/>
  <c r="E88" i="9"/>
  <c r="E723" i="14"/>
  <c r="D371" i="9"/>
  <c r="D722" i="14"/>
  <c r="F679" i="9"/>
  <c r="F720" i="14"/>
  <c r="E82" i="9"/>
  <c r="E719" i="14"/>
  <c r="D200" i="9"/>
  <c r="D718" i="14"/>
  <c r="F148" i="9"/>
  <c r="F716" i="14"/>
  <c r="E406" i="9"/>
  <c r="E715" i="14"/>
  <c r="D374" i="9"/>
  <c r="D714" i="14"/>
  <c r="F261" i="9"/>
  <c r="F712" i="14"/>
  <c r="E149" i="9"/>
  <c r="E711" i="14"/>
  <c r="D211" i="9"/>
  <c r="D710" i="14"/>
  <c r="F252" i="9"/>
  <c r="F708" i="14"/>
  <c r="E267" i="9"/>
  <c r="E707" i="14"/>
  <c r="D270" i="9"/>
  <c r="D706" i="14"/>
  <c r="F62" i="9"/>
  <c r="F704" i="14"/>
  <c r="E132" i="9"/>
  <c r="E703" i="14"/>
  <c r="D396" i="9"/>
  <c r="D702" i="14"/>
  <c r="E245" i="9"/>
  <c r="E699" i="14"/>
  <c r="D81" i="9"/>
  <c r="D698" i="14"/>
  <c r="F360" i="9"/>
  <c r="F696" i="14"/>
  <c r="E229" i="9"/>
  <c r="E695" i="14"/>
  <c r="D392" i="9"/>
  <c r="D694" i="14"/>
  <c r="F443" i="9"/>
  <c r="F692" i="14"/>
  <c r="E437" i="9"/>
  <c r="E691" i="14"/>
  <c r="D189" i="9"/>
  <c r="D690" i="14"/>
  <c r="F109" i="9"/>
  <c r="F688" i="14"/>
  <c r="E123" i="9"/>
  <c r="E687" i="14"/>
  <c r="D108" i="9"/>
  <c r="D686" i="14"/>
  <c r="F352" i="9"/>
  <c r="F684" i="14"/>
  <c r="E404" i="9"/>
  <c r="E683" i="14"/>
  <c r="D121" i="9"/>
  <c r="D682" i="14"/>
  <c r="F273" i="9"/>
  <c r="F680" i="14"/>
  <c r="E122" i="9"/>
  <c r="E679" i="14"/>
  <c r="D330" i="9"/>
  <c r="D678" i="14"/>
  <c r="F442" i="9"/>
  <c r="F676" i="14"/>
  <c r="E63" i="9"/>
  <c r="E675" i="14"/>
  <c r="D271" i="9"/>
  <c r="D674" i="14"/>
  <c r="F110" i="9"/>
  <c r="F672" i="14"/>
  <c r="E93" i="9"/>
  <c r="E671" i="14"/>
  <c r="D287" i="9"/>
  <c r="D670" i="14"/>
  <c r="F157" i="9"/>
  <c r="F668" i="14"/>
  <c r="E413" i="9"/>
  <c r="E667" i="14"/>
  <c r="D412" i="9"/>
  <c r="D666" i="14"/>
  <c r="F376" i="9"/>
  <c r="F664" i="14"/>
  <c r="E410" i="9"/>
  <c r="E663" i="14"/>
  <c r="D191" i="9"/>
  <c r="D662" i="14"/>
  <c r="F363" i="9"/>
  <c r="F660" i="14"/>
  <c r="E314" i="9"/>
  <c r="E659" i="14"/>
  <c r="D426" i="9"/>
  <c r="D658" i="14"/>
  <c r="F422" i="9"/>
  <c r="F656" i="14"/>
  <c r="E348" i="9"/>
  <c r="E655" i="14"/>
  <c r="D339" i="9"/>
  <c r="D654" i="14"/>
  <c r="F324" i="9"/>
  <c r="F652" i="14"/>
  <c r="E429" i="9"/>
  <c r="E651" i="14"/>
  <c r="D210" i="9"/>
  <c r="D650" i="14"/>
  <c r="E259" i="9"/>
  <c r="E647" i="14"/>
  <c r="E419" i="9"/>
  <c r="E639" i="14"/>
  <c r="E433" i="9"/>
  <c r="E635" i="14"/>
  <c r="F115" i="9"/>
  <c r="F628" i="14"/>
  <c r="F276" i="9"/>
  <c r="F620" i="14"/>
  <c r="F67" i="9"/>
  <c r="F616" i="14"/>
  <c r="D493" i="9"/>
  <c r="D594" i="14"/>
  <c r="D408" i="9"/>
  <c r="D590" i="14"/>
  <c r="D841" i="9"/>
  <c r="D586" i="14"/>
  <c r="F549" i="9"/>
  <c r="F584" i="14"/>
  <c r="E511" i="9"/>
  <c r="E583" i="14"/>
  <c r="D774" i="9"/>
  <c r="D582" i="14"/>
  <c r="F56" i="9"/>
  <c r="F580" i="14"/>
  <c r="E50" i="9"/>
  <c r="E579" i="14"/>
  <c r="D39" i="9"/>
  <c r="D578" i="14"/>
  <c r="F40" i="9"/>
  <c r="F576" i="14"/>
  <c r="D36" i="9"/>
  <c r="D574" i="14"/>
  <c r="F38" i="9"/>
  <c r="F572" i="14"/>
  <c r="E43" i="9"/>
  <c r="E571" i="14"/>
  <c r="D47" i="9"/>
  <c r="D570" i="14"/>
  <c r="F49" i="9"/>
  <c r="F568" i="14"/>
  <c r="F178" i="9"/>
  <c r="F560" i="14"/>
  <c r="E707" i="9"/>
  <c r="E551" i="14"/>
  <c r="D671" i="9"/>
  <c r="D550" i="14"/>
  <c r="F681" i="9"/>
  <c r="F548" i="14"/>
  <c r="E687" i="9"/>
  <c r="E547" i="14"/>
  <c r="D691" i="9"/>
  <c r="D546" i="14"/>
  <c r="F569" i="9"/>
  <c r="F544" i="14"/>
  <c r="E575" i="9"/>
  <c r="E543" i="14"/>
  <c r="D576" i="9"/>
  <c r="D542" i="14"/>
  <c r="F683" i="9"/>
  <c r="F540" i="14"/>
  <c r="E700" i="9"/>
  <c r="E539" i="14"/>
  <c r="F677" i="9"/>
  <c r="F536" i="14"/>
  <c r="E635" i="9"/>
  <c r="E535" i="14"/>
  <c r="D641" i="9"/>
  <c r="D534" i="14"/>
  <c r="F646" i="9"/>
  <c r="F532" i="14"/>
  <c r="E654" i="9"/>
  <c r="E531" i="14"/>
  <c r="D645" i="9"/>
  <c r="D530" i="14"/>
  <c r="F472" i="9"/>
  <c r="F528" i="14"/>
  <c r="E469" i="9"/>
  <c r="E527" i="14"/>
  <c r="D477" i="9"/>
  <c r="D526" i="14"/>
  <c r="F475" i="9"/>
  <c r="F524" i="14"/>
  <c r="E483" i="9"/>
  <c r="E523" i="14"/>
  <c r="D474" i="9"/>
  <c r="D522" i="14"/>
  <c r="F541" i="9"/>
  <c r="F520" i="14"/>
  <c r="E491" i="9"/>
  <c r="E519" i="14"/>
  <c r="D528" i="9"/>
  <c r="D518" i="14"/>
  <c r="F639" i="9"/>
  <c r="F516" i="14"/>
  <c r="E676" i="9"/>
  <c r="E515" i="14"/>
  <c r="D651" i="9"/>
  <c r="D514" i="14"/>
  <c r="F555" i="9"/>
  <c r="F512" i="14"/>
  <c r="E542" i="9"/>
  <c r="E511" i="14"/>
  <c r="D531" i="9"/>
  <c r="D510" i="14"/>
  <c r="F545" i="9"/>
  <c r="F508" i="14"/>
  <c r="E839" i="9"/>
  <c r="E507" i="14"/>
  <c r="D551" i="9"/>
  <c r="D506" i="14"/>
  <c r="F550" i="9"/>
  <c r="F504" i="14"/>
  <c r="E556" i="9"/>
  <c r="E503" i="14"/>
  <c r="D840" i="9"/>
  <c r="D502" i="14"/>
  <c r="F837" i="9"/>
  <c r="F500" i="14"/>
  <c r="E843" i="9"/>
  <c r="E499" i="14"/>
  <c r="D853" i="9"/>
  <c r="D498" i="14"/>
  <c r="F849" i="9"/>
  <c r="F496" i="14"/>
  <c r="E845" i="9"/>
  <c r="E495" i="14"/>
  <c r="D857" i="9"/>
  <c r="D494" i="14"/>
  <c r="F765" i="9"/>
  <c r="F488" i="14"/>
  <c r="E758" i="9"/>
  <c r="E487" i="14"/>
  <c r="F865" i="9"/>
  <c r="F464" i="14"/>
  <c r="E863" i="9"/>
  <c r="E463" i="14"/>
  <c r="D874" i="9"/>
  <c r="D462" i="14"/>
  <c r="F462" i="9"/>
  <c r="F452" i="14"/>
  <c r="E461" i="9"/>
  <c r="E451" i="14"/>
  <c r="D460" i="9"/>
  <c r="D450" i="14"/>
  <c r="F456" i="9"/>
  <c r="F448" i="14"/>
  <c r="E452" i="9"/>
  <c r="E447" i="14"/>
  <c r="E871" i="9"/>
  <c r="E443" i="14"/>
  <c r="D860" i="9"/>
  <c r="D442" i="14"/>
  <c r="F868" i="9"/>
  <c r="F440" i="14"/>
  <c r="E626" i="9"/>
  <c r="E439" i="14"/>
  <c r="D603" i="9"/>
  <c r="D438" i="14"/>
  <c r="F611" i="9"/>
  <c r="F436" i="14"/>
  <c r="E499" i="9"/>
  <c r="E435" i="14"/>
  <c r="D627" i="9"/>
  <c r="D426" i="14"/>
  <c r="F614" i="9"/>
  <c r="F424" i="14"/>
  <c r="E618" i="9"/>
  <c r="E423" i="14"/>
  <c r="F713" i="9"/>
  <c r="F400" i="14"/>
  <c r="E709" i="9"/>
  <c r="E399" i="14"/>
  <c r="D757" i="9"/>
  <c r="D394" i="14"/>
  <c r="F773" i="9"/>
  <c r="F388" i="14"/>
  <c r="F657" i="9"/>
  <c r="F344" i="14"/>
  <c r="E667" i="9"/>
  <c r="E339" i="14"/>
  <c r="E717" i="9"/>
  <c r="E307" i="14"/>
  <c r="D715" i="9"/>
  <c r="D306" i="14"/>
  <c r="F712" i="9"/>
  <c r="F304" i="14"/>
  <c r="F784" i="9"/>
  <c r="F264" i="14"/>
  <c r="E785" i="9"/>
  <c r="E263" i="14"/>
  <c r="F725" i="9"/>
  <c r="F260" i="14"/>
  <c r="E724" i="9"/>
  <c r="E251" i="14"/>
  <c r="D726" i="9"/>
  <c r="D250" i="14"/>
  <c r="F729" i="9"/>
  <c r="F248" i="14"/>
  <c r="E739" i="9"/>
  <c r="E247" i="14"/>
  <c r="D736" i="9"/>
  <c r="D246" i="14"/>
  <c r="F722" i="9"/>
  <c r="F244" i="14"/>
  <c r="E748" i="9"/>
  <c r="E243" i="14"/>
  <c r="E814" i="9"/>
  <c r="E219" i="14"/>
  <c r="D566" i="9"/>
  <c r="D214" i="14"/>
  <c r="E561" i="9"/>
  <c r="E211" i="14"/>
  <c r="F560" i="9"/>
  <c r="F208" i="14"/>
  <c r="F663" i="9"/>
  <c r="F200" i="14"/>
  <c r="E659" i="9"/>
  <c r="E199" i="14"/>
  <c r="D665" i="9"/>
  <c r="D198" i="14"/>
  <c r="F660" i="9"/>
  <c r="F196" i="14"/>
  <c r="D824" i="9"/>
  <c r="D186" i="14"/>
  <c r="F816" i="9"/>
  <c r="F184" i="14"/>
  <c r="E825" i="9"/>
  <c r="E183" i="14"/>
  <c r="D813" i="9"/>
  <c r="D182" i="14"/>
  <c r="F822" i="9"/>
  <c r="F180" i="14"/>
  <c r="E821" i="9"/>
  <c r="E179" i="14"/>
  <c r="D833" i="9"/>
  <c r="D178" i="14"/>
  <c r="F806" i="9"/>
  <c r="F176" i="14"/>
  <c r="D818" i="9"/>
  <c r="D174" i="14"/>
  <c r="E811" i="9"/>
  <c r="E171" i="14"/>
  <c r="D810" i="9"/>
  <c r="D170" i="14"/>
  <c r="F798" i="9"/>
  <c r="F168" i="14"/>
  <c r="E791" i="9"/>
  <c r="E167" i="14"/>
  <c r="D807" i="9"/>
  <c r="D166" i="14"/>
  <c r="F796" i="9"/>
  <c r="F164" i="14"/>
  <c r="E781" i="9"/>
  <c r="E163" i="14"/>
  <c r="D32" i="9"/>
  <c r="D162" i="14"/>
  <c r="F29" i="9"/>
  <c r="F160" i="14"/>
  <c r="E30" i="9"/>
  <c r="E159" i="14"/>
  <c r="F209" i="9"/>
  <c r="F156" i="14"/>
  <c r="E225" i="9"/>
  <c r="E155" i="14"/>
  <c r="D226" i="9"/>
  <c r="D154" i="14"/>
  <c r="F181" i="9"/>
  <c r="F152" i="14"/>
  <c r="E203" i="9"/>
  <c r="E151" i="14"/>
  <c r="D65" i="9"/>
  <c r="D150" i="14"/>
  <c r="F221" i="9"/>
  <c r="F148" i="14"/>
  <c r="E411" i="9"/>
  <c r="E147" i="14"/>
  <c r="D64" i="9"/>
  <c r="D146" i="14"/>
  <c r="F84" i="9"/>
  <c r="F144" i="14"/>
  <c r="E407" i="9"/>
  <c r="E143" i="14"/>
  <c r="D154" i="9"/>
  <c r="D142" i="14"/>
  <c r="F198" i="9"/>
  <c r="F140" i="14"/>
  <c r="D129" i="9"/>
  <c r="D138" i="14"/>
  <c r="F175" i="9"/>
  <c r="F136" i="14"/>
  <c r="E323" i="9"/>
  <c r="E135" i="14"/>
  <c r="D16" i="9"/>
  <c r="D134" i="14"/>
  <c r="F35" i="9"/>
  <c r="F132" i="14"/>
  <c r="E19" i="9"/>
  <c r="E131" i="14"/>
  <c r="D779" i="9"/>
  <c r="D130" i="14"/>
  <c r="F11" i="9"/>
  <c r="F128" i="14"/>
  <c r="E559" i="9"/>
  <c r="E127" i="14"/>
  <c r="D776" i="9"/>
  <c r="D126" i="14"/>
  <c r="F164" i="9"/>
  <c r="F124" i="14"/>
  <c r="E151" i="9"/>
  <c r="E123" i="14"/>
  <c r="D46" i="9"/>
  <c r="D122" i="14"/>
  <c r="F80" i="9"/>
  <c r="F120" i="14"/>
  <c r="E415" i="9"/>
  <c r="E119" i="14"/>
  <c r="D255" i="9"/>
  <c r="D118" i="14"/>
  <c r="F251" i="9"/>
  <c r="F116" i="14"/>
  <c r="E434" i="9"/>
  <c r="E115" i="14"/>
  <c r="D358" i="9"/>
  <c r="D114" i="14"/>
  <c r="F425" i="9"/>
  <c r="F108" i="14"/>
  <c r="E344" i="9"/>
  <c r="E107" i="14"/>
  <c r="D250" i="9"/>
  <c r="D106" i="14"/>
  <c r="F266" i="9"/>
  <c r="F104" i="14"/>
  <c r="E71" i="9"/>
  <c r="E103" i="14"/>
  <c r="D588" i="9"/>
  <c r="D102" i="14"/>
  <c r="E133" i="9"/>
  <c r="E99" i="14"/>
  <c r="D190" i="9"/>
  <c r="D98" i="14"/>
  <c r="F420" i="9"/>
  <c r="F96" i="14"/>
  <c r="E356" i="9"/>
  <c r="E95" i="14"/>
  <c r="D436" i="9"/>
  <c r="D94" i="14"/>
  <c r="F336" i="9"/>
  <c r="F92" i="14"/>
  <c r="E409" i="9"/>
  <c r="E91" i="14"/>
  <c r="D285" i="9"/>
  <c r="D90" i="14"/>
  <c r="F403" i="9"/>
  <c r="F88" i="14"/>
  <c r="E134" i="9"/>
  <c r="E87" i="14"/>
  <c r="D169" i="9"/>
  <c r="D86" i="14"/>
  <c r="E153" i="9"/>
  <c r="E83" i="14"/>
  <c r="D315" i="9"/>
  <c r="D82" i="14"/>
  <c r="F383" i="9"/>
  <c r="F80" i="14"/>
  <c r="E146" i="9"/>
  <c r="E79" i="14"/>
  <c r="D166" i="9"/>
  <c r="D78" i="14"/>
  <c r="F77" i="9"/>
  <c r="F76" i="14"/>
  <c r="E702" i="9"/>
  <c r="E75" i="14"/>
  <c r="F100" i="9"/>
  <c r="F72" i="14"/>
  <c r="E99" i="9"/>
  <c r="E71" i="14"/>
  <c r="D230" i="9"/>
  <c r="D70" i="14"/>
  <c r="F258" i="9"/>
  <c r="F68" i="14"/>
  <c r="E347" i="9"/>
  <c r="E67" i="14"/>
  <c r="D346" i="9"/>
  <c r="D66" i="14"/>
  <c r="F192" i="9"/>
  <c r="F64" i="14"/>
  <c r="E313" i="9"/>
  <c r="E63" i="14"/>
  <c r="D367" i="9"/>
  <c r="D62" i="14"/>
  <c r="F366" i="9"/>
  <c r="F60" i="14"/>
  <c r="E196" i="9"/>
  <c r="E59" i="14"/>
  <c r="D388" i="9"/>
  <c r="D58" i="14"/>
  <c r="F316" i="9"/>
  <c r="F56" i="14"/>
  <c r="E365" i="9"/>
  <c r="E55" i="14"/>
  <c r="D378" i="9"/>
  <c r="D54" i="14"/>
  <c r="D432" i="9"/>
  <c r="D50" i="14"/>
  <c r="F70" i="9"/>
  <c r="F48" i="14"/>
  <c r="E223" i="9"/>
  <c r="E47" i="14"/>
  <c r="D286" i="9"/>
  <c r="D46" i="14"/>
  <c r="F206" i="9"/>
  <c r="F44" i="14"/>
  <c r="E205" i="9"/>
  <c r="E43" i="14"/>
  <c r="E234" i="9"/>
  <c r="E31" i="14"/>
  <c r="G17" i="1"/>
  <c r="C7" i="14"/>
  <c r="G2005" i="1"/>
  <c r="C1995" i="14"/>
  <c r="B719" i="9"/>
  <c r="C1987" i="14"/>
  <c r="B629" i="9"/>
  <c r="C1967" i="14"/>
  <c r="B481" i="9"/>
  <c r="C1895" i="14"/>
  <c r="B850" i="9"/>
  <c r="C1831" i="14"/>
  <c r="G1995" i="1"/>
  <c r="C1985" i="14"/>
  <c r="B53" i="9"/>
  <c r="C1977" i="14"/>
  <c r="B686" i="9"/>
  <c r="C1957" i="14"/>
  <c r="B570" i="9"/>
  <c r="C1949" i="14"/>
  <c r="B699" i="9"/>
  <c r="C1933" i="14"/>
  <c r="B521" i="9"/>
  <c r="C1861" i="14"/>
  <c r="B546" i="9"/>
  <c r="C1853" i="14"/>
  <c r="B552" i="9"/>
  <c r="C1845" i="14"/>
  <c r="B844" i="9"/>
  <c r="C1837" i="14"/>
  <c r="B768" i="9"/>
  <c r="C1829" i="14"/>
  <c r="G1831" i="1"/>
  <c r="C1821" i="14"/>
  <c r="B759" i="9"/>
  <c r="C1813" i="14"/>
  <c r="G1807" i="1"/>
  <c r="C1797" i="14"/>
  <c r="B875" i="9"/>
  <c r="C1653" i="14"/>
  <c r="B864" i="9"/>
  <c r="C1645" i="14"/>
  <c r="G1651" i="1"/>
  <c r="C1641" i="14"/>
  <c r="G1643" i="1"/>
  <c r="C1633" i="14"/>
  <c r="B598" i="9"/>
  <c r="C1605" i="14"/>
  <c r="B599" i="9"/>
  <c r="C1601" i="14"/>
  <c r="B616" i="9"/>
  <c r="C1593" i="14"/>
  <c r="B625" i="9"/>
  <c r="C1585" i="14"/>
  <c r="G1591" i="1"/>
  <c r="C1581" i="14"/>
  <c r="B708" i="9"/>
  <c r="C1545" i="14"/>
  <c r="G1551" i="1"/>
  <c r="C1541" i="14"/>
  <c r="G1547" i="1"/>
  <c r="C1537" i="14"/>
  <c r="G1543" i="1"/>
  <c r="C1533" i="14"/>
  <c r="G1539" i="1"/>
  <c r="C1529" i="14"/>
  <c r="G1531" i="1"/>
  <c r="C1521" i="14"/>
  <c r="G1527" i="1"/>
  <c r="C1517" i="14"/>
  <c r="G1523" i="1"/>
  <c r="C1513" i="14"/>
  <c r="G1519" i="1"/>
  <c r="C1509" i="14"/>
  <c r="G1515" i="1"/>
  <c r="C1505" i="14"/>
  <c r="G1511" i="1"/>
  <c r="C1501" i="14"/>
  <c r="G1507" i="1"/>
  <c r="C1497" i="14"/>
  <c r="G1503" i="1"/>
  <c r="C1493" i="14"/>
  <c r="G1499" i="1"/>
  <c r="C1489" i="14"/>
  <c r="G1495" i="1"/>
  <c r="C1485" i="14"/>
  <c r="G1491" i="1"/>
  <c r="C1481" i="14"/>
  <c r="G1431" i="1"/>
  <c r="C1421" i="14"/>
  <c r="G1427" i="1"/>
  <c r="C1417" i="14"/>
  <c r="G1423" i="1"/>
  <c r="C1413" i="14"/>
  <c r="G1419" i="1"/>
  <c r="C1409" i="14"/>
  <c r="G1415" i="1"/>
  <c r="C1405" i="14"/>
  <c r="G1411" i="1"/>
  <c r="C1401" i="14"/>
  <c r="G1403" i="1"/>
  <c r="C1393" i="14"/>
  <c r="G1399" i="1"/>
  <c r="C1389" i="14"/>
  <c r="G1395" i="1"/>
  <c r="C1385" i="14"/>
  <c r="G1391" i="1"/>
  <c r="C1381" i="14"/>
  <c r="G1367" i="1"/>
  <c r="C1357" i="14"/>
  <c r="G1363" i="1"/>
  <c r="C1353" i="14"/>
  <c r="G1355" i="1"/>
  <c r="C1345" i="14"/>
  <c r="G1351" i="1"/>
  <c r="C1341" i="14"/>
  <c r="G1347" i="1"/>
  <c r="C1337" i="14"/>
  <c r="G1343" i="1"/>
  <c r="C1333" i="14"/>
  <c r="G1339" i="1"/>
  <c r="C1329" i="14"/>
  <c r="G1335" i="1"/>
  <c r="C1325" i="14"/>
  <c r="G1331" i="1"/>
  <c r="C1321" i="14"/>
  <c r="G1327" i="1"/>
  <c r="C1317" i="14"/>
  <c r="G1323" i="1"/>
  <c r="C1313" i="14"/>
  <c r="G1319" i="1"/>
  <c r="C1309" i="14"/>
  <c r="G1311" i="1"/>
  <c r="C1301" i="14"/>
  <c r="G1299" i="1"/>
  <c r="C1289" i="14"/>
  <c r="G1263" i="1"/>
  <c r="C1253" i="14"/>
  <c r="G1259" i="1"/>
  <c r="C1249" i="14"/>
  <c r="G1255" i="1"/>
  <c r="C1245" i="14"/>
  <c r="G1247" i="1"/>
  <c r="C1237" i="14"/>
  <c r="G1231" i="1"/>
  <c r="C1221" i="14"/>
  <c r="G1227" i="1"/>
  <c r="C1217" i="14"/>
  <c r="G1215" i="1"/>
  <c r="C1205" i="14"/>
  <c r="G1211" i="1"/>
  <c r="C1201" i="14"/>
  <c r="G1203" i="1"/>
  <c r="C1193" i="14"/>
  <c r="B730" i="9"/>
  <c r="C1185" i="14"/>
  <c r="B731" i="9"/>
  <c r="C1177" i="14"/>
  <c r="B738" i="9"/>
  <c r="C1173" i="14"/>
  <c r="B733" i="9"/>
  <c r="C1169" i="14"/>
  <c r="G1175" i="1"/>
  <c r="C1165" i="14"/>
  <c r="G1171" i="1"/>
  <c r="C1161" i="14"/>
  <c r="G1143" i="1"/>
  <c r="C1133" i="14"/>
  <c r="G1139" i="1"/>
  <c r="C1129" i="14"/>
  <c r="G1135" i="1"/>
  <c r="C1125" i="14"/>
  <c r="G1131" i="1"/>
  <c r="C1121" i="14"/>
  <c r="G1127" i="1"/>
  <c r="C1117" i="14"/>
  <c r="G1123" i="1"/>
  <c r="C1113" i="14"/>
  <c r="G1119" i="1"/>
  <c r="C1109" i="14"/>
  <c r="G1115" i="1"/>
  <c r="C1105" i="14"/>
  <c r="G1111" i="1"/>
  <c r="C1101" i="14"/>
  <c r="G1107" i="1"/>
  <c r="C1097" i="14"/>
  <c r="G1103" i="1"/>
  <c r="C1093" i="14"/>
  <c r="B564" i="9"/>
  <c r="C1081" i="14"/>
  <c r="B658" i="9"/>
  <c r="C1073" i="14"/>
  <c r="G1079" i="1"/>
  <c r="C1069" i="14"/>
  <c r="B668" i="9"/>
  <c r="C1065" i="14"/>
  <c r="B723" i="9"/>
  <c r="C1061" i="14"/>
  <c r="B829" i="9"/>
  <c r="C1049" i="14"/>
  <c r="G1055" i="1"/>
  <c r="C1045" i="14"/>
  <c r="G1051" i="1"/>
  <c r="C1041" i="14"/>
  <c r="G1047" i="1"/>
  <c r="C1037" i="14"/>
  <c r="G1043" i="1"/>
  <c r="C1033" i="14"/>
  <c r="G1039" i="1"/>
  <c r="C1029" i="14"/>
  <c r="G1035" i="1"/>
  <c r="C1025" i="14"/>
  <c r="G1031" i="1"/>
  <c r="C1021" i="14"/>
  <c r="G1027" i="1"/>
  <c r="C1017" i="14"/>
  <c r="G1023" i="1"/>
  <c r="C1013" i="14"/>
  <c r="G1019" i="1"/>
  <c r="C1009" i="14"/>
  <c r="B823" i="9"/>
  <c r="C1005" i="14"/>
  <c r="B836" i="9"/>
  <c r="C1001" i="14"/>
  <c r="B815" i="9"/>
  <c r="C997" i="14"/>
  <c r="B790" i="9"/>
  <c r="C993" i="14"/>
  <c r="B804" i="9"/>
  <c r="C989" i="14"/>
  <c r="B809" i="9"/>
  <c r="C985" i="14"/>
  <c r="G991" i="1"/>
  <c r="C981" i="14"/>
  <c r="B800" i="9"/>
  <c r="C977" i="14"/>
  <c r="B805" i="9"/>
  <c r="C973" i="14"/>
  <c r="B128" i="9"/>
  <c r="C937" i="14"/>
  <c r="B219" i="9"/>
  <c r="C933" i="14"/>
  <c r="B28" i="9"/>
  <c r="C929" i="14"/>
  <c r="B241" i="9"/>
  <c r="C925" i="14"/>
  <c r="B68" i="9"/>
  <c r="C921" i="14"/>
  <c r="B573" i="9"/>
  <c r="C917" i="14"/>
  <c r="B150" i="9"/>
  <c r="C913" i="14"/>
  <c r="B244" i="9"/>
  <c r="C909" i="14"/>
  <c r="B97" i="9"/>
  <c r="C905" i="14"/>
  <c r="B184" i="9"/>
  <c r="C901" i="14"/>
  <c r="B536" i="9"/>
  <c r="C897" i="14"/>
  <c r="B260" i="9"/>
  <c r="C893" i="14"/>
  <c r="B240" i="9"/>
  <c r="C885" i="14"/>
  <c r="B183" i="9"/>
  <c r="C877" i="14"/>
  <c r="B239" i="9"/>
  <c r="C873" i="14"/>
  <c r="B780" i="9"/>
  <c r="C869" i="14"/>
  <c r="B311" i="9"/>
  <c r="C861" i="14"/>
  <c r="B290" i="9"/>
  <c r="C857" i="14"/>
  <c r="B131" i="9"/>
  <c r="C853" i="14"/>
  <c r="B400" i="9"/>
  <c r="C849" i="14"/>
  <c r="B275" i="9"/>
  <c r="C841" i="14"/>
  <c r="B297" i="9"/>
  <c r="C833" i="14"/>
  <c r="B379" i="9"/>
  <c r="C829" i="14"/>
  <c r="B139" i="9"/>
  <c r="C825" i="14"/>
  <c r="B414" i="9"/>
  <c r="C817" i="14"/>
  <c r="B317" i="9"/>
  <c r="C813" i="14"/>
  <c r="B325" i="9"/>
  <c r="C809" i="14"/>
  <c r="B327" i="9"/>
  <c r="C805" i="14"/>
  <c r="B428" i="9"/>
  <c r="C801" i="14"/>
  <c r="B92" i="9"/>
  <c r="C797" i="14"/>
  <c r="B140" i="9"/>
  <c r="C793" i="14"/>
  <c r="B72" i="9"/>
  <c r="C789" i="14"/>
  <c r="B421" i="9"/>
  <c r="C785" i="14"/>
  <c r="B78" i="9"/>
  <c r="C781" i="14"/>
  <c r="B212" i="9"/>
  <c r="C777" i="14"/>
  <c r="B172" i="9"/>
  <c r="C773" i="14"/>
  <c r="B380" i="9"/>
  <c r="C769" i="14"/>
  <c r="B280" i="9"/>
  <c r="C765" i="14"/>
  <c r="B284" i="9"/>
  <c r="C761" i="14"/>
  <c r="B60" i="9"/>
  <c r="C757" i="14"/>
  <c r="B69" i="9"/>
  <c r="C753" i="14"/>
  <c r="B114" i="9"/>
  <c r="C749" i="14"/>
  <c r="B152" i="9"/>
  <c r="C745" i="14"/>
  <c r="B248" i="9"/>
  <c r="C741" i="14"/>
  <c r="B215" i="9"/>
  <c r="C737" i="14"/>
  <c r="B446" i="9"/>
  <c r="C733" i="14"/>
  <c r="B90" i="9"/>
  <c r="C729" i="14"/>
  <c r="B193" i="9"/>
  <c r="C725" i="14"/>
  <c r="B83" i="9"/>
  <c r="C721" i="14"/>
  <c r="B269" i="9"/>
  <c r="C717" i="14"/>
  <c r="B136" i="9"/>
  <c r="C713" i="14"/>
  <c r="B113" i="9"/>
  <c r="C709" i="14"/>
  <c r="B126" i="9"/>
  <c r="C705" i="14"/>
  <c r="B445" i="9"/>
  <c r="C701" i="14"/>
  <c r="B143" i="9"/>
  <c r="C697" i="14"/>
  <c r="B145" i="9"/>
  <c r="C693" i="14"/>
  <c r="B208" i="9"/>
  <c r="C689" i="14"/>
  <c r="B101" i="9"/>
  <c r="C685" i="14"/>
  <c r="B167" i="9"/>
  <c r="C681" i="14"/>
  <c r="B257" i="9"/>
  <c r="C677" i="14"/>
  <c r="B364" i="9"/>
  <c r="C669" i="14"/>
  <c r="B375" i="9"/>
  <c r="C665" i="14"/>
  <c r="B338" i="9"/>
  <c r="C661" i="14"/>
  <c r="B217" i="9"/>
  <c r="C657" i="14"/>
  <c r="B186" i="9"/>
  <c r="C653" i="14"/>
  <c r="G651" i="1"/>
  <c r="C641" i="14"/>
  <c r="B98" i="9"/>
  <c r="C637" i="14"/>
  <c r="G643" i="1"/>
  <c r="C633" i="14"/>
  <c r="G639" i="1"/>
  <c r="C629" i="14"/>
  <c r="G635" i="1"/>
  <c r="C625" i="14"/>
  <c r="G631" i="1"/>
  <c r="C621" i="14"/>
  <c r="G627" i="1"/>
  <c r="C617" i="14"/>
  <c r="B401" i="9"/>
  <c r="C613" i="14"/>
  <c r="G615" i="1"/>
  <c r="C605" i="14"/>
  <c r="G611" i="1"/>
  <c r="C601" i="14"/>
  <c r="G607" i="1"/>
  <c r="C597" i="14"/>
  <c r="G603" i="1"/>
  <c r="C593" i="14"/>
  <c r="G599" i="1"/>
  <c r="C589" i="14"/>
  <c r="B381" i="9"/>
  <c r="C585" i="14"/>
  <c r="B73" i="9"/>
  <c r="C581" i="14"/>
  <c r="B41" i="9"/>
  <c r="C577" i="14"/>
  <c r="B52" i="9"/>
  <c r="C573" i="14"/>
  <c r="B48" i="9"/>
  <c r="C569" i="14"/>
  <c r="G575" i="1"/>
  <c r="C565" i="14"/>
  <c r="G571" i="1"/>
  <c r="C561" i="14"/>
  <c r="G567" i="1"/>
  <c r="C557" i="14"/>
  <c r="G563" i="1"/>
  <c r="C553" i="14"/>
  <c r="B672" i="9"/>
  <c r="C549" i="14"/>
  <c r="B568" i="9"/>
  <c r="C545" i="14"/>
  <c r="B581" i="9"/>
  <c r="C541" i="14"/>
  <c r="B585" i="9"/>
  <c r="C537" i="14"/>
  <c r="B650" i="9"/>
  <c r="C533" i="14"/>
  <c r="B644" i="9"/>
  <c r="C529" i="14"/>
  <c r="B476" i="9"/>
  <c r="C525" i="14"/>
  <c r="B532" i="9"/>
  <c r="C521" i="14"/>
  <c r="B487" i="9"/>
  <c r="C517" i="14"/>
  <c r="B470" i="9"/>
  <c r="C513" i="14"/>
  <c r="B548" i="9"/>
  <c r="C509" i="14"/>
  <c r="B557" i="9"/>
  <c r="C505" i="14"/>
  <c r="B851" i="9"/>
  <c r="C501" i="14"/>
  <c r="B498" i="9"/>
  <c r="C497" i="14"/>
  <c r="G499" i="1"/>
  <c r="C489" i="14"/>
  <c r="G475" i="1"/>
  <c r="C465" i="14"/>
  <c r="B869" i="9"/>
  <c r="C461" i="14"/>
  <c r="G467" i="1"/>
  <c r="C457" i="14"/>
  <c r="B459" i="9"/>
  <c r="C453" i="14"/>
  <c r="B449" i="9"/>
  <c r="C449" i="14"/>
  <c r="B862" i="9"/>
  <c r="C441" i="14"/>
  <c r="B604" i="9"/>
  <c r="C437" i="14"/>
  <c r="G427" i="1"/>
  <c r="C417" i="14"/>
  <c r="G415" i="1"/>
  <c r="C405" i="14"/>
  <c r="G407" i="1"/>
  <c r="C397" i="14"/>
  <c r="G403" i="1"/>
  <c r="C393" i="14"/>
  <c r="B760" i="9"/>
  <c r="C389" i="14"/>
  <c r="G391" i="1"/>
  <c r="C381" i="14"/>
  <c r="G387" i="1"/>
  <c r="C377" i="14"/>
  <c r="G383" i="1"/>
  <c r="C373" i="14"/>
  <c r="G379" i="1"/>
  <c r="C369" i="14"/>
  <c r="G363" i="1"/>
  <c r="C353" i="14"/>
  <c r="G359" i="1"/>
  <c r="C349" i="14"/>
  <c r="G355" i="1"/>
  <c r="C345" i="14"/>
  <c r="G351" i="1"/>
  <c r="C341" i="14"/>
  <c r="G347" i="1"/>
  <c r="C337" i="14"/>
  <c r="G343" i="1"/>
  <c r="C333" i="14"/>
  <c r="B718" i="9"/>
  <c r="C313" i="14"/>
  <c r="G319" i="1"/>
  <c r="C309" i="14"/>
  <c r="B710" i="9"/>
  <c r="C305" i="14"/>
  <c r="G303" i="1"/>
  <c r="C293" i="14"/>
  <c r="G299" i="1"/>
  <c r="C289" i="14"/>
  <c r="G291" i="1"/>
  <c r="C281" i="14"/>
  <c r="B721" i="9"/>
  <c r="C269" i="14"/>
  <c r="B628" i="9"/>
  <c r="C265" i="14"/>
  <c r="B741" i="9"/>
  <c r="C261" i="14"/>
  <c r="G263" i="1"/>
  <c r="C253" i="14"/>
  <c r="B746" i="9"/>
  <c r="C249" i="14"/>
  <c r="G251" i="1"/>
  <c r="C241" i="14"/>
  <c r="G247" i="1"/>
  <c r="C237" i="14"/>
  <c r="G243" i="1"/>
  <c r="C233" i="14"/>
  <c r="G235" i="1"/>
  <c r="C225" i="14"/>
  <c r="G227" i="1"/>
  <c r="C217" i="14"/>
  <c r="B563" i="9"/>
  <c r="C213" i="14"/>
  <c r="B565" i="9"/>
  <c r="C209" i="14"/>
  <c r="B720" i="9"/>
  <c r="C197" i="14"/>
  <c r="G203" i="1"/>
  <c r="C193" i="14"/>
  <c r="G199" i="1"/>
  <c r="C189" i="14"/>
  <c r="B808" i="9"/>
  <c r="C185" i="14"/>
  <c r="B834" i="9"/>
  <c r="C181" i="14"/>
  <c r="G187" i="1"/>
  <c r="C177" i="14"/>
  <c r="B826" i="9"/>
  <c r="C169" i="14"/>
  <c r="G175" i="1"/>
  <c r="C165" i="14"/>
  <c r="B12" i="9"/>
  <c r="C161" i="14"/>
  <c r="B431" i="9"/>
  <c r="C157" i="14"/>
  <c r="B440" i="9"/>
  <c r="C153" i="14"/>
  <c r="B220" i="9"/>
  <c r="C149" i="14"/>
  <c r="B335" i="9"/>
  <c r="C145" i="14"/>
  <c r="B174" i="9"/>
  <c r="C141" i="14"/>
  <c r="B116" i="9"/>
  <c r="C137" i="14"/>
  <c r="B14" i="9"/>
  <c r="C133" i="14"/>
  <c r="B17" i="9"/>
  <c r="C125" i="14"/>
  <c r="B58" i="9"/>
  <c r="C121" i="14"/>
  <c r="B254" i="9"/>
  <c r="C117" i="14"/>
  <c r="B202" i="9"/>
  <c r="C113" i="14"/>
  <c r="G119" i="1"/>
  <c r="C109" i="14"/>
  <c r="B351" i="9"/>
  <c r="C105" i="14"/>
  <c r="G111" i="1"/>
  <c r="C101" i="14"/>
  <c r="B398" i="9"/>
  <c r="C97" i="14"/>
  <c r="B199" i="9"/>
  <c r="C93" i="14"/>
  <c r="B207" i="9"/>
  <c r="C89" i="14"/>
  <c r="B272" i="9"/>
  <c r="C85" i="14"/>
  <c r="B268" i="9"/>
  <c r="C81" i="14"/>
  <c r="B135" i="9"/>
  <c r="C77" i="14"/>
  <c r="B424" i="9"/>
  <c r="C69" i="14"/>
  <c r="B168" i="9"/>
  <c r="C65" i="14"/>
  <c r="B216" i="9"/>
  <c r="C61" i="14"/>
  <c r="B397" i="9"/>
  <c r="C57" i="14"/>
  <c r="B643" i="9"/>
  <c r="C53" i="14"/>
  <c r="B158" i="9"/>
  <c r="C49" i="14"/>
  <c r="B165" i="9"/>
  <c r="C45" i="14"/>
  <c r="G51" i="1"/>
  <c r="C41" i="14"/>
  <c r="G47" i="1"/>
  <c r="C37" i="14"/>
  <c r="G43" i="1"/>
  <c r="C33" i="14"/>
  <c r="G39" i="1"/>
  <c r="C29" i="14"/>
  <c r="G35" i="1"/>
  <c r="C25" i="14"/>
  <c r="G31" i="1"/>
  <c r="C21" i="14"/>
  <c r="G27" i="1"/>
  <c r="C17" i="14"/>
  <c r="G23" i="1"/>
  <c r="C13" i="14"/>
  <c r="G19" i="1"/>
  <c r="C9" i="14"/>
  <c r="C674" i="9"/>
  <c r="B2009" i="14"/>
  <c r="C582" i="9"/>
  <c r="B2005" i="14"/>
  <c r="C458" i="9"/>
  <c r="B2001" i="14"/>
  <c r="C675" i="9"/>
  <c r="B1997" i="14"/>
  <c r="C53" i="9"/>
  <c r="B1977" i="14"/>
  <c r="C42" i="9"/>
  <c r="B1973" i="14"/>
  <c r="C37" i="9"/>
  <c r="B1965" i="14"/>
  <c r="C686" i="9"/>
  <c r="B1957" i="14"/>
  <c r="C689" i="9"/>
  <c r="B1953" i="14"/>
  <c r="C570" i="9"/>
  <c r="B1949" i="14"/>
  <c r="C597" i="9"/>
  <c r="B1945" i="14"/>
  <c r="C705" i="9"/>
  <c r="B1937" i="14"/>
  <c r="C699" i="9"/>
  <c r="B1933" i="14"/>
  <c r="C591" i="9"/>
  <c r="B1929" i="14"/>
  <c r="C587" i="9"/>
  <c r="B1925" i="14"/>
  <c r="C648" i="9"/>
  <c r="B1921" i="14"/>
  <c r="C649" i="9"/>
  <c r="B1917" i="14"/>
  <c r="C466" i="9"/>
  <c r="B1913" i="14"/>
  <c r="C652" i="9"/>
  <c r="B1909" i="14"/>
  <c r="C471" i="9"/>
  <c r="B1905" i="14"/>
  <c r="C484" i="9"/>
  <c r="B1901" i="14"/>
  <c r="C704" i="9"/>
  <c r="B1897" i="14"/>
  <c r="C518" i="9"/>
  <c r="B1893" i="14"/>
  <c r="C538" i="9"/>
  <c r="B1889" i="14"/>
  <c r="C533" i="9"/>
  <c r="B1885" i="14"/>
  <c r="C543" i="9"/>
  <c r="B1881" i="14"/>
  <c r="C495" i="9"/>
  <c r="B1877" i="14"/>
  <c r="C530" i="9"/>
  <c r="B1873" i="14"/>
  <c r="C503" i="9"/>
  <c r="B1869" i="14"/>
  <c r="C488" i="9"/>
  <c r="B1865" i="14"/>
  <c r="C521" i="9"/>
  <c r="B1861" i="14"/>
  <c r="C513" i="9"/>
  <c r="B1857" i="14"/>
  <c r="C546" i="9"/>
  <c r="B1853" i="14"/>
  <c r="C554" i="9"/>
  <c r="B1849" i="14"/>
  <c r="C552" i="9"/>
  <c r="B1845" i="14"/>
  <c r="C852" i="9"/>
  <c r="B1841" i="14"/>
  <c r="C844" i="9"/>
  <c r="B1837" i="14"/>
  <c r="C768" i="9"/>
  <c r="B1829" i="14"/>
  <c r="C752" i="9"/>
  <c r="B1825" i="14"/>
  <c r="C767" i="9"/>
  <c r="B1817" i="14"/>
  <c r="C759" i="9"/>
  <c r="B1813" i="14"/>
  <c r="C772" i="9"/>
  <c r="B1809" i="14"/>
  <c r="C875" i="9"/>
  <c r="B1653" i="14"/>
  <c r="C864" i="9"/>
  <c r="B1645" i="14"/>
  <c r="C858" i="9"/>
  <c r="B1637" i="14"/>
  <c r="C463" i="9"/>
  <c r="B1629" i="14"/>
  <c r="C454" i="9"/>
  <c r="B1625" i="14"/>
  <c r="C451" i="9"/>
  <c r="B1617" i="14"/>
  <c r="C623" i="9"/>
  <c r="B1609" i="14"/>
  <c r="C598" i="9"/>
  <c r="B1605" i="14"/>
  <c r="C599" i="9"/>
  <c r="B1601" i="14"/>
  <c r="C615" i="9"/>
  <c r="B1597" i="14"/>
  <c r="C616" i="9"/>
  <c r="B1593" i="14"/>
  <c r="C625" i="9"/>
  <c r="B1585" i="14"/>
  <c r="C708" i="9"/>
  <c r="B1545" i="14"/>
  <c r="C730" i="9"/>
  <c r="B1185" i="14"/>
  <c r="C734" i="9"/>
  <c r="B1181" i="14"/>
  <c r="C731" i="9"/>
  <c r="B1177" i="14"/>
  <c r="C738" i="9"/>
  <c r="B1173" i="14"/>
  <c r="C733" i="9"/>
  <c r="B1169" i="14"/>
  <c r="C564" i="9"/>
  <c r="B1081" i="14"/>
  <c r="C658" i="9"/>
  <c r="B1073" i="14"/>
  <c r="C668" i="9"/>
  <c r="B1065" i="14"/>
  <c r="C723" i="9"/>
  <c r="B1061" i="14"/>
  <c r="C829" i="9"/>
  <c r="B1049" i="14"/>
  <c r="C830" i="9"/>
  <c r="B1045" i="14"/>
  <c r="C823" i="9"/>
  <c r="B1005" i="14"/>
  <c r="C836" i="9"/>
  <c r="B1001" i="14"/>
  <c r="C815" i="9"/>
  <c r="B997" i="14"/>
  <c r="C790" i="9"/>
  <c r="B993" i="14"/>
  <c r="C804" i="9"/>
  <c r="B989" i="14"/>
  <c r="C809" i="9"/>
  <c r="B985" i="14"/>
  <c r="C800" i="9"/>
  <c r="B977" i="14"/>
  <c r="C805" i="9"/>
  <c r="B973" i="14"/>
  <c r="C33" i="9"/>
  <c r="B969" i="14"/>
  <c r="C307" i="9"/>
  <c r="B965" i="14"/>
  <c r="C22" i="9"/>
  <c r="B961" i="14"/>
  <c r="C696" i="9"/>
  <c r="B957" i="14"/>
  <c r="C176" i="9"/>
  <c r="B953" i="14"/>
  <c r="C85" i="9"/>
  <c r="B949" i="14"/>
  <c r="C96" i="9"/>
  <c r="B945" i="14"/>
  <c r="C162" i="9"/>
  <c r="B941" i="14"/>
  <c r="C128" i="9"/>
  <c r="B937" i="14"/>
  <c r="C219" i="9"/>
  <c r="B933" i="14"/>
  <c r="C28" i="9"/>
  <c r="B929" i="14"/>
  <c r="C241" i="9"/>
  <c r="B925" i="14"/>
  <c r="C68" i="9"/>
  <c r="B921" i="14"/>
  <c r="C573" i="9"/>
  <c r="B917" i="14"/>
  <c r="C150" i="9"/>
  <c r="B913" i="14"/>
  <c r="C244" i="9"/>
  <c r="B909" i="14"/>
  <c r="C97" i="9"/>
  <c r="B905" i="14"/>
  <c r="C184" i="9"/>
  <c r="B901" i="14"/>
  <c r="C536" i="9"/>
  <c r="B897" i="14"/>
  <c r="C260" i="9"/>
  <c r="B893" i="14"/>
  <c r="C91" i="9"/>
  <c r="B889" i="14"/>
  <c r="C240" i="9"/>
  <c r="B885" i="14"/>
  <c r="C294" i="9"/>
  <c r="B881" i="14"/>
  <c r="C183" i="9"/>
  <c r="B877" i="14"/>
  <c r="C239" i="9"/>
  <c r="B873" i="14"/>
  <c r="C780" i="9"/>
  <c r="B869" i="14"/>
  <c r="C311" i="9"/>
  <c r="B861" i="14"/>
  <c r="C290" i="9"/>
  <c r="B857" i="14"/>
  <c r="C131" i="9"/>
  <c r="B853" i="14"/>
  <c r="C400" i="9"/>
  <c r="B849" i="14"/>
  <c r="C119" i="9"/>
  <c r="B845" i="14"/>
  <c r="C275" i="9"/>
  <c r="B841" i="14"/>
  <c r="C310" i="9"/>
  <c r="B837" i="14"/>
  <c r="C297" i="9"/>
  <c r="B833" i="14"/>
  <c r="C379" i="9"/>
  <c r="B829" i="14"/>
  <c r="C139" i="9"/>
  <c r="B825" i="14"/>
  <c r="C414" i="9"/>
  <c r="B817" i="14"/>
  <c r="C317" i="9"/>
  <c r="B813" i="14"/>
  <c r="C325" i="9"/>
  <c r="B809" i="14"/>
  <c r="C327" i="9"/>
  <c r="B805" i="14"/>
  <c r="C428" i="9"/>
  <c r="B801" i="14"/>
  <c r="C92" i="9"/>
  <c r="B797" i="14"/>
  <c r="C140" i="9"/>
  <c r="B793" i="14"/>
  <c r="C72" i="9"/>
  <c r="B789" i="14"/>
  <c r="C421" i="9"/>
  <c r="B785" i="14"/>
  <c r="C78" i="9"/>
  <c r="B781" i="14"/>
  <c r="C212" i="9"/>
  <c r="B777" i="14"/>
  <c r="C172" i="9"/>
  <c r="B773" i="14"/>
  <c r="C380" i="9"/>
  <c r="B769" i="14"/>
  <c r="C280" i="9"/>
  <c r="B765" i="14"/>
  <c r="C284" i="9"/>
  <c r="B761" i="14"/>
  <c r="C60" i="9"/>
  <c r="B757" i="14"/>
  <c r="C69" i="9"/>
  <c r="B753" i="14"/>
  <c r="C114" i="9"/>
  <c r="B749" i="14"/>
  <c r="C152" i="9"/>
  <c r="B745" i="14"/>
  <c r="C248" i="9"/>
  <c r="B741" i="14"/>
  <c r="C215" i="9"/>
  <c r="B737" i="14"/>
  <c r="C446" i="9"/>
  <c r="B733" i="14"/>
  <c r="C90" i="9"/>
  <c r="B729" i="14"/>
  <c r="C193" i="9"/>
  <c r="B725" i="14"/>
  <c r="C83" i="9"/>
  <c r="B721" i="14"/>
  <c r="C269" i="9"/>
  <c r="B717" i="14"/>
  <c r="C136" i="9"/>
  <c r="B713" i="14"/>
  <c r="C113" i="9"/>
  <c r="B709" i="14"/>
  <c r="C126" i="9"/>
  <c r="B705" i="14"/>
  <c r="C445" i="9"/>
  <c r="B701" i="14"/>
  <c r="C143" i="9"/>
  <c r="B697" i="14"/>
  <c r="C145" i="9"/>
  <c r="B693" i="14"/>
  <c r="C208" i="9"/>
  <c r="B689" i="14"/>
  <c r="C101" i="9"/>
  <c r="B685" i="14"/>
  <c r="C167" i="9"/>
  <c r="B681" i="14"/>
  <c r="C257" i="9"/>
  <c r="B677" i="14"/>
  <c r="C231" i="9"/>
  <c r="B673" i="14"/>
  <c r="C364" i="9"/>
  <c r="B669" i="14"/>
  <c r="C375" i="9"/>
  <c r="B665" i="14"/>
  <c r="C338" i="9"/>
  <c r="B661" i="14"/>
  <c r="C217" i="9"/>
  <c r="B657" i="14"/>
  <c r="C186" i="9"/>
  <c r="B653" i="14"/>
  <c r="C98" i="9"/>
  <c r="B637" i="14"/>
  <c r="C401" i="9"/>
  <c r="B613" i="14"/>
  <c r="C372" i="9"/>
  <c r="B609" i="14"/>
  <c r="C381" i="9"/>
  <c r="B585" i="14"/>
  <c r="C73" i="9"/>
  <c r="B581" i="14"/>
  <c r="C41" i="9"/>
  <c r="B577" i="14"/>
  <c r="C52" i="9"/>
  <c r="B573" i="14"/>
  <c r="C48" i="9"/>
  <c r="B569" i="14"/>
  <c r="C672" i="9"/>
  <c r="B549" i="14"/>
  <c r="C568" i="9"/>
  <c r="B545" i="14"/>
  <c r="C581" i="9"/>
  <c r="B541" i="14"/>
  <c r="C585" i="9"/>
  <c r="B537" i="14"/>
  <c r="C650" i="9"/>
  <c r="B533" i="14"/>
  <c r="C644" i="9"/>
  <c r="B529" i="14"/>
  <c r="C476" i="9"/>
  <c r="B525" i="14"/>
  <c r="C532" i="9"/>
  <c r="B521" i="14"/>
  <c r="C487" i="9"/>
  <c r="B517" i="14"/>
  <c r="C470" i="9"/>
  <c r="B513" i="14"/>
  <c r="C548" i="9"/>
  <c r="B509" i="14"/>
  <c r="C557" i="9"/>
  <c r="B505" i="14"/>
  <c r="C851" i="9"/>
  <c r="B501" i="14"/>
  <c r="C498" i="9"/>
  <c r="B497" i="14"/>
  <c r="C869" i="9"/>
  <c r="B461" i="14"/>
  <c r="C459" i="9"/>
  <c r="B453" i="14"/>
  <c r="C449" i="9"/>
  <c r="B449" i="14"/>
  <c r="C862" i="9"/>
  <c r="B441" i="14"/>
  <c r="C604" i="9"/>
  <c r="B437" i="14"/>
  <c r="C760" i="9"/>
  <c r="B389" i="14"/>
  <c r="C718" i="9"/>
  <c r="B313" i="14"/>
  <c r="C710" i="9"/>
  <c r="B305" i="14"/>
  <c r="C721" i="9"/>
  <c r="B269" i="14"/>
  <c r="C628" i="9"/>
  <c r="B265" i="14"/>
  <c r="C741" i="9"/>
  <c r="B261" i="14"/>
  <c r="C746" i="9"/>
  <c r="B249" i="14"/>
  <c r="C742" i="9"/>
  <c r="B245" i="14"/>
  <c r="C563" i="9"/>
  <c r="B213" i="14"/>
  <c r="C565" i="9"/>
  <c r="B209" i="14"/>
  <c r="C720" i="9"/>
  <c r="B197" i="14"/>
  <c r="C808" i="9"/>
  <c r="B185" i="14"/>
  <c r="C834" i="9"/>
  <c r="B181" i="14"/>
  <c r="C826" i="9"/>
  <c r="B169" i="14"/>
  <c r="C12" i="9"/>
  <c r="B161" i="14"/>
  <c r="C431" i="9"/>
  <c r="B157" i="14"/>
  <c r="C440" i="9"/>
  <c r="B153" i="14"/>
  <c r="C220" i="9"/>
  <c r="B149" i="14"/>
  <c r="C335" i="9"/>
  <c r="B145" i="14"/>
  <c r="C174" i="9"/>
  <c r="B141" i="14"/>
  <c r="C116" i="9"/>
  <c r="B137" i="14"/>
  <c r="C14" i="9"/>
  <c r="B133" i="14"/>
  <c r="C18" i="9"/>
  <c r="B129" i="14"/>
  <c r="C17" i="9"/>
  <c r="B125" i="14"/>
  <c r="C58" i="9"/>
  <c r="B121" i="14"/>
  <c r="C254" i="9"/>
  <c r="B117" i="14"/>
  <c r="C202" i="9"/>
  <c r="B113" i="14"/>
  <c r="C351" i="9"/>
  <c r="B105" i="14"/>
  <c r="C398" i="9"/>
  <c r="B97" i="14"/>
  <c r="C199" i="9"/>
  <c r="B93" i="14"/>
  <c r="C207" i="9"/>
  <c r="B89" i="14"/>
  <c r="C272" i="9"/>
  <c r="B85" i="14"/>
  <c r="C268" i="9"/>
  <c r="B81" i="14"/>
  <c r="C135" i="9"/>
  <c r="B77" i="14"/>
  <c r="C424" i="9"/>
  <c r="B69" i="14"/>
  <c r="C168" i="9"/>
  <c r="B65" i="14"/>
  <c r="C216" i="9"/>
  <c r="B61" i="14"/>
  <c r="C397" i="9"/>
  <c r="B57" i="14"/>
  <c r="C643" i="9"/>
  <c r="B53" i="14"/>
  <c r="C158" i="9"/>
  <c r="B49" i="14"/>
  <c r="C165" i="9"/>
  <c r="B45" i="14"/>
  <c r="F674" i="9"/>
  <c r="F2009" i="14"/>
  <c r="E584" i="9"/>
  <c r="E2008" i="14"/>
  <c r="D583" i="9"/>
  <c r="D2007" i="14"/>
  <c r="F582" i="9"/>
  <c r="F2005" i="14"/>
  <c r="F458" i="9"/>
  <c r="F2001" i="14"/>
  <c r="F675" i="9"/>
  <c r="F1997" i="14"/>
  <c r="E838" i="9"/>
  <c r="E1996" i="14"/>
  <c r="D719" i="9"/>
  <c r="D1987" i="14"/>
  <c r="E59" i="9"/>
  <c r="E1980" i="14"/>
  <c r="D188" i="9"/>
  <c r="D1979" i="14"/>
  <c r="F53" i="9"/>
  <c r="F1977" i="14"/>
  <c r="E394" i="9"/>
  <c r="E1976" i="14"/>
  <c r="D57" i="9"/>
  <c r="D1975" i="14"/>
  <c r="F42" i="9"/>
  <c r="F1973" i="14"/>
  <c r="E402" i="9"/>
  <c r="E1972" i="14"/>
  <c r="D51" i="9"/>
  <c r="D1971" i="14"/>
  <c r="D629" i="9"/>
  <c r="D1967" i="14"/>
  <c r="F37" i="9"/>
  <c r="F1965" i="14"/>
  <c r="E693" i="9"/>
  <c r="E1960" i="14"/>
  <c r="D673" i="9"/>
  <c r="D1959" i="14"/>
  <c r="F686" i="9"/>
  <c r="F1957" i="14"/>
  <c r="E698" i="9"/>
  <c r="E1956" i="14"/>
  <c r="D695" i="9"/>
  <c r="D1955" i="14"/>
  <c r="F689" i="9"/>
  <c r="F1953" i="14"/>
  <c r="E595" i="9"/>
  <c r="E1952" i="14"/>
  <c r="D589" i="9"/>
  <c r="D1951" i="14"/>
  <c r="F570" i="9"/>
  <c r="F1949" i="14"/>
  <c r="E580" i="9"/>
  <c r="E1948" i="14"/>
  <c r="D571" i="9"/>
  <c r="D1947" i="14"/>
  <c r="F597" i="9"/>
  <c r="F1945" i="14"/>
  <c r="E703" i="9"/>
  <c r="E1940" i="14"/>
  <c r="D697" i="9"/>
  <c r="D1939" i="14"/>
  <c r="F705" i="9"/>
  <c r="F1937" i="14"/>
  <c r="E592" i="9"/>
  <c r="E1936" i="14"/>
  <c r="D678" i="9"/>
  <c r="D1935" i="14"/>
  <c r="F699" i="9"/>
  <c r="F1933" i="14"/>
  <c r="E682" i="9"/>
  <c r="E1932" i="14"/>
  <c r="D594" i="9"/>
  <c r="D1931" i="14"/>
  <c r="F591" i="9"/>
  <c r="F1929" i="14"/>
  <c r="E572" i="9"/>
  <c r="E1928" i="14"/>
  <c r="D579" i="9"/>
  <c r="D1927" i="14"/>
  <c r="F587" i="9"/>
  <c r="F1925" i="14"/>
  <c r="E685" i="9"/>
  <c r="E1924" i="14"/>
  <c r="D706" i="9"/>
  <c r="D1923" i="14"/>
  <c r="F648" i="9"/>
  <c r="F1921" i="14"/>
  <c r="E684" i="9"/>
  <c r="E1920" i="14"/>
  <c r="D638" i="9"/>
  <c r="D1919" i="14"/>
  <c r="F649" i="9"/>
  <c r="F1917" i="14"/>
  <c r="E642" i="9"/>
  <c r="E1916" i="14"/>
  <c r="D692" i="9"/>
  <c r="D1915" i="14"/>
  <c r="F466" i="9"/>
  <c r="F1913" i="14"/>
  <c r="E655" i="9"/>
  <c r="E1912" i="14"/>
  <c r="D464" i="9"/>
  <c r="D1911" i="14"/>
  <c r="F652" i="9"/>
  <c r="F1909" i="14"/>
  <c r="E640" i="9"/>
  <c r="E1908" i="14"/>
  <c r="D465" i="9"/>
  <c r="D1907" i="14"/>
  <c r="F471" i="9"/>
  <c r="F1905" i="14"/>
  <c r="E468" i="9"/>
  <c r="E1904" i="14"/>
  <c r="D480" i="9"/>
  <c r="D1903" i="14"/>
  <c r="F484" i="9"/>
  <c r="F1901" i="14"/>
  <c r="E473" i="9"/>
  <c r="E1900" i="14"/>
  <c r="D482" i="9"/>
  <c r="D1899" i="14"/>
  <c r="F704" i="9"/>
  <c r="F1897" i="14"/>
  <c r="E478" i="9"/>
  <c r="E1896" i="14"/>
  <c r="D481" i="9"/>
  <c r="D1895" i="14"/>
  <c r="F518" i="9"/>
  <c r="F1893" i="14"/>
  <c r="E497" i="9"/>
  <c r="E1892" i="14"/>
  <c r="D486" i="9"/>
  <c r="D1891" i="14"/>
  <c r="F538" i="9"/>
  <c r="F1889" i="14"/>
  <c r="E527" i="9"/>
  <c r="E1888" i="14"/>
  <c r="D515" i="9"/>
  <c r="D1887" i="14"/>
  <c r="F533" i="9"/>
  <c r="F1885" i="14"/>
  <c r="E512" i="9"/>
  <c r="E1884" i="14"/>
  <c r="D500" i="9"/>
  <c r="D1883" i="14"/>
  <c r="F543" i="9"/>
  <c r="F1881" i="14"/>
  <c r="E537" i="9"/>
  <c r="E1880" i="14"/>
  <c r="D520" i="9"/>
  <c r="D1879" i="14"/>
  <c r="F495" i="9"/>
  <c r="F1877" i="14"/>
  <c r="E514" i="9"/>
  <c r="E1876" i="14"/>
  <c r="D489" i="9"/>
  <c r="D1875" i="14"/>
  <c r="F530" i="9"/>
  <c r="F1873" i="14"/>
  <c r="E529" i="9"/>
  <c r="E1872" i="14"/>
  <c r="D492" i="9"/>
  <c r="D1871" i="14"/>
  <c r="F503" i="9"/>
  <c r="F1869" i="14"/>
  <c r="E544" i="9"/>
  <c r="E1868" i="14"/>
  <c r="D509" i="9"/>
  <c r="D1867" i="14"/>
  <c r="F488" i="9"/>
  <c r="F1865" i="14"/>
  <c r="E534" i="9"/>
  <c r="E1864" i="14"/>
  <c r="D516" i="9"/>
  <c r="D1863" i="14"/>
  <c r="F521" i="9"/>
  <c r="F1861" i="14"/>
  <c r="E547" i="9"/>
  <c r="E1860" i="14"/>
  <c r="D494" i="9"/>
  <c r="D1859" i="14"/>
  <c r="F513" i="9"/>
  <c r="F1857" i="14"/>
  <c r="E540" i="9"/>
  <c r="E1856" i="14"/>
  <c r="D510" i="9"/>
  <c r="D1855" i="14"/>
  <c r="F546" i="9"/>
  <c r="F1853" i="14"/>
  <c r="E501" i="9"/>
  <c r="E1852" i="14"/>
  <c r="D558" i="9"/>
  <c r="D1851" i="14"/>
  <c r="F554" i="9"/>
  <c r="F1849" i="14"/>
  <c r="E553" i="9"/>
  <c r="E1848" i="14"/>
  <c r="D525" i="9"/>
  <c r="D1847" i="14"/>
  <c r="F552" i="9"/>
  <c r="F1845" i="14"/>
  <c r="E854" i="9"/>
  <c r="E1844" i="14"/>
  <c r="D846" i="9"/>
  <c r="D1843" i="14"/>
  <c r="F852" i="9"/>
  <c r="F1841" i="14"/>
  <c r="E847" i="9"/>
  <c r="E1840" i="14"/>
  <c r="D522" i="9"/>
  <c r="D1839" i="14"/>
  <c r="F844" i="9"/>
  <c r="F1837" i="14"/>
  <c r="E842" i="9"/>
  <c r="E1836" i="14"/>
  <c r="D856" i="9"/>
  <c r="D1835" i="14"/>
  <c r="D850" i="9"/>
  <c r="D1831" i="14"/>
  <c r="F768" i="9"/>
  <c r="F1829" i="14"/>
  <c r="E763" i="9"/>
  <c r="E1828" i="14"/>
  <c r="D771" i="9"/>
  <c r="D1827" i="14"/>
  <c r="F752" i="9"/>
  <c r="F1825" i="14"/>
  <c r="E754" i="9"/>
  <c r="E1824" i="14"/>
  <c r="D755" i="9"/>
  <c r="D1823" i="14"/>
  <c r="E769" i="9"/>
  <c r="E1820" i="14"/>
  <c r="D770" i="9"/>
  <c r="D1819" i="14"/>
  <c r="F767" i="9"/>
  <c r="F1817" i="14"/>
  <c r="E753" i="9"/>
  <c r="E1816" i="14"/>
  <c r="D762" i="9"/>
  <c r="D1815" i="14"/>
  <c r="F759" i="9"/>
  <c r="F1813" i="14"/>
  <c r="E751" i="9"/>
  <c r="E1812" i="14"/>
  <c r="D523" i="9"/>
  <c r="D1811" i="14"/>
  <c r="F772" i="9"/>
  <c r="F1809" i="14"/>
  <c r="D873" i="9"/>
  <c r="D1655" i="14"/>
  <c r="F875" i="9"/>
  <c r="F1653" i="14"/>
  <c r="E872" i="9"/>
  <c r="E1652" i="14"/>
  <c r="D861" i="9"/>
  <c r="D1651" i="14"/>
  <c r="E866" i="9"/>
  <c r="E1648" i="14"/>
  <c r="F864" i="9"/>
  <c r="F1645" i="14"/>
  <c r="F858" i="9"/>
  <c r="F1637" i="14"/>
  <c r="E859" i="9"/>
  <c r="E1636" i="14"/>
  <c r="D867" i="9"/>
  <c r="D1635" i="14"/>
  <c r="F463" i="9"/>
  <c r="F1629" i="14"/>
  <c r="E457" i="9"/>
  <c r="E1628" i="14"/>
  <c r="F454" i="9"/>
  <c r="F1625" i="14"/>
  <c r="E453" i="9"/>
  <c r="E1624" i="14"/>
  <c r="D455" i="9"/>
  <c r="D1623" i="14"/>
  <c r="F451" i="9"/>
  <c r="F1617" i="14"/>
  <c r="D620" i="9"/>
  <c r="D1615" i="14"/>
  <c r="E619" i="9"/>
  <c r="E1612" i="14"/>
  <c r="D621" i="9"/>
  <c r="D1611" i="14"/>
  <c r="F623" i="9"/>
  <c r="F1609" i="14"/>
  <c r="E607" i="9"/>
  <c r="E1608" i="14"/>
  <c r="D602" i="9"/>
  <c r="D1607" i="14"/>
  <c r="F598" i="9"/>
  <c r="F1605" i="14"/>
  <c r="E609" i="9"/>
  <c r="E1604" i="14"/>
  <c r="D601" i="9"/>
  <c r="D1603" i="14"/>
  <c r="F599" i="9"/>
  <c r="F1601" i="14"/>
  <c r="E605" i="9"/>
  <c r="E1600" i="14"/>
  <c r="F615" i="9"/>
  <c r="F1597" i="14"/>
  <c r="F616" i="9"/>
  <c r="F1593" i="14"/>
  <c r="F625" i="9"/>
  <c r="F1585" i="14"/>
  <c r="E613" i="9"/>
  <c r="E1584" i="14"/>
  <c r="E608" i="9"/>
  <c r="E1560" i="14"/>
  <c r="E624" i="9"/>
  <c r="E1552" i="14"/>
  <c r="F708" i="9"/>
  <c r="F1545" i="14"/>
  <c r="D622" i="9"/>
  <c r="D1339" i="14"/>
  <c r="E656" i="9"/>
  <c r="E1296" i="14"/>
  <c r="D714" i="9"/>
  <c r="D1271" i="14"/>
  <c r="F730" i="9"/>
  <c r="F1185" i="14"/>
  <c r="E743" i="9"/>
  <c r="E1184" i="14"/>
  <c r="F734" i="9"/>
  <c r="F1181" i="14"/>
  <c r="D744" i="9"/>
  <c r="D1179" i="14"/>
  <c r="F731" i="9"/>
  <c r="F1177" i="14"/>
  <c r="E732" i="9"/>
  <c r="E1176" i="14"/>
  <c r="D737" i="9"/>
  <c r="D1175" i="14"/>
  <c r="F738" i="9"/>
  <c r="F1173" i="14"/>
  <c r="E750" i="9"/>
  <c r="E1172" i="14"/>
  <c r="D745" i="9"/>
  <c r="D1171" i="14"/>
  <c r="F733" i="9"/>
  <c r="F1169" i="14"/>
  <c r="E727" i="9"/>
  <c r="E1168" i="14"/>
  <c r="E740" i="9"/>
  <c r="E1112" i="14"/>
  <c r="F564" i="9"/>
  <c r="F1081" i="14"/>
  <c r="D562" i="9"/>
  <c r="D1079" i="14"/>
  <c r="F658" i="9"/>
  <c r="F1073" i="14"/>
  <c r="E669" i="9"/>
  <c r="E1068" i="14"/>
  <c r="F668" i="9"/>
  <c r="F1065" i="14"/>
  <c r="D662" i="9"/>
  <c r="D1063" i="14"/>
  <c r="F723" i="9"/>
  <c r="F1061" i="14"/>
  <c r="E633" i="9"/>
  <c r="E1052" i="14"/>
  <c r="D630" i="9"/>
  <c r="D1051" i="14"/>
  <c r="F829" i="9"/>
  <c r="F1049" i="14"/>
  <c r="E828" i="9"/>
  <c r="E1048" i="14"/>
  <c r="D827" i="9"/>
  <c r="D1047" i="14"/>
  <c r="F830" i="9"/>
  <c r="F1045" i="14"/>
  <c r="D631" i="9"/>
  <c r="D1015" i="14"/>
  <c r="E795" i="9"/>
  <c r="E1008" i="14"/>
  <c r="D832" i="9"/>
  <c r="D1007" i="14"/>
  <c r="F823" i="9"/>
  <c r="F1005" i="14"/>
  <c r="E817" i="9"/>
  <c r="E1004" i="14"/>
  <c r="D788" i="9"/>
  <c r="D1003" i="14"/>
  <c r="F836" i="9"/>
  <c r="F1001" i="14"/>
  <c r="E802" i="9"/>
  <c r="E1000" i="14"/>
  <c r="F815" i="9"/>
  <c r="F997" i="14"/>
  <c r="E820" i="9"/>
  <c r="E996" i="14"/>
  <c r="D819" i="9"/>
  <c r="D995" i="14"/>
  <c r="F790" i="9"/>
  <c r="F993" i="14"/>
  <c r="D794" i="9"/>
  <c r="D991" i="14"/>
  <c r="F804" i="9"/>
  <c r="F989" i="14"/>
  <c r="E812" i="9"/>
  <c r="E988" i="14"/>
  <c r="F809" i="9"/>
  <c r="F985" i="14"/>
  <c r="D787" i="9"/>
  <c r="D983" i="14"/>
  <c r="D793" i="9"/>
  <c r="D979" i="14"/>
  <c r="F800" i="9"/>
  <c r="F977" i="14"/>
  <c r="E777" i="9"/>
  <c r="E976" i="14"/>
  <c r="D831" i="9"/>
  <c r="D975" i="14"/>
  <c r="F805" i="9"/>
  <c r="F973" i="14"/>
  <c r="E797" i="9"/>
  <c r="E972" i="14"/>
  <c r="F33" i="9"/>
  <c r="F969" i="14"/>
  <c r="E783" i="9"/>
  <c r="E968" i="14"/>
  <c r="D34" i="9"/>
  <c r="D967" i="14"/>
  <c r="F307" i="9"/>
  <c r="F965" i="14"/>
  <c r="E228" i="9"/>
  <c r="E964" i="14"/>
  <c r="D305" i="9"/>
  <c r="D963" i="14"/>
  <c r="F22" i="9"/>
  <c r="F961" i="14"/>
  <c r="E308" i="9"/>
  <c r="E960" i="14"/>
  <c r="D306" i="9"/>
  <c r="D959" i="14"/>
  <c r="F696" i="9"/>
  <c r="F957" i="14"/>
  <c r="E701" i="9"/>
  <c r="E956" i="14"/>
  <c r="D304" i="9"/>
  <c r="D955" i="14"/>
  <c r="F176" i="9"/>
  <c r="F953" i="14"/>
  <c r="E104" i="9"/>
  <c r="E952" i="14"/>
  <c r="D103" i="9"/>
  <c r="D951" i="14"/>
  <c r="F85" i="9"/>
  <c r="F949" i="14"/>
  <c r="E439" i="9"/>
  <c r="E948" i="14"/>
  <c r="D353" i="9"/>
  <c r="D947" i="14"/>
  <c r="F96" i="9"/>
  <c r="F945" i="14"/>
  <c r="E224" i="9"/>
  <c r="E944" i="14"/>
  <c r="D334" i="9"/>
  <c r="D943" i="14"/>
  <c r="F162" i="9"/>
  <c r="F941" i="14"/>
  <c r="D127" i="9"/>
  <c r="D939" i="14"/>
  <c r="F128" i="9"/>
  <c r="F937" i="14"/>
  <c r="E222" i="9"/>
  <c r="E936" i="14"/>
  <c r="D66" i="9"/>
  <c r="D935" i="14"/>
  <c r="F219" i="9"/>
  <c r="F933" i="14"/>
  <c r="E218" i="9"/>
  <c r="E932" i="14"/>
  <c r="D163" i="9"/>
  <c r="D931" i="14"/>
  <c r="F28" i="9"/>
  <c r="F929" i="14"/>
  <c r="E390" i="9"/>
  <c r="E928" i="14"/>
  <c r="D389" i="9"/>
  <c r="D927" i="14"/>
  <c r="F241" i="9"/>
  <c r="F925" i="14"/>
  <c r="E340" i="9"/>
  <c r="E924" i="14"/>
  <c r="D187" i="9"/>
  <c r="D923" i="14"/>
  <c r="F68" i="9"/>
  <c r="F921" i="14"/>
  <c r="E341" i="9"/>
  <c r="E920" i="14"/>
  <c r="D106" i="9"/>
  <c r="D919" i="14"/>
  <c r="F573" i="9"/>
  <c r="F917" i="14"/>
  <c r="E292" i="9"/>
  <c r="E916" i="14"/>
  <c r="D293" i="9"/>
  <c r="D915" i="14"/>
  <c r="F150" i="9"/>
  <c r="F913" i="14"/>
  <c r="E447" i="9"/>
  <c r="E912" i="14"/>
  <c r="D295" i="9"/>
  <c r="D911" i="14"/>
  <c r="F244" i="9"/>
  <c r="F909" i="14"/>
  <c r="E79" i="9"/>
  <c r="E908" i="14"/>
  <c r="D329" i="9"/>
  <c r="D907" i="14"/>
  <c r="F97" i="9"/>
  <c r="F905" i="14"/>
  <c r="E242" i="9"/>
  <c r="E904" i="14"/>
  <c r="D147" i="9"/>
  <c r="D903" i="14"/>
  <c r="F184" i="9"/>
  <c r="F901" i="14"/>
  <c r="E300" i="9"/>
  <c r="E900" i="14"/>
  <c r="D299" i="9"/>
  <c r="D899" i="14"/>
  <c r="F536" i="9"/>
  <c r="F897" i="14"/>
  <c r="E301" i="9"/>
  <c r="E896" i="14"/>
  <c r="D159" i="9"/>
  <c r="D895" i="14"/>
  <c r="F260" i="9"/>
  <c r="F893" i="14"/>
  <c r="E322" i="9"/>
  <c r="E892" i="14"/>
  <c r="D160" i="9"/>
  <c r="D891" i="14"/>
  <c r="F91" i="9"/>
  <c r="F889" i="14"/>
  <c r="E130" i="9"/>
  <c r="E888" i="14"/>
  <c r="D94" i="9"/>
  <c r="D887" i="14"/>
  <c r="F240" i="9"/>
  <c r="F885" i="14"/>
  <c r="E291" i="9"/>
  <c r="E884" i="14"/>
  <c r="D289" i="9"/>
  <c r="D883" i="14"/>
  <c r="F294" i="9"/>
  <c r="F881" i="14"/>
  <c r="E124" i="9"/>
  <c r="E880" i="14"/>
  <c r="D350" i="9"/>
  <c r="D879" i="14"/>
  <c r="F183" i="9"/>
  <c r="F877" i="14"/>
  <c r="E185" i="9"/>
  <c r="E876" i="14"/>
  <c r="D107" i="9"/>
  <c r="D875" i="14"/>
  <c r="F239" i="9"/>
  <c r="F873" i="14"/>
  <c r="E31" i="9"/>
  <c r="E872" i="14"/>
  <c r="D25" i="9"/>
  <c r="D871" i="14"/>
  <c r="F780" i="9"/>
  <c r="F869" i="14"/>
  <c r="E21" i="9"/>
  <c r="E868" i="14"/>
  <c r="D26" i="9"/>
  <c r="D867" i="14"/>
  <c r="E15" i="9"/>
  <c r="E864" i="14"/>
  <c r="D778" i="9"/>
  <c r="D863" i="14"/>
  <c r="F311" i="9"/>
  <c r="F861" i="14"/>
  <c r="E13" i="9"/>
  <c r="E860" i="14"/>
  <c r="D23" i="9"/>
  <c r="D859" i="14"/>
  <c r="F290" i="9"/>
  <c r="F857" i="14"/>
  <c r="E303" i="9"/>
  <c r="E856" i="14"/>
  <c r="D393" i="9"/>
  <c r="D855" i="14"/>
  <c r="F131" i="9"/>
  <c r="F853" i="14"/>
  <c r="E256" i="9"/>
  <c r="E852" i="14"/>
  <c r="D253" i="9"/>
  <c r="D851" i="14"/>
  <c r="F400" i="9"/>
  <c r="F849" i="14"/>
  <c r="E278" i="9"/>
  <c r="E848" i="14"/>
  <c r="D279" i="9"/>
  <c r="D847" i="14"/>
  <c r="F119" i="9"/>
  <c r="F845" i="14"/>
  <c r="E277" i="9"/>
  <c r="E844" i="14"/>
  <c r="D321" i="9"/>
  <c r="D843" i="14"/>
  <c r="F275" i="9"/>
  <c r="F841" i="14"/>
  <c r="E274" i="9"/>
  <c r="E840" i="14"/>
  <c r="D416" i="9"/>
  <c r="D839" i="14"/>
  <c r="F310" i="9"/>
  <c r="F837" i="14"/>
  <c r="E214" i="9"/>
  <c r="E836" i="14"/>
  <c r="D213" i="9"/>
  <c r="D835" i="14"/>
  <c r="F297" i="9"/>
  <c r="F833" i="14"/>
  <c r="E298" i="9"/>
  <c r="E832" i="14"/>
  <c r="D368" i="9"/>
  <c r="D831" i="14"/>
  <c r="F379" i="9"/>
  <c r="F829" i="14"/>
  <c r="E370" i="9"/>
  <c r="E828" i="14"/>
  <c r="D328" i="9"/>
  <c r="D827" i="14"/>
  <c r="F139" i="9"/>
  <c r="F825" i="14"/>
  <c r="E138" i="9"/>
  <c r="E824" i="14"/>
  <c r="D243" i="9"/>
  <c r="D823" i="14"/>
  <c r="E237" i="9"/>
  <c r="E820" i="14"/>
  <c r="D236" i="9"/>
  <c r="D819" i="14"/>
  <c r="F414" i="9"/>
  <c r="F817" i="14"/>
  <c r="E282" i="9"/>
  <c r="E816" i="14"/>
  <c r="D343" i="9"/>
  <c r="D815" i="14"/>
  <c r="F317" i="9"/>
  <c r="F813" i="14"/>
  <c r="E385" i="9"/>
  <c r="E812" i="14"/>
  <c r="D438" i="9"/>
  <c r="D811" i="14"/>
  <c r="F325" i="9"/>
  <c r="F809" i="14"/>
  <c r="D155" i="9"/>
  <c r="D807" i="14"/>
  <c r="F327" i="9"/>
  <c r="F805" i="14"/>
  <c r="E331" i="9"/>
  <c r="E804" i="14"/>
  <c r="D332" i="9"/>
  <c r="D803" i="14"/>
  <c r="F428" i="9"/>
  <c r="F801" i="14"/>
  <c r="E373" i="9"/>
  <c r="E800" i="14"/>
  <c r="D76" i="9"/>
  <c r="D799" i="14"/>
  <c r="F92" i="9"/>
  <c r="F797" i="14"/>
  <c r="E144" i="9"/>
  <c r="E796" i="14"/>
  <c r="D75" i="9"/>
  <c r="D795" i="14"/>
  <c r="F140" i="9"/>
  <c r="F793" i="14"/>
  <c r="E264" i="9"/>
  <c r="E792" i="14"/>
  <c r="D349" i="9"/>
  <c r="D791" i="14"/>
  <c r="F72" i="9"/>
  <c r="F789" i="14"/>
  <c r="E74" i="9"/>
  <c r="E788" i="14"/>
  <c r="D247" i="9"/>
  <c r="D787" i="14"/>
  <c r="F421" i="9"/>
  <c r="F785" i="14"/>
  <c r="E369" i="9"/>
  <c r="E784" i="14"/>
  <c r="D86" i="9"/>
  <c r="D783" i="14"/>
  <c r="F78" i="9"/>
  <c r="F781" i="14"/>
  <c r="E354" i="9"/>
  <c r="E780" i="14"/>
  <c r="D283" i="9"/>
  <c r="D779" i="14"/>
  <c r="F212" i="9"/>
  <c r="F777" i="14"/>
  <c r="E435" i="9"/>
  <c r="E776" i="14"/>
  <c r="D180" i="9"/>
  <c r="D775" i="14"/>
  <c r="F172" i="9"/>
  <c r="F773" i="14"/>
  <c r="E441" i="9"/>
  <c r="E772" i="14"/>
  <c r="D125" i="9"/>
  <c r="D771" i="14"/>
  <c r="F380" i="9"/>
  <c r="F769" i="14"/>
  <c r="E337" i="9"/>
  <c r="E768" i="14"/>
  <c r="D377" i="9"/>
  <c r="D767" i="14"/>
  <c r="F280" i="9"/>
  <c r="F765" i="14"/>
  <c r="E387" i="9"/>
  <c r="E764" i="14"/>
  <c r="D386" i="9"/>
  <c r="D763" i="14"/>
  <c r="F284" i="9"/>
  <c r="F761" i="14"/>
  <c r="E319" i="9"/>
  <c r="E760" i="14"/>
  <c r="D320" i="9"/>
  <c r="D759" i="14"/>
  <c r="F60" i="9"/>
  <c r="F757" i="14"/>
  <c r="E418" i="9"/>
  <c r="E756" i="14"/>
  <c r="D600" i="9"/>
  <c r="D755" i="14"/>
  <c r="F69" i="9"/>
  <c r="F753" i="14"/>
  <c r="E427" i="9"/>
  <c r="E752" i="14"/>
  <c r="D204" i="9"/>
  <c r="D751" i="14"/>
  <c r="F114" i="9"/>
  <c r="F749" i="14"/>
  <c r="E232" i="9"/>
  <c r="E748" i="14"/>
  <c r="D171" i="9"/>
  <c r="D747" i="14"/>
  <c r="F152" i="9"/>
  <c r="F745" i="14"/>
  <c r="E362" i="9"/>
  <c r="E744" i="14"/>
  <c r="D384" i="9"/>
  <c r="D743" i="14"/>
  <c r="F248" i="9"/>
  <c r="F741" i="14"/>
  <c r="E194" i="9"/>
  <c r="E740" i="14"/>
  <c r="D142" i="9"/>
  <c r="D739" i="14"/>
  <c r="F215" i="9"/>
  <c r="F737" i="14"/>
  <c r="E357" i="9"/>
  <c r="E736" i="14"/>
  <c r="D263" i="9"/>
  <c r="D735" i="14"/>
  <c r="F446" i="9"/>
  <c r="F733" i="14"/>
  <c r="E395" i="9"/>
  <c r="E732" i="14"/>
  <c r="D170" i="9"/>
  <c r="D731" i="14"/>
  <c r="F90" i="9"/>
  <c r="F729" i="14"/>
  <c r="E359" i="9"/>
  <c r="E728" i="14"/>
  <c r="D102" i="9"/>
  <c r="D727" i="14"/>
  <c r="F193" i="9"/>
  <c r="F725" i="14"/>
  <c r="E89" i="9"/>
  <c r="E724" i="14"/>
  <c r="D88" i="9"/>
  <c r="D723" i="14"/>
  <c r="F83" i="9"/>
  <c r="F721" i="14"/>
  <c r="E679" i="9"/>
  <c r="E720" i="14"/>
  <c r="D82" i="9"/>
  <c r="D719" i="14"/>
  <c r="F269" i="9"/>
  <c r="F717" i="14"/>
  <c r="E148" i="9"/>
  <c r="E716" i="14"/>
  <c r="D406" i="9"/>
  <c r="D715" i="14"/>
  <c r="F136" i="9"/>
  <c r="F713" i="14"/>
  <c r="E261" i="9"/>
  <c r="E712" i="14"/>
  <c r="D149" i="9"/>
  <c r="D711" i="14"/>
  <c r="F113" i="9"/>
  <c r="F709" i="14"/>
  <c r="E252" i="9"/>
  <c r="E708" i="14"/>
  <c r="D267" i="9"/>
  <c r="D707" i="14"/>
  <c r="F126" i="9"/>
  <c r="F705" i="14"/>
  <c r="E62" i="9"/>
  <c r="E704" i="14"/>
  <c r="D132" i="9"/>
  <c r="D703" i="14"/>
  <c r="F445" i="9"/>
  <c r="F701" i="14"/>
  <c r="D245" i="9"/>
  <c r="D699" i="14"/>
  <c r="F143" i="9"/>
  <c r="F697" i="14"/>
  <c r="E360" i="9"/>
  <c r="E696" i="14"/>
  <c r="D229" i="9"/>
  <c r="D695" i="14"/>
  <c r="F145" i="9"/>
  <c r="F693" i="14"/>
  <c r="E443" i="9"/>
  <c r="E692" i="14"/>
  <c r="D437" i="9"/>
  <c r="D691" i="14"/>
  <c r="F208" i="9"/>
  <c r="F689" i="14"/>
  <c r="E109" i="9"/>
  <c r="E688" i="14"/>
  <c r="D123" i="9"/>
  <c r="D687" i="14"/>
  <c r="F101" i="9"/>
  <c r="F685" i="14"/>
  <c r="E352" i="9"/>
  <c r="E684" i="14"/>
  <c r="D404" i="9"/>
  <c r="D683" i="14"/>
  <c r="F167" i="9"/>
  <c r="F681" i="14"/>
  <c r="E273" i="9"/>
  <c r="E680" i="14"/>
  <c r="D122" i="9"/>
  <c r="D679" i="14"/>
  <c r="F257" i="9"/>
  <c r="F677" i="14"/>
  <c r="E442" i="9"/>
  <c r="E676" i="14"/>
  <c r="D63" i="9"/>
  <c r="D675" i="14"/>
  <c r="F231" i="9"/>
  <c r="F673" i="14"/>
  <c r="E110" i="9"/>
  <c r="E672" i="14"/>
  <c r="D93" i="9"/>
  <c r="D671" i="14"/>
  <c r="F364" i="9"/>
  <c r="F669" i="14"/>
  <c r="E157" i="9"/>
  <c r="E668" i="14"/>
  <c r="D413" i="9"/>
  <c r="D667" i="14"/>
  <c r="F375" i="9"/>
  <c r="F665" i="14"/>
  <c r="E376" i="9"/>
  <c r="E664" i="14"/>
  <c r="D410" i="9"/>
  <c r="D663" i="14"/>
  <c r="F338" i="9"/>
  <c r="F661" i="14"/>
  <c r="E363" i="9"/>
  <c r="E660" i="14"/>
  <c r="D314" i="9"/>
  <c r="D659" i="14"/>
  <c r="F217" i="9"/>
  <c r="F657" i="14"/>
  <c r="E422" i="9"/>
  <c r="E656" i="14"/>
  <c r="D348" i="9"/>
  <c r="D655" i="14"/>
  <c r="F186" i="9"/>
  <c r="F653" i="14"/>
  <c r="E324" i="9"/>
  <c r="E652" i="14"/>
  <c r="D429" i="9"/>
  <c r="D651" i="14"/>
  <c r="D259" i="9"/>
  <c r="D647" i="14"/>
  <c r="D419" i="9"/>
  <c r="D639" i="14"/>
  <c r="F98" i="9"/>
  <c r="F637" i="14"/>
  <c r="D433" i="9"/>
  <c r="D635" i="14"/>
  <c r="E115" i="9"/>
  <c r="E628" i="14"/>
  <c r="E276" i="9"/>
  <c r="E620" i="14"/>
  <c r="E67" i="9"/>
  <c r="E616" i="14"/>
  <c r="F401" i="9"/>
  <c r="F613" i="14"/>
  <c r="F372" i="9"/>
  <c r="F609" i="14"/>
  <c r="F381" i="9"/>
  <c r="F585" i="14"/>
  <c r="E549" i="9"/>
  <c r="E584" i="14"/>
  <c r="D511" i="9"/>
  <c r="D583" i="14"/>
  <c r="F73" i="9"/>
  <c r="F581" i="14"/>
  <c r="E56" i="9"/>
  <c r="E580" i="14"/>
  <c r="D50" i="9"/>
  <c r="D579" i="14"/>
  <c r="F41" i="9"/>
  <c r="F577" i="14"/>
  <c r="E40" i="9"/>
  <c r="E576" i="14"/>
  <c r="F52" i="9"/>
  <c r="F573" i="14"/>
  <c r="E38" i="9"/>
  <c r="E572" i="14"/>
  <c r="D43" i="9"/>
  <c r="D571" i="14"/>
  <c r="F48" i="9"/>
  <c r="F569" i="14"/>
  <c r="E49" i="9"/>
  <c r="E568" i="14"/>
  <c r="E178" i="9"/>
  <c r="E560" i="14"/>
  <c r="D707" i="9"/>
  <c r="D551" i="14"/>
  <c r="F672" i="9"/>
  <c r="F549" i="14"/>
  <c r="E681" i="9"/>
  <c r="E548" i="14"/>
  <c r="D687" i="9"/>
  <c r="D547" i="14"/>
  <c r="F568" i="9"/>
  <c r="F545" i="14"/>
  <c r="E569" i="9"/>
  <c r="E544" i="14"/>
  <c r="D575" i="9"/>
  <c r="D543" i="14"/>
  <c r="F581" i="9"/>
  <c r="F541" i="14"/>
  <c r="E683" i="9"/>
  <c r="E540" i="14"/>
  <c r="D700" i="9"/>
  <c r="D539" i="14"/>
  <c r="F585" i="9"/>
  <c r="F537" i="14"/>
  <c r="E677" i="9"/>
  <c r="E536" i="14"/>
  <c r="D635" i="9"/>
  <c r="D535" i="14"/>
  <c r="F650" i="9"/>
  <c r="F533" i="14"/>
  <c r="E646" i="9"/>
  <c r="E532" i="14"/>
  <c r="D654" i="9"/>
  <c r="D531" i="14"/>
  <c r="F644" i="9"/>
  <c r="F529" i="14"/>
  <c r="E472" i="9"/>
  <c r="E528" i="14"/>
  <c r="D469" i="9"/>
  <c r="D527" i="14"/>
  <c r="F476" i="9"/>
  <c r="F525" i="14"/>
  <c r="E475" i="9"/>
  <c r="E524" i="14"/>
  <c r="D483" i="9"/>
  <c r="D523" i="14"/>
  <c r="F532" i="9"/>
  <c r="F521" i="14"/>
  <c r="E541" i="9"/>
  <c r="E520" i="14"/>
  <c r="D491" i="9"/>
  <c r="D519" i="14"/>
  <c r="F487" i="9"/>
  <c r="F517" i="14"/>
  <c r="E639" i="9"/>
  <c r="E516" i="14"/>
  <c r="D676" i="9"/>
  <c r="D515" i="14"/>
  <c r="F470" i="9"/>
  <c r="F513" i="14"/>
  <c r="E555" i="9"/>
  <c r="E512" i="14"/>
  <c r="D542" i="9"/>
  <c r="D511" i="14"/>
  <c r="F548" i="9"/>
  <c r="F509" i="14"/>
  <c r="E545" i="9"/>
  <c r="E508" i="14"/>
  <c r="D839" i="9"/>
  <c r="D507" i="14"/>
  <c r="F557" i="9"/>
  <c r="F505" i="14"/>
  <c r="E550" i="9"/>
  <c r="E504" i="14"/>
  <c r="D556" i="9"/>
  <c r="D503" i="14"/>
  <c r="F851" i="9"/>
  <c r="F501" i="14"/>
  <c r="E837" i="9"/>
  <c r="E500" i="14"/>
  <c r="D843" i="9"/>
  <c r="D499" i="14"/>
  <c r="F498" i="9"/>
  <c r="F497" i="14"/>
  <c r="E849" i="9"/>
  <c r="E496" i="14"/>
  <c r="D845" i="9"/>
  <c r="D495" i="14"/>
  <c r="E765" i="9"/>
  <c r="E488" i="14"/>
  <c r="D758" i="9"/>
  <c r="D487" i="14"/>
  <c r="E865" i="9"/>
  <c r="E464" i="14"/>
  <c r="D863" i="9"/>
  <c r="D463" i="14"/>
  <c r="F869" i="9"/>
  <c r="F461" i="14"/>
  <c r="F459" i="9"/>
  <c r="F453" i="14"/>
  <c r="E462" i="9"/>
  <c r="E452" i="14"/>
  <c r="D461" i="9"/>
  <c r="D451" i="14"/>
  <c r="F449" i="9"/>
  <c r="F449" i="14"/>
  <c r="E456" i="9"/>
  <c r="E448" i="14"/>
  <c r="D452" i="9"/>
  <c r="D447" i="14"/>
  <c r="D871" i="9"/>
  <c r="D443" i="14"/>
  <c r="F862" i="9"/>
  <c r="F441" i="14"/>
  <c r="E868" i="9"/>
  <c r="E440" i="14"/>
  <c r="D626" i="9"/>
  <c r="D439" i="14"/>
  <c r="F604" i="9"/>
  <c r="F437" i="14"/>
  <c r="E611" i="9"/>
  <c r="E436" i="14"/>
  <c r="D499" i="9"/>
  <c r="D435" i="14"/>
  <c r="E614" i="9"/>
  <c r="E424" i="14"/>
  <c r="D618" i="9"/>
  <c r="D423" i="14"/>
  <c r="E713" i="9"/>
  <c r="E400" i="14"/>
  <c r="D709" i="9"/>
  <c r="D399" i="14"/>
  <c r="F760" i="9"/>
  <c r="F389" i="14"/>
  <c r="E773" i="9"/>
  <c r="E388" i="14"/>
  <c r="E657" i="9"/>
  <c r="E344" i="14"/>
  <c r="D667" i="9"/>
  <c r="D339" i="14"/>
  <c r="F718" i="9"/>
  <c r="F313" i="14"/>
  <c r="D717" i="9"/>
  <c r="D307" i="14"/>
  <c r="F710" i="9"/>
  <c r="F305" i="14"/>
  <c r="E712" i="9"/>
  <c r="E304" i="14"/>
  <c r="F721" i="9"/>
  <c r="F269" i="14"/>
  <c r="F628" i="9"/>
  <c r="F265" i="14"/>
  <c r="E784" i="9"/>
  <c r="E264" i="14"/>
  <c r="D785" i="9"/>
  <c r="D263" i="14"/>
  <c r="F741" i="9"/>
  <c r="F261" i="14"/>
  <c r="E725" i="9"/>
  <c r="E260" i="14"/>
  <c r="D724" i="9"/>
  <c r="D251" i="14"/>
  <c r="F746" i="9"/>
  <c r="F249" i="14"/>
  <c r="E729" i="9"/>
  <c r="E248" i="14"/>
  <c r="D739" i="9"/>
  <c r="D247" i="14"/>
  <c r="F742" i="9"/>
  <c r="F245" i="14"/>
  <c r="E722" i="9"/>
  <c r="E244" i="14"/>
  <c r="D748" i="9"/>
  <c r="D243" i="14"/>
  <c r="D814" i="9"/>
  <c r="D219" i="14"/>
  <c r="F563" i="9"/>
  <c r="F213" i="14"/>
  <c r="D561" i="9"/>
  <c r="D211" i="14"/>
  <c r="F565" i="9"/>
  <c r="F209" i="14"/>
  <c r="E560" i="9"/>
  <c r="E208" i="14"/>
  <c r="E663" i="9"/>
  <c r="E200" i="14"/>
  <c r="D659" i="9"/>
  <c r="D199" i="14"/>
  <c r="F720" i="9"/>
  <c r="F197" i="14"/>
  <c r="E660" i="9"/>
  <c r="E196" i="14"/>
  <c r="F808" i="9"/>
  <c r="F185" i="14"/>
  <c r="E816" i="9"/>
  <c r="E184" i="14"/>
  <c r="D825" i="9"/>
  <c r="D183" i="14"/>
  <c r="F834" i="9"/>
  <c r="F181" i="14"/>
  <c r="E822" i="9"/>
  <c r="E180" i="14"/>
  <c r="D821" i="9"/>
  <c r="D179" i="14"/>
  <c r="E806" i="9"/>
  <c r="E176" i="14"/>
  <c r="D811" i="9"/>
  <c r="D171" i="14"/>
  <c r="F826" i="9"/>
  <c r="F169" i="14"/>
  <c r="E798" i="9"/>
  <c r="E168" i="14"/>
  <c r="D791" i="9"/>
  <c r="D167" i="14"/>
  <c r="E796" i="9"/>
  <c r="E164" i="14"/>
  <c r="D781" i="9"/>
  <c r="D163" i="14"/>
  <c r="F12" i="9"/>
  <c r="F161" i="14"/>
  <c r="E29" i="9"/>
  <c r="E160" i="14"/>
  <c r="D30" i="9"/>
  <c r="D159" i="14"/>
  <c r="F431" i="9"/>
  <c r="F157" i="14"/>
  <c r="E209" i="9"/>
  <c r="E156" i="14"/>
  <c r="D225" i="9"/>
  <c r="D155" i="14"/>
  <c r="F440" i="9"/>
  <c r="F153" i="14"/>
  <c r="E181" i="9"/>
  <c r="E152" i="14"/>
  <c r="D203" i="9"/>
  <c r="D151" i="14"/>
  <c r="F220" i="9"/>
  <c r="F149" i="14"/>
  <c r="E221" i="9"/>
  <c r="E148" i="14"/>
  <c r="D411" i="9"/>
  <c r="D147" i="14"/>
  <c r="F335" i="9"/>
  <c r="F145" i="14"/>
  <c r="E84" i="9"/>
  <c r="E144" i="14"/>
  <c r="D407" i="9"/>
  <c r="D143" i="14"/>
  <c r="F174" i="9"/>
  <c r="F141" i="14"/>
  <c r="E198" i="9"/>
  <c r="E140" i="14"/>
  <c r="F116" i="9"/>
  <c r="F137" i="14"/>
  <c r="E175" i="9"/>
  <c r="E136" i="14"/>
  <c r="D323" i="9"/>
  <c r="D135" i="14"/>
  <c r="F14" i="9"/>
  <c r="F133" i="14"/>
  <c r="E35" i="9"/>
  <c r="E132" i="14"/>
  <c r="D19" i="9"/>
  <c r="D131" i="14"/>
  <c r="F18" i="9"/>
  <c r="F129" i="14"/>
  <c r="E11" i="9"/>
  <c r="E128" i="14"/>
  <c r="D559" i="9"/>
  <c r="D127" i="14"/>
  <c r="F17" i="9"/>
  <c r="F125" i="14"/>
  <c r="E164" i="9"/>
  <c r="E124" i="14"/>
  <c r="D151" i="9"/>
  <c r="D123" i="14"/>
  <c r="F58" i="9"/>
  <c r="F121" i="14"/>
  <c r="E80" i="9"/>
  <c r="E120" i="14"/>
  <c r="D415" i="9"/>
  <c r="D119" i="14"/>
  <c r="F254" i="9"/>
  <c r="F117" i="14"/>
  <c r="E251" i="9"/>
  <c r="E116" i="14"/>
  <c r="D434" i="9"/>
  <c r="D115" i="14"/>
  <c r="F202" i="9"/>
  <c r="F113" i="14"/>
  <c r="E425" i="9"/>
  <c r="E108" i="14"/>
  <c r="D344" i="9"/>
  <c r="D107" i="14"/>
  <c r="F351" i="9"/>
  <c r="F105" i="14"/>
  <c r="E266" i="9"/>
  <c r="E104" i="14"/>
  <c r="D71" i="9"/>
  <c r="D103" i="14"/>
  <c r="D133" i="9"/>
  <c r="D99" i="14"/>
  <c r="F398" i="9"/>
  <c r="F97" i="14"/>
  <c r="E420" i="9"/>
  <c r="E96" i="14"/>
  <c r="D356" i="9"/>
  <c r="D95" i="14"/>
  <c r="F199" i="9"/>
  <c r="F93" i="14"/>
  <c r="E336" i="9"/>
  <c r="E92" i="14"/>
  <c r="D409" i="9"/>
  <c r="D91" i="14"/>
  <c r="F207" i="9"/>
  <c r="F89" i="14"/>
  <c r="E403" i="9"/>
  <c r="E88" i="14"/>
  <c r="D134" i="9"/>
  <c r="D87" i="14"/>
  <c r="F272" i="9"/>
  <c r="F85" i="14"/>
  <c r="D153" i="9"/>
  <c r="D83" i="14"/>
  <c r="F268" i="9"/>
  <c r="F81" i="14"/>
  <c r="E383" i="9"/>
  <c r="E80" i="14"/>
  <c r="D146" i="9"/>
  <c r="D79" i="14"/>
  <c r="F135" i="9"/>
  <c r="F77" i="14"/>
  <c r="E77" i="9"/>
  <c r="E76" i="14"/>
  <c r="D702" i="9"/>
  <c r="D75" i="14"/>
  <c r="E100" i="9"/>
  <c r="E72" i="14"/>
  <c r="D99" i="9"/>
  <c r="D71" i="14"/>
  <c r="F424" i="9"/>
  <c r="F69" i="14"/>
  <c r="E258" i="9"/>
  <c r="E68" i="14"/>
  <c r="D347" i="9"/>
  <c r="D67" i="14"/>
  <c r="F168" i="9"/>
  <c r="F65" i="14"/>
  <c r="E192" i="9"/>
  <c r="E64" i="14"/>
  <c r="D313" i="9"/>
  <c r="D63" i="14"/>
  <c r="F216" i="9"/>
  <c r="F61" i="14"/>
  <c r="E366" i="9"/>
  <c r="E60" i="14"/>
  <c r="D196" i="9"/>
  <c r="D59" i="14"/>
  <c r="F397" i="9"/>
  <c r="F57" i="14"/>
  <c r="E316" i="9"/>
  <c r="E56" i="14"/>
  <c r="D365" i="9"/>
  <c r="D55" i="14"/>
  <c r="F643" i="9"/>
  <c r="F53" i="14"/>
  <c r="F158" i="9"/>
  <c r="F49" i="14"/>
  <c r="E70" i="9"/>
  <c r="E48" i="14"/>
  <c r="D223" i="9"/>
  <c r="D47" i="14"/>
  <c r="F165" i="9"/>
  <c r="F45" i="14"/>
  <c r="E206" i="9"/>
  <c r="E44" i="14"/>
  <c r="D205" i="9"/>
  <c r="D43" i="14"/>
  <c r="D234" i="9"/>
  <c r="D31" i="14"/>
  <c r="G2013" i="1"/>
  <c r="C2003" i="14"/>
  <c r="G2001" i="1"/>
  <c r="C1991" i="14"/>
  <c r="B582" i="9"/>
  <c r="C2005" i="14"/>
  <c r="B458" i="9"/>
  <c r="C2001" i="14"/>
  <c r="G1999" i="1"/>
  <c r="C1989" i="14"/>
  <c r="G1991" i="1"/>
  <c r="C1981" i="14"/>
  <c r="B42" i="9"/>
  <c r="C1973" i="14"/>
  <c r="G1971" i="1"/>
  <c r="C1961" i="14"/>
  <c r="B689" i="9"/>
  <c r="C1953" i="14"/>
  <c r="B597" i="9"/>
  <c r="C1945" i="14"/>
  <c r="B705" i="9"/>
  <c r="C1937" i="14"/>
  <c r="B591" i="9"/>
  <c r="C1929" i="14"/>
  <c r="B587" i="9"/>
  <c r="C1925" i="14"/>
  <c r="B648" i="9"/>
  <c r="C1921" i="14"/>
  <c r="B649" i="9"/>
  <c r="C1917" i="14"/>
  <c r="B466" i="9"/>
  <c r="C1913" i="14"/>
  <c r="B652" i="9"/>
  <c r="C1909" i="14"/>
  <c r="B471" i="9"/>
  <c r="C1905" i="14"/>
  <c r="B484" i="9"/>
  <c r="C1901" i="14"/>
  <c r="B704" i="9"/>
  <c r="C1897" i="14"/>
  <c r="B518" i="9"/>
  <c r="C1893" i="14"/>
  <c r="B538" i="9"/>
  <c r="C1889" i="14"/>
  <c r="B533" i="9"/>
  <c r="C1885" i="14"/>
  <c r="B543" i="9"/>
  <c r="C1881" i="14"/>
  <c r="B495" i="9"/>
  <c r="C1877" i="14"/>
  <c r="B530" i="9"/>
  <c r="C1873" i="14"/>
  <c r="B503" i="9"/>
  <c r="C1869" i="14"/>
  <c r="B488" i="9"/>
  <c r="C1865" i="14"/>
  <c r="B513" i="9"/>
  <c r="C1857" i="14"/>
  <c r="B554" i="9"/>
  <c r="C1849" i="14"/>
  <c r="B852" i="9"/>
  <c r="C1841" i="14"/>
  <c r="B752" i="9"/>
  <c r="C1825" i="14"/>
  <c r="B767" i="9"/>
  <c r="C1817" i="14"/>
  <c r="B772" i="9"/>
  <c r="C1809" i="14"/>
  <c r="G1719" i="1"/>
  <c r="C1709" i="14"/>
  <c r="G1667" i="1"/>
  <c r="C1657" i="14"/>
  <c r="G1659" i="1"/>
  <c r="C1649" i="14"/>
  <c r="B858" i="9"/>
  <c r="C1637" i="14"/>
  <c r="B463" i="9"/>
  <c r="C1629" i="14"/>
  <c r="G1623" i="1"/>
  <c r="C1613" i="14"/>
  <c r="B623" i="9"/>
  <c r="C1609" i="14"/>
  <c r="B615" i="9"/>
  <c r="C1597" i="14"/>
  <c r="B584" i="9"/>
  <c r="C2008" i="14"/>
  <c r="G2014" i="1"/>
  <c r="C2004" i="14"/>
  <c r="B838" i="9"/>
  <c r="C1996" i="14"/>
  <c r="G1998" i="1"/>
  <c r="C1988" i="14"/>
  <c r="G1994" i="1"/>
  <c r="C1984" i="14"/>
  <c r="G1974" i="1"/>
  <c r="C1964" i="14"/>
  <c r="B693" i="9"/>
  <c r="C1960" i="14"/>
  <c r="B698" i="9"/>
  <c r="C1956" i="14"/>
  <c r="B595" i="9"/>
  <c r="C1952" i="14"/>
  <c r="B580" i="9"/>
  <c r="C1948" i="14"/>
  <c r="B703" i="9"/>
  <c r="C1940" i="14"/>
  <c r="B592" i="9"/>
  <c r="C1936" i="14"/>
  <c r="B682" i="9"/>
  <c r="C1932" i="14"/>
  <c r="B572" i="9"/>
  <c r="C1928" i="14"/>
  <c r="B685" i="9"/>
  <c r="C1924" i="14"/>
  <c r="B684" i="9"/>
  <c r="C1920" i="14"/>
  <c r="B642" i="9"/>
  <c r="C1916" i="14"/>
  <c r="B655" i="9"/>
  <c r="C1912" i="14"/>
  <c r="B640" i="9"/>
  <c r="C1908" i="14"/>
  <c r="B468" i="9"/>
  <c r="C1904" i="14"/>
  <c r="B473" i="9"/>
  <c r="C1900" i="14"/>
  <c r="B478" i="9"/>
  <c r="C1896" i="14"/>
  <c r="B497" i="9"/>
  <c r="C1892" i="14"/>
  <c r="B527" i="9"/>
  <c r="C1888" i="14"/>
  <c r="B512" i="9"/>
  <c r="C1884" i="14"/>
  <c r="B537" i="9"/>
  <c r="C1880" i="14"/>
  <c r="B514" i="9"/>
  <c r="C1876" i="14"/>
  <c r="B529" i="9"/>
  <c r="C1872" i="14"/>
  <c r="B544" i="9"/>
  <c r="C1868" i="14"/>
  <c r="B534" i="9"/>
  <c r="C1864" i="14"/>
  <c r="B547" i="9"/>
  <c r="C1860" i="14"/>
  <c r="B540" i="9"/>
  <c r="C1856" i="14"/>
  <c r="B501" i="9"/>
  <c r="C1852" i="14"/>
  <c r="B553" i="9"/>
  <c r="C1848" i="14"/>
  <c r="B854" i="9"/>
  <c r="C1844" i="14"/>
  <c r="B847" i="9"/>
  <c r="C1840" i="14"/>
  <c r="B842" i="9"/>
  <c r="C1836" i="14"/>
  <c r="G1842" i="1"/>
  <c r="C1832" i="14"/>
  <c r="B763" i="9"/>
  <c r="C1828" i="14"/>
  <c r="B754" i="9"/>
  <c r="C1824" i="14"/>
  <c r="B769" i="9"/>
  <c r="C1820" i="14"/>
  <c r="B753" i="9"/>
  <c r="C1816" i="14"/>
  <c r="B751" i="9"/>
  <c r="C1812" i="14"/>
  <c r="G1666" i="1"/>
  <c r="C1656" i="14"/>
  <c r="B872" i="9"/>
  <c r="C1652" i="14"/>
  <c r="B866" i="9"/>
  <c r="C1648" i="14"/>
  <c r="G1654" i="1"/>
  <c r="C1644" i="14"/>
  <c r="G1650" i="1"/>
  <c r="C1640" i="14"/>
  <c r="B859" i="9"/>
  <c r="C1636" i="14"/>
  <c r="G1642" i="1"/>
  <c r="C1632" i="14"/>
  <c r="B457" i="9"/>
  <c r="C1628" i="14"/>
  <c r="B453" i="9"/>
  <c r="C1624" i="14"/>
  <c r="G1630" i="1"/>
  <c r="C1620" i="14"/>
  <c r="B619" i="9"/>
  <c r="C1612" i="14"/>
  <c r="B607" i="9"/>
  <c r="C1608" i="14"/>
  <c r="B609" i="9"/>
  <c r="C1604" i="14"/>
  <c r="B605" i="9"/>
  <c r="C1600" i="14"/>
  <c r="B613" i="9"/>
  <c r="C1584" i="14"/>
  <c r="B608" i="9"/>
  <c r="C1560" i="14"/>
  <c r="B624" i="9"/>
  <c r="C1552" i="14"/>
  <c r="G1554" i="1"/>
  <c r="C1544" i="14"/>
  <c r="G1546" i="1"/>
  <c r="C1536" i="14"/>
  <c r="G1542" i="1"/>
  <c r="C1532" i="14"/>
  <c r="G1538" i="1"/>
  <c r="C1528" i="14"/>
  <c r="G1534" i="1"/>
  <c r="C1524" i="14"/>
  <c r="G1530" i="1"/>
  <c r="C1520" i="14"/>
  <c r="G1526" i="1"/>
  <c r="C1516" i="14"/>
  <c r="G1522" i="1"/>
  <c r="C1512" i="14"/>
  <c r="G1518" i="1"/>
  <c r="C1508" i="14"/>
  <c r="G1514" i="1"/>
  <c r="C1504" i="14"/>
  <c r="G1510" i="1"/>
  <c r="C1500" i="14"/>
  <c r="G1506" i="1"/>
  <c r="C1496" i="14"/>
  <c r="G1502" i="1"/>
  <c r="C1492" i="14"/>
  <c r="G1498" i="1"/>
  <c r="C1488" i="14"/>
  <c r="G1494" i="1"/>
  <c r="C1484" i="14"/>
  <c r="G1490" i="1"/>
  <c r="C1480" i="14"/>
  <c r="G1482" i="1"/>
  <c r="C1472" i="14"/>
  <c r="G1434" i="1"/>
  <c r="C1424" i="14"/>
  <c r="G1430" i="1"/>
  <c r="C1420" i="14"/>
  <c r="G1426" i="1"/>
  <c r="C1416" i="14"/>
  <c r="G1422" i="1"/>
  <c r="C1412" i="14"/>
  <c r="G1410" i="1"/>
  <c r="C1400" i="14"/>
  <c r="G1402" i="1"/>
  <c r="C1392" i="14"/>
  <c r="G1398" i="1"/>
  <c r="C1388" i="14"/>
  <c r="G1394" i="1"/>
  <c r="C1384" i="14"/>
  <c r="G1390" i="1"/>
  <c r="C1380" i="14"/>
  <c r="G1374" i="1"/>
  <c r="C1364" i="14"/>
  <c r="G1370" i="1"/>
  <c r="C1360" i="14"/>
  <c r="G1358" i="1"/>
  <c r="C1348" i="14"/>
  <c r="G1354" i="1"/>
  <c r="C1344" i="14"/>
  <c r="G1350" i="1"/>
  <c r="C1340" i="14"/>
  <c r="G1346" i="1"/>
  <c r="C1336" i="14"/>
  <c r="G1342" i="1"/>
  <c r="C1332" i="14"/>
  <c r="G1338" i="1"/>
  <c r="C1328" i="14"/>
  <c r="G1334" i="1"/>
  <c r="C1324" i="14"/>
  <c r="G1330" i="1"/>
  <c r="C1320" i="14"/>
  <c r="G1326" i="1"/>
  <c r="C1316" i="14"/>
  <c r="G1322" i="1"/>
  <c r="C1312" i="14"/>
  <c r="G1314" i="1"/>
  <c r="C1304" i="14"/>
  <c r="B656" i="9"/>
  <c r="C1296" i="14"/>
  <c r="G1282" i="1"/>
  <c r="C1272" i="14"/>
  <c r="G1242" i="1"/>
  <c r="C1232" i="14"/>
  <c r="G1234" i="1"/>
  <c r="C1224" i="14"/>
  <c r="G1230" i="1"/>
  <c r="C1220" i="14"/>
  <c r="G1226" i="1"/>
  <c r="C1216" i="14"/>
  <c r="G1214" i="1"/>
  <c r="C1204" i="14"/>
  <c r="G1210" i="1"/>
  <c r="C1200" i="14"/>
  <c r="B743" i="9"/>
  <c r="C1184" i="14"/>
  <c r="G1190" i="1"/>
  <c r="C1180" i="14"/>
  <c r="B750" i="9"/>
  <c r="C1172" i="14"/>
  <c r="B727" i="9"/>
  <c r="C1168" i="14"/>
  <c r="G1146" i="1"/>
  <c r="C1136" i="14"/>
  <c r="G1138" i="1"/>
  <c r="C1128" i="14"/>
  <c r="G1134" i="1"/>
  <c r="C1124" i="14"/>
  <c r="G1130" i="1"/>
  <c r="C1120" i="14"/>
  <c r="G1126" i="1"/>
  <c r="C1116" i="14"/>
  <c r="G1118" i="1"/>
  <c r="C1108" i="14"/>
  <c r="G1114" i="1"/>
  <c r="C1104" i="14"/>
  <c r="G1110" i="1"/>
  <c r="C1100" i="14"/>
  <c r="G1106" i="1"/>
  <c r="C1096" i="14"/>
  <c r="B669" i="9"/>
  <c r="C1068" i="14"/>
  <c r="G1074" i="1"/>
  <c r="C1064" i="14"/>
  <c r="B633" i="9"/>
  <c r="C1052" i="14"/>
  <c r="B828" i="9"/>
  <c r="C1048" i="14"/>
  <c r="G1054" i="1"/>
  <c r="C1044" i="14"/>
  <c r="G1050" i="1"/>
  <c r="C1040" i="14"/>
  <c r="G1046" i="1"/>
  <c r="C1036" i="14"/>
  <c r="G1042" i="1"/>
  <c r="C1032" i="14"/>
  <c r="G1038" i="1"/>
  <c r="C1028" i="14"/>
  <c r="G1026" i="1"/>
  <c r="C1016" i="14"/>
  <c r="G1022" i="1"/>
  <c r="C1012" i="14"/>
  <c r="B795" i="9"/>
  <c r="C1008" i="14"/>
  <c r="B817" i="9"/>
  <c r="C1004" i="14"/>
  <c r="B802" i="9"/>
  <c r="C1000" i="14"/>
  <c r="G1006" i="1"/>
  <c r="C996" i="14"/>
  <c r="B812" i="9"/>
  <c r="C988" i="14"/>
  <c r="G994" i="1"/>
  <c r="C984" i="14"/>
  <c r="G990" i="1"/>
  <c r="C980" i="14"/>
  <c r="B777" i="9"/>
  <c r="C976" i="14"/>
  <c r="B797" i="9"/>
  <c r="C972" i="14"/>
  <c r="B783" i="9"/>
  <c r="C968" i="14"/>
  <c r="B228" i="9"/>
  <c r="C964" i="14"/>
  <c r="B308" i="9"/>
  <c r="C960" i="14"/>
  <c r="B701" i="9"/>
  <c r="C956" i="14"/>
  <c r="B104" i="9"/>
  <c r="C952" i="14"/>
  <c r="B439" i="9"/>
  <c r="C948" i="14"/>
  <c r="B224" i="9"/>
  <c r="C944" i="14"/>
  <c r="B301" i="9"/>
  <c r="C896" i="14"/>
  <c r="B322" i="9"/>
  <c r="C892" i="14"/>
  <c r="B130" i="9"/>
  <c r="C888" i="14"/>
  <c r="B291" i="9"/>
  <c r="C884" i="14"/>
  <c r="B124" i="9"/>
  <c r="C880" i="14"/>
  <c r="B185" i="9"/>
  <c r="C876" i="14"/>
  <c r="B21" i="9"/>
  <c r="C868" i="14"/>
  <c r="B15" i="9"/>
  <c r="C864" i="14"/>
  <c r="B13" i="9"/>
  <c r="C860" i="14"/>
  <c r="B303" i="9"/>
  <c r="C856" i="14"/>
  <c r="B256" i="9"/>
  <c r="C852" i="14"/>
  <c r="B278" i="9"/>
  <c r="C848" i="14"/>
  <c r="B277" i="9"/>
  <c r="C844" i="14"/>
  <c r="B274" i="9"/>
  <c r="C840" i="14"/>
  <c r="B214" i="9"/>
  <c r="C836" i="14"/>
  <c r="B298" i="9"/>
  <c r="C832" i="14"/>
  <c r="B370" i="9"/>
  <c r="C828" i="14"/>
  <c r="B138" i="9"/>
  <c r="C824" i="14"/>
  <c r="B282" i="9"/>
  <c r="C816" i="14"/>
  <c r="B385" i="9"/>
  <c r="C812" i="14"/>
  <c r="B331" i="9"/>
  <c r="C804" i="14"/>
  <c r="B373" i="9"/>
  <c r="C800" i="14"/>
  <c r="B144" i="9"/>
  <c r="C796" i="14"/>
  <c r="B264" i="9"/>
  <c r="C792" i="14"/>
  <c r="B74" i="9"/>
  <c r="C788" i="14"/>
  <c r="B369" i="9"/>
  <c r="C784" i="14"/>
  <c r="B354" i="9"/>
  <c r="C780" i="14"/>
  <c r="B435" i="9"/>
  <c r="C776" i="14"/>
  <c r="B441" i="9"/>
  <c r="C772" i="14"/>
  <c r="B337" i="9"/>
  <c r="C768" i="14"/>
  <c r="B387" i="9"/>
  <c r="C764" i="14"/>
  <c r="B319" i="9"/>
  <c r="C760" i="14"/>
  <c r="B418" i="9"/>
  <c r="C756" i="14"/>
  <c r="B427" i="9"/>
  <c r="C752" i="14"/>
  <c r="B232" i="9"/>
  <c r="C748" i="14"/>
  <c r="B362" i="9"/>
  <c r="C744" i="14"/>
  <c r="B194" i="9"/>
  <c r="C740" i="14"/>
  <c r="B357" i="9"/>
  <c r="C736" i="14"/>
  <c r="B395" i="9"/>
  <c r="C732" i="14"/>
  <c r="B359" i="9"/>
  <c r="C728" i="14"/>
  <c r="B89" i="9"/>
  <c r="C724" i="14"/>
  <c r="B679" i="9"/>
  <c r="C720" i="14"/>
  <c r="B148" i="9"/>
  <c r="C716" i="14"/>
  <c r="B261" i="9"/>
  <c r="C712" i="14"/>
  <c r="B252" i="9"/>
  <c r="C708" i="14"/>
  <c r="B62" i="9"/>
  <c r="C704" i="14"/>
  <c r="G710" i="1"/>
  <c r="C700" i="14"/>
  <c r="B360" i="9"/>
  <c r="C696" i="14"/>
  <c r="B443" i="9"/>
  <c r="C692" i="14"/>
  <c r="B109" i="9"/>
  <c r="C688" i="14"/>
  <c r="B352" i="9"/>
  <c r="C684" i="14"/>
  <c r="B273" i="9"/>
  <c r="C680" i="14"/>
  <c r="B442" i="9"/>
  <c r="C676" i="14"/>
  <c r="B110" i="9"/>
  <c r="C672" i="14"/>
  <c r="B157" i="9"/>
  <c r="C668" i="14"/>
  <c r="B376" i="9"/>
  <c r="C664" i="14"/>
  <c r="B363" i="9"/>
  <c r="C660" i="14"/>
  <c r="B422" i="9"/>
  <c r="C656" i="14"/>
  <c r="B324" i="9"/>
  <c r="C652" i="14"/>
  <c r="G658" i="1"/>
  <c r="C648" i="14"/>
  <c r="G654" i="1"/>
  <c r="C644" i="14"/>
  <c r="G650" i="1"/>
  <c r="C640" i="14"/>
  <c r="G642" i="1"/>
  <c r="C632" i="14"/>
  <c r="B115" i="9"/>
  <c r="C628" i="14"/>
  <c r="G634" i="1"/>
  <c r="C624" i="14"/>
  <c r="B276" i="9"/>
  <c r="C620" i="14"/>
  <c r="B67" i="9"/>
  <c r="C616" i="14"/>
  <c r="G622" i="1"/>
  <c r="C612" i="14"/>
  <c r="G618" i="1"/>
  <c r="C608" i="14"/>
  <c r="G614" i="1"/>
  <c r="C604" i="14"/>
  <c r="G610" i="1"/>
  <c r="C600" i="14"/>
  <c r="G606" i="1"/>
  <c r="C596" i="14"/>
  <c r="G602" i="1"/>
  <c r="C592" i="14"/>
  <c r="G598" i="1"/>
  <c r="C588" i="14"/>
  <c r="B549" i="9"/>
  <c r="C584" i="14"/>
  <c r="B56" i="9"/>
  <c r="C580" i="14"/>
  <c r="B40" i="9"/>
  <c r="C576" i="14"/>
  <c r="B38" i="9"/>
  <c r="C572" i="14"/>
  <c r="B49" i="9"/>
  <c r="C568" i="14"/>
  <c r="G574" i="1"/>
  <c r="C564" i="14"/>
  <c r="B178" i="9"/>
  <c r="C560" i="14"/>
  <c r="G566" i="1"/>
  <c r="C556" i="14"/>
  <c r="G562" i="1"/>
  <c r="C552" i="14"/>
  <c r="B681" i="9"/>
  <c r="C548" i="14"/>
  <c r="B569" i="9"/>
  <c r="C544" i="14"/>
  <c r="B683" i="9"/>
  <c r="C540" i="14"/>
  <c r="B677" i="9"/>
  <c r="C536" i="14"/>
  <c r="B646" i="9"/>
  <c r="C532" i="14"/>
  <c r="B472" i="9"/>
  <c r="C528" i="14"/>
  <c r="B475" i="9"/>
  <c r="C524" i="14"/>
  <c r="B541" i="9"/>
  <c r="C520" i="14"/>
  <c r="B639" i="9"/>
  <c r="C516" i="14"/>
  <c r="B555" i="9"/>
  <c r="C512" i="14"/>
  <c r="B550" i="9"/>
  <c r="C504" i="14"/>
  <c r="B837" i="9"/>
  <c r="C500" i="14"/>
  <c r="B849" i="9"/>
  <c r="C496" i="14"/>
  <c r="G502" i="1"/>
  <c r="C492" i="14"/>
  <c r="B765" i="9"/>
  <c r="C488" i="14"/>
  <c r="B865" i="9"/>
  <c r="C464" i="14"/>
  <c r="G470" i="1"/>
  <c r="C460" i="14"/>
  <c r="G466" i="1"/>
  <c r="C456" i="14"/>
  <c r="B462" i="9"/>
  <c r="C452" i="14"/>
  <c r="B456" i="9"/>
  <c r="C448" i="14"/>
  <c r="B868" i="9"/>
  <c r="C440" i="14"/>
  <c r="B611" i="9"/>
  <c r="C436" i="14"/>
  <c r="B614" i="9"/>
  <c r="C424" i="14"/>
  <c r="G426" i="1"/>
  <c r="C416" i="14"/>
  <c r="B713" i="9"/>
  <c r="C400" i="14"/>
  <c r="G406" i="1"/>
  <c r="C396" i="14"/>
  <c r="G402" i="1"/>
  <c r="C392" i="14"/>
  <c r="B773" i="9"/>
  <c r="C388" i="14"/>
  <c r="G390" i="1"/>
  <c r="C380" i="14"/>
  <c r="G386" i="1"/>
  <c r="C376" i="14"/>
  <c r="G378" i="1"/>
  <c r="C368" i="14"/>
  <c r="G374" i="1"/>
  <c r="C364" i="14"/>
  <c r="G370" i="1"/>
  <c r="C360" i="14"/>
  <c r="G362" i="1"/>
  <c r="C352" i="14"/>
  <c r="G358" i="1"/>
  <c r="C348" i="14"/>
  <c r="B657" i="9"/>
  <c r="C344" i="14"/>
  <c r="G350" i="1"/>
  <c r="C340" i="14"/>
  <c r="G346" i="1"/>
  <c r="C336" i="14"/>
  <c r="B712" i="9"/>
  <c r="C304" i="14"/>
  <c r="G302" i="1"/>
  <c r="C292" i="14"/>
  <c r="G298" i="1"/>
  <c r="C288" i="14"/>
  <c r="G290" i="1"/>
  <c r="C280" i="14"/>
  <c r="B784" i="9"/>
  <c r="C264" i="14"/>
  <c r="B725" i="9"/>
  <c r="C260" i="14"/>
  <c r="G262" i="1"/>
  <c r="C252" i="14"/>
  <c r="B729" i="9"/>
  <c r="C248" i="14"/>
  <c r="B722" i="9"/>
  <c r="C244" i="14"/>
  <c r="G250" i="1"/>
  <c r="C240" i="14"/>
  <c r="G246" i="1"/>
  <c r="C236" i="14"/>
  <c r="G242" i="1"/>
  <c r="C232" i="14"/>
  <c r="G238" i="1"/>
  <c r="C228" i="14"/>
  <c r="G234" i="1"/>
  <c r="C224" i="14"/>
  <c r="G230" i="1"/>
  <c r="C220" i="14"/>
  <c r="G226" i="1"/>
  <c r="C216" i="14"/>
  <c r="G222" i="1"/>
  <c r="C212" i="14"/>
  <c r="B560" i="9"/>
  <c r="C208" i="14"/>
  <c r="B663" i="9"/>
  <c r="C200" i="14"/>
  <c r="B660" i="9"/>
  <c r="C196" i="14"/>
  <c r="G202" i="1"/>
  <c r="C192" i="14"/>
  <c r="G198" i="1"/>
  <c r="C188" i="14"/>
  <c r="B816" i="9"/>
  <c r="C184" i="14"/>
  <c r="B822" i="9"/>
  <c r="C180" i="14"/>
  <c r="B806" i="9"/>
  <c r="C176" i="14"/>
  <c r="G182" i="1"/>
  <c r="C172" i="14"/>
  <c r="B798" i="9"/>
  <c r="C168" i="14"/>
  <c r="B796" i="9"/>
  <c r="C164" i="14"/>
  <c r="B29" i="9"/>
  <c r="C160" i="14"/>
  <c r="B209" i="9"/>
  <c r="C156" i="14"/>
  <c r="B181" i="9"/>
  <c r="C152" i="14"/>
  <c r="B221" i="9"/>
  <c r="C148" i="14"/>
  <c r="B84" i="9"/>
  <c r="C144" i="14"/>
  <c r="B198" i="9"/>
  <c r="C140" i="14"/>
  <c r="B175" i="9"/>
  <c r="C136" i="14"/>
  <c r="B35" i="9"/>
  <c r="C132" i="14"/>
  <c r="B11" i="9"/>
  <c r="C128" i="14"/>
  <c r="B164" i="9"/>
  <c r="C124" i="14"/>
  <c r="B80" i="9"/>
  <c r="C120" i="14"/>
  <c r="B251" i="9"/>
  <c r="C116" i="14"/>
  <c r="B425" i="9"/>
  <c r="C108" i="14"/>
  <c r="B266" i="9"/>
  <c r="C104" i="14"/>
  <c r="G110" i="1"/>
  <c r="C100" i="14"/>
  <c r="B420" i="9"/>
  <c r="C96" i="14"/>
  <c r="B336" i="9"/>
  <c r="C92" i="14"/>
  <c r="B403" i="9"/>
  <c r="C88" i="14"/>
  <c r="G94" i="1"/>
  <c r="C84" i="14"/>
  <c r="B383" i="9"/>
  <c r="C80" i="14"/>
  <c r="B77" i="9"/>
  <c r="C76" i="14"/>
  <c r="B100" i="9"/>
  <c r="C72" i="14"/>
  <c r="B258" i="9"/>
  <c r="C68" i="14"/>
  <c r="B192" i="9"/>
  <c r="C64" i="14"/>
  <c r="B366" i="9"/>
  <c r="C60" i="14"/>
  <c r="G62" i="1"/>
  <c r="C52" i="14"/>
  <c r="B70" i="9"/>
  <c r="C48" i="14"/>
  <c r="B206" i="9"/>
  <c r="C44" i="14"/>
  <c r="G50" i="1"/>
  <c r="C40" i="14"/>
  <c r="G46" i="1"/>
  <c r="C36" i="14"/>
  <c r="G42" i="1"/>
  <c r="C32" i="14"/>
  <c r="G38" i="1"/>
  <c r="C28" i="14"/>
  <c r="G34" i="1"/>
  <c r="C24" i="14"/>
  <c r="G30" i="1"/>
  <c r="C20" i="14"/>
  <c r="G26" i="1"/>
  <c r="C16" i="14"/>
  <c r="G22" i="1"/>
  <c r="C12" i="14"/>
  <c r="G18" i="1"/>
  <c r="C8" i="14"/>
  <c r="C584" i="9"/>
  <c r="B2008" i="14"/>
  <c r="C838" i="9"/>
  <c r="B1996" i="14"/>
  <c r="C59" i="9"/>
  <c r="B1980" i="14"/>
  <c r="C394" i="9"/>
  <c r="B1976" i="14"/>
  <c r="C402" i="9"/>
  <c r="B1972" i="14"/>
  <c r="C693" i="9"/>
  <c r="B1960" i="14"/>
  <c r="C698" i="9"/>
  <c r="B1956" i="14"/>
  <c r="C595" i="9"/>
  <c r="B1952" i="14"/>
  <c r="C580" i="9"/>
  <c r="B1948" i="14"/>
  <c r="C703" i="9"/>
  <c r="B1940" i="14"/>
  <c r="C592" i="9"/>
  <c r="B1936" i="14"/>
  <c r="C682" i="9"/>
  <c r="B1932" i="14"/>
  <c r="C572" i="9"/>
  <c r="B1928" i="14"/>
  <c r="C685" i="9"/>
  <c r="B1924" i="14"/>
  <c r="C684" i="9"/>
  <c r="B1920" i="14"/>
  <c r="C642" i="9"/>
  <c r="B1916" i="14"/>
  <c r="C655" i="9"/>
  <c r="B1912" i="14"/>
  <c r="C640" i="9"/>
  <c r="B1908" i="14"/>
  <c r="C468" i="9"/>
  <c r="B1904" i="14"/>
  <c r="C473" i="9"/>
  <c r="B1900" i="14"/>
  <c r="C478" i="9"/>
  <c r="B1896" i="14"/>
  <c r="C497" i="9"/>
  <c r="B1892" i="14"/>
  <c r="C527" i="9"/>
  <c r="B1888" i="14"/>
  <c r="C512" i="9"/>
  <c r="B1884" i="14"/>
  <c r="C537" i="9"/>
  <c r="B1880" i="14"/>
  <c r="C514" i="9"/>
  <c r="B1876" i="14"/>
  <c r="C529" i="9"/>
  <c r="B1872" i="14"/>
  <c r="C544" i="9"/>
  <c r="B1868" i="14"/>
  <c r="C534" i="9"/>
  <c r="B1864" i="14"/>
  <c r="C547" i="9"/>
  <c r="B1860" i="14"/>
  <c r="C540" i="9"/>
  <c r="B1856" i="14"/>
  <c r="C501" i="9"/>
  <c r="B1852" i="14"/>
  <c r="C553" i="9"/>
  <c r="B1848" i="14"/>
  <c r="C854" i="9"/>
  <c r="B1844" i="14"/>
  <c r="C847" i="9"/>
  <c r="B1840" i="14"/>
  <c r="C842" i="9"/>
  <c r="B1836" i="14"/>
  <c r="C763" i="9"/>
  <c r="B1828" i="14"/>
  <c r="C754" i="9"/>
  <c r="B1824" i="14"/>
  <c r="C769" i="9"/>
  <c r="B1820" i="14"/>
  <c r="C753" i="9"/>
  <c r="B1816" i="14"/>
  <c r="C751" i="9"/>
  <c r="B1812" i="14"/>
  <c r="C872" i="9"/>
  <c r="B1652" i="14"/>
  <c r="C866" i="9"/>
  <c r="B1648" i="14"/>
  <c r="C859" i="9"/>
  <c r="B1636" i="14"/>
  <c r="C457" i="9"/>
  <c r="B1628" i="14"/>
  <c r="C453" i="9"/>
  <c r="B1624" i="14"/>
  <c r="C619" i="9"/>
  <c r="B1612" i="14"/>
  <c r="C607" i="9"/>
  <c r="B1608" i="14"/>
  <c r="C609" i="9"/>
  <c r="B1604" i="14"/>
  <c r="C605" i="9"/>
  <c r="B1600" i="14"/>
  <c r="C613" i="9"/>
  <c r="B1584" i="14"/>
  <c r="C608" i="9"/>
  <c r="B1560" i="14"/>
  <c r="C624" i="9"/>
  <c r="B1552" i="14"/>
  <c r="C656" i="9"/>
  <c r="B1296" i="14"/>
  <c r="C743" i="9"/>
  <c r="B1184" i="14"/>
  <c r="C732" i="9"/>
  <c r="B1176" i="14"/>
  <c r="C750" i="9"/>
  <c r="B1172" i="14"/>
  <c r="C727" i="9"/>
  <c r="B1168" i="14"/>
  <c r="C740" i="9"/>
  <c r="B1112" i="14"/>
  <c r="C669" i="9"/>
  <c r="B1068" i="14"/>
  <c r="C633" i="9"/>
  <c r="B1052" i="14"/>
  <c r="C828" i="9"/>
  <c r="B1048" i="14"/>
  <c r="C795" i="9"/>
  <c r="B1008" i="14"/>
  <c r="C817" i="9"/>
  <c r="B1004" i="14"/>
  <c r="C802" i="9"/>
  <c r="B1000" i="14"/>
  <c r="C820" i="9"/>
  <c r="B996" i="14"/>
  <c r="C812" i="9"/>
  <c r="B988" i="14"/>
  <c r="C777" i="9"/>
  <c r="B976" i="14"/>
  <c r="C797" i="9"/>
  <c r="B972" i="14"/>
  <c r="C783" i="9"/>
  <c r="B968" i="14"/>
  <c r="C228" i="9"/>
  <c r="B964" i="14"/>
  <c r="C308" i="9"/>
  <c r="B960" i="14"/>
  <c r="C701" i="9"/>
  <c r="B956" i="14"/>
  <c r="C104" i="9"/>
  <c r="B952" i="14"/>
  <c r="C439" i="9"/>
  <c r="B948" i="14"/>
  <c r="C224" i="9"/>
  <c r="B944" i="14"/>
  <c r="C222" i="9"/>
  <c r="B936" i="14"/>
  <c r="C218" i="9"/>
  <c r="B932" i="14"/>
  <c r="C390" i="9"/>
  <c r="B928" i="14"/>
  <c r="C340" i="9"/>
  <c r="B924" i="14"/>
  <c r="C341" i="9"/>
  <c r="B920" i="14"/>
  <c r="C292" i="9"/>
  <c r="B916" i="14"/>
  <c r="C447" i="9"/>
  <c r="B912" i="14"/>
  <c r="C79" i="9"/>
  <c r="B908" i="14"/>
  <c r="C242" i="9"/>
  <c r="B904" i="14"/>
  <c r="C300" i="9"/>
  <c r="B900" i="14"/>
  <c r="C301" i="9"/>
  <c r="B896" i="14"/>
  <c r="C322" i="9"/>
  <c r="B892" i="14"/>
  <c r="C130" i="9"/>
  <c r="B888" i="14"/>
  <c r="C291" i="9"/>
  <c r="B884" i="14"/>
  <c r="C124" i="9"/>
  <c r="B880" i="14"/>
  <c r="C185" i="9"/>
  <c r="B876" i="14"/>
  <c r="C31" i="9"/>
  <c r="B872" i="14"/>
  <c r="C21" i="9"/>
  <c r="B868" i="14"/>
  <c r="C15" i="9"/>
  <c r="B864" i="14"/>
  <c r="C13" i="9"/>
  <c r="B860" i="14"/>
  <c r="C303" i="9"/>
  <c r="B856" i="14"/>
  <c r="C256" i="9"/>
  <c r="B852" i="14"/>
  <c r="C278" i="9"/>
  <c r="B848" i="14"/>
  <c r="C277" i="9"/>
  <c r="B844" i="14"/>
  <c r="C274" i="9"/>
  <c r="B840" i="14"/>
  <c r="C214" i="9"/>
  <c r="B836" i="14"/>
  <c r="C298" i="9"/>
  <c r="B832" i="14"/>
  <c r="C370" i="9"/>
  <c r="B828" i="14"/>
  <c r="C138" i="9"/>
  <c r="B824" i="14"/>
  <c r="C237" i="9"/>
  <c r="B820" i="14"/>
  <c r="C282" i="9"/>
  <c r="B816" i="14"/>
  <c r="C385" i="9"/>
  <c r="B812" i="14"/>
  <c r="C331" i="9"/>
  <c r="B804" i="14"/>
  <c r="C373" i="9"/>
  <c r="B800" i="14"/>
  <c r="C144" i="9"/>
  <c r="B796" i="14"/>
  <c r="C264" i="9"/>
  <c r="B792" i="14"/>
  <c r="C74" i="9"/>
  <c r="B788" i="14"/>
  <c r="C369" i="9"/>
  <c r="B784" i="14"/>
  <c r="C354" i="9"/>
  <c r="B780" i="14"/>
  <c r="C435" i="9"/>
  <c r="B776" i="14"/>
  <c r="C441" i="9"/>
  <c r="B772" i="14"/>
  <c r="C337" i="9"/>
  <c r="B768" i="14"/>
  <c r="C387" i="9"/>
  <c r="B764" i="14"/>
  <c r="C319" i="9"/>
  <c r="B760" i="14"/>
  <c r="C418" i="9"/>
  <c r="B756" i="14"/>
  <c r="C427" i="9"/>
  <c r="B752" i="14"/>
  <c r="C232" i="9"/>
  <c r="B748" i="14"/>
  <c r="C362" i="9"/>
  <c r="B744" i="14"/>
  <c r="C194" i="9"/>
  <c r="B740" i="14"/>
  <c r="C357" i="9"/>
  <c r="B736" i="14"/>
  <c r="C395" i="9"/>
  <c r="B732" i="14"/>
  <c r="C359" i="9"/>
  <c r="B728" i="14"/>
  <c r="C89" i="9"/>
  <c r="B724" i="14"/>
  <c r="C679" i="9"/>
  <c r="B720" i="14"/>
  <c r="C148" i="9"/>
  <c r="B716" i="14"/>
  <c r="C261" i="9"/>
  <c r="B712" i="14"/>
  <c r="C252" i="9"/>
  <c r="B708" i="14"/>
  <c r="C62" i="9"/>
  <c r="B704" i="14"/>
  <c r="C360" i="9"/>
  <c r="B696" i="14"/>
  <c r="C443" i="9"/>
  <c r="B692" i="14"/>
  <c r="C109" i="9"/>
  <c r="B688" i="14"/>
  <c r="C352" i="9"/>
  <c r="B684" i="14"/>
  <c r="C273" i="9"/>
  <c r="B680" i="14"/>
  <c r="C442" i="9"/>
  <c r="B676" i="14"/>
  <c r="C110" i="9"/>
  <c r="B672" i="14"/>
  <c r="C157" i="9"/>
  <c r="B668" i="14"/>
  <c r="C376" i="9"/>
  <c r="B664" i="14"/>
  <c r="C363" i="9"/>
  <c r="B660" i="14"/>
  <c r="C422" i="9"/>
  <c r="B656" i="14"/>
  <c r="C324" i="9"/>
  <c r="B652" i="14"/>
  <c r="C115" i="9"/>
  <c r="B628" i="14"/>
  <c r="C276" i="9"/>
  <c r="B620" i="14"/>
  <c r="C67" i="9"/>
  <c r="B616" i="14"/>
  <c r="C549" i="9"/>
  <c r="B584" i="14"/>
  <c r="C56" i="9"/>
  <c r="B580" i="14"/>
  <c r="C40" i="9"/>
  <c r="B576" i="14"/>
  <c r="C38" i="9"/>
  <c r="B572" i="14"/>
  <c r="C49" i="9"/>
  <c r="B568" i="14"/>
  <c r="C178" i="9"/>
  <c r="B560" i="14"/>
  <c r="C681" i="9"/>
  <c r="B548" i="14"/>
  <c r="C569" i="9"/>
  <c r="B544" i="14"/>
  <c r="C683" i="9"/>
  <c r="B540" i="14"/>
  <c r="C677" i="9"/>
  <c r="B536" i="14"/>
  <c r="C646" i="9"/>
  <c r="B532" i="14"/>
  <c r="C472" i="9"/>
  <c r="B528" i="14"/>
  <c r="C475" i="9"/>
  <c r="B524" i="14"/>
  <c r="C541" i="9"/>
  <c r="B520" i="14"/>
  <c r="C639" i="9"/>
  <c r="B516" i="14"/>
  <c r="C555" i="9"/>
  <c r="B512" i="14"/>
  <c r="C545" i="9"/>
  <c r="B508" i="14"/>
  <c r="C550" i="9"/>
  <c r="B504" i="14"/>
  <c r="C837" i="9"/>
  <c r="B500" i="14"/>
  <c r="C849" i="9"/>
  <c r="B496" i="14"/>
  <c r="C765" i="9"/>
  <c r="B488" i="14"/>
  <c r="C865" i="9"/>
  <c r="B464" i="14"/>
  <c r="C462" i="9"/>
  <c r="B452" i="14"/>
  <c r="C456" i="9"/>
  <c r="B448" i="14"/>
  <c r="C868" i="9"/>
  <c r="B440" i="14"/>
  <c r="C611" i="9"/>
  <c r="B436" i="14"/>
  <c r="C614" i="9"/>
  <c r="B424" i="14"/>
  <c r="C713" i="9"/>
  <c r="B400" i="14"/>
  <c r="C773" i="9"/>
  <c r="B388" i="14"/>
  <c r="C657" i="9"/>
  <c r="B344" i="14"/>
  <c r="C712" i="9"/>
  <c r="B304" i="14"/>
  <c r="C784" i="9"/>
  <c r="B264" i="14"/>
  <c r="C725" i="9"/>
  <c r="B260" i="14"/>
  <c r="C729" i="9"/>
  <c r="B248" i="14"/>
  <c r="C722" i="9"/>
  <c r="B244" i="14"/>
  <c r="C560" i="9"/>
  <c r="B208" i="14"/>
  <c r="C663" i="9"/>
  <c r="B200" i="14"/>
  <c r="C660" i="9"/>
  <c r="B196" i="14"/>
  <c r="C816" i="9"/>
  <c r="B184" i="14"/>
  <c r="C822" i="9"/>
  <c r="B180" i="14"/>
  <c r="C806" i="9"/>
  <c r="B176" i="14"/>
  <c r="C798" i="9"/>
  <c r="B168" i="14"/>
  <c r="C796" i="9"/>
  <c r="B164" i="14"/>
  <c r="C29" i="9"/>
  <c r="B160" i="14"/>
  <c r="C209" i="9"/>
  <c r="B156" i="14"/>
  <c r="C181" i="9"/>
  <c r="B152" i="14"/>
  <c r="C221" i="9"/>
  <c r="B148" i="14"/>
  <c r="C84" i="9"/>
  <c r="B144" i="14"/>
  <c r="C198" i="9"/>
  <c r="B140" i="14"/>
  <c r="C175" i="9"/>
  <c r="B136" i="14"/>
  <c r="C35" i="9"/>
  <c r="B132" i="14"/>
  <c r="C11" i="9"/>
  <c r="B128" i="14"/>
  <c r="C164" i="9"/>
  <c r="B124" i="14"/>
  <c r="C80" i="9"/>
  <c r="B120" i="14"/>
  <c r="C251" i="9"/>
  <c r="B116" i="14"/>
  <c r="C425" i="9"/>
  <c r="B108" i="14"/>
  <c r="C266" i="9"/>
  <c r="B104" i="14"/>
  <c r="C420" i="9"/>
  <c r="B96" i="14"/>
  <c r="C336" i="9"/>
  <c r="B92" i="14"/>
  <c r="C403" i="9"/>
  <c r="B88" i="14"/>
  <c r="C383" i="9"/>
  <c r="B80" i="14"/>
  <c r="C77" i="9"/>
  <c r="B76" i="14"/>
  <c r="C100" i="9"/>
  <c r="B72" i="14"/>
  <c r="C258" i="9"/>
  <c r="B68" i="14"/>
  <c r="C192" i="9"/>
  <c r="B64" i="14"/>
  <c r="C366" i="9"/>
  <c r="B60" i="14"/>
  <c r="C316" i="9"/>
  <c r="B56" i="14"/>
  <c r="C70" i="9"/>
  <c r="B48" i="14"/>
  <c r="C206" i="9"/>
  <c r="B44" i="14"/>
  <c r="E674" i="9"/>
  <c r="E2009" i="14"/>
  <c r="D584" i="9"/>
  <c r="D2008" i="14"/>
  <c r="F670" i="9"/>
  <c r="F2006" i="14"/>
  <c r="E582" i="9"/>
  <c r="E2005" i="14"/>
  <c r="E458" i="9"/>
  <c r="E2001" i="14"/>
  <c r="F612" i="9"/>
  <c r="F1998" i="14"/>
  <c r="E675" i="9"/>
  <c r="E1997" i="14"/>
  <c r="D838" i="9"/>
  <c r="D1996" i="14"/>
  <c r="D59" i="9"/>
  <c r="D1980" i="14"/>
  <c r="F45" i="9"/>
  <c r="F1978" i="14"/>
  <c r="E53" i="9"/>
  <c r="E1977" i="14"/>
  <c r="D394" i="9"/>
  <c r="D1976" i="14"/>
  <c r="F55" i="9"/>
  <c r="F1974" i="14"/>
  <c r="E42" i="9"/>
  <c r="E1973" i="14"/>
  <c r="D402" i="9"/>
  <c r="D1972" i="14"/>
  <c r="F54" i="9"/>
  <c r="F1970" i="14"/>
  <c r="F44" i="9"/>
  <c r="F1966" i="14"/>
  <c r="E37" i="9"/>
  <c r="E1965" i="14"/>
  <c r="F694" i="9"/>
  <c r="F1962" i="14"/>
  <c r="D693" i="9"/>
  <c r="D1960" i="14"/>
  <c r="F688" i="9"/>
  <c r="F1958" i="14"/>
  <c r="E686" i="9"/>
  <c r="E1957" i="14"/>
  <c r="D698" i="9"/>
  <c r="D1956" i="14"/>
  <c r="F690" i="9"/>
  <c r="F1954" i="14"/>
  <c r="E689" i="9"/>
  <c r="E1953" i="14"/>
  <c r="D595" i="9"/>
  <c r="D1952" i="14"/>
  <c r="F567" i="9"/>
  <c r="F1950" i="14"/>
  <c r="E570" i="9"/>
  <c r="E1949" i="14"/>
  <c r="D580" i="9"/>
  <c r="D1948" i="14"/>
  <c r="F577" i="9"/>
  <c r="F1946" i="14"/>
  <c r="E597" i="9"/>
  <c r="E1945" i="14"/>
  <c r="D703" i="9"/>
  <c r="D1940" i="14"/>
  <c r="F596" i="9"/>
  <c r="F1938" i="14"/>
  <c r="E705" i="9"/>
  <c r="E1937" i="14"/>
  <c r="D592" i="9"/>
  <c r="D1936" i="14"/>
  <c r="F593" i="9"/>
  <c r="F1934" i="14"/>
  <c r="E699" i="9"/>
  <c r="E1933" i="14"/>
  <c r="D682" i="9"/>
  <c r="D1932" i="14"/>
  <c r="F586" i="9"/>
  <c r="F1930" i="14"/>
  <c r="E591" i="9"/>
  <c r="E1929" i="14"/>
  <c r="D572" i="9"/>
  <c r="D1928" i="14"/>
  <c r="F590" i="9"/>
  <c r="F1926" i="14"/>
  <c r="E587" i="9"/>
  <c r="E1925" i="14"/>
  <c r="D685" i="9"/>
  <c r="D1924" i="14"/>
  <c r="F636" i="9"/>
  <c r="F1922" i="14"/>
  <c r="E648" i="9"/>
  <c r="E1921" i="14"/>
  <c r="D684" i="9"/>
  <c r="D1920" i="14"/>
  <c r="F653" i="9"/>
  <c r="F1918" i="14"/>
  <c r="E649" i="9"/>
  <c r="E1917" i="14"/>
  <c r="D642" i="9"/>
  <c r="D1916" i="14"/>
  <c r="F637" i="9"/>
  <c r="F1914" i="14"/>
  <c r="E466" i="9"/>
  <c r="E1913" i="14"/>
  <c r="D655" i="9"/>
  <c r="D1912" i="14"/>
  <c r="F647" i="9"/>
  <c r="F1910" i="14"/>
  <c r="E652" i="9"/>
  <c r="E1909" i="14"/>
  <c r="D640" i="9"/>
  <c r="D1908" i="14"/>
  <c r="F467" i="9"/>
  <c r="F1906" i="14"/>
  <c r="E471" i="9"/>
  <c r="E1905" i="14"/>
  <c r="D468" i="9"/>
  <c r="D1904" i="14"/>
  <c r="F485" i="9"/>
  <c r="F1902" i="14"/>
  <c r="E484" i="9"/>
  <c r="E1901" i="14"/>
  <c r="D473" i="9"/>
  <c r="D1900" i="14"/>
  <c r="F479" i="9"/>
  <c r="F1898" i="14"/>
  <c r="E704" i="9"/>
  <c r="E1897" i="14"/>
  <c r="D478" i="9"/>
  <c r="D1896" i="14"/>
  <c r="F519" i="9"/>
  <c r="F1894" i="14"/>
  <c r="E518" i="9"/>
  <c r="E1893" i="14"/>
  <c r="D497" i="9"/>
  <c r="D1892" i="14"/>
  <c r="F506" i="9"/>
  <c r="F1890" i="14"/>
  <c r="E538" i="9"/>
  <c r="E1889" i="14"/>
  <c r="D527" i="9"/>
  <c r="D1888" i="14"/>
  <c r="F496" i="9"/>
  <c r="F1886" i="14"/>
  <c r="E533" i="9"/>
  <c r="E1885" i="14"/>
  <c r="D512" i="9"/>
  <c r="D1884" i="14"/>
  <c r="F539" i="9"/>
  <c r="F1882" i="14"/>
  <c r="E543" i="9"/>
  <c r="E1881" i="14"/>
  <c r="D537" i="9"/>
  <c r="D1880" i="14"/>
  <c r="F535" i="9"/>
  <c r="F1878" i="14"/>
  <c r="E495" i="9"/>
  <c r="E1877" i="14"/>
  <c r="D514" i="9"/>
  <c r="D1876" i="14"/>
  <c r="F517" i="9"/>
  <c r="F1874" i="14"/>
  <c r="E530" i="9"/>
  <c r="E1873" i="14"/>
  <c r="D529" i="9"/>
  <c r="D1872" i="14"/>
  <c r="F507" i="9"/>
  <c r="F1870" i="14"/>
  <c r="E503" i="9"/>
  <c r="E1869" i="14"/>
  <c r="D544" i="9"/>
  <c r="D1868" i="14"/>
  <c r="F505" i="9"/>
  <c r="F1866" i="14"/>
  <c r="E488" i="9"/>
  <c r="E1865" i="14"/>
  <c r="D534" i="9"/>
  <c r="D1864" i="14"/>
  <c r="F524" i="9"/>
  <c r="F1862" i="14"/>
  <c r="E521" i="9"/>
  <c r="E1861" i="14"/>
  <c r="D547" i="9"/>
  <c r="D1860" i="14"/>
  <c r="F508" i="9"/>
  <c r="F1858" i="14"/>
  <c r="E513" i="9"/>
  <c r="E1857" i="14"/>
  <c r="D540" i="9"/>
  <c r="D1856" i="14"/>
  <c r="F502" i="9"/>
  <c r="F1854" i="14"/>
  <c r="E546" i="9"/>
  <c r="E1853" i="14"/>
  <c r="D501" i="9"/>
  <c r="D1852" i="14"/>
  <c r="F526" i="9"/>
  <c r="F1850" i="14"/>
  <c r="E554" i="9"/>
  <c r="E1849" i="14"/>
  <c r="D553" i="9"/>
  <c r="D1848" i="14"/>
  <c r="F490" i="9"/>
  <c r="F1846" i="14"/>
  <c r="E552" i="9"/>
  <c r="E1845" i="14"/>
  <c r="D854" i="9"/>
  <c r="D1844" i="14"/>
  <c r="F855" i="9"/>
  <c r="F1842" i="14"/>
  <c r="E852" i="9"/>
  <c r="E1841" i="14"/>
  <c r="D847" i="9"/>
  <c r="D1840" i="14"/>
  <c r="F848" i="9"/>
  <c r="F1838" i="14"/>
  <c r="E844" i="9"/>
  <c r="E1837" i="14"/>
  <c r="D842" i="9"/>
  <c r="D1836" i="14"/>
  <c r="E768" i="9"/>
  <c r="E1829" i="14"/>
  <c r="D763" i="9"/>
  <c r="D1828" i="14"/>
  <c r="F766" i="9"/>
  <c r="F1826" i="14"/>
  <c r="E752" i="9"/>
  <c r="E1825" i="14"/>
  <c r="D754" i="9"/>
  <c r="D1824" i="14"/>
  <c r="F756" i="9"/>
  <c r="F1822" i="14"/>
  <c r="D769" i="9"/>
  <c r="D1820" i="14"/>
  <c r="F504" i="9"/>
  <c r="F1818" i="14"/>
  <c r="E767" i="9"/>
  <c r="E1817" i="14"/>
  <c r="D753" i="9"/>
  <c r="D1816" i="14"/>
  <c r="F761" i="9"/>
  <c r="F1814" i="14"/>
  <c r="E759" i="9"/>
  <c r="E1813" i="14"/>
  <c r="D751" i="9"/>
  <c r="D1812" i="14"/>
  <c r="F764" i="9"/>
  <c r="F1810" i="14"/>
  <c r="E772" i="9"/>
  <c r="E1809" i="14"/>
  <c r="F876" i="9"/>
  <c r="F1654" i="14"/>
  <c r="E875" i="9"/>
  <c r="E1653" i="14"/>
  <c r="D872" i="9"/>
  <c r="D1652" i="14"/>
  <c r="F870" i="9"/>
  <c r="F1650" i="14"/>
  <c r="D866" i="9"/>
  <c r="D1648" i="14"/>
  <c r="E864" i="9"/>
  <c r="E1645" i="14"/>
  <c r="E858" i="9"/>
  <c r="E1637" i="14"/>
  <c r="D859" i="9"/>
  <c r="D1636" i="14"/>
  <c r="E463" i="9"/>
  <c r="E1629" i="14"/>
  <c r="D457" i="9"/>
  <c r="D1628" i="14"/>
  <c r="F448" i="9"/>
  <c r="F1626" i="14"/>
  <c r="E454" i="9"/>
  <c r="E1625" i="14"/>
  <c r="D453" i="9"/>
  <c r="D1624" i="14"/>
  <c r="F450" i="9"/>
  <c r="F1622" i="14"/>
  <c r="E451" i="9"/>
  <c r="E1617" i="14"/>
  <c r="D619" i="9"/>
  <c r="D1612" i="14"/>
  <c r="F617" i="9"/>
  <c r="F1610" i="14"/>
  <c r="E623" i="9"/>
  <c r="E1609" i="14"/>
  <c r="D607" i="9"/>
  <c r="D1608" i="14"/>
  <c r="F606" i="9"/>
  <c r="F1606" i="14"/>
  <c r="E598" i="9"/>
  <c r="E1605" i="14"/>
  <c r="D609" i="9"/>
  <c r="D1604" i="14"/>
  <c r="F610" i="9"/>
  <c r="F1602" i="14"/>
  <c r="E599" i="9"/>
  <c r="E1601" i="14"/>
  <c r="D605" i="9"/>
  <c r="D1600" i="14"/>
  <c r="E615" i="9"/>
  <c r="E1597" i="14"/>
  <c r="E616" i="9"/>
  <c r="E1593" i="14"/>
  <c r="E625" i="9"/>
  <c r="E1585" i="14"/>
  <c r="D613" i="9"/>
  <c r="D1584" i="14"/>
  <c r="D608" i="9"/>
  <c r="D1560" i="14"/>
  <c r="D624" i="9"/>
  <c r="D1552" i="14"/>
  <c r="F711" i="9"/>
  <c r="F1546" i="14"/>
  <c r="E708" i="9"/>
  <c r="E1545" i="14"/>
  <c r="F661" i="9"/>
  <c r="F1330" i="14"/>
  <c r="D656" i="9"/>
  <c r="D1296" i="14"/>
  <c r="F716" i="9"/>
  <c r="F1270" i="14"/>
  <c r="F747" i="9"/>
  <c r="F1186" i="14"/>
  <c r="E730" i="9"/>
  <c r="E1185" i="14"/>
  <c r="D743" i="9"/>
  <c r="D1184" i="14"/>
  <c r="F735" i="9"/>
  <c r="F1182" i="14"/>
  <c r="E734" i="9"/>
  <c r="E1181" i="14"/>
  <c r="F749" i="9"/>
  <c r="F1178" i="14"/>
  <c r="E731" i="9"/>
  <c r="E1177" i="14"/>
  <c r="D732" i="9"/>
  <c r="D1176" i="14"/>
  <c r="E738" i="9"/>
  <c r="E1173" i="14"/>
  <c r="D750" i="9"/>
  <c r="D1172" i="14"/>
  <c r="F728" i="9"/>
  <c r="F1170" i="14"/>
  <c r="E733" i="9"/>
  <c r="E1169" i="14"/>
  <c r="D727" i="9"/>
  <c r="D1168" i="14"/>
  <c r="D740" i="9"/>
  <c r="D1112" i="14"/>
  <c r="E564" i="9"/>
  <c r="E1081" i="14"/>
  <c r="E658" i="9"/>
  <c r="E1073" i="14"/>
  <c r="F666" i="9"/>
  <c r="F1070" i="14"/>
  <c r="D669" i="9"/>
  <c r="D1068" i="14"/>
  <c r="E668" i="9"/>
  <c r="E1065" i="14"/>
  <c r="F664" i="9"/>
  <c r="F1062" i="14"/>
  <c r="E723" i="9"/>
  <c r="E1061" i="14"/>
  <c r="D633" i="9"/>
  <c r="D1052" i="14"/>
  <c r="F632" i="9"/>
  <c r="F1050" i="14"/>
  <c r="E829" i="9"/>
  <c r="E1049" i="14"/>
  <c r="D828" i="9"/>
  <c r="D1048" i="14"/>
  <c r="E830" i="9"/>
  <c r="E1045" i="14"/>
  <c r="F634" i="9"/>
  <c r="F1014" i="14"/>
  <c r="D795" i="9"/>
  <c r="D1008" i="14"/>
  <c r="E823" i="9"/>
  <c r="E1005" i="14"/>
  <c r="D817" i="9"/>
  <c r="D1004" i="14"/>
  <c r="F835" i="9"/>
  <c r="F1002" i="14"/>
  <c r="E836" i="9"/>
  <c r="E1001" i="14"/>
  <c r="D802" i="9"/>
  <c r="D1000" i="14"/>
  <c r="E815" i="9"/>
  <c r="E997" i="14"/>
  <c r="D820" i="9"/>
  <c r="D996" i="14"/>
  <c r="F789" i="9"/>
  <c r="F994" i="14"/>
  <c r="E790" i="9"/>
  <c r="E993" i="14"/>
  <c r="F792" i="9"/>
  <c r="F990" i="14"/>
  <c r="E804" i="9"/>
  <c r="E989" i="14"/>
  <c r="D812" i="9"/>
  <c r="D988" i="14"/>
  <c r="F786" i="9"/>
  <c r="F986" i="14"/>
  <c r="E809" i="9"/>
  <c r="E985" i="14"/>
  <c r="F799" i="9"/>
  <c r="F982" i="14"/>
  <c r="F801" i="9"/>
  <c r="F978" i="14"/>
  <c r="E800" i="9"/>
  <c r="E977" i="14"/>
  <c r="D777" i="9"/>
  <c r="D976" i="14"/>
  <c r="F803" i="9"/>
  <c r="F974" i="14"/>
  <c r="E805" i="9"/>
  <c r="E973" i="14"/>
  <c r="D797" i="9"/>
  <c r="D972" i="14"/>
  <c r="E33" i="9"/>
  <c r="E969" i="14"/>
  <c r="D783" i="9"/>
  <c r="D968" i="14"/>
  <c r="F27" i="9"/>
  <c r="F966" i="14"/>
  <c r="E307" i="9"/>
  <c r="E965" i="14"/>
  <c r="D228" i="9"/>
  <c r="D964" i="14"/>
  <c r="F24" i="9"/>
  <c r="F962" i="14"/>
  <c r="E22" i="9"/>
  <c r="E961" i="14"/>
  <c r="D308" i="9"/>
  <c r="D960" i="14"/>
  <c r="F680" i="9"/>
  <c r="F958" i="14"/>
  <c r="E696" i="9"/>
  <c r="E957" i="14"/>
  <c r="D701" i="9"/>
  <c r="D956" i="14"/>
  <c r="F195" i="9"/>
  <c r="F954" i="14"/>
  <c r="E176" i="9"/>
  <c r="E953" i="14"/>
  <c r="D104" i="9"/>
  <c r="D952" i="14"/>
  <c r="F105" i="9"/>
  <c r="F950" i="14"/>
  <c r="E85" i="9"/>
  <c r="E949" i="14"/>
  <c r="D439" i="9"/>
  <c r="D948" i="14"/>
  <c r="F182" i="9"/>
  <c r="F946" i="14"/>
  <c r="E96" i="9"/>
  <c r="E945" i="14"/>
  <c r="D224" i="9"/>
  <c r="D944" i="14"/>
  <c r="F444" i="9"/>
  <c r="F942" i="14"/>
  <c r="E162" i="9"/>
  <c r="E941" i="14"/>
  <c r="F578" i="9"/>
  <c r="F938" i="14"/>
  <c r="E128" i="9"/>
  <c r="E937" i="14"/>
  <c r="D222" i="9"/>
  <c r="D936" i="14"/>
  <c r="F227" i="9"/>
  <c r="F934" i="14"/>
  <c r="E219" i="9"/>
  <c r="E933" i="14"/>
  <c r="D218" i="9"/>
  <c r="D932" i="14"/>
  <c r="F391" i="9"/>
  <c r="F930" i="14"/>
  <c r="E28" i="9"/>
  <c r="E929" i="14"/>
  <c r="D390" i="9"/>
  <c r="D928" i="14"/>
  <c r="F342" i="9"/>
  <c r="F926" i="14"/>
  <c r="E241" i="9"/>
  <c r="E925" i="14"/>
  <c r="D340" i="9"/>
  <c r="D924" i="14"/>
  <c r="F405" i="9"/>
  <c r="F922" i="14"/>
  <c r="E68" i="9"/>
  <c r="E921" i="14"/>
  <c r="D341" i="9"/>
  <c r="D920" i="14"/>
  <c r="F288" i="9"/>
  <c r="F918" i="14"/>
  <c r="E573" i="9"/>
  <c r="E917" i="14"/>
  <c r="D292" i="9"/>
  <c r="D916" i="14"/>
  <c r="F574" i="9"/>
  <c r="F914" i="14"/>
  <c r="E150" i="9"/>
  <c r="E913" i="14"/>
  <c r="D447" i="9"/>
  <c r="D912" i="14"/>
  <c r="F361" i="9"/>
  <c r="F910" i="14"/>
  <c r="E244" i="9"/>
  <c r="E909" i="14"/>
  <c r="D79" i="9"/>
  <c r="D908" i="14"/>
  <c r="F111" i="9"/>
  <c r="F906" i="14"/>
  <c r="E97" i="9"/>
  <c r="E905" i="14"/>
  <c r="D242" i="9"/>
  <c r="D904" i="14"/>
  <c r="F238" i="9"/>
  <c r="F902" i="14"/>
  <c r="E184" i="9"/>
  <c r="E901" i="14"/>
  <c r="D300" i="9"/>
  <c r="D900" i="14"/>
  <c r="F382" i="9"/>
  <c r="F898" i="14"/>
  <c r="E536" i="9"/>
  <c r="E897" i="14"/>
  <c r="D301" i="9"/>
  <c r="D896" i="14"/>
  <c r="F120" i="9"/>
  <c r="F894" i="14"/>
  <c r="E260" i="9"/>
  <c r="E893" i="14"/>
  <c r="D322" i="9"/>
  <c r="D892" i="14"/>
  <c r="F95" i="9"/>
  <c r="F890" i="14"/>
  <c r="E91" i="9"/>
  <c r="E889" i="14"/>
  <c r="D130" i="9"/>
  <c r="D888" i="14"/>
  <c r="F333" i="9"/>
  <c r="F886" i="14"/>
  <c r="E240" i="9"/>
  <c r="E885" i="14"/>
  <c r="D291" i="9"/>
  <c r="D884" i="14"/>
  <c r="F309" i="9"/>
  <c r="F882" i="14"/>
  <c r="E294" i="9"/>
  <c r="E881" i="14"/>
  <c r="D124" i="9"/>
  <c r="D880" i="14"/>
  <c r="F312" i="9"/>
  <c r="F878" i="14"/>
  <c r="E183" i="9"/>
  <c r="E877" i="14"/>
  <c r="D185" i="9"/>
  <c r="D876" i="14"/>
  <c r="E239" i="9"/>
  <c r="E873" i="14"/>
  <c r="D31" i="9"/>
  <c r="D872" i="14"/>
  <c r="F20" i="9"/>
  <c r="F870" i="14"/>
  <c r="E780" i="9"/>
  <c r="E869" i="14"/>
  <c r="D21" i="9"/>
  <c r="D868" i="14"/>
  <c r="F775" i="9"/>
  <c r="F866" i="14"/>
  <c r="D15" i="9"/>
  <c r="D864" i="14"/>
  <c r="F782" i="9"/>
  <c r="F862" i="14"/>
  <c r="E311" i="9"/>
  <c r="E861" i="14"/>
  <c r="D13" i="9"/>
  <c r="D860" i="14"/>
  <c r="F112" i="9"/>
  <c r="F858" i="14"/>
  <c r="E290" i="9"/>
  <c r="E857" i="14"/>
  <c r="D303" i="9"/>
  <c r="D856" i="14"/>
  <c r="F161" i="9"/>
  <c r="F854" i="14"/>
  <c r="E131" i="9"/>
  <c r="E853" i="14"/>
  <c r="D256" i="9"/>
  <c r="D852" i="14"/>
  <c r="E400" i="9"/>
  <c r="E849" i="14"/>
  <c r="D278" i="9"/>
  <c r="D848" i="14"/>
  <c r="E119" i="9"/>
  <c r="E845" i="14"/>
  <c r="D277" i="9"/>
  <c r="D844" i="14"/>
  <c r="F118" i="9"/>
  <c r="F842" i="14"/>
  <c r="E275" i="9"/>
  <c r="E841" i="14"/>
  <c r="D274" i="9"/>
  <c r="D840" i="14"/>
  <c r="F417" i="9"/>
  <c r="F838" i="14"/>
  <c r="E310" i="9"/>
  <c r="E837" i="14"/>
  <c r="D214" i="9"/>
  <c r="D836" i="14"/>
  <c r="F177" i="9"/>
  <c r="F834" i="14"/>
  <c r="E297" i="9"/>
  <c r="E833" i="14"/>
  <c r="D298" i="9"/>
  <c r="D832" i="14"/>
  <c r="F265" i="9"/>
  <c r="F830" i="14"/>
  <c r="E379" i="9"/>
  <c r="E829" i="14"/>
  <c r="D370" i="9"/>
  <c r="D828" i="14"/>
  <c r="F137" i="9"/>
  <c r="F826" i="14"/>
  <c r="E139" i="9"/>
  <c r="E825" i="14"/>
  <c r="D138" i="9"/>
  <c r="D824" i="14"/>
  <c r="F281" i="9"/>
  <c r="F822" i="14"/>
  <c r="D237" i="9"/>
  <c r="D820" i="14"/>
  <c r="F61" i="9"/>
  <c r="F818" i="14"/>
  <c r="E414" i="9"/>
  <c r="E817" i="14"/>
  <c r="D282" i="9"/>
  <c r="D816" i="14"/>
  <c r="F318" i="9"/>
  <c r="F814" i="14"/>
  <c r="E317" i="9"/>
  <c r="E813" i="14"/>
  <c r="D385" i="9"/>
  <c r="D812" i="14"/>
  <c r="F326" i="9"/>
  <c r="F810" i="14"/>
  <c r="E325" i="9"/>
  <c r="E809" i="14"/>
  <c r="F156" i="9"/>
  <c r="F806" i="14"/>
  <c r="E327" i="9"/>
  <c r="E805" i="14"/>
  <c r="D331" i="9"/>
  <c r="D804" i="14"/>
  <c r="F430" i="9"/>
  <c r="F802" i="14"/>
  <c r="E428" i="9"/>
  <c r="E801" i="14"/>
  <c r="D373" i="9"/>
  <c r="D800" i="14"/>
  <c r="F173" i="9"/>
  <c r="F798" i="14"/>
  <c r="E92" i="9"/>
  <c r="E797" i="14"/>
  <c r="D144" i="9"/>
  <c r="D796" i="14"/>
  <c r="F246" i="9"/>
  <c r="F794" i="14"/>
  <c r="E140" i="9"/>
  <c r="E793" i="14"/>
  <c r="D264" i="9"/>
  <c r="D792" i="14"/>
  <c r="F233" i="9"/>
  <c r="F790" i="14"/>
  <c r="E72" i="9"/>
  <c r="E789" i="14"/>
  <c r="D74" i="9"/>
  <c r="D788" i="14"/>
  <c r="F423" i="9"/>
  <c r="F786" i="14"/>
  <c r="E421" i="9"/>
  <c r="E785" i="14"/>
  <c r="D369" i="9"/>
  <c r="D784" i="14"/>
  <c r="F87" i="9"/>
  <c r="F782" i="14"/>
  <c r="E78" i="9"/>
  <c r="E781" i="14"/>
  <c r="D354" i="9"/>
  <c r="D780" i="14"/>
  <c r="F249" i="9"/>
  <c r="F778" i="14"/>
  <c r="E212" i="9"/>
  <c r="E777" i="14"/>
  <c r="D435" i="9"/>
  <c r="D776" i="14"/>
  <c r="F179" i="9"/>
  <c r="F774" i="14"/>
  <c r="E172" i="9"/>
  <c r="E773" i="14"/>
  <c r="D441" i="9"/>
  <c r="D772" i="14"/>
  <c r="F355" i="9"/>
  <c r="F770" i="14"/>
  <c r="E380" i="9"/>
  <c r="E769" i="14"/>
  <c r="D337" i="9"/>
  <c r="D768" i="14"/>
  <c r="F201" i="9"/>
  <c r="F766" i="14"/>
  <c r="E280" i="9"/>
  <c r="E765" i="14"/>
  <c r="D387" i="9"/>
  <c r="D764" i="14"/>
  <c r="F302" i="9"/>
  <c r="F762" i="14"/>
  <c r="E284" i="9"/>
  <c r="E761" i="14"/>
  <c r="D319" i="9"/>
  <c r="D760" i="14"/>
  <c r="F296" i="9"/>
  <c r="F758" i="14"/>
  <c r="E60" i="9"/>
  <c r="E757" i="14"/>
  <c r="D418" i="9"/>
  <c r="D756" i="14"/>
  <c r="F235" i="9"/>
  <c r="F754" i="14"/>
  <c r="E69" i="9"/>
  <c r="E753" i="14"/>
  <c r="D427" i="9"/>
  <c r="D752" i="14"/>
  <c r="F399" i="9"/>
  <c r="F750" i="14"/>
  <c r="E114" i="9"/>
  <c r="E749" i="14"/>
  <c r="D232" i="9"/>
  <c r="D748" i="14"/>
  <c r="F117" i="9"/>
  <c r="F746" i="14"/>
  <c r="E152" i="9"/>
  <c r="E745" i="14"/>
  <c r="D362" i="9"/>
  <c r="D744" i="14"/>
  <c r="F197" i="9"/>
  <c r="F742" i="14"/>
  <c r="E248" i="9"/>
  <c r="E741" i="14"/>
  <c r="D194" i="9"/>
  <c r="D740" i="14"/>
  <c r="F345" i="9"/>
  <c r="F738" i="14"/>
  <c r="E215" i="9"/>
  <c r="E737" i="14"/>
  <c r="D357" i="9"/>
  <c r="D736" i="14"/>
  <c r="F262" i="9"/>
  <c r="F734" i="14"/>
  <c r="E446" i="9"/>
  <c r="E733" i="14"/>
  <c r="D395" i="9"/>
  <c r="D732" i="14"/>
  <c r="F141" i="9"/>
  <c r="F730" i="14"/>
  <c r="E90" i="9"/>
  <c r="E729" i="14"/>
  <c r="D359" i="9"/>
  <c r="D728" i="14"/>
  <c r="E193" i="9"/>
  <c r="E725" i="14"/>
  <c r="D89" i="9"/>
  <c r="D724" i="14"/>
  <c r="F371" i="9"/>
  <c r="F722" i="14"/>
  <c r="E83" i="9"/>
  <c r="E721" i="14"/>
  <c r="D679" i="9"/>
  <c r="D720" i="14"/>
  <c r="F200" i="9"/>
  <c r="F718" i="14"/>
  <c r="E269" i="9"/>
  <c r="E717" i="14"/>
  <c r="D148" i="9"/>
  <c r="D716" i="14"/>
  <c r="F374" i="9"/>
  <c r="F714" i="14"/>
  <c r="E136" i="9"/>
  <c r="E713" i="14"/>
  <c r="D261" i="9"/>
  <c r="D712" i="14"/>
  <c r="F211" i="9"/>
  <c r="F710" i="14"/>
  <c r="E113" i="9"/>
  <c r="E709" i="14"/>
  <c r="D252" i="9"/>
  <c r="D708" i="14"/>
  <c r="F270" i="9"/>
  <c r="F706" i="14"/>
  <c r="E126" i="9"/>
  <c r="E705" i="14"/>
  <c r="D62" i="9"/>
  <c r="D704" i="14"/>
  <c r="F396" i="9"/>
  <c r="F702" i="14"/>
  <c r="E445" i="9"/>
  <c r="E701" i="14"/>
  <c r="F81" i="9"/>
  <c r="F698" i="14"/>
  <c r="E143" i="9"/>
  <c r="E697" i="14"/>
  <c r="D360" i="9"/>
  <c r="D696" i="14"/>
  <c r="F392" i="9"/>
  <c r="F694" i="14"/>
  <c r="E145" i="9"/>
  <c r="E693" i="14"/>
  <c r="D443" i="9"/>
  <c r="D692" i="14"/>
  <c r="F189" i="9"/>
  <c r="F690" i="14"/>
  <c r="E208" i="9"/>
  <c r="E689" i="14"/>
  <c r="D109" i="9"/>
  <c r="D688" i="14"/>
  <c r="F108" i="9"/>
  <c r="F686" i="14"/>
  <c r="E101" i="9"/>
  <c r="E685" i="14"/>
  <c r="D352" i="9"/>
  <c r="D684" i="14"/>
  <c r="F121" i="9"/>
  <c r="F682" i="14"/>
  <c r="E167" i="9"/>
  <c r="E681" i="14"/>
  <c r="D273" i="9"/>
  <c r="D680" i="14"/>
  <c r="F330" i="9"/>
  <c r="F678" i="14"/>
  <c r="E257" i="9"/>
  <c r="E677" i="14"/>
  <c r="D442" i="9"/>
  <c r="D676" i="14"/>
  <c r="F271" i="9"/>
  <c r="F674" i="14"/>
  <c r="E231" i="9"/>
  <c r="E673" i="14"/>
  <c r="D110" i="9"/>
  <c r="D672" i="14"/>
  <c r="F287" i="9"/>
  <c r="F670" i="14"/>
  <c r="E364" i="9"/>
  <c r="E669" i="14"/>
  <c r="D157" i="9"/>
  <c r="D668" i="14"/>
  <c r="F412" i="9"/>
  <c r="F666" i="14"/>
  <c r="E375" i="9"/>
  <c r="E665" i="14"/>
  <c r="D376" i="9"/>
  <c r="D664" i="14"/>
  <c r="F191" i="9"/>
  <c r="F662" i="14"/>
  <c r="E338" i="9"/>
  <c r="E661" i="14"/>
  <c r="D363" i="9"/>
  <c r="D660" i="14"/>
  <c r="F426" i="9"/>
  <c r="F658" i="14"/>
  <c r="E217" i="9"/>
  <c r="E657" i="14"/>
  <c r="D422" i="9"/>
  <c r="D656" i="14"/>
  <c r="F339" i="9"/>
  <c r="F654" i="14"/>
  <c r="E186" i="9"/>
  <c r="E653" i="14"/>
  <c r="D324" i="9"/>
  <c r="D652" i="14"/>
  <c r="F210" i="9"/>
  <c r="F650" i="14"/>
  <c r="E98" i="9"/>
  <c r="E637" i="14"/>
  <c r="D115" i="9"/>
  <c r="D628" i="14"/>
  <c r="D276" i="9"/>
  <c r="D620" i="14"/>
  <c r="D67" i="9"/>
  <c r="D616" i="14"/>
  <c r="E401" i="9"/>
  <c r="E613" i="14"/>
  <c r="E372" i="9"/>
  <c r="E609" i="14"/>
  <c r="F493" i="9"/>
  <c r="F594" i="14"/>
  <c r="F408" i="9"/>
  <c r="F590" i="14"/>
  <c r="F841" i="9"/>
  <c r="F586" i="14"/>
  <c r="E381" i="9"/>
  <c r="E585" i="14"/>
  <c r="D549" i="9"/>
  <c r="D584" i="14"/>
  <c r="F774" i="9"/>
  <c r="F582" i="14"/>
  <c r="E73" i="9"/>
  <c r="E581" i="14"/>
  <c r="D56" i="9"/>
  <c r="D580" i="14"/>
  <c r="F39" i="9"/>
  <c r="F578" i="14"/>
  <c r="E41" i="9"/>
  <c r="E577" i="14"/>
  <c r="D40" i="9"/>
  <c r="D576" i="14"/>
  <c r="F36" i="9"/>
  <c r="F574" i="14"/>
  <c r="E52" i="9"/>
  <c r="E573" i="14"/>
  <c r="D38" i="9"/>
  <c r="D572" i="14"/>
  <c r="F47" i="9"/>
  <c r="F570" i="14"/>
  <c r="E48" i="9"/>
  <c r="E569" i="14"/>
  <c r="D49" i="9"/>
  <c r="D568" i="14"/>
  <c r="D178" i="9"/>
  <c r="D560" i="14"/>
  <c r="F671" i="9"/>
  <c r="F550" i="14"/>
  <c r="E672" i="9"/>
  <c r="E549" i="14"/>
  <c r="D681" i="9"/>
  <c r="D548" i="14"/>
  <c r="F691" i="9"/>
  <c r="F546" i="14"/>
  <c r="E568" i="9"/>
  <c r="E545" i="14"/>
  <c r="D569" i="9"/>
  <c r="D544" i="14"/>
  <c r="F576" i="9"/>
  <c r="F542" i="14"/>
  <c r="E581" i="9"/>
  <c r="E541" i="14"/>
  <c r="D683" i="9"/>
  <c r="D540" i="14"/>
  <c r="E585" i="9"/>
  <c r="E537" i="14"/>
  <c r="D677" i="9"/>
  <c r="D536" i="14"/>
  <c r="F641" i="9"/>
  <c r="F534" i="14"/>
  <c r="E650" i="9"/>
  <c r="E533" i="14"/>
  <c r="D646" i="9"/>
  <c r="D532" i="14"/>
  <c r="F645" i="9"/>
  <c r="F530" i="14"/>
  <c r="E644" i="9"/>
  <c r="E529" i="14"/>
  <c r="D472" i="9"/>
  <c r="D528" i="14"/>
  <c r="F477" i="9"/>
  <c r="F526" i="14"/>
  <c r="E476" i="9"/>
  <c r="E525" i="14"/>
  <c r="D475" i="9"/>
  <c r="D524" i="14"/>
  <c r="F474" i="9"/>
  <c r="F522" i="14"/>
  <c r="E532" i="9"/>
  <c r="E521" i="14"/>
  <c r="D541" i="9"/>
  <c r="D520" i="14"/>
  <c r="F528" i="9"/>
  <c r="F518" i="14"/>
  <c r="E487" i="9"/>
  <c r="E517" i="14"/>
  <c r="D639" i="9"/>
  <c r="D516" i="14"/>
  <c r="F651" i="9"/>
  <c r="F514" i="14"/>
  <c r="E470" i="9"/>
  <c r="E513" i="14"/>
  <c r="D555" i="9"/>
  <c r="D512" i="14"/>
  <c r="F531" i="9"/>
  <c r="F510" i="14"/>
  <c r="E548" i="9"/>
  <c r="E509" i="14"/>
  <c r="D545" i="9"/>
  <c r="D508" i="14"/>
  <c r="F551" i="9"/>
  <c r="F506" i="14"/>
  <c r="E557" i="9"/>
  <c r="E505" i="14"/>
  <c r="D550" i="9"/>
  <c r="D504" i="14"/>
  <c r="F840" i="9"/>
  <c r="F502" i="14"/>
  <c r="E851" i="9"/>
  <c r="E501" i="14"/>
  <c r="D837" i="9"/>
  <c r="D500" i="14"/>
  <c r="F853" i="9"/>
  <c r="F498" i="14"/>
  <c r="E498" i="9"/>
  <c r="E497" i="14"/>
  <c r="D849" i="9"/>
  <c r="D496" i="14"/>
  <c r="F857" i="9"/>
  <c r="F494" i="14"/>
  <c r="D765" i="9"/>
  <c r="D488" i="14"/>
  <c r="D865" i="9"/>
  <c r="D464" i="14"/>
  <c r="F874" i="9"/>
  <c r="F462" i="14"/>
  <c r="E869" i="9"/>
  <c r="E461" i="14"/>
  <c r="E459" i="9"/>
  <c r="E453" i="14"/>
  <c r="D462" i="9"/>
  <c r="D452" i="14"/>
  <c r="F460" i="9"/>
  <c r="F450" i="14"/>
  <c r="E449" i="9"/>
  <c r="E449" i="14"/>
  <c r="D456" i="9"/>
  <c r="D448" i="14"/>
  <c r="F860" i="9"/>
  <c r="F442" i="14"/>
  <c r="E862" i="9"/>
  <c r="E441" i="14"/>
  <c r="D868" i="9"/>
  <c r="D440" i="14"/>
  <c r="F603" i="9"/>
  <c r="F438" i="14"/>
  <c r="E604" i="9"/>
  <c r="E437" i="14"/>
  <c r="D611" i="9"/>
  <c r="D436" i="14"/>
  <c r="F627" i="9"/>
  <c r="F426" i="14"/>
  <c r="D614" i="9"/>
  <c r="D424" i="14"/>
  <c r="D713" i="9"/>
  <c r="D400" i="14"/>
  <c r="F757" i="9"/>
  <c r="F394" i="14"/>
  <c r="E760" i="9"/>
  <c r="E389" i="14"/>
  <c r="D773" i="9"/>
  <c r="D388" i="14"/>
  <c r="D657" i="9"/>
  <c r="D344" i="14"/>
  <c r="E718" i="9"/>
  <c r="E313" i="14"/>
  <c r="F715" i="9"/>
  <c r="F306" i="14"/>
  <c r="E710" i="9"/>
  <c r="E305" i="14"/>
  <c r="D712" i="9"/>
  <c r="D304" i="14"/>
  <c r="E721" i="9"/>
  <c r="E269" i="14"/>
  <c r="E628" i="9"/>
  <c r="E265" i="14"/>
  <c r="D784" i="9"/>
  <c r="D264" i="14"/>
  <c r="E741" i="9"/>
  <c r="E261" i="14"/>
  <c r="D725" i="9"/>
  <c r="D260" i="14"/>
  <c r="F726" i="9"/>
  <c r="F250" i="14"/>
  <c r="E746" i="9"/>
  <c r="E249" i="14"/>
  <c r="D729" i="9"/>
  <c r="D248" i="14"/>
  <c r="F736" i="9"/>
  <c r="F246" i="14"/>
  <c r="E742" i="9"/>
  <c r="E245" i="14"/>
  <c r="D722" i="9"/>
  <c r="D244" i="14"/>
  <c r="F566" i="9"/>
  <c r="F214" i="14"/>
  <c r="E563" i="9"/>
  <c r="E213" i="14"/>
  <c r="E565" i="9"/>
  <c r="E209" i="14"/>
  <c r="D560" i="9"/>
  <c r="D208" i="14"/>
  <c r="D663" i="9"/>
  <c r="D200" i="14"/>
  <c r="F665" i="9"/>
  <c r="F198" i="14"/>
  <c r="E720" i="9"/>
  <c r="E197" i="14"/>
  <c r="D660" i="9"/>
  <c r="D196" i="14"/>
  <c r="F824" i="9"/>
  <c r="F186" i="14"/>
  <c r="E808" i="9"/>
  <c r="E185" i="14"/>
  <c r="D816" i="9"/>
  <c r="D184" i="14"/>
  <c r="F813" i="9"/>
  <c r="F182" i="14"/>
  <c r="E834" i="9"/>
  <c r="E181" i="14"/>
  <c r="D822" i="9"/>
  <c r="D180" i="14"/>
  <c r="F833" i="9"/>
  <c r="F178" i="14"/>
  <c r="D806" i="9"/>
  <c r="D176" i="14"/>
  <c r="F818" i="9"/>
  <c r="F174" i="14"/>
  <c r="F810" i="9"/>
  <c r="F170" i="14"/>
  <c r="E826" i="9"/>
  <c r="E169" i="14"/>
  <c r="D798" i="9"/>
  <c r="D168" i="14"/>
  <c r="F807" i="9"/>
  <c r="F166" i="14"/>
  <c r="D796" i="9"/>
  <c r="D164" i="14"/>
  <c r="F32" i="9"/>
  <c r="F162" i="14"/>
  <c r="E12" i="9"/>
  <c r="E161" i="14"/>
  <c r="D29" i="9"/>
  <c r="D160" i="14"/>
  <c r="E431" i="9"/>
  <c r="E157" i="14"/>
  <c r="D209" i="9"/>
  <c r="D156" i="14"/>
  <c r="F226" i="9"/>
  <c r="F154" i="14"/>
  <c r="E440" i="9"/>
  <c r="E153" i="14"/>
  <c r="D181" i="9"/>
  <c r="D152" i="14"/>
  <c r="F65" i="9"/>
  <c r="F150" i="14"/>
  <c r="E220" i="9"/>
  <c r="E149" i="14"/>
  <c r="D221" i="9"/>
  <c r="D148" i="14"/>
  <c r="F64" i="9"/>
  <c r="F146" i="14"/>
  <c r="E335" i="9"/>
  <c r="E145" i="14"/>
  <c r="D84" i="9"/>
  <c r="D144" i="14"/>
  <c r="F154" i="9"/>
  <c r="F142" i="14"/>
  <c r="E174" i="9"/>
  <c r="E141" i="14"/>
  <c r="D198" i="9"/>
  <c r="D140" i="14"/>
  <c r="F129" i="9"/>
  <c r="F138" i="14"/>
  <c r="E116" i="9"/>
  <c r="E137" i="14"/>
  <c r="D175" i="9"/>
  <c r="D136" i="14"/>
  <c r="F16" i="9"/>
  <c r="F134" i="14"/>
  <c r="E14" i="9"/>
  <c r="E133" i="14"/>
  <c r="D35" i="9"/>
  <c r="D132" i="14"/>
  <c r="F779" i="9"/>
  <c r="F130" i="14"/>
  <c r="E18" i="9"/>
  <c r="E129" i="14"/>
  <c r="D11" i="9"/>
  <c r="D128" i="14"/>
  <c r="F776" i="9"/>
  <c r="F126" i="14"/>
  <c r="E17" i="9"/>
  <c r="E125" i="14"/>
  <c r="D164" i="9"/>
  <c r="D124" i="14"/>
  <c r="F46" i="9"/>
  <c r="F122" i="14"/>
  <c r="E58" i="9"/>
  <c r="E121" i="14"/>
  <c r="D80" i="9"/>
  <c r="D120" i="14"/>
  <c r="F255" i="9"/>
  <c r="F118" i="14"/>
  <c r="E254" i="9"/>
  <c r="E117" i="14"/>
  <c r="D251" i="9"/>
  <c r="D116" i="14"/>
  <c r="F358" i="9"/>
  <c r="F114" i="14"/>
  <c r="E202" i="9"/>
  <c r="E113" i="14"/>
  <c r="D425" i="9"/>
  <c r="D108" i="14"/>
  <c r="F250" i="9"/>
  <c r="F106" i="14"/>
  <c r="E351" i="9"/>
  <c r="E105" i="14"/>
  <c r="D266" i="9"/>
  <c r="D104" i="14"/>
  <c r="F588" i="9"/>
  <c r="F102" i="14"/>
  <c r="F190" i="9"/>
  <c r="F98" i="14"/>
  <c r="E398" i="9"/>
  <c r="E97" i="14"/>
  <c r="D420" i="9"/>
  <c r="D96" i="14"/>
  <c r="F436" i="9"/>
  <c r="F94" i="14"/>
  <c r="E199" i="9"/>
  <c r="E93" i="14"/>
  <c r="D336" i="9"/>
  <c r="D92" i="14"/>
  <c r="F285" i="9"/>
  <c r="F90" i="14"/>
  <c r="E207" i="9"/>
  <c r="E89" i="14"/>
  <c r="D403" i="9"/>
  <c r="D88" i="14"/>
  <c r="F169" i="9"/>
  <c r="F86" i="14"/>
  <c r="E272" i="9"/>
  <c r="E85" i="14"/>
  <c r="F315" i="9"/>
  <c r="F82" i="14"/>
  <c r="E268" i="9"/>
  <c r="E81" i="14"/>
  <c r="D383" i="9"/>
  <c r="D80" i="14"/>
  <c r="F166" i="9"/>
  <c r="F78" i="14"/>
  <c r="E135" i="9"/>
  <c r="E77" i="14"/>
  <c r="D77" i="9"/>
  <c r="D76" i="14"/>
  <c r="D100" i="9"/>
  <c r="D72" i="14"/>
  <c r="F230" i="9"/>
  <c r="F70" i="14"/>
  <c r="E424" i="9"/>
  <c r="E69" i="14"/>
  <c r="D258" i="9"/>
  <c r="D68" i="14"/>
  <c r="F346" i="9"/>
  <c r="F66" i="14"/>
  <c r="E168" i="9"/>
  <c r="E65" i="14"/>
  <c r="D192" i="9"/>
  <c r="D64" i="14"/>
  <c r="F367" i="9"/>
  <c r="F62" i="14"/>
  <c r="E216" i="9"/>
  <c r="E61" i="14"/>
  <c r="D366" i="9"/>
  <c r="D60" i="14"/>
  <c r="F388" i="9"/>
  <c r="F58" i="14"/>
  <c r="E397" i="9"/>
  <c r="E57" i="14"/>
  <c r="D316" i="9"/>
  <c r="D56" i="14"/>
  <c r="F378" i="9"/>
  <c r="F54" i="14"/>
  <c r="E643" i="9"/>
  <c r="E53" i="14"/>
  <c r="F432" i="9"/>
  <c r="F50" i="14"/>
  <c r="E158" i="9"/>
  <c r="E49" i="14"/>
  <c r="D70" i="9"/>
  <c r="D48" i="14"/>
  <c r="F286" i="9"/>
  <c r="F46" i="14"/>
  <c r="E165" i="9"/>
  <c r="E45" i="14"/>
  <c r="D206" i="9"/>
  <c r="D44" i="14"/>
  <c r="G1990" i="1"/>
  <c r="B59" i="9"/>
  <c r="G1982" i="1"/>
  <c r="B402" i="9"/>
  <c r="G1965" i="1"/>
  <c r="B695" i="9"/>
  <c r="G1957" i="1"/>
  <c r="B571" i="9"/>
  <c r="G1945" i="1"/>
  <c r="B678" i="9"/>
  <c r="G1937" i="1"/>
  <c r="B579" i="9"/>
  <c r="G1933" i="1"/>
  <c r="B706" i="9"/>
  <c r="G1929" i="1"/>
  <c r="B638" i="9"/>
  <c r="G1925" i="1"/>
  <c r="B692" i="9"/>
  <c r="G1921" i="1"/>
  <c r="B464" i="9"/>
  <c r="G1917" i="1"/>
  <c r="B465" i="9"/>
  <c r="G1901" i="1"/>
  <c r="B486" i="9"/>
  <c r="G1897" i="1"/>
  <c r="B515" i="9"/>
  <c r="G1893" i="1"/>
  <c r="B500" i="9"/>
  <c r="G1889" i="1"/>
  <c r="B520" i="9"/>
  <c r="G1885" i="1"/>
  <c r="B489" i="9"/>
  <c r="G1881" i="1"/>
  <c r="B492" i="9"/>
  <c r="G1877" i="1"/>
  <c r="B509" i="9"/>
  <c r="G1873" i="1"/>
  <c r="B516" i="9"/>
  <c r="G1869" i="1"/>
  <c r="B494" i="9"/>
  <c r="G1865" i="1"/>
  <c r="B510" i="9"/>
  <c r="G1861" i="1"/>
  <c r="B558" i="9"/>
  <c r="G1857" i="1"/>
  <c r="B525" i="9"/>
  <c r="G1849" i="1"/>
  <c r="B522" i="9"/>
  <c r="G1181" i="1"/>
  <c r="B745" i="9"/>
  <c r="G1001" i="1"/>
  <c r="B794" i="9"/>
  <c r="G989" i="1"/>
  <c r="B793" i="9"/>
  <c r="G905" i="1"/>
  <c r="B159" i="9"/>
  <c r="G873" i="1"/>
  <c r="B778" i="9"/>
  <c r="G865" i="1"/>
  <c r="B393" i="9"/>
  <c r="G813" i="1"/>
  <c r="B332" i="9"/>
  <c r="G797" i="1"/>
  <c r="B247" i="9"/>
  <c r="G781" i="1"/>
  <c r="B125" i="9"/>
  <c r="G765" i="1"/>
  <c r="B600" i="9"/>
  <c r="G749" i="1"/>
  <c r="B142" i="9"/>
  <c r="G713" i="1"/>
  <c r="B132" i="9"/>
  <c r="G449" i="1"/>
  <c r="B626" i="9"/>
  <c r="G173" i="1"/>
  <c r="B781" i="9"/>
  <c r="G101" i="1"/>
  <c r="B409" i="9"/>
  <c r="G41" i="1"/>
  <c r="B234" i="9"/>
  <c r="B846" i="9"/>
  <c r="B830" i="9"/>
  <c r="G2007" i="1"/>
  <c r="B675" i="9"/>
  <c r="G2017" i="1"/>
  <c r="B583" i="9"/>
  <c r="G1989" i="1"/>
  <c r="B188" i="9"/>
  <c r="G1985" i="1"/>
  <c r="B57" i="9"/>
  <c r="G1981" i="1"/>
  <c r="B51" i="9"/>
  <c r="G1969" i="1"/>
  <c r="B673" i="9"/>
  <c r="G1961" i="1"/>
  <c r="B589" i="9"/>
  <c r="G1949" i="1"/>
  <c r="B697" i="9"/>
  <c r="G1941" i="1"/>
  <c r="B594" i="9"/>
  <c r="G2016" i="1"/>
  <c r="B670" i="9"/>
  <c r="G1976" i="1"/>
  <c r="B44" i="9"/>
  <c r="G1968" i="1"/>
  <c r="B688" i="9"/>
  <c r="G1964" i="1"/>
  <c r="B690" i="9"/>
  <c r="G1932" i="1"/>
  <c r="B636" i="9"/>
  <c r="G1928" i="1"/>
  <c r="B653" i="9"/>
  <c r="G1924" i="1"/>
  <c r="B637" i="9"/>
  <c r="G1920" i="1"/>
  <c r="B647" i="9"/>
  <c r="G1916" i="1"/>
  <c r="B467" i="9"/>
  <c r="G1912" i="1"/>
  <c r="B485" i="9"/>
  <c r="G1908" i="1"/>
  <c r="B479" i="9"/>
  <c r="G1904" i="1"/>
  <c r="B519" i="9"/>
  <c r="G1900" i="1"/>
  <c r="B506" i="9"/>
  <c r="G1896" i="1"/>
  <c r="B496" i="9"/>
  <c r="G1892" i="1"/>
  <c r="B539" i="9"/>
  <c r="G1888" i="1"/>
  <c r="B535" i="9"/>
  <c r="G1884" i="1"/>
  <c r="B517" i="9"/>
  <c r="G1880" i="1"/>
  <c r="B507" i="9"/>
  <c r="G1828" i="1"/>
  <c r="B504" i="9"/>
  <c r="G1824" i="1"/>
  <c r="B761" i="9"/>
  <c r="G1820" i="1"/>
  <c r="B764" i="9"/>
  <c r="G1340" i="1"/>
  <c r="B661" i="9"/>
  <c r="G1196" i="1"/>
  <c r="B747" i="9"/>
  <c r="G1080" i="1"/>
  <c r="B666" i="9"/>
  <c r="G1072" i="1"/>
  <c r="B664" i="9"/>
  <c r="G1060" i="1"/>
  <c r="B632" i="9"/>
  <c r="G996" i="1"/>
  <c r="B786" i="9"/>
  <c r="G732" i="1"/>
  <c r="B371" i="9"/>
  <c r="G1635" i="1"/>
  <c r="B454" i="9"/>
  <c r="G1627" i="1"/>
  <c r="B451" i="9"/>
  <c r="G1191" i="1"/>
  <c r="B734" i="9"/>
  <c r="G979" i="1"/>
  <c r="B33" i="9"/>
  <c r="G975" i="1"/>
  <c r="B307" i="9"/>
  <c r="G971" i="1"/>
  <c r="B22" i="9"/>
  <c r="G967" i="1"/>
  <c r="B696" i="9"/>
  <c r="G963" i="1"/>
  <c r="B176" i="9"/>
  <c r="G959" i="1"/>
  <c r="B85" i="9"/>
  <c r="G955" i="1"/>
  <c r="B96" i="9"/>
  <c r="G951" i="1"/>
  <c r="B162" i="9"/>
  <c r="G899" i="1"/>
  <c r="B91" i="9"/>
  <c r="G891" i="1"/>
  <c r="B294" i="9"/>
  <c r="G855" i="1"/>
  <c r="B119" i="9"/>
  <c r="G847" i="1"/>
  <c r="B310" i="9"/>
  <c r="G683" i="1"/>
  <c r="B231" i="9"/>
  <c r="G619" i="1"/>
  <c r="B372" i="9"/>
  <c r="G255" i="1"/>
  <c r="B742" i="9"/>
  <c r="G139" i="1"/>
  <c r="B18" i="9"/>
  <c r="B856" i="9"/>
  <c r="B832" i="9"/>
  <c r="B820" i="9"/>
  <c r="G2019" i="1"/>
  <c r="B674" i="9"/>
  <c r="G1975" i="1"/>
  <c r="B37" i="9"/>
  <c r="G1986" i="1"/>
  <c r="B394" i="9"/>
  <c r="G1186" i="1"/>
  <c r="B732" i="9"/>
  <c r="G1122" i="1"/>
  <c r="B740" i="9"/>
  <c r="G946" i="1"/>
  <c r="B222" i="9"/>
  <c r="G942" i="1"/>
  <c r="B218" i="9"/>
  <c r="G938" i="1"/>
  <c r="B390" i="9"/>
  <c r="G934" i="1"/>
  <c r="B340" i="9"/>
  <c r="G930" i="1"/>
  <c r="B341" i="9"/>
  <c r="G926" i="1"/>
  <c r="B292" i="9"/>
  <c r="G922" i="1"/>
  <c r="B447" i="9"/>
  <c r="G918" i="1"/>
  <c r="B79" i="9"/>
  <c r="G914" i="1"/>
  <c r="B242" i="9"/>
  <c r="G910" i="1"/>
  <c r="B300" i="9"/>
  <c r="G882" i="1"/>
  <c r="B31" i="9"/>
  <c r="G830" i="1"/>
  <c r="B237" i="9"/>
  <c r="G518" i="1"/>
  <c r="B545" i="9"/>
  <c r="G66" i="1"/>
  <c r="B316" i="9"/>
  <c r="B867" i="9"/>
  <c r="B835" i="9"/>
  <c r="B831" i="9"/>
  <c r="G1349" i="1"/>
  <c r="G1281" i="1"/>
  <c r="G1189" i="1"/>
  <c r="G1185" i="1"/>
  <c r="G1061" i="1"/>
  <c r="G1057" i="1"/>
  <c r="G1025" i="1"/>
  <c r="G1013" i="1"/>
  <c r="G1005" i="1"/>
  <c r="G993" i="1"/>
  <c r="G977" i="1"/>
  <c r="G973" i="1"/>
  <c r="G969" i="1"/>
  <c r="G965" i="1"/>
  <c r="G961" i="1"/>
  <c r="G957" i="1"/>
  <c r="G953" i="1"/>
  <c r="G949" i="1"/>
  <c r="G945" i="1"/>
  <c r="G941" i="1"/>
  <c r="G937" i="1"/>
  <c r="G933" i="1"/>
  <c r="G929" i="1"/>
  <c r="G925" i="1"/>
  <c r="G921" i="1"/>
  <c r="G917" i="1"/>
  <c r="G913" i="1"/>
  <c r="G909" i="1"/>
  <c r="G901" i="1"/>
  <c r="G897" i="1"/>
  <c r="G893" i="1"/>
  <c r="G889" i="1"/>
  <c r="G885" i="1"/>
  <c r="G881" i="1"/>
  <c r="G877" i="1"/>
  <c r="G869" i="1"/>
  <c r="G861" i="1"/>
  <c r="G857" i="1"/>
  <c r="G853" i="1"/>
  <c r="G849" i="1"/>
  <c r="G845" i="1"/>
  <c r="G841" i="1"/>
  <c r="G837" i="1"/>
  <c r="G833" i="1"/>
  <c r="G829" i="1"/>
  <c r="G825" i="1"/>
  <c r="G821" i="1"/>
  <c r="G817" i="1"/>
  <c r="G809" i="1"/>
  <c r="G805" i="1"/>
  <c r="G801" i="1"/>
  <c r="G793" i="1"/>
  <c r="G789" i="1"/>
  <c r="G785" i="1"/>
  <c r="G777" i="1"/>
  <c r="G773" i="1"/>
  <c r="G769" i="1"/>
  <c r="G761" i="1"/>
  <c r="G757" i="1"/>
  <c r="G753" i="1"/>
  <c r="G745" i="1"/>
  <c r="G741" i="1"/>
  <c r="G737" i="1"/>
  <c r="G733" i="1"/>
  <c r="G729" i="1"/>
  <c r="G725" i="1"/>
  <c r="G721" i="1"/>
  <c r="G717" i="1"/>
  <c r="G709" i="1"/>
  <c r="G705" i="1"/>
  <c r="G701" i="1"/>
  <c r="G697" i="1"/>
  <c r="G693" i="1"/>
  <c r="G689" i="1"/>
  <c r="G685" i="1"/>
  <c r="G681" i="1"/>
  <c r="G677" i="1"/>
  <c r="G673" i="1"/>
  <c r="G669" i="1"/>
  <c r="G665" i="1"/>
  <c r="G661" i="1"/>
  <c r="G657" i="1"/>
  <c r="G649" i="1"/>
  <c r="G645" i="1"/>
  <c r="G593" i="1"/>
  <c r="G589" i="1"/>
  <c r="G581" i="1"/>
  <c r="G561" i="1"/>
  <c r="G557" i="1"/>
  <c r="G553" i="1"/>
  <c r="G549" i="1"/>
  <c r="G545" i="1"/>
  <c r="G541" i="1"/>
  <c r="G537" i="1"/>
  <c r="G529" i="1"/>
  <c r="G525" i="1"/>
  <c r="G521" i="1"/>
  <c r="G517" i="1"/>
  <c r="G513" i="1"/>
  <c r="G509" i="1"/>
  <c r="G505" i="1"/>
  <c r="G473" i="1"/>
  <c r="G461" i="1"/>
  <c r="G457" i="1"/>
  <c r="G453" i="1"/>
  <c r="G445" i="1"/>
  <c r="G433" i="1"/>
  <c r="G409" i="1"/>
  <c r="G317" i="1"/>
  <c r="G273" i="1"/>
  <c r="G261" i="1"/>
  <c r="G257" i="1"/>
  <c r="G253" i="1"/>
  <c r="G229" i="1"/>
  <c r="G193" i="1"/>
  <c r="G189" i="1"/>
  <c r="G181" i="1"/>
  <c r="G177" i="1"/>
  <c r="G169" i="1"/>
  <c r="G165" i="1"/>
  <c r="G161" i="1"/>
  <c r="G157" i="1"/>
  <c r="G153" i="1"/>
  <c r="G145" i="1"/>
  <c r="G141" i="1"/>
  <c r="G133" i="1"/>
  <c r="G129" i="1"/>
  <c r="G125" i="1"/>
  <c r="G117" i="1"/>
  <c r="G113" i="1"/>
  <c r="G109" i="1"/>
  <c r="G105" i="1"/>
  <c r="G97" i="1"/>
  <c r="G93" i="1"/>
  <c r="G89" i="1"/>
  <c r="G85" i="1"/>
  <c r="G81" i="1"/>
  <c r="G77" i="1"/>
  <c r="G73" i="1"/>
  <c r="G69" i="1"/>
  <c r="G65" i="1"/>
  <c r="G57" i="1"/>
  <c r="G53" i="1"/>
  <c r="G1821" i="1"/>
  <c r="G1661" i="1"/>
  <c r="G1633" i="1"/>
  <c r="G1621" i="1"/>
  <c r="G1617" i="1"/>
  <c r="G1613" i="1"/>
  <c r="G1988" i="1"/>
  <c r="G1984" i="1"/>
  <c r="G1980" i="1"/>
  <c r="G1972" i="1"/>
  <c r="G1876" i="1"/>
  <c r="G1872" i="1"/>
  <c r="G1868" i="1"/>
  <c r="G1864" i="1"/>
  <c r="G1860" i="1"/>
  <c r="G1856" i="1"/>
  <c r="G1836" i="1"/>
  <c r="G1832" i="1"/>
  <c r="G1636" i="1"/>
  <c r="G1632" i="1"/>
  <c r="G1192" i="1"/>
  <c r="G1188" i="1"/>
  <c r="G1180" i="1"/>
  <c r="G1024" i="1"/>
  <c r="G1004" i="1"/>
  <c r="G1000" i="1"/>
  <c r="G992" i="1"/>
  <c r="G988" i="1"/>
  <c r="G984" i="1"/>
  <c r="G976" i="1"/>
  <c r="G972" i="1"/>
  <c r="G968" i="1"/>
  <c r="G964" i="1"/>
  <c r="G960" i="1"/>
  <c r="G956" i="1"/>
  <c r="G952" i="1"/>
  <c r="G944" i="1"/>
  <c r="G940" i="1"/>
  <c r="G936" i="1"/>
  <c r="G932" i="1"/>
  <c r="G928" i="1"/>
  <c r="G920" i="1"/>
  <c r="G916" i="1"/>
  <c r="G912" i="1"/>
  <c r="G908" i="1"/>
  <c r="G904" i="1"/>
  <c r="G900" i="1"/>
  <c r="G896" i="1"/>
  <c r="G892" i="1"/>
  <c r="G888" i="1"/>
  <c r="G880" i="1"/>
  <c r="G876" i="1"/>
  <c r="G872" i="1"/>
  <c r="G868" i="1"/>
  <c r="G864" i="1"/>
  <c r="G852" i="1"/>
  <c r="G848" i="1"/>
  <c r="G844" i="1"/>
  <c r="G840" i="1"/>
  <c r="G836" i="1"/>
  <c r="G832" i="1"/>
  <c r="G828" i="1"/>
  <c r="G824" i="1"/>
  <c r="G820" i="1"/>
  <c r="G816" i="1"/>
  <c r="G812" i="1"/>
  <c r="G808" i="1"/>
  <c r="G804" i="1"/>
  <c r="G800" i="1"/>
  <c r="G796" i="1"/>
  <c r="G792" i="1"/>
  <c r="G788" i="1"/>
  <c r="G784" i="1"/>
  <c r="G780" i="1"/>
  <c r="G776" i="1"/>
  <c r="G772" i="1"/>
  <c r="G768" i="1"/>
  <c r="G764" i="1"/>
  <c r="G760" i="1"/>
  <c r="G756" i="1"/>
  <c r="G752" i="1"/>
  <c r="G748" i="1"/>
  <c r="G744" i="1"/>
  <c r="G740" i="1"/>
  <c r="G728" i="1"/>
  <c r="G724" i="1"/>
  <c r="G720" i="1"/>
  <c r="G716" i="1"/>
  <c r="G712" i="1"/>
  <c r="G708" i="1"/>
  <c r="G704" i="1"/>
  <c r="G700" i="1"/>
  <c r="G696" i="1"/>
  <c r="G692" i="1"/>
  <c r="G688" i="1"/>
  <c r="G684" i="1"/>
  <c r="G680" i="1"/>
  <c r="G676" i="1"/>
  <c r="G672" i="1"/>
  <c r="G668" i="1"/>
  <c r="G664" i="1"/>
  <c r="G660" i="1"/>
  <c r="G604" i="1"/>
  <c r="G600" i="1"/>
  <c r="G592" i="1"/>
  <c r="G588" i="1"/>
  <c r="G584" i="1"/>
  <c r="G580" i="1"/>
  <c r="G560" i="1"/>
  <c r="G556" i="1"/>
  <c r="G544" i="1"/>
  <c r="G540" i="1"/>
  <c r="G536" i="1"/>
  <c r="G532" i="1"/>
  <c r="G528" i="1"/>
  <c r="G524" i="1"/>
  <c r="G520" i="1"/>
  <c r="G516" i="1"/>
  <c r="G460" i="1"/>
  <c r="G404" i="1"/>
  <c r="G260" i="1"/>
  <c r="G256" i="1"/>
  <c r="G224" i="1"/>
  <c r="G208" i="1"/>
  <c r="G196" i="1"/>
  <c r="G192" i="1"/>
  <c r="G188" i="1"/>
  <c r="G184" i="1"/>
  <c r="G180" i="1"/>
  <c r="G176" i="1"/>
  <c r="G172" i="1"/>
  <c r="G164" i="1"/>
  <c r="G160" i="1"/>
  <c r="G156" i="1"/>
  <c r="G152" i="1"/>
  <c r="G148" i="1"/>
  <c r="G144" i="1"/>
  <c r="G140" i="1"/>
  <c r="G136" i="1"/>
  <c r="G132" i="1"/>
  <c r="G128" i="1"/>
  <c r="G124" i="1"/>
  <c r="G116" i="1"/>
  <c r="G108" i="1"/>
  <c r="G104" i="1"/>
  <c r="G100" i="1"/>
  <c r="G96" i="1"/>
  <c r="G92" i="1"/>
  <c r="G88" i="1"/>
  <c r="G80" i="1"/>
  <c r="G76" i="1"/>
  <c r="G72" i="1"/>
  <c r="G68" i="1"/>
  <c r="G64" i="1"/>
  <c r="G60" i="1"/>
  <c r="G56" i="1"/>
  <c r="G1977" i="1"/>
  <c r="G1665" i="1"/>
  <c r="G1625" i="1"/>
  <c r="G2011" i="1"/>
  <c r="G1987" i="1"/>
  <c r="G1983" i="1"/>
  <c r="G1967" i="1"/>
  <c r="G1963" i="1"/>
  <c r="G1947" i="1"/>
  <c r="G1943" i="1"/>
  <c r="G1931" i="1"/>
  <c r="G1927" i="1"/>
  <c r="G1923" i="1"/>
  <c r="G1919" i="1"/>
  <c r="G1915" i="1"/>
  <c r="G1907" i="1"/>
  <c r="G1903" i="1"/>
  <c r="G1899" i="1"/>
  <c r="G1895" i="1"/>
  <c r="G1891" i="1"/>
  <c r="G1887" i="1"/>
  <c r="G1883" i="1"/>
  <c r="G1879" i="1"/>
  <c r="G1875" i="1"/>
  <c r="G1871" i="1"/>
  <c r="G1867" i="1"/>
  <c r="G1863" i="1"/>
  <c r="G1859" i="1"/>
  <c r="G1855" i="1"/>
  <c r="G1639" i="1"/>
  <c r="G1195" i="1"/>
  <c r="G1187" i="1"/>
  <c r="G1183" i="1"/>
  <c r="G1179" i="1"/>
  <c r="G1071" i="1"/>
  <c r="G1059" i="1"/>
  <c r="G1015" i="1"/>
  <c r="G1011" i="1"/>
  <c r="G1007" i="1"/>
  <c r="G1003" i="1"/>
  <c r="G999" i="1"/>
  <c r="G995" i="1"/>
  <c r="G987" i="1"/>
  <c r="G983" i="1"/>
  <c r="G947" i="1"/>
  <c r="G943" i="1"/>
  <c r="G939" i="1"/>
  <c r="G935" i="1"/>
  <c r="G931" i="1"/>
  <c r="G923" i="1"/>
  <c r="G919" i="1"/>
  <c r="G915" i="1"/>
  <c r="G911" i="1"/>
  <c r="G907" i="1"/>
  <c r="G903" i="1"/>
  <c r="G895" i="1"/>
  <c r="G887" i="1"/>
  <c r="G883" i="1"/>
  <c r="G879" i="1"/>
  <c r="G871" i="1"/>
  <c r="G867" i="1"/>
  <c r="G863" i="1"/>
  <c r="G859" i="1"/>
  <c r="G851" i="1"/>
  <c r="G843" i="1"/>
  <c r="G839" i="1"/>
  <c r="G835" i="1"/>
  <c r="G827" i="1"/>
  <c r="G823" i="1"/>
  <c r="G819" i="1"/>
  <c r="G815" i="1"/>
  <c r="G811" i="1"/>
  <c r="G807" i="1"/>
  <c r="G803" i="1"/>
  <c r="G799" i="1"/>
  <c r="G795" i="1"/>
  <c r="G791" i="1"/>
  <c r="G787" i="1"/>
  <c r="G783" i="1"/>
  <c r="G779" i="1"/>
  <c r="G775" i="1"/>
  <c r="G771" i="1"/>
  <c r="G767" i="1"/>
  <c r="G763" i="1"/>
  <c r="G759" i="1"/>
  <c r="G755" i="1"/>
  <c r="G751" i="1"/>
  <c r="G747" i="1"/>
  <c r="G743" i="1"/>
  <c r="G739" i="1"/>
  <c r="G735" i="1"/>
  <c r="G731" i="1"/>
  <c r="G727" i="1"/>
  <c r="G723" i="1"/>
  <c r="G719" i="1"/>
  <c r="G715" i="1"/>
  <c r="G711" i="1"/>
  <c r="G707" i="1"/>
  <c r="G703" i="1"/>
  <c r="G699" i="1"/>
  <c r="G695" i="1"/>
  <c r="G691" i="1"/>
  <c r="G687" i="1"/>
  <c r="G679" i="1"/>
  <c r="G675" i="1"/>
  <c r="G671" i="1"/>
  <c r="G667" i="1"/>
  <c r="G663" i="1"/>
  <c r="G647" i="1"/>
  <c r="G623" i="1"/>
  <c r="G595" i="1"/>
  <c r="G591" i="1"/>
  <c r="G587" i="1"/>
  <c r="G583" i="1"/>
  <c r="G579" i="1"/>
  <c r="G559" i="1"/>
  <c r="G543" i="1"/>
  <c r="G539" i="1"/>
  <c r="G531" i="1"/>
  <c r="G527" i="1"/>
  <c r="G523" i="1"/>
  <c r="G519" i="1"/>
  <c r="G515" i="1"/>
  <c r="G507" i="1"/>
  <c r="G463" i="1"/>
  <c r="G459" i="1"/>
  <c r="G279" i="1"/>
  <c r="G275" i="1"/>
  <c r="G271" i="1"/>
  <c r="G259" i="1"/>
  <c r="G207" i="1"/>
  <c r="G195" i="1"/>
  <c r="G191" i="1"/>
  <c r="G179" i="1"/>
  <c r="G171" i="1"/>
  <c r="G167" i="1"/>
  <c r="G163" i="1"/>
  <c r="G159" i="1"/>
  <c r="G155" i="1"/>
  <c r="G151" i="1"/>
  <c r="G147" i="1"/>
  <c r="G143" i="1"/>
  <c r="G135" i="1"/>
  <c r="G131" i="1"/>
  <c r="G127" i="1"/>
  <c r="G123" i="1"/>
  <c r="G115" i="1"/>
  <c r="G107" i="1"/>
  <c r="G103" i="1"/>
  <c r="G99" i="1"/>
  <c r="G95" i="1"/>
  <c r="G91" i="1"/>
  <c r="G87" i="1"/>
  <c r="G79" i="1"/>
  <c r="G75" i="1"/>
  <c r="G71" i="1"/>
  <c r="G67" i="1"/>
  <c r="G63" i="1"/>
  <c r="G59" i="1"/>
  <c r="G55" i="1"/>
  <c r="G1997" i="1"/>
  <c r="G1841" i="1"/>
  <c r="G1970" i="1"/>
  <c r="G1966" i="1"/>
  <c r="G1950" i="1"/>
  <c r="G1942" i="1"/>
  <c r="G1934" i="1"/>
  <c r="G1930" i="1"/>
  <c r="G1926" i="1"/>
  <c r="G1922" i="1"/>
  <c r="G1918" i="1"/>
  <c r="G1914" i="1"/>
  <c r="G1902" i="1"/>
  <c r="G1898" i="1"/>
  <c r="G1894" i="1"/>
  <c r="G1890" i="1"/>
  <c r="G1886" i="1"/>
  <c r="G1882" i="1"/>
  <c r="G1878" i="1"/>
  <c r="G1874" i="1"/>
  <c r="G1870" i="1"/>
  <c r="G1866" i="1"/>
  <c r="G1862" i="1"/>
  <c r="G1858" i="1"/>
  <c r="G1638" i="1"/>
  <c r="G1634" i="1"/>
  <c r="G1194" i="1"/>
  <c r="G1182" i="1"/>
  <c r="G1178" i="1"/>
  <c r="G1062" i="1"/>
  <c r="G1058" i="1"/>
  <c r="G1018" i="1"/>
  <c r="G1014" i="1"/>
  <c r="G1010" i="1"/>
  <c r="G998" i="1"/>
  <c r="G986" i="1"/>
  <c r="G982" i="1"/>
  <c r="G978" i="1"/>
  <c r="G974" i="1"/>
  <c r="G970" i="1"/>
  <c r="G966" i="1"/>
  <c r="G962" i="1"/>
  <c r="G958" i="1"/>
  <c r="G954" i="1"/>
  <c r="G906" i="1"/>
  <c r="G902" i="1"/>
  <c r="G898" i="1"/>
  <c r="G894" i="1"/>
  <c r="G890" i="1"/>
  <c r="G886" i="1"/>
  <c r="G878" i="1"/>
  <c r="G874" i="1"/>
  <c r="G870" i="1"/>
  <c r="G866" i="1"/>
  <c r="G862" i="1"/>
  <c r="G858" i="1"/>
  <c r="G854" i="1"/>
  <c r="G850" i="1"/>
  <c r="G846" i="1"/>
  <c r="G842" i="1"/>
  <c r="G838" i="1"/>
  <c r="G834" i="1"/>
  <c r="G826" i="1"/>
  <c r="G822" i="1"/>
  <c r="G814" i="1"/>
  <c r="G810" i="1"/>
  <c r="G806" i="1"/>
  <c r="G802" i="1"/>
  <c r="G798" i="1"/>
  <c r="G794" i="1"/>
  <c r="G790" i="1"/>
  <c r="G786" i="1"/>
  <c r="G782" i="1"/>
  <c r="G778" i="1"/>
  <c r="G774" i="1"/>
  <c r="G770" i="1"/>
  <c r="G766" i="1"/>
  <c r="G762" i="1"/>
  <c r="G758" i="1"/>
  <c r="G754" i="1"/>
  <c r="G750" i="1"/>
  <c r="G746" i="1"/>
  <c r="G742" i="1"/>
  <c r="G738" i="1"/>
  <c r="G734" i="1"/>
  <c r="G730" i="1"/>
  <c r="G726" i="1"/>
  <c r="G722" i="1"/>
  <c r="G718" i="1"/>
  <c r="G714" i="1"/>
  <c r="G706" i="1"/>
  <c r="G702" i="1"/>
  <c r="G698" i="1"/>
  <c r="G694" i="1"/>
  <c r="G690" i="1"/>
  <c r="G686" i="1"/>
  <c r="G682" i="1"/>
  <c r="G678" i="1"/>
  <c r="G674" i="1"/>
  <c r="G670" i="1"/>
  <c r="G666" i="1"/>
  <c r="G662" i="1"/>
  <c r="G638" i="1"/>
  <c r="G630" i="1"/>
  <c r="G626" i="1"/>
  <c r="G594" i="1"/>
  <c r="G590" i="1"/>
  <c r="G586" i="1"/>
  <c r="G582" i="1"/>
  <c r="G578" i="1"/>
  <c r="G570" i="1"/>
  <c r="G558" i="1"/>
  <c r="G550" i="1"/>
  <c r="G546" i="1"/>
  <c r="G542" i="1"/>
  <c r="G538" i="1"/>
  <c r="G530" i="1"/>
  <c r="G526" i="1"/>
  <c r="G522" i="1"/>
  <c r="G514" i="1"/>
  <c r="G462" i="1"/>
  <c r="G458" i="1"/>
  <c r="G274" i="1"/>
  <c r="G270" i="1"/>
  <c r="G258" i="1"/>
  <c r="G254" i="1"/>
  <c r="G194" i="1"/>
  <c r="G190" i="1"/>
  <c r="G186" i="1"/>
  <c r="G178" i="1"/>
  <c r="G174" i="1"/>
  <c r="G170" i="1"/>
  <c r="G166" i="1"/>
  <c r="G162" i="1"/>
  <c r="G158" i="1"/>
  <c r="G154" i="1"/>
  <c r="G150" i="1"/>
  <c r="G146" i="1"/>
  <c r="G142" i="1"/>
  <c r="G138" i="1"/>
  <c r="G134" i="1"/>
  <c r="G130" i="1"/>
  <c r="G126" i="1"/>
  <c r="G118" i="1"/>
  <c r="G114" i="1"/>
  <c r="G106" i="1"/>
  <c r="G102" i="1"/>
  <c r="G98" i="1"/>
  <c r="G90" i="1"/>
  <c r="G86" i="1"/>
  <c r="G82" i="1"/>
  <c r="G78" i="1"/>
  <c r="G74" i="1"/>
  <c r="G70" i="1"/>
  <c r="G58" i="1"/>
  <c r="G54" i="1"/>
  <c r="G2008" i="1"/>
  <c r="G1960" i="1"/>
  <c r="G1956" i="1"/>
  <c r="G1948" i="1"/>
  <c r="G1944" i="1"/>
  <c r="G1940" i="1"/>
  <c r="G1936" i="1"/>
  <c r="G1852" i="1"/>
  <c r="G1848" i="1"/>
  <c r="G1816" i="1"/>
  <c r="G1812" i="1"/>
  <c r="G1808" i="1"/>
  <c r="G1804" i="1"/>
  <c r="G1800" i="1"/>
  <c r="G1796" i="1"/>
  <c r="G1792" i="1"/>
  <c r="G1788" i="1"/>
  <c r="G1784" i="1"/>
  <c r="G1780" i="1"/>
  <c r="G1772" i="1"/>
  <c r="G1768" i="1"/>
  <c r="G1764" i="1"/>
  <c r="G1760" i="1"/>
  <c r="G1756" i="1"/>
  <c r="G1752" i="1"/>
  <c r="G1748" i="1"/>
  <c r="G1744" i="1"/>
  <c r="G1740" i="1"/>
  <c r="G1736" i="1"/>
  <c r="G1732" i="1"/>
  <c r="G1728" i="1"/>
  <c r="G1724" i="1"/>
  <c r="G1720" i="1"/>
  <c r="G1716" i="1"/>
  <c r="G1708" i="1"/>
  <c r="G1704" i="1"/>
  <c r="G1696" i="1"/>
  <c r="G1692" i="1"/>
  <c r="G1688" i="1"/>
  <c r="G1684" i="1"/>
  <c r="G1680" i="1"/>
  <c r="G1676" i="1"/>
  <c r="G1672" i="1"/>
  <c r="G1664" i="1"/>
  <c r="G1660" i="1"/>
  <c r="G1620" i="1"/>
  <c r="G1616" i="1"/>
  <c r="G1612" i="1"/>
  <c r="G1588" i="1"/>
  <c r="G1584" i="1"/>
  <c r="G1580" i="1"/>
  <c r="G1576" i="1"/>
  <c r="G2015" i="1"/>
  <c r="G1979" i="1"/>
  <c r="G1959" i="1"/>
  <c r="G1955" i="1"/>
  <c r="G1939" i="1"/>
  <c r="G1935" i="1"/>
  <c r="G1851" i="1"/>
  <c r="G1847" i="1"/>
  <c r="G1815" i="1"/>
  <c r="G1811" i="1"/>
  <c r="G1803" i="1"/>
  <c r="G1799" i="1"/>
  <c r="G1795" i="1"/>
  <c r="G1791" i="1"/>
  <c r="G1787" i="1"/>
  <c r="G1783" i="1"/>
  <c r="G1779" i="1"/>
  <c r="G1775" i="1"/>
  <c r="G1771" i="1"/>
  <c r="G1767" i="1"/>
  <c r="G1763" i="1"/>
  <c r="G1759" i="1"/>
  <c r="G1755" i="1"/>
  <c r="G1751" i="1"/>
  <c r="G1747" i="1"/>
  <c r="G1743" i="1"/>
  <c r="G1739" i="1"/>
  <c r="G1735" i="1"/>
  <c r="G1731" i="1"/>
  <c r="G1727" i="1"/>
  <c r="G1723" i="1"/>
  <c r="G1715" i="1"/>
  <c r="G1711" i="1"/>
  <c r="G1707" i="1"/>
  <c r="G1703" i="1"/>
  <c r="G1699" i="1"/>
  <c r="G1695" i="1"/>
  <c r="G1691" i="1"/>
  <c r="G1687" i="1"/>
  <c r="G1683" i="1"/>
  <c r="G1679" i="1"/>
  <c r="G1675" i="1"/>
  <c r="G1671" i="1"/>
  <c r="G2018" i="1"/>
  <c r="G2006" i="1"/>
  <c r="G1978" i="1"/>
  <c r="G1962" i="1"/>
  <c r="G1958" i="1"/>
  <c r="G1946" i="1"/>
  <c r="G1938" i="1"/>
  <c r="G1854" i="1"/>
  <c r="G1850" i="1"/>
  <c r="G1846" i="1"/>
  <c r="G1818" i="1"/>
  <c r="G1814" i="1"/>
  <c r="G1810" i="1"/>
  <c r="G1806" i="1"/>
  <c r="G1802" i="1"/>
  <c r="G1798" i="1"/>
  <c r="G1794" i="1"/>
  <c r="G1790" i="1"/>
  <c r="G1786" i="1"/>
  <c r="G1782" i="1"/>
  <c r="G1778" i="1"/>
  <c r="G1774" i="1"/>
  <c r="G1770" i="1"/>
  <c r="G1766" i="1"/>
  <c r="G1762" i="1"/>
  <c r="G1758" i="1"/>
  <c r="G1754" i="1"/>
  <c r="G1750" i="1"/>
  <c r="G1746" i="1"/>
  <c r="G1742" i="1"/>
  <c r="G1738" i="1"/>
  <c r="G1734" i="1"/>
  <c r="G1730" i="1"/>
  <c r="G1726" i="1"/>
  <c r="G1722" i="1"/>
  <c r="G1718" i="1"/>
  <c r="G1714" i="1"/>
  <c r="G1710" i="1"/>
  <c r="G1706" i="1"/>
  <c r="G1702" i="1"/>
  <c r="G1698" i="1"/>
  <c r="G1572" i="1"/>
  <c r="G1568" i="1"/>
  <c r="G1564" i="1"/>
  <c r="G1556" i="1"/>
  <c r="G1516" i="1"/>
  <c r="G1400" i="1"/>
  <c r="G1388" i="1"/>
  <c r="G1384" i="1"/>
  <c r="G1380" i="1"/>
  <c r="G1376" i="1"/>
  <c r="G1360" i="1"/>
  <c r="G1304" i="1"/>
  <c r="G1280" i="1"/>
  <c r="G1272" i="1"/>
  <c r="G1268" i="1"/>
  <c r="G1252" i="1"/>
  <c r="G1248" i="1"/>
  <c r="G1240" i="1"/>
  <c r="G1236" i="1"/>
  <c r="G1232" i="1"/>
  <c r="G1228" i="1"/>
  <c r="G1220" i="1"/>
  <c r="G1216" i="1"/>
  <c r="G1212" i="1"/>
  <c r="G1208" i="1"/>
  <c r="G1200" i="1"/>
  <c r="G1184" i="1"/>
  <c r="G1176" i="1"/>
  <c r="G1172" i="1"/>
  <c r="G1164" i="1"/>
  <c r="G1160" i="1"/>
  <c r="G1152" i="1"/>
  <c r="G1148" i="1"/>
  <c r="G1144" i="1"/>
  <c r="G1100" i="1"/>
  <c r="G1088" i="1"/>
  <c r="G1084" i="1"/>
  <c r="G1056" i="1"/>
  <c r="G1040" i="1"/>
  <c r="G1016" i="1"/>
  <c r="G948" i="1"/>
  <c r="G924" i="1"/>
  <c r="G884" i="1"/>
  <c r="G860" i="1"/>
  <c r="G628" i="1"/>
  <c r="G596" i="1"/>
  <c r="G568" i="1"/>
  <c r="G552" i="1"/>
  <c r="G512" i="1"/>
  <c r="G508" i="1"/>
  <c r="G504" i="1"/>
  <c r="G496" i="1"/>
  <c r="G492" i="1"/>
  <c r="G488" i="1"/>
  <c r="G480" i="1"/>
  <c r="G476" i="1"/>
  <c r="G472" i="1"/>
  <c r="G452" i="1"/>
  <c r="G448" i="1"/>
  <c r="G436" i="1"/>
  <c r="G428" i="1"/>
  <c r="G396" i="1"/>
  <c r="G368" i="1"/>
  <c r="G328" i="1"/>
  <c r="G320" i="1"/>
  <c r="G316" i="1"/>
  <c r="G312" i="1"/>
  <c r="G308" i="1"/>
  <c r="G276" i="1"/>
  <c r="G268" i="1"/>
  <c r="G264" i="1"/>
  <c r="G232" i="1"/>
  <c r="G228" i="1"/>
  <c r="G216" i="1"/>
  <c r="G212" i="1"/>
  <c r="G200" i="1"/>
  <c r="G168" i="1"/>
  <c r="G112" i="1"/>
  <c r="G1663" i="1"/>
  <c r="G1655" i="1"/>
  <c r="G1647" i="1"/>
  <c r="G1619" i="1"/>
  <c r="G1615" i="1"/>
  <c r="G1611" i="1"/>
  <c r="G1607" i="1"/>
  <c r="G1603" i="1"/>
  <c r="G1595" i="1"/>
  <c r="G1587" i="1"/>
  <c r="G1583" i="1"/>
  <c r="G1579" i="1"/>
  <c r="G1575" i="1"/>
  <c r="G1571" i="1"/>
  <c r="G1563" i="1"/>
  <c r="G1555" i="1"/>
  <c r="G1535" i="1"/>
  <c r="G1387" i="1"/>
  <c r="G1383" i="1"/>
  <c r="G1379" i="1"/>
  <c r="G1375" i="1"/>
  <c r="G1371" i="1"/>
  <c r="G1359" i="1"/>
  <c r="G1271" i="1"/>
  <c r="G1267" i="1"/>
  <c r="G1251" i="1"/>
  <c r="G1243" i="1"/>
  <c r="G1239" i="1"/>
  <c r="G1235" i="1"/>
  <c r="G1223" i="1"/>
  <c r="G1219" i="1"/>
  <c r="G1167" i="1"/>
  <c r="G1163" i="1"/>
  <c r="G1159" i="1"/>
  <c r="G1155" i="1"/>
  <c r="G1151" i="1"/>
  <c r="G1147" i="1"/>
  <c r="G1099" i="1"/>
  <c r="G1095" i="1"/>
  <c r="G1087" i="1"/>
  <c r="G927" i="1"/>
  <c r="G875" i="1"/>
  <c r="G831" i="1"/>
  <c r="G659" i="1"/>
  <c r="G655" i="1"/>
  <c r="G555" i="1"/>
  <c r="G551" i="1"/>
  <c r="G547" i="1"/>
  <c r="G511" i="1"/>
  <c r="G495" i="1"/>
  <c r="G491" i="1"/>
  <c r="G487" i="1"/>
  <c r="G483" i="1"/>
  <c r="G479" i="1"/>
  <c r="G471" i="1"/>
  <c r="G451" i="1"/>
  <c r="G447" i="1"/>
  <c r="G423" i="1"/>
  <c r="G375" i="1"/>
  <c r="G371" i="1"/>
  <c r="G367" i="1"/>
  <c r="G327" i="1"/>
  <c r="G323" i="1"/>
  <c r="G315" i="1"/>
  <c r="G311" i="1"/>
  <c r="G307" i="1"/>
  <c r="G295" i="1"/>
  <c r="G267" i="1"/>
  <c r="G239" i="1"/>
  <c r="G231" i="1"/>
  <c r="G215" i="1"/>
  <c r="G211" i="1"/>
  <c r="G183" i="1"/>
  <c r="G1694" i="1"/>
  <c r="G1690" i="1"/>
  <c r="G1686" i="1"/>
  <c r="G1682" i="1"/>
  <c r="G1678" i="1"/>
  <c r="G1674" i="1"/>
  <c r="G1670" i="1"/>
  <c r="G1662" i="1"/>
  <c r="G1658" i="1"/>
  <c r="G1646" i="1"/>
  <c r="G1622" i="1"/>
  <c r="G1618" i="1"/>
  <c r="G1614" i="1"/>
  <c r="G1610" i="1"/>
  <c r="G1594" i="1"/>
  <c r="G1586" i="1"/>
  <c r="G1582" i="1"/>
  <c r="G1578" i="1"/>
  <c r="G1574" i="1"/>
  <c r="G1570" i="1"/>
  <c r="G1566" i="1"/>
  <c r="G1562" i="1"/>
  <c r="G1458" i="1"/>
  <c r="G1386" i="1"/>
  <c r="G1382" i="1"/>
  <c r="G1378" i="1"/>
  <c r="G1366" i="1"/>
  <c r="G1362" i="1"/>
  <c r="G1274" i="1"/>
  <c r="G1270" i="1"/>
  <c r="G1266" i="1"/>
  <c r="G1262" i="1"/>
  <c r="G1258" i="1"/>
  <c r="G1254" i="1"/>
  <c r="G1250" i="1"/>
  <c r="G1246" i="1"/>
  <c r="G1238" i="1"/>
  <c r="G1222" i="1"/>
  <c r="G1218" i="1"/>
  <c r="G1206" i="1"/>
  <c r="G1202" i="1"/>
  <c r="G1198" i="1"/>
  <c r="G1174" i="1"/>
  <c r="G1170" i="1"/>
  <c r="G1162" i="1"/>
  <c r="G1158" i="1"/>
  <c r="G1154" i="1"/>
  <c r="G1150" i="1"/>
  <c r="G1102" i="1"/>
  <c r="G1098" i="1"/>
  <c r="G1094" i="1"/>
  <c r="G1090" i="1"/>
  <c r="G1086" i="1"/>
  <c r="G1082" i="1"/>
  <c r="G1034" i="1"/>
  <c r="G1030" i="1"/>
  <c r="G1002" i="1"/>
  <c r="G818" i="1"/>
  <c r="G646" i="1"/>
  <c r="G554" i="1"/>
  <c r="G510" i="1"/>
  <c r="G506" i="1"/>
  <c r="G494" i="1"/>
  <c r="G490" i="1"/>
  <c r="G486" i="1"/>
  <c r="G482" i="1"/>
  <c r="G478" i="1"/>
  <c r="G474" i="1"/>
  <c r="G450" i="1"/>
  <c r="G446" i="1"/>
  <c r="G434" i="1"/>
  <c r="G430" i="1"/>
  <c r="G410" i="1"/>
  <c r="G366" i="1"/>
  <c r="G330" i="1"/>
  <c r="G326" i="1"/>
  <c r="G322" i="1"/>
  <c r="G318" i="1"/>
  <c r="G314" i="1"/>
  <c r="G310" i="1"/>
  <c r="G306" i="1"/>
  <c r="G294" i="1"/>
  <c r="G278" i="1"/>
  <c r="G266" i="1"/>
  <c r="G214" i="1"/>
  <c r="G1207" i="1"/>
  <c r="G1067" i="1"/>
  <c r="G1843" i="1"/>
  <c r="G1839" i="1"/>
  <c r="G1631" i="1"/>
  <c r="G1567" i="1"/>
  <c r="G1083" i="1"/>
  <c r="G2003" i="1"/>
  <c r="G1315" i="1"/>
  <c r="G1559" i="1"/>
  <c r="G1463" i="1"/>
  <c r="G431" i="1"/>
  <c r="G1091" i="1"/>
  <c r="G1951" i="1"/>
  <c r="G1911" i="1"/>
  <c r="G1279" i="1"/>
  <c r="G209" i="1"/>
  <c r="G221" i="1"/>
  <c r="G281" i="1"/>
  <c r="G333" i="1"/>
  <c r="G349" i="1"/>
  <c r="G381" i="1"/>
  <c r="G393" i="1"/>
  <c r="G401" i="1"/>
  <c r="G413" i="1"/>
  <c r="G421" i="1"/>
  <c r="G437" i="1"/>
  <c r="G441" i="1"/>
  <c r="G497" i="1"/>
  <c r="G533" i="1"/>
  <c r="G1065" i="1"/>
  <c r="G1069" i="1"/>
  <c r="G1073" i="1"/>
  <c r="G1089" i="1"/>
  <c r="G1125" i="1"/>
  <c r="G1197" i="1"/>
  <c r="G1201" i="1"/>
  <c r="G1209" i="1"/>
  <c r="G1213" i="1"/>
  <c r="G1273" i="1"/>
  <c r="G1277" i="1"/>
  <c r="G1289" i="1"/>
  <c r="G1293" i="1"/>
  <c r="G1297" i="1"/>
  <c r="G1301" i="1"/>
  <c r="G1305" i="1"/>
  <c r="G1413" i="1"/>
  <c r="G1417" i="1"/>
  <c r="G1437" i="1"/>
  <c r="G1441" i="1"/>
  <c r="G1445" i="1"/>
  <c r="G1449" i="1"/>
  <c r="G1453" i="1"/>
  <c r="G1457" i="1"/>
  <c r="G1465" i="1"/>
  <c r="G1469" i="1"/>
  <c r="G1473" i="1"/>
  <c r="G1477" i="1"/>
  <c r="G1481" i="1"/>
  <c r="G1485" i="1"/>
  <c r="G1549" i="1"/>
  <c r="G1557" i="1"/>
  <c r="G1561" i="1"/>
  <c r="G1589" i="1"/>
  <c r="G1593" i="1"/>
  <c r="G1597" i="1"/>
  <c r="G1605" i="1"/>
  <c r="G1609" i="1"/>
  <c r="G1629" i="1"/>
  <c r="G1825" i="1"/>
  <c r="G1829" i="1"/>
  <c r="G1833" i="1"/>
  <c r="G1837" i="1"/>
  <c r="G1905" i="1"/>
  <c r="G1909" i="1"/>
  <c r="G1913" i="1"/>
  <c r="G1953" i="1"/>
  <c r="G137" i="1"/>
  <c r="G285" i="1"/>
  <c r="G341" i="1"/>
  <c r="G122" i="1"/>
  <c r="G206" i="1"/>
  <c r="G210" i="1"/>
  <c r="G218" i="1"/>
  <c r="G282" i="1"/>
  <c r="G334" i="1"/>
  <c r="G338" i="1"/>
  <c r="G382" i="1"/>
  <c r="G398" i="1"/>
  <c r="G414" i="1"/>
  <c r="G442" i="1"/>
  <c r="G950" i="1"/>
  <c r="G1066" i="1"/>
  <c r="G1070" i="1"/>
  <c r="G1142" i="1"/>
  <c r="G1166" i="1"/>
  <c r="G1278" i="1"/>
  <c r="G1286" i="1"/>
  <c r="G1290" i="1"/>
  <c r="G1294" i="1"/>
  <c r="G1298" i="1"/>
  <c r="G1302" i="1"/>
  <c r="G1306" i="1"/>
  <c r="G1310" i="1"/>
  <c r="G1318" i="1"/>
  <c r="G1406" i="1"/>
  <c r="G1414" i="1"/>
  <c r="G1418" i="1"/>
  <c r="G1438" i="1"/>
  <c r="G1442" i="1"/>
  <c r="G1446" i="1"/>
  <c r="G1450" i="1"/>
  <c r="G1454" i="1"/>
  <c r="G1462" i="1"/>
  <c r="G1466" i="1"/>
  <c r="G1470" i="1"/>
  <c r="G1474" i="1"/>
  <c r="G1478" i="1"/>
  <c r="G1486" i="1"/>
  <c r="G1550" i="1"/>
  <c r="G1558" i="1"/>
  <c r="G1590" i="1"/>
  <c r="G1598" i="1"/>
  <c r="G1602" i="1"/>
  <c r="G1606" i="1"/>
  <c r="G1626" i="1"/>
  <c r="G1822" i="1"/>
  <c r="G1826" i="1"/>
  <c r="G1830" i="1"/>
  <c r="G1834" i="1"/>
  <c r="G1838" i="1"/>
  <c r="G1906" i="1"/>
  <c r="G1910" i="1"/>
  <c r="G1954" i="1"/>
  <c r="G2002" i="1"/>
  <c r="G2010" i="1"/>
  <c r="G337" i="1"/>
  <c r="G286" i="1"/>
  <c r="G342" i="1"/>
  <c r="G354" i="1"/>
  <c r="G394" i="1"/>
  <c r="G418" i="1"/>
  <c r="G422" i="1"/>
  <c r="G438" i="1"/>
  <c r="G454" i="1"/>
  <c r="G498" i="1"/>
  <c r="G534" i="1"/>
  <c r="G1078" i="1"/>
  <c r="G83" i="1"/>
  <c r="G219" i="1"/>
  <c r="G223" i="1"/>
  <c r="G283" i="1"/>
  <c r="G287" i="1"/>
  <c r="G331" i="1"/>
  <c r="G335" i="1"/>
  <c r="G339" i="1"/>
  <c r="G395" i="1"/>
  <c r="G399" i="1"/>
  <c r="G411" i="1"/>
  <c r="G419" i="1"/>
  <c r="G435" i="1"/>
  <c r="G439" i="1"/>
  <c r="G443" i="1"/>
  <c r="G455" i="1"/>
  <c r="G503" i="1"/>
  <c r="G535" i="1"/>
  <c r="G1063" i="1"/>
  <c r="G1075" i="1"/>
  <c r="G1199" i="1"/>
  <c r="G1275" i="1"/>
  <c r="G1283" i="1"/>
  <c r="G1287" i="1"/>
  <c r="G1291" i="1"/>
  <c r="G1295" i="1"/>
  <c r="G1303" i="1"/>
  <c r="G1307" i="1"/>
  <c r="G1407" i="1"/>
  <c r="G1435" i="1"/>
  <c r="G1439" i="1"/>
  <c r="G1443" i="1"/>
  <c r="G1447" i="1"/>
  <c r="G1451" i="1"/>
  <c r="G1455" i="1"/>
  <c r="G1459" i="1"/>
  <c r="G1467" i="1"/>
  <c r="G1471" i="1"/>
  <c r="G1475" i="1"/>
  <c r="G1479" i="1"/>
  <c r="G1483" i="1"/>
  <c r="G1487" i="1"/>
  <c r="G1599" i="1"/>
  <c r="G1819" i="1"/>
  <c r="G1823" i="1"/>
  <c r="G1827" i="1"/>
  <c r="G1835" i="1"/>
  <c r="I6" i="13" l="1"/>
  <c r="Q18" i="13"/>
  <c r="Q17" i="17" s="1"/>
  <c r="X36" i="13"/>
  <c r="X35" i="17" s="1"/>
  <c r="AC134" i="13"/>
  <c r="AC132" i="17" s="1"/>
  <c r="Z7" i="13"/>
  <c r="Z7" i="17" s="1"/>
  <c r="X126" i="13"/>
  <c r="X124" i="17" s="1"/>
  <c r="AE114" i="13"/>
  <c r="Q8" i="13"/>
  <c r="Q8" i="17" s="1"/>
  <c r="T205" i="13"/>
  <c r="T202" i="17" s="1"/>
  <c r="O102" i="13"/>
  <c r="O100" i="17" s="1"/>
  <c r="AE75" i="13"/>
  <c r="V131" i="13"/>
  <c r="V129" i="17" s="1"/>
  <c r="F123" i="13"/>
  <c r="F121" i="17" s="1"/>
  <c r="T114" i="13"/>
  <c r="T112" i="17" s="1"/>
  <c r="R104" i="13"/>
  <c r="R102" i="17" s="1"/>
  <c r="AC59" i="13"/>
  <c r="AC58" i="17" s="1"/>
  <c r="AD26" i="13"/>
  <c r="AD25" i="17" s="1"/>
  <c r="X72" i="13"/>
  <c r="X71" i="17" s="1"/>
  <c r="X54" i="13"/>
  <c r="X53" i="17" s="1"/>
  <c r="N41" i="13"/>
  <c r="N40" i="17" s="1"/>
  <c r="D22" i="13"/>
  <c r="D21" i="17" s="1"/>
  <c r="Y43" i="13"/>
  <c r="Y42" i="17" s="1"/>
  <c r="R60" i="13"/>
  <c r="R59" i="17" s="1"/>
  <c r="X39" i="13"/>
  <c r="X38" i="17" s="1"/>
  <c r="J14" i="13"/>
  <c r="J13" i="17" s="1"/>
  <c r="C12" i="13"/>
  <c r="W120" i="13"/>
  <c r="W118" i="17" s="1"/>
  <c r="U121" i="13"/>
  <c r="U119" i="17" s="1"/>
  <c r="L117" i="13"/>
  <c r="L115" i="17" s="1"/>
  <c r="E26" i="13"/>
  <c r="E25" i="17" s="1"/>
  <c r="AE7" i="13"/>
  <c r="AE7" i="17" s="1"/>
  <c r="M126" i="13"/>
  <c r="M124" i="17" s="1"/>
  <c r="B101" i="13"/>
  <c r="N15" i="13"/>
  <c r="N14" i="17" s="1"/>
  <c r="V139" i="13"/>
  <c r="V137" i="17" s="1"/>
  <c r="Y53" i="13"/>
  <c r="Y52" i="17" s="1"/>
  <c r="AE70" i="13"/>
  <c r="AE69" i="17" s="1"/>
  <c r="L33" i="13"/>
  <c r="L32" i="17" s="1"/>
  <c r="F69" i="13"/>
  <c r="F68" i="17" s="1"/>
  <c r="L50" i="13"/>
  <c r="L49" i="17" s="1"/>
  <c r="F31" i="13"/>
  <c r="F30" i="17" s="1"/>
  <c r="M47" i="13"/>
  <c r="M46" i="17" s="1"/>
  <c r="H27" i="13"/>
  <c r="H26" i="17" s="1"/>
  <c r="Z58" i="13"/>
  <c r="Z57" i="17" s="1"/>
  <c r="X41" i="13"/>
  <c r="X40" i="17" s="1"/>
  <c r="V19" i="13"/>
  <c r="V18" i="17" s="1"/>
  <c r="H137" i="13"/>
  <c r="H135" i="17" s="1"/>
  <c r="Y11" i="13"/>
  <c r="Y11" i="17" s="1"/>
  <c r="D89" i="13"/>
  <c r="D87" i="17" s="1"/>
  <c r="Q105" i="13"/>
  <c r="Q103" i="17" s="1"/>
  <c r="H119" i="13"/>
  <c r="H117" i="17" s="1"/>
  <c r="S164" i="13"/>
  <c r="S161" i="17" s="1"/>
  <c r="Y22" i="13"/>
  <c r="Y21" i="17" s="1"/>
  <c r="W141" i="13"/>
  <c r="W139" i="17" s="1"/>
  <c r="U124" i="13"/>
  <c r="U122" i="17" s="1"/>
  <c r="R106" i="13"/>
  <c r="R104" i="17" s="1"/>
  <c r="L109" i="13"/>
  <c r="L107" i="17" s="1"/>
  <c r="R6" i="13"/>
  <c r="R6" i="17" s="1"/>
  <c r="P33" i="13"/>
  <c r="P32" i="17" s="1"/>
  <c r="U15" i="13"/>
  <c r="U14" i="17" s="1"/>
  <c r="Q35" i="13"/>
  <c r="Q34" i="17" s="1"/>
  <c r="N136" i="13"/>
  <c r="N134" i="17" s="1"/>
  <c r="W108" i="13"/>
  <c r="W106" i="17" s="1"/>
  <c r="O118" i="13"/>
  <c r="O116" i="17" s="1"/>
  <c r="U210" i="13"/>
  <c r="U207" i="17" s="1"/>
  <c r="R129" i="13"/>
  <c r="R127" i="17" s="1"/>
  <c r="B121" i="13"/>
  <c r="P112" i="13"/>
  <c r="P110" i="17" s="1"/>
  <c r="V101" i="13"/>
  <c r="V99" i="17" s="1"/>
  <c r="W68" i="13"/>
  <c r="W67" i="17" s="1"/>
  <c r="AA49" i="13"/>
  <c r="AA48" i="17" s="1"/>
  <c r="F61" i="13"/>
  <c r="F60" i="17" s="1"/>
  <c r="R51" i="13"/>
  <c r="R50" i="17" s="1"/>
  <c r="X37" i="13"/>
  <c r="X36" i="17" s="1"/>
  <c r="V14" i="13"/>
  <c r="V13" i="17" s="1"/>
  <c r="C40" i="13"/>
  <c r="C39" i="17" s="1"/>
  <c r="X55" i="13"/>
  <c r="X54" i="17" s="1"/>
  <c r="M33" i="13"/>
  <c r="M32" i="17" s="1"/>
  <c r="T139" i="13"/>
  <c r="T137" i="17" s="1"/>
  <c r="AC129" i="13"/>
  <c r="AC127" i="17" s="1"/>
  <c r="G112" i="13"/>
  <c r="G110" i="17" s="1"/>
  <c r="E113" i="13"/>
  <c r="E111" i="17" s="1"/>
  <c r="N89" i="13"/>
  <c r="N87" i="17" s="1"/>
  <c r="Y20" i="13"/>
  <c r="Y19" i="17" s="1"/>
  <c r="I140" i="13"/>
  <c r="I138" i="17" s="1"/>
  <c r="AC118" i="13"/>
  <c r="AC116" i="17" s="1"/>
  <c r="I95" i="13"/>
  <c r="I93" i="17" s="1"/>
  <c r="H12" i="13"/>
  <c r="L20" i="13"/>
  <c r="L19" i="17" s="1"/>
  <c r="C58" i="13"/>
  <c r="C57" i="17" s="1"/>
  <c r="F30" i="13"/>
  <c r="F29" i="17" s="1"/>
  <c r="E50" i="13"/>
  <c r="E49" i="17" s="1"/>
  <c r="O6" i="13"/>
  <c r="O6" i="17" s="1"/>
  <c r="D46" i="13"/>
  <c r="D45" i="17" s="1"/>
  <c r="P25" i="13"/>
  <c r="P24" i="17" s="1"/>
  <c r="E43" i="13"/>
  <c r="E42" i="17" s="1"/>
  <c r="Q21" i="13"/>
  <c r="Q20" i="17" s="1"/>
  <c r="R54" i="13"/>
  <c r="R53" i="17" s="1"/>
  <c r="Q137" i="13"/>
  <c r="Q135" i="17" s="1"/>
  <c r="V128" i="13"/>
  <c r="V126" i="17" s="1"/>
  <c r="I139" i="13"/>
  <c r="I137" i="17" s="1"/>
  <c r="P135" i="13"/>
  <c r="P133" i="17" s="1"/>
  <c r="N92" i="13"/>
  <c r="N90" i="17" s="1"/>
  <c r="B105" i="13"/>
  <c r="V110" i="13"/>
  <c r="V108" i="17" s="1"/>
  <c r="S35" i="13"/>
  <c r="S34" i="17" s="1"/>
  <c r="O137" i="13"/>
  <c r="O135" i="17" s="1"/>
  <c r="M120" i="13"/>
  <c r="M118" i="17" s="1"/>
  <c r="AA100" i="13"/>
  <c r="AA98" i="17" s="1"/>
  <c r="O180" i="13"/>
  <c r="O177" i="17" s="1"/>
  <c r="R139" i="13"/>
  <c r="R137" i="17" s="1"/>
  <c r="P122" i="13"/>
  <c r="P120" i="17" s="1"/>
  <c r="U103" i="13"/>
  <c r="U101" i="17" s="1"/>
  <c r="D24" i="13"/>
  <c r="D23" i="17" s="1"/>
  <c r="V20" i="13"/>
  <c r="V19" i="17" s="1"/>
  <c r="AD58" i="13"/>
  <c r="AD57" i="17" s="1"/>
  <c r="R25" i="13"/>
  <c r="R24" i="17" s="1"/>
  <c r="AC119" i="13"/>
  <c r="AC117" i="17" s="1"/>
  <c r="R132" i="13"/>
  <c r="R130" i="17" s="1"/>
  <c r="E101" i="13"/>
  <c r="E99" i="17" s="1"/>
  <c r="I36" i="13"/>
  <c r="I35" i="17" s="1"/>
  <c r="AE144" i="13"/>
  <c r="AE126" i="13"/>
  <c r="AE51" i="13"/>
  <c r="AE50" i="17" s="1"/>
  <c r="AE104" i="13"/>
  <c r="AE134" i="13"/>
  <c r="AE40" i="13"/>
  <c r="AE39" i="17" s="1"/>
  <c r="AE110" i="13"/>
  <c r="AE113" i="13"/>
  <c r="AE170" i="13"/>
  <c r="AE135" i="13"/>
  <c r="D42" i="13"/>
  <c r="D41" i="17" s="1"/>
  <c r="X59" i="13"/>
  <c r="X58" i="17" s="1"/>
  <c r="Q52" i="13"/>
  <c r="Q51" i="17" s="1"/>
  <c r="T50" i="13"/>
  <c r="T49" i="17" s="1"/>
  <c r="Q32" i="13"/>
  <c r="Q31" i="17" s="1"/>
  <c r="Q93" i="13"/>
  <c r="Q91" i="17" s="1"/>
  <c r="Q122" i="13"/>
  <c r="Q120" i="17" s="1"/>
  <c r="Q7" i="13"/>
  <c r="Q7" i="17" s="1"/>
  <c r="Q49" i="13"/>
  <c r="Q48" i="17" s="1"/>
  <c r="X83" i="13"/>
  <c r="X81" i="17" s="1"/>
  <c r="X139" i="13"/>
  <c r="X137" i="17" s="1"/>
  <c r="X11" i="13"/>
  <c r="X11" i="17" s="1"/>
  <c r="X35" i="13"/>
  <c r="X34" i="17" s="1"/>
  <c r="X56" i="13"/>
  <c r="X55" i="17" s="1"/>
  <c r="X62" i="13"/>
  <c r="X61" i="17" s="1"/>
  <c r="F108" i="13"/>
  <c r="F106" i="17" s="1"/>
  <c r="S129" i="13"/>
  <c r="S127" i="17" s="1"/>
  <c r="K13" i="13"/>
  <c r="K12" i="17" s="1"/>
  <c r="N96" i="13"/>
  <c r="N94" i="17" s="1"/>
  <c r="AA122" i="13"/>
  <c r="AA120" i="17" s="1"/>
  <c r="H125" i="13"/>
  <c r="H123" i="17" s="1"/>
  <c r="O92" i="13"/>
  <c r="O90" i="17" s="1"/>
  <c r="AA75" i="13"/>
  <c r="AA74" i="17" s="1"/>
  <c r="S20" i="13"/>
  <c r="S19" i="17" s="1"/>
  <c r="J40" i="13"/>
  <c r="J39" i="17" s="1"/>
  <c r="H55" i="13"/>
  <c r="H54" i="17" s="1"/>
  <c r="AD25" i="13"/>
  <c r="AD24" i="17" s="1"/>
  <c r="AA134" i="13"/>
  <c r="AA132" i="17" s="1"/>
  <c r="AB40" i="13"/>
  <c r="AB39" i="17" s="1"/>
  <c r="C66" i="13"/>
  <c r="C65" i="17" s="1"/>
  <c r="Z100" i="13"/>
  <c r="Z98" i="17" s="1"/>
  <c r="Z111" i="13"/>
  <c r="Z109" i="17" s="1"/>
  <c r="L120" i="13"/>
  <c r="L118" i="17" s="1"/>
  <c r="AB128" i="13"/>
  <c r="AB126" i="17" s="1"/>
  <c r="N137" i="13"/>
  <c r="N135" i="17" s="1"/>
  <c r="AD9" i="13"/>
  <c r="AD9" i="17" s="1"/>
  <c r="P18" i="13"/>
  <c r="P17" i="17" s="1"/>
  <c r="R77" i="13"/>
  <c r="R76" i="17" s="1"/>
  <c r="B98" i="13"/>
  <c r="M109" i="13"/>
  <c r="M107" i="17" s="1"/>
  <c r="I118" i="13"/>
  <c r="I116" i="17" s="1"/>
  <c r="Y126" i="13"/>
  <c r="Y124" i="17" s="1"/>
  <c r="K135" i="13"/>
  <c r="K133" i="17" s="1"/>
  <c r="AA7" i="13"/>
  <c r="AA7" i="17" s="1"/>
  <c r="M16" i="13"/>
  <c r="M15" i="17" s="1"/>
  <c r="AC24" i="13"/>
  <c r="AC23" i="17" s="1"/>
  <c r="O33" i="13"/>
  <c r="O32" i="17" s="1"/>
  <c r="V200" i="13"/>
  <c r="V197" i="17" s="1"/>
  <c r="T164" i="13"/>
  <c r="T161" i="17" s="1"/>
  <c r="L99" i="13"/>
  <c r="L97" i="17" s="1"/>
  <c r="I119" i="13"/>
  <c r="I117" i="17" s="1"/>
  <c r="H81" i="13"/>
  <c r="H131" i="13"/>
  <c r="H129" i="17" s="1"/>
  <c r="Z110" i="13"/>
  <c r="Z108" i="17" s="1"/>
  <c r="C16" i="13"/>
  <c r="C15" i="17" s="1"/>
  <c r="P123" i="13"/>
  <c r="P121" i="17" s="1"/>
  <c r="P141" i="13"/>
  <c r="P139" i="17" s="1"/>
  <c r="AB115" i="13"/>
  <c r="AB113" i="17" s="1"/>
  <c r="R22" i="13"/>
  <c r="R21" i="17" s="1"/>
  <c r="AC33" i="13"/>
  <c r="AC32" i="17" s="1"/>
  <c r="AB43" i="13"/>
  <c r="AB42" i="17" s="1"/>
  <c r="N52" i="13"/>
  <c r="N51" i="17" s="1"/>
  <c r="AD60" i="13"/>
  <c r="AD59" i="17" s="1"/>
  <c r="I17" i="13"/>
  <c r="I16" i="17" s="1"/>
  <c r="C30" i="13"/>
  <c r="C29" i="17" s="1"/>
  <c r="AD116" i="13"/>
  <c r="AD114" i="17" s="1"/>
  <c r="T22" i="13"/>
  <c r="T21" i="17" s="1"/>
  <c r="B34" i="13"/>
  <c r="AD43" i="13"/>
  <c r="AD42" i="17" s="1"/>
  <c r="P52" i="13"/>
  <c r="P51" i="17" s="1"/>
  <c r="B61" i="13"/>
  <c r="B67" i="13"/>
  <c r="M54" i="13"/>
  <c r="M53" i="17" s="1"/>
  <c r="AD21" i="13"/>
  <c r="AD20" i="17" s="1"/>
  <c r="K51" i="13"/>
  <c r="K50" i="17" s="1"/>
  <c r="AA68" i="13"/>
  <c r="AA67" i="17" s="1"/>
  <c r="M118" i="13"/>
  <c r="M116" i="17" s="1"/>
  <c r="W139" i="13"/>
  <c r="W137" i="17" s="1"/>
  <c r="C25" i="13"/>
  <c r="C24" i="17" s="1"/>
  <c r="O39" i="13"/>
  <c r="O38" i="17" s="1"/>
  <c r="H115" i="13"/>
  <c r="H113" i="17" s="1"/>
  <c r="H97" i="13"/>
  <c r="H95" i="17" s="1"/>
  <c r="B140" i="13"/>
  <c r="U141" i="13"/>
  <c r="U139" i="17" s="1"/>
  <c r="B130" i="13"/>
  <c r="B118" i="13"/>
  <c r="R30" i="13"/>
  <c r="R29" i="17" s="1"/>
  <c r="J48" i="13"/>
  <c r="J47" i="17" s="1"/>
  <c r="J114" i="13"/>
  <c r="J112" i="17" s="1"/>
  <c r="S40" i="13"/>
  <c r="S39" i="17" s="1"/>
  <c r="Y27" i="13"/>
  <c r="Y26" i="17" s="1"/>
  <c r="T52" i="13"/>
  <c r="T51" i="17" s="1"/>
  <c r="P63" i="13"/>
  <c r="P62" i="17" s="1"/>
  <c r="W41" i="13"/>
  <c r="W40" i="17" s="1"/>
  <c r="P106" i="13"/>
  <c r="P104" i="17" s="1"/>
  <c r="D116" i="13"/>
  <c r="D114" i="17" s="1"/>
  <c r="T124" i="13"/>
  <c r="T122" i="17" s="1"/>
  <c r="F133" i="13"/>
  <c r="F131" i="17" s="1"/>
  <c r="V141" i="13"/>
  <c r="V139" i="17" s="1"/>
  <c r="H14" i="13"/>
  <c r="H13" i="17" s="1"/>
  <c r="M195" i="13"/>
  <c r="M192" i="17" s="1"/>
  <c r="AC88" i="13"/>
  <c r="AC86" i="17" s="1"/>
  <c r="V103" i="13"/>
  <c r="V101" i="17" s="1"/>
  <c r="C131" i="13"/>
  <c r="C129" i="17" s="1"/>
  <c r="S139" i="13"/>
  <c r="S137" i="17" s="1"/>
  <c r="E12" i="13"/>
  <c r="U20" i="13"/>
  <c r="U19" i="17" s="1"/>
  <c r="G29" i="13"/>
  <c r="G28" i="17" s="1"/>
  <c r="W37" i="13"/>
  <c r="W36" i="17" s="1"/>
  <c r="R91" i="13"/>
  <c r="R89" i="17" s="1"/>
  <c r="AD114" i="13"/>
  <c r="AD112" i="17" s="1"/>
  <c r="H80" i="13"/>
  <c r="H79" i="17" s="1"/>
  <c r="W110" i="13"/>
  <c r="W108" i="17" s="1"/>
  <c r="Z99" i="13"/>
  <c r="Z97" i="17" s="1"/>
  <c r="G120" i="13"/>
  <c r="G118" i="17" s="1"/>
  <c r="J126" i="13"/>
  <c r="J124" i="17" s="1"/>
  <c r="F104" i="13"/>
  <c r="F102" i="17" s="1"/>
  <c r="AD132" i="13"/>
  <c r="AD130" i="17" s="1"/>
  <c r="B14" i="13"/>
  <c r="H28" i="13"/>
  <c r="H27" i="17" s="1"/>
  <c r="T39" i="13"/>
  <c r="T38" i="17" s="1"/>
  <c r="F48" i="13"/>
  <c r="F47" i="17" s="1"/>
  <c r="V56" i="13"/>
  <c r="V55" i="17" s="1"/>
  <c r="M131" i="13"/>
  <c r="M129" i="17" s="1"/>
  <c r="L24" i="13"/>
  <c r="L23" i="17" s="1"/>
  <c r="I45" i="13"/>
  <c r="I44" i="17" s="1"/>
  <c r="B12" i="13"/>
  <c r="K28" i="13"/>
  <c r="K27" i="17" s="1"/>
  <c r="V39" i="13"/>
  <c r="V38" i="17" s="1"/>
  <c r="H48" i="13"/>
  <c r="H47" i="17" s="1"/>
  <c r="J71" i="13"/>
  <c r="J70" i="17" s="1"/>
  <c r="O43" i="13"/>
  <c r="O42" i="17" s="1"/>
  <c r="N68" i="13"/>
  <c r="N67" i="17" s="1"/>
  <c r="F6" i="13"/>
  <c r="F6" i="17" s="1"/>
  <c r="S64" i="13"/>
  <c r="S63" i="17" s="1"/>
  <c r="B137" i="13"/>
  <c r="D10" i="13"/>
  <c r="D10" i="17" s="1"/>
  <c r="B204" i="13"/>
  <c r="B201" i="17" s="1"/>
  <c r="B106" i="13"/>
  <c r="U122" i="13"/>
  <c r="U120" i="17" s="1"/>
  <c r="O15" i="13"/>
  <c r="O14" i="17" s="1"/>
  <c r="AC30" i="13"/>
  <c r="AC29" i="17" s="1"/>
  <c r="L105" i="13"/>
  <c r="L103" i="17" s="1"/>
  <c r="V99" i="13"/>
  <c r="V97" i="17" s="1"/>
  <c r="P90" i="13"/>
  <c r="P88" i="17" s="1"/>
  <c r="P131" i="13"/>
  <c r="P129" i="17" s="1"/>
  <c r="O138" i="13"/>
  <c r="O136" i="17" s="1"/>
  <c r="AB127" i="13"/>
  <c r="AB125" i="17" s="1"/>
  <c r="V18" i="13"/>
  <c r="V17" i="17" s="1"/>
  <c r="AD135" i="13"/>
  <c r="AD133" i="17" s="1"/>
  <c r="N127" i="13"/>
  <c r="N125" i="17" s="1"/>
  <c r="AB118" i="13"/>
  <c r="AB116" i="17" s="1"/>
  <c r="H110" i="13"/>
  <c r="H108" i="17" s="1"/>
  <c r="L97" i="13"/>
  <c r="L95" i="17" s="1"/>
  <c r="AB20" i="13"/>
  <c r="AB19" i="17" s="1"/>
  <c r="V63" i="13"/>
  <c r="V62" i="17" s="1"/>
  <c r="B59" i="13"/>
  <c r="L48" i="13"/>
  <c r="L47" i="17" s="1"/>
  <c r="X32" i="13"/>
  <c r="X31" i="17" s="1"/>
  <c r="S130" i="13"/>
  <c r="S128" i="17" s="1"/>
  <c r="H30" i="13"/>
  <c r="H29" i="17" s="1"/>
  <c r="AB49" i="13"/>
  <c r="AB48" i="17" s="1"/>
  <c r="J26" i="13"/>
  <c r="J25" i="17" s="1"/>
  <c r="U115" i="13"/>
  <c r="U113" i="17" s="1"/>
  <c r="P113" i="13"/>
  <c r="P111" i="17" s="1"/>
  <c r="AB105" i="13"/>
  <c r="AB103" i="17" s="1"/>
  <c r="AC80" i="13"/>
  <c r="AC79" i="17" s="1"/>
  <c r="N196" i="13"/>
  <c r="N193" i="17" s="1"/>
  <c r="S17" i="13"/>
  <c r="S16" i="17" s="1"/>
  <c r="Y132" i="13"/>
  <c r="Y130" i="17" s="1"/>
  <c r="U114" i="13"/>
  <c r="U112" i="17" s="1"/>
  <c r="F82" i="13"/>
  <c r="F80" i="17" s="1"/>
  <c r="AD7" i="13"/>
  <c r="AD7" i="17" s="1"/>
  <c r="X31" i="13"/>
  <c r="X30" i="17" s="1"/>
  <c r="K62" i="13"/>
  <c r="K61" i="17" s="1"/>
  <c r="Q62" i="13"/>
  <c r="Q61" i="17" s="1"/>
  <c r="U58" i="13"/>
  <c r="U57" i="17" s="1"/>
  <c r="AB58" i="13"/>
  <c r="AB57" i="17" s="1"/>
  <c r="Z41" i="13"/>
  <c r="Z40" i="17" s="1"/>
  <c r="Y19" i="13"/>
  <c r="Y18" i="17" s="1"/>
  <c r="S38" i="13"/>
  <c r="S37" i="17" s="1"/>
  <c r="W8" i="13"/>
  <c r="W8" i="17" s="1"/>
  <c r="J50" i="13"/>
  <c r="J49" i="17" s="1"/>
  <c r="D31" i="13"/>
  <c r="D30" i="17" s="1"/>
  <c r="J18" i="13"/>
  <c r="J17" i="17" s="1"/>
  <c r="E115" i="13"/>
  <c r="E113" i="17" s="1"/>
  <c r="W130" i="13"/>
  <c r="W128" i="17" s="1"/>
  <c r="AA126" i="13"/>
  <c r="AA124" i="17" s="1"/>
  <c r="U202" i="13"/>
  <c r="U199" i="17" s="1"/>
  <c r="S91" i="13"/>
  <c r="S89" i="17" s="1"/>
  <c r="J99" i="13"/>
  <c r="J97" i="17" s="1"/>
  <c r="K31" i="13"/>
  <c r="K30" i="17" s="1"/>
  <c r="I14" i="13"/>
  <c r="I13" i="17" s="1"/>
  <c r="G133" i="13"/>
  <c r="G131" i="17" s="1"/>
  <c r="E116" i="13"/>
  <c r="E114" i="17" s="1"/>
  <c r="AC93" i="13"/>
  <c r="AC91" i="17" s="1"/>
  <c r="L16" i="13"/>
  <c r="L15" i="17" s="1"/>
  <c r="J135" i="13"/>
  <c r="J133" i="17" s="1"/>
  <c r="H118" i="13"/>
  <c r="H116" i="17" s="1"/>
  <c r="I137" i="13"/>
  <c r="I135" i="17" s="1"/>
  <c r="F63" i="13"/>
  <c r="F62" i="17" s="1"/>
  <c r="AC45" i="13"/>
  <c r="AC44" i="17" s="1"/>
  <c r="B52" i="13"/>
  <c r="F10" i="13"/>
  <c r="F10" i="17" s="1"/>
  <c r="E13" i="13"/>
  <c r="E12" i="17" s="1"/>
  <c r="D209" i="13"/>
  <c r="D206" i="17" s="1"/>
  <c r="V122" i="13"/>
  <c r="V120" i="17" s="1"/>
  <c r="I28" i="13"/>
  <c r="I27" i="17" s="1"/>
  <c r="G123" i="13"/>
  <c r="G121" i="17" s="1"/>
  <c r="Z133" i="13"/>
  <c r="Z131" i="17" s="1"/>
  <c r="J125" i="13"/>
  <c r="J123" i="17" s="1"/>
  <c r="X116" i="13"/>
  <c r="X114" i="17" s="1"/>
  <c r="M107" i="13"/>
  <c r="M105" i="17" s="1"/>
  <c r="AE45" i="13"/>
  <c r="AE44" i="17" s="1"/>
  <c r="V66" i="13"/>
  <c r="V65" i="17" s="1"/>
  <c r="R69" i="13"/>
  <c r="R68" i="17" s="1"/>
  <c r="AB56" i="13"/>
  <c r="AB55" i="17" s="1"/>
  <c r="T44" i="13"/>
  <c r="T43" i="17" s="1"/>
  <c r="D27" i="13"/>
  <c r="D26" i="17" s="1"/>
  <c r="AE46" i="13"/>
  <c r="AE45" i="17" s="1"/>
  <c r="Y17" i="13"/>
  <c r="Y16" i="17" s="1"/>
  <c r="R44" i="13"/>
  <c r="R43" i="17" s="1"/>
  <c r="L125" i="13"/>
  <c r="L123" i="17" s="1"/>
  <c r="B171" i="13"/>
  <c r="B168" i="17" s="1"/>
  <c r="X166" i="13"/>
  <c r="X163" i="17" s="1"/>
  <c r="AA192" i="13"/>
  <c r="AA189" i="17" s="1"/>
  <c r="F182" i="13"/>
  <c r="F179" i="17" s="1"/>
  <c r="W35" i="13"/>
  <c r="W34" i="17" s="1"/>
  <c r="W11" i="13"/>
  <c r="W11" i="17" s="1"/>
  <c r="C129" i="13"/>
  <c r="C127" i="17" s="1"/>
  <c r="AC110" i="13"/>
  <c r="AC108" i="17" s="1"/>
  <c r="Z167" i="13"/>
  <c r="Z164" i="17" s="1"/>
  <c r="Z141" i="13"/>
  <c r="Z139" i="17" s="1"/>
  <c r="I42" i="13"/>
  <c r="I41" i="17" s="1"/>
  <c r="W66" i="13"/>
  <c r="W65" i="17" s="1"/>
  <c r="L108" i="13"/>
  <c r="L106" i="17" s="1"/>
  <c r="AB64" i="13"/>
  <c r="AB63" i="17" s="1"/>
  <c r="T54" i="13"/>
  <c r="T53" i="17" s="1"/>
  <c r="AA36" i="13"/>
  <c r="AA35" i="17" s="1"/>
  <c r="C138" i="13"/>
  <c r="C136" i="17" s="1"/>
  <c r="AB32" i="13"/>
  <c r="AB31" i="17" s="1"/>
  <c r="E95" i="13"/>
  <c r="E93" i="17" s="1"/>
  <c r="B46" i="13"/>
  <c r="M25" i="13"/>
  <c r="M24" i="17" s="1"/>
  <c r="X9" i="13"/>
  <c r="X9" i="17" s="1"/>
  <c r="G197" i="13"/>
  <c r="G194" i="17" s="1"/>
  <c r="L119" i="13"/>
  <c r="L117" i="17" s="1"/>
  <c r="U111" i="13"/>
  <c r="U109" i="17" s="1"/>
  <c r="Q123" i="13"/>
  <c r="Q121" i="17" s="1"/>
  <c r="W200" i="13"/>
  <c r="W197" i="17" s="1"/>
  <c r="F80" i="13"/>
  <c r="F79" i="17" s="1"/>
  <c r="C27" i="13"/>
  <c r="C26" i="17" s="1"/>
  <c r="AE9" i="13"/>
  <c r="AE9" i="17" s="1"/>
  <c r="AC128" i="13"/>
  <c r="AC126" i="17" s="1"/>
  <c r="AA111" i="13"/>
  <c r="AA109" i="17" s="1"/>
  <c r="H83" i="13"/>
  <c r="H81" i="17" s="1"/>
  <c r="D12" i="13"/>
  <c r="B131" i="13"/>
  <c r="AD113" i="13"/>
  <c r="AD111" i="17" s="1"/>
  <c r="Y57" i="13"/>
  <c r="Y56" i="17" s="1"/>
  <c r="H46" i="13"/>
  <c r="H45" i="17" s="1"/>
  <c r="Y33" i="13"/>
  <c r="Y32" i="17" s="1"/>
  <c r="D45" i="13"/>
  <c r="D44" i="17" s="1"/>
  <c r="L15" i="13"/>
  <c r="L14" i="17" s="1"/>
  <c r="E133" i="13"/>
  <c r="E131" i="17" s="1"/>
  <c r="I76" i="13"/>
  <c r="I75" i="17" s="1"/>
  <c r="X106" i="13"/>
  <c r="X104" i="17" s="1"/>
  <c r="K21" i="13"/>
  <c r="K20" i="17" s="1"/>
  <c r="E114" i="13"/>
  <c r="E112" i="17" s="1"/>
  <c r="Q90" i="13"/>
  <c r="Q88" i="17" s="1"/>
  <c r="Q159" i="13"/>
  <c r="Q156" i="17" s="1"/>
  <c r="Q183" i="13"/>
  <c r="Q180" i="17" s="1"/>
  <c r="Q200" i="13"/>
  <c r="Q197" i="17" s="1"/>
  <c r="Q180" i="13"/>
  <c r="Q177" i="17" s="1"/>
  <c r="Q203" i="13"/>
  <c r="Q200" i="17" s="1"/>
  <c r="Q210" i="13"/>
  <c r="Q207" i="17" s="1"/>
  <c r="Q104" i="13"/>
  <c r="Q102" i="17" s="1"/>
  <c r="Q42" i="13"/>
  <c r="Q41" i="17" s="1"/>
  <c r="Q6" i="13"/>
  <c r="Q6" i="17" s="1"/>
  <c r="Q165" i="13"/>
  <c r="Q162" i="17" s="1"/>
  <c r="Q156" i="13"/>
  <c r="Q153" i="17" s="1"/>
  <c r="Q190" i="13"/>
  <c r="Q187" i="17" s="1"/>
  <c r="Q89" i="13"/>
  <c r="Q87" i="17" s="1"/>
  <c r="Q184" i="13"/>
  <c r="Q181" i="17" s="1"/>
  <c r="Q84" i="13"/>
  <c r="Q82" i="17" s="1"/>
  <c r="Q94" i="13"/>
  <c r="Q92" i="17" s="1"/>
  <c r="Q64" i="13"/>
  <c r="Q63" i="17" s="1"/>
  <c r="Q154" i="13"/>
  <c r="Q151" i="17" s="1"/>
  <c r="Q151" i="13"/>
  <c r="Q148" i="17" s="1"/>
  <c r="Q174" i="13"/>
  <c r="Q171" i="17" s="1"/>
  <c r="Q186" i="13"/>
  <c r="Q183" i="17" s="1"/>
  <c r="Q196" i="13"/>
  <c r="Q193" i="17" s="1"/>
  <c r="Q87" i="13"/>
  <c r="Q85" i="17" s="1"/>
  <c r="Q198" i="13"/>
  <c r="Q195" i="17" s="1"/>
  <c r="Q78" i="13"/>
  <c r="Q77" i="17" s="1"/>
  <c r="Q92" i="13"/>
  <c r="Q90" i="17" s="1"/>
  <c r="Q192" i="13"/>
  <c r="Q189" i="17" s="1"/>
  <c r="Q55" i="13"/>
  <c r="Q54" i="17" s="1"/>
  <c r="Q177" i="13"/>
  <c r="Q174" i="17" s="1"/>
  <c r="Q205" i="13"/>
  <c r="Q202" i="17" s="1"/>
  <c r="Q106" i="13"/>
  <c r="Q104" i="17" s="1"/>
  <c r="Q75" i="13"/>
  <c r="Q74" i="17" s="1"/>
  <c r="Q95" i="13"/>
  <c r="Q93" i="17" s="1"/>
  <c r="Q169" i="13"/>
  <c r="Q166" i="17" s="1"/>
  <c r="Q68" i="13"/>
  <c r="Q67" i="17" s="1"/>
  <c r="Q150" i="13"/>
  <c r="Q170" i="13"/>
  <c r="Q167" i="17" s="1"/>
  <c r="Q160" i="13"/>
  <c r="Q157" i="17" s="1"/>
  <c r="Q83" i="13"/>
  <c r="Q81" i="17" s="1"/>
  <c r="Q76" i="13"/>
  <c r="Q75" i="17" s="1"/>
  <c r="Q204" i="13"/>
  <c r="Q201" i="17" s="1"/>
  <c r="Q157" i="13"/>
  <c r="Q154" i="17" s="1"/>
  <c r="Q181" i="13"/>
  <c r="Q178" i="17" s="1"/>
  <c r="Q179" i="13"/>
  <c r="Q176" i="17" s="1"/>
  <c r="Q209" i="13"/>
  <c r="Q206" i="17" s="1"/>
  <c r="Q110" i="13"/>
  <c r="Q108" i="17" s="1"/>
  <c r="Q51" i="13"/>
  <c r="Q50" i="17" s="1"/>
  <c r="Q147" i="13"/>
  <c r="Q145" i="17" s="1"/>
  <c r="Q207" i="13"/>
  <c r="Q204" i="17" s="1"/>
  <c r="Q195" i="13"/>
  <c r="Q192" i="17" s="1"/>
  <c r="Q194" i="13"/>
  <c r="Q191" i="17" s="1"/>
  <c r="Q108" i="13"/>
  <c r="Q106" i="17" s="1"/>
  <c r="Q66" i="13"/>
  <c r="Q65" i="17" s="1"/>
  <c r="Q152" i="13"/>
  <c r="Q149" i="17" s="1"/>
  <c r="Q149" i="13"/>
  <c r="Q147" i="17" s="1"/>
  <c r="Q172" i="13"/>
  <c r="Q169" i="17" s="1"/>
  <c r="Q182" i="13"/>
  <c r="Q179" i="17" s="1"/>
  <c r="Q199" i="13"/>
  <c r="Q196" i="17" s="1"/>
  <c r="Q85" i="13"/>
  <c r="Q83" i="17" s="1"/>
  <c r="Q201" i="13"/>
  <c r="Q198" i="17" s="1"/>
  <c r="X146" i="13"/>
  <c r="X144" i="17" s="1"/>
  <c r="X156" i="13"/>
  <c r="X153" i="17" s="1"/>
  <c r="X164" i="13"/>
  <c r="X161" i="17" s="1"/>
  <c r="X190" i="13"/>
  <c r="X187" i="17" s="1"/>
  <c r="X208" i="13"/>
  <c r="X205" i="17" s="1"/>
  <c r="X85" i="13"/>
  <c r="X83" i="17" s="1"/>
  <c r="X76" i="13"/>
  <c r="X75" i="17" s="1"/>
  <c r="X69" i="13"/>
  <c r="X68" i="17" s="1"/>
  <c r="X182" i="13"/>
  <c r="X179" i="17" s="1"/>
  <c r="X191" i="13"/>
  <c r="X188" i="17" s="1"/>
  <c r="X209" i="13"/>
  <c r="X206" i="17" s="1"/>
  <c r="X153" i="13"/>
  <c r="X150" i="17" s="1"/>
  <c r="X171" i="13"/>
  <c r="X168" i="17" s="1"/>
  <c r="X92" i="13"/>
  <c r="X90" i="17" s="1"/>
  <c r="X151" i="13"/>
  <c r="X148" i="17" s="1"/>
  <c r="X163" i="13"/>
  <c r="X160" i="17" s="1"/>
  <c r="X169" i="13"/>
  <c r="X166" i="17" s="1"/>
  <c r="X178" i="13"/>
  <c r="X175" i="17" s="1"/>
  <c r="X81" i="13"/>
  <c r="X184" i="13"/>
  <c r="X181" i="17" s="1"/>
  <c r="X202" i="13"/>
  <c r="X199" i="17" s="1"/>
  <c r="X77" i="13"/>
  <c r="X76" i="17" s="1"/>
  <c r="X114" i="13"/>
  <c r="X112" i="17" s="1"/>
  <c r="X10" i="13"/>
  <c r="X10" i="17" s="1"/>
  <c r="X173" i="13"/>
  <c r="X170" i="17" s="1"/>
  <c r="X154" i="13"/>
  <c r="X151" i="17" s="1"/>
  <c r="X147" i="13"/>
  <c r="X145" i="17" s="1"/>
  <c r="X165" i="13"/>
  <c r="X162" i="17" s="1"/>
  <c r="X198" i="13"/>
  <c r="X195" i="17" s="1"/>
  <c r="X185" i="13"/>
  <c r="X182" i="17" s="1"/>
  <c r="X90" i="13"/>
  <c r="X88" i="17" s="1"/>
  <c r="X188" i="13"/>
  <c r="X185" i="17" s="1"/>
  <c r="X197" i="13"/>
  <c r="X194" i="17" s="1"/>
  <c r="X159" i="13"/>
  <c r="X156" i="17" s="1"/>
  <c r="X199" i="13"/>
  <c r="X196" i="17" s="1"/>
  <c r="X206" i="13"/>
  <c r="X203" i="17" s="1"/>
  <c r="X79" i="13"/>
  <c r="X78" i="17" s="1"/>
  <c r="X65" i="13"/>
  <c r="X64" i="17" s="1"/>
  <c r="X121" i="13"/>
  <c r="X119" i="17" s="1"/>
  <c r="X186" i="13"/>
  <c r="X183" i="17" s="1"/>
  <c r="X170" i="13"/>
  <c r="X167" i="17" s="1"/>
  <c r="X204" i="13"/>
  <c r="X201" i="17" s="1"/>
  <c r="X180" i="13"/>
  <c r="X177" i="17" s="1"/>
  <c r="X187" i="13"/>
  <c r="X184" i="17" s="1"/>
  <c r="X23" i="13"/>
  <c r="X22" i="17" s="1"/>
  <c r="X149" i="13"/>
  <c r="X147" i="17" s="1"/>
  <c r="X167" i="13"/>
  <c r="X164" i="17" s="1"/>
  <c r="X200" i="13"/>
  <c r="X197" i="17" s="1"/>
  <c r="X189" i="13"/>
  <c r="X186" i="17" s="1"/>
  <c r="Z66" i="13"/>
  <c r="Z65" i="17" s="1"/>
  <c r="G53" i="13"/>
  <c r="G52" i="17" s="1"/>
  <c r="I72" i="13"/>
  <c r="I71" i="17" s="1"/>
  <c r="E70" i="13"/>
  <c r="E69" i="17" s="1"/>
  <c r="AA65" i="13"/>
  <c r="AA64" i="17" s="1"/>
  <c r="W63" i="13"/>
  <c r="W62" i="17" s="1"/>
  <c r="S60" i="13"/>
  <c r="S59" i="17" s="1"/>
  <c r="K56" i="13"/>
  <c r="K55" i="17" s="1"/>
  <c r="C52" i="13"/>
  <c r="C51" i="17" s="1"/>
  <c r="K47" i="13"/>
  <c r="K46" i="17" s="1"/>
  <c r="P38" i="13"/>
  <c r="P37" i="17" s="1"/>
  <c r="E27" i="13"/>
  <c r="E26" i="17" s="1"/>
  <c r="O8" i="13"/>
  <c r="O8" i="17" s="1"/>
  <c r="AD70" i="13"/>
  <c r="AD69" i="17" s="1"/>
  <c r="P65" i="13"/>
  <c r="P64" i="17" s="1"/>
  <c r="G57" i="13"/>
  <c r="G56" i="17" s="1"/>
  <c r="W43" i="13"/>
  <c r="W42" i="17" s="1"/>
  <c r="O140" i="13"/>
  <c r="O138" i="17" s="1"/>
  <c r="AB148" i="13"/>
  <c r="AB146" i="17" s="1"/>
  <c r="B151" i="13"/>
  <c r="B148" i="17" s="1"/>
  <c r="F153" i="13"/>
  <c r="F150" i="17" s="1"/>
  <c r="J155" i="13"/>
  <c r="J152" i="17" s="1"/>
  <c r="Y146" i="13"/>
  <c r="Y144" i="17" s="1"/>
  <c r="AC148" i="13"/>
  <c r="AC146" i="17" s="1"/>
  <c r="C151" i="13"/>
  <c r="C148" i="17" s="1"/>
  <c r="G153" i="13"/>
  <c r="G150" i="17" s="1"/>
  <c r="K155" i="13"/>
  <c r="K152" i="17" s="1"/>
  <c r="F146" i="13"/>
  <c r="F144" i="17" s="1"/>
  <c r="J148" i="13"/>
  <c r="J146" i="17" s="1"/>
  <c r="N150" i="13"/>
  <c r="R152" i="13"/>
  <c r="R149" i="17" s="1"/>
  <c r="G146" i="13"/>
  <c r="G144" i="17" s="1"/>
  <c r="R154" i="13"/>
  <c r="R151" i="17" s="1"/>
  <c r="M157" i="13"/>
  <c r="M154" i="17" s="1"/>
  <c r="U161" i="13"/>
  <c r="U158" i="17" s="1"/>
  <c r="Y163" i="13"/>
  <c r="Y160" i="17" s="1"/>
  <c r="G152" i="13"/>
  <c r="G149" i="17" s="1"/>
  <c r="AB158" i="13"/>
  <c r="AB155" i="17" s="1"/>
  <c r="B161" i="13"/>
  <c r="B158" i="17" s="1"/>
  <c r="M145" i="13"/>
  <c r="M143" i="17" s="1"/>
  <c r="G157" i="13"/>
  <c r="G154" i="17" s="1"/>
  <c r="O161" i="13"/>
  <c r="O158" i="17" s="1"/>
  <c r="U164" i="13"/>
  <c r="U161" i="17" s="1"/>
  <c r="Y166" i="13"/>
  <c r="Y163" i="17" s="1"/>
  <c r="AC168" i="13"/>
  <c r="AC165" i="17" s="1"/>
  <c r="C171" i="13"/>
  <c r="C168" i="17" s="1"/>
  <c r="G173" i="13"/>
  <c r="G170" i="17" s="1"/>
  <c r="K175" i="13"/>
  <c r="K172" i="17" s="1"/>
  <c r="D156" i="13"/>
  <c r="D153" i="17" s="1"/>
  <c r="N160" i="13"/>
  <c r="N157" i="17" s="1"/>
  <c r="F164" i="13"/>
  <c r="F161" i="17" s="1"/>
  <c r="J166" i="13"/>
  <c r="J163" i="17" s="1"/>
  <c r="N168" i="13"/>
  <c r="N165" i="17" s="1"/>
  <c r="R170" i="13"/>
  <c r="R167" i="17" s="1"/>
  <c r="V172" i="13"/>
  <c r="V169" i="17" s="1"/>
  <c r="Z174" i="13"/>
  <c r="Z171" i="17" s="1"/>
  <c r="AD176" i="13"/>
  <c r="AD173" i="17" s="1"/>
  <c r="D179" i="13"/>
  <c r="D176" i="17" s="1"/>
  <c r="G150" i="13"/>
  <c r="U162" i="13"/>
  <c r="U159" i="17" s="1"/>
  <c r="M167" i="13"/>
  <c r="M164" i="17" s="1"/>
  <c r="U171" i="13"/>
  <c r="U168" i="17" s="1"/>
  <c r="AA175" i="13"/>
  <c r="AA172" i="17" s="1"/>
  <c r="W178" i="13"/>
  <c r="W175" i="17" s="1"/>
  <c r="M181" i="13"/>
  <c r="M178" i="17" s="1"/>
  <c r="U185" i="13"/>
  <c r="U182" i="17" s="1"/>
  <c r="Y187" i="13"/>
  <c r="Y184" i="17" s="1"/>
  <c r="AC189" i="13"/>
  <c r="AC186" i="17" s="1"/>
  <c r="L157" i="13"/>
  <c r="L154" i="17" s="1"/>
  <c r="B169" i="13"/>
  <c r="B166" i="17" s="1"/>
  <c r="J173" i="13"/>
  <c r="J170" i="17" s="1"/>
  <c r="Z179" i="13"/>
  <c r="Z176" i="17" s="1"/>
  <c r="H182" i="13"/>
  <c r="H179" i="17" s="1"/>
  <c r="L184" i="13"/>
  <c r="L181" i="17" s="1"/>
  <c r="P186" i="13"/>
  <c r="P183" i="17" s="1"/>
  <c r="T188" i="13"/>
  <c r="T185" i="17" s="1"/>
  <c r="AB192" i="13"/>
  <c r="AB189" i="17" s="1"/>
  <c r="B195" i="13"/>
  <c r="B192" i="17" s="1"/>
  <c r="F197" i="13"/>
  <c r="F194" i="17" s="1"/>
  <c r="J199" i="13"/>
  <c r="J196" i="17" s="1"/>
  <c r="N201" i="13"/>
  <c r="N198" i="17" s="1"/>
  <c r="V163" i="13"/>
  <c r="V160" i="17" s="1"/>
  <c r="K172" i="13"/>
  <c r="K169" i="17" s="1"/>
  <c r="F179" i="13"/>
  <c r="F176" i="17" s="1"/>
  <c r="AA183" i="13"/>
  <c r="AA180" i="17" s="1"/>
  <c r="E188" i="13"/>
  <c r="E185" i="17" s="1"/>
  <c r="AB191" i="13"/>
  <c r="AB188" i="17" s="1"/>
  <c r="W194" i="13"/>
  <c r="W191" i="17" s="1"/>
  <c r="S197" i="13"/>
  <c r="S194" i="17" s="1"/>
  <c r="N200" i="13"/>
  <c r="N197" i="17" s="1"/>
  <c r="E205" i="13"/>
  <c r="E202" i="17" s="1"/>
  <c r="I207" i="13"/>
  <c r="I204" i="17" s="1"/>
  <c r="M209" i="13"/>
  <c r="M206" i="17" s="1"/>
  <c r="R144" i="13"/>
  <c r="R142" i="17" s="1"/>
  <c r="U77" i="13"/>
  <c r="U76" i="17" s="1"/>
  <c r="Y79" i="13"/>
  <c r="Y78" i="17" s="1"/>
  <c r="AC81" i="13"/>
  <c r="C84" i="13"/>
  <c r="C82" i="17" s="1"/>
  <c r="G86" i="13"/>
  <c r="G84" i="17" s="1"/>
  <c r="K88" i="13"/>
  <c r="K86" i="17" s="1"/>
  <c r="O90" i="13"/>
  <c r="O88" i="17" s="1"/>
  <c r="V158" i="13"/>
  <c r="V155" i="17" s="1"/>
  <c r="V169" i="13"/>
  <c r="V166" i="17" s="1"/>
  <c r="N177" i="13"/>
  <c r="N174" i="17" s="1"/>
  <c r="R182" i="13"/>
  <c r="R179" i="17" s="1"/>
  <c r="Z186" i="13"/>
  <c r="Z183" i="17" s="1"/>
  <c r="C191" i="13"/>
  <c r="C188" i="17" s="1"/>
  <c r="AB193" i="13"/>
  <c r="AB190" i="17" s="1"/>
  <c r="W196" i="13"/>
  <c r="W193" i="17" s="1"/>
  <c r="S199" i="13"/>
  <c r="S196" i="17" s="1"/>
  <c r="L202" i="13"/>
  <c r="L199" i="17" s="1"/>
  <c r="P204" i="13"/>
  <c r="P201" i="17" s="1"/>
  <c r="T206" i="13"/>
  <c r="T203" i="17" s="1"/>
  <c r="AB210" i="13"/>
  <c r="AB207" i="17" s="1"/>
  <c r="B164" i="13"/>
  <c r="B161" i="17" s="1"/>
  <c r="K179" i="13"/>
  <c r="K176" i="17" s="1"/>
  <c r="I188" i="13"/>
  <c r="I185" i="17" s="1"/>
  <c r="Z194" i="13"/>
  <c r="Z191" i="17" s="1"/>
  <c r="G205" i="13"/>
  <c r="G202" i="17" s="1"/>
  <c r="O209" i="13"/>
  <c r="O206" i="17" s="1"/>
  <c r="H77" i="13"/>
  <c r="H76" i="17" s="1"/>
  <c r="D80" i="13"/>
  <c r="D79" i="17" s="1"/>
  <c r="AC82" i="13"/>
  <c r="AC80" i="17" s="1"/>
  <c r="T88" i="13"/>
  <c r="T86" i="17" s="1"/>
  <c r="O91" i="13"/>
  <c r="O89" i="17" s="1"/>
  <c r="V93" i="13"/>
  <c r="V91" i="17" s="1"/>
  <c r="Z95" i="13"/>
  <c r="Z93" i="17" s="1"/>
  <c r="F158" i="13"/>
  <c r="F155" i="17" s="1"/>
  <c r="I177" i="13"/>
  <c r="I174" i="17" s="1"/>
  <c r="V186" i="13"/>
  <c r="V183" i="17" s="1"/>
  <c r="Y193" i="13"/>
  <c r="Y190" i="17" s="1"/>
  <c r="P199" i="13"/>
  <c r="P196" i="17" s="1"/>
  <c r="N204" i="13"/>
  <c r="N201" i="17" s="1"/>
  <c r="V208" i="13"/>
  <c r="V205" i="17" s="1"/>
  <c r="S79" i="13"/>
  <c r="S78" i="17" s="1"/>
  <c r="N82" i="13"/>
  <c r="N80" i="17" s="1"/>
  <c r="J85" i="13"/>
  <c r="J83" i="17" s="1"/>
  <c r="E88" i="13"/>
  <c r="E86" i="17" s="1"/>
  <c r="AD90" i="13"/>
  <c r="AD88" i="17" s="1"/>
  <c r="K93" i="13"/>
  <c r="K91" i="17" s="1"/>
  <c r="O95" i="13"/>
  <c r="O93" i="17" s="1"/>
  <c r="S97" i="13"/>
  <c r="S95" i="17" s="1"/>
  <c r="W99" i="13"/>
  <c r="W97" i="17" s="1"/>
  <c r="AA101" i="13"/>
  <c r="AA99" i="17" s="1"/>
  <c r="E106" i="13"/>
  <c r="E104" i="17" s="1"/>
  <c r="I108" i="13"/>
  <c r="I106" i="17" s="1"/>
  <c r="M110" i="13"/>
  <c r="M108" i="17" s="1"/>
  <c r="M6" i="13"/>
  <c r="M6" i="17" s="1"/>
  <c r="V64" i="13"/>
  <c r="V63" i="17" s="1"/>
  <c r="AC48" i="13"/>
  <c r="AC47" i="17" s="1"/>
  <c r="AB6" i="13"/>
  <c r="AB6" i="17" s="1"/>
  <c r="W71" i="13"/>
  <c r="W70" i="17" s="1"/>
  <c r="S69" i="13"/>
  <c r="S68" i="17" s="1"/>
  <c r="O67" i="13"/>
  <c r="O66" i="17" s="1"/>
  <c r="K65" i="13"/>
  <c r="K64" i="17" s="1"/>
  <c r="G63" i="13"/>
  <c r="G62" i="17" s="1"/>
  <c r="I55" i="13"/>
  <c r="I54" i="17" s="1"/>
  <c r="G45" i="13"/>
  <c r="G44" i="17" s="1"/>
  <c r="U35" i="13"/>
  <c r="U34" i="17" s="1"/>
  <c r="J24" i="13"/>
  <c r="J23" i="17" s="1"/>
  <c r="AA130" i="13"/>
  <c r="AA128" i="17" s="1"/>
  <c r="B64" i="13"/>
  <c r="I54" i="13"/>
  <c r="I53" i="17" s="1"/>
  <c r="I37" i="13"/>
  <c r="I36" i="17" s="1"/>
  <c r="F145" i="13"/>
  <c r="F143" i="17" s="1"/>
  <c r="J147" i="13"/>
  <c r="J145" i="17" s="1"/>
  <c r="N149" i="13"/>
  <c r="N147" i="17" s="1"/>
  <c r="R151" i="13"/>
  <c r="R148" i="17" s="1"/>
  <c r="V153" i="13"/>
  <c r="V150" i="17" s="1"/>
  <c r="G145" i="13"/>
  <c r="G143" i="17" s="1"/>
  <c r="K147" i="13"/>
  <c r="K145" i="17" s="1"/>
  <c r="O149" i="13"/>
  <c r="O147" i="17" s="1"/>
  <c r="S151" i="13"/>
  <c r="S148" i="17" s="1"/>
  <c r="W153" i="13"/>
  <c r="W150" i="17" s="1"/>
  <c r="AA155" i="13"/>
  <c r="AA152" i="17" s="1"/>
  <c r="V146" i="13"/>
  <c r="V144" i="17" s="1"/>
  <c r="Z148" i="13"/>
  <c r="Z146" i="17" s="1"/>
  <c r="AD150" i="13"/>
  <c r="D153" i="13"/>
  <c r="D150" i="17" s="1"/>
  <c r="K148" i="13"/>
  <c r="K146" i="17" s="1"/>
  <c r="T155" i="13"/>
  <c r="T152" i="17" s="1"/>
  <c r="AC157" i="13"/>
  <c r="AC154" i="17" s="1"/>
  <c r="C160" i="13"/>
  <c r="C157" i="17" s="1"/>
  <c r="G162" i="13"/>
  <c r="G159" i="17" s="1"/>
  <c r="Y145" i="13"/>
  <c r="Y143" i="17" s="1"/>
  <c r="K154" i="13"/>
  <c r="K151" i="17" s="1"/>
  <c r="J157" i="13"/>
  <c r="J154" i="17" s="1"/>
  <c r="N159" i="13"/>
  <c r="N156" i="17" s="1"/>
  <c r="R161" i="13"/>
  <c r="R158" i="17" s="1"/>
  <c r="U149" i="13"/>
  <c r="U147" i="17" s="1"/>
  <c r="I158" i="13"/>
  <c r="I155" i="17" s="1"/>
  <c r="G165" i="13"/>
  <c r="G162" i="17" s="1"/>
  <c r="K167" i="13"/>
  <c r="K164" i="17" s="1"/>
  <c r="O169" i="13"/>
  <c r="O166" i="17" s="1"/>
  <c r="S171" i="13"/>
  <c r="S168" i="17" s="1"/>
  <c r="W173" i="13"/>
  <c r="W170" i="17" s="1"/>
  <c r="H157" i="13"/>
  <c r="H154" i="17" s="1"/>
  <c r="P161" i="13"/>
  <c r="P158" i="17" s="1"/>
  <c r="V164" i="13"/>
  <c r="V161" i="17" s="1"/>
  <c r="Z166" i="13"/>
  <c r="Z163" i="17" s="1"/>
  <c r="AD168" i="13"/>
  <c r="AD165" i="17" s="1"/>
  <c r="D171" i="13"/>
  <c r="D168" i="17" s="1"/>
  <c r="H173" i="13"/>
  <c r="H170" i="17" s="1"/>
  <c r="L175" i="13"/>
  <c r="L172" i="17" s="1"/>
  <c r="P177" i="13"/>
  <c r="P174" i="17" s="1"/>
  <c r="T179" i="13"/>
  <c r="T176" i="17" s="1"/>
  <c r="H156" i="13"/>
  <c r="H153" i="17" s="1"/>
  <c r="G164" i="13"/>
  <c r="G161" i="17" s="1"/>
  <c r="O168" i="13"/>
  <c r="O165" i="17" s="1"/>
  <c r="W172" i="13"/>
  <c r="W169" i="17" s="1"/>
  <c r="S176" i="13"/>
  <c r="S173" i="17" s="1"/>
  <c r="N179" i="13"/>
  <c r="N176" i="17" s="1"/>
  <c r="AC181" i="13"/>
  <c r="AC178" i="17" s="1"/>
  <c r="C184" i="13"/>
  <c r="C181" i="17" s="1"/>
  <c r="G186" i="13"/>
  <c r="G183" i="17" s="1"/>
  <c r="K188" i="13"/>
  <c r="K185" i="17" s="1"/>
  <c r="O190" i="13"/>
  <c r="O187" i="17" s="1"/>
  <c r="P159" i="13"/>
  <c r="P156" i="17" s="1"/>
  <c r="Z165" i="13"/>
  <c r="Z162" i="17" s="1"/>
  <c r="D170" i="13"/>
  <c r="D167" i="17" s="1"/>
  <c r="L174" i="13"/>
  <c r="L171" i="17" s="1"/>
  <c r="V177" i="13"/>
  <c r="V174" i="17" s="1"/>
  <c r="AB184" i="13"/>
  <c r="AB181" i="17" s="1"/>
  <c r="B187" i="13"/>
  <c r="B184" i="17" s="1"/>
  <c r="F189" i="13"/>
  <c r="F186" i="17" s="1"/>
  <c r="J191" i="13"/>
  <c r="J188" i="17" s="1"/>
  <c r="N193" i="13"/>
  <c r="N190" i="17" s="1"/>
  <c r="R195" i="13"/>
  <c r="R192" i="17" s="1"/>
  <c r="V197" i="13"/>
  <c r="V194" i="17" s="1"/>
  <c r="Z199" i="13"/>
  <c r="Z196" i="17" s="1"/>
  <c r="AD201" i="13"/>
  <c r="AD198" i="17" s="1"/>
  <c r="AC165" i="13"/>
  <c r="AC162" i="17" s="1"/>
  <c r="O174" i="13"/>
  <c r="O171" i="17" s="1"/>
  <c r="S180" i="13"/>
  <c r="S177" i="17" s="1"/>
  <c r="AC184" i="13"/>
  <c r="AC181" i="17" s="1"/>
  <c r="G189" i="13"/>
  <c r="G186" i="17" s="1"/>
  <c r="S192" i="13"/>
  <c r="S189" i="17" s="1"/>
  <c r="O195" i="13"/>
  <c r="O192" i="17" s="1"/>
  <c r="J198" i="13"/>
  <c r="J195" i="17" s="1"/>
  <c r="E201" i="13"/>
  <c r="E198" i="17" s="1"/>
  <c r="U205" i="13"/>
  <c r="U202" i="17" s="1"/>
  <c r="Y207" i="13"/>
  <c r="Y204" i="17" s="1"/>
  <c r="AC209" i="13"/>
  <c r="AC206" i="17" s="1"/>
  <c r="C76" i="13"/>
  <c r="C75" i="17" s="1"/>
  <c r="G78" i="13"/>
  <c r="G77" i="17" s="1"/>
  <c r="K80" i="13"/>
  <c r="K79" i="17" s="1"/>
  <c r="O82" i="13"/>
  <c r="O80" i="17" s="1"/>
  <c r="S84" i="13"/>
  <c r="S82" i="17" s="1"/>
  <c r="W86" i="13"/>
  <c r="W84" i="17" s="1"/>
  <c r="AA88" i="13"/>
  <c r="AA86" i="17" s="1"/>
  <c r="AD162" i="13"/>
  <c r="AD159" i="17" s="1"/>
  <c r="Z171" i="13"/>
  <c r="Z168" i="17" s="1"/>
  <c r="AA178" i="13"/>
  <c r="AA175" i="17" s="1"/>
  <c r="T183" i="13"/>
  <c r="T180" i="17" s="1"/>
  <c r="AB187" i="13"/>
  <c r="AB184" i="17" s="1"/>
  <c r="S194" i="13"/>
  <c r="S191" i="17" s="1"/>
  <c r="O197" i="13"/>
  <c r="O194" i="17" s="1"/>
  <c r="J200" i="13"/>
  <c r="J197" i="17" s="1"/>
  <c r="AB202" i="13"/>
  <c r="AB199" i="17" s="1"/>
  <c r="B205" i="13"/>
  <c r="B202" i="17" s="1"/>
  <c r="F207" i="13"/>
  <c r="F204" i="17" s="1"/>
  <c r="J209" i="13"/>
  <c r="J206" i="17" s="1"/>
  <c r="O144" i="13"/>
  <c r="O142" i="17" s="1"/>
  <c r="K168" i="13"/>
  <c r="K165" i="17" s="1"/>
  <c r="AA181" i="13"/>
  <c r="AA178" i="17" s="1"/>
  <c r="M190" i="13"/>
  <c r="M187" i="17" s="1"/>
  <c r="I196" i="13"/>
  <c r="I193" i="17" s="1"/>
  <c r="AC201" i="13"/>
  <c r="AC198" i="17" s="1"/>
  <c r="I206" i="13"/>
  <c r="I203" i="17" s="1"/>
  <c r="AD77" i="13"/>
  <c r="AD76" i="17" s="1"/>
  <c r="Y80" i="13"/>
  <c r="Y79" i="17" s="1"/>
  <c r="T83" i="13"/>
  <c r="T81" i="17" s="1"/>
  <c r="P86" i="13"/>
  <c r="P84" i="17" s="1"/>
  <c r="K89" i="13"/>
  <c r="K87" i="17" s="1"/>
  <c r="D92" i="13"/>
  <c r="D90" i="17" s="1"/>
  <c r="H94" i="13"/>
  <c r="H92" i="17" s="1"/>
  <c r="L96" i="13"/>
  <c r="L94" i="17" s="1"/>
  <c r="F165" i="13"/>
  <c r="F162" i="17" s="1"/>
  <c r="D180" i="13"/>
  <c r="D177" i="17" s="1"/>
  <c r="Z188" i="13"/>
  <c r="Z185" i="17" s="1"/>
  <c r="H195" i="13"/>
  <c r="H192" i="17" s="1"/>
  <c r="AC200" i="13"/>
  <c r="AC197" i="17" s="1"/>
  <c r="P205" i="13"/>
  <c r="P202" i="17" s="1"/>
  <c r="O77" i="13"/>
  <c r="O76" i="17" s="1"/>
  <c r="J80" i="13"/>
  <c r="J79" i="17" s="1"/>
  <c r="F83" i="13"/>
  <c r="F81" i="17" s="1"/>
  <c r="Z88" i="13"/>
  <c r="Z86" i="17" s="1"/>
  <c r="V91" i="13"/>
  <c r="V89" i="17" s="1"/>
  <c r="AA93" i="13"/>
  <c r="AA91" i="17" s="1"/>
  <c r="E98" i="13"/>
  <c r="E96" i="17" s="1"/>
  <c r="I100" i="13"/>
  <c r="I98" i="17" s="1"/>
  <c r="M102" i="13"/>
  <c r="M100" i="17" s="1"/>
  <c r="U106" i="13"/>
  <c r="U104" i="17" s="1"/>
  <c r="Y108" i="13"/>
  <c r="Y106" i="17" s="1"/>
  <c r="G159" i="13"/>
  <c r="G156" i="17" s="1"/>
  <c r="AC186" i="13"/>
  <c r="AC183" i="17" s="1"/>
  <c r="T199" i="13"/>
  <c r="T196" i="17" s="1"/>
  <c r="Y208" i="13"/>
  <c r="Y205" i="17" s="1"/>
  <c r="T79" i="13"/>
  <c r="T78" i="17" s="1"/>
  <c r="K85" i="13"/>
  <c r="K83" i="17" s="1"/>
  <c r="B91" i="13"/>
  <c r="P95" i="13"/>
  <c r="P93" i="17" s="1"/>
  <c r="B99" i="13"/>
  <c r="R70" i="13"/>
  <c r="R69" i="17" s="1"/>
  <c r="G61" i="13"/>
  <c r="G60" i="17" s="1"/>
  <c r="AD37" i="13"/>
  <c r="AD36" i="17" s="1"/>
  <c r="H6" i="13"/>
  <c r="H6" i="17" s="1"/>
  <c r="C71" i="13"/>
  <c r="C70" i="17" s="1"/>
  <c r="AC68" i="13"/>
  <c r="AC67" i="17" s="1"/>
  <c r="Y66" i="13"/>
  <c r="Y65" i="17" s="1"/>
  <c r="U64" i="13"/>
  <c r="U63" i="17" s="1"/>
  <c r="O62" i="13"/>
  <c r="O61" i="17" s="1"/>
  <c r="G58" i="13"/>
  <c r="G57" i="17" s="1"/>
  <c r="AC53" i="13"/>
  <c r="AC52" i="17" s="1"/>
  <c r="U49" i="13"/>
  <c r="U48" i="17" s="1"/>
  <c r="D32" i="13"/>
  <c r="D31" i="17" s="1"/>
  <c r="W20" i="13"/>
  <c r="W19" i="17" s="1"/>
  <c r="AB67" i="13"/>
  <c r="AB66" i="17" s="1"/>
  <c r="Y50" i="13"/>
  <c r="Y49" i="17" s="1"/>
  <c r="B28" i="13"/>
  <c r="Z145" i="13"/>
  <c r="Z143" i="17" s="1"/>
  <c r="AD147" i="13"/>
  <c r="AD145" i="17" s="1"/>
  <c r="D150" i="13"/>
  <c r="H152" i="13"/>
  <c r="H149" i="17" s="1"/>
  <c r="L154" i="13"/>
  <c r="L151" i="17" s="1"/>
  <c r="AA145" i="13"/>
  <c r="AA143" i="17" s="1"/>
  <c r="E150" i="13"/>
  <c r="I152" i="13"/>
  <c r="I149" i="17" s="1"/>
  <c r="M154" i="13"/>
  <c r="M151" i="17" s="1"/>
  <c r="H145" i="13"/>
  <c r="H143" i="17" s="1"/>
  <c r="L147" i="13"/>
  <c r="L145" i="17" s="1"/>
  <c r="P149" i="13"/>
  <c r="P147" i="17" s="1"/>
  <c r="T151" i="13"/>
  <c r="T148" i="17" s="1"/>
  <c r="O156" i="13"/>
  <c r="O153" i="17" s="1"/>
  <c r="S158" i="13"/>
  <c r="S155" i="17" s="1"/>
  <c r="W160" i="13"/>
  <c r="W157" i="17" s="1"/>
  <c r="AA162" i="13"/>
  <c r="AA159" i="17" s="1"/>
  <c r="O148" i="13"/>
  <c r="O146" i="17" s="1"/>
  <c r="U155" i="13"/>
  <c r="U152" i="17" s="1"/>
  <c r="AD157" i="13"/>
  <c r="AD154" i="17" s="1"/>
  <c r="D160" i="13"/>
  <c r="D157" i="17" s="1"/>
  <c r="H162" i="13"/>
  <c r="H159" i="17" s="1"/>
  <c r="V154" i="13"/>
  <c r="V151" i="17" s="1"/>
  <c r="S159" i="13"/>
  <c r="S156" i="17" s="1"/>
  <c r="S163" i="13"/>
  <c r="S160" i="17" s="1"/>
  <c r="AA165" i="13"/>
  <c r="AA162" i="17" s="1"/>
  <c r="E170" i="13"/>
  <c r="E167" i="17" s="1"/>
  <c r="I172" i="13"/>
  <c r="I169" i="17" s="1"/>
  <c r="M174" i="13"/>
  <c r="M171" i="17" s="1"/>
  <c r="AA150" i="13"/>
  <c r="R158" i="13"/>
  <c r="R155" i="17" s="1"/>
  <c r="Z162" i="13"/>
  <c r="Z159" i="17" s="1"/>
  <c r="L165" i="13"/>
  <c r="L162" i="17" s="1"/>
  <c r="P167" i="13"/>
  <c r="P164" i="17" s="1"/>
  <c r="T169" i="13"/>
  <c r="T166" i="17" s="1"/>
  <c r="AB173" i="13"/>
  <c r="AB170" i="17" s="1"/>
  <c r="B176" i="13"/>
  <c r="B173" i="17" s="1"/>
  <c r="F178" i="13"/>
  <c r="F175" i="17" s="1"/>
  <c r="J180" i="13"/>
  <c r="J177" i="17" s="1"/>
  <c r="AC158" i="13"/>
  <c r="AC155" i="17" s="1"/>
  <c r="Y169" i="13"/>
  <c r="Y166" i="17" s="1"/>
  <c r="C174" i="13"/>
  <c r="C171" i="17" s="1"/>
  <c r="O177" i="13"/>
  <c r="O174" i="17" s="1"/>
  <c r="K180" i="13"/>
  <c r="K177" i="17" s="1"/>
  <c r="S182" i="13"/>
  <c r="S179" i="17" s="1"/>
  <c r="W184" i="13"/>
  <c r="W181" i="17" s="1"/>
  <c r="AA186" i="13"/>
  <c r="AA183" i="17" s="1"/>
  <c r="G148" i="13"/>
  <c r="G146" i="17" s="1"/>
  <c r="F162" i="13"/>
  <c r="F159" i="17" s="1"/>
  <c r="F167" i="13"/>
  <c r="F164" i="17" s="1"/>
  <c r="N171" i="13"/>
  <c r="N168" i="17" s="1"/>
  <c r="V175" i="13"/>
  <c r="V172" i="17" s="1"/>
  <c r="S178" i="13"/>
  <c r="S175" i="17" s="1"/>
  <c r="J181" i="13"/>
  <c r="J178" i="17" s="1"/>
  <c r="N183" i="13"/>
  <c r="N180" i="17" s="1"/>
  <c r="R185" i="13"/>
  <c r="R182" i="17" s="1"/>
  <c r="V187" i="13"/>
  <c r="V184" i="17" s="1"/>
  <c r="Z189" i="13"/>
  <c r="Z186" i="17" s="1"/>
  <c r="AD191" i="13"/>
  <c r="AD188" i="17" s="1"/>
  <c r="D194" i="13"/>
  <c r="D191" i="17" s="1"/>
  <c r="H196" i="13"/>
  <c r="H193" i="17" s="1"/>
  <c r="L198" i="13"/>
  <c r="L195" i="17" s="1"/>
  <c r="P200" i="13"/>
  <c r="P197" i="17" s="1"/>
  <c r="S168" i="13"/>
  <c r="S165" i="17" s="1"/>
  <c r="U176" i="13"/>
  <c r="U173" i="17" s="1"/>
  <c r="I186" i="13"/>
  <c r="I183" i="17" s="1"/>
  <c r="P193" i="13"/>
  <c r="P190" i="17" s="1"/>
  <c r="K196" i="13"/>
  <c r="K193" i="17" s="1"/>
  <c r="G199" i="13"/>
  <c r="G196" i="17" s="1"/>
  <c r="B202" i="13"/>
  <c r="B199" i="17" s="1"/>
  <c r="G204" i="13"/>
  <c r="G201" i="17" s="1"/>
  <c r="K206" i="13"/>
  <c r="K203" i="17" s="1"/>
  <c r="O208" i="13"/>
  <c r="O205" i="17" s="1"/>
  <c r="S210" i="13"/>
  <c r="S207" i="17" s="1"/>
  <c r="W76" i="13"/>
  <c r="W75" i="17" s="1"/>
  <c r="AA78" i="13"/>
  <c r="AA77" i="17" s="1"/>
  <c r="E83" i="13"/>
  <c r="E81" i="17" s="1"/>
  <c r="I85" i="13"/>
  <c r="I83" i="17" s="1"/>
  <c r="M87" i="13"/>
  <c r="M85" i="17" s="1"/>
  <c r="U91" i="13"/>
  <c r="U89" i="17" s="1"/>
  <c r="AD165" i="13"/>
  <c r="AD162" i="17" s="1"/>
  <c r="P174" i="13"/>
  <c r="P171" i="17" s="1"/>
  <c r="T180" i="13"/>
  <c r="T177" i="17" s="1"/>
  <c r="AD184" i="13"/>
  <c r="AD181" i="17" s="1"/>
  <c r="H189" i="13"/>
  <c r="H186" i="17" s="1"/>
  <c r="U192" i="13"/>
  <c r="U189" i="17" s="1"/>
  <c r="P195" i="13"/>
  <c r="P192" i="17" s="1"/>
  <c r="K198" i="13"/>
  <c r="K195" i="17" s="1"/>
  <c r="G201" i="13"/>
  <c r="G198" i="17" s="1"/>
  <c r="R203" i="13"/>
  <c r="R200" i="17" s="1"/>
  <c r="V205" i="13"/>
  <c r="V202" i="17" s="1"/>
  <c r="Z207" i="13"/>
  <c r="Z204" i="17" s="1"/>
  <c r="AD209" i="13"/>
  <c r="AD206" i="17" s="1"/>
  <c r="D76" i="13"/>
  <c r="D75" i="17" s="1"/>
  <c r="U173" i="13"/>
  <c r="U170" i="17" s="1"/>
  <c r="K192" i="13"/>
  <c r="K189" i="17" s="1"/>
  <c r="B198" i="13"/>
  <c r="B195" i="17" s="1"/>
  <c r="K203" i="13"/>
  <c r="K200" i="17" s="1"/>
  <c r="S207" i="13"/>
  <c r="S204" i="17" s="1"/>
  <c r="AB144" i="13"/>
  <c r="AB142" i="17" s="1"/>
  <c r="Z78" i="13"/>
  <c r="Z77" i="17" s="1"/>
  <c r="V81" i="13"/>
  <c r="L87" i="13"/>
  <c r="L85" i="17" s="1"/>
  <c r="H90" i="13"/>
  <c r="H88" i="17" s="1"/>
  <c r="AB94" i="13"/>
  <c r="AB92" i="17" s="1"/>
  <c r="B97" i="13"/>
  <c r="P170" i="13"/>
  <c r="P167" i="17" s="1"/>
  <c r="AD182" i="13"/>
  <c r="AD179" i="17" s="1"/>
  <c r="K191" i="13"/>
  <c r="K188" i="17" s="1"/>
  <c r="R202" i="13"/>
  <c r="R199" i="17" s="1"/>
  <c r="Z206" i="13"/>
  <c r="Z203" i="17" s="1"/>
  <c r="E144" i="13"/>
  <c r="E142" i="17" s="1"/>
  <c r="L78" i="13"/>
  <c r="L77" i="17" s="1"/>
  <c r="G81" i="13"/>
  <c r="B84" i="13"/>
  <c r="AB86" i="13"/>
  <c r="AB84" i="17" s="1"/>
  <c r="W89" i="13"/>
  <c r="W87" i="17" s="1"/>
  <c r="M92" i="13"/>
  <c r="M90" i="17" s="1"/>
  <c r="U96" i="13"/>
  <c r="U94" i="17" s="1"/>
  <c r="Y98" i="13"/>
  <c r="Y96" i="17" s="1"/>
  <c r="AC100" i="13"/>
  <c r="AC98" i="17" s="1"/>
  <c r="C103" i="13"/>
  <c r="C101" i="17" s="1"/>
  <c r="G105" i="13"/>
  <c r="G103" i="17" s="1"/>
  <c r="K107" i="13"/>
  <c r="K105" i="17" s="1"/>
  <c r="O109" i="13"/>
  <c r="O107" i="17" s="1"/>
  <c r="C172" i="13"/>
  <c r="C169" i="17" s="1"/>
  <c r="Y191" i="13"/>
  <c r="Y188" i="17" s="1"/>
  <c r="AC202" i="13"/>
  <c r="AC199" i="17" s="1"/>
  <c r="P144" i="13"/>
  <c r="P142" i="17" s="1"/>
  <c r="N81" i="13"/>
  <c r="D87" i="13"/>
  <c r="D85" i="17" s="1"/>
  <c r="R92" i="13"/>
  <c r="R90" i="17" s="1"/>
  <c r="Z96" i="13"/>
  <c r="Z94" i="17" s="1"/>
  <c r="F70" i="13"/>
  <c r="F69" i="17" s="1"/>
  <c r="E60" i="13"/>
  <c r="E59" i="17" s="1"/>
  <c r="N34" i="13"/>
  <c r="N33" i="17" s="1"/>
  <c r="D6" i="13"/>
  <c r="D6" i="17" s="1"/>
  <c r="AC70" i="13"/>
  <c r="AC69" i="17" s="1"/>
  <c r="Y68" i="13"/>
  <c r="Y67" i="17" s="1"/>
  <c r="U66" i="13"/>
  <c r="U65" i="17" s="1"/>
  <c r="G62" i="13"/>
  <c r="G61" i="17" s="1"/>
  <c r="AC57" i="13"/>
  <c r="AC56" i="17" s="1"/>
  <c r="U53" i="13"/>
  <c r="U52" i="17" s="1"/>
  <c r="M49" i="13"/>
  <c r="M48" i="17" s="1"/>
  <c r="M31" i="13"/>
  <c r="M30" i="17" s="1"/>
  <c r="B20" i="13"/>
  <c r="E6" i="13"/>
  <c r="E6" i="17" s="1"/>
  <c r="T67" i="13"/>
  <c r="T66" i="17" s="1"/>
  <c r="O61" i="13"/>
  <c r="O60" i="17" s="1"/>
  <c r="I50" i="13"/>
  <c r="I49" i="17" s="1"/>
  <c r="AB25" i="13"/>
  <c r="AB24" i="17" s="1"/>
  <c r="AD145" i="13"/>
  <c r="AD143" i="17" s="1"/>
  <c r="D148" i="13"/>
  <c r="D146" i="17" s="1"/>
  <c r="H150" i="13"/>
  <c r="L152" i="13"/>
  <c r="L149" i="17" s="1"/>
  <c r="P154" i="13"/>
  <c r="P151" i="17" s="1"/>
  <c r="E148" i="13"/>
  <c r="E146" i="17" s="1"/>
  <c r="I150" i="13"/>
  <c r="M152" i="13"/>
  <c r="M149" i="17" s="1"/>
  <c r="L145" i="13"/>
  <c r="L143" i="17" s="1"/>
  <c r="P147" i="13"/>
  <c r="P145" i="17" s="1"/>
  <c r="T149" i="13"/>
  <c r="T147" i="17" s="1"/>
  <c r="AB153" i="13"/>
  <c r="AB150" i="17" s="1"/>
  <c r="S156" i="13"/>
  <c r="S153" i="17" s="1"/>
  <c r="W158" i="13"/>
  <c r="W155" i="17" s="1"/>
  <c r="AA160" i="13"/>
  <c r="AA157" i="17" s="1"/>
  <c r="Z155" i="13"/>
  <c r="Z152" i="17" s="1"/>
  <c r="D158" i="13"/>
  <c r="D155" i="17" s="1"/>
  <c r="H160" i="13"/>
  <c r="H157" i="17" s="1"/>
  <c r="L162" i="13"/>
  <c r="L159" i="17" s="1"/>
  <c r="H155" i="13"/>
  <c r="H152" i="17" s="1"/>
  <c r="AA159" i="13"/>
  <c r="AA156" i="17" s="1"/>
  <c r="E168" i="13"/>
  <c r="E165" i="17" s="1"/>
  <c r="I170" i="13"/>
  <c r="I167" i="17" s="1"/>
  <c r="M172" i="13"/>
  <c r="M169" i="17" s="1"/>
  <c r="AC151" i="13"/>
  <c r="AC148" i="17" s="1"/>
  <c r="Z158" i="13"/>
  <c r="Z155" i="17" s="1"/>
  <c r="D163" i="13"/>
  <c r="D160" i="17" s="1"/>
  <c r="P165" i="13"/>
  <c r="P162" i="17" s="1"/>
  <c r="T167" i="13"/>
  <c r="T164" i="17" s="1"/>
  <c r="AB171" i="13"/>
  <c r="AB168" i="17" s="1"/>
  <c r="B174" i="13"/>
  <c r="B171" i="17" s="1"/>
  <c r="F176" i="13"/>
  <c r="F173" i="17" s="1"/>
  <c r="J178" i="13"/>
  <c r="J175" i="17" s="1"/>
  <c r="N180" i="13"/>
  <c r="N177" i="17" s="1"/>
  <c r="O159" i="13"/>
  <c r="O156" i="17" s="1"/>
  <c r="Y165" i="13"/>
  <c r="Y162" i="17" s="1"/>
  <c r="C170" i="13"/>
  <c r="C167" i="17" s="1"/>
  <c r="K174" i="13"/>
  <c r="K171" i="17" s="1"/>
  <c r="U177" i="13"/>
  <c r="U174" i="17" s="1"/>
  <c r="P180" i="13"/>
  <c r="P177" i="17" s="1"/>
  <c r="W182" i="13"/>
  <c r="W179" i="17" s="1"/>
  <c r="AA184" i="13"/>
  <c r="AA181" i="17" s="1"/>
  <c r="E189" i="13"/>
  <c r="E186" i="17" s="1"/>
  <c r="K150" i="13"/>
  <c r="V162" i="13"/>
  <c r="V159" i="17" s="1"/>
  <c r="N167" i="13"/>
  <c r="N164" i="17" s="1"/>
  <c r="V171" i="13"/>
  <c r="V168" i="17" s="1"/>
  <c r="AC175" i="13"/>
  <c r="AC172" i="17" s="1"/>
  <c r="N181" i="13"/>
  <c r="N178" i="17" s="1"/>
  <c r="R183" i="13"/>
  <c r="R180" i="17" s="1"/>
  <c r="V185" i="13"/>
  <c r="V182" i="17" s="1"/>
  <c r="Z187" i="13"/>
  <c r="Z184" i="17" s="1"/>
  <c r="AD189" i="13"/>
  <c r="AD186" i="17" s="1"/>
  <c r="D192" i="13"/>
  <c r="D189" i="17" s="1"/>
  <c r="H194" i="13"/>
  <c r="H191" i="17" s="1"/>
  <c r="L196" i="13"/>
  <c r="L193" i="17" s="1"/>
  <c r="P198" i="13"/>
  <c r="P195" i="17" s="1"/>
  <c r="T200" i="13"/>
  <c r="T197" i="17" s="1"/>
  <c r="S157" i="13"/>
  <c r="S154" i="17" s="1"/>
  <c r="E169" i="13"/>
  <c r="E166" i="17" s="1"/>
  <c r="B177" i="13"/>
  <c r="B174" i="17" s="1"/>
  <c r="I182" i="13"/>
  <c r="I179" i="17" s="1"/>
  <c r="Y190" i="13"/>
  <c r="Y187" i="17" s="1"/>
  <c r="U193" i="13"/>
  <c r="U190" i="17" s="1"/>
  <c r="L199" i="13"/>
  <c r="L196" i="17" s="1"/>
  <c r="G202" i="13"/>
  <c r="G199" i="17" s="1"/>
  <c r="K204" i="13"/>
  <c r="K201" i="17" s="1"/>
  <c r="O206" i="13"/>
  <c r="O203" i="17" s="1"/>
  <c r="S208" i="13"/>
  <c r="S205" i="17" s="1"/>
  <c r="W210" i="13"/>
  <c r="W207" i="17" s="1"/>
  <c r="AA76" i="13"/>
  <c r="AA75" i="17" s="1"/>
  <c r="E81" i="13"/>
  <c r="I83" i="13"/>
  <c r="I81" i="17" s="1"/>
  <c r="M85" i="13"/>
  <c r="M83" i="17" s="1"/>
  <c r="U89" i="13"/>
  <c r="U87" i="17" s="1"/>
  <c r="Y91" i="13"/>
  <c r="Y89" i="17" s="1"/>
  <c r="P166" i="13"/>
  <c r="P163" i="17" s="1"/>
  <c r="B175" i="13"/>
  <c r="B172" i="17" s="1"/>
  <c r="AD180" i="13"/>
  <c r="AD177" i="17" s="1"/>
  <c r="H185" i="13"/>
  <c r="H182" i="17" s="1"/>
  <c r="P189" i="13"/>
  <c r="P186" i="17" s="1"/>
  <c r="Z192" i="13"/>
  <c r="Z189" i="17" s="1"/>
  <c r="U195" i="13"/>
  <c r="U192" i="17" s="1"/>
  <c r="L201" i="13"/>
  <c r="L198" i="17" s="1"/>
  <c r="V203" i="13"/>
  <c r="V200" i="17" s="1"/>
  <c r="Z205" i="13"/>
  <c r="Z202" i="17" s="1"/>
  <c r="AD207" i="13"/>
  <c r="AD204" i="17" s="1"/>
  <c r="D210" i="13"/>
  <c r="D207" i="17" s="1"/>
  <c r="H76" i="13"/>
  <c r="H75" i="17" s="1"/>
  <c r="W174" i="13"/>
  <c r="W171" i="17" s="1"/>
  <c r="C185" i="13"/>
  <c r="C182" i="17" s="1"/>
  <c r="V192" i="13"/>
  <c r="V189" i="17" s="1"/>
  <c r="M198" i="13"/>
  <c r="M195" i="17" s="1"/>
  <c r="S203" i="13"/>
  <c r="S200" i="17" s="1"/>
  <c r="AA207" i="13"/>
  <c r="AA204" i="17" s="1"/>
  <c r="E76" i="13"/>
  <c r="E75" i="17" s="1"/>
  <c r="B79" i="13"/>
  <c r="AA81" i="13"/>
  <c r="V84" i="13"/>
  <c r="V82" i="17" s="1"/>
  <c r="R87" i="13"/>
  <c r="R85" i="17" s="1"/>
  <c r="M90" i="13"/>
  <c r="M88" i="17" s="1"/>
  <c r="AB92" i="13"/>
  <c r="AB90" i="17" s="1"/>
  <c r="B95" i="13"/>
  <c r="F97" i="13"/>
  <c r="F95" i="17" s="1"/>
  <c r="R171" i="13"/>
  <c r="R168" i="17" s="1"/>
  <c r="P183" i="13"/>
  <c r="P180" i="17" s="1"/>
  <c r="U191" i="13"/>
  <c r="U188" i="17" s="1"/>
  <c r="L197" i="13"/>
  <c r="L194" i="17" s="1"/>
  <c r="Z202" i="13"/>
  <c r="Z199" i="17" s="1"/>
  <c r="D207" i="13"/>
  <c r="D204" i="17" s="1"/>
  <c r="M144" i="13"/>
  <c r="M142" i="17" s="1"/>
  <c r="L81" i="13"/>
  <c r="H84" i="13"/>
  <c r="H82" i="17" s="1"/>
  <c r="C87" i="13"/>
  <c r="C85" i="17" s="1"/>
  <c r="AB89" i="13"/>
  <c r="AB87" i="17" s="1"/>
  <c r="U94" i="13"/>
  <c r="U92" i="17" s="1"/>
  <c r="Y96" i="13"/>
  <c r="Y94" i="17" s="1"/>
  <c r="AC98" i="13"/>
  <c r="AC96" i="17" s="1"/>
  <c r="C101" i="13"/>
  <c r="C99" i="17" s="1"/>
  <c r="G103" i="13"/>
  <c r="G101" i="17" s="1"/>
  <c r="K105" i="13"/>
  <c r="K103" i="17" s="1"/>
  <c r="O107" i="13"/>
  <c r="O105" i="17" s="1"/>
  <c r="S109" i="13"/>
  <c r="S107" i="17" s="1"/>
  <c r="G174" i="13"/>
  <c r="G171" i="17" s="1"/>
  <c r="O203" i="13"/>
  <c r="O200" i="17" s="1"/>
  <c r="B144" i="13"/>
  <c r="B142" i="17" s="1"/>
  <c r="O87" i="13"/>
  <c r="O85" i="17" s="1"/>
  <c r="Z92" i="13"/>
  <c r="Z90" i="17" s="1"/>
  <c r="D97" i="13"/>
  <c r="D95" i="17" s="1"/>
  <c r="Y6" i="13"/>
  <c r="Y6" i="17" s="1"/>
  <c r="L65" i="13"/>
  <c r="L64" i="17" s="1"/>
  <c r="W49" i="13"/>
  <c r="W48" i="17" s="1"/>
  <c r="B6" i="13"/>
  <c r="AA71" i="13"/>
  <c r="AA70" i="17" s="1"/>
  <c r="W69" i="13"/>
  <c r="W68" i="17" s="1"/>
  <c r="S67" i="13"/>
  <c r="S66" i="17" s="1"/>
  <c r="O65" i="13"/>
  <c r="O64" i="17" s="1"/>
  <c r="K63" i="13"/>
  <c r="K62" i="17" s="1"/>
  <c r="Y59" i="13"/>
  <c r="Y58" i="17" s="1"/>
  <c r="I51" i="13"/>
  <c r="I50" i="17" s="1"/>
  <c r="W45" i="13"/>
  <c r="W44" i="17" s="1"/>
  <c r="L36" i="13"/>
  <c r="L35" i="17" s="1"/>
  <c r="E135" i="13"/>
  <c r="E133" i="17" s="1"/>
  <c r="B70" i="13"/>
  <c r="N64" i="13"/>
  <c r="N63" i="17" s="1"/>
  <c r="C55" i="13"/>
  <c r="C54" i="17" s="1"/>
  <c r="M39" i="13"/>
  <c r="M38" i="17" s="1"/>
  <c r="B145" i="13"/>
  <c r="B143" i="17" s="1"/>
  <c r="F147" i="13"/>
  <c r="F145" i="17" s="1"/>
  <c r="J149" i="13"/>
  <c r="J147" i="17" s="1"/>
  <c r="N151" i="13"/>
  <c r="N148" i="17" s="1"/>
  <c r="R153" i="13"/>
  <c r="R150" i="17" s="1"/>
  <c r="C145" i="13"/>
  <c r="C143" i="17" s="1"/>
  <c r="G147" i="13"/>
  <c r="G145" i="17" s="1"/>
  <c r="K149" i="13"/>
  <c r="K147" i="17" s="1"/>
  <c r="O151" i="13"/>
  <c r="O148" i="17" s="1"/>
  <c r="S153" i="13"/>
  <c r="S150" i="17" s="1"/>
  <c r="W155" i="13"/>
  <c r="W152" i="17" s="1"/>
  <c r="R146" i="13"/>
  <c r="R144" i="17" s="1"/>
  <c r="V148" i="13"/>
  <c r="V146" i="17" s="1"/>
  <c r="Z150" i="13"/>
  <c r="AD152" i="13"/>
  <c r="AD149" i="17" s="1"/>
  <c r="Y147" i="13"/>
  <c r="Y145" i="17" s="1"/>
  <c r="L155" i="13"/>
  <c r="L152" i="17" s="1"/>
  <c r="Y157" i="13"/>
  <c r="Y154" i="17" s="1"/>
  <c r="AC159" i="13"/>
  <c r="AC156" i="17" s="1"/>
  <c r="C162" i="13"/>
  <c r="C159" i="17" s="1"/>
  <c r="I145" i="13"/>
  <c r="I143" i="17" s="1"/>
  <c r="Y153" i="13"/>
  <c r="Y150" i="17" s="1"/>
  <c r="F157" i="13"/>
  <c r="F154" i="17" s="1"/>
  <c r="J159" i="13"/>
  <c r="J156" i="17" s="1"/>
  <c r="N161" i="13"/>
  <c r="N158" i="17" s="1"/>
  <c r="S148" i="13"/>
  <c r="S146" i="17" s="1"/>
  <c r="I162" i="13"/>
  <c r="I159" i="17" s="1"/>
  <c r="C165" i="13"/>
  <c r="C162" i="17" s="1"/>
  <c r="G167" i="13"/>
  <c r="G164" i="17" s="1"/>
  <c r="K169" i="13"/>
  <c r="K166" i="17" s="1"/>
  <c r="O171" i="13"/>
  <c r="O168" i="17" s="1"/>
  <c r="S173" i="13"/>
  <c r="S170" i="17" s="1"/>
  <c r="W175" i="13"/>
  <c r="W172" i="17" s="1"/>
  <c r="AD156" i="13"/>
  <c r="AD153" i="17" s="1"/>
  <c r="H161" i="13"/>
  <c r="H158" i="17" s="1"/>
  <c r="R164" i="13"/>
  <c r="R161" i="17" s="1"/>
  <c r="V166" i="13"/>
  <c r="V163" i="17" s="1"/>
  <c r="Z168" i="13"/>
  <c r="Z165" i="17" s="1"/>
  <c r="AD170" i="13"/>
  <c r="AD167" i="17" s="1"/>
  <c r="D173" i="13"/>
  <c r="D170" i="17" s="1"/>
  <c r="H175" i="13"/>
  <c r="H172" i="17" s="1"/>
  <c r="L177" i="13"/>
  <c r="L174" i="17" s="1"/>
  <c r="P179" i="13"/>
  <c r="P176" i="17" s="1"/>
  <c r="P155" i="13"/>
  <c r="P152" i="17" s="1"/>
  <c r="AA163" i="13"/>
  <c r="AA160" i="17" s="1"/>
  <c r="G168" i="13"/>
  <c r="G165" i="17" s="1"/>
  <c r="O172" i="13"/>
  <c r="O169" i="17" s="1"/>
  <c r="M176" i="13"/>
  <c r="M173" i="17" s="1"/>
  <c r="I179" i="13"/>
  <c r="I176" i="17" s="1"/>
  <c r="Y181" i="13"/>
  <c r="Y178" i="17" s="1"/>
  <c r="AC183" i="13"/>
  <c r="AC180" i="17" s="1"/>
  <c r="C186" i="13"/>
  <c r="C183" i="17" s="1"/>
  <c r="G188" i="13"/>
  <c r="G185" i="17" s="1"/>
  <c r="K190" i="13"/>
  <c r="K187" i="17" s="1"/>
  <c r="AD158" i="13"/>
  <c r="AD155" i="17" s="1"/>
  <c r="R165" i="13"/>
  <c r="R162" i="17" s="1"/>
  <c r="Z169" i="13"/>
  <c r="Z166" i="17" s="1"/>
  <c r="D174" i="13"/>
  <c r="D171" i="17" s="1"/>
  <c r="L180" i="13"/>
  <c r="L177" i="17" s="1"/>
  <c r="T182" i="13"/>
  <c r="T179" i="17" s="1"/>
  <c r="AB186" i="13"/>
  <c r="AB183" i="17" s="1"/>
  <c r="B189" i="13"/>
  <c r="B186" i="17" s="1"/>
  <c r="F191" i="13"/>
  <c r="F188" i="17" s="1"/>
  <c r="J193" i="13"/>
  <c r="J190" i="17" s="1"/>
  <c r="N195" i="13"/>
  <c r="N192" i="17" s="1"/>
  <c r="R197" i="13"/>
  <c r="R194" i="17" s="1"/>
  <c r="V199" i="13"/>
  <c r="V196" i="17" s="1"/>
  <c r="Z201" i="13"/>
  <c r="Z198" i="17" s="1"/>
  <c r="M165" i="13"/>
  <c r="M162" i="17" s="1"/>
  <c r="AC173" i="13"/>
  <c r="AC170" i="17" s="1"/>
  <c r="H180" i="13"/>
  <c r="H177" i="17" s="1"/>
  <c r="U184" i="13"/>
  <c r="U181" i="17" s="1"/>
  <c r="AC188" i="13"/>
  <c r="AC185" i="17" s="1"/>
  <c r="N192" i="13"/>
  <c r="N189" i="17" s="1"/>
  <c r="I195" i="13"/>
  <c r="I192" i="17" s="1"/>
  <c r="E198" i="13"/>
  <c r="E195" i="17" s="1"/>
  <c r="AD200" i="13"/>
  <c r="AD197" i="17" s="1"/>
  <c r="M203" i="13"/>
  <c r="M200" i="17" s="1"/>
  <c r="U207" i="13"/>
  <c r="U204" i="17" s="1"/>
  <c r="Y209" i="13"/>
  <c r="Y206" i="17" s="1"/>
  <c r="AD144" i="13"/>
  <c r="AD142" i="17" s="1"/>
  <c r="C78" i="13"/>
  <c r="C77" i="17" s="1"/>
  <c r="G80" i="13"/>
  <c r="G79" i="17" s="1"/>
  <c r="K82" i="13"/>
  <c r="K80" i="17" s="1"/>
  <c r="O84" i="13"/>
  <c r="O82" i="17" s="1"/>
  <c r="S86" i="13"/>
  <c r="S84" i="17" s="1"/>
  <c r="W88" i="13"/>
  <c r="W86" i="17" s="1"/>
  <c r="AA90" i="13"/>
  <c r="AA88" i="17" s="1"/>
  <c r="AB161" i="13"/>
  <c r="AB158" i="17" s="1"/>
  <c r="J171" i="13"/>
  <c r="J168" i="17" s="1"/>
  <c r="P178" i="13"/>
  <c r="P175" i="17" s="1"/>
  <c r="L183" i="13"/>
  <c r="L180" i="17" s="1"/>
  <c r="T187" i="13"/>
  <c r="T184" i="17" s="1"/>
  <c r="S191" i="13"/>
  <c r="S188" i="17" s="1"/>
  <c r="N194" i="13"/>
  <c r="N191" i="17" s="1"/>
  <c r="I197" i="13"/>
  <c r="I194" i="17" s="1"/>
  <c r="E200" i="13"/>
  <c r="E197" i="17" s="1"/>
  <c r="AB204" i="13"/>
  <c r="AB201" i="17" s="1"/>
  <c r="B207" i="13"/>
  <c r="B204" i="17" s="1"/>
  <c r="F209" i="13"/>
  <c r="F206" i="17" s="1"/>
  <c r="K144" i="13"/>
  <c r="K142" i="17" s="1"/>
  <c r="I167" i="13"/>
  <c r="I164" i="17" s="1"/>
  <c r="K181" i="13"/>
  <c r="K178" i="17" s="1"/>
  <c r="AA189" i="13"/>
  <c r="AA186" i="17" s="1"/>
  <c r="AB195" i="13"/>
  <c r="AB192" i="17" s="1"/>
  <c r="S201" i="13"/>
  <c r="S198" i="17" s="1"/>
  <c r="I210" i="13"/>
  <c r="I207" i="17" s="1"/>
  <c r="T80" i="13"/>
  <c r="T79" i="17" s="1"/>
  <c r="O83" i="13"/>
  <c r="O81" i="17" s="1"/>
  <c r="J86" i="13"/>
  <c r="J84" i="17" s="1"/>
  <c r="F89" i="13"/>
  <c r="F87" i="17" s="1"/>
  <c r="AD91" i="13"/>
  <c r="AD89" i="17" s="1"/>
  <c r="D94" i="13"/>
  <c r="D92" i="17" s="1"/>
  <c r="H96" i="13"/>
  <c r="H94" i="17" s="1"/>
  <c r="D164" i="13"/>
  <c r="D161" i="17" s="1"/>
  <c r="M179" i="13"/>
  <c r="M176" i="17" s="1"/>
  <c r="J188" i="13"/>
  <c r="J185" i="17" s="1"/>
  <c r="AA194" i="13"/>
  <c r="AA191" i="17" s="1"/>
  <c r="R200" i="13"/>
  <c r="R197" i="17" s="1"/>
  <c r="H205" i="13"/>
  <c r="H202" i="17" s="1"/>
  <c r="P209" i="13"/>
  <c r="P206" i="17" s="1"/>
  <c r="J77" i="13"/>
  <c r="J76" i="17" s="1"/>
  <c r="E80" i="13"/>
  <c r="E79" i="17" s="1"/>
  <c r="AD82" i="13"/>
  <c r="AD80" i="17" s="1"/>
  <c r="Z85" i="13"/>
  <c r="Z83" i="17" s="1"/>
  <c r="U88" i="13"/>
  <c r="U86" i="17" s="1"/>
  <c r="P91" i="13"/>
  <c r="P89" i="17" s="1"/>
  <c r="W93" i="13"/>
  <c r="W91" i="17" s="1"/>
  <c r="AA95" i="13"/>
  <c r="AA93" i="17" s="1"/>
  <c r="E100" i="13"/>
  <c r="E98" i="17" s="1"/>
  <c r="I102" i="13"/>
  <c r="I100" i="17" s="1"/>
  <c r="M104" i="13"/>
  <c r="M102" i="17" s="1"/>
  <c r="U108" i="13"/>
  <c r="U106" i="17" s="1"/>
  <c r="M153" i="13"/>
  <c r="M150" i="17" s="1"/>
  <c r="AA185" i="13"/>
  <c r="AA182" i="17" s="1"/>
  <c r="AC198" i="13"/>
  <c r="AC195" i="17" s="1"/>
  <c r="I208" i="13"/>
  <c r="I205" i="17" s="1"/>
  <c r="J79" i="13"/>
  <c r="J78" i="17" s="1"/>
  <c r="AD84" i="13"/>
  <c r="AD82" i="17" s="1"/>
  <c r="U90" i="13"/>
  <c r="U88" i="17" s="1"/>
  <c r="F98" i="13"/>
  <c r="F96" i="17" s="1"/>
  <c r="AB101" i="13"/>
  <c r="AB99" i="17" s="1"/>
  <c r="W104" i="13"/>
  <c r="W102" i="17" s="1"/>
  <c r="R107" i="13"/>
  <c r="R105" i="17" s="1"/>
  <c r="N110" i="13"/>
  <c r="N108" i="17" s="1"/>
  <c r="T112" i="13"/>
  <c r="T110" i="17" s="1"/>
  <c r="AB116" i="13"/>
  <c r="AB114" i="17" s="1"/>
  <c r="B119" i="13"/>
  <c r="F121" i="13"/>
  <c r="F119" i="17" s="1"/>
  <c r="J123" i="13"/>
  <c r="J121" i="17" s="1"/>
  <c r="N125" i="13"/>
  <c r="N123" i="17" s="1"/>
  <c r="R127" i="13"/>
  <c r="R125" i="17" s="1"/>
  <c r="V129" i="13"/>
  <c r="V127" i="17" s="1"/>
  <c r="Z131" i="13"/>
  <c r="Z129" i="17" s="1"/>
  <c r="AD133" i="13"/>
  <c r="AD131" i="17" s="1"/>
  <c r="D136" i="13"/>
  <c r="D134" i="17" s="1"/>
  <c r="H138" i="13"/>
  <c r="H136" i="17" s="1"/>
  <c r="L140" i="13"/>
  <c r="L138" i="17" s="1"/>
  <c r="T8" i="13"/>
  <c r="T8" i="17" s="1"/>
  <c r="AB12" i="13"/>
  <c r="B15" i="13"/>
  <c r="F17" i="13"/>
  <c r="F16" i="17" s="1"/>
  <c r="H159" i="13"/>
  <c r="H156" i="17" s="1"/>
  <c r="AD186" i="13"/>
  <c r="AD183" i="17" s="1"/>
  <c r="U199" i="13"/>
  <c r="U196" i="17" s="1"/>
  <c r="Z208" i="13"/>
  <c r="Z205" i="17" s="1"/>
  <c r="V79" i="13"/>
  <c r="V78" i="17" s="1"/>
  <c r="L85" i="13"/>
  <c r="L83" i="17" s="1"/>
  <c r="C91" i="13"/>
  <c r="C89" i="17" s="1"/>
  <c r="D99" i="13"/>
  <c r="D97" i="17" s="1"/>
  <c r="H71" i="13"/>
  <c r="H70" i="17" s="1"/>
  <c r="I62" i="13"/>
  <c r="I61" i="17" s="1"/>
  <c r="L6" i="13"/>
  <c r="L6" i="17" s="1"/>
  <c r="G71" i="13"/>
  <c r="G70" i="17" s="1"/>
  <c r="C69" i="13"/>
  <c r="C68" i="17" s="1"/>
  <c r="AC66" i="13"/>
  <c r="AC65" i="17" s="1"/>
  <c r="Y64" i="13"/>
  <c r="Y63" i="17" s="1"/>
  <c r="U62" i="13"/>
  <c r="U61" i="17" s="1"/>
  <c r="O58" i="13"/>
  <c r="O57" i="17" s="1"/>
  <c r="G54" i="13"/>
  <c r="G53" i="17" s="1"/>
  <c r="AC49" i="13"/>
  <c r="AC48" i="17" s="1"/>
  <c r="C43" i="13"/>
  <c r="C42" i="17" s="1"/>
  <c r="Z32" i="13"/>
  <c r="Z31" i="17" s="1"/>
  <c r="N21" i="13"/>
  <c r="N20" i="17" s="1"/>
  <c r="AC6" i="13"/>
  <c r="AC6" i="17" s="1"/>
  <c r="J68" i="13"/>
  <c r="J67" i="17" s="1"/>
  <c r="V62" i="13"/>
  <c r="V61" i="17" s="1"/>
  <c r="S51" i="13"/>
  <c r="S50" i="17" s="1"/>
  <c r="N29" i="13"/>
  <c r="N28" i="17" s="1"/>
  <c r="V145" i="13"/>
  <c r="V143" i="17" s="1"/>
  <c r="Z147" i="13"/>
  <c r="Z145" i="17" s="1"/>
  <c r="AD149" i="13"/>
  <c r="AD147" i="17" s="1"/>
  <c r="D152" i="13"/>
  <c r="D149" i="17" s="1"/>
  <c r="H154" i="13"/>
  <c r="H151" i="17" s="1"/>
  <c r="W145" i="13"/>
  <c r="W143" i="17" s="1"/>
  <c r="AA147" i="13"/>
  <c r="AA145" i="17" s="1"/>
  <c r="E152" i="13"/>
  <c r="E149" i="17" s="1"/>
  <c r="I154" i="13"/>
  <c r="I151" i="17" s="1"/>
  <c r="D145" i="13"/>
  <c r="D143" i="17" s="1"/>
  <c r="H147" i="13"/>
  <c r="H145" i="17" s="1"/>
  <c r="L149" i="13"/>
  <c r="L147" i="17" s="1"/>
  <c r="P151" i="13"/>
  <c r="P148" i="17" s="1"/>
  <c r="T153" i="13"/>
  <c r="T150" i="17" s="1"/>
  <c r="O150" i="13"/>
  <c r="K156" i="13"/>
  <c r="K153" i="17" s="1"/>
  <c r="O158" i="13"/>
  <c r="O155" i="17" s="1"/>
  <c r="S160" i="13"/>
  <c r="S157" i="17" s="1"/>
  <c r="W162" i="13"/>
  <c r="W159" i="17" s="1"/>
  <c r="AC147" i="13"/>
  <c r="AC145" i="17" s="1"/>
  <c r="M155" i="13"/>
  <c r="M152" i="17" s="1"/>
  <c r="Z157" i="13"/>
  <c r="Z154" i="17" s="1"/>
  <c r="AD159" i="13"/>
  <c r="AD156" i="17" s="1"/>
  <c r="D162" i="13"/>
  <c r="D159" i="17" s="1"/>
  <c r="AC153" i="13"/>
  <c r="AC150" i="17" s="1"/>
  <c r="K159" i="13"/>
  <c r="K156" i="17" s="1"/>
  <c r="N163" i="13"/>
  <c r="N160" i="17" s="1"/>
  <c r="W165" i="13"/>
  <c r="W162" i="17" s="1"/>
  <c r="AA167" i="13"/>
  <c r="AA164" i="17" s="1"/>
  <c r="E172" i="13"/>
  <c r="E169" i="17" s="1"/>
  <c r="I174" i="13"/>
  <c r="I171" i="17" s="1"/>
  <c r="Y149" i="13"/>
  <c r="Y147" i="17" s="1"/>
  <c r="J158" i="13"/>
  <c r="J155" i="17" s="1"/>
  <c r="R162" i="13"/>
  <c r="R159" i="17" s="1"/>
  <c r="H165" i="13"/>
  <c r="H162" i="17" s="1"/>
  <c r="L167" i="13"/>
  <c r="L164" i="17" s="1"/>
  <c r="P169" i="13"/>
  <c r="P166" i="17" s="1"/>
  <c r="T171" i="13"/>
  <c r="T168" i="17" s="1"/>
  <c r="AB175" i="13"/>
  <c r="AB172" i="17" s="1"/>
  <c r="B178" i="13"/>
  <c r="B175" i="17" s="1"/>
  <c r="F180" i="13"/>
  <c r="F177" i="17" s="1"/>
  <c r="M158" i="13"/>
  <c r="M155" i="17" s="1"/>
  <c r="I165" i="13"/>
  <c r="I162" i="17" s="1"/>
  <c r="Y173" i="13"/>
  <c r="Y170" i="17" s="1"/>
  <c r="J177" i="13"/>
  <c r="J174" i="17" s="1"/>
  <c r="E180" i="13"/>
  <c r="E177" i="17" s="1"/>
  <c r="O182" i="13"/>
  <c r="O179" i="17" s="1"/>
  <c r="S184" i="13"/>
  <c r="S181" i="17" s="1"/>
  <c r="W186" i="13"/>
  <c r="W183" i="17" s="1"/>
  <c r="AA188" i="13"/>
  <c r="AA185" i="17" s="1"/>
  <c r="C146" i="13"/>
  <c r="C144" i="17" s="1"/>
  <c r="T161" i="13"/>
  <c r="T158" i="17" s="1"/>
  <c r="AB166" i="13"/>
  <c r="AB163" i="17" s="1"/>
  <c r="F171" i="13"/>
  <c r="F168" i="17" s="1"/>
  <c r="N175" i="13"/>
  <c r="N172" i="17" s="1"/>
  <c r="M178" i="13"/>
  <c r="M175" i="17" s="1"/>
  <c r="F181" i="13"/>
  <c r="F178" i="17" s="1"/>
  <c r="J183" i="13"/>
  <c r="J180" i="17" s="1"/>
  <c r="N185" i="13"/>
  <c r="N182" i="17" s="1"/>
  <c r="R187" i="13"/>
  <c r="R184" i="17" s="1"/>
  <c r="V189" i="13"/>
  <c r="V186" i="17" s="1"/>
  <c r="Z191" i="13"/>
  <c r="Z188" i="17" s="1"/>
  <c r="AD193" i="13"/>
  <c r="AD190" i="17" s="1"/>
  <c r="D196" i="13"/>
  <c r="D193" i="17" s="1"/>
  <c r="H198" i="13"/>
  <c r="H195" i="17" s="1"/>
  <c r="L200" i="13"/>
  <c r="L197" i="17" s="1"/>
  <c r="AD154" i="13"/>
  <c r="AD151" i="17" s="1"/>
  <c r="C168" i="13"/>
  <c r="C165" i="17" s="1"/>
  <c r="K176" i="13"/>
  <c r="K173" i="17" s="1"/>
  <c r="W181" i="13"/>
  <c r="W178" i="17" s="1"/>
  <c r="I190" i="13"/>
  <c r="I187" i="17" s="1"/>
  <c r="K193" i="13"/>
  <c r="K190" i="17" s="1"/>
  <c r="F196" i="13"/>
  <c r="F193" i="17" s="1"/>
  <c r="AA201" i="13"/>
  <c r="AA198" i="17" s="1"/>
  <c r="C204" i="13"/>
  <c r="C201" i="17" s="1"/>
  <c r="G206" i="13"/>
  <c r="G203" i="17" s="1"/>
  <c r="K208" i="13"/>
  <c r="K205" i="17" s="1"/>
  <c r="O210" i="13"/>
  <c r="O207" i="17" s="1"/>
  <c r="S76" i="13"/>
  <c r="S75" i="17" s="1"/>
  <c r="W78" i="13"/>
  <c r="W77" i="17" s="1"/>
  <c r="AA80" i="13"/>
  <c r="AA79" i="17" s="1"/>
  <c r="D69" i="13"/>
  <c r="D68" i="17" s="1"/>
  <c r="J27" i="13"/>
  <c r="J26" i="17" s="1"/>
  <c r="Y72" i="13"/>
  <c r="Y71" i="17" s="1"/>
  <c r="U70" i="13"/>
  <c r="U69" i="17" s="1"/>
  <c r="M66" i="13"/>
  <c r="M65" i="17" s="1"/>
  <c r="I64" i="13"/>
  <c r="I63" i="17" s="1"/>
  <c r="U61" i="13"/>
  <c r="U60" i="17" s="1"/>
  <c r="M57" i="13"/>
  <c r="M56" i="17" s="1"/>
  <c r="E53" i="13"/>
  <c r="E52" i="17" s="1"/>
  <c r="AA48" i="13"/>
  <c r="AA47" i="17" s="1"/>
  <c r="AC40" i="13"/>
  <c r="AC39" i="17" s="1"/>
  <c r="AD29" i="13"/>
  <c r="AD28" i="17" s="1"/>
  <c r="N72" i="13"/>
  <c r="N71" i="17" s="1"/>
  <c r="AD66" i="13"/>
  <c r="AD65" i="17" s="1"/>
  <c r="AA59" i="13"/>
  <c r="AA58" i="17" s="1"/>
  <c r="U48" i="13"/>
  <c r="U47" i="17" s="1"/>
  <c r="K22" i="13"/>
  <c r="K21" i="17" s="1"/>
  <c r="H146" i="13"/>
  <c r="H144" i="17" s="1"/>
  <c r="L148" i="13"/>
  <c r="L146" i="17" s="1"/>
  <c r="P150" i="13"/>
  <c r="T152" i="13"/>
  <c r="T149" i="17" s="1"/>
  <c r="I146" i="13"/>
  <c r="I144" i="17" s="1"/>
  <c r="M148" i="13"/>
  <c r="M146" i="17" s="1"/>
  <c r="U152" i="13"/>
  <c r="U149" i="17" s="1"/>
  <c r="Y154" i="13"/>
  <c r="Y151" i="17" s="1"/>
  <c r="T145" i="13"/>
  <c r="T143" i="17" s="1"/>
  <c r="AB149" i="13"/>
  <c r="AB147" i="17" s="1"/>
  <c r="B152" i="13"/>
  <c r="B149" i="17" s="1"/>
  <c r="F154" i="13"/>
  <c r="F151" i="17" s="1"/>
  <c r="S152" i="13"/>
  <c r="S149" i="17" s="1"/>
  <c r="AA156" i="13"/>
  <c r="AA153" i="17" s="1"/>
  <c r="E161" i="13"/>
  <c r="E158" i="17" s="1"/>
  <c r="I163" i="13"/>
  <c r="I160" i="17" s="1"/>
  <c r="C150" i="13"/>
  <c r="G156" i="13"/>
  <c r="G153" i="17" s="1"/>
  <c r="L158" i="13"/>
  <c r="L155" i="17" s="1"/>
  <c r="P160" i="13"/>
  <c r="P157" i="17" s="1"/>
  <c r="T162" i="13"/>
  <c r="T159" i="17" s="1"/>
  <c r="C156" i="13"/>
  <c r="C153" i="17" s="1"/>
  <c r="M160" i="13"/>
  <c r="M157" i="17" s="1"/>
  <c r="E164" i="13"/>
  <c r="E161" i="17" s="1"/>
  <c r="I166" i="13"/>
  <c r="I163" i="17" s="1"/>
  <c r="M168" i="13"/>
  <c r="M165" i="17" s="1"/>
  <c r="U172" i="13"/>
  <c r="U169" i="17" s="1"/>
  <c r="Y174" i="13"/>
  <c r="Y171" i="17" s="1"/>
  <c r="C154" i="13"/>
  <c r="C151" i="17" s="1"/>
  <c r="L159" i="13"/>
  <c r="L156" i="17" s="1"/>
  <c r="O163" i="13"/>
  <c r="O160" i="17" s="1"/>
  <c r="AB167" i="13"/>
  <c r="AB164" i="17" s="1"/>
  <c r="B170" i="13"/>
  <c r="B167" i="17" s="1"/>
  <c r="F172" i="13"/>
  <c r="F169" i="17" s="1"/>
  <c r="J174" i="13"/>
  <c r="J171" i="17" s="1"/>
  <c r="N176" i="13"/>
  <c r="N173" i="17" s="1"/>
  <c r="R178" i="13"/>
  <c r="R175" i="17" s="1"/>
  <c r="V180" i="13"/>
  <c r="V177" i="17" s="1"/>
  <c r="K166" i="13"/>
  <c r="K163" i="17" s="1"/>
  <c r="S170" i="13"/>
  <c r="S167" i="17" s="1"/>
  <c r="AA174" i="13"/>
  <c r="AA171" i="17" s="1"/>
  <c r="AA180" i="13"/>
  <c r="AA177" i="17" s="1"/>
  <c r="E185" i="13"/>
  <c r="E182" i="17" s="1"/>
  <c r="I187" i="13"/>
  <c r="I184" i="17" s="1"/>
  <c r="M189" i="13"/>
  <c r="M186" i="17" s="1"/>
  <c r="O154" i="13"/>
  <c r="O151" i="17" s="1"/>
  <c r="R163" i="13"/>
  <c r="R160" i="17" s="1"/>
  <c r="AD167" i="13"/>
  <c r="AD164" i="17" s="1"/>
  <c r="H172" i="13"/>
  <c r="H169" i="17" s="1"/>
  <c r="I176" i="13"/>
  <c r="I173" i="17" s="1"/>
  <c r="E179" i="13"/>
  <c r="E176" i="17" s="1"/>
  <c r="V181" i="13"/>
  <c r="V178" i="17" s="1"/>
  <c r="Z183" i="13"/>
  <c r="Z180" i="17" s="1"/>
  <c r="AD185" i="13"/>
  <c r="AD182" i="17" s="1"/>
  <c r="D188" i="13"/>
  <c r="D185" i="17" s="1"/>
  <c r="H190" i="13"/>
  <c r="H187" i="17" s="1"/>
  <c r="L192" i="13"/>
  <c r="L189" i="17" s="1"/>
  <c r="P194" i="13"/>
  <c r="P191" i="17" s="1"/>
  <c r="T196" i="13"/>
  <c r="T193" i="17" s="1"/>
  <c r="AB200" i="13"/>
  <c r="AB197" i="17" s="1"/>
  <c r="W159" i="13"/>
  <c r="W156" i="17" s="1"/>
  <c r="G170" i="13"/>
  <c r="G167" i="17" s="1"/>
  <c r="W177" i="13"/>
  <c r="W174" i="17" s="1"/>
  <c r="Y182" i="13"/>
  <c r="Y179" i="17" s="1"/>
  <c r="C187" i="13"/>
  <c r="C184" i="17" s="1"/>
  <c r="G191" i="13"/>
  <c r="G188" i="17" s="1"/>
  <c r="B194" i="13"/>
  <c r="B191" i="17" s="1"/>
  <c r="AA196" i="13"/>
  <c r="AA193" i="17" s="1"/>
  <c r="W199" i="13"/>
  <c r="W196" i="17" s="1"/>
  <c r="O202" i="13"/>
  <c r="O199" i="17" s="1"/>
  <c r="S204" i="13"/>
  <c r="S201" i="17" s="1"/>
  <c r="W206" i="13"/>
  <c r="W203" i="17" s="1"/>
  <c r="AA208" i="13"/>
  <c r="AA205" i="17" s="1"/>
  <c r="E77" i="13"/>
  <c r="E76" i="17" s="1"/>
  <c r="I79" i="13"/>
  <c r="I78" i="17" s="1"/>
  <c r="M81" i="13"/>
  <c r="U85" i="13"/>
  <c r="U83" i="17" s="1"/>
  <c r="Y87" i="13"/>
  <c r="Y85" i="17" s="1"/>
  <c r="AC89" i="13"/>
  <c r="AC87" i="17" s="1"/>
  <c r="M151" i="13"/>
  <c r="M148" i="17" s="1"/>
  <c r="R167" i="13"/>
  <c r="R164" i="17" s="1"/>
  <c r="P181" i="13"/>
  <c r="P178" i="17" s="1"/>
  <c r="B190" i="13"/>
  <c r="B187" i="17" s="1"/>
  <c r="G193" i="13"/>
  <c r="G190" i="17" s="1"/>
  <c r="B196" i="13"/>
  <c r="B193" i="17" s="1"/>
  <c r="AA198" i="13"/>
  <c r="AA195" i="17" s="1"/>
  <c r="W201" i="13"/>
  <c r="W198" i="17" s="1"/>
  <c r="AD203" i="13"/>
  <c r="AD200" i="17" s="1"/>
  <c r="D206" i="13"/>
  <c r="D203" i="17" s="1"/>
  <c r="H208" i="13"/>
  <c r="H205" i="17" s="1"/>
  <c r="L210" i="13"/>
  <c r="L207" i="17" s="1"/>
  <c r="AB155" i="13"/>
  <c r="AB152" i="17" s="1"/>
  <c r="P176" i="13"/>
  <c r="P173" i="17" s="1"/>
  <c r="E186" i="13"/>
  <c r="E183" i="17" s="1"/>
  <c r="M193" i="13"/>
  <c r="M190" i="17" s="1"/>
  <c r="D199" i="13"/>
  <c r="D196" i="17" s="1"/>
  <c r="E204" i="13"/>
  <c r="E201" i="17" s="1"/>
  <c r="M208" i="13"/>
  <c r="M205" i="17" s="1"/>
  <c r="L79" i="13"/>
  <c r="L78" i="17" s="1"/>
  <c r="H82" i="13"/>
  <c r="H80" i="17" s="1"/>
  <c r="C85" i="13"/>
  <c r="C83" i="17" s="1"/>
  <c r="AB87" i="13"/>
  <c r="AB85" i="17" s="1"/>
  <c r="F93" i="13"/>
  <c r="F91" i="17" s="1"/>
  <c r="J95" i="13"/>
  <c r="J93" i="17" s="1"/>
  <c r="N97" i="13"/>
  <c r="N95" i="17" s="1"/>
  <c r="V173" i="13"/>
  <c r="V170" i="17" s="1"/>
  <c r="R184" i="13"/>
  <c r="R181" i="17" s="1"/>
  <c r="M192" i="13"/>
  <c r="M189" i="17" s="1"/>
  <c r="C198" i="13"/>
  <c r="C195" i="17" s="1"/>
  <c r="L203" i="13"/>
  <c r="L200" i="17" s="1"/>
  <c r="T207" i="13"/>
  <c r="T204" i="17" s="1"/>
  <c r="AC144" i="13"/>
  <c r="AC142" i="17" s="1"/>
  <c r="AB78" i="13"/>
  <c r="AB77" i="17" s="1"/>
  <c r="W81" i="13"/>
  <c r="R84" i="13"/>
  <c r="R82" i="17" s="1"/>
  <c r="N87" i="13"/>
  <c r="N85" i="17" s="1"/>
  <c r="I90" i="13"/>
  <c r="I88" i="17" s="1"/>
  <c r="Y92" i="13"/>
  <c r="Y90" i="17" s="1"/>
  <c r="AC94" i="13"/>
  <c r="AC92" i="17" s="1"/>
  <c r="C97" i="13"/>
  <c r="C95" i="17" s="1"/>
  <c r="G99" i="13"/>
  <c r="G97" i="17" s="1"/>
  <c r="K101" i="13"/>
  <c r="K99" i="17" s="1"/>
  <c r="O103" i="13"/>
  <c r="O101" i="17" s="1"/>
  <c r="S105" i="13"/>
  <c r="S103" i="17" s="1"/>
  <c r="W107" i="13"/>
  <c r="W105" i="17" s="1"/>
  <c r="AA109" i="13"/>
  <c r="AA107" i="17" s="1"/>
  <c r="R177" i="13"/>
  <c r="R174" i="17" s="1"/>
  <c r="AC193" i="13"/>
  <c r="AC190" i="17" s="1"/>
  <c r="Y76" i="13"/>
  <c r="Y75" i="17" s="1"/>
  <c r="P82" i="13"/>
  <c r="P80" i="17" s="1"/>
  <c r="F88" i="13"/>
  <c r="F86" i="17" s="1"/>
  <c r="L93" i="13"/>
  <c r="L91" i="17" s="1"/>
  <c r="T97" i="13"/>
  <c r="T95" i="17" s="1"/>
  <c r="Z98" i="13"/>
  <c r="Z96" i="17" s="1"/>
  <c r="N66" i="13"/>
  <c r="N65" i="17" s="1"/>
  <c r="E52" i="13"/>
  <c r="E51" i="17" s="1"/>
  <c r="AC131" i="13"/>
  <c r="AC129" i="17" s="1"/>
  <c r="E72" i="13"/>
  <c r="E71" i="17" s="1"/>
  <c r="AA67" i="13"/>
  <c r="AA66" i="17" s="1"/>
  <c r="W65" i="13"/>
  <c r="W64" i="17" s="1"/>
  <c r="S63" i="13"/>
  <c r="S62" i="17" s="1"/>
  <c r="K60" i="13"/>
  <c r="K59" i="17" s="1"/>
  <c r="C56" i="13"/>
  <c r="C55" i="17" s="1"/>
  <c r="Y51" i="13"/>
  <c r="Y50" i="17" s="1"/>
  <c r="Y46" i="13"/>
  <c r="Y45" i="17" s="1"/>
  <c r="Y37" i="13"/>
  <c r="Y36" i="17" s="1"/>
  <c r="N26" i="13"/>
  <c r="N25" i="17" s="1"/>
  <c r="L75" i="13"/>
  <c r="L74" i="17" s="1"/>
  <c r="Z70" i="13"/>
  <c r="Z69" i="17" s="1"/>
  <c r="H65" i="13"/>
  <c r="H64" i="17" s="1"/>
  <c r="M56" i="13"/>
  <c r="M55" i="17" s="1"/>
  <c r="E42" i="13"/>
  <c r="E41" i="17" s="1"/>
  <c r="U127" i="13"/>
  <c r="U125" i="17" s="1"/>
  <c r="AB146" i="13"/>
  <c r="AB144" i="17" s="1"/>
  <c r="B149" i="13"/>
  <c r="B147" i="17" s="1"/>
  <c r="F151" i="13"/>
  <c r="F148" i="17" s="1"/>
  <c r="J153" i="13"/>
  <c r="J150" i="17" s="1"/>
  <c r="N155" i="13"/>
  <c r="N152" i="17" s="1"/>
  <c r="AC146" i="13"/>
  <c r="AC144" i="17" s="1"/>
  <c r="C149" i="13"/>
  <c r="C147" i="17" s="1"/>
  <c r="G151" i="13"/>
  <c r="G148" i="17" s="1"/>
  <c r="K153" i="13"/>
  <c r="K150" i="17" s="1"/>
  <c r="O155" i="13"/>
  <c r="O152" i="17" s="1"/>
  <c r="J146" i="13"/>
  <c r="J144" i="17" s="1"/>
  <c r="N148" i="13"/>
  <c r="N146" i="17" s="1"/>
  <c r="R150" i="13"/>
  <c r="V152" i="13"/>
  <c r="V149" i="17" s="1"/>
  <c r="W146" i="13"/>
  <c r="W144" i="17" s="1"/>
  <c r="Z154" i="13"/>
  <c r="Z151" i="17" s="1"/>
  <c r="U159" i="13"/>
  <c r="U156" i="17" s="1"/>
  <c r="Y161" i="13"/>
  <c r="Y158" i="17" s="1"/>
  <c r="AC163" i="13"/>
  <c r="AC160" i="17" s="1"/>
  <c r="W152" i="13"/>
  <c r="W149" i="17" s="1"/>
  <c r="AB156" i="13"/>
  <c r="AB153" i="17" s="1"/>
  <c r="B159" i="13"/>
  <c r="B156" i="17" s="1"/>
  <c r="F161" i="13"/>
  <c r="F158" i="17" s="1"/>
  <c r="O146" i="13"/>
  <c r="O144" i="17" s="1"/>
  <c r="O157" i="13"/>
  <c r="O154" i="17" s="1"/>
  <c r="W161" i="13"/>
  <c r="W158" i="17" s="1"/>
  <c r="Y164" i="13"/>
  <c r="Y161" i="17" s="1"/>
  <c r="AC166" i="13"/>
  <c r="AC163" i="17" s="1"/>
  <c r="C169" i="13"/>
  <c r="C166" i="17" s="1"/>
  <c r="G171" i="13"/>
  <c r="G168" i="17" s="1"/>
  <c r="K173" i="13"/>
  <c r="K170" i="17" s="1"/>
  <c r="O175" i="13"/>
  <c r="O172" i="17" s="1"/>
  <c r="N156" i="13"/>
  <c r="N153" i="17" s="1"/>
  <c r="V160" i="13"/>
  <c r="V157" i="17" s="1"/>
  <c r="J164" i="13"/>
  <c r="J161" i="17" s="1"/>
  <c r="N166" i="13"/>
  <c r="N163" i="17" s="1"/>
  <c r="R168" i="13"/>
  <c r="R165" i="17" s="1"/>
  <c r="V170" i="13"/>
  <c r="V167" i="17" s="1"/>
  <c r="Z172" i="13"/>
  <c r="Z169" i="17" s="1"/>
  <c r="AD174" i="13"/>
  <c r="AD171" i="17" s="1"/>
  <c r="D177" i="13"/>
  <c r="D174" i="17" s="1"/>
  <c r="H179" i="13"/>
  <c r="H176" i="17" s="1"/>
  <c r="K152" i="13"/>
  <c r="K149" i="17" s="1"/>
  <c r="F163" i="13"/>
  <c r="F160" i="17" s="1"/>
  <c r="U167" i="13"/>
  <c r="U164" i="17" s="1"/>
  <c r="AC171" i="13"/>
  <c r="AC168" i="17" s="1"/>
  <c r="C176" i="13"/>
  <c r="C173" i="17" s="1"/>
  <c r="AB178" i="13"/>
  <c r="AB175" i="17" s="1"/>
  <c r="U183" i="13"/>
  <c r="U180" i="17" s="1"/>
  <c r="Y185" i="13"/>
  <c r="Y182" i="17" s="1"/>
  <c r="AC187" i="13"/>
  <c r="AC184" i="17" s="1"/>
  <c r="C190" i="13"/>
  <c r="C187" i="17" s="1"/>
  <c r="AB157" i="13"/>
  <c r="AB154" i="17" s="1"/>
  <c r="B165" i="13"/>
  <c r="B162" i="17" s="1"/>
  <c r="J169" i="13"/>
  <c r="J166" i="17" s="1"/>
  <c r="R173" i="13"/>
  <c r="R170" i="17" s="1"/>
  <c r="F177" i="13"/>
  <c r="F174" i="17" s="1"/>
  <c r="L182" i="13"/>
  <c r="L179" i="17" s="1"/>
  <c r="P184" i="13"/>
  <c r="P181" i="17" s="1"/>
  <c r="T186" i="13"/>
  <c r="T183" i="17" s="1"/>
  <c r="AB190" i="13"/>
  <c r="AB187" i="17" s="1"/>
  <c r="B193" i="13"/>
  <c r="B190" i="17" s="1"/>
  <c r="F195" i="13"/>
  <c r="F192" i="17" s="1"/>
  <c r="J197" i="13"/>
  <c r="J194" i="17" s="1"/>
  <c r="N199" i="13"/>
  <c r="N196" i="17" s="1"/>
  <c r="R201" i="13"/>
  <c r="R198" i="17" s="1"/>
  <c r="K164" i="13"/>
  <c r="K161" i="17" s="1"/>
  <c r="AA172" i="13"/>
  <c r="AA169" i="17" s="1"/>
  <c r="E184" i="13"/>
  <c r="E181" i="17" s="1"/>
  <c r="M188" i="13"/>
  <c r="M185" i="17" s="1"/>
  <c r="C192" i="13"/>
  <c r="C189" i="17" s="1"/>
  <c r="AC194" i="13"/>
  <c r="AC191" i="17" s="1"/>
  <c r="S200" i="13"/>
  <c r="S197" i="17" s="1"/>
  <c r="E203" i="13"/>
  <c r="E200" i="17" s="1"/>
  <c r="I205" i="13"/>
  <c r="I202" i="17" s="1"/>
  <c r="M207" i="13"/>
  <c r="M204" i="17" s="1"/>
  <c r="V144" i="13"/>
  <c r="V142" i="17" s="1"/>
  <c r="Y77" i="13"/>
  <c r="Y76" i="17" s="1"/>
  <c r="AC79" i="13"/>
  <c r="AC78" i="17" s="1"/>
  <c r="C82" i="13"/>
  <c r="C80" i="17" s="1"/>
  <c r="G84" i="13"/>
  <c r="G82" i="17" s="1"/>
  <c r="K86" i="13"/>
  <c r="K84" i="17" s="1"/>
  <c r="O88" i="13"/>
  <c r="O86" i="17" s="1"/>
  <c r="S90" i="13"/>
  <c r="S88" i="17" s="1"/>
  <c r="H170" i="13"/>
  <c r="H167" i="17" s="1"/>
  <c r="Y177" i="13"/>
  <c r="Y174" i="17" s="1"/>
  <c r="Z182" i="13"/>
  <c r="Z179" i="17" s="1"/>
  <c r="D187" i="13"/>
  <c r="D184" i="17" s="1"/>
  <c r="H191" i="13"/>
  <c r="H188" i="17" s="1"/>
  <c r="C194" i="13"/>
  <c r="C191" i="17" s="1"/>
  <c r="AC196" i="13"/>
  <c r="AC193" i="17" s="1"/>
  <c r="P202" i="13"/>
  <c r="P199" i="17" s="1"/>
  <c r="T204" i="13"/>
  <c r="T201" i="17" s="1"/>
  <c r="AB208" i="13"/>
  <c r="AB205" i="17" s="1"/>
  <c r="C144" i="13"/>
  <c r="C142" i="17" s="1"/>
  <c r="E165" i="13"/>
  <c r="E162" i="17" s="1"/>
  <c r="C180" i="13"/>
  <c r="C177" i="17" s="1"/>
  <c r="Y188" i="13"/>
  <c r="Y185" i="17" s="1"/>
  <c r="G195" i="13"/>
  <c r="G192" i="17" s="1"/>
  <c r="AA200" i="13"/>
  <c r="AA197" i="17" s="1"/>
  <c r="O205" i="13"/>
  <c r="O202" i="17" s="1"/>
  <c r="W209" i="13"/>
  <c r="W206" i="17" s="1"/>
  <c r="N77" i="13"/>
  <c r="N76" i="17" s="1"/>
  <c r="I80" i="13"/>
  <c r="I79" i="17" s="1"/>
  <c r="D83" i="13"/>
  <c r="D81" i="17" s="1"/>
  <c r="AD85" i="13"/>
  <c r="AD83" i="17" s="1"/>
  <c r="Y88" i="13"/>
  <c r="Y86" i="17" s="1"/>
  <c r="T91" i="13"/>
  <c r="T89" i="17" s="1"/>
  <c r="Z93" i="13"/>
  <c r="Z91" i="17" s="1"/>
  <c r="AD95" i="13"/>
  <c r="AD93" i="17" s="1"/>
  <c r="J160" i="13"/>
  <c r="J157" i="17" s="1"/>
  <c r="AD177" i="13"/>
  <c r="AD174" i="17" s="1"/>
  <c r="H187" i="13"/>
  <c r="H184" i="17" s="1"/>
  <c r="F194" i="13"/>
  <c r="F191" i="17" s="1"/>
  <c r="AA199" i="13"/>
  <c r="AA196" i="17" s="1"/>
  <c r="V204" i="13"/>
  <c r="V201" i="17" s="1"/>
  <c r="AD208" i="13"/>
  <c r="AD205" i="17" s="1"/>
  <c r="AC76" i="13"/>
  <c r="AC75" i="17" s="1"/>
  <c r="T82" i="13"/>
  <c r="T80" i="17" s="1"/>
  <c r="O85" i="13"/>
  <c r="O83" i="17" s="1"/>
  <c r="J88" i="13"/>
  <c r="J86" i="17" s="1"/>
  <c r="F91" i="13"/>
  <c r="F89" i="17" s="1"/>
  <c r="O93" i="13"/>
  <c r="O91" i="17" s="1"/>
  <c r="S95" i="13"/>
  <c r="S93" i="17" s="1"/>
  <c r="W97" i="13"/>
  <c r="W95" i="17" s="1"/>
  <c r="AA99" i="13"/>
  <c r="AA97" i="17" s="1"/>
  <c r="E104" i="13"/>
  <c r="E102" i="17" s="1"/>
  <c r="I106" i="13"/>
  <c r="I104" i="17" s="1"/>
  <c r="M108" i="13"/>
  <c r="M106" i="17" s="1"/>
  <c r="W183" i="13"/>
  <c r="W180" i="17" s="1"/>
  <c r="P197" i="13"/>
  <c r="P194" i="17" s="1"/>
  <c r="G207" i="13"/>
  <c r="G204" i="17" s="1"/>
  <c r="R78" i="13"/>
  <c r="R77" i="17" s="1"/>
  <c r="I84" i="13"/>
  <c r="I82" i="17" s="1"/>
  <c r="AD89" i="13"/>
  <c r="AD87" i="17" s="1"/>
  <c r="V94" i="13"/>
  <c r="V92" i="17" s="1"/>
  <c r="B66" i="13"/>
  <c r="C51" i="13"/>
  <c r="C50" i="17" s="1"/>
  <c r="H113" i="13"/>
  <c r="H111" i="17" s="1"/>
  <c r="AA69" i="13"/>
  <c r="AA68" i="17" s="1"/>
  <c r="W67" i="13"/>
  <c r="W66" i="17" s="1"/>
  <c r="S65" i="13"/>
  <c r="S64" i="17" s="1"/>
  <c r="O63" i="13"/>
  <c r="O62" i="17" s="1"/>
  <c r="C60" i="13"/>
  <c r="C59" i="17" s="1"/>
  <c r="Y55" i="13"/>
  <c r="Y54" i="17" s="1"/>
  <c r="I46" i="13"/>
  <c r="I45" i="17" s="1"/>
  <c r="D37" i="13"/>
  <c r="D36" i="17" s="1"/>
  <c r="V25" i="13"/>
  <c r="V24" i="17" s="1"/>
  <c r="M139" i="13"/>
  <c r="M137" i="17" s="1"/>
  <c r="N70" i="13"/>
  <c r="N69" i="17" s="1"/>
  <c r="AD64" i="13"/>
  <c r="AD63" i="17" s="1"/>
  <c r="AA55" i="13"/>
  <c r="AA54" i="17" s="1"/>
  <c r="C41" i="13"/>
  <c r="C40" i="17" s="1"/>
  <c r="B147" i="13"/>
  <c r="B145" i="17" s="1"/>
  <c r="F149" i="13"/>
  <c r="F147" i="17" s="1"/>
  <c r="J151" i="13"/>
  <c r="J148" i="17" s="1"/>
  <c r="N153" i="13"/>
  <c r="N150" i="17" s="1"/>
  <c r="R155" i="13"/>
  <c r="R152" i="17" s="1"/>
  <c r="C147" i="13"/>
  <c r="C145" i="17" s="1"/>
  <c r="G149" i="13"/>
  <c r="G147" i="17" s="1"/>
  <c r="K151" i="13"/>
  <c r="K148" i="17" s="1"/>
  <c r="O153" i="13"/>
  <c r="O150" i="17" s="1"/>
  <c r="S155" i="13"/>
  <c r="S152" i="17" s="1"/>
  <c r="N146" i="13"/>
  <c r="N144" i="17" s="1"/>
  <c r="R148" i="13"/>
  <c r="R146" i="17" s="1"/>
  <c r="V150" i="13"/>
  <c r="Z152" i="13"/>
  <c r="Z149" i="17" s="1"/>
  <c r="I147" i="13"/>
  <c r="I145" i="17" s="1"/>
  <c r="D155" i="13"/>
  <c r="D152" i="17" s="1"/>
  <c r="U157" i="13"/>
  <c r="U154" i="17" s="1"/>
  <c r="Y159" i="13"/>
  <c r="Y156" i="17" s="1"/>
  <c r="AC161" i="13"/>
  <c r="AC158" i="17" s="1"/>
  <c r="C164" i="13"/>
  <c r="C161" i="17" s="1"/>
  <c r="I153" i="13"/>
  <c r="I150" i="17" s="1"/>
  <c r="B157" i="13"/>
  <c r="B154" i="17" s="1"/>
  <c r="F159" i="13"/>
  <c r="F156" i="17" s="1"/>
  <c r="J161" i="13"/>
  <c r="J158" i="17" s="1"/>
  <c r="W157" i="13"/>
  <c r="W154" i="17" s="1"/>
  <c r="AC164" i="13"/>
  <c r="AC161" i="17" s="1"/>
  <c r="C167" i="13"/>
  <c r="C164" i="17" s="1"/>
  <c r="G169" i="13"/>
  <c r="G166" i="17" s="1"/>
  <c r="K171" i="13"/>
  <c r="K168" i="17" s="1"/>
  <c r="O173" i="13"/>
  <c r="O170" i="17" s="1"/>
  <c r="S175" i="13"/>
  <c r="S172" i="17" s="1"/>
  <c r="V156" i="13"/>
  <c r="V153" i="17" s="1"/>
  <c r="AD160" i="13"/>
  <c r="AD157" i="17" s="1"/>
  <c r="N164" i="13"/>
  <c r="N161" i="17" s="1"/>
  <c r="R166" i="13"/>
  <c r="R163" i="17" s="1"/>
  <c r="V168" i="13"/>
  <c r="V165" i="17" s="1"/>
  <c r="Z170" i="13"/>
  <c r="Z167" i="17" s="1"/>
  <c r="AD172" i="13"/>
  <c r="AD169" i="17" s="1"/>
  <c r="D175" i="13"/>
  <c r="D172" i="17" s="1"/>
  <c r="H177" i="13"/>
  <c r="H174" i="17" s="1"/>
  <c r="L179" i="13"/>
  <c r="L176" i="17" s="1"/>
  <c r="N154" i="13"/>
  <c r="N151" i="17" s="1"/>
  <c r="P163" i="13"/>
  <c r="P160" i="17" s="1"/>
  <c r="AC167" i="13"/>
  <c r="AC164" i="17" s="1"/>
  <c r="G172" i="13"/>
  <c r="G169" i="17" s="1"/>
  <c r="H176" i="13"/>
  <c r="H173" i="17" s="1"/>
  <c r="C179" i="13"/>
  <c r="C176" i="17" s="1"/>
  <c r="U181" i="13"/>
  <c r="U178" i="17" s="1"/>
  <c r="Y183" i="13"/>
  <c r="Y180" i="17" s="1"/>
  <c r="AC185" i="13"/>
  <c r="AC182" i="17" s="1"/>
  <c r="C188" i="13"/>
  <c r="C185" i="17" s="1"/>
  <c r="G190" i="13"/>
  <c r="G187" i="17" s="1"/>
  <c r="N158" i="13"/>
  <c r="N155" i="17" s="1"/>
  <c r="J165" i="13"/>
  <c r="J162" i="17" s="1"/>
  <c r="R169" i="13"/>
  <c r="R166" i="17" s="1"/>
  <c r="Z173" i="13"/>
  <c r="Z170" i="17" s="1"/>
  <c r="K177" i="13"/>
  <c r="K174" i="17" s="1"/>
  <c r="G180" i="13"/>
  <c r="G177" i="17" s="1"/>
  <c r="P182" i="13"/>
  <c r="P179" i="17" s="1"/>
  <c r="T184" i="13"/>
  <c r="T181" i="17" s="1"/>
  <c r="AB188" i="13"/>
  <c r="AB185" i="17" s="1"/>
  <c r="B191" i="13"/>
  <c r="B188" i="17" s="1"/>
  <c r="F193" i="13"/>
  <c r="F190" i="17" s="1"/>
  <c r="J195" i="13"/>
  <c r="J192" i="17" s="1"/>
  <c r="N197" i="13"/>
  <c r="N194" i="17" s="1"/>
  <c r="R199" i="13"/>
  <c r="R196" i="17" s="1"/>
  <c r="V201" i="13"/>
  <c r="V198" i="17" s="1"/>
  <c r="AA164" i="13"/>
  <c r="AA161" i="17" s="1"/>
  <c r="M173" i="13"/>
  <c r="M170" i="17" s="1"/>
  <c r="AA179" i="13"/>
  <c r="AA176" i="17" s="1"/>
  <c r="M184" i="13"/>
  <c r="M181" i="17" s="1"/>
  <c r="U188" i="13"/>
  <c r="U185" i="17" s="1"/>
  <c r="I192" i="13"/>
  <c r="I189" i="17" s="1"/>
  <c r="D195" i="13"/>
  <c r="D192" i="17" s="1"/>
  <c r="AC197" i="13"/>
  <c r="AC194" i="17" s="1"/>
  <c r="Y200" i="13"/>
  <c r="Y197" i="17" s="1"/>
  <c r="I203" i="13"/>
  <c r="I200" i="17" s="1"/>
  <c r="M205" i="13"/>
  <c r="M202" i="17" s="1"/>
  <c r="U209" i="13"/>
  <c r="U206" i="17" s="1"/>
  <c r="Z144" i="13"/>
  <c r="Z142" i="17" s="1"/>
  <c r="AC77" i="13"/>
  <c r="AC76" i="17" s="1"/>
  <c r="C80" i="13"/>
  <c r="C79" i="17" s="1"/>
  <c r="G82" i="13"/>
  <c r="G80" i="17" s="1"/>
  <c r="K84" i="13"/>
  <c r="K82" i="17" s="1"/>
  <c r="O86" i="13"/>
  <c r="O84" i="17" s="1"/>
  <c r="S88" i="13"/>
  <c r="S86" i="17" s="1"/>
  <c r="W90" i="13"/>
  <c r="W88" i="17" s="1"/>
  <c r="Z160" i="13"/>
  <c r="Z157" i="17" s="1"/>
  <c r="E178" i="13"/>
  <c r="E175" i="17" s="1"/>
  <c r="D183" i="13"/>
  <c r="D180" i="17" s="1"/>
  <c r="L187" i="13"/>
  <c r="L184" i="17" s="1"/>
  <c r="M191" i="13"/>
  <c r="M188" i="17" s="1"/>
  <c r="I194" i="13"/>
  <c r="I191" i="17" s="1"/>
  <c r="D197" i="13"/>
  <c r="D194" i="17" s="1"/>
  <c r="AC199" i="13"/>
  <c r="AC196" i="17" s="1"/>
  <c r="T202" i="13"/>
  <c r="T199" i="17" s="1"/>
  <c r="AB206" i="13"/>
  <c r="AB203" i="17" s="1"/>
  <c r="B209" i="13"/>
  <c r="B206" i="17" s="1"/>
  <c r="G144" i="13"/>
  <c r="G142" i="17" s="1"/>
  <c r="G166" i="13"/>
  <c r="G163" i="17" s="1"/>
  <c r="K189" i="13"/>
  <c r="K186" i="17" s="1"/>
  <c r="H201" i="13"/>
  <c r="H198" i="17" s="1"/>
  <c r="W205" i="13"/>
  <c r="W202" i="17" s="1"/>
  <c r="S77" i="13"/>
  <c r="S76" i="17" s="1"/>
  <c r="N80" i="13"/>
  <c r="N79" i="17" s="1"/>
  <c r="J83" i="13"/>
  <c r="J81" i="17" s="1"/>
  <c r="E86" i="13"/>
  <c r="E84" i="17" s="1"/>
  <c r="AD88" i="13"/>
  <c r="AD86" i="17" s="1"/>
  <c r="Z91" i="13"/>
  <c r="Z89" i="17" s="1"/>
  <c r="AD93" i="13"/>
  <c r="AD91" i="17" s="1"/>
  <c r="D96" i="13"/>
  <c r="D94" i="17" s="1"/>
  <c r="N162" i="13"/>
  <c r="N159" i="17" s="1"/>
  <c r="U178" i="13"/>
  <c r="U175" i="17" s="1"/>
  <c r="G200" i="13"/>
  <c r="G197" i="17" s="1"/>
  <c r="AD204" i="13"/>
  <c r="AD201" i="17" s="1"/>
  <c r="H209" i="13"/>
  <c r="H206" i="17" s="1"/>
  <c r="D77" i="13"/>
  <c r="D76" i="17" s="1"/>
  <c r="AD79" i="13"/>
  <c r="AD78" i="17" s="1"/>
  <c r="Y82" i="13"/>
  <c r="Y80" i="17" s="1"/>
  <c r="T85" i="13"/>
  <c r="T83" i="17" s="1"/>
  <c r="P88" i="13"/>
  <c r="P86" i="17" s="1"/>
  <c r="K91" i="13"/>
  <c r="K89" i="17" s="1"/>
  <c r="S93" i="13"/>
  <c r="S91" i="17" s="1"/>
  <c r="W95" i="13"/>
  <c r="W93" i="17" s="1"/>
  <c r="AA97" i="13"/>
  <c r="AA95" i="17" s="1"/>
  <c r="E102" i="13"/>
  <c r="E100" i="17" s="1"/>
  <c r="I104" i="13"/>
  <c r="I102" i="17" s="1"/>
  <c r="M106" i="13"/>
  <c r="M104" i="17" s="1"/>
  <c r="U110" i="13"/>
  <c r="U108" i="17" s="1"/>
  <c r="Y184" i="13"/>
  <c r="Y181" i="17" s="1"/>
  <c r="G198" i="13"/>
  <c r="G195" i="17" s="1"/>
  <c r="W207" i="13"/>
  <c r="W204" i="17" s="1"/>
  <c r="AC78" i="13"/>
  <c r="AC77" i="17" s="1"/>
  <c r="T84" i="13"/>
  <c r="T82" i="17" s="1"/>
  <c r="J90" i="13"/>
  <c r="J88" i="17" s="1"/>
  <c r="AD94" i="13"/>
  <c r="AD92" i="17" s="1"/>
  <c r="V98" i="13"/>
  <c r="V96" i="17" s="1"/>
  <c r="T69" i="13"/>
  <c r="T68" i="17" s="1"/>
  <c r="C59" i="13"/>
  <c r="C58" i="17" s="1"/>
  <c r="AA30" i="13"/>
  <c r="AA29" i="17" s="1"/>
  <c r="AC72" i="13"/>
  <c r="AC71" i="17" s="1"/>
  <c r="Y70" i="13"/>
  <c r="Y69" i="17" s="1"/>
  <c r="U68" i="13"/>
  <c r="U67" i="17" s="1"/>
  <c r="M64" i="13"/>
  <c r="M63" i="17" s="1"/>
  <c r="AC61" i="13"/>
  <c r="AC60" i="17" s="1"/>
  <c r="U57" i="13"/>
  <c r="U56" i="17" s="1"/>
  <c r="M53" i="13"/>
  <c r="M52" i="17" s="1"/>
  <c r="E49" i="13"/>
  <c r="E48" i="17" s="1"/>
  <c r="O41" i="13"/>
  <c r="O40" i="17" s="1"/>
  <c r="V30" i="13"/>
  <c r="V29" i="17" s="1"/>
  <c r="E19" i="13"/>
  <c r="E18" i="17" s="1"/>
  <c r="Z72" i="13"/>
  <c r="Z71" i="17" s="1"/>
  <c r="H67" i="13"/>
  <c r="H66" i="17" s="1"/>
  <c r="U60" i="13"/>
  <c r="U59" i="17" s="1"/>
  <c r="O49" i="13"/>
  <c r="O48" i="17" s="1"/>
  <c r="D146" i="13"/>
  <c r="D144" i="17" s="1"/>
  <c r="H148" i="13"/>
  <c r="H146" i="17" s="1"/>
  <c r="L150" i="13"/>
  <c r="P152" i="13"/>
  <c r="P149" i="17" s="1"/>
  <c r="T154" i="13"/>
  <c r="T151" i="17" s="1"/>
  <c r="E146" i="13"/>
  <c r="E144" i="17" s="1"/>
  <c r="I148" i="13"/>
  <c r="I146" i="17" s="1"/>
  <c r="M150" i="13"/>
  <c r="U154" i="13"/>
  <c r="U151" i="17" s="1"/>
  <c r="P145" i="13"/>
  <c r="P143" i="17" s="1"/>
  <c r="T147" i="13"/>
  <c r="T145" i="17" s="1"/>
  <c r="AB151" i="13"/>
  <c r="AB148" i="17" s="1"/>
  <c r="B154" i="13"/>
  <c r="B151" i="17" s="1"/>
  <c r="C152" i="13"/>
  <c r="C149" i="17" s="1"/>
  <c r="W156" i="13"/>
  <c r="W153" i="17" s="1"/>
  <c r="AA158" i="13"/>
  <c r="AA155" i="17" s="1"/>
  <c r="E163" i="13"/>
  <c r="E160" i="17" s="1"/>
  <c r="B156" i="13"/>
  <c r="B153" i="17" s="1"/>
  <c r="H158" i="13"/>
  <c r="H155" i="17" s="1"/>
  <c r="L160" i="13"/>
  <c r="L157" i="17" s="1"/>
  <c r="P162" i="13"/>
  <c r="P159" i="17" s="1"/>
  <c r="V155" i="13"/>
  <c r="V152" i="17" s="1"/>
  <c r="E160" i="13"/>
  <c r="E157" i="17" s="1"/>
  <c r="AD163" i="13"/>
  <c r="AD160" i="17" s="1"/>
  <c r="E166" i="13"/>
  <c r="E163" i="17" s="1"/>
  <c r="I168" i="13"/>
  <c r="I165" i="17" s="1"/>
  <c r="M170" i="13"/>
  <c r="M167" i="17" s="1"/>
  <c r="U174" i="13"/>
  <c r="U171" i="17" s="1"/>
  <c r="D159" i="13"/>
  <c r="D156" i="17" s="1"/>
  <c r="J163" i="13"/>
  <c r="J160" i="17" s="1"/>
  <c r="T165" i="13"/>
  <c r="T162" i="17" s="1"/>
  <c r="AB169" i="13"/>
  <c r="AB166" i="17" s="1"/>
  <c r="B172" i="13"/>
  <c r="B169" i="17" s="1"/>
  <c r="F174" i="13"/>
  <c r="F171" i="17" s="1"/>
  <c r="J176" i="13"/>
  <c r="J173" i="17" s="1"/>
  <c r="N178" i="13"/>
  <c r="N175" i="17" s="1"/>
  <c r="R180" i="13"/>
  <c r="R177" i="17" s="1"/>
  <c r="C166" i="13"/>
  <c r="C163" i="17" s="1"/>
  <c r="K170" i="13"/>
  <c r="K167" i="17" s="1"/>
  <c r="S174" i="13"/>
  <c r="S171" i="17" s="1"/>
  <c r="Z177" i="13"/>
  <c r="Z174" i="17" s="1"/>
  <c r="U180" i="13"/>
  <c r="U177" i="17" s="1"/>
  <c r="AA182" i="13"/>
  <c r="AA179" i="17" s="1"/>
  <c r="E187" i="13"/>
  <c r="E184" i="17" s="1"/>
  <c r="I189" i="13"/>
  <c r="I186" i="17" s="1"/>
  <c r="O152" i="13"/>
  <c r="O149" i="17" s="1"/>
  <c r="G163" i="13"/>
  <c r="G160" i="17" s="1"/>
  <c r="V167" i="13"/>
  <c r="V164" i="17" s="1"/>
  <c r="AD171" i="13"/>
  <c r="AD168" i="17" s="1"/>
  <c r="D176" i="13"/>
  <c r="D173" i="17" s="1"/>
  <c r="AC178" i="13"/>
  <c r="AC175" i="17" s="1"/>
  <c r="R181" i="13"/>
  <c r="R178" i="17" s="1"/>
  <c r="V183" i="13"/>
  <c r="V180" i="17" s="1"/>
  <c r="Z185" i="13"/>
  <c r="Z182" i="17" s="1"/>
  <c r="AD187" i="13"/>
  <c r="AD184" i="17" s="1"/>
  <c r="D190" i="13"/>
  <c r="D187" i="17" s="1"/>
  <c r="H192" i="13"/>
  <c r="H189" i="17" s="1"/>
  <c r="L194" i="13"/>
  <c r="L191" i="17" s="1"/>
  <c r="P196" i="13"/>
  <c r="P193" i="17" s="1"/>
  <c r="T198" i="13"/>
  <c r="T195" i="17" s="1"/>
  <c r="U158" i="13"/>
  <c r="U155" i="17" s="1"/>
  <c r="U169" i="13"/>
  <c r="U166" i="17" s="1"/>
  <c r="M177" i="13"/>
  <c r="M174" i="17" s="1"/>
  <c r="Y186" i="13"/>
  <c r="Y183" i="17" s="1"/>
  <c r="AA193" i="13"/>
  <c r="AA190" i="17" s="1"/>
  <c r="V196" i="13"/>
  <c r="V193" i="17" s="1"/>
  <c r="K202" i="13"/>
  <c r="K199" i="17" s="1"/>
  <c r="O204" i="13"/>
  <c r="O201" i="17" s="1"/>
  <c r="S206" i="13"/>
  <c r="S203" i="17" s="1"/>
  <c r="W208" i="13"/>
  <c r="W205" i="17" s="1"/>
  <c r="AA210" i="13"/>
  <c r="AA207" i="17" s="1"/>
  <c r="E79" i="13"/>
  <c r="E78" i="17" s="1"/>
  <c r="I81" i="13"/>
  <c r="M83" i="13"/>
  <c r="M81" i="17" s="1"/>
  <c r="U87" i="13"/>
  <c r="U85" i="17" s="1"/>
  <c r="Y89" i="13"/>
  <c r="Y87" i="17" s="1"/>
  <c r="E147" i="13"/>
  <c r="E145" i="17" s="1"/>
  <c r="B167" i="13"/>
  <c r="B164" i="17" s="1"/>
  <c r="R175" i="13"/>
  <c r="R172" i="17" s="1"/>
  <c r="H181" i="13"/>
  <c r="H178" i="17" s="1"/>
  <c r="P185" i="13"/>
  <c r="P182" i="17" s="1"/>
  <c r="AA195" i="13"/>
  <c r="AA192" i="17" s="1"/>
  <c r="V198" i="13"/>
  <c r="V195" i="17" s="1"/>
  <c r="Z203" i="13"/>
  <c r="Z200" i="17" s="1"/>
  <c r="AD205" i="13"/>
  <c r="AD202" i="17" s="1"/>
  <c r="D208" i="13"/>
  <c r="D205" i="17" s="1"/>
  <c r="H210" i="13"/>
  <c r="H207" i="17" s="1"/>
  <c r="E149" i="13"/>
  <c r="E147" i="17" s="1"/>
  <c r="Y175" i="13"/>
  <c r="Y172" i="17" s="1"/>
  <c r="S185" i="13"/>
  <c r="S182" i="17" s="1"/>
  <c r="C193" i="13"/>
  <c r="C190" i="17" s="1"/>
  <c r="W198" i="13"/>
  <c r="W195" i="17" s="1"/>
  <c r="AA203" i="13"/>
  <c r="AA200" i="17" s="1"/>
  <c r="E208" i="13"/>
  <c r="E205" i="17" s="1"/>
  <c r="L76" i="13"/>
  <c r="L75" i="17" s="1"/>
  <c r="G79" i="13"/>
  <c r="G78" i="17" s="1"/>
  <c r="B82" i="13"/>
  <c r="AB84" i="13"/>
  <c r="AB82" i="17" s="1"/>
  <c r="W87" i="13"/>
  <c r="W85" i="17" s="1"/>
  <c r="R90" i="13"/>
  <c r="R88" i="17" s="1"/>
  <c r="B93" i="13"/>
  <c r="F95" i="13"/>
  <c r="F93" i="17" s="1"/>
  <c r="J97" i="13"/>
  <c r="J95" i="17" s="1"/>
  <c r="T172" i="13"/>
  <c r="T169" i="17" s="1"/>
  <c r="B184" i="13"/>
  <c r="B181" i="17" s="1"/>
  <c r="B192" i="13"/>
  <c r="B189" i="17" s="1"/>
  <c r="W197" i="13"/>
  <c r="W194" i="17" s="1"/>
  <c r="D203" i="13"/>
  <c r="D200" i="17" s="1"/>
  <c r="L207" i="13"/>
  <c r="L204" i="17" s="1"/>
  <c r="U144" i="13"/>
  <c r="U142" i="17" s="1"/>
  <c r="V78" i="13"/>
  <c r="V77" i="17" s="1"/>
  <c r="R81" i="13"/>
  <c r="M84" i="13"/>
  <c r="M82" i="17" s="1"/>
  <c r="H87" i="13"/>
  <c r="H85" i="17" s="1"/>
  <c r="D90" i="13"/>
  <c r="D88" i="17" s="1"/>
  <c r="U92" i="13"/>
  <c r="U90" i="17" s="1"/>
  <c r="Y94" i="13"/>
  <c r="Y92" i="17" s="1"/>
  <c r="AC96" i="13"/>
  <c r="AC94" i="17" s="1"/>
  <c r="C99" i="13"/>
  <c r="C97" i="17" s="1"/>
  <c r="G101" i="13"/>
  <c r="G99" i="17" s="1"/>
  <c r="K103" i="13"/>
  <c r="K101" i="17" s="1"/>
  <c r="O105" i="13"/>
  <c r="O103" i="17" s="1"/>
  <c r="S107" i="13"/>
  <c r="S105" i="17" s="1"/>
  <c r="W109" i="13"/>
  <c r="W107" i="17" s="1"/>
  <c r="E176" i="13"/>
  <c r="E173" i="17" s="1"/>
  <c r="H193" i="13"/>
  <c r="H190" i="17" s="1"/>
  <c r="N76" i="13"/>
  <c r="N75" i="17" s="1"/>
  <c r="E82" i="13"/>
  <c r="E80" i="17" s="1"/>
  <c r="Z87" i="13"/>
  <c r="Z85" i="17" s="1"/>
  <c r="D93" i="13"/>
  <c r="D91" i="17" s="1"/>
  <c r="O100" i="13"/>
  <c r="O98" i="17" s="1"/>
  <c r="J103" i="13"/>
  <c r="J101" i="17" s="1"/>
  <c r="P136" i="13"/>
  <c r="P134" i="17" s="1"/>
  <c r="L134" i="13"/>
  <c r="L132" i="17" s="1"/>
  <c r="H132" i="13"/>
  <c r="H130" i="17" s="1"/>
  <c r="D130" i="13"/>
  <c r="D128" i="17" s="1"/>
  <c r="AD127" i="13"/>
  <c r="AD125" i="17" s="1"/>
  <c r="Z125" i="13"/>
  <c r="Z123" i="17" s="1"/>
  <c r="V123" i="13"/>
  <c r="V121" i="17" s="1"/>
  <c r="R121" i="13"/>
  <c r="R119" i="17" s="1"/>
  <c r="N119" i="13"/>
  <c r="N117" i="17" s="1"/>
  <c r="J117" i="13"/>
  <c r="J115" i="17" s="1"/>
  <c r="F115" i="13"/>
  <c r="F113" i="17" s="1"/>
  <c r="B113" i="13"/>
  <c r="AB110" i="13"/>
  <c r="AB108" i="17" s="1"/>
  <c r="D108" i="13"/>
  <c r="D106" i="17" s="1"/>
  <c r="I105" i="13"/>
  <c r="I103" i="17" s="1"/>
  <c r="N102" i="13"/>
  <c r="N100" i="17" s="1"/>
  <c r="H99" i="13"/>
  <c r="H97" i="17" s="1"/>
  <c r="R39" i="13"/>
  <c r="R38" i="17" s="1"/>
  <c r="W56" i="13"/>
  <c r="W55" i="17" s="1"/>
  <c r="E67" i="13"/>
  <c r="E66" i="17" s="1"/>
  <c r="O72" i="13"/>
  <c r="O71" i="17" s="1"/>
  <c r="W61" i="13"/>
  <c r="W60" i="17" s="1"/>
  <c r="O16" i="13"/>
  <c r="O15" i="17" s="1"/>
  <c r="C45" i="13"/>
  <c r="C44" i="17" s="1"/>
  <c r="O59" i="13"/>
  <c r="O58" i="17" s="1"/>
  <c r="P68" i="13"/>
  <c r="P67" i="17" s="1"/>
  <c r="H72" i="13"/>
  <c r="H71" i="17" s="1"/>
  <c r="V61" i="13"/>
  <c r="V60" i="17" s="1"/>
  <c r="R59" i="13"/>
  <c r="R58" i="17" s="1"/>
  <c r="N57" i="13"/>
  <c r="N56" i="17" s="1"/>
  <c r="J55" i="13"/>
  <c r="J54" i="17" s="1"/>
  <c r="D52" i="13"/>
  <c r="D51" i="17" s="1"/>
  <c r="AB48" i="13"/>
  <c r="AB47" i="17" s="1"/>
  <c r="V45" i="13"/>
  <c r="V44" i="17" s="1"/>
  <c r="P42" i="13"/>
  <c r="P41" i="17" s="1"/>
  <c r="O38" i="13"/>
  <c r="O37" i="17" s="1"/>
  <c r="G34" i="13"/>
  <c r="G33" i="17" s="1"/>
  <c r="P28" i="13"/>
  <c r="P27" i="17" s="1"/>
  <c r="Q23" i="13"/>
  <c r="Q22" i="17" s="1"/>
  <c r="AD18" i="13"/>
  <c r="AD17" i="17" s="1"/>
  <c r="E139" i="13"/>
  <c r="E137" i="17" s="1"/>
  <c r="C48" i="13"/>
  <c r="C47" i="17" s="1"/>
  <c r="AA44" i="13"/>
  <c r="AA43" i="17" s="1"/>
  <c r="E41" i="13"/>
  <c r="E40" i="17" s="1"/>
  <c r="L32" i="13"/>
  <c r="L31" i="17" s="1"/>
  <c r="V21" i="13"/>
  <c r="V20" i="17" s="1"/>
  <c r="L185" i="13"/>
  <c r="L182" i="17" s="1"/>
  <c r="L57" i="13"/>
  <c r="L56" i="17" s="1"/>
  <c r="P51" i="13"/>
  <c r="P50" i="17" s="1"/>
  <c r="F46" i="13"/>
  <c r="F45" i="17" s="1"/>
  <c r="Z40" i="13"/>
  <c r="Z39" i="17" s="1"/>
  <c r="Z34" i="13"/>
  <c r="Z33" i="17" s="1"/>
  <c r="V27" i="13"/>
  <c r="V26" i="17" s="1"/>
  <c r="J21" i="13"/>
  <c r="J20" i="17" s="1"/>
  <c r="S138" i="13"/>
  <c r="S136" i="17" s="1"/>
  <c r="P17" i="13"/>
  <c r="P16" i="17" s="1"/>
  <c r="AB7" i="13"/>
  <c r="AB7" i="17" s="1"/>
  <c r="D131" i="13"/>
  <c r="D129" i="17" s="1"/>
  <c r="Y117" i="13"/>
  <c r="Y115" i="17" s="1"/>
  <c r="J81" i="13"/>
  <c r="G14" i="13"/>
  <c r="G13" i="17" s="1"/>
  <c r="S140" i="13"/>
  <c r="S138" i="17" s="1"/>
  <c r="C132" i="13"/>
  <c r="C130" i="17" s="1"/>
  <c r="X117" i="13"/>
  <c r="X115" i="17" s="1"/>
  <c r="R80" i="13"/>
  <c r="R79" i="17" s="1"/>
  <c r="T133" i="13"/>
  <c r="T131" i="17" s="1"/>
  <c r="N124" i="13"/>
  <c r="N122" i="17" s="1"/>
  <c r="K114" i="13"/>
  <c r="K112" i="17" s="1"/>
  <c r="P187" i="13"/>
  <c r="P184" i="17" s="1"/>
  <c r="D95" i="13"/>
  <c r="D93" i="17" s="1"/>
  <c r="AE207" i="13"/>
  <c r="Y123" i="13"/>
  <c r="Y121" i="17" s="1"/>
  <c r="I115" i="13"/>
  <c r="I113" i="17" s="1"/>
  <c r="R102" i="13"/>
  <c r="R100" i="17" s="1"/>
  <c r="T86" i="13"/>
  <c r="T84" i="17" s="1"/>
  <c r="O196" i="13"/>
  <c r="O193" i="17" s="1"/>
  <c r="P119" i="13"/>
  <c r="P117" i="17" s="1"/>
  <c r="T109" i="13"/>
  <c r="T107" i="17" s="1"/>
  <c r="J94" i="13"/>
  <c r="J92" i="17" s="1"/>
  <c r="M206" i="13"/>
  <c r="M203" i="17" s="1"/>
  <c r="K37" i="13"/>
  <c r="K36" i="17" s="1"/>
  <c r="AE31" i="13"/>
  <c r="AE30" i="17" s="1"/>
  <c r="W27" i="13"/>
  <c r="W26" i="17" s="1"/>
  <c r="M22" i="13"/>
  <c r="M21" i="17" s="1"/>
  <c r="E18" i="13"/>
  <c r="E17" i="17" s="1"/>
  <c r="AE15" i="13"/>
  <c r="AE14" i="17" s="1"/>
  <c r="Y12" i="13"/>
  <c r="C9" i="13"/>
  <c r="C9" i="17" s="1"/>
  <c r="Y140" i="13"/>
  <c r="Y138" i="17" s="1"/>
  <c r="C137" i="13"/>
  <c r="C135" i="17" s="1"/>
  <c r="K133" i="13"/>
  <c r="K131" i="17" s="1"/>
  <c r="E130" i="13"/>
  <c r="E128" i="17" s="1"/>
  <c r="AC126" i="13"/>
  <c r="AC124" i="17" s="1"/>
  <c r="W123" i="13"/>
  <c r="W121" i="17" s="1"/>
  <c r="O119" i="13"/>
  <c r="O117" i="17" s="1"/>
  <c r="W115" i="13"/>
  <c r="W113" i="17" s="1"/>
  <c r="AE111" i="13"/>
  <c r="N107" i="13"/>
  <c r="N105" i="17" s="1"/>
  <c r="X101" i="13"/>
  <c r="X99" i="17" s="1"/>
  <c r="M97" i="13"/>
  <c r="M95" i="17" s="1"/>
  <c r="B85" i="13"/>
  <c r="J208" i="13"/>
  <c r="J205" i="17" s="1"/>
  <c r="T181" i="13"/>
  <c r="T178" i="17" s="1"/>
  <c r="P16" i="13"/>
  <c r="P15" i="17" s="1"/>
  <c r="X12" i="13"/>
  <c r="T10" i="13"/>
  <c r="T10" i="17" s="1"/>
  <c r="P8" i="13"/>
  <c r="P8" i="17" s="1"/>
  <c r="M75" i="13"/>
  <c r="M74" i="17" s="1"/>
  <c r="H140" i="13"/>
  <c r="H138" i="17" s="1"/>
  <c r="D138" i="13"/>
  <c r="D136" i="17" s="1"/>
  <c r="Y13" i="13"/>
  <c r="Y12" i="17" s="1"/>
  <c r="AB28" i="13"/>
  <c r="AB27" i="17" s="1"/>
  <c r="E40" i="13"/>
  <c r="E39" i="17" s="1"/>
  <c r="O48" i="13"/>
  <c r="O47" i="17" s="1"/>
  <c r="W52" i="13"/>
  <c r="W51" i="17" s="1"/>
  <c r="AE56" i="13"/>
  <c r="AE55" i="17" s="1"/>
  <c r="I61" i="13"/>
  <c r="I60" i="17" s="1"/>
  <c r="C64" i="13"/>
  <c r="C63" i="17" s="1"/>
  <c r="G66" i="13"/>
  <c r="G65" i="17" s="1"/>
  <c r="K68" i="13"/>
  <c r="K67" i="17" s="1"/>
  <c r="O70" i="13"/>
  <c r="O69" i="17" s="1"/>
  <c r="S72" i="13"/>
  <c r="S71" i="17" s="1"/>
  <c r="B23" i="13"/>
  <c r="M48" i="13"/>
  <c r="M47" i="17" s="1"/>
  <c r="S59" i="13"/>
  <c r="S58" i="17" s="1"/>
  <c r="D67" i="13"/>
  <c r="D66" i="17" s="1"/>
  <c r="AD72" i="13"/>
  <c r="AD71" i="17" s="1"/>
  <c r="S18" i="13"/>
  <c r="S17" i="17" s="1"/>
  <c r="P30" i="13"/>
  <c r="P29" i="17" s="1"/>
  <c r="K41" i="13"/>
  <c r="K40" i="17" s="1"/>
  <c r="C49" i="13"/>
  <c r="C48" i="17" s="1"/>
  <c r="K53" i="13"/>
  <c r="K52" i="17" s="1"/>
  <c r="S57" i="13"/>
  <c r="S56" i="17" s="1"/>
  <c r="AA61" i="13"/>
  <c r="AA60" i="17" s="1"/>
  <c r="L64" i="13"/>
  <c r="L63" i="17" s="1"/>
  <c r="P66" i="13"/>
  <c r="P65" i="17" s="1"/>
  <c r="T68" i="13"/>
  <c r="T67" i="17" s="1"/>
  <c r="X70" i="13"/>
  <c r="X69" i="17" s="1"/>
  <c r="AB72" i="13"/>
  <c r="AB71" i="17" s="1"/>
  <c r="R61" i="13"/>
  <c r="R60" i="17" s="1"/>
  <c r="N59" i="13"/>
  <c r="N58" i="17" s="1"/>
  <c r="J57" i="13"/>
  <c r="J56" i="17" s="1"/>
  <c r="F55" i="13"/>
  <c r="F54" i="17" s="1"/>
  <c r="B53" i="13"/>
  <c r="AB50" i="13"/>
  <c r="AB49" i="17" s="1"/>
  <c r="X48" i="13"/>
  <c r="X47" i="17" s="1"/>
  <c r="T46" i="13"/>
  <c r="T45" i="17" s="1"/>
  <c r="P44" i="13"/>
  <c r="P43" i="17" s="1"/>
  <c r="L42" i="13"/>
  <c r="L41" i="17" s="1"/>
  <c r="H40" i="13"/>
  <c r="H39" i="17" s="1"/>
  <c r="R37" i="13"/>
  <c r="R36" i="17" s="1"/>
  <c r="W34" i="13"/>
  <c r="W33" i="17" s="1"/>
  <c r="AB31" i="13"/>
  <c r="AB30" i="17" s="1"/>
  <c r="B29" i="13"/>
  <c r="G26" i="13"/>
  <c r="G25" i="17" s="1"/>
  <c r="L23" i="13"/>
  <c r="L22" i="17" s="1"/>
  <c r="P20" i="13"/>
  <c r="P19" i="17" s="1"/>
  <c r="F14" i="13"/>
  <c r="F13" i="17" s="1"/>
  <c r="T141" i="13"/>
  <c r="T139" i="17" s="1"/>
  <c r="V124" i="13"/>
  <c r="V122" i="17" s="1"/>
  <c r="AC47" i="13"/>
  <c r="AC46" i="17" s="1"/>
  <c r="Y45" i="13"/>
  <c r="Y44" i="17" s="1"/>
  <c r="U43" i="13"/>
  <c r="U42" i="17" s="1"/>
  <c r="Q41" i="13"/>
  <c r="Q40" i="17" s="1"/>
  <c r="J39" i="13"/>
  <c r="J38" i="17" s="1"/>
  <c r="O36" i="13"/>
  <c r="O35" i="17" s="1"/>
  <c r="T33" i="13"/>
  <c r="T32" i="17" s="1"/>
  <c r="X30" i="13"/>
  <c r="X29" i="17" s="1"/>
  <c r="AC27" i="13"/>
  <c r="AC26" i="17" s="1"/>
  <c r="D25" i="13"/>
  <c r="D24" i="17" s="1"/>
  <c r="H22" i="13"/>
  <c r="H21" i="17" s="1"/>
  <c r="J19" i="13"/>
  <c r="J18" i="17" s="1"/>
  <c r="AA10" i="13"/>
  <c r="AA10" i="17" s="1"/>
  <c r="U135" i="13"/>
  <c r="U133" i="17" s="1"/>
  <c r="F112" i="13"/>
  <c r="F110" i="17" s="1"/>
  <c r="P61" i="13"/>
  <c r="P60" i="17" s="1"/>
  <c r="L59" i="13"/>
  <c r="L58" i="17" s="1"/>
  <c r="H57" i="13"/>
  <c r="H56" i="17" s="1"/>
  <c r="D55" i="13"/>
  <c r="D54" i="17" s="1"/>
  <c r="AD52" i="13"/>
  <c r="AD51" i="17" s="1"/>
  <c r="Z50" i="13"/>
  <c r="Z49" i="17" s="1"/>
  <c r="V48" i="13"/>
  <c r="V47" i="17" s="1"/>
  <c r="R46" i="13"/>
  <c r="R45" i="17" s="1"/>
  <c r="N44" i="13"/>
  <c r="N43" i="17" s="1"/>
  <c r="J42" i="13"/>
  <c r="J41" i="17" s="1"/>
  <c r="F40" i="13"/>
  <c r="F39" i="17" s="1"/>
  <c r="P37" i="13"/>
  <c r="P36" i="17" s="1"/>
  <c r="T34" i="13"/>
  <c r="T33" i="17" s="1"/>
  <c r="Y31" i="13"/>
  <c r="Y30" i="17" s="1"/>
  <c r="AD28" i="13"/>
  <c r="AD27" i="17" s="1"/>
  <c r="D26" i="13"/>
  <c r="D25" i="17" s="1"/>
  <c r="I23" i="13"/>
  <c r="I22" i="17" s="1"/>
  <c r="N20" i="13"/>
  <c r="N19" i="17" s="1"/>
  <c r="AB13" i="13"/>
  <c r="AB12" i="17" s="1"/>
  <c r="L141" i="13"/>
  <c r="L139" i="17" s="1"/>
  <c r="AC123" i="13"/>
  <c r="AC121" i="17" s="1"/>
  <c r="I19" i="13"/>
  <c r="I18" i="17" s="1"/>
  <c r="D15" i="13"/>
  <c r="D14" i="17" s="1"/>
  <c r="Z10" i="13"/>
  <c r="Z10" i="17" s="1"/>
  <c r="S75" i="13"/>
  <c r="S74" i="17" s="1"/>
  <c r="J138" i="13"/>
  <c r="J136" i="17" s="1"/>
  <c r="B134" i="13"/>
  <c r="X129" i="13"/>
  <c r="X127" i="17" s="1"/>
  <c r="AD124" i="13"/>
  <c r="AD122" i="17" s="1"/>
  <c r="I117" i="13"/>
  <c r="I115" i="17" s="1"/>
  <c r="C108" i="13"/>
  <c r="C106" i="17" s="1"/>
  <c r="N78" i="13"/>
  <c r="N77" i="17" s="1"/>
  <c r="E17" i="13"/>
  <c r="E16" i="17" s="1"/>
  <c r="AA12" i="13"/>
  <c r="S8" i="13"/>
  <c r="S8" i="17" s="1"/>
  <c r="K140" i="13"/>
  <c r="K138" i="17" s="1"/>
  <c r="C136" i="13"/>
  <c r="C134" i="17" s="1"/>
  <c r="Y131" i="13"/>
  <c r="Y129" i="17" s="1"/>
  <c r="Q127" i="13"/>
  <c r="Q125" i="17" s="1"/>
  <c r="P121" i="13"/>
  <c r="P119" i="17" s="1"/>
  <c r="AD112" i="13"/>
  <c r="AD110" i="17" s="1"/>
  <c r="D98" i="13"/>
  <c r="D96" i="17" s="1"/>
  <c r="Z140" i="13"/>
  <c r="Z138" i="17" s="1"/>
  <c r="R136" i="13"/>
  <c r="R134" i="17" s="1"/>
  <c r="J132" i="13"/>
  <c r="J130" i="17" s="1"/>
  <c r="B128" i="13"/>
  <c r="K122" i="13"/>
  <c r="K120" i="17" s="1"/>
  <c r="Y113" i="13"/>
  <c r="Y111" i="17" s="1"/>
  <c r="S100" i="13"/>
  <c r="S98" i="17" s="1"/>
  <c r="K178" i="13"/>
  <c r="K175" i="17" s="1"/>
  <c r="I101" i="13"/>
  <c r="I99" i="17" s="1"/>
  <c r="R94" i="13"/>
  <c r="R92" i="17" s="1"/>
  <c r="D84" i="13"/>
  <c r="D82" i="17" s="1"/>
  <c r="AC206" i="13"/>
  <c r="AC203" i="17" s="1"/>
  <c r="G183" i="13"/>
  <c r="G180" i="17" s="1"/>
  <c r="S124" i="13"/>
  <c r="S122" i="17" s="1"/>
  <c r="K120" i="13"/>
  <c r="K118" i="17" s="1"/>
  <c r="C116" i="13"/>
  <c r="C114" i="17" s="1"/>
  <c r="Y111" i="13"/>
  <c r="Y109" i="17" s="1"/>
  <c r="O106" i="13"/>
  <c r="O104" i="17" s="1"/>
  <c r="X100" i="13"/>
  <c r="X98" i="17" s="1"/>
  <c r="Y93" i="13"/>
  <c r="Y91" i="17" s="1"/>
  <c r="C83" i="13"/>
  <c r="C81" i="17" s="1"/>
  <c r="L205" i="13"/>
  <c r="L202" i="17" s="1"/>
  <c r="W179" i="13"/>
  <c r="W176" i="17" s="1"/>
  <c r="J120" i="13"/>
  <c r="J118" i="17" s="1"/>
  <c r="B116" i="13"/>
  <c r="X111" i="13"/>
  <c r="X109" i="17" s="1"/>
  <c r="N106" i="13"/>
  <c r="N104" i="17" s="1"/>
  <c r="W100" i="13"/>
  <c r="W98" i="17" s="1"/>
  <c r="X93" i="13"/>
  <c r="X91" i="17" s="1"/>
  <c r="B83" i="13"/>
  <c r="K205" i="13"/>
  <c r="K202" i="17" s="1"/>
  <c r="V179" i="13"/>
  <c r="V176" i="17" s="1"/>
  <c r="I38" i="13"/>
  <c r="I37" i="17" s="1"/>
  <c r="E36" i="13"/>
  <c r="E35" i="17" s="1"/>
  <c r="AE33" i="13"/>
  <c r="AE32" i="17" s="1"/>
  <c r="AA31" i="13"/>
  <c r="AA30" i="17" s="1"/>
  <c r="W29" i="13"/>
  <c r="W28" i="17" s="1"/>
  <c r="S27" i="13"/>
  <c r="S26" i="17" s="1"/>
  <c r="O25" i="13"/>
  <c r="O24" i="17" s="1"/>
  <c r="K23" i="13"/>
  <c r="K22" i="17" s="1"/>
  <c r="G21" i="13"/>
  <c r="G20" i="17" s="1"/>
  <c r="C19" i="13"/>
  <c r="C18" i="17" s="1"/>
  <c r="AC16" i="13"/>
  <c r="AC15" i="17" s="1"/>
  <c r="Y14" i="13"/>
  <c r="Y13" i="17" s="1"/>
  <c r="U12" i="13"/>
  <c r="Q10" i="13"/>
  <c r="Q10" i="17" s="1"/>
  <c r="M8" i="13"/>
  <c r="M8" i="17" s="1"/>
  <c r="J75" i="13"/>
  <c r="J74" i="17" s="1"/>
  <c r="E140" i="13"/>
  <c r="E138" i="17" s="1"/>
  <c r="AE137" i="13"/>
  <c r="AA135" i="13"/>
  <c r="AA133" i="17" s="1"/>
  <c r="W133" i="13"/>
  <c r="W131" i="17" s="1"/>
  <c r="S131" i="13"/>
  <c r="S129" i="17" s="1"/>
  <c r="O129" i="13"/>
  <c r="O127" i="17" s="1"/>
  <c r="K127" i="13"/>
  <c r="K125" i="17" s="1"/>
  <c r="G125" i="13"/>
  <c r="G123" i="17" s="1"/>
  <c r="C123" i="13"/>
  <c r="C121" i="17" s="1"/>
  <c r="AC120" i="13"/>
  <c r="AC118" i="17" s="1"/>
  <c r="Y118" i="13"/>
  <c r="Y116" i="17" s="1"/>
  <c r="U116" i="13"/>
  <c r="U114" i="17" s="1"/>
  <c r="Q114" i="13"/>
  <c r="Q112" i="17" s="1"/>
  <c r="M112" i="13"/>
  <c r="M110" i="17" s="1"/>
  <c r="D110" i="13"/>
  <c r="D108" i="17" s="1"/>
  <c r="I107" i="13"/>
  <c r="I105" i="17" s="1"/>
  <c r="N104" i="13"/>
  <c r="N102" i="17" s="1"/>
  <c r="R101" i="13"/>
  <c r="R99" i="17" s="1"/>
  <c r="W98" i="13"/>
  <c r="W96" i="17" s="1"/>
  <c r="AE94" i="13"/>
  <c r="L90" i="13"/>
  <c r="L88" i="17" s="1"/>
  <c r="U84" i="13"/>
  <c r="U82" i="17" s="1"/>
  <c r="AD78" i="13"/>
  <c r="AD77" i="17" s="1"/>
  <c r="X207" i="13"/>
  <c r="X204" i="17" s="1"/>
  <c r="I198" i="13"/>
  <c r="I195" i="17" s="1"/>
  <c r="Z184" i="13"/>
  <c r="Z181" i="17" s="1"/>
  <c r="B19" i="13"/>
  <c r="AB16" i="13"/>
  <c r="AB15" i="17" s="1"/>
  <c r="X14" i="13"/>
  <c r="X13" i="17" s="1"/>
  <c r="T12" i="13"/>
  <c r="P10" i="13"/>
  <c r="P10" i="17" s="1"/>
  <c r="L8" i="13"/>
  <c r="L8" i="17" s="1"/>
  <c r="I75" i="13"/>
  <c r="I74" i="17" s="1"/>
  <c r="D140" i="13"/>
  <c r="D138" i="17" s="1"/>
  <c r="AD137" i="13"/>
  <c r="AD135" i="17" s="1"/>
  <c r="Z135" i="13"/>
  <c r="Z133" i="17" s="1"/>
  <c r="V133" i="13"/>
  <c r="V131" i="17" s="1"/>
  <c r="R131" i="13"/>
  <c r="R129" i="17" s="1"/>
  <c r="N129" i="13"/>
  <c r="N127" i="17" s="1"/>
  <c r="J127" i="13"/>
  <c r="J125" i="17" s="1"/>
  <c r="F125" i="13"/>
  <c r="F123" i="17" s="1"/>
  <c r="B123" i="13"/>
  <c r="AB120" i="13"/>
  <c r="AB118" i="17" s="1"/>
  <c r="X118" i="13"/>
  <c r="X116" i="17" s="1"/>
  <c r="T116" i="13"/>
  <c r="T114" i="17" s="1"/>
  <c r="P114" i="13"/>
  <c r="P112" i="17" s="1"/>
  <c r="L112" i="13"/>
  <c r="L110" i="17" s="1"/>
  <c r="C110" i="13"/>
  <c r="C108" i="17" s="1"/>
  <c r="H107" i="13"/>
  <c r="H105" i="17" s="1"/>
  <c r="L104" i="13"/>
  <c r="L102" i="17" s="1"/>
  <c r="Q101" i="13"/>
  <c r="Q99" i="17" s="1"/>
  <c r="J96" i="13"/>
  <c r="J94" i="17" s="1"/>
  <c r="W36" i="13"/>
  <c r="W35" i="17" s="1"/>
  <c r="S54" i="13"/>
  <c r="S53" i="17" s="1"/>
  <c r="AE64" i="13"/>
  <c r="AE63" i="17" s="1"/>
  <c r="M71" i="13"/>
  <c r="M70" i="17" s="1"/>
  <c r="E56" i="13"/>
  <c r="E55" i="17" s="1"/>
  <c r="AC7" i="13"/>
  <c r="AC7" i="17" s="1"/>
  <c r="Y48" i="13"/>
  <c r="Y47" i="17" s="1"/>
  <c r="S61" i="13"/>
  <c r="S60" i="17" s="1"/>
  <c r="V53" i="13"/>
  <c r="V52" i="17" s="1"/>
  <c r="Z47" i="13"/>
  <c r="Z46" i="17" s="1"/>
  <c r="AD41" i="13"/>
  <c r="AD40" i="17" s="1"/>
  <c r="T35" i="13"/>
  <c r="T34" i="17" s="1"/>
  <c r="H29" i="13"/>
  <c r="H28" i="17" s="1"/>
  <c r="Z22" i="13"/>
  <c r="Z21" i="17" s="1"/>
  <c r="G75" i="13"/>
  <c r="G74" i="17" s="1"/>
  <c r="Q47" i="13"/>
  <c r="Q46" i="17" s="1"/>
  <c r="U41" i="13"/>
  <c r="U40" i="17" s="1"/>
  <c r="H35" i="13"/>
  <c r="H34" i="17" s="1"/>
  <c r="D28" i="13"/>
  <c r="D27" i="17" s="1"/>
  <c r="J20" i="13"/>
  <c r="J19" i="17" s="1"/>
  <c r="G128" i="13"/>
  <c r="G126" i="17" s="1"/>
  <c r="B60" i="13"/>
  <c r="J56" i="13"/>
  <c r="J55" i="17" s="1"/>
  <c r="R52" i="13"/>
  <c r="R51" i="17" s="1"/>
  <c r="L49" i="13"/>
  <c r="L48" i="17" s="1"/>
  <c r="T45" i="13"/>
  <c r="T44" i="17" s="1"/>
  <c r="L41" i="13"/>
  <c r="L40" i="17" s="1"/>
  <c r="H36" i="13"/>
  <c r="H35" i="17" s="1"/>
  <c r="AD31" i="13"/>
  <c r="AD30" i="17" s="1"/>
  <c r="AE26" i="13"/>
  <c r="AE25" i="17" s="1"/>
  <c r="B22" i="13"/>
  <c r="J12" i="13"/>
  <c r="C130" i="13"/>
  <c r="C128" i="17" s="1"/>
  <c r="N16" i="13"/>
  <c r="N15" i="17" s="1"/>
  <c r="AD8" i="13"/>
  <c r="AD8" i="17" s="1"/>
  <c r="R138" i="13"/>
  <c r="R136" i="17" s="1"/>
  <c r="F132" i="13"/>
  <c r="F130" i="17" s="1"/>
  <c r="AB123" i="13"/>
  <c r="AB121" i="17" s="1"/>
  <c r="AB99" i="13"/>
  <c r="AB97" i="17" s="1"/>
  <c r="I15" i="13"/>
  <c r="I14" i="17" s="1"/>
  <c r="Y7" i="13"/>
  <c r="Y7" i="17" s="1"/>
  <c r="K136" i="13"/>
  <c r="K134" i="17" s="1"/>
  <c r="S126" i="13"/>
  <c r="S124" i="17" s="1"/>
  <c r="T115" i="13"/>
  <c r="T113" i="17" s="1"/>
  <c r="O201" i="13"/>
  <c r="O198" i="17" s="1"/>
  <c r="V134" i="13"/>
  <c r="V132" i="17" s="1"/>
  <c r="Y125" i="13"/>
  <c r="Y123" i="17" s="1"/>
  <c r="U95" i="13"/>
  <c r="U93" i="17" s="1"/>
  <c r="G100" i="13"/>
  <c r="G98" i="17" s="1"/>
  <c r="AD81" i="13"/>
  <c r="K185" i="13"/>
  <c r="K182" i="17" s="1"/>
  <c r="S120" i="13"/>
  <c r="S118" i="17" s="1"/>
  <c r="C112" i="13"/>
  <c r="C110" i="17" s="1"/>
  <c r="AD103" i="13"/>
  <c r="AD101" i="17" s="1"/>
  <c r="O89" i="13"/>
  <c r="O87" i="17" s="1"/>
  <c r="V190" i="13"/>
  <c r="V187" i="17" s="1"/>
  <c r="J116" i="13"/>
  <c r="J114" i="17" s="1"/>
  <c r="G108" i="13"/>
  <c r="G106" i="17" s="1"/>
  <c r="H98" i="13"/>
  <c r="H96" i="17" s="1"/>
  <c r="AB80" i="13"/>
  <c r="AB79" i="17" s="1"/>
  <c r="E182" i="13"/>
  <c r="E179" i="17" s="1"/>
  <c r="Y36" i="13"/>
  <c r="Y35" i="17" s="1"/>
  <c r="C33" i="13"/>
  <c r="C32" i="17" s="1"/>
  <c r="K29" i="13"/>
  <c r="K28" i="17" s="1"/>
  <c r="S25" i="13"/>
  <c r="S24" i="17" s="1"/>
  <c r="AA21" i="13"/>
  <c r="AA20" i="17" s="1"/>
  <c r="M14" i="13"/>
  <c r="M13" i="17" s="1"/>
  <c r="S9" i="13"/>
  <c r="S9" i="17" s="1"/>
  <c r="K141" i="13"/>
  <c r="K139" i="17" s="1"/>
  <c r="Q136" i="13"/>
  <c r="Q134" i="17" s="1"/>
  <c r="G131" i="13"/>
  <c r="G129" i="17" s="1"/>
  <c r="Y124" i="13"/>
  <c r="Y122" i="17" s="1"/>
  <c r="AE119" i="13"/>
  <c r="G115" i="13"/>
  <c r="G113" i="17" s="1"/>
  <c r="J110" i="13"/>
  <c r="J108" i="17" s="1"/>
  <c r="AB103" i="13"/>
  <c r="AB101" i="17" s="1"/>
  <c r="K96" i="13"/>
  <c r="K94" i="17" s="1"/>
  <c r="AA87" i="13"/>
  <c r="AA85" i="17" s="1"/>
  <c r="AB77" i="13"/>
  <c r="AB76" i="17" s="1"/>
  <c r="E196" i="13"/>
  <c r="E193" i="17" s="1"/>
  <c r="Q153" i="13"/>
  <c r="Q150" i="17" s="1"/>
  <c r="AB14" i="13"/>
  <c r="AB13" i="17" s="1"/>
  <c r="W128" i="13"/>
  <c r="W126" i="17" s="1"/>
  <c r="AC23" i="13"/>
  <c r="AC22" i="17" s="1"/>
  <c r="J35" i="13"/>
  <c r="J34" i="17" s="1"/>
  <c r="AC44" i="13"/>
  <c r="AC43" i="17" s="1"/>
  <c r="AA50" i="13"/>
  <c r="AA49" i="17" s="1"/>
  <c r="E55" i="13"/>
  <c r="E54" i="17" s="1"/>
  <c r="M59" i="13"/>
  <c r="M58" i="17" s="1"/>
  <c r="E63" i="13"/>
  <c r="E62" i="17" s="1"/>
  <c r="I65" i="13"/>
  <c r="I64" i="17" s="1"/>
  <c r="M67" i="13"/>
  <c r="M66" i="17" s="1"/>
  <c r="Q69" i="13"/>
  <c r="Q68" i="17" s="1"/>
  <c r="U71" i="13"/>
  <c r="U70" i="17" s="1"/>
  <c r="Z6" i="13"/>
  <c r="Z6" i="17" s="1"/>
  <c r="V38" i="13"/>
  <c r="V37" i="17" s="1"/>
  <c r="Y54" i="13"/>
  <c r="Y53" i="17" s="1"/>
  <c r="F64" i="13"/>
  <c r="F63" i="17" s="1"/>
  <c r="J70" i="13"/>
  <c r="J69" i="17" s="1"/>
  <c r="K138" i="13"/>
  <c r="K136" i="17" s="1"/>
  <c r="Q25" i="13"/>
  <c r="Q24" i="17" s="1"/>
  <c r="AB36" i="13"/>
  <c r="AB35" i="17" s="1"/>
  <c r="E46" i="13"/>
  <c r="E45" i="17" s="1"/>
  <c r="O51" i="13"/>
  <c r="O50" i="17" s="1"/>
  <c r="W55" i="13"/>
  <c r="W54" i="17" s="1"/>
  <c r="AE59" i="13"/>
  <c r="AE58" i="17" s="1"/>
  <c r="N63" i="13"/>
  <c r="N62" i="17" s="1"/>
  <c r="R65" i="13"/>
  <c r="R64" i="17" s="1"/>
  <c r="V67" i="13"/>
  <c r="V66" i="17" s="1"/>
  <c r="Z69" i="13"/>
  <c r="Z68" i="17" s="1"/>
  <c r="AD71" i="13"/>
  <c r="AD70" i="17" s="1"/>
  <c r="P62" i="13"/>
  <c r="P61" i="17" s="1"/>
  <c r="L60" i="13"/>
  <c r="L59" i="17" s="1"/>
  <c r="H58" i="13"/>
  <c r="H57" i="17" s="1"/>
  <c r="D56" i="13"/>
  <c r="D55" i="17" s="1"/>
  <c r="AD53" i="13"/>
  <c r="AD52" i="17" s="1"/>
  <c r="Z51" i="13"/>
  <c r="Z50" i="17" s="1"/>
  <c r="V49" i="13"/>
  <c r="V48" i="17" s="1"/>
  <c r="R47" i="13"/>
  <c r="R46" i="17" s="1"/>
  <c r="N45" i="13"/>
  <c r="N44" i="17" s="1"/>
  <c r="J43" i="13"/>
  <c r="J42" i="17" s="1"/>
  <c r="F41" i="13"/>
  <c r="F40" i="17" s="1"/>
  <c r="Z38" i="13"/>
  <c r="Z37" i="17" s="1"/>
  <c r="AD35" i="13"/>
  <c r="AD34" i="17" s="1"/>
  <c r="E33" i="13"/>
  <c r="E32" i="17" s="1"/>
  <c r="J30" i="13"/>
  <c r="J29" i="17" s="1"/>
  <c r="N27" i="13"/>
  <c r="N26" i="17" s="1"/>
  <c r="S24" i="13"/>
  <c r="S23" i="17" s="1"/>
  <c r="X21" i="13"/>
  <c r="X20" i="17" s="1"/>
  <c r="AB17" i="13"/>
  <c r="AB16" i="17" s="1"/>
  <c r="L9" i="13"/>
  <c r="L9" i="17" s="1"/>
  <c r="W132" i="13"/>
  <c r="W130" i="17" s="1"/>
  <c r="D103" i="13"/>
  <c r="D101" i="17" s="1"/>
  <c r="W46" i="13"/>
  <c r="W45" i="17" s="1"/>
  <c r="S44" i="13"/>
  <c r="S43" i="17" s="1"/>
  <c r="O42" i="13"/>
  <c r="O41" i="17" s="1"/>
  <c r="K40" i="13"/>
  <c r="K39" i="17" s="1"/>
  <c r="V37" i="13"/>
  <c r="V36" i="17" s="1"/>
  <c r="AA34" i="13"/>
  <c r="AA33" i="17" s="1"/>
  <c r="B32" i="13"/>
  <c r="F29" i="13"/>
  <c r="F28" i="17" s="1"/>
  <c r="K26" i="13"/>
  <c r="K25" i="17" s="1"/>
  <c r="P23" i="13"/>
  <c r="P22" i="17" s="1"/>
  <c r="T20" i="13"/>
  <c r="T19" i="17" s="1"/>
  <c r="S14" i="13"/>
  <c r="S13" i="17" s="1"/>
  <c r="D75" i="13"/>
  <c r="D74" i="17" s="1"/>
  <c r="X125" i="13"/>
  <c r="X123" i="17" s="1"/>
  <c r="N62" i="13"/>
  <c r="N61" i="17" s="1"/>
  <c r="J60" i="13"/>
  <c r="J59" i="17" s="1"/>
  <c r="F58" i="13"/>
  <c r="F57" i="17" s="1"/>
  <c r="B56" i="13"/>
  <c r="AB53" i="13"/>
  <c r="AB52" i="17" s="1"/>
  <c r="X51" i="13"/>
  <c r="X50" i="17" s="1"/>
  <c r="T49" i="13"/>
  <c r="T48" i="17" s="1"/>
  <c r="P47" i="13"/>
  <c r="P46" i="17" s="1"/>
  <c r="L45" i="13"/>
  <c r="L44" i="17" s="1"/>
  <c r="H43" i="13"/>
  <c r="H42" i="17" s="1"/>
  <c r="D41" i="13"/>
  <c r="D40" i="17" s="1"/>
  <c r="W38" i="13"/>
  <c r="W37" i="17" s="1"/>
  <c r="AB35" i="13"/>
  <c r="AB34" i="17" s="1"/>
  <c r="B33" i="13"/>
  <c r="G30" i="13"/>
  <c r="G29" i="17" s="1"/>
  <c r="L27" i="13"/>
  <c r="L26" i="17" s="1"/>
  <c r="P24" i="13"/>
  <c r="P23" i="17" s="1"/>
  <c r="U21" i="13"/>
  <c r="U20" i="17" s="1"/>
  <c r="T17" i="13"/>
  <c r="T16" i="17" s="1"/>
  <c r="D9" i="13"/>
  <c r="D9" i="17" s="1"/>
  <c r="G132" i="13"/>
  <c r="G130" i="17" s="1"/>
  <c r="H100" i="13"/>
  <c r="H98" i="17" s="1"/>
  <c r="AD16" i="13"/>
  <c r="AD15" i="17" s="1"/>
  <c r="V12" i="13"/>
  <c r="N8" i="13"/>
  <c r="N8" i="17" s="1"/>
  <c r="F140" i="13"/>
  <c r="F138" i="17" s="1"/>
  <c r="AB135" i="13"/>
  <c r="AB133" i="17" s="1"/>
  <c r="T131" i="13"/>
  <c r="T129" i="17" s="1"/>
  <c r="L127" i="13"/>
  <c r="L125" i="17" s="1"/>
  <c r="AE120" i="13"/>
  <c r="O112" i="13"/>
  <c r="O110" i="17" s="1"/>
  <c r="W96" i="13"/>
  <c r="W94" i="17" s="1"/>
  <c r="AE18" i="13"/>
  <c r="AE17" i="17" s="1"/>
  <c r="W14" i="13"/>
  <c r="W13" i="17" s="1"/>
  <c r="O10" i="13"/>
  <c r="O10" i="17" s="1"/>
  <c r="H75" i="13"/>
  <c r="H74" i="17" s="1"/>
  <c r="AC137" i="13"/>
  <c r="AC135" i="17" s="1"/>
  <c r="U133" i="13"/>
  <c r="U131" i="17" s="1"/>
  <c r="M129" i="13"/>
  <c r="M127" i="17" s="1"/>
  <c r="O124" i="13"/>
  <c r="O122" i="17" s="1"/>
  <c r="V116" i="13"/>
  <c r="V114" i="17" s="1"/>
  <c r="J107" i="13"/>
  <c r="J105" i="17" s="1"/>
  <c r="F210" i="13"/>
  <c r="F207" i="17" s="1"/>
  <c r="N138" i="13"/>
  <c r="N136" i="17" s="1"/>
  <c r="F134" i="13"/>
  <c r="F132" i="17" s="1"/>
  <c r="AB129" i="13"/>
  <c r="AB127" i="17" s="1"/>
  <c r="D125" i="13"/>
  <c r="D123" i="17" s="1"/>
  <c r="Q117" i="13"/>
  <c r="Q115" i="17" s="1"/>
  <c r="N108" i="13"/>
  <c r="N106" i="17" s="1"/>
  <c r="AA79" i="13"/>
  <c r="AA78" i="17" s="1"/>
  <c r="X103" i="13"/>
  <c r="X101" i="17" s="1"/>
  <c r="C98" i="13"/>
  <c r="C96" i="17" s="1"/>
  <c r="C89" i="13"/>
  <c r="C87" i="17" s="1"/>
  <c r="V77" i="13"/>
  <c r="V76" i="17" s="1"/>
  <c r="W195" i="13"/>
  <c r="W192" i="17" s="1"/>
  <c r="O126" i="13"/>
  <c r="O124" i="17" s="1"/>
  <c r="G122" i="13"/>
  <c r="G120" i="17" s="1"/>
  <c r="AC117" i="13"/>
  <c r="AC115" i="17" s="1"/>
  <c r="U113" i="13"/>
  <c r="U111" i="17" s="1"/>
  <c r="AD108" i="13"/>
  <c r="AD106" i="17" s="1"/>
  <c r="I103" i="13"/>
  <c r="I101" i="17" s="1"/>
  <c r="Q97" i="13"/>
  <c r="Q95" i="17" s="1"/>
  <c r="B88" i="13"/>
  <c r="U76" i="13"/>
  <c r="U75" i="17" s="1"/>
  <c r="T193" i="13"/>
  <c r="T190" i="17" s="1"/>
  <c r="F122" i="13"/>
  <c r="F120" i="17" s="1"/>
  <c r="AB117" i="13"/>
  <c r="AB115" i="17" s="1"/>
  <c r="T113" i="13"/>
  <c r="T111" i="17" s="1"/>
  <c r="AB108" i="13"/>
  <c r="AB106" i="17" s="1"/>
  <c r="H103" i="13"/>
  <c r="H101" i="17" s="1"/>
  <c r="P97" i="13"/>
  <c r="P95" i="17" s="1"/>
  <c r="AE87" i="13"/>
  <c r="T76" i="13"/>
  <c r="T75" i="17" s="1"/>
  <c r="S193" i="13"/>
  <c r="S190" i="17" s="1"/>
  <c r="G39" i="13"/>
  <c r="G38" i="17" s="1"/>
  <c r="C37" i="13"/>
  <c r="C36" i="17" s="1"/>
  <c r="AC34" i="13"/>
  <c r="AC33" i="17" s="1"/>
  <c r="Y32" i="13"/>
  <c r="Y31" i="17" s="1"/>
  <c r="U30" i="13"/>
  <c r="U29" i="17" s="1"/>
  <c r="Q28" i="13"/>
  <c r="Q27" i="17" s="1"/>
  <c r="M26" i="13"/>
  <c r="M25" i="17" s="1"/>
  <c r="I24" i="13"/>
  <c r="I23" i="17" s="1"/>
  <c r="E22" i="13"/>
  <c r="E21" i="17" s="1"/>
  <c r="AE19" i="13"/>
  <c r="AE18" i="17" s="1"/>
  <c r="AA17" i="13"/>
  <c r="AA16" i="17" s="1"/>
  <c r="W15" i="13"/>
  <c r="W14" i="17" s="1"/>
  <c r="S13" i="13"/>
  <c r="S12" i="17" s="1"/>
  <c r="O11" i="13"/>
  <c r="O11" i="17" s="1"/>
  <c r="K9" i="13"/>
  <c r="K9" i="17" s="1"/>
  <c r="G7" i="13"/>
  <c r="G7" i="17" s="1"/>
  <c r="C141" i="13"/>
  <c r="C139" i="17" s="1"/>
  <c r="AC138" i="13"/>
  <c r="AC136" i="17" s="1"/>
  <c r="Y136" i="13"/>
  <c r="Y134" i="17" s="1"/>
  <c r="U134" i="13"/>
  <c r="U132" i="17" s="1"/>
  <c r="Q132" i="13"/>
  <c r="Q130" i="17" s="1"/>
  <c r="M130" i="13"/>
  <c r="M128" i="17" s="1"/>
  <c r="I128" i="13"/>
  <c r="I126" i="17" s="1"/>
  <c r="E126" i="13"/>
  <c r="E124" i="17" s="1"/>
  <c r="AE123" i="13"/>
  <c r="AA121" i="13"/>
  <c r="AA119" i="17" s="1"/>
  <c r="W119" i="13"/>
  <c r="W117" i="17" s="1"/>
  <c r="S117" i="13"/>
  <c r="S115" i="17" s="1"/>
  <c r="O115" i="13"/>
  <c r="O113" i="17" s="1"/>
  <c r="K113" i="13"/>
  <c r="K111" i="17" s="1"/>
  <c r="G111" i="13"/>
  <c r="G109" i="17" s="1"/>
  <c r="P108" i="13"/>
  <c r="P106" i="17" s="1"/>
  <c r="U105" i="13"/>
  <c r="U103" i="17" s="1"/>
  <c r="Z102" i="13"/>
  <c r="Z100" i="17" s="1"/>
  <c r="AD99" i="13"/>
  <c r="AD97" i="17" s="1"/>
  <c r="AA96" i="13"/>
  <c r="AA94" i="17" s="1"/>
  <c r="S92" i="13"/>
  <c r="S90" i="17" s="1"/>
  <c r="F87" i="13"/>
  <c r="F85" i="17" s="1"/>
  <c r="O81" i="13"/>
  <c r="Q144" i="13"/>
  <c r="Q142" i="17" s="1"/>
  <c r="AD202" i="13"/>
  <c r="AD199" i="17" s="1"/>
  <c r="AA191" i="13"/>
  <c r="AA188" i="17" s="1"/>
  <c r="D172" i="13"/>
  <c r="D169" i="17" s="1"/>
  <c r="Z17" i="13"/>
  <c r="Z16" i="17" s="1"/>
  <c r="V15" i="13"/>
  <c r="V14" i="17" s="1"/>
  <c r="R13" i="13"/>
  <c r="R12" i="17" s="1"/>
  <c r="N11" i="13"/>
  <c r="N11" i="17" s="1"/>
  <c r="J9" i="13"/>
  <c r="J9" i="17" s="1"/>
  <c r="F7" i="13"/>
  <c r="F7" i="17" s="1"/>
  <c r="B141" i="13"/>
  <c r="AB138" i="13"/>
  <c r="AB136" i="17" s="1"/>
  <c r="X136" i="13"/>
  <c r="X134" i="17" s="1"/>
  <c r="T134" i="13"/>
  <c r="T132" i="17" s="1"/>
  <c r="P132" i="13"/>
  <c r="P130" i="17" s="1"/>
  <c r="L130" i="13"/>
  <c r="L128" i="17" s="1"/>
  <c r="H128" i="13"/>
  <c r="H126" i="17" s="1"/>
  <c r="D126" i="13"/>
  <c r="D124" i="17" s="1"/>
  <c r="AD123" i="13"/>
  <c r="AD121" i="17" s="1"/>
  <c r="Z121" i="13"/>
  <c r="Z119" i="17" s="1"/>
  <c r="V119" i="13"/>
  <c r="V117" i="17" s="1"/>
  <c r="R117" i="13"/>
  <c r="R115" i="17" s="1"/>
  <c r="N115" i="13"/>
  <c r="N113" i="17" s="1"/>
  <c r="J113" i="13"/>
  <c r="J111" i="17" s="1"/>
  <c r="F111" i="13"/>
  <c r="F109" i="17" s="1"/>
  <c r="O108" i="13"/>
  <c r="O106" i="17" s="1"/>
  <c r="T105" i="13"/>
  <c r="T103" i="17" s="1"/>
  <c r="X102" i="13"/>
  <c r="X100" i="17" s="1"/>
  <c r="AC99" i="13"/>
  <c r="AC97" i="17" s="1"/>
  <c r="P22" i="13"/>
  <c r="P21" i="17" s="1"/>
  <c r="K50" i="13"/>
  <c r="K49" i="17" s="1"/>
  <c r="C62" i="13"/>
  <c r="C61" i="17" s="1"/>
  <c r="U67" i="13"/>
  <c r="U66" i="17" s="1"/>
  <c r="G136" i="13"/>
  <c r="G134" i="17" s="1"/>
  <c r="Z64" i="13"/>
  <c r="Z63" i="17" s="1"/>
  <c r="P35" i="13"/>
  <c r="P34" i="17" s="1"/>
  <c r="G55" i="13"/>
  <c r="G54" i="17" s="1"/>
  <c r="H64" i="13"/>
  <c r="H63" i="17" s="1"/>
  <c r="B69" i="13"/>
  <c r="X38" i="13"/>
  <c r="X37" i="17" s="1"/>
  <c r="AD30" i="13"/>
  <c r="AD29" i="17" s="1"/>
  <c r="E23" i="13"/>
  <c r="E22" i="17" s="1"/>
  <c r="E7" i="13"/>
  <c r="E7" i="17" s="1"/>
  <c r="T61" i="13"/>
  <c r="T60" i="17" s="1"/>
  <c r="Q9" i="13"/>
  <c r="Q9" i="17" s="1"/>
  <c r="P27" i="13"/>
  <c r="P26" i="17" s="1"/>
  <c r="AA38" i="13"/>
  <c r="AA37" i="17" s="1"/>
  <c r="S47" i="13"/>
  <c r="S46" i="17" s="1"/>
  <c r="G52" i="13"/>
  <c r="G51" i="17" s="1"/>
  <c r="O56" i="13"/>
  <c r="O55" i="17" s="1"/>
  <c r="W60" i="13"/>
  <c r="W59" i="17" s="1"/>
  <c r="Y63" i="13"/>
  <c r="Y62" i="17" s="1"/>
  <c r="AC65" i="13"/>
  <c r="AC64" i="17" s="1"/>
  <c r="C68" i="13"/>
  <c r="C67" i="17" s="1"/>
  <c r="G70" i="13"/>
  <c r="G69" i="17" s="1"/>
  <c r="K72" i="13"/>
  <c r="K71" i="17" s="1"/>
  <c r="M15" i="13"/>
  <c r="M14" i="17" s="1"/>
  <c r="AA45" i="13"/>
  <c r="AA44" i="17" s="1"/>
  <c r="I58" i="13"/>
  <c r="I57" i="17" s="1"/>
  <c r="J66" i="13"/>
  <c r="J65" i="17" s="1"/>
  <c r="J72" i="13"/>
  <c r="J71" i="17" s="1"/>
  <c r="K14" i="13"/>
  <c r="K13" i="17" s="1"/>
  <c r="D29" i="13"/>
  <c r="D28" i="17" s="1"/>
  <c r="I40" i="13"/>
  <c r="I39" i="17" s="1"/>
  <c r="Q48" i="13"/>
  <c r="Q47" i="17" s="1"/>
  <c r="Y52" i="13"/>
  <c r="Y51" i="17" s="1"/>
  <c r="C57" i="13"/>
  <c r="C56" i="17" s="1"/>
  <c r="K61" i="13"/>
  <c r="K60" i="17" s="1"/>
  <c r="D64" i="13"/>
  <c r="D63" i="17" s="1"/>
  <c r="H66" i="13"/>
  <c r="H65" i="17" s="1"/>
  <c r="L68" i="13"/>
  <c r="L67" i="17" s="1"/>
  <c r="P70" i="13"/>
  <c r="P69" i="17" s="1"/>
  <c r="T72" i="13"/>
  <c r="T71" i="17" s="1"/>
  <c r="Z61" i="13"/>
  <c r="Z60" i="17" s="1"/>
  <c r="V59" i="13"/>
  <c r="V58" i="17" s="1"/>
  <c r="R57" i="13"/>
  <c r="R56" i="17" s="1"/>
  <c r="N55" i="13"/>
  <c r="N54" i="17" s="1"/>
  <c r="J53" i="13"/>
  <c r="J52" i="17" s="1"/>
  <c r="F51" i="13"/>
  <c r="F50" i="17" s="1"/>
  <c r="B49" i="13"/>
  <c r="AB46" i="13"/>
  <c r="AB45" i="17" s="1"/>
  <c r="X44" i="13"/>
  <c r="X43" i="17" s="1"/>
  <c r="T42" i="13"/>
  <c r="T41" i="17" s="1"/>
  <c r="P40" i="13"/>
  <c r="P39" i="17" s="1"/>
  <c r="AC37" i="13"/>
  <c r="AC36" i="17" s="1"/>
  <c r="D35" i="13"/>
  <c r="D34" i="17" s="1"/>
  <c r="H32" i="13"/>
  <c r="H31" i="17" s="1"/>
  <c r="M29" i="13"/>
  <c r="M28" i="17" s="1"/>
  <c r="R26" i="13"/>
  <c r="R25" i="17" s="1"/>
  <c r="V23" i="13"/>
  <c r="V22" i="17" s="1"/>
  <c r="AA20" i="13"/>
  <c r="AA19" i="17" s="1"/>
  <c r="H15" i="13"/>
  <c r="H14" i="17" s="1"/>
  <c r="W75" i="13"/>
  <c r="W74" i="17" s="1"/>
  <c r="M127" i="13"/>
  <c r="M125" i="17" s="1"/>
  <c r="G48" i="13"/>
  <c r="G47" i="17" s="1"/>
  <c r="C46" i="13"/>
  <c r="C45" i="17" s="1"/>
  <c r="AC43" i="13"/>
  <c r="AC42" i="17" s="1"/>
  <c r="Y41" i="13"/>
  <c r="Y40" i="17" s="1"/>
  <c r="U39" i="13"/>
  <c r="U38" i="17" s="1"/>
  <c r="Z36" i="13"/>
  <c r="Z35" i="17" s="1"/>
  <c r="AD33" i="13"/>
  <c r="AD32" i="17" s="1"/>
  <c r="E31" i="13"/>
  <c r="E30" i="17" s="1"/>
  <c r="J28" i="13"/>
  <c r="J27" i="17" s="1"/>
  <c r="N25" i="13"/>
  <c r="N24" i="17" s="1"/>
  <c r="S22" i="13"/>
  <c r="S21" i="17" s="1"/>
  <c r="X19" i="13"/>
  <c r="X18" i="17" s="1"/>
  <c r="AC11" i="13"/>
  <c r="AC11" i="17" s="1"/>
  <c r="Y137" i="13"/>
  <c r="Y135" i="17" s="1"/>
  <c r="N116" i="13"/>
  <c r="N114" i="17" s="1"/>
  <c r="X61" i="13"/>
  <c r="X60" i="17" s="1"/>
  <c r="T59" i="13"/>
  <c r="T58" i="17" s="1"/>
  <c r="P57" i="13"/>
  <c r="P56" i="17" s="1"/>
  <c r="L55" i="13"/>
  <c r="L54" i="17" s="1"/>
  <c r="H53" i="13"/>
  <c r="H52" i="17" s="1"/>
  <c r="D51" i="13"/>
  <c r="D50" i="17" s="1"/>
  <c r="AD48" i="13"/>
  <c r="AD47" i="17" s="1"/>
  <c r="Z46" i="13"/>
  <c r="Z45" i="17" s="1"/>
  <c r="V44" i="13"/>
  <c r="V43" i="17" s="1"/>
  <c r="R42" i="13"/>
  <c r="R41" i="17" s="1"/>
  <c r="N40" i="13"/>
  <c r="N39" i="17" s="1"/>
  <c r="Z37" i="13"/>
  <c r="Z36" i="17" s="1"/>
  <c r="AE34" i="13"/>
  <c r="AE33" i="17" s="1"/>
  <c r="F32" i="13"/>
  <c r="F31" i="17" s="1"/>
  <c r="J29" i="13"/>
  <c r="J28" i="17" s="1"/>
  <c r="O26" i="13"/>
  <c r="O25" i="17" s="1"/>
  <c r="T23" i="13"/>
  <c r="T22" i="17" s="1"/>
  <c r="X20" i="13"/>
  <c r="X19" i="17" s="1"/>
  <c r="AD14" i="13"/>
  <c r="AD13" i="17" s="1"/>
  <c r="O75" i="13"/>
  <c r="O74" i="17" s="1"/>
  <c r="Z126" i="13"/>
  <c r="Z124" i="17" s="1"/>
  <c r="T19" i="13"/>
  <c r="T18" i="17" s="1"/>
  <c r="T15" i="13"/>
  <c r="T14" i="17" s="1"/>
  <c r="L11" i="13"/>
  <c r="L11" i="17" s="1"/>
  <c r="D7" i="13"/>
  <c r="D7" i="17" s="1"/>
  <c r="Z138" i="13"/>
  <c r="Z136" i="17" s="1"/>
  <c r="R134" i="13"/>
  <c r="R132" i="17" s="1"/>
  <c r="J130" i="13"/>
  <c r="J128" i="17" s="1"/>
  <c r="T125" i="13"/>
  <c r="T123" i="17" s="1"/>
  <c r="K118" i="13"/>
  <c r="K116" i="17" s="1"/>
  <c r="P109" i="13"/>
  <c r="P107" i="17" s="1"/>
  <c r="E84" i="13"/>
  <c r="E82" i="17" s="1"/>
  <c r="U17" i="13"/>
  <c r="U16" i="17" s="1"/>
  <c r="M13" i="13"/>
  <c r="M12" i="17" s="1"/>
  <c r="E9" i="13"/>
  <c r="E9" i="17" s="1"/>
  <c r="AA140" i="13"/>
  <c r="AA138" i="17" s="1"/>
  <c r="S136" i="13"/>
  <c r="S134" i="17" s="1"/>
  <c r="K132" i="13"/>
  <c r="K130" i="17" s="1"/>
  <c r="C128" i="13"/>
  <c r="C126" i="17" s="1"/>
  <c r="R122" i="13"/>
  <c r="R120" i="17" s="1"/>
  <c r="B114" i="13"/>
  <c r="AD100" i="13"/>
  <c r="AD98" i="17" s="1"/>
  <c r="D181" i="13"/>
  <c r="D178" i="17" s="1"/>
  <c r="D137" i="13"/>
  <c r="D135" i="17" s="1"/>
  <c r="Z132" i="13"/>
  <c r="Z130" i="17" s="1"/>
  <c r="R128" i="13"/>
  <c r="R126" i="17" s="1"/>
  <c r="L123" i="13"/>
  <c r="L121" i="17" s="1"/>
  <c r="AA114" i="13"/>
  <c r="AA112" i="17" s="1"/>
  <c r="N103" i="13"/>
  <c r="N101" i="17" s="1"/>
  <c r="K194" i="13"/>
  <c r="K191" i="17" s="1"/>
  <c r="AD101" i="13"/>
  <c r="AD99" i="17" s="1"/>
  <c r="T95" i="13"/>
  <c r="T93" i="17" s="1"/>
  <c r="P85" i="13"/>
  <c r="P83" i="17" s="1"/>
  <c r="C209" i="13"/>
  <c r="C206" i="17" s="1"/>
  <c r="O187" i="13"/>
  <c r="O184" i="17" s="1"/>
  <c r="E125" i="13"/>
  <c r="E123" i="17" s="1"/>
  <c r="AA120" i="13"/>
  <c r="AA118" i="17" s="1"/>
  <c r="S116" i="13"/>
  <c r="S114" i="17" s="1"/>
  <c r="K112" i="13"/>
  <c r="K110" i="17" s="1"/>
  <c r="F107" i="13"/>
  <c r="F105" i="17" s="1"/>
  <c r="P101" i="13"/>
  <c r="P99" i="17" s="1"/>
  <c r="AA94" i="13"/>
  <c r="AA92" i="17" s="1"/>
  <c r="P84" i="13"/>
  <c r="P82" i="17" s="1"/>
  <c r="P207" i="13"/>
  <c r="P204" i="17" s="1"/>
  <c r="J184" i="13"/>
  <c r="J181" i="17" s="1"/>
  <c r="Z120" i="13"/>
  <c r="Z118" i="17" s="1"/>
  <c r="R116" i="13"/>
  <c r="R114" i="17" s="1"/>
  <c r="J112" i="13"/>
  <c r="J110" i="17" s="1"/>
  <c r="E107" i="13"/>
  <c r="E105" i="17" s="1"/>
  <c r="N101" i="13"/>
  <c r="N99" i="17" s="1"/>
  <c r="Z94" i="13"/>
  <c r="Z92" i="17" s="1"/>
  <c r="N84" i="13"/>
  <c r="N82" i="17" s="1"/>
  <c r="O207" i="13"/>
  <c r="O204" i="17" s="1"/>
  <c r="I184" i="13"/>
  <c r="I181" i="17" s="1"/>
  <c r="Q38" i="13"/>
  <c r="Q37" i="17" s="1"/>
  <c r="M36" i="13"/>
  <c r="M35" i="17" s="1"/>
  <c r="I34" i="13"/>
  <c r="I33" i="17" s="1"/>
  <c r="E32" i="13"/>
  <c r="E31" i="17" s="1"/>
  <c r="AE29" i="13"/>
  <c r="AE28" i="17" s="1"/>
  <c r="AA27" i="13"/>
  <c r="AA26" i="17" s="1"/>
  <c r="W25" i="13"/>
  <c r="W24" i="17" s="1"/>
  <c r="S23" i="13"/>
  <c r="S22" i="17" s="1"/>
  <c r="O21" i="13"/>
  <c r="O20" i="17" s="1"/>
  <c r="K19" i="13"/>
  <c r="K18" i="17" s="1"/>
  <c r="G17" i="13"/>
  <c r="G16" i="17" s="1"/>
  <c r="C15" i="13"/>
  <c r="C14" i="17" s="1"/>
  <c r="AC12" i="13"/>
  <c r="Y10" i="13"/>
  <c r="Y10" i="17" s="1"/>
  <c r="U8" i="13"/>
  <c r="U8" i="17" s="1"/>
  <c r="R75" i="13"/>
  <c r="R74" i="17" s="1"/>
  <c r="M140" i="13"/>
  <c r="M138" i="17" s="1"/>
  <c r="I138" i="13"/>
  <c r="I136" i="17" s="1"/>
  <c r="E136" i="13"/>
  <c r="E134" i="17" s="1"/>
  <c r="AE133" i="13"/>
  <c r="AA131" i="13"/>
  <c r="AA129" i="17" s="1"/>
  <c r="W129" i="13"/>
  <c r="W127" i="17" s="1"/>
  <c r="S127" i="13"/>
  <c r="S125" i="17" s="1"/>
  <c r="O125" i="13"/>
  <c r="O123" i="17" s="1"/>
  <c r="K123" i="13"/>
  <c r="K121" i="17" s="1"/>
  <c r="G121" i="13"/>
  <c r="G119" i="17" s="1"/>
  <c r="C119" i="13"/>
  <c r="C117" i="17" s="1"/>
  <c r="AC116" i="13"/>
  <c r="AC114" i="17" s="1"/>
  <c r="Y114" i="13"/>
  <c r="Y112" i="17" s="1"/>
  <c r="U112" i="13"/>
  <c r="U110" i="17" s="1"/>
  <c r="O110" i="13"/>
  <c r="O108" i="17" s="1"/>
  <c r="T107" i="13"/>
  <c r="T105" i="17" s="1"/>
  <c r="X104" i="13"/>
  <c r="X102" i="17" s="1"/>
  <c r="AC101" i="13"/>
  <c r="AC99" i="17" s="1"/>
  <c r="L98" i="13"/>
  <c r="L96" i="17" s="1"/>
  <c r="M93" i="13"/>
  <c r="M91" i="17" s="1"/>
  <c r="Y86" i="13"/>
  <c r="Y84" i="17" s="1"/>
  <c r="I78" i="13"/>
  <c r="I77" i="17" s="1"/>
  <c r="R204" i="13"/>
  <c r="R201" i="17" s="1"/>
  <c r="E191" i="13"/>
  <c r="E188" i="17" s="1"/>
  <c r="X18" i="13"/>
  <c r="X17" i="17" s="1"/>
  <c r="D16" i="13"/>
  <c r="D15" i="17" s="1"/>
  <c r="N13" i="13"/>
  <c r="N12" i="17" s="1"/>
  <c r="H10" i="13"/>
  <c r="H10" i="17" s="1"/>
  <c r="R7" i="13"/>
  <c r="R7" i="17" s="1"/>
  <c r="AB140" i="13"/>
  <c r="AB138" i="17" s="1"/>
  <c r="V137" i="13"/>
  <c r="V135" i="17" s="1"/>
  <c r="B135" i="13"/>
  <c r="L132" i="13"/>
  <c r="L130" i="17" s="1"/>
  <c r="F129" i="13"/>
  <c r="F127" i="17" s="1"/>
  <c r="P126" i="13"/>
  <c r="P124" i="17" s="1"/>
  <c r="Z123" i="13"/>
  <c r="Z121" i="17" s="1"/>
  <c r="T120" i="13"/>
  <c r="T118" i="17" s="1"/>
  <c r="AD117" i="13"/>
  <c r="AD115" i="17" s="1"/>
  <c r="J115" i="13"/>
  <c r="J113" i="17" s="1"/>
  <c r="D112" i="13"/>
  <c r="D110" i="17" s="1"/>
  <c r="AE108" i="13"/>
  <c r="N105" i="13"/>
  <c r="N103" i="17" s="1"/>
  <c r="R99" i="13"/>
  <c r="R97" i="17" s="1"/>
  <c r="M86" i="13"/>
  <c r="M84" i="17" s="1"/>
  <c r="M210" i="13"/>
  <c r="M207" i="17" s="1"/>
  <c r="E190" i="13"/>
  <c r="E187" i="17" s="1"/>
  <c r="G109" i="13"/>
  <c r="G107" i="17" s="1"/>
  <c r="AC104" i="13"/>
  <c r="AC102" i="17" s="1"/>
  <c r="U100" i="13"/>
  <c r="U98" i="17" s="1"/>
  <c r="M96" i="13"/>
  <c r="M94" i="17" s="1"/>
  <c r="E92" i="13"/>
  <c r="E90" i="17" s="1"/>
  <c r="Q86" i="13"/>
  <c r="Q84" i="17" s="1"/>
  <c r="Z80" i="13"/>
  <c r="Z79" i="17" s="1"/>
  <c r="R210" i="13"/>
  <c r="R207" i="17" s="1"/>
  <c r="AE201" i="13"/>
  <c r="N190" i="13"/>
  <c r="N187" i="17" s="1"/>
  <c r="L168" i="13"/>
  <c r="L165" i="17" s="1"/>
  <c r="T94" i="13"/>
  <c r="T92" i="17" s="1"/>
  <c r="AA89" i="13"/>
  <c r="AA87" i="17" s="1"/>
  <c r="F84" i="13"/>
  <c r="F82" i="17" s="1"/>
  <c r="P78" i="13"/>
  <c r="P77" i="17" s="1"/>
  <c r="C207" i="13"/>
  <c r="C204" i="17" s="1"/>
  <c r="K197" i="13"/>
  <c r="K194" i="17" s="1"/>
  <c r="O183" i="13"/>
  <c r="O180" i="17" s="1"/>
  <c r="AA144" i="13"/>
  <c r="AA142" i="17" s="1"/>
  <c r="R207" i="13"/>
  <c r="R204" i="17" s="1"/>
  <c r="J203" i="13"/>
  <c r="J200" i="17" s="1"/>
  <c r="AE197" i="13"/>
  <c r="J192" i="13"/>
  <c r="J189" i="17" s="1"/>
  <c r="N184" i="13"/>
  <c r="N181" i="17" s="1"/>
  <c r="N173" i="13"/>
  <c r="N170" i="17" s="1"/>
  <c r="M91" i="13"/>
  <c r="M89" i="17" s="1"/>
  <c r="E87" i="13"/>
  <c r="E85" i="17" s="1"/>
  <c r="AA82" i="13"/>
  <c r="AA80" i="17" s="1"/>
  <c r="S78" i="13"/>
  <c r="S77" i="17" s="1"/>
  <c r="K210" i="13"/>
  <c r="K207" i="17" s="1"/>
  <c r="C206" i="13"/>
  <c r="C203" i="17" s="1"/>
  <c r="U201" i="13"/>
  <c r="U198" i="17" s="1"/>
  <c r="AE195" i="13"/>
  <c r="AE189" i="13"/>
  <c r="O181" i="13"/>
  <c r="O178" i="17" s="1"/>
  <c r="Q167" i="13"/>
  <c r="Q164" i="17" s="1"/>
  <c r="H200" i="13"/>
  <c r="H197" i="17" s="1"/>
  <c r="AD195" i="13"/>
  <c r="AD192" i="17" s="1"/>
  <c r="V191" i="13"/>
  <c r="V188" i="17" s="1"/>
  <c r="N187" i="13"/>
  <c r="N184" i="17" s="1"/>
  <c r="F183" i="13"/>
  <c r="F180" i="17" s="1"/>
  <c r="H178" i="13"/>
  <c r="H175" i="17" s="1"/>
  <c r="AB170" i="13"/>
  <c r="AB167" i="17" s="1"/>
  <c r="D161" i="13"/>
  <c r="D158" i="17" s="1"/>
  <c r="W188" i="13"/>
  <c r="W185" i="17" s="1"/>
  <c r="O184" i="13"/>
  <c r="O181" i="17" s="1"/>
  <c r="AD179" i="13"/>
  <c r="AD176" i="17" s="1"/>
  <c r="Q173" i="13"/>
  <c r="Q170" i="17" s="1"/>
  <c r="AE164" i="13"/>
  <c r="B180" i="13"/>
  <c r="B177" i="17" s="1"/>
  <c r="X175" i="13"/>
  <c r="X172" i="17" s="1"/>
  <c r="P171" i="13"/>
  <c r="P168" i="17" s="1"/>
  <c r="H167" i="13"/>
  <c r="H164" i="17" s="1"/>
  <c r="J162" i="13"/>
  <c r="J159" i="17" s="1"/>
  <c r="W148" i="13"/>
  <c r="W146" i="17" s="1"/>
  <c r="AE171" i="13"/>
  <c r="W167" i="13"/>
  <c r="W164" i="17" s="1"/>
  <c r="H163" i="13"/>
  <c r="H160" i="17" s="1"/>
  <c r="AA152" i="13"/>
  <c r="AA149" i="17" s="1"/>
  <c r="Z159" i="13"/>
  <c r="Z156" i="17" s="1"/>
  <c r="E155" i="13"/>
  <c r="E152" i="17" s="1"/>
  <c r="S162" i="13"/>
  <c r="S159" i="17" s="1"/>
  <c r="K158" i="13"/>
  <c r="K155" i="17" s="1"/>
  <c r="AC149" i="13"/>
  <c r="AC147" i="17" s="1"/>
  <c r="L151" i="13"/>
  <c r="L148" i="17" s="1"/>
  <c r="D147" i="13"/>
  <c r="D145" i="17" s="1"/>
  <c r="E154" i="13"/>
  <c r="E151" i="17" s="1"/>
  <c r="AA149" i="13"/>
  <c r="AA147" i="17" s="1"/>
  <c r="S145" i="13"/>
  <c r="S143" i="17" s="1"/>
  <c r="AD151" i="13"/>
  <c r="AD148" i="17" s="1"/>
  <c r="V147" i="13"/>
  <c r="V145" i="17" s="1"/>
  <c r="J32" i="13"/>
  <c r="J31" i="17" s="1"/>
  <c r="AD62" i="13"/>
  <c r="AD61" i="17" s="1"/>
  <c r="D111" i="13"/>
  <c r="D109" i="17" s="1"/>
  <c r="Q33" i="13"/>
  <c r="Q32" i="17" s="1"/>
  <c r="G50" i="13"/>
  <c r="G49" i="17" s="1"/>
  <c r="W58" i="13"/>
  <c r="W57" i="17" s="1"/>
  <c r="AC64" i="13"/>
  <c r="AC63" i="17" s="1"/>
  <c r="G69" i="13"/>
  <c r="G68" i="17" s="1"/>
  <c r="P6" i="13"/>
  <c r="P6" i="17" s="1"/>
  <c r="D63" i="13"/>
  <c r="D62" i="17" s="1"/>
  <c r="AD97" i="13"/>
  <c r="AD95" i="17" s="1"/>
  <c r="AB88" i="13"/>
  <c r="AB86" i="17" s="1"/>
  <c r="P77" i="13"/>
  <c r="P76" i="17" s="1"/>
  <c r="L195" i="13"/>
  <c r="L192" i="17" s="1"/>
  <c r="E110" i="13"/>
  <c r="E108" i="17" s="1"/>
  <c r="AA105" i="13"/>
  <c r="AA103" i="17" s="1"/>
  <c r="S101" i="13"/>
  <c r="S99" i="17" s="1"/>
  <c r="K97" i="13"/>
  <c r="K95" i="17" s="1"/>
  <c r="C93" i="13"/>
  <c r="C91" i="17" s="1"/>
  <c r="X87" i="13"/>
  <c r="X85" i="17" s="1"/>
  <c r="D82" i="13"/>
  <c r="D80" i="17" s="1"/>
  <c r="M76" i="13"/>
  <c r="M75" i="17" s="1"/>
  <c r="AB203" i="13"/>
  <c r="AB200" i="17" s="1"/>
  <c r="D193" i="13"/>
  <c r="D190" i="17" s="1"/>
  <c r="Z175" i="13"/>
  <c r="Z172" i="17" s="1"/>
  <c r="R95" i="13"/>
  <c r="R93" i="17" s="1"/>
  <c r="D91" i="13"/>
  <c r="D89" i="17" s="1"/>
  <c r="N85" i="13"/>
  <c r="N83" i="17" s="1"/>
  <c r="W79" i="13"/>
  <c r="W78" i="17" s="1"/>
  <c r="AC208" i="13"/>
  <c r="AC205" i="17" s="1"/>
  <c r="Y199" i="13"/>
  <c r="Y196" i="17" s="1"/>
  <c r="G187" i="13"/>
  <c r="G184" i="17" s="1"/>
  <c r="I160" i="13"/>
  <c r="I157" i="17" s="1"/>
  <c r="P208" i="13"/>
  <c r="P205" i="17" s="1"/>
  <c r="H204" i="13"/>
  <c r="H201" i="17" s="1"/>
  <c r="H199" i="13"/>
  <c r="H196" i="17" s="1"/>
  <c r="Q193" i="13"/>
  <c r="Q190" i="17" s="1"/>
  <c r="J186" i="13"/>
  <c r="J183" i="17" s="1"/>
  <c r="W176" i="13"/>
  <c r="W173" i="17" s="1"/>
  <c r="R156" i="13"/>
  <c r="R153" i="17" s="1"/>
  <c r="C88" i="13"/>
  <c r="C86" i="17" s="1"/>
  <c r="Y83" i="13"/>
  <c r="Y81" i="17" s="1"/>
  <c r="Q79" i="13"/>
  <c r="Q78" i="17" s="1"/>
  <c r="J144" i="13"/>
  <c r="J142" i="17" s="1"/>
  <c r="AE206" i="13"/>
  <c r="W202" i="13"/>
  <c r="W199" i="17" s="1"/>
  <c r="H197" i="13"/>
  <c r="H194" i="17" s="1"/>
  <c r="Q191" i="13"/>
  <c r="Q188" i="17" s="1"/>
  <c r="K183" i="13"/>
  <c r="K180" i="17" s="1"/>
  <c r="I171" i="13"/>
  <c r="I168" i="17" s="1"/>
  <c r="F201" i="13"/>
  <c r="F198" i="17" s="1"/>
  <c r="AB196" i="13"/>
  <c r="AB193" i="17" s="1"/>
  <c r="T192" i="13"/>
  <c r="T189" i="17" s="1"/>
  <c r="L188" i="13"/>
  <c r="L185" i="17" s="1"/>
  <c r="D184" i="13"/>
  <c r="D181" i="17" s="1"/>
  <c r="O179" i="13"/>
  <c r="O176" i="17" s="1"/>
  <c r="X172" i="13"/>
  <c r="X169" i="17" s="1"/>
  <c r="H164" i="13"/>
  <c r="H161" i="17" s="1"/>
  <c r="U189" i="13"/>
  <c r="U186" i="17" s="1"/>
  <c r="M185" i="13"/>
  <c r="M182" i="17" s="1"/>
  <c r="E181" i="13"/>
  <c r="E178" i="17" s="1"/>
  <c r="M175" i="13"/>
  <c r="M172" i="17" s="1"/>
  <c r="AA166" i="13"/>
  <c r="AA163" i="17" s="1"/>
  <c r="AC145" i="13"/>
  <c r="AC143" i="17" s="1"/>
  <c r="V176" i="13"/>
  <c r="V173" i="17" s="1"/>
  <c r="N172" i="13"/>
  <c r="N169" i="17" s="1"/>
  <c r="F168" i="13"/>
  <c r="F165" i="17" s="1"/>
  <c r="Z163" i="13"/>
  <c r="Z160" i="17" s="1"/>
  <c r="I155" i="13"/>
  <c r="I152" i="17" s="1"/>
  <c r="AC172" i="13"/>
  <c r="AC169" i="17" s="1"/>
  <c r="U168" i="13"/>
  <c r="U165" i="17" s="1"/>
  <c r="M164" i="13"/>
  <c r="M161" i="17" s="1"/>
  <c r="U156" i="13"/>
  <c r="U153" i="17" s="1"/>
  <c r="X160" i="13"/>
  <c r="X157" i="17" s="1"/>
  <c r="P156" i="13"/>
  <c r="P153" i="17" s="1"/>
  <c r="Q163" i="13"/>
  <c r="Q160" i="17" s="1"/>
  <c r="I159" i="13"/>
  <c r="I156" i="17" s="1"/>
  <c r="U153" i="13"/>
  <c r="U150" i="17" s="1"/>
  <c r="J152" i="13"/>
  <c r="J149" i="17" s="1"/>
  <c r="B148" i="13"/>
  <c r="B146" i="17" s="1"/>
  <c r="C155" i="13"/>
  <c r="C152" i="17" s="1"/>
  <c r="Y150" i="13"/>
  <c r="Q146" i="13"/>
  <c r="Q144" i="17" s="1"/>
  <c r="AB152" i="13"/>
  <c r="AB149" i="17" s="1"/>
  <c r="T148" i="13"/>
  <c r="T146" i="17" s="1"/>
  <c r="Q17" i="13"/>
  <c r="Q16" i="17" s="1"/>
  <c r="Q58" i="13"/>
  <c r="Q57" i="17" s="1"/>
  <c r="X71" i="13"/>
  <c r="X70" i="17" s="1"/>
  <c r="R28" i="13"/>
  <c r="R27" i="17" s="1"/>
  <c r="K48" i="13"/>
  <c r="K47" i="17" s="1"/>
  <c r="AA56" i="13"/>
  <c r="AA55" i="17" s="1"/>
  <c r="AE63" i="13"/>
  <c r="AE62" i="17" s="1"/>
  <c r="I68" i="13"/>
  <c r="I67" i="17" s="1"/>
  <c r="Q72" i="13"/>
  <c r="Q71" i="17" s="1"/>
  <c r="S55" i="13"/>
  <c r="S54" i="17" s="1"/>
  <c r="Y97" i="13"/>
  <c r="Y95" i="17" s="1"/>
  <c r="Q88" i="13"/>
  <c r="Q86" i="17" s="1"/>
  <c r="F77" i="13"/>
  <c r="F76" i="17" s="1"/>
  <c r="U194" i="13"/>
  <c r="U191" i="17" s="1"/>
  <c r="AE109" i="13"/>
  <c r="W105" i="13"/>
  <c r="W103" i="17" s="1"/>
  <c r="O101" i="13"/>
  <c r="O99" i="17" s="1"/>
  <c r="G97" i="13"/>
  <c r="G95" i="17" s="1"/>
  <c r="AC92" i="13"/>
  <c r="AC90" i="17" s="1"/>
  <c r="S87" i="13"/>
  <c r="S85" i="17" s="1"/>
  <c r="AB81" i="13"/>
  <c r="F76" i="13"/>
  <c r="F75" i="17" s="1"/>
  <c r="T203" i="13"/>
  <c r="T200" i="17" s="1"/>
  <c r="W192" i="13"/>
  <c r="W189" i="17" s="1"/>
  <c r="X174" i="13"/>
  <c r="X171" i="17" s="1"/>
  <c r="N95" i="13"/>
  <c r="N93" i="17" s="1"/>
  <c r="AC90" i="13"/>
  <c r="AC88" i="17" s="1"/>
  <c r="H85" i="13"/>
  <c r="H83" i="17" s="1"/>
  <c r="R79" i="13"/>
  <c r="R78" i="17" s="1"/>
  <c r="U208" i="13"/>
  <c r="U205" i="17" s="1"/>
  <c r="O199" i="13"/>
  <c r="O196" i="17" s="1"/>
  <c r="U186" i="13"/>
  <c r="U183" i="17" s="1"/>
  <c r="E158" i="13"/>
  <c r="E155" i="17" s="1"/>
  <c r="L208" i="13"/>
  <c r="L205" i="17" s="1"/>
  <c r="D204" i="13"/>
  <c r="D201" i="17" s="1"/>
  <c r="C199" i="13"/>
  <c r="C196" i="17" s="1"/>
  <c r="L193" i="13"/>
  <c r="L190" i="17" s="1"/>
  <c r="B186" i="13"/>
  <c r="B183" i="17" s="1"/>
  <c r="L176" i="13"/>
  <c r="L173" i="17" s="1"/>
  <c r="AE154" i="13"/>
  <c r="AC87" i="13"/>
  <c r="AC85" i="17" s="1"/>
  <c r="U83" i="13"/>
  <c r="U81" i="17" s="1"/>
  <c r="M79" i="13"/>
  <c r="M78" i="17" s="1"/>
  <c r="F144" i="13"/>
  <c r="F142" i="17" s="1"/>
  <c r="AA206" i="13"/>
  <c r="AA203" i="17" s="1"/>
  <c r="S202" i="13"/>
  <c r="S199" i="17" s="1"/>
  <c r="C197" i="13"/>
  <c r="C194" i="17" s="1"/>
  <c r="L191" i="13"/>
  <c r="L188" i="17" s="1"/>
  <c r="C183" i="13"/>
  <c r="C180" i="17" s="1"/>
  <c r="W170" i="13"/>
  <c r="W167" i="17" s="1"/>
  <c r="B201" i="13"/>
  <c r="B198" i="17" s="1"/>
  <c r="X196" i="13"/>
  <c r="X193" i="17" s="1"/>
  <c r="P192" i="13"/>
  <c r="P189" i="17" s="1"/>
  <c r="H188" i="13"/>
  <c r="H185" i="17" s="1"/>
  <c r="AD183" i="13"/>
  <c r="AD180" i="17" s="1"/>
  <c r="J179" i="13"/>
  <c r="J176" i="17" s="1"/>
  <c r="P172" i="13"/>
  <c r="P169" i="17" s="1"/>
  <c r="AB163" i="13"/>
  <c r="AB160" i="17" s="1"/>
  <c r="Q189" i="13"/>
  <c r="Q186" i="17" s="1"/>
  <c r="I185" i="13"/>
  <c r="I182" i="17" s="1"/>
  <c r="AE180" i="13"/>
  <c r="E175" i="13"/>
  <c r="E172" i="17" s="1"/>
  <c r="S166" i="13"/>
  <c r="S163" i="17" s="1"/>
  <c r="Z180" i="13"/>
  <c r="Z177" i="17" s="1"/>
  <c r="R176" i="13"/>
  <c r="R173" i="17" s="1"/>
  <c r="J172" i="13"/>
  <c r="J169" i="17" s="1"/>
  <c r="B168" i="13"/>
  <c r="B165" i="17" s="1"/>
  <c r="T163" i="13"/>
  <c r="T160" i="17" s="1"/>
  <c r="W154" i="13"/>
  <c r="W151" i="17" s="1"/>
  <c r="Y172" i="13"/>
  <c r="Y169" i="17" s="1"/>
  <c r="Q168" i="13"/>
  <c r="Q165" i="17" s="1"/>
  <c r="I164" i="13"/>
  <c r="I161" i="17" s="1"/>
  <c r="M156" i="13"/>
  <c r="M153" i="17" s="1"/>
  <c r="T160" i="13"/>
  <c r="T157" i="17" s="1"/>
  <c r="L156" i="13"/>
  <c r="L153" i="17" s="1"/>
  <c r="M163" i="13"/>
  <c r="M160" i="17" s="1"/>
  <c r="E159" i="13"/>
  <c r="E156" i="17" s="1"/>
  <c r="E153" i="13"/>
  <c r="E150" i="17" s="1"/>
  <c r="F152" i="13"/>
  <c r="F149" i="17" s="1"/>
  <c r="AB147" i="13"/>
  <c r="AB145" i="17" s="1"/>
  <c r="AC154" i="13"/>
  <c r="AC151" i="17" s="1"/>
  <c r="U150" i="13"/>
  <c r="M146" i="13"/>
  <c r="M144" i="17" s="1"/>
  <c r="X152" i="13"/>
  <c r="X149" i="17" s="1"/>
  <c r="P148" i="13"/>
  <c r="P146" i="17" s="1"/>
  <c r="G20" i="13"/>
  <c r="G19" i="17" s="1"/>
  <c r="K59" i="13"/>
  <c r="K58" i="17" s="1"/>
  <c r="F72" i="13"/>
  <c r="F71" i="17" s="1"/>
  <c r="I29" i="13"/>
  <c r="I28" i="17" s="1"/>
  <c r="S48" i="13"/>
  <c r="S47" i="17" s="1"/>
  <c r="E57" i="13"/>
  <c r="E56" i="17" s="1"/>
  <c r="E64" i="13"/>
  <c r="E63" i="17" s="1"/>
  <c r="M68" i="13"/>
  <c r="M67" i="17" s="1"/>
  <c r="U72" i="13"/>
  <c r="U71" i="17" s="1"/>
  <c r="U56" i="13"/>
  <c r="U55" i="17" s="1"/>
  <c r="X99" i="13"/>
  <c r="X97" i="17" s="1"/>
  <c r="J92" i="13"/>
  <c r="J90" i="17" s="1"/>
  <c r="C81" i="13"/>
  <c r="M202" i="13"/>
  <c r="M199" i="17" s="1"/>
  <c r="AC169" i="13"/>
  <c r="AC166" i="17" s="1"/>
  <c r="AC102" i="13"/>
  <c r="AC100" i="17" s="1"/>
  <c r="M94" i="13"/>
  <c r="M92" i="17" s="1"/>
  <c r="AA83" i="13"/>
  <c r="AA81" i="17" s="1"/>
  <c r="R206" i="13"/>
  <c r="R203" i="17" s="1"/>
  <c r="N182" i="13"/>
  <c r="N179" i="17" s="1"/>
  <c r="T92" i="13"/>
  <c r="T90" i="17" s="1"/>
  <c r="P81" i="13"/>
  <c r="C203" i="13"/>
  <c r="C200" i="17" s="1"/>
  <c r="S172" i="13"/>
  <c r="S169" i="17" s="1"/>
  <c r="R205" i="13"/>
  <c r="R202" i="17" s="1"/>
  <c r="K195" i="13"/>
  <c r="K192" i="17" s="1"/>
  <c r="I180" i="13"/>
  <c r="I177" i="17" s="1"/>
  <c r="M89" i="13"/>
  <c r="M87" i="17" s="1"/>
  <c r="Q59" i="13"/>
  <c r="Q58" i="17" s="1"/>
  <c r="G94" i="13"/>
  <c r="G92" i="17" s="1"/>
  <c r="N86" i="13"/>
  <c r="N84" i="17" s="1"/>
  <c r="N210" i="13"/>
  <c r="N207" i="17" s="1"/>
  <c r="I193" i="13"/>
  <c r="I190" i="17" s="1"/>
  <c r="D18" i="13"/>
  <c r="D17" i="17" s="1"/>
  <c r="Z13" i="13"/>
  <c r="Z12" i="17" s="1"/>
  <c r="M7" i="13"/>
  <c r="M7" i="17" s="1"/>
  <c r="X26" i="13"/>
  <c r="X25" i="17" s="1"/>
  <c r="F38" i="13"/>
  <c r="F37" i="17" s="1"/>
  <c r="C47" i="13"/>
  <c r="C46" i="17" s="1"/>
  <c r="AC51" i="13"/>
  <c r="AC50" i="17" s="1"/>
  <c r="G56" i="13"/>
  <c r="G55" i="17" s="1"/>
  <c r="O60" i="13"/>
  <c r="O59" i="17" s="1"/>
  <c r="U63" i="13"/>
  <c r="U62" i="17" s="1"/>
  <c r="Y65" i="13"/>
  <c r="Y64" i="17" s="1"/>
  <c r="AC67" i="13"/>
  <c r="AC66" i="17" s="1"/>
  <c r="C70" i="13"/>
  <c r="C69" i="17" s="1"/>
  <c r="G72" i="13"/>
  <c r="G71" i="17" s="1"/>
  <c r="I13" i="13"/>
  <c r="I12" i="17" s="1"/>
  <c r="I44" i="13"/>
  <c r="I43" i="17" s="1"/>
  <c r="O57" i="13"/>
  <c r="O56" i="17" s="1"/>
  <c r="T65" i="13"/>
  <c r="T64" i="17" s="1"/>
  <c r="AB71" i="13"/>
  <c r="AB70" i="17" s="1"/>
  <c r="G12" i="13"/>
  <c r="L28" i="13"/>
  <c r="L27" i="17" s="1"/>
  <c r="W39" i="13"/>
  <c r="W38" i="17" s="1"/>
  <c r="I48" i="13"/>
  <c r="I47" i="17" s="1"/>
  <c r="Y56" i="13"/>
  <c r="Y55" i="17" s="1"/>
  <c r="C61" i="13"/>
  <c r="C60" i="17" s="1"/>
  <c r="AD63" i="13"/>
  <c r="AD62" i="17" s="1"/>
  <c r="D66" i="13"/>
  <c r="D65" i="17" s="1"/>
  <c r="H68" i="13"/>
  <c r="H67" i="17" s="1"/>
  <c r="L70" i="13"/>
  <c r="L69" i="17" s="1"/>
  <c r="P72" i="13"/>
  <c r="P71" i="17" s="1"/>
  <c r="AD61" i="13"/>
  <c r="AD60" i="17" s="1"/>
  <c r="Z59" i="13"/>
  <c r="Z58" i="17" s="1"/>
  <c r="V57" i="13"/>
  <c r="V56" i="17" s="1"/>
  <c r="R55" i="13"/>
  <c r="R54" i="17" s="1"/>
  <c r="N53" i="13"/>
  <c r="N52" i="17" s="1"/>
  <c r="J51" i="13"/>
  <c r="J50" i="17" s="1"/>
  <c r="F49" i="13"/>
  <c r="F48" i="17" s="1"/>
  <c r="B47" i="13"/>
  <c r="AB44" i="13"/>
  <c r="AB43" i="17" s="1"/>
  <c r="X42" i="13"/>
  <c r="X41" i="17" s="1"/>
  <c r="T40" i="13"/>
  <c r="T39" i="17" s="1"/>
  <c r="D38" i="13"/>
  <c r="D37" i="17" s="1"/>
  <c r="I35" i="13"/>
  <c r="I34" i="17" s="1"/>
  <c r="N32" i="13"/>
  <c r="N31" i="17" s="1"/>
  <c r="R29" i="13"/>
  <c r="R28" i="17" s="1"/>
  <c r="W26" i="13"/>
  <c r="W25" i="17" s="1"/>
  <c r="AB23" i="13"/>
  <c r="AB22" i="17" s="1"/>
  <c r="B21" i="13"/>
  <c r="X15" i="13"/>
  <c r="X14" i="17" s="1"/>
  <c r="H7" i="13"/>
  <c r="H7" i="17" s="1"/>
  <c r="O128" i="13"/>
  <c r="O126" i="17" s="1"/>
  <c r="AC192" i="13"/>
  <c r="AC189" i="17" s="1"/>
  <c r="G46" i="13"/>
  <c r="G45" i="17" s="1"/>
  <c r="C44" i="13"/>
  <c r="C43" i="17" s="1"/>
  <c r="AC41" i="13"/>
  <c r="AC40" i="17" s="1"/>
  <c r="Y39" i="13"/>
  <c r="Y38" i="17" s="1"/>
  <c r="AE36" i="13"/>
  <c r="AE35" i="17" s="1"/>
  <c r="F34" i="13"/>
  <c r="F33" i="17" s="1"/>
  <c r="J31" i="13"/>
  <c r="J30" i="17" s="1"/>
  <c r="O28" i="13"/>
  <c r="O27" i="17" s="1"/>
  <c r="T25" i="13"/>
  <c r="T24" i="17" s="1"/>
  <c r="X22" i="13"/>
  <c r="X21" i="17" s="1"/>
  <c r="AC19" i="13"/>
  <c r="AC18" i="17" s="1"/>
  <c r="O12" i="13"/>
  <c r="AA138" i="13"/>
  <c r="AA136" i="17" s="1"/>
  <c r="R118" i="13"/>
  <c r="R116" i="17" s="1"/>
  <c r="AB61" i="13"/>
  <c r="AB60" i="17" s="1"/>
  <c r="T57" i="13"/>
  <c r="T56" i="17" s="1"/>
  <c r="P55" i="13"/>
  <c r="P54" i="17" s="1"/>
  <c r="L53" i="13"/>
  <c r="L52" i="17" s="1"/>
  <c r="H51" i="13"/>
  <c r="H50" i="17" s="1"/>
  <c r="D49" i="13"/>
  <c r="D48" i="17" s="1"/>
  <c r="AD46" i="13"/>
  <c r="AD45" i="17" s="1"/>
  <c r="Z44" i="13"/>
  <c r="Z43" i="17" s="1"/>
  <c r="V42" i="13"/>
  <c r="V41" i="17" s="1"/>
  <c r="R40" i="13"/>
  <c r="R39" i="17" s="1"/>
  <c r="B38" i="13"/>
  <c r="F35" i="13"/>
  <c r="F34" i="17" s="1"/>
  <c r="K32" i="13"/>
  <c r="K31" i="17" s="1"/>
  <c r="P29" i="13"/>
  <c r="P28" i="17" s="1"/>
  <c r="T26" i="13"/>
  <c r="T25" i="17" s="1"/>
  <c r="Y23" i="13"/>
  <c r="Y22" i="17" s="1"/>
  <c r="AD20" i="13"/>
  <c r="AD19" i="17" s="1"/>
  <c r="P15" i="13"/>
  <c r="P14" i="17" s="1"/>
  <c r="AC127" i="13"/>
  <c r="AC125" i="17" s="1"/>
  <c r="J175" i="13"/>
  <c r="J172" i="17" s="1"/>
  <c r="AB15" i="13"/>
  <c r="AB14" i="17" s="1"/>
  <c r="T11" i="13"/>
  <c r="T11" i="17" s="1"/>
  <c r="L7" i="13"/>
  <c r="L7" i="17" s="1"/>
  <c r="D139" i="13"/>
  <c r="D137" i="17" s="1"/>
  <c r="Z134" i="13"/>
  <c r="Z132" i="17" s="1"/>
  <c r="R130" i="13"/>
  <c r="R128" i="17" s="1"/>
  <c r="B126" i="13"/>
  <c r="AA118" i="13"/>
  <c r="AA116" i="17" s="1"/>
  <c r="G110" i="13"/>
  <c r="G108" i="17" s="1"/>
  <c r="AD86" i="13"/>
  <c r="AD84" i="17" s="1"/>
  <c r="AC17" i="13"/>
  <c r="AC16" i="17" s="1"/>
  <c r="U13" i="13"/>
  <c r="U12" i="17" s="1"/>
  <c r="M9" i="13"/>
  <c r="M9" i="17" s="1"/>
  <c r="E141" i="13"/>
  <c r="E139" i="17" s="1"/>
  <c r="AA136" i="13"/>
  <c r="AA134" i="17" s="1"/>
  <c r="S132" i="13"/>
  <c r="S130" i="17" s="1"/>
  <c r="K128" i="13"/>
  <c r="K126" i="17" s="1"/>
  <c r="D123" i="13"/>
  <c r="D121" i="17" s="1"/>
  <c r="R114" i="13"/>
  <c r="R112" i="17" s="1"/>
  <c r="L102" i="13"/>
  <c r="L100" i="17" s="1"/>
  <c r="T189" i="13"/>
  <c r="T186" i="17" s="1"/>
  <c r="L137" i="13"/>
  <c r="L135" i="17" s="1"/>
  <c r="D133" i="13"/>
  <c r="D131" i="17" s="1"/>
  <c r="Z128" i="13"/>
  <c r="Z126" i="17" s="1"/>
  <c r="U123" i="13"/>
  <c r="U121" i="17" s="1"/>
  <c r="M115" i="13"/>
  <c r="M113" i="17" s="1"/>
  <c r="AA104" i="13"/>
  <c r="AA102" i="17" s="1"/>
  <c r="B200" i="13"/>
  <c r="B197" i="17" s="1"/>
  <c r="K102" i="13"/>
  <c r="K100" i="17" s="1"/>
  <c r="F96" i="13"/>
  <c r="F94" i="17" s="1"/>
  <c r="H86" i="13"/>
  <c r="H84" i="17" s="1"/>
  <c r="E210" i="13"/>
  <c r="E207" i="17" s="1"/>
  <c r="S189" i="13"/>
  <c r="S186" i="17" s="1"/>
  <c r="M125" i="13"/>
  <c r="M123" i="17" s="1"/>
  <c r="E121" i="13"/>
  <c r="E119" i="17" s="1"/>
  <c r="AA116" i="13"/>
  <c r="AA114" i="17" s="1"/>
  <c r="S112" i="13"/>
  <c r="S110" i="17" s="1"/>
  <c r="Q107" i="13"/>
  <c r="Q105" i="17" s="1"/>
  <c r="Z101" i="13"/>
  <c r="Z99" i="17" s="1"/>
  <c r="M95" i="13"/>
  <c r="M93" i="17" s="1"/>
  <c r="G85" i="13"/>
  <c r="G83" i="17" s="1"/>
  <c r="R208" i="13"/>
  <c r="R205" i="17" s="1"/>
  <c r="N186" i="13"/>
  <c r="N183" i="17" s="1"/>
  <c r="D121" i="13"/>
  <c r="D119" i="17" s="1"/>
  <c r="Z116" i="13"/>
  <c r="Z114" i="17" s="1"/>
  <c r="R112" i="13"/>
  <c r="R110" i="17" s="1"/>
  <c r="P107" i="13"/>
  <c r="P105" i="17" s="1"/>
  <c r="Y101" i="13"/>
  <c r="Y99" i="17" s="1"/>
  <c r="L95" i="13"/>
  <c r="L93" i="17" s="1"/>
  <c r="F85" i="13"/>
  <c r="F83" i="17" s="1"/>
  <c r="Q208" i="13"/>
  <c r="Q205" i="17" s="1"/>
  <c r="M186" i="13"/>
  <c r="M183" i="17" s="1"/>
  <c r="U38" i="13"/>
  <c r="U37" i="17" s="1"/>
  <c r="Q36" i="13"/>
  <c r="Q35" i="17" s="1"/>
  <c r="M34" i="13"/>
  <c r="M33" i="17" s="1"/>
  <c r="I32" i="13"/>
  <c r="I31" i="17" s="1"/>
  <c r="E30" i="13"/>
  <c r="E29" i="17" s="1"/>
  <c r="AE27" i="13"/>
  <c r="AE26" i="17" s="1"/>
  <c r="AA25" i="13"/>
  <c r="AA24" i="17" s="1"/>
  <c r="W23" i="13"/>
  <c r="W22" i="17" s="1"/>
  <c r="S21" i="13"/>
  <c r="S20" i="17" s="1"/>
  <c r="O19" i="13"/>
  <c r="O18" i="17" s="1"/>
  <c r="K17" i="13"/>
  <c r="K16" i="17" s="1"/>
  <c r="G15" i="13"/>
  <c r="G14" i="17" s="1"/>
  <c r="C13" i="13"/>
  <c r="C12" i="17" s="1"/>
  <c r="AC10" i="13"/>
  <c r="AC10" i="17" s="1"/>
  <c r="Y8" i="13"/>
  <c r="Y8" i="17" s="1"/>
  <c r="V75" i="13"/>
  <c r="V74" i="17" s="1"/>
  <c r="Q140" i="13"/>
  <c r="Q138" i="17" s="1"/>
  <c r="M138" i="13"/>
  <c r="M136" i="17" s="1"/>
  <c r="I136" i="13"/>
  <c r="I134" i="17" s="1"/>
  <c r="E134" i="13"/>
  <c r="E132" i="17" s="1"/>
  <c r="AE131" i="13"/>
  <c r="AA129" i="13"/>
  <c r="AA127" i="17" s="1"/>
  <c r="W127" i="13"/>
  <c r="W125" i="17" s="1"/>
  <c r="S125" i="13"/>
  <c r="S123" i="17" s="1"/>
  <c r="O123" i="13"/>
  <c r="O121" i="17" s="1"/>
  <c r="K121" i="13"/>
  <c r="K119" i="17" s="1"/>
  <c r="G119" i="13"/>
  <c r="G117" i="17" s="1"/>
  <c r="C117" i="13"/>
  <c r="C115" i="17" s="1"/>
  <c r="AC114" i="13"/>
  <c r="AC112" i="17" s="1"/>
  <c r="Y112" i="13"/>
  <c r="Y110" i="17" s="1"/>
  <c r="T110" i="13"/>
  <c r="T108" i="17" s="1"/>
  <c r="Y107" i="13"/>
  <c r="Y105" i="17" s="1"/>
  <c r="AD104" i="13"/>
  <c r="AD102" i="17" s="1"/>
  <c r="D102" i="13"/>
  <c r="D100" i="17" s="1"/>
  <c r="I99" i="13"/>
  <c r="I97" i="17" s="1"/>
  <c r="Y95" i="13"/>
  <c r="Y93" i="17" s="1"/>
  <c r="N91" i="13"/>
  <c r="N89" i="17" s="1"/>
  <c r="W85" i="13"/>
  <c r="W83" i="17" s="1"/>
  <c r="B80" i="13"/>
  <c r="L209" i="13"/>
  <c r="L206" i="17" s="1"/>
  <c r="M200" i="13"/>
  <c r="M197" i="17" s="1"/>
  <c r="B188" i="13"/>
  <c r="B185" i="17" s="1"/>
  <c r="L163" i="13"/>
  <c r="L160" i="17" s="1"/>
  <c r="J17" i="13"/>
  <c r="J16" i="17" s="1"/>
  <c r="F15" i="13"/>
  <c r="F14" i="17" s="1"/>
  <c r="B13" i="13"/>
  <c r="AB10" i="13"/>
  <c r="AB10" i="17" s="1"/>
  <c r="X8" i="13"/>
  <c r="X8" i="17" s="1"/>
  <c r="U75" i="13"/>
  <c r="U74" i="17" s="1"/>
  <c r="P140" i="13"/>
  <c r="P138" i="17" s="1"/>
  <c r="L138" i="13"/>
  <c r="L136" i="17" s="1"/>
  <c r="H136" i="13"/>
  <c r="H134" i="17" s="1"/>
  <c r="D134" i="13"/>
  <c r="D132" i="17" s="1"/>
  <c r="AD131" i="13"/>
  <c r="AD129" i="17" s="1"/>
  <c r="Z129" i="13"/>
  <c r="Z127" i="17" s="1"/>
  <c r="V127" i="13"/>
  <c r="V125" i="17" s="1"/>
  <c r="R125" i="13"/>
  <c r="R123" i="17" s="1"/>
  <c r="N123" i="13"/>
  <c r="N121" i="17" s="1"/>
  <c r="J121" i="13"/>
  <c r="J119" i="17" s="1"/>
  <c r="F119" i="13"/>
  <c r="F117" i="17" s="1"/>
  <c r="B117" i="13"/>
  <c r="AB114" i="13"/>
  <c r="AB112" i="17" s="1"/>
  <c r="X112" i="13"/>
  <c r="X110" i="17" s="1"/>
  <c r="S110" i="13"/>
  <c r="S108" i="17" s="1"/>
  <c r="X107" i="13"/>
  <c r="X105" i="17" s="1"/>
  <c r="AB104" i="13"/>
  <c r="AB102" i="17" s="1"/>
  <c r="C102" i="13"/>
  <c r="C100" i="17" s="1"/>
  <c r="P98" i="13"/>
  <c r="P96" i="17" s="1"/>
  <c r="B31" i="13"/>
  <c r="Q53" i="13"/>
  <c r="Q52" i="17" s="1"/>
  <c r="AC63" i="13"/>
  <c r="AC62" i="17" s="1"/>
  <c r="Y69" i="13"/>
  <c r="Y68" i="17" s="1"/>
  <c r="E35" i="13"/>
  <c r="E34" i="17" s="1"/>
  <c r="D71" i="13"/>
  <c r="D70" i="17" s="1"/>
  <c r="AC42" i="13"/>
  <c r="AC41" i="17" s="1"/>
  <c r="M58" i="13"/>
  <c r="M57" i="17" s="1"/>
  <c r="Z65" i="13"/>
  <c r="Z64" i="17" s="1"/>
  <c r="D70" i="13"/>
  <c r="D69" i="17" s="1"/>
  <c r="L37" i="13"/>
  <c r="L36" i="17" s="1"/>
  <c r="Z28" i="13"/>
  <c r="Z27" i="17" s="1"/>
  <c r="AE20" i="13"/>
  <c r="AE19" i="17" s="1"/>
  <c r="AE140" i="13"/>
  <c r="AB41" i="13"/>
  <c r="AB40" i="17" s="1"/>
  <c r="C18" i="13"/>
  <c r="C17" i="17" s="1"/>
  <c r="K30" i="13"/>
  <c r="K29" i="17" s="1"/>
  <c r="G41" i="13"/>
  <c r="G40" i="17" s="1"/>
  <c r="AE48" i="13"/>
  <c r="AE47" i="17" s="1"/>
  <c r="I53" i="13"/>
  <c r="I52" i="17" s="1"/>
  <c r="Q57" i="13"/>
  <c r="Q56" i="17" s="1"/>
  <c r="Y61" i="13"/>
  <c r="Y60" i="17" s="1"/>
  <c r="K64" i="13"/>
  <c r="K63" i="17" s="1"/>
  <c r="O66" i="13"/>
  <c r="O65" i="17" s="1"/>
  <c r="S68" i="13"/>
  <c r="S67" i="17" s="1"/>
  <c r="W70" i="13"/>
  <c r="W69" i="17" s="1"/>
  <c r="AA72" i="13"/>
  <c r="AA71" i="17" s="1"/>
  <c r="S26" i="13"/>
  <c r="S25" i="17" s="1"/>
  <c r="AE49" i="13"/>
  <c r="AE48" i="17" s="1"/>
  <c r="AC60" i="13"/>
  <c r="AC59" i="17" s="1"/>
  <c r="X67" i="13"/>
  <c r="X66" i="17" s="1"/>
  <c r="U6" i="13"/>
  <c r="U6" i="17" s="1"/>
  <c r="R20" i="13"/>
  <c r="R19" i="17" s="1"/>
  <c r="AC31" i="13"/>
  <c r="AC30" i="17" s="1"/>
  <c r="M42" i="13"/>
  <c r="M41" i="17" s="1"/>
  <c r="S49" i="13"/>
  <c r="S48" i="17" s="1"/>
  <c r="AA53" i="13"/>
  <c r="AA52" i="17" s="1"/>
  <c r="E58" i="13"/>
  <c r="E57" i="17" s="1"/>
  <c r="M62" i="13"/>
  <c r="M61" i="17" s="1"/>
  <c r="T64" i="13"/>
  <c r="T63" i="17" s="1"/>
  <c r="X66" i="13"/>
  <c r="X65" i="17" s="1"/>
  <c r="AB68" i="13"/>
  <c r="AB67" i="17" s="1"/>
  <c r="B71" i="13"/>
  <c r="G6" i="13"/>
  <c r="G6" i="17" s="1"/>
  <c r="J61" i="13"/>
  <c r="J60" i="17" s="1"/>
  <c r="F59" i="13"/>
  <c r="F58" i="17" s="1"/>
  <c r="B57" i="13"/>
  <c r="AB54" i="13"/>
  <c r="AB53" i="17" s="1"/>
  <c r="X52" i="13"/>
  <c r="X51" i="17" s="1"/>
  <c r="P48" i="13"/>
  <c r="P47" i="17" s="1"/>
  <c r="L46" i="13"/>
  <c r="L45" i="17" s="1"/>
  <c r="H44" i="13"/>
  <c r="H43" i="17" s="1"/>
  <c r="AD39" i="13"/>
  <c r="AD38" i="17" s="1"/>
  <c r="H37" i="13"/>
  <c r="H36" i="17" s="1"/>
  <c r="L34" i="13"/>
  <c r="L33" i="17" s="1"/>
  <c r="Q31" i="13"/>
  <c r="Q30" i="17" s="1"/>
  <c r="V28" i="13"/>
  <c r="V27" i="17" s="1"/>
  <c r="Z25" i="13"/>
  <c r="Z24" i="17" s="1"/>
  <c r="AE22" i="13"/>
  <c r="AE21" i="17" s="1"/>
  <c r="F20" i="13"/>
  <c r="F19" i="17" s="1"/>
  <c r="D13" i="13"/>
  <c r="D12" i="17" s="1"/>
  <c r="G140" i="13"/>
  <c r="G138" i="17" s="1"/>
  <c r="H121" i="13"/>
  <c r="H119" i="17" s="1"/>
  <c r="U47" i="13"/>
  <c r="U46" i="17" s="1"/>
  <c r="Q45" i="13"/>
  <c r="Q44" i="17" s="1"/>
  <c r="M43" i="13"/>
  <c r="M42" i="17" s="1"/>
  <c r="I41" i="13"/>
  <c r="I40" i="17" s="1"/>
  <c r="AD38" i="13"/>
  <c r="AD37" i="17" s="1"/>
  <c r="D36" i="13"/>
  <c r="D35" i="17" s="1"/>
  <c r="I33" i="13"/>
  <c r="I32" i="17" s="1"/>
  <c r="N30" i="13"/>
  <c r="N29" i="17" s="1"/>
  <c r="R27" i="13"/>
  <c r="R26" i="17" s="1"/>
  <c r="W24" i="13"/>
  <c r="W23" i="17" s="1"/>
  <c r="AB21" i="13"/>
  <c r="AB20" i="17" s="1"/>
  <c r="K18" i="13"/>
  <c r="K17" i="17" s="1"/>
  <c r="Y9" i="13"/>
  <c r="Y9" i="17" s="1"/>
  <c r="Q133" i="13"/>
  <c r="Q131" i="17" s="1"/>
  <c r="AD106" i="13"/>
  <c r="AD104" i="17" s="1"/>
  <c r="H61" i="13"/>
  <c r="H60" i="17" s="1"/>
  <c r="D59" i="13"/>
  <c r="D58" i="17" s="1"/>
  <c r="AD56" i="13"/>
  <c r="AD55" i="17" s="1"/>
  <c r="Z54" i="13"/>
  <c r="Z53" i="17" s="1"/>
  <c r="V52" i="13"/>
  <c r="V51" i="17" s="1"/>
  <c r="R50" i="13"/>
  <c r="R49" i="17" s="1"/>
  <c r="N48" i="13"/>
  <c r="N47" i="17" s="1"/>
  <c r="J46" i="13"/>
  <c r="J45" i="17" s="1"/>
  <c r="F44" i="13"/>
  <c r="F43" i="17" s="1"/>
  <c r="B42" i="13"/>
  <c r="AB39" i="13"/>
  <c r="AB38" i="17" s="1"/>
  <c r="E37" i="13"/>
  <c r="E36" i="17" s="1"/>
  <c r="J34" i="13"/>
  <c r="J33" i="17" s="1"/>
  <c r="N31" i="13"/>
  <c r="N30" i="17" s="1"/>
  <c r="S28" i="13"/>
  <c r="S27" i="17" s="1"/>
  <c r="X25" i="13"/>
  <c r="X24" i="17" s="1"/>
  <c r="AB22" i="13"/>
  <c r="AB21" i="17" s="1"/>
  <c r="C20" i="13"/>
  <c r="C19" i="17" s="1"/>
  <c r="Z12" i="13"/>
  <c r="U139" i="13"/>
  <c r="U137" i="17" s="1"/>
  <c r="F120" i="13"/>
  <c r="F118" i="17" s="1"/>
  <c r="Z18" i="13"/>
  <c r="Z17" i="17" s="1"/>
  <c r="R14" i="13"/>
  <c r="R13" i="17" s="1"/>
  <c r="J10" i="13"/>
  <c r="J10" i="17" s="1"/>
  <c r="C75" i="13"/>
  <c r="C74" i="17" s="1"/>
  <c r="X137" i="13"/>
  <c r="X135" i="17" s="1"/>
  <c r="P133" i="13"/>
  <c r="P131" i="17" s="1"/>
  <c r="H129" i="13"/>
  <c r="H127" i="17" s="1"/>
  <c r="G124" i="13"/>
  <c r="G122" i="17" s="1"/>
  <c r="G116" i="13"/>
  <c r="G114" i="17" s="1"/>
  <c r="T106" i="13"/>
  <c r="T104" i="17" s="1"/>
  <c r="AD206" i="13"/>
  <c r="AD203" i="17" s="1"/>
  <c r="S16" i="13"/>
  <c r="S15" i="17" s="1"/>
  <c r="K12" i="13"/>
  <c r="C8" i="13"/>
  <c r="C8" i="17" s="1"/>
  <c r="Y139" i="13"/>
  <c r="Y137" i="17" s="1"/>
  <c r="Q135" i="13"/>
  <c r="Q133" i="17" s="1"/>
  <c r="I131" i="13"/>
  <c r="I129" i="17" s="1"/>
  <c r="AD126" i="13"/>
  <c r="AD124" i="17" s="1"/>
  <c r="N120" i="13"/>
  <c r="N118" i="17" s="1"/>
  <c r="AB111" i="13"/>
  <c r="AB109" i="17" s="1"/>
  <c r="C94" i="13"/>
  <c r="C92" i="17" s="1"/>
  <c r="J140" i="13"/>
  <c r="J138" i="17" s="1"/>
  <c r="B136" i="13"/>
  <c r="X131" i="13"/>
  <c r="X129" i="17" s="1"/>
  <c r="P127" i="13"/>
  <c r="P125" i="17" s="1"/>
  <c r="I121" i="13"/>
  <c r="I119" i="17" s="1"/>
  <c r="W112" i="13"/>
  <c r="W110" i="17" s="1"/>
  <c r="X97" i="13"/>
  <c r="X95" i="17" s="1"/>
  <c r="H106" i="13"/>
  <c r="H104" i="17" s="1"/>
  <c r="R100" i="13"/>
  <c r="R98" i="17" s="1"/>
  <c r="P93" i="13"/>
  <c r="P91" i="17" s="1"/>
  <c r="U82" i="13"/>
  <c r="U80" i="17" s="1"/>
  <c r="Y204" i="13"/>
  <c r="Y201" i="17" s="1"/>
  <c r="I178" i="13"/>
  <c r="I175" i="17" s="1"/>
  <c r="C124" i="13"/>
  <c r="C122" i="17" s="1"/>
  <c r="Y119" i="13"/>
  <c r="Y117" i="17" s="1"/>
  <c r="Q115" i="13"/>
  <c r="Q113" i="17" s="1"/>
  <c r="I111" i="13"/>
  <c r="I109" i="17" s="1"/>
  <c r="X105" i="13"/>
  <c r="X103" i="17" s="1"/>
  <c r="C100" i="13"/>
  <c r="C98" i="17" s="1"/>
  <c r="W92" i="13"/>
  <c r="W90" i="17" s="1"/>
  <c r="T81" i="13"/>
  <c r="H203" i="13"/>
  <c r="H200" i="17" s="1"/>
  <c r="F173" i="13"/>
  <c r="F170" i="17" s="1"/>
  <c r="X119" i="13"/>
  <c r="X117" i="17" s="1"/>
  <c r="P115" i="13"/>
  <c r="P113" i="17" s="1"/>
  <c r="H111" i="13"/>
  <c r="H109" i="17" s="1"/>
  <c r="V105" i="13"/>
  <c r="V103" i="17" s="1"/>
  <c r="B100" i="13"/>
  <c r="V92" i="13"/>
  <c r="V90" i="17" s="1"/>
  <c r="S81" i="13"/>
  <c r="G203" i="13"/>
  <c r="G200" i="17" s="1"/>
  <c r="E173" i="13"/>
  <c r="E170" i="17" s="1"/>
  <c r="AE37" i="13"/>
  <c r="AE36" i="17" s="1"/>
  <c r="AA35" i="13"/>
  <c r="AA34" i="17" s="1"/>
  <c r="W33" i="13"/>
  <c r="W32" i="17" s="1"/>
  <c r="S31" i="13"/>
  <c r="S30" i="17" s="1"/>
  <c r="O29" i="13"/>
  <c r="O28" i="17" s="1"/>
  <c r="K27" i="13"/>
  <c r="K26" i="17" s="1"/>
  <c r="G25" i="13"/>
  <c r="G24" i="17" s="1"/>
  <c r="C23" i="13"/>
  <c r="C22" i="17" s="1"/>
  <c r="AC20" i="13"/>
  <c r="AC19" i="17" s="1"/>
  <c r="Y18" i="13"/>
  <c r="Y17" i="17" s="1"/>
  <c r="U16" i="13"/>
  <c r="U15" i="17" s="1"/>
  <c r="Q14" i="13"/>
  <c r="Q13" i="17" s="1"/>
  <c r="M12" i="13"/>
  <c r="I10" i="13"/>
  <c r="I10" i="17" s="1"/>
  <c r="E8" i="13"/>
  <c r="E8" i="17" s="1"/>
  <c r="AE141" i="13"/>
  <c r="AA139" i="13"/>
  <c r="AA137" i="17" s="1"/>
  <c r="W137" i="13"/>
  <c r="W135" i="17" s="1"/>
  <c r="S135" i="13"/>
  <c r="S133" i="17" s="1"/>
  <c r="O133" i="13"/>
  <c r="O131" i="17" s="1"/>
  <c r="K131" i="13"/>
  <c r="K129" i="17" s="1"/>
  <c r="G129" i="13"/>
  <c r="G127" i="17" s="1"/>
  <c r="C127" i="13"/>
  <c r="C125" i="17" s="1"/>
  <c r="AC124" i="13"/>
  <c r="AC122" i="17" s="1"/>
  <c r="Y122" i="13"/>
  <c r="Y120" i="17" s="1"/>
  <c r="U120" i="13"/>
  <c r="U118" i="17" s="1"/>
  <c r="Q118" i="13"/>
  <c r="Q116" i="17" s="1"/>
  <c r="M116" i="13"/>
  <c r="M114" i="17" s="1"/>
  <c r="I114" i="13"/>
  <c r="I112" i="17" s="1"/>
  <c r="E112" i="13"/>
  <c r="E110" i="17" s="1"/>
  <c r="X109" i="13"/>
  <c r="X107" i="17" s="1"/>
  <c r="AB106" i="13"/>
  <c r="AB104" i="17" s="1"/>
  <c r="C104" i="13"/>
  <c r="C102" i="17" s="1"/>
  <c r="H101" i="13"/>
  <c r="H99" i="17" s="1"/>
  <c r="U97" i="13"/>
  <c r="U95" i="17" s="1"/>
  <c r="K92" i="13"/>
  <c r="K90" i="17" s="1"/>
  <c r="AD83" i="13"/>
  <c r="AD81" i="17" s="1"/>
  <c r="Z76" i="13"/>
  <c r="Z75" i="17" s="1"/>
  <c r="N202" i="13"/>
  <c r="N199" i="17" s="1"/>
  <c r="V182" i="13"/>
  <c r="V179" i="17" s="1"/>
  <c r="H18" i="13"/>
  <c r="H17" i="17" s="1"/>
  <c r="R15" i="13"/>
  <c r="R14" i="17" s="1"/>
  <c r="L12" i="13"/>
  <c r="V9" i="13"/>
  <c r="V9" i="17" s="1"/>
  <c r="B7" i="13"/>
  <c r="Z139" i="13"/>
  <c r="Z137" i="17" s="1"/>
  <c r="F137" i="13"/>
  <c r="F135" i="17" s="1"/>
  <c r="P134" i="13"/>
  <c r="P132" i="17" s="1"/>
  <c r="J131" i="13"/>
  <c r="J129" i="17" s="1"/>
  <c r="T128" i="13"/>
  <c r="T126" i="17" s="1"/>
  <c r="AD125" i="13"/>
  <c r="AD123" i="17" s="1"/>
  <c r="X122" i="13"/>
  <c r="X120" i="17" s="1"/>
  <c r="D120" i="13"/>
  <c r="D118" i="17" s="1"/>
  <c r="N117" i="13"/>
  <c r="N115" i="17" s="1"/>
  <c r="H114" i="13"/>
  <c r="H112" i="17" s="1"/>
  <c r="R111" i="13"/>
  <c r="R109" i="17" s="1"/>
  <c r="J108" i="13"/>
  <c r="J106" i="17" s="1"/>
  <c r="B104" i="13"/>
  <c r="F94" i="13"/>
  <c r="F92" i="17" s="1"/>
  <c r="R83" i="13"/>
  <c r="R81" i="17" s="1"/>
  <c r="E206" i="13"/>
  <c r="E203" i="17" s="1"/>
  <c r="S181" i="13"/>
  <c r="S178" i="17" s="1"/>
  <c r="E108" i="13"/>
  <c r="E106" i="17" s="1"/>
  <c r="AA103" i="13"/>
  <c r="AA101" i="17" s="1"/>
  <c r="S99" i="13"/>
  <c r="S97" i="17" s="1"/>
  <c r="K95" i="13"/>
  <c r="K93" i="17" s="1"/>
  <c r="Y90" i="13"/>
  <c r="Y88" i="17" s="1"/>
  <c r="D85" i="13"/>
  <c r="D83" i="17" s="1"/>
  <c r="N79" i="13"/>
  <c r="N78" i="17" s="1"/>
  <c r="N208" i="13"/>
  <c r="N205" i="17" s="1"/>
  <c r="E199" i="13"/>
  <c r="E196" i="17" s="1"/>
  <c r="F186" i="13"/>
  <c r="F183" i="17" s="1"/>
  <c r="AC155" i="13"/>
  <c r="AC152" i="17" s="1"/>
  <c r="R93" i="13"/>
  <c r="R91" i="17" s="1"/>
  <c r="N88" i="13"/>
  <c r="N86" i="17" s="1"/>
  <c r="X82" i="13"/>
  <c r="X80" i="17" s="1"/>
  <c r="C77" i="13"/>
  <c r="C76" i="17" s="1"/>
  <c r="AC204" i="13"/>
  <c r="AC201" i="17" s="1"/>
  <c r="O194" i="13"/>
  <c r="O191" i="17" s="1"/>
  <c r="T178" i="13"/>
  <c r="T175" i="17" s="1"/>
  <c r="X210" i="13"/>
  <c r="X207" i="17" s="1"/>
  <c r="P206" i="13"/>
  <c r="P203" i="17" s="1"/>
  <c r="H202" i="13"/>
  <c r="H199" i="17" s="1"/>
  <c r="R196" i="13"/>
  <c r="R193" i="17" s="1"/>
  <c r="Z190" i="13"/>
  <c r="Z187" i="17" s="1"/>
  <c r="J182" i="13"/>
  <c r="J179" i="17" s="1"/>
  <c r="F169" i="13"/>
  <c r="F166" i="17" s="1"/>
  <c r="K90" i="13"/>
  <c r="K88" i="17" s="1"/>
  <c r="C86" i="13"/>
  <c r="C84" i="17" s="1"/>
  <c r="Y81" i="13"/>
  <c r="Q77" i="13"/>
  <c r="Q76" i="17" s="1"/>
  <c r="I209" i="13"/>
  <c r="I206" i="17" s="1"/>
  <c r="AE204" i="13"/>
  <c r="I200" i="13"/>
  <c r="I197" i="17" s="1"/>
  <c r="R194" i="13"/>
  <c r="R191" i="17" s="1"/>
  <c r="AA187" i="13"/>
  <c r="AA184" i="17" s="1"/>
  <c r="Y178" i="13"/>
  <c r="Y175" i="17" s="1"/>
  <c r="AC162" i="13"/>
  <c r="AC159" i="17" s="1"/>
  <c r="F199" i="13"/>
  <c r="F196" i="17" s="1"/>
  <c r="AB194" i="13"/>
  <c r="AB191" i="17" s="1"/>
  <c r="T190" i="13"/>
  <c r="T187" i="17" s="1"/>
  <c r="L186" i="13"/>
  <c r="L183" i="17" s="1"/>
  <c r="D182" i="13"/>
  <c r="D179" i="17" s="1"/>
  <c r="Y176" i="13"/>
  <c r="Y173" i="17" s="1"/>
  <c r="X168" i="13"/>
  <c r="X165" i="17" s="1"/>
  <c r="Z156" i="13"/>
  <c r="Z153" i="17" s="1"/>
  <c r="U187" i="13"/>
  <c r="U184" i="17" s="1"/>
  <c r="M183" i="13"/>
  <c r="M180" i="17" s="1"/>
  <c r="Q178" i="13"/>
  <c r="Q175" i="17" s="1"/>
  <c r="M171" i="13"/>
  <c r="M168" i="17" s="1"/>
  <c r="E162" i="13"/>
  <c r="E159" i="17" s="1"/>
  <c r="AD178" i="13"/>
  <c r="AD175" i="17" s="1"/>
  <c r="V174" i="13"/>
  <c r="V171" i="17" s="1"/>
  <c r="N170" i="13"/>
  <c r="N167" i="17" s="1"/>
  <c r="F166" i="13"/>
  <c r="F163" i="17" s="1"/>
  <c r="F160" i="13"/>
  <c r="F157" i="17" s="1"/>
  <c r="G175" i="13"/>
  <c r="G172" i="17" s="1"/>
  <c r="AC170" i="13"/>
  <c r="AC167" i="17" s="1"/>
  <c r="U166" i="13"/>
  <c r="U163" i="17" s="1"/>
  <c r="G161" i="13"/>
  <c r="G158" i="17" s="1"/>
  <c r="B163" i="13"/>
  <c r="B160" i="17" s="1"/>
  <c r="X158" i="13"/>
  <c r="X155" i="17" s="1"/>
  <c r="U151" i="13"/>
  <c r="U148" i="17" s="1"/>
  <c r="Q161" i="13"/>
  <c r="Q158" i="17" s="1"/>
  <c r="I157" i="13"/>
  <c r="I154" i="17" s="1"/>
  <c r="U145" i="13"/>
  <c r="U143" i="17" s="1"/>
  <c r="J150" i="13"/>
  <c r="B146" i="13"/>
  <c r="B144" i="17" s="1"/>
  <c r="C153" i="13"/>
  <c r="C150" i="17" s="1"/>
  <c r="Y148" i="13"/>
  <c r="Y146" i="17" s="1"/>
  <c r="F155" i="13"/>
  <c r="F152" i="17" s="1"/>
  <c r="AB150" i="13"/>
  <c r="T146" i="13"/>
  <c r="T144" i="17" s="1"/>
  <c r="K45" i="13"/>
  <c r="K44" i="17" s="1"/>
  <c r="AB65" i="13"/>
  <c r="AB64" i="17" s="1"/>
  <c r="S10" i="13"/>
  <c r="S10" i="17" s="1"/>
  <c r="H39" i="13"/>
  <c r="H38" i="17" s="1"/>
  <c r="K52" i="13"/>
  <c r="K51" i="17" s="1"/>
  <c r="AA60" i="13"/>
  <c r="AA59" i="17" s="1"/>
  <c r="AE65" i="13"/>
  <c r="AE64" i="17" s="1"/>
  <c r="I70" i="13"/>
  <c r="I69" i="17" s="1"/>
  <c r="M19" i="13"/>
  <c r="M18" i="17" s="1"/>
  <c r="P67" i="13"/>
  <c r="P66" i="17" s="1"/>
  <c r="B96" i="13"/>
  <c r="B86" i="13"/>
  <c r="AA209" i="13"/>
  <c r="AA206" i="17" s="1"/>
  <c r="C189" i="13"/>
  <c r="C186" i="17" s="1"/>
  <c r="C109" i="13"/>
  <c r="C107" i="17" s="1"/>
  <c r="Y104" i="13"/>
  <c r="Y102" i="17" s="1"/>
  <c r="Q100" i="13"/>
  <c r="Q98" i="17" s="1"/>
  <c r="I96" i="13"/>
  <c r="I94" i="17" s="1"/>
  <c r="AE91" i="13"/>
  <c r="L86" i="13"/>
  <c r="L84" i="17" s="1"/>
  <c r="U80" i="13"/>
  <c r="U79" i="17" s="1"/>
  <c r="J210" i="13"/>
  <c r="J207" i="17" s="1"/>
  <c r="T201" i="13"/>
  <c r="T198" i="17" s="1"/>
  <c r="AB189" i="13"/>
  <c r="AB186" i="17" s="1"/>
  <c r="J167" i="13"/>
  <c r="J164" i="17" s="1"/>
  <c r="P94" i="13"/>
  <c r="P92" i="17" s="1"/>
  <c r="V89" i="13"/>
  <c r="V87" i="17" s="1"/>
  <c r="AE83" i="13"/>
  <c r="J78" i="13"/>
  <c r="J77" i="17" s="1"/>
  <c r="Y206" i="13"/>
  <c r="Y203" i="17" s="1"/>
  <c r="AD196" i="13"/>
  <c r="AD193" i="17" s="1"/>
  <c r="AC182" i="13"/>
  <c r="AC179" i="17" s="1"/>
  <c r="W144" i="13"/>
  <c r="W142" i="17" s="1"/>
  <c r="N207" i="13"/>
  <c r="N204" i="17" s="1"/>
  <c r="F203" i="13"/>
  <c r="F200" i="17" s="1"/>
  <c r="Y197" i="13"/>
  <c r="Y194" i="17" s="1"/>
  <c r="E192" i="13"/>
  <c r="E189" i="17" s="1"/>
  <c r="F184" i="13"/>
  <c r="F181" i="17" s="1"/>
  <c r="AB172" i="13"/>
  <c r="AB169" i="17" s="1"/>
  <c r="I91" i="13"/>
  <c r="I89" i="17" s="1"/>
  <c r="AE86" i="13"/>
  <c r="W82" i="13"/>
  <c r="W80" i="17" s="1"/>
  <c r="O78" i="13"/>
  <c r="O77" i="17" s="1"/>
  <c r="G210" i="13"/>
  <c r="G207" i="17" s="1"/>
  <c r="AC205" i="13"/>
  <c r="AC202" i="17" s="1"/>
  <c r="P201" i="13"/>
  <c r="P198" i="17" s="1"/>
  <c r="Y195" i="13"/>
  <c r="Y192" i="17" s="1"/>
  <c r="W189" i="13"/>
  <c r="W186" i="17" s="1"/>
  <c r="G181" i="13"/>
  <c r="G178" i="17" s="1"/>
  <c r="AE166" i="13"/>
  <c r="D200" i="13"/>
  <c r="D197" i="17" s="1"/>
  <c r="Z195" i="13"/>
  <c r="Z192" i="17" s="1"/>
  <c r="R191" i="13"/>
  <c r="R188" i="17" s="1"/>
  <c r="J187" i="13"/>
  <c r="J184" i="17" s="1"/>
  <c r="B183" i="13"/>
  <c r="B180" i="17" s="1"/>
  <c r="C178" i="13"/>
  <c r="C175" i="17" s="1"/>
  <c r="T170" i="13"/>
  <c r="T167" i="17" s="1"/>
  <c r="R160" i="13"/>
  <c r="R157" i="17" s="1"/>
  <c r="S188" i="13"/>
  <c r="S185" i="17" s="1"/>
  <c r="K184" i="13"/>
  <c r="K181" i="17" s="1"/>
  <c r="Y179" i="13"/>
  <c r="Y176" i="17" s="1"/>
  <c r="I173" i="13"/>
  <c r="I170" i="17" s="1"/>
  <c r="W164" i="13"/>
  <c r="W161" i="17" s="1"/>
  <c r="AB179" i="13"/>
  <c r="AB176" i="17" s="1"/>
  <c r="T175" i="13"/>
  <c r="T172" i="17" s="1"/>
  <c r="L171" i="13"/>
  <c r="L168" i="17" s="1"/>
  <c r="D167" i="13"/>
  <c r="D164" i="17" s="1"/>
  <c r="B162" i="13"/>
  <c r="B159" i="17" s="1"/>
  <c r="U147" i="13"/>
  <c r="U145" i="17" s="1"/>
  <c r="AA171" i="13"/>
  <c r="AA168" i="17" s="1"/>
  <c r="S167" i="13"/>
  <c r="S164" i="17" s="1"/>
  <c r="C163" i="13"/>
  <c r="C160" i="17" s="1"/>
  <c r="Y151" i="13"/>
  <c r="Y148" i="17" s="1"/>
  <c r="V159" i="13"/>
  <c r="V156" i="17" s="1"/>
  <c r="AA154" i="13"/>
  <c r="AA151" i="17" s="1"/>
  <c r="O162" i="13"/>
  <c r="O159" i="17" s="1"/>
  <c r="G158" i="13"/>
  <c r="G155" i="17" s="1"/>
  <c r="M149" i="13"/>
  <c r="M147" i="17" s="1"/>
  <c r="H151" i="13"/>
  <c r="H148" i="17" s="1"/>
  <c r="AD146" i="13"/>
  <c r="AD144" i="17" s="1"/>
  <c r="AE153" i="13"/>
  <c r="W149" i="13"/>
  <c r="W147" i="17" s="1"/>
  <c r="O145" i="13"/>
  <c r="O143" i="17" s="1"/>
  <c r="Z151" i="13"/>
  <c r="Z148" i="17" s="1"/>
  <c r="R147" i="13"/>
  <c r="R145" i="17" s="1"/>
  <c r="V33" i="13"/>
  <c r="V32" i="17" s="1"/>
  <c r="L63" i="13"/>
  <c r="L62" i="17" s="1"/>
  <c r="T119" i="13"/>
  <c r="T117" i="17" s="1"/>
  <c r="H34" i="13"/>
  <c r="H33" i="17" s="1"/>
  <c r="O50" i="13"/>
  <c r="O49" i="17" s="1"/>
  <c r="AE58" i="13"/>
  <c r="AE57" i="17" s="1"/>
  <c r="C65" i="13"/>
  <c r="C64" i="17" s="1"/>
  <c r="K69" i="13"/>
  <c r="K68" i="17" s="1"/>
  <c r="T6" i="13"/>
  <c r="T6" i="17" s="1"/>
  <c r="T63" i="13"/>
  <c r="T62" i="17" s="1"/>
  <c r="X95" i="13"/>
  <c r="X93" i="17" s="1"/>
  <c r="V85" i="13"/>
  <c r="V83" i="17" s="1"/>
  <c r="K209" i="13"/>
  <c r="K206" i="17" s="1"/>
  <c r="AE187" i="13"/>
  <c r="AC108" i="13"/>
  <c r="AC106" i="17" s="1"/>
  <c r="U104" i="13"/>
  <c r="U102" i="17" s="1"/>
  <c r="M100" i="13"/>
  <c r="M98" i="17" s="1"/>
  <c r="E96" i="13"/>
  <c r="E94" i="17" s="1"/>
  <c r="AA91" i="13"/>
  <c r="AA89" i="17" s="1"/>
  <c r="F86" i="13"/>
  <c r="F84" i="17" s="1"/>
  <c r="P80" i="13"/>
  <c r="P79" i="17" s="1"/>
  <c r="B210" i="13"/>
  <c r="B207" i="17" s="1"/>
  <c r="I201" i="13"/>
  <c r="I198" i="17" s="1"/>
  <c r="L189" i="13"/>
  <c r="L186" i="17" s="1"/>
  <c r="H166" i="13"/>
  <c r="H163" i="17" s="1"/>
  <c r="L94" i="13"/>
  <c r="L92" i="17" s="1"/>
  <c r="P89" i="13"/>
  <c r="P87" i="17" s="1"/>
  <c r="Z83" i="13"/>
  <c r="Z81" i="17" s="1"/>
  <c r="E78" i="13"/>
  <c r="E77" i="17" s="1"/>
  <c r="Q206" i="13"/>
  <c r="Q203" i="17" s="1"/>
  <c r="S196" i="13"/>
  <c r="S193" i="17" s="1"/>
  <c r="M182" i="13"/>
  <c r="M179" i="17" s="1"/>
  <c r="S144" i="13"/>
  <c r="S142" i="17" s="1"/>
  <c r="J207" i="13"/>
  <c r="J204" i="17" s="1"/>
  <c r="B203" i="13"/>
  <c r="B200" i="17" s="1"/>
  <c r="T197" i="13"/>
  <c r="T194" i="17" s="1"/>
  <c r="AC191" i="13"/>
  <c r="AC188" i="17" s="1"/>
  <c r="AB183" i="13"/>
  <c r="AB180" i="17" s="1"/>
  <c r="L172" i="13"/>
  <c r="L169" i="17" s="1"/>
  <c r="E91" i="13"/>
  <c r="E89" i="17" s="1"/>
  <c r="AA86" i="13"/>
  <c r="AA84" i="17" s="1"/>
  <c r="S82" i="13"/>
  <c r="S80" i="17" s="1"/>
  <c r="K78" i="13"/>
  <c r="K77" i="17" s="1"/>
  <c r="C210" i="13"/>
  <c r="C207" i="17" s="1"/>
  <c r="Y205" i="13"/>
  <c r="Y202" i="17" s="1"/>
  <c r="K201" i="13"/>
  <c r="K198" i="17" s="1"/>
  <c r="T195" i="13"/>
  <c r="T192" i="17" s="1"/>
  <c r="O189" i="13"/>
  <c r="O186" i="17" s="1"/>
  <c r="AC180" i="13"/>
  <c r="AC177" i="17" s="1"/>
  <c r="O166" i="13"/>
  <c r="O163" i="17" s="1"/>
  <c r="AD199" i="13"/>
  <c r="AD196" i="17" s="1"/>
  <c r="V195" i="13"/>
  <c r="V192" i="17" s="1"/>
  <c r="N191" i="13"/>
  <c r="N188" i="17" s="1"/>
  <c r="F187" i="13"/>
  <c r="F184" i="17" s="1"/>
  <c r="AB182" i="13"/>
  <c r="AB179" i="17" s="1"/>
  <c r="AA177" i="13"/>
  <c r="AA174" i="17" s="1"/>
  <c r="L170" i="13"/>
  <c r="L167" i="17" s="1"/>
  <c r="B160" i="13"/>
  <c r="B157" i="17" s="1"/>
  <c r="O188" i="13"/>
  <c r="O185" i="17" s="1"/>
  <c r="G184" i="13"/>
  <c r="G181" i="17" s="1"/>
  <c r="S179" i="13"/>
  <c r="S176" i="17" s="1"/>
  <c r="AE172" i="13"/>
  <c r="O164" i="13"/>
  <c r="O161" i="17" s="1"/>
  <c r="X179" i="13"/>
  <c r="X176" i="17" s="1"/>
  <c r="P175" i="13"/>
  <c r="P172" i="17" s="1"/>
  <c r="H171" i="13"/>
  <c r="H168" i="17" s="1"/>
  <c r="AD166" i="13"/>
  <c r="AD163" i="17" s="1"/>
  <c r="X161" i="13"/>
  <c r="X158" i="17" s="1"/>
  <c r="S146" i="13"/>
  <c r="S144" i="17" s="1"/>
  <c r="W171" i="13"/>
  <c r="W168" i="17" s="1"/>
  <c r="O167" i="13"/>
  <c r="O164" i="17" s="1"/>
  <c r="Y162" i="13"/>
  <c r="Y159" i="17" s="1"/>
  <c r="W150" i="13"/>
  <c r="R159" i="13"/>
  <c r="R156" i="17" s="1"/>
  <c r="S154" i="13"/>
  <c r="S151" i="17" s="1"/>
  <c r="K162" i="13"/>
  <c r="K159" i="17" s="1"/>
  <c r="C158" i="13"/>
  <c r="C155" i="17" s="1"/>
  <c r="AA148" i="13"/>
  <c r="AA146" i="17" s="1"/>
  <c r="D151" i="13"/>
  <c r="D148" i="17" s="1"/>
  <c r="Z146" i="13"/>
  <c r="Z144" i="17" s="1"/>
  <c r="AA153" i="13"/>
  <c r="AA150" i="17" s="1"/>
  <c r="S149" i="13"/>
  <c r="S147" i="17" s="1"/>
  <c r="K145" i="13"/>
  <c r="K143" i="17" s="1"/>
  <c r="V151" i="13"/>
  <c r="V148" i="17" s="1"/>
  <c r="N147" i="13"/>
  <c r="N145" i="17" s="1"/>
  <c r="Z35" i="13"/>
  <c r="Z34" i="17" s="1"/>
  <c r="X63" i="13"/>
  <c r="X62" i="17" s="1"/>
  <c r="N126" i="13"/>
  <c r="N124" i="17" s="1"/>
  <c r="AD34" i="13"/>
  <c r="AD33" i="17" s="1"/>
  <c r="W50" i="13"/>
  <c r="W49" i="17" s="1"/>
  <c r="I59" i="13"/>
  <c r="I58" i="17" s="1"/>
  <c r="G65" i="13"/>
  <c r="G64" i="17" s="1"/>
  <c r="O69" i="13"/>
  <c r="O68" i="17" s="1"/>
  <c r="X6" i="13"/>
  <c r="X6" i="17" s="1"/>
  <c r="J64" i="13"/>
  <c r="J63" i="17" s="1"/>
  <c r="K98" i="13"/>
  <c r="K96" i="17" s="1"/>
  <c r="S89" i="13"/>
  <c r="S87" i="17" s="1"/>
  <c r="H78" i="13"/>
  <c r="H77" i="17" s="1"/>
  <c r="Y196" i="13"/>
  <c r="Y193" i="17" s="1"/>
  <c r="K109" i="13"/>
  <c r="K107" i="17" s="1"/>
  <c r="Y100" i="13"/>
  <c r="Y98" i="17" s="1"/>
  <c r="I92" i="13"/>
  <c r="I90" i="17" s="1"/>
  <c r="B81" i="13"/>
  <c r="J202" i="13"/>
  <c r="J199" i="17" s="1"/>
  <c r="N169" i="13"/>
  <c r="N166" i="17" s="1"/>
  <c r="B90" i="13"/>
  <c r="U78" i="13"/>
  <c r="U77" i="17" s="1"/>
  <c r="U197" i="13"/>
  <c r="U194" i="17" s="1"/>
  <c r="N203" i="13"/>
  <c r="N200" i="17" s="1"/>
  <c r="O192" i="13"/>
  <c r="O189" i="17" s="1"/>
  <c r="AD173" i="13"/>
  <c r="AD170" i="17" s="1"/>
  <c r="I87" i="13"/>
  <c r="I85" i="17" s="1"/>
  <c r="AE8" i="13"/>
  <c r="AE8" i="17" s="1"/>
  <c r="AE67" i="13"/>
  <c r="AE66" i="17" s="1"/>
  <c r="AE176" i="13"/>
  <c r="AE202" i="13"/>
  <c r="AE103" i="13"/>
  <c r="AE50" i="13"/>
  <c r="AE49" i="17" s="1"/>
  <c r="AE90" i="13"/>
  <c r="AE85" i="13"/>
  <c r="AE95" i="13"/>
  <c r="AE61" i="13"/>
  <c r="AE60" i="17" s="1"/>
  <c r="AE147" i="13"/>
  <c r="AE150" i="13"/>
  <c r="AE167" i="13"/>
  <c r="AE188" i="13"/>
  <c r="AE181" i="13"/>
  <c r="AE80" i="13"/>
  <c r="AE196" i="13"/>
  <c r="AE41" i="13"/>
  <c r="AE40" i="17" s="1"/>
  <c r="AE145" i="13"/>
  <c r="AE162" i="13"/>
  <c r="AE148" i="13"/>
  <c r="AE165" i="13"/>
  <c r="AE186" i="13"/>
  <c r="AE78" i="13"/>
  <c r="AE24" i="13"/>
  <c r="AE23" i="17" s="1"/>
  <c r="AE157" i="13"/>
  <c r="AE205" i="13"/>
  <c r="AE97" i="13"/>
  <c r="AE39" i="13"/>
  <c r="AE38" i="17" s="1"/>
  <c r="AE149" i="13"/>
  <c r="AE169" i="13"/>
  <c r="AE185" i="13"/>
  <c r="AE198" i="13"/>
  <c r="AE57" i="13"/>
  <c r="AE56" i="17" s="1"/>
  <c r="AE16" i="13"/>
  <c r="AE15" i="17" s="1"/>
  <c r="AE158" i="13"/>
  <c r="AE177" i="13"/>
  <c r="AE182" i="13"/>
  <c r="AE210" i="13"/>
  <c r="AE175" i="13"/>
  <c r="AE69" i="13"/>
  <c r="AE68" i="17" s="1"/>
  <c r="AE179" i="13"/>
  <c r="AE101" i="13"/>
  <c r="AE71" i="13"/>
  <c r="AE70" i="17" s="1"/>
  <c r="AE161" i="13"/>
  <c r="AE209" i="13"/>
  <c r="AE99" i="13"/>
  <c r="AE160" i="13"/>
  <c r="AE152" i="13"/>
  <c r="AE159" i="13"/>
  <c r="AE184" i="13"/>
  <c r="AE190" i="13"/>
  <c r="AE76" i="13"/>
  <c r="AE192" i="13"/>
  <c r="AE203" i="13"/>
  <c r="N135" i="13"/>
  <c r="N133" i="17" s="1"/>
  <c r="J133" i="13"/>
  <c r="J131" i="17" s="1"/>
  <c r="F131" i="13"/>
  <c r="F129" i="17" s="1"/>
  <c r="B129" i="13"/>
  <c r="AB126" i="13"/>
  <c r="AB124" i="17" s="1"/>
  <c r="X124" i="13"/>
  <c r="X122" i="17" s="1"/>
  <c r="T122" i="13"/>
  <c r="T120" i="17" s="1"/>
  <c r="P120" i="13"/>
  <c r="P118" i="17" s="1"/>
  <c r="L118" i="13"/>
  <c r="L116" i="17" s="1"/>
  <c r="H116" i="13"/>
  <c r="H114" i="17" s="1"/>
  <c r="D114" i="13"/>
  <c r="D112" i="17" s="1"/>
  <c r="AD111" i="13"/>
  <c r="AD109" i="17" s="1"/>
  <c r="Q109" i="13"/>
  <c r="Q107" i="17" s="1"/>
  <c r="V106" i="13"/>
  <c r="V104" i="17" s="1"/>
  <c r="Z103" i="13"/>
  <c r="Z101" i="17" s="1"/>
  <c r="AE100" i="13"/>
  <c r="U11" i="13"/>
  <c r="U11" i="17" s="1"/>
  <c r="I49" i="13"/>
  <c r="I48" i="17" s="1"/>
  <c r="AA62" i="13"/>
  <c r="AA61" i="17" s="1"/>
  <c r="K70" i="13"/>
  <c r="K69" i="17" s="1"/>
  <c r="O47" i="13"/>
  <c r="O46" i="17" s="1"/>
  <c r="P69" i="13"/>
  <c r="P68" i="17" s="1"/>
  <c r="Y29" i="13"/>
  <c r="Y28" i="17" s="1"/>
  <c r="C53" i="13"/>
  <c r="C52" i="17" s="1"/>
  <c r="J65" i="13"/>
  <c r="J64" i="17" s="1"/>
  <c r="T70" i="13"/>
  <c r="T69" i="17" s="1"/>
  <c r="AA6" i="13"/>
  <c r="AA6" i="17" s="1"/>
  <c r="T60" i="13"/>
  <c r="T59" i="17" s="1"/>
  <c r="P58" i="13"/>
  <c r="P57" i="17" s="1"/>
  <c r="L56" i="13"/>
  <c r="L55" i="17" s="1"/>
  <c r="H54" i="13"/>
  <c r="H53" i="17" s="1"/>
  <c r="P50" i="13"/>
  <c r="P49" i="17" s="1"/>
  <c r="J47" i="13"/>
  <c r="J46" i="17" s="1"/>
  <c r="D44" i="13"/>
  <c r="D43" i="17" s="1"/>
  <c r="L40" i="13"/>
  <c r="L39" i="17" s="1"/>
  <c r="K36" i="13"/>
  <c r="K35" i="17" s="1"/>
  <c r="L31" i="13"/>
  <c r="L30" i="17" s="1"/>
  <c r="L26" i="13"/>
  <c r="L25" i="17" s="1"/>
  <c r="M21" i="13"/>
  <c r="M20" i="17" s="1"/>
  <c r="N10" i="13"/>
  <c r="N10" i="17" s="1"/>
  <c r="D119" i="13"/>
  <c r="D117" i="17" s="1"/>
  <c r="O46" i="13"/>
  <c r="O45" i="17" s="1"/>
  <c r="I43" i="13"/>
  <c r="I42" i="17" s="1"/>
  <c r="C38" i="13"/>
  <c r="C37" i="17" s="1"/>
  <c r="M27" i="13"/>
  <c r="M26" i="17" s="1"/>
  <c r="I9" i="13"/>
  <c r="I9" i="17" s="1"/>
  <c r="P59" i="13"/>
  <c r="P58" i="17" s="1"/>
  <c r="F54" i="13"/>
  <c r="F53" i="17" s="1"/>
  <c r="Z48" i="13"/>
  <c r="Z47" i="17" s="1"/>
  <c r="P43" i="13"/>
  <c r="P42" i="17" s="1"/>
  <c r="L38" i="13"/>
  <c r="L37" i="17" s="1"/>
  <c r="I31" i="13"/>
  <c r="I30" i="17" s="1"/>
  <c r="F24" i="13"/>
  <c r="F23" i="17" s="1"/>
  <c r="N14" i="13"/>
  <c r="N13" i="17" s="1"/>
  <c r="D109" i="13"/>
  <c r="D107" i="17" s="1"/>
  <c r="F12" i="13"/>
  <c r="P137" i="13"/>
  <c r="P135" i="17" s="1"/>
  <c r="I125" i="13"/>
  <c r="I123" i="17" s="1"/>
  <c r="M111" i="13"/>
  <c r="M109" i="17" s="1"/>
  <c r="O18" i="13"/>
  <c r="O17" i="17" s="1"/>
  <c r="AA8" i="13"/>
  <c r="AA8" i="17" s="1"/>
  <c r="I135" i="13"/>
  <c r="I133" i="17" s="1"/>
  <c r="Y127" i="13"/>
  <c r="Y125" i="17" s="1"/>
  <c r="L111" i="13"/>
  <c r="L109" i="17" s="1"/>
  <c r="AD138" i="13"/>
  <c r="AD136" i="17" s="1"/>
  <c r="L129" i="13"/>
  <c r="L127" i="17" s="1"/>
  <c r="S118" i="13"/>
  <c r="S116" i="17" s="1"/>
  <c r="B102" i="13"/>
  <c r="T101" i="13"/>
  <c r="T99" i="17" s="1"/>
  <c r="Y84" i="13"/>
  <c r="Y82" i="17" s="1"/>
  <c r="I175" i="13"/>
  <c r="I172" i="17" s="1"/>
  <c r="Q119" i="13"/>
  <c r="Q117" i="17" s="1"/>
  <c r="U109" i="13"/>
  <c r="U107" i="17" s="1"/>
  <c r="O96" i="13"/>
  <c r="O94" i="17" s="1"/>
  <c r="D78" i="13"/>
  <c r="D77" i="17" s="1"/>
  <c r="AB168" i="13"/>
  <c r="AB165" i="17" s="1"/>
  <c r="F114" i="13"/>
  <c r="F112" i="17" s="1"/>
  <c r="P102" i="13"/>
  <c r="P100" i="17" s="1"/>
  <c r="R86" i="13"/>
  <c r="R84" i="17" s="1"/>
  <c r="AA168" i="13"/>
  <c r="AA165" i="17" s="1"/>
  <c r="U34" i="13"/>
  <c r="U33" i="17" s="1"/>
  <c r="AA29" i="13"/>
  <c r="AA28" i="17" s="1"/>
  <c r="Q24" i="13"/>
  <c r="Q23" i="17" s="1"/>
  <c r="W19" i="13"/>
  <c r="W18" i="17" s="1"/>
  <c r="C17" i="13"/>
  <c r="C16" i="17" s="1"/>
  <c r="AC14" i="13"/>
  <c r="AC13" i="17" s="1"/>
  <c r="G11" i="13"/>
  <c r="G11" i="17" s="1"/>
  <c r="AD75" i="13"/>
  <c r="AD74" i="17" s="1"/>
  <c r="G139" i="13"/>
  <c r="G137" i="17" s="1"/>
  <c r="O135" i="13"/>
  <c r="O133" i="17" s="1"/>
  <c r="W131" i="13"/>
  <c r="W129" i="17" s="1"/>
  <c r="Q128" i="13"/>
  <c r="Q126" i="17" s="1"/>
  <c r="K125" i="13"/>
  <c r="K123" i="17" s="1"/>
  <c r="S121" i="13"/>
  <c r="S119" i="17" s="1"/>
  <c r="AA117" i="13"/>
  <c r="AA115" i="17" s="1"/>
  <c r="S113" i="13"/>
  <c r="S111" i="17" s="1"/>
  <c r="R109" i="13"/>
  <c r="R107" i="17" s="1"/>
  <c r="S104" i="13"/>
  <c r="S102" i="17" s="1"/>
  <c r="T99" i="13"/>
  <c r="T97" i="17" s="1"/>
  <c r="C92" i="13"/>
  <c r="C90" i="17" s="1"/>
  <c r="K79" i="13"/>
  <c r="K78" i="17" s="1"/>
  <c r="AD198" i="13"/>
  <c r="AD195" i="17" s="1"/>
  <c r="T18" i="13"/>
  <c r="T17" i="17" s="1"/>
  <c r="L14" i="13"/>
  <c r="L13" i="17" s="1"/>
  <c r="V11" i="13"/>
  <c r="V11" i="17" s="1"/>
  <c r="R9" i="13"/>
  <c r="R9" i="17" s="1"/>
  <c r="N7" i="13"/>
  <c r="N7" i="17" s="1"/>
  <c r="J141" i="13"/>
  <c r="J139" i="17" s="1"/>
  <c r="F139" i="13"/>
  <c r="F137" i="17" s="1"/>
  <c r="T123" i="13"/>
  <c r="T121" i="17" s="1"/>
  <c r="H23" i="13"/>
  <c r="H22" i="17" s="1"/>
  <c r="S34" i="13"/>
  <c r="S33" i="17" s="1"/>
  <c r="M44" i="13"/>
  <c r="M43" i="17" s="1"/>
  <c r="S50" i="13"/>
  <c r="S49" i="17" s="1"/>
  <c r="AA54" i="13"/>
  <c r="AA53" i="17" s="1"/>
  <c r="E59" i="13"/>
  <c r="E58" i="17" s="1"/>
  <c r="AE62" i="13"/>
  <c r="AE61" i="17" s="1"/>
  <c r="E65" i="13"/>
  <c r="E64" i="17" s="1"/>
  <c r="I67" i="13"/>
  <c r="I66" i="17" s="1"/>
  <c r="M69" i="13"/>
  <c r="M68" i="17" s="1"/>
  <c r="Q71" i="13"/>
  <c r="Q70" i="17" s="1"/>
  <c r="V6" i="13"/>
  <c r="V6" i="17" s="1"/>
  <c r="R36" i="13"/>
  <c r="R35" i="17" s="1"/>
  <c r="AE53" i="13"/>
  <c r="AE52" i="17" s="1"/>
  <c r="AB63" i="13"/>
  <c r="AB62" i="17" s="1"/>
  <c r="AB69" i="13"/>
  <c r="AB68" i="17" s="1"/>
  <c r="C134" i="13"/>
  <c r="C132" i="17" s="1"/>
  <c r="Z24" i="13"/>
  <c r="Z23" i="17" s="1"/>
  <c r="G36" i="13"/>
  <c r="G35" i="17" s="1"/>
  <c r="S45" i="13"/>
  <c r="S44" i="17" s="1"/>
  <c r="G51" i="13"/>
  <c r="G50" i="17" s="1"/>
  <c r="O55" i="13"/>
  <c r="O54" i="17" s="1"/>
  <c r="W59" i="13"/>
  <c r="W58" i="17" s="1"/>
  <c r="J63" i="13"/>
  <c r="J62" i="17" s="1"/>
  <c r="N65" i="13"/>
  <c r="N64" i="17" s="1"/>
  <c r="R67" i="13"/>
  <c r="R66" i="17" s="1"/>
  <c r="V69" i="13"/>
  <c r="V68" i="17" s="1"/>
  <c r="Z71" i="13"/>
  <c r="Z70" i="17" s="1"/>
  <c r="AE6" i="13"/>
  <c r="AE6" i="17" s="1"/>
  <c r="P60" i="13"/>
  <c r="P59" i="17" s="1"/>
  <c r="L58" i="13"/>
  <c r="L57" i="17" s="1"/>
  <c r="H56" i="13"/>
  <c r="H55" i="17" s="1"/>
  <c r="D54" i="13"/>
  <c r="D53" i="17" s="1"/>
  <c r="AD51" i="13"/>
  <c r="AD50" i="17" s="1"/>
  <c r="Z49" i="13"/>
  <c r="Z48" i="17" s="1"/>
  <c r="V47" i="13"/>
  <c r="V46" i="17" s="1"/>
  <c r="R45" i="13"/>
  <c r="R44" i="17" s="1"/>
  <c r="N43" i="13"/>
  <c r="N42" i="17" s="1"/>
  <c r="J41" i="13"/>
  <c r="J40" i="17" s="1"/>
  <c r="AE38" i="13"/>
  <c r="AE37" i="17" s="1"/>
  <c r="F36" i="13"/>
  <c r="F35" i="17" s="1"/>
  <c r="J33" i="13"/>
  <c r="J32" i="17" s="1"/>
  <c r="O30" i="13"/>
  <c r="O29" i="17" s="1"/>
  <c r="T27" i="13"/>
  <c r="T26" i="17" s="1"/>
  <c r="X24" i="13"/>
  <c r="X23" i="17" s="1"/>
  <c r="AC21" i="13"/>
  <c r="AC20" i="17" s="1"/>
  <c r="N18" i="13"/>
  <c r="N17" i="17" s="1"/>
  <c r="AB9" i="13"/>
  <c r="AB9" i="17" s="1"/>
  <c r="Y133" i="13"/>
  <c r="Y131" i="17" s="1"/>
  <c r="U107" i="13"/>
  <c r="U105" i="17" s="1"/>
  <c r="AA46" i="13"/>
  <c r="AA45" i="17" s="1"/>
  <c r="W44" i="13"/>
  <c r="W43" i="17" s="1"/>
  <c r="S42" i="13"/>
  <c r="S41" i="17" s="1"/>
  <c r="O40" i="13"/>
  <c r="O39" i="17" s="1"/>
  <c r="AB37" i="13"/>
  <c r="AB36" i="17" s="1"/>
  <c r="B35" i="13"/>
  <c r="G32" i="13"/>
  <c r="G31" i="17" s="1"/>
  <c r="L29" i="13"/>
  <c r="L28" i="17" s="1"/>
  <c r="P26" i="13"/>
  <c r="P25" i="17" s="1"/>
  <c r="U23" i="13"/>
  <c r="U22" i="17" s="1"/>
  <c r="Z20" i="13"/>
  <c r="Z19" i="17" s="1"/>
  <c r="E15" i="13"/>
  <c r="E14" i="17" s="1"/>
  <c r="T75" i="13"/>
  <c r="T74" i="17" s="1"/>
  <c r="E127" i="13"/>
  <c r="E125" i="17" s="1"/>
  <c r="R62" i="13"/>
  <c r="R61" i="17" s="1"/>
  <c r="N60" i="13"/>
  <c r="N59" i="17" s="1"/>
  <c r="J58" i="13"/>
  <c r="J57" i="17" s="1"/>
  <c r="F56" i="13"/>
  <c r="F55" i="17" s="1"/>
  <c r="B54" i="13"/>
  <c r="AB51" i="13"/>
  <c r="AB50" i="17" s="1"/>
  <c r="X49" i="13"/>
  <c r="X48" i="17" s="1"/>
  <c r="T47" i="13"/>
  <c r="T46" i="17" s="1"/>
  <c r="P45" i="13"/>
  <c r="P44" i="17" s="1"/>
  <c r="L43" i="13"/>
  <c r="L42" i="17" s="1"/>
  <c r="H41" i="13"/>
  <c r="H40" i="17" s="1"/>
  <c r="AB38" i="13"/>
  <c r="AB37" i="17" s="1"/>
  <c r="C36" i="13"/>
  <c r="C35" i="17" s="1"/>
  <c r="H33" i="13"/>
  <c r="H32" i="17" s="1"/>
  <c r="L30" i="13"/>
  <c r="L29" i="17" s="1"/>
  <c r="Q27" i="13"/>
  <c r="Q26" i="17" s="1"/>
  <c r="V24" i="13"/>
  <c r="V23" i="17" s="1"/>
  <c r="Z21" i="13"/>
  <c r="Z20" i="17" s="1"/>
  <c r="F18" i="13"/>
  <c r="F17" i="17" s="1"/>
  <c r="T9" i="13"/>
  <c r="T9" i="17" s="1"/>
  <c r="I133" i="13"/>
  <c r="I131" i="17" s="1"/>
  <c r="AC105" i="13"/>
  <c r="AC103" i="17" s="1"/>
  <c r="H17" i="13"/>
  <c r="H16" i="17" s="1"/>
  <c r="AD12" i="13"/>
  <c r="V8" i="13"/>
  <c r="V8" i="17" s="1"/>
  <c r="N140" i="13"/>
  <c r="N138" i="17" s="1"/>
  <c r="F136" i="13"/>
  <c r="F134" i="17" s="1"/>
  <c r="AB131" i="13"/>
  <c r="AB129" i="17" s="1"/>
  <c r="T127" i="13"/>
  <c r="T125" i="17" s="1"/>
  <c r="Q121" i="13"/>
  <c r="Q119" i="17" s="1"/>
  <c r="AE112" i="13"/>
  <c r="O98" i="13"/>
  <c r="O96" i="17" s="1"/>
  <c r="H19" i="13"/>
  <c r="H18" i="17" s="1"/>
  <c r="AE14" i="13"/>
  <c r="AE13" i="17" s="1"/>
  <c r="W10" i="13"/>
  <c r="W10" i="17" s="1"/>
  <c r="P75" i="13"/>
  <c r="P74" i="17" s="1"/>
  <c r="G138" i="13"/>
  <c r="G136" i="17" s="1"/>
  <c r="AC133" i="13"/>
  <c r="AC131" i="17" s="1"/>
  <c r="U129" i="13"/>
  <c r="U127" i="17" s="1"/>
  <c r="Z124" i="13"/>
  <c r="Z122" i="17" s="1"/>
  <c r="H117" i="13"/>
  <c r="H115" i="17" s="1"/>
  <c r="B108" i="13"/>
  <c r="W77" i="13"/>
  <c r="W76" i="17" s="1"/>
  <c r="V138" i="13"/>
  <c r="V136" i="17" s="1"/>
  <c r="N134" i="13"/>
  <c r="N132" i="17" s="1"/>
  <c r="F130" i="13"/>
  <c r="F128" i="17" s="1"/>
  <c r="P125" i="13"/>
  <c r="P123" i="17" s="1"/>
  <c r="C118" i="13"/>
  <c r="C116" i="17" s="1"/>
  <c r="E109" i="13"/>
  <c r="E107" i="17" s="1"/>
  <c r="V82" i="13"/>
  <c r="V80" i="17" s="1"/>
  <c r="D104" i="13"/>
  <c r="D102" i="17" s="1"/>
  <c r="N98" i="13"/>
  <c r="N96" i="17" s="1"/>
  <c r="X89" i="13"/>
  <c r="X87" i="17" s="1"/>
  <c r="M78" i="13"/>
  <c r="M77" i="17" s="1"/>
  <c r="E197" i="13"/>
  <c r="E194" i="17" s="1"/>
  <c r="W126" i="13"/>
  <c r="W124" i="17" s="1"/>
  <c r="O122" i="13"/>
  <c r="O120" i="17" s="1"/>
  <c r="G118" i="13"/>
  <c r="G116" i="17" s="1"/>
  <c r="AC113" i="13"/>
  <c r="AC111" i="17" s="1"/>
  <c r="J109" i="13"/>
  <c r="J107" i="17" s="1"/>
  <c r="T103" i="13"/>
  <c r="T101" i="17" s="1"/>
  <c r="AC97" i="13"/>
  <c r="AC95" i="17" s="1"/>
  <c r="X88" i="13"/>
  <c r="X86" i="17" s="1"/>
  <c r="L77" i="13"/>
  <c r="L76" i="17" s="1"/>
  <c r="C195" i="13"/>
  <c r="C192" i="17" s="1"/>
  <c r="N122" i="13"/>
  <c r="N120" i="17" s="1"/>
  <c r="F118" i="13"/>
  <c r="F116" i="17" s="1"/>
  <c r="AB113" i="13"/>
  <c r="AB111" i="17" s="1"/>
  <c r="I109" i="13"/>
  <c r="I107" i="17" s="1"/>
  <c r="R103" i="13"/>
  <c r="R101" i="17" s="1"/>
  <c r="AB97" i="13"/>
  <c r="AB95" i="17" s="1"/>
  <c r="V88" i="13"/>
  <c r="V86" i="17" s="1"/>
  <c r="K77" i="13"/>
  <c r="K76" i="17" s="1"/>
  <c r="AE194" i="13"/>
  <c r="K39" i="13"/>
  <c r="K38" i="17" s="1"/>
  <c r="G37" i="13"/>
  <c r="G36" i="17" s="1"/>
  <c r="C35" i="13"/>
  <c r="C34" i="17" s="1"/>
  <c r="AC32" i="13"/>
  <c r="AC31" i="17" s="1"/>
  <c r="Y30" i="13"/>
  <c r="Y29" i="17" s="1"/>
  <c r="U28" i="13"/>
  <c r="U27" i="17" s="1"/>
  <c r="Q26" i="13"/>
  <c r="Q25" i="17" s="1"/>
  <c r="M24" i="13"/>
  <c r="M23" i="17" s="1"/>
  <c r="I22" i="13"/>
  <c r="I21" i="17" s="1"/>
  <c r="E20" i="13"/>
  <c r="E19" i="17" s="1"/>
  <c r="AE17" i="13"/>
  <c r="AE16" i="17" s="1"/>
  <c r="AA15" i="13"/>
  <c r="AA14" i="17" s="1"/>
  <c r="W13" i="13"/>
  <c r="W12" i="17" s="1"/>
  <c r="S11" i="13"/>
  <c r="S11" i="17" s="1"/>
  <c r="O9" i="13"/>
  <c r="O9" i="17" s="1"/>
  <c r="K7" i="13"/>
  <c r="K7" i="17" s="1"/>
  <c r="G141" i="13"/>
  <c r="G139" i="17" s="1"/>
  <c r="C139" i="13"/>
  <c r="C137" i="17" s="1"/>
  <c r="AC136" i="13"/>
  <c r="AC134" i="17" s="1"/>
  <c r="Y134" i="13"/>
  <c r="Y132" i="17" s="1"/>
  <c r="U132" i="13"/>
  <c r="U130" i="17" s="1"/>
  <c r="Q130" i="13"/>
  <c r="Q128" i="17" s="1"/>
  <c r="M128" i="13"/>
  <c r="M126" i="17" s="1"/>
  <c r="I126" i="13"/>
  <c r="I124" i="17" s="1"/>
  <c r="E124" i="13"/>
  <c r="E122" i="17" s="1"/>
  <c r="AE121" i="13"/>
  <c r="AA119" i="13"/>
  <c r="AA117" i="17" s="1"/>
  <c r="W117" i="13"/>
  <c r="W115" i="17" s="1"/>
  <c r="S115" i="13"/>
  <c r="S113" i="17" s="1"/>
  <c r="O113" i="13"/>
  <c r="O111" i="17" s="1"/>
  <c r="K111" i="13"/>
  <c r="K109" i="17" s="1"/>
  <c r="V108" i="13"/>
  <c r="V106" i="17" s="1"/>
  <c r="Z105" i="13"/>
  <c r="Z103" i="17" s="1"/>
  <c r="AE102" i="13"/>
  <c r="F100" i="13"/>
  <c r="F98" i="17" s="1"/>
  <c r="E97" i="13"/>
  <c r="E95" i="17" s="1"/>
  <c r="AA92" i="13"/>
  <c r="AA90" i="17" s="1"/>
  <c r="P87" i="13"/>
  <c r="P85" i="17" s="1"/>
  <c r="Z81" i="13"/>
  <c r="B76" i="13"/>
  <c r="P203" i="13"/>
  <c r="P200" i="17" s="1"/>
  <c r="R192" i="13"/>
  <c r="R189" i="17" s="1"/>
  <c r="H174" i="13"/>
  <c r="H171" i="17" s="1"/>
  <c r="AD17" i="13"/>
  <c r="AD16" i="17" s="1"/>
  <c r="Z15" i="13"/>
  <c r="Z14" i="17" s="1"/>
  <c r="V13" i="13"/>
  <c r="V12" i="17" s="1"/>
  <c r="R11" i="13"/>
  <c r="R11" i="17" s="1"/>
  <c r="N9" i="13"/>
  <c r="N9" i="17" s="1"/>
  <c r="J7" i="13"/>
  <c r="J7" i="17" s="1"/>
  <c r="F141" i="13"/>
  <c r="F139" i="17" s="1"/>
  <c r="B139" i="13"/>
  <c r="AB136" i="13"/>
  <c r="AB134" i="17" s="1"/>
  <c r="X134" i="13"/>
  <c r="X132" i="17" s="1"/>
  <c r="T132" i="13"/>
  <c r="T130" i="17" s="1"/>
  <c r="P130" i="13"/>
  <c r="P128" i="17" s="1"/>
  <c r="L128" i="13"/>
  <c r="L126" i="17" s="1"/>
  <c r="H126" i="13"/>
  <c r="H124" i="17" s="1"/>
  <c r="D124" i="13"/>
  <c r="D122" i="17" s="1"/>
  <c r="AD121" i="13"/>
  <c r="AD119" i="17" s="1"/>
  <c r="Z119" i="13"/>
  <c r="Z117" i="17" s="1"/>
  <c r="V117" i="13"/>
  <c r="V115" i="17" s="1"/>
  <c r="R115" i="13"/>
  <c r="R113" i="17" s="1"/>
  <c r="N113" i="13"/>
  <c r="N111" i="17" s="1"/>
  <c r="J111" i="13"/>
  <c r="J109" i="17" s="1"/>
  <c r="T108" i="13"/>
  <c r="T106" i="17" s="1"/>
  <c r="Y105" i="13"/>
  <c r="Y103" i="17" s="1"/>
  <c r="AD102" i="13"/>
  <c r="AD100" i="17" s="1"/>
  <c r="D100" i="13"/>
  <c r="D98" i="17" s="1"/>
  <c r="U19" i="13"/>
  <c r="U18" i="17" s="1"/>
  <c r="E48" i="13"/>
  <c r="E47" i="17" s="1"/>
  <c r="AE60" i="13"/>
  <c r="AE59" i="17" s="1"/>
  <c r="G68" i="13"/>
  <c r="G67" i="17" s="1"/>
  <c r="W28" i="13"/>
  <c r="W27" i="17" s="1"/>
  <c r="F68" i="13"/>
  <c r="F67" i="17" s="1"/>
  <c r="T32" i="13"/>
  <c r="T31" i="17" s="1"/>
  <c r="E54" i="13"/>
  <c r="E53" i="17" s="1"/>
  <c r="X64" i="13"/>
  <c r="X63" i="17" s="1"/>
  <c r="B51" i="13"/>
  <c r="F45" i="13"/>
  <c r="F44" i="17" s="1"/>
  <c r="F39" i="13"/>
  <c r="F38" i="17" s="1"/>
  <c r="C32" i="13"/>
  <c r="C31" i="17" s="1"/>
  <c r="U25" i="13"/>
  <c r="U24" i="17" s="1"/>
  <c r="Z16" i="13"/>
  <c r="Z15" i="17" s="1"/>
  <c r="C126" i="13"/>
  <c r="C124" i="17" s="1"/>
  <c r="K44" i="13"/>
  <c r="K43" i="17" s="1"/>
  <c r="P39" i="13"/>
  <c r="P38" i="17" s="1"/>
  <c r="U31" i="13"/>
  <c r="U30" i="17" s="1"/>
  <c r="Z23" i="13"/>
  <c r="Z22" i="17" s="1"/>
  <c r="M11" i="13"/>
  <c r="M11" i="17" s="1"/>
  <c r="F62" i="13"/>
  <c r="F61" i="17" s="1"/>
  <c r="AB57" i="13"/>
  <c r="AB56" i="17" s="1"/>
  <c r="V54" i="13"/>
  <c r="V53" i="17" s="1"/>
  <c r="AD50" i="13"/>
  <c r="AD49" i="17" s="1"/>
  <c r="H47" i="13"/>
  <c r="H46" i="17" s="1"/>
  <c r="B44" i="13"/>
  <c r="D39" i="13"/>
  <c r="D38" i="17" s="1"/>
  <c r="D34" i="13"/>
  <c r="D33" i="17" s="1"/>
  <c r="Z29" i="13"/>
  <c r="Z28" i="17" s="1"/>
  <c r="AA24" i="13"/>
  <c r="AA23" i="17" s="1"/>
  <c r="AB19" i="13"/>
  <c r="AB18" i="17" s="1"/>
  <c r="AB141" i="13"/>
  <c r="AB139" i="17" s="1"/>
  <c r="AE81" i="13"/>
  <c r="H13" i="13"/>
  <c r="H12" i="17" s="1"/>
  <c r="X141" i="13"/>
  <c r="X139" i="17" s="1"/>
  <c r="L135" i="13"/>
  <c r="L133" i="17" s="1"/>
  <c r="AD128" i="13"/>
  <c r="AD126" i="17" s="1"/>
  <c r="Q113" i="13"/>
  <c r="Q111" i="17" s="1"/>
  <c r="V202" i="13"/>
  <c r="V199" i="17" s="1"/>
  <c r="AE10" i="13"/>
  <c r="AE10" i="17" s="1"/>
  <c r="Q139" i="13"/>
  <c r="Q137" i="17" s="1"/>
  <c r="AE130" i="13"/>
  <c r="B122" i="13"/>
  <c r="Q99" i="13"/>
  <c r="Q97" i="17" s="1"/>
  <c r="Z136" i="13"/>
  <c r="Z134" i="17" s="1"/>
  <c r="N130" i="13"/>
  <c r="N128" i="17" s="1"/>
  <c r="Z109" i="13"/>
  <c r="Z107" i="17" s="1"/>
  <c r="O104" i="13"/>
  <c r="O102" i="17" s="1"/>
  <c r="AD92" i="13"/>
  <c r="AD90" i="17" s="1"/>
  <c r="W203" i="13"/>
  <c r="W200" i="17" s="1"/>
  <c r="AA124" i="13"/>
  <c r="AA122" i="17" s="1"/>
  <c r="K116" i="13"/>
  <c r="K114" i="17" s="1"/>
  <c r="H108" i="13"/>
  <c r="H106" i="17" s="1"/>
  <c r="J98" i="13"/>
  <c r="J96" i="17" s="1"/>
  <c r="V210" i="13"/>
  <c r="V207" i="17" s="1"/>
  <c r="R120" i="13"/>
  <c r="R118" i="17" s="1"/>
  <c r="D113" i="13"/>
  <c r="D111" i="17" s="1"/>
  <c r="AC103" i="13"/>
  <c r="AC101" i="17" s="1"/>
  <c r="F92" i="13"/>
  <c r="F90" i="17" s="1"/>
  <c r="E202" i="13"/>
  <c r="E199" i="17" s="1"/>
  <c r="AC38" i="13"/>
  <c r="AC37" i="17" s="1"/>
  <c r="G35" i="13"/>
  <c r="G34" i="17" s="1"/>
  <c r="O31" i="13"/>
  <c r="O30" i="17" s="1"/>
  <c r="G27" i="13"/>
  <c r="G26" i="17" s="1"/>
  <c r="AE23" i="13"/>
  <c r="AE22" i="17" s="1"/>
  <c r="I20" i="13"/>
  <c r="I19" i="17" s="1"/>
  <c r="I12" i="13"/>
  <c r="O7" i="13"/>
  <c r="O7" i="17" s="1"/>
  <c r="U138" i="13"/>
  <c r="U136" i="17" s="1"/>
  <c r="AA133" i="13"/>
  <c r="AA131" i="17" s="1"/>
  <c r="O127" i="13"/>
  <c r="O125" i="17" s="1"/>
  <c r="E122" i="13"/>
  <c r="E120" i="17" s="1"/>
  <c r="K117" i="13"/>
  <c r="K115" i="17" s="1"/>
  <c r="C113" i="13"/>
  <c r="C111" i="17" s="1"/>
  <c r="W106" i="13"/>
  <c r="W104" i="17" s="1"/>
  <c r="K100" i="13"/>
  <c r="K98" i="17" s="1"/>
  <c r="E93" i="13"/>
  <c r="E91" i="17" s="1"/>
  <c r="S83" i="13"/>
  <c r="S81" i="17" s="1"/>
  <c r="F206" i="13"/>
  <c r="F203" i="17" s="1"/>
  <c r="AB185" i="13"/>
  <c r="AB182" i="17" s="1"/>
  <c r="B17" i="13"/>
  <c r="R137" i="13"/>
  <c r="R135" i="17" s="1"/>
  <c r="AC15" i="13"/>
  <c r="AC14" i="17" s="1"/>
  <c r="T29" i="13"/>
  <c r="T28" i="17" s="1"/>
  <c r="U40" i="13"/>
  <c r="U39" i="17" s="1"/>
  <c r="W48" i="13"/>
  <c r="W47" i="17" s="1"/>
  <c r="AE52" i="13"/>
  <c r="AE51" i="17" s="1"/>
  <c r="I57" i="13"/>
  <c r="I56" i="17" s="1"/>
  <c r="Q61" i="13"/>
  <c r="Q60" i="17" s="1"/>
  <c r="G64" i="13"/>
  <c r="G63" i="17" s="1"/>
  <c r="K66" i="13"/>
  <c r="K65" i="17" s="1"/>
  <c r="O68" i="13"/>
  <c r="O67" i="17" s="1"/>
  <c r="S70" i="13"/>
  <c r="S69" i="17" s="1"/>
  <c r="W72" i="13"/>
  <c r="W71" i="17" s="1"/>
  <c r="O24" i="13"/>
  <c r="O23" i="17" s="1"/>
  <c r="G49" i="13"/>
  <c r="G48" i="17" s="1"/>
  <c r="M60" i="13"/>
  <c r="M59" i="17" s="1"/>
  <c r="L67" i="13"/>
  <c r="L66" i="17" s="1"/>
  <c r="I6" i="17"/>
  <c r="Z19" i="13"/>
  <c r="Z18" i="17" s="1"/>
  <c r="H31" i="13"/>
  <c r="H30" i="17" s="1"/>
  <c r="AA41" i="13"/>
  <c r="AA40" i="17" s="1"/>
  <c r="K49" i="13"/>
  <c r="K48" i="17" s="1"/>
  <c r="S53" i="13"/>
  <c r="S52" i="17" s="1"/>
  <c r="AA57" i="13"/>
  <c r="AA56" i="17" s="1"/>
  <c r="E62" i="13"/>
  <c r="E61" i="17" s="1"/>
  <c r="P64" i="13"/>
  <c r="P63" i="17" s="1"/>
  <c r="T66" i="13"/>
  <c r="T65" i="17" s="1"/>
  <c r="X68" i="13"/>
  <c r="X67" i="17" s="1"/>
  <c r="AB70" i="13"/>
  <c r="AB69" i="17" s="1"/>
  <c r="C6" i="13"/>
  <c r="C6" i="17" s="1"/>
  <c r="N61" i="13"/>
  <c r="N60" i="17" s="1"/>
  <c r="J59" i="13"/>
  <c r="J58" i="17" s="1"/>
  <c r="F57" i="13"/>
  <c r="F56" i="17" s="1"/>
  <c r="B55" i="13"/>
  <c r="AB52" i="13"/>
  <c r="AB51" i="17" s="1"/>
  <c r="X50" i="13"/>
  <c r="X49" i="17" s="1"/>
  <c r="T48" i="13"/>
  <c r="T47" i="17" s="1"/>
  <c r="P46" i="13"/>
  <c r="P45" i="17" s="1"/>
  <c r="L44" i="13"/>
  <c r="L43" i="17" s="1"/>
  <c r="H42" i="13"/>
  <c r="H41" i="17" s="1"/>
  <c r="D40" i="13"/>
  <c r="D39" i="17" s="1"/>
  <c r="M37" i="13"/>
  <c r="M36" i="17" s="1"/>
  <c r="R34" i="13"/>
  <c r="R33" i="17" s="1"/>
  <c r="V31" i="13"/>
  <c r="V30" i="17" s="1"/>
  <c r="AA28" i="13"/>
  <c r="AA27" i="17" s="1"/>
  <c r="B26" i="13"/>
  <c r="F23" i="13"/>
  <c r="F22" i="17" s="1"/>
  <c r="K20" i="13"/>
  <c r="K19" i="17" s="1"/>
  <c r="T13" i="13"/>
  <c r="T12" i="17" s="1"/>
  <c r="D141" i="13"/>
  <c r="D139" i="17" s="1"/>
  <c r="H123" i="13"/>
  <c r="H121" i="17" s="1"/>
  <c r="Y47" i="13"/>
  <c r="Y46" i="17" s="1"/>
  <c r="U45" i="13"/>
  <c r="U44" i="17" s="1"/>
  <c r="Q43" i="13"/>
  <c r="Q42" i="17" s="1"/>
  <c r="M41" i="13"/>
  <c r="M40" i="17" s="1"/>
  <c r="E39" i="13"/>
  <c r="E38" i="17" s="1"/>
  <c r="J36" i="13"/>
  <c r="J35" i="17" s="1"/>
  <c r="N33" i="13"/>
  <c r="N32" i="17" s="1"/>
  <c r="S30" i="13"/>
  <c r="S29" i="17" s="1"/>
  <c r="X27" i="13"/>
  <c r="X26" i="17" s="1"/>
  <c r="AB24" i="13"/>
  <c r="AB23" i="17" s="1"/>
  <c r="C22" i="13"/>
  <c r="C21" i="17" s="1"/>
  <c r="AA18" i="13"/>
  <c r="AA17" i="17" s="1"/>
  <c r="K10" i="13"/>
  <c r="K10" i="17" s="1"/>
  <c r="S134" i="13"/>
  <c r="S132" i="17" s="1"/>
  <c r="Y109" i="13"/>
  <c r="Y107" i="17" s="1"/>
  <c r="L61" i="13"/>
  <c r="L60" i="17" s="1"/>
  <c r="H59" i="13"/>
  <c r="H58" i="17" s="1"/>
  <c r="D57" i="13"/>
  <c r="D56" i="17" s="1"/>
  <c r="AD54" i="13"/>
  <c r="AD53" i="17" s="1"/>
  <c r="Z52" i="13"/>
  <c r="Z51" i="17" s="1"/>
  <c r="V50" i="13"/>
  <c r="V49" i="17" s="1"/>
  <c r="R48" i="13"/>
  <c r="R47" i="17" s="1"/>
  <c r="N46" i="13"/>
  <c r="N45" i="17" s="1"/>
  <c r="J44" i="13"/>
  <c r="J43" i="17" s="1"/>
  <c r="F42" i="13"/>
  <c r="F41" i="17" s="1"/>
  <c r="B40" i="13"/>
  <c r="J37" i="13"/>
  <c r="J36" i="17" s="1"/>
  <c r="O34" i="13"/>
  <c r="O33" i="17" s="1"/>
  <c r="T31" i="13"/>
  <c r="T30" i="17" s="1"/>
  <c r="X28" i="13"/>
  <c r="X27" i="17" s="1"/>
  <c r="AC25" i="13"/>
  <c r="AC24" i="17" s="1"/>
  <c r="D23" i="13"/>
  <c r="D22" i="17" s="1"/>
  <c r="H20" i="13"/>
  <c r="H19" i="17" s="1"/>
  <c r="L13" i="13"/>
  <c r="L12" i="17" s="1"/>
  <c r="W140" i="13"/>
  <c r="W138" i="17" s="1"/>
  <c r="J122" i="13"/>
  <c r="J120" i="17" s="1"/>
  <c r="D19" i="13"/>
  <c r="D18" i="17" s="1"/>
  <c r="Z14" i="13"/>
  <c r="Z13" i="17" s="1"/>
  <c r="R10" i="13"/>
  <c r="R10" i="17" s="1"/>
  <c r="K75" i="13"/>
  <c r="K74" i="17" s="1"/>
  <c r="B138" i="13"/>
  <c r="X133" i="13"/>
  <c r="X131" i="17" s="1"/>
  <c r="P129" i="13"/>
  <c r="P127" i="17" s="1"/>
  <c r="R124" i="13"/>
  <c r="R122" i="17" s="1"/>
  <c r="W116" i="13"/>
  <c r="W114" i="17" s="1"/>
  <c r="L107" i="13"/>
  <c r="L105" i="17" s="1"/>
  <c r="I144" i="13"/>
  <c r="I142" i="17" s="1"/>
  <c r="AA16" i="13"/>
  <c r="AA15" i="17" s="1"/>
  <c r="S12" i="13"/>
  <c r="K8" i="13"/>
  <c r="K8" i="17" s="1"/>
  <c r="C140" i="13"/>
  <c r="C138" i="17" s="1"/>
  <c r="Y135" i="13"/>
  <c r="Y133" i="17" s="1"/>
  <c r="Q131" i="13"/>
  <c r="Q129" i="17" s="1"/>
  <c r="I127" i="13"/>
  <c r="I125" i="17" s="1"/>
  <c r="AD120" i="13"/>
  <c r="AD118" i="17" s="1"/>
  <c r="N112" i="13"/>
  <c r="N110" i="17" s="1"/>
  <c r="G96" i="13"/>
  <c r="G94" i="17" s="1"/>
  <c r="R140" i="13"/>
  <c r="R138" i="17" s="1"/>
  <c r="J136" i="13"/>
  <c r="J134" i="17" s="1"/>
  <c r="B132" i="13"/>
  <c r="X127" i="13"/>
  <c r="X125" i="17" s="1"/>
  <c r="Y121" i="13"/>
  <c r="Y119" i="17" s="1"/>
  <c r="I113" i="13"/>
  <c r="I111" i="17" s="1"/>
  <c r="F99" i="13"/>
  <c r="F97" i="17" s="1"/>
  <c r="L161" i="13"/>
  <c r="L158" i="17" s="1"/>
  <c r="AB100" i="13"/>
  <c r="AB98" i="17" s="1"/>
  <c r="B94" i="13"/>
  <c r="L83" i="13"/>
  <c r="L81" i="17" s="1"/>
  <c r="AA205" i="13"/>
  <c r="AA202" i="17" s="1"/>
  <c r="C181" i="13"/>
  <c r="C178" i="17" s="1"/>
  <c r="K124" i="13"/>
  <c r="K122" i="17" s="1"/>
  <c r="C120" i="13"/>
  <c r="C118" i="17" s="1"/>
  <c r="Y115" i="13"/>
  <c r="Y113" i="17" s="1"/>
  <c r="Q111" i="13"/>
  <c r="Q109" i="17" s="1"/>
  <c r="D106" i="13"/>
  <c r="D104" i="17" s="1"/>
  <c r="N100" i="13"/>
  <c r="N98" i="17" s="1"/>
  <c r="I93" i="13"/>
  <c r="I91" i="17" s="1"/>
  <c r="L82" i="13"/>
  <c r="L80" i="17" s="1"/>
  <c r="J204" i="13"/>
  <c r="J201" i="17" s="1"/>
  <c r="AB176" i="13"/>
  <c r="AB173" i="17" s="1"/>
  <c r="B120" i="13"/>
  <c r="X115" i="13"/>
  <c r="X113" i="17" s="1"/>
  <c r="P111" i="13"/>
  <c r="P109" i="17" s="1"/>
  <c r="C106" i="13"/>
  <c r="C104" i="17" s="1"/>
  <c r="L100" i="13"/>
  <c r="L98" i="17" s="1"/>
  <c r="H93" i="13"/>
  <c r="H91" i="17" s="1"/>
  <c r="J82" i="13"/>
  <c r="J80" i="17" s="1"/>
  <c r="I204" i="13"/>
  <c r="I201" i="17" s="1"/>
  <c r="AA176" i="13"/>
  <c r="AA173" i="17" s="1"/>
  <c r="E38" i="13"/>
  <c r="E37" i="17" s="1"/>
  <c r="AE35" i="13"/>
  <c r="AE34" i="17" s="1"/>
  <c r="AA33" i="13"/>
  <c r="AA32" i="17" s="1"/>
  <c r="W31" i="13"/>
  <c r="W30" i="17" s="1"/>
  <c r="S29" i="13"/>
  <c r="S28" i="17" s="1"/>
  <c r="O27" i="13"/>
  <c r="O26" i="17" s="1"/>
  <c r="K25" i="13"/>
  <c r="K24" i="17" s="1"/>
  <c r="G23" i="13"/>
  <c r="G22" i="17" s="1"/>
  <c r="C21" i="13"/>
  <c r="C20" i="17" s="1"/>
  <c r="AC18" i="13"/>
  <c r="AC17" i="17" s="1"/>
  <c r="Y16" i="13"/>
  <c r="Y15" i="17" s="1"/>
  <c r="U14" i="13"/>
  <c r="U13" i="17" s="1"/>
  <c r="Q12" i="13"/>
  <c r="M10" i="13"/>
  <c r="M10" i="17" s="1"/>
  <c r="I8" i="13"/>
  <c r="I8" i="17" s="1"/>
  <c r="F75" i="13"/>
  <c r="F74" i="17" s="1"/>
  <c r="AE139" i="13"/>
  <c r="AA137" i="13"/>
  <c r="AA135" i="17" s="1"/>
  <c r="W135" i="13"/>
  <c r="W133" i="17" s="1"/>
  <c r="S133" i="13"/>
  <c r="S131" i="17" s="1"/>
  <c r="O131" i="13"/>
  <c r="O129" i="17" s="1"/>
  <c r="K129" i="13"/>
  <c r="K127" i="17" s="1"/>
  <c r="G127" i="13"/>
  <c r="G125" i="17" s="1"/>
  <c r="C125" i="13"/>
  <c r="C123" i="17" s="1"/>
  <c r="AC122" i="13"/>
  <c r="AC120" i="17" s="1"/>
  <c r="Y120" i="13"/>
  <c r="Y118" i="17" s="1"/>
  <c r="U118" i="13"/>
  <c r="U116" i="17" s="1"/>
  <c r="Q116" i="13"/>
  <c r="Q114" i="17" s="1"/>
  <c r="M114" i="13"/>
  <c r="M112" i="17" s="1"/>
  <c r="I112" i="13"/>
  <c r="I110" i="17" s="1"/>
  <c r="AC109" i="13"/>
  <c r="AC107" i="17" s="1"/>
  <c r="D107" i="13"/>
  <c r="D105" i="17" s="1"/>
  <c r="H104" i="13"/>
  <c r="H102" i="17" s="1"/>
  <c r="M101" i="13"/>
  <c r="M99" i="17" s="1"/>
  <c r="R98" i="13"/>
  <c r="R96" i="17" s="1"/>
  <c r="W94" i="13"/>
  <c r="W92" i="17" s="1"/>
  <c r="AE89" i="13"/>
  <c r="J84" i="13"/>
  <c r="J82" i="17" s="1"/>
  <c r="T78" i="13"/>
  <c r="T77" i="17" s="1"/>
  <c r="H207" i="13"/>
  <c r="H204" i="17" s="1"/>
  <c r="Q197" i="13"/>
  <c r="Q194" i="17" s="1"/>
  <c r="X183" i="13"/>
  <c r="X180" i="17" s="1"/>
  <c r="AB18" i="13"/>
  <c r="AB17" i="17" s="1"/>
  <c r="X16" i="13"/>
  <c r="X15" i="17" s="1"/>
  <c r="T14" i="13"/>
  <c r="T13" i="17" s="1"/>
  <c r="P12" i="13"/>
  <c r="L10" i="13"/>
  <c r="L10" i="17" s="1"/>
  <c r="H8" i="13"/>
  <c r="H8" i="17" s="1"/>
  <c r="E75" i="13"/>
  <c r="E74" i="17" s="1"/>
  <c r="AD139" i="13"/>
  <c r="AD137" i="17" s="1"/>
  <c r="Z137" i="13"/>
  <c r="Z135" i="17" s="1"/>
  <c r="V135" i="13"/>
  <c r="V133" i="17" s="1"/>
  <c r="R133" i="13"/>
  <c r="R131" i="17" s="1"/>
  <c r="N131" i="13"/>
  <c r="N129" i="17" s="1"/>
  <c r="J129" i="13"/>
  <c r="J127" i="17" s="1"/>
  <c r="F127" i="13"/>
  <c r="F125" i="17" s="1"/>
  <c r="B125" i="13"/>
  <c r="AB122" i="13"/>
  <c r="AB120" i="17" s="1"/>
  <c r="X120" i="13"/>
  <c r="X118" i="17" s="1"/>
  <c r="T118" i="13"/>
  <c r="T116" i="17" s="1"/>
  <c r="P116" i="13"/>
  <c r="P114" i="17" s="1"/>
  <c r="L114" i="13"/>
  <c r="L112" i="17" s="1"/>
  <c r="H112" i="13"/>
  <c r="H110" i="17" s="1"/>
  <c r="AB109" i="13"/>
  <c r="AB107" i="17" s="1"/>
  <c r="B107" i="13"/>
  <c r="G104" i="13"/>
  <c r="G102" i="17" s="1"/>
  <c r="L101" i="13"/>
  <c r="L99" i="17" s="1"/>
  <c r="H95" i="13"/>
  <c r="H93" i="17" s="1"/>
  <c r="AB33" i="13"/>
  <c r="AB32" i="17" s="1"/>
  <c r="U55" i="13"/>
  <c r="U54" i="17" s="1"/>
  <c r="Q65" i="13"/>
  <c r="Q64" i="17" s="1"/>
  <c r="AA70" i="13"/>
  <c r="AA69" i="17" s="1"/>
  <c r="Q50" i="13"/>
  <c r="Q49" i="17" s="1"/>
  <c r="Y129" i="13"/>
  <c r="Y127" i="17" s="1"/>
  <c r="G47" i="13"/>
  <c r="G46" i="17" s="1"/>
  <c r="Q60" i="13"/>
  <c r="Q59" i="17" s="1"/>
  <c r="L66" i="13"/>
  <c r="L65" i="17" s="1"/>
  <c r="F71" i="13"/>
  <c r="F70" i="17" s="1"/>
  <c r="P34" i="13"/>
  <c r="P33" i="17" s="1"/>
  <c r="V26" i="13"/>
  <c r="V25" i="17" s="1"/>
  <c r="Q19" i="13"/>
  <c r="Q18" i="17" s="1"/>
  <c r="Z122" i="13"/>
  <c r="Z120" i="17" s="1"/>
  <c r="P104" i="13"/>
  <c r="P102" i="17" s="1"/>
  <c r="Y21" i="13"/>
  <c r="Y20" i="17" s="1"/>
  <c r="F33" i="13"/>
  <c r="F32" i="17" s="1"/>
  <c r="K43" i="13"/>
  <c r="K42" i="17" s="1"/>
  <c r="C50" i="13"/>
  <c r="C49" i="17" s="1"/>
  <c r="K54" i="13"/>
  <c r="K53" i="17" s="1"/>
  <c r="S58" i="13"/>
  <c r="S57" i="17" s="1"/>
  <c r="W62" i="13"/>
  <c r="W61" i="17" s="1"/>
  <c r="AA64" i="13"/>
  <c r="AA63" i="17" s="1"/>
  <c r="AE66" i="13"/>
  <c r="AE65" i="17" s="1"/>
  <c r="E69" i="13"/>
  <c r="E68" i="17" s="1"/>
  <c r="I71" i="13"/>
  <c r="I70" i="17" s="1"/>
  <c r="N6" i="13"/>
  <c r="N6" i="17" s="1"/>
  <c r="AE32" i="13"/>
  <c r="AE31" i="17" s="1"/>
  <c r="U52" i="13"/>
  <c r="U51" i="17" s="1"/>
  <c r="H63" i="13"/>
  <c r="H62" i="17" s="1"/>
  <c r="H69" i="13"/>
  <c r="H68" i="17" s="1"/>
  <c r="AE124" i="13"/>
  <c r="M23" i="13"/>
  <c r="M22" i="17" s="1"/>
  <c r="X34" i="13"/>
  <c r="X33" i="17" s="1"/>
  <c r="Q44" i="13"/>
  <c r="Q43" i="17" s="1"/>
  <c r="U50" i="13"/>
  <c r="U49" i="17" s="1"/>
  <c r="AC54" i="13"/>
  <c r="AC53" i="17" s="1"/>
  <c r="G59" i="13"/>
  <c r="G58" i="17" s="1"/>
  <c r="B63" i="13"/>
  <c r="F65" i="13"/>
  <c r="F64" i="17" s="1"/>
  <c r="J67" i="13"/>
  <c r="J66" i="17" s="1"/>
  <c r="N69" i="13"/>
  <c r="N68" i="17" s="1"/>
  <c r="R71" i="13"/>
  <c r="R70" i="17" s="1"/>
  <c r="W6" i="13"/>
  <c r="W6" i="17" s="1"/>
  <c r="X60" i="13"/>
  <c r="X59" i="17" s="1"/>
  <c r="T58" i="13"/>
  <c r="T57" i="17" s="1"/>
  <c r="P56" i="13"/>
  <c r="P55" i="17" s="1"/>
  <c r="L54" i="13"/>
  <c r="L53" i="17" s="1"/>
  <c r="H52" i="13"/>
  <c r="H51" i="17" s="1"/>
  <c r="D50" i="13"/>
  <c r="D49" i="17" s="1"/>
  <c r="AD47" i="13"/>
  <c r="AD46" i="17" s="1"/>
  <c r="Z45" i="13"/>
  <c r="Z44" i="17" s="1"/>
  <c r="V43" i="13"/>
  <c r="V42" i="17" s="1"/>
  <c r="R41" i="13"/>
  <c r="R40" i="17" s="1"/>
  <c r="L39" i="13"/>
  <c r="L38" i="17" s="1"/>
  <c r="P36" i="13"/>
  <c r="P35" i="17" s="1"/>
  <c r="U33" i="13"/>
  <c r="U32" i="17" s="1"/>
  <c r="Z30" i="13"/>
  <c r="Z29" i="17" s="1"/>
  <c r="AD27" i="13"/>
  <c r="AD26" i="17" s="1"/>
  <c r="E25" i="13"/>
  <c r="E24" i="17" s="1"/>
  <c r="J22" i="13"/>
  <c r="J21" i="17" s="1"/>
  <c r="L19" i="13"/>
  <c r="L18" i="17" s="1"/>
  <c r="AD10" i="13"/>
  <c r="AD10" i="17" s="1"/>
  <c r="AC135" i="13"/>
  <c r="AC133" i="17" s="1"/>
  <c r="V112" i="13"/>
  <c r="V110" i="17" s="1"/>
  <c r="E47" i="13"/>
  <c r="E46" i="17" s="1"/>
  <c r="AE44" i="13"/>
  <c r="AE43" i="17" s="1"/>
  <c r="AA42" i="13"/>
  <c r="AA41" i="17" s="1"/>
  <c r="W40" i="13"/>
  <c r="W39" i="17" s="1"/>
  <c r="H38" i="13"/>
  <c r="H37" i="17" s="1"/>
  <c r="M35" i="13"/>
  <c r="M34" i="17" s="1"/>
  <c r="R32" i="13"/>
  <c r="R31" i="17" s="1"/>
  <c r="V29" i="13"/>
  <c r="V28" i="17" s="1"/>
  <c r="AA26" i="13"/>
  <c r="AA25" i="17" s="1"/>
  <c r="B24" i="13"/>
  <c r="F21" i="13"/>
  <c r="F20" i="17" s="1"/>
  <c r="G16" i="13"/>
  <c r="G15" i="17" s="1"/>
  <c r="U7" i="13"/>
  <c r="U7" i="17" s="1"/>
  <c r="I129" i="13"/>
  <c r="I127" i="17" s="1"/>
  <c r="B208" i="13"/>
  <c r="B205" i="17" s="1"/>
  <c r="V60" i="13"/>
  <c r="V59" i="17" s="1"/>
  <c r="R58" i="13"/>
  <c r="R57" i="17" s="1"/>
  <c r="N56" i="13"/>
  <c r="N55" i="17" s="1"/>
  <c r="J54" i="13"/>
  <c r="J53" i="17" s="1"/>
  <c r="F52" i="13"/>
  <c r="F51" i="17" s="1"/>
  <c r="B50" i="13"/>
  <c r="AB47" i="13"/>
  <c r="AB46" i="17" s="1"/>
  <c r="X45" i="13"/>
  <c r="X44" i="17" s="1"/>
  <c r="T43" i="13"/>
  <c r="T42" i="17" s="1"/>
  <c r="P41" i="13"/>
  <c r="P40" i="17" s="1"/>
  <c r="I39" i="13"/>
  <c r="I38" i="17" s="1"/>
  <c r="N36" i="13"/>
  <c r="N35" i="17" s="1"/>
  <c r="R33" i="13"/>
  <c r="R32" i="17" s="1"/>
  <c r="W30" i="13"/>
  <c r="W29" i="17" s="1"/>
  <c r="AB27" i="13"/>
  <c r="AB26" i="17" s="1"/>
  <c r="B25" i="13"/>
  <c r="G22" i="13"/>
  <c r="G21" i="17" s="1"/>
  <c r="F19" i="13"/>
  <c r="F18" i="17" s="1"/>
  <c r="V10" i="13"/>
  <c r="V10" i="17" s="1"/>
  <c r="M135" i="13"/>
  <c r="M133" i="17" s="1"/>
  <c r="T111" i="13"/>
  <c r="T109" i="17" s="1"/>
  <c r="X17" i="13"/>
  <c r="X16" i="17" s="1"/>
  <c r="P13" i="13"/>
  <c r="P12" i="17" s="1"/>
  <c r="H9" i="13"/>
  <c r="H9" i="17" s="1"/>
  <c r="AD140" i="13"/>
  <c r="AD138" i="17" s="1"/>
  <c r="V136" i="13"/>
  <c r="V134" i="17" s="1"/>
  <c r="N132" i="13"/>
  <c r="N130" i="17" s="1"/>
  <c r="F128" i="13"/>
  <c r="F126" i="17" s="1"/>
  <c r="S122" i="13"/>
  <c r="S120" i="17" s="1"/>
  <c r="C114" i="13"/>
  <c r="C112" i="17" s="1"/>
  <c r="J101" i="13"/>
  <c r="J99" i="17" s="1"/>
  <c r="H183" i="13"/>
  <c r="H180" i="17" s="1"/>
  <c r="Q15" i="13"/>
  <c r="Q14" i="17" s="1"/>
  <c r="I11" i="13"/>
  <c r="I11" i="17" s="1"/>
  <c r="B75" i="13"/>
  <c r="W138" i="13"/>
  <c r="W136" i="17" s="1"/>
  <c r="O134" i="13"/>
  <c r="O132" i="17" s="1"/>
  <c r="G130" i="13"/>
  <c r="G128" i="17" s="1"/>
  <c r="Q125" i="13"/>
  <c r="Q123" i="17" s="1"/>
  <c r="J118" i="13"/>
  <c r="J116" i="17" s="1"/>
  <c r="N109" i="13"/>
  <c r="N107" i="17" s="1"/>
  <c r="N83" i="13"/>
  <c r="N81" i="17" s="1"/>
  <c r="H139" i="13"/>
  <c r="H137" i="17" s="1"/>
  <c r="AD134" i="13"/>
  <c r="AD132" i="17" s="1"/>
  <c r="V130" i="13"/>
  <c r="V128" i="17" s="1"/>
  <c r="F126" i="13"/>
  <c r="F124" i="17" s="1"/>
  <c r="E119" i="13"/>
  <c r="E117" i="17" s="1"/>
  <c r="R110" i="13"/>
  <c r="R108" i="17" s="1"/>
  <c r="M88" i="13"/>
  <c r="M86" i="17" s="1"/>
  <c r="Z104" i="13"/>
  <c r="Z102" i="17" s="1"/>
  <c r="E99" i="13"/>
  <c r="E97" i="17" s="1"/>
  <c r="G91" i="13"/>
  <c r="G89" i="17" s="1"/>
  <c r="Z79" i="13"/>
  <c r="Z78" i="17" s="1"/>
  <c r="AE199" i="13"/>
  <c r="K161" i="13"/>
  <c r="K158" i="17" s="1"/>
  <c r="AE122" i="13"/>
  <c r="W118" i="13"/>
  <c r="W116" i="17" s="1"/>
  <c r="O114" i="13"/>
  <c r="O112" i="17" s="1"/>
  <c r="B110" i="13"/>
  <c r="K104" i="13"/>
  <c r="K102" i="17" s="1"/>
  <c r="T98" i="13"/>
  <c r="T96" i="17" s="1"/>
  <c r="F90" i="13"/>
  <c r="F88" i="17" s="1"/>
  <c r="Y78" i="13"/>
  <c r="Y77" i="17" s="1"/>
  <c r="AB197" i="13"/>
  <c r="AB194" i="17" s="1"/>
  <c r="AD122" i="13"/>
  <c r="AD120" i="17" s="1"/>
  <c r="V118" i="13"/>
  <c r="V116" i="17" s="1"/>
  <c r="N114" i="13"/>
  <c r="N112" i="17" s="1"/>
  <c r="AD109" i="13"/>
  <c r="AD107" i="17" s="1"/>
  <c r="J104" i="13"/>
  <c r="J102" i="17" s="1"/>
  <c r="S98" i="13"/>
  <c r="S96" i="17" s="1"/>
  <c r="E90" i="13"/>
  <c r="E88" i="17" s="1"/>
  <c r="X78" i="13"/>
  <c r="X77" i="17" s="1"/>
  <c r="AA197" i="13"/>
  <c r="AA194" i="17" s="1"/>
  <c r="S39" i="13"/>
  <c r="S38" i="17" s="1"/>
  <c r="O37" i="13"/>
  <c r="O36" i="17" s="1"/>
  <c r="K35" i="13"/>
  <c r="K34" i="17" s="1"/>
  <c r="G33" i="13"/>
  <c r="G32" i="17" s="1"/>
  <c r="C31" i="13"/>
  <c r="C30" i="17" s="1"/>
  <c r="AC28" i="13"/>
  <c r="AC27" i="17" s="1"/>
  <c r="Y26" i="13"/>
  <c r="Y25" i="17" s="1"/>
  <c r="U24" i="13"/>
  <c r="U23" i="17" s="1"/>
  <c r="Q22" i="13"/>
  <c r="Q21" i="17" s="1"/>
  <c r="M20" i="13"/>
  <c r="M19" i="17" s="1"/>
  <c r="I18" i="13"/>
  <c r="I17" i="17" s="1"/>
  <c r="E16" i="13"/>
  <c r="E15" i="17" s="1"/>
  <c r="AE13" i="13"/>
  <c r="AE12" i="17" s="1"/>
  <c r="AA11" i="13"/>
  <c r="AA11" i="17" s="1"/>
  <c r="W9" i="13"/>
  <c r="W9" i="17" s="1"/>
  <c r="S7" i="13"/>
  <c r="S7" i="17" s="1"/>
  <c r="O141" i="13"/>
  <c r="O139" i="17" s="1"/>
  <c r="K139" i="13"/>
  <c r="K137" i="17" s="1"/>
  <c r="G137" i="13"/>
  <c r="G135" i="17" s="1"/>
  <c r="C135" i="13"/>
  <c r="C133" i="17" s="1"/>
  <c r="AC132" i="13"/>
  <c r="AC130" i="17" s="1"/>
  <c r="Y130" i="13"/>
  <c r="Y128" i="17" s="1"/>
  <c r="U128" i="13"/>
  <c r="U126" i="17" s="1"/>
  <c r="Q126" i="13"/>
  <c r="Q124" i="17" s="1"/>
  <c r="M124" i="13"/>
  <c r="M122" i="17" s="1"/>
  <c r="I122" i="13"/>
  <c r="I120" i="17" s="1"/>
  <c r="E120" i="13"/>
  <c r="E118" i="17" s="1"/>
  <c r="AE117" i="13"/>
  <c r="AA115" i="13"/>
  <c r="AA113" i="17" s="1"/>
  <c r="W113" i="13"/>
  <c r="W111" i="17" s="1"/>
  <c r="S111" i="13"/>
  <c r="S109" i="17" s="1"/>
  <c r="B109" i="13"/>
  <c r="G106" i="13"/>
  <c r="G104" i="17" s="1"/>
  <c r="L103" i="13"/>
  <c r="L101" i="17" s="1"/>
  <c r="P100" i="13"/>
  <c r="P98" i="17" s="1"/>
  <c r="S96" i="13"/>
  <c r="S94" i="17" s="1"/>
  <c r="T89" i="13"/>
  <c r="T87" i="17" s="1"/>
  <c r="Q82" i="13"/>
  <c r="Q80" i="17" s="1"/>
  <c r="AD210" i="13"/>
  <c r="AD207" i="17" s="1"/>
  <c r="Z196" i="13"/>
  <c r="Z193" i="17" s="1"/>
  <c r="S177" i="13"/>
  <c r="S174" i="17" s="1"/>
  <c r="V17" i="13"/>
  <c r="V16" i="17" s="1"/>
  <c r="P14" i="13"/>
  <c r="P13" i="17" s="1"/>
  <c r="Z11" i="13"/>
  <c r="Z11" i="17" s="1"/>
  <c r="F9" i="13"/>
  <c r="F9" i="17" s="1"/>
  <c r="AD141" i="13"/>
  <c r="AD139" i="17" s="1"/>
  <c r="J139" i="13"/>
  <c r="J137" i="17" s="1"/>
  <c r="T136" i="13"/>
  <c r="T134" i="17" s="1"/>
  <c r="N133" i="13"/>
  <c r="N131" i="17" s="1"/>
  <c r="X130" i="13"/>
  <c r="X128" i="17" s="1"/>
  <c r="D128" i="13"/>
  <c r="D126" i="17" s="1"/>
  <c r="AB124" i="13"/>
  <c r="AB122" i="17" s="1"/>
  <c r="H122" i="13"/>
  <c r="H120" i="17" s="1"/>
  <c r="R119" i="13"/>
  <c r="R117" i="17" s="1"/>
  <c r="L116" i="13"/>
  <c r="L114" i="17" s="1"/>
  <c r="V113" i="13"/>
  <c r="V111" i="17" s="1"/>
  <c r="B111" i="13"/>
  <c r="AA106" i="13"/>
  <c r="AA104" i="17" s="1"/>
  <c r="S102" i="13"/>
  <c r="S100" i="17" s="1"/>
  <c r="B92" i="13"/>
  <c r="V80" i="13"/>
  <c r="V79" i="17" s="1"/>
  <c r="X201" i="13"/>
  <c r="X198" i="17" s="1"/>
  <c r="Y167" i="13"/>
  <c r="Y164" i="17" s="1"/>
  <c r="C107" i="13"/>
  <c r="C105" i="17" s="1"/>
  <c r="Y102" i="13"/>
  <c r="Y100" i="17" s="1"/>
  <c r="Q98" i="13"/>
  <c r="Q96" i="17" s="1"/>
  <c r="I94" i="13"/>
  <c r="I92" i="17" s="1"/>
  <c r="L89" i="13"/>
  <c r="L87" i="17" s="1"/>
  <c r="V83" i="13"/>
  <c r="V81" i="17" s="1"/>
  <c r="AE77" i="13"/>
  <c r="J206" i="13"/>
  <c r="J203" i="17" s="1"/>
  <c r="J196" i="13"/>
  <c r="J193" i="17" s="1"/>
  <c r="AB181" i="13"/>
  <c r="AB178" i="17" s="1"/>
  <c r="X96" i="13"/>
  <c r="X94" i="17" s="1"/>
  <c r="P92" i="13"/>
  <c r="P90" i="17" s="1"/>
  <c r="B87" i="13"/>
  <c r="K81" i="13"/>
  <c r="L144" i="13"/>
  <c r="L142" i="17" s="1"/>
  <c r="Y202" i="13"/>
  <c r="Y199" i="17" s="1"/>
  <c r="T191" i="13"/>
  <c r="T188" i="17" s="1"/>
  <c r="Q171" i="13"/>
  <c r="Q168" i="17" s="1"/>
  <c r="V209" i="13"/>
  <c r="V206" i="17" s="1"/>
  <c r="N205" i="13"/>
  <c r="N202" i="17" s="1"/>
  <c r="Z200" i="13"/>
  <c r="Z197" i="17" s="1"/>
  <c r="E195" i="13"/>
  <c r="E192" i="17" s="1"/>
  <c r="V188" i="13"/>
  <c r="V185" i="17" s="1"/>
  <c r="AC179" i="13"/>
  <c r="AC176" i="17" s="1"/>
  <c r="AB164" i="13"/>
  <c r="AB161" i="17" s="1"/>
  <c r="I89" i="13"/>
  <c r="I87" i="17" s="1"/>
  <c r="AE84" i="13"/>
  <c r="W80" i="13"/>
  <c r="W79" i="17" s="1"/>
  <c r="O76" i="13"/>
  <c r="O75" i="17" s="1"/>
  <c r="G208" i="13"/>
  <c r="G205" i="17" s="1"/>
  <c r="AC203" i="13"/>
  <c r="AC200" i="17" s="1"/>
  <c r="Z198" i="13"/>
  <c r="Z195" i="17" s="1"/>
  <c r="E193" i="13"/>
  <c r="E190" i="17" s="1"/>
  <c r="W185" i="13"/>
  <c r="W182" i="17" s="1"/>
  <c r="AD175" i="13"/>
  <c r="AD172" i="17" s="1"/>
  <c r="I151" i="13"/>
  <c r="I148" i="17" s="1"/>
  <c r="D198" i="13"/>
  <c r="D195" i="17" s="1"/>
  <c r="Z193" i="13"/>
  <c r="Z190" i="17" s="1"/>
  <c r="R189" i="13"/>
  <c r="R186" i="17" s="1"/>
  <c r="J185" i="13"/>
  <c r="J182" i="17" s="1"/>
  <c r="B181" i="13"/>
  <c r="B178" i="17" s="1"/>
  <c r="F175" i="13"/>
  <c r="F172" i="17" s="1"/>
  <c r="T166" i="13"/>
  <c r="T163" i="17" s="1"/>
  <c r="AA190" i="13"/>
  <c r="AA187" i="17" s="1"/>
  <c r="S186" i="13"/>
  <c r="S183" i="17" s="1"/>
  <c r="K182" i="13"/>
  <c r="K179" i="17" s="1"/>
  <c r="E177" i="13"/>
  <c r="E174" i="17" s="1"/>
  <c r="I169" i="13"/>
  <c r="I166" i="17" s="1"/>
  <c r="AA157" i="13"/>
  <c r="AA154" i="17" s="1"/>
  <c r="AB177" i="13"/>
  <c r="AB174" i="17" s="1"/>
  <c r="T173" i="13"/>
  <c r="T170" i="17" s="1"/>
  <c r="L169" i="13"/>
  <c r="L166" i="17" s="1"/>
  <c r="D165" i="13"/>
  <c r="D162" i="17" s="1"/>
  <c r="B158" i="13"/>
  <c r="B155" i="17" s="1"/>
  <c r="E174" i="13"/>
  <c r="E171" i="17" s="1"/>
  <c r="AA169" i="13"/>
  <c r="AA166" i="17" s="1"/>
  <c r="S165" i="13"/>
  <c r="S162" i="17" s="1"/>
  <c r="C159" i="13"/>
  <c r="C156" i="17" s="1"/>
  <c r="AD161" i="13"/>
  <c r="AD158" i="17" s="1"/>
  <c r="V157" i="13"/>
  <c r="V154" i="17" s="1"/>
  <c r="M147" i="13"/>
  <c r="M145" i="17" s="1"/>
  <c r="O160" i="13"/>
  <c r="O157" i="17" s="1"/>
  <c r="F156" i="13"/>
  <c r="F153" i="17" s="1"/>
  <c r="P153" i="13"/>
  <c r="P150" i="17" s="1"/>
  <c r="H149" i="13"/>
  <c r="H147" i="17" s="1"/>
  <c r="I156" i="13"/>
  <c r="I153" i="17" s="1"/>
  <c r="AE151" i="13"/>
  <c r="W147" i="13"/>
  <c r="W145" i="17" s="1"/>
  <c r="D154" i="13"/>
  <c r="D151" i="17" s="1"/>
  <c r="Z149" i="13"/>
  <c r="Z147" i="17" s="1"/>
  <c r="R145" i="13"/>
  <c r="R143" i="17" s="1"/>
  <c r="M52" i="13"/>
  <c r="M51" i="17" s="1"/>
  <c r="V68" i="13"/>
  <c r="V67" i="17" s="1"/>
  <c r="F22" i="13"/>
  <c r="F21" i="17" s="1"/>
  <c r="S43" i="13"/>
  <c r="S42" i="17" s="1"/>
  <c r="O54" i="13"/>
  <c r="O53" i="17" s="1"/>
  <c r="Y62" i="13"/>
  <c r="Y61" i="17" s="1"/>
  <c r="C67" i="13"/>
  <c r="C66" i="17" s="1"/>
  <c r="K71" i="13"/>
  <c r="K70" i="17" s="1"/>
  <c r="U42" i="13"/>
  <c r="U41" i="17" s="1"/>
  <c r="T71" i="13"/>
  <c r="T70" i="17" s="1"/>
  <c r="AB93" i="13"/>
  <c r="AB91" i="17" s="1"/>
  <c r="G83" i="13"/>
  <c r="G81" i="17" s="1"/>
  <c r="S205" i="13"/>
  <c r="S202" i="17" s="1"/>
  <c r="M180" i="13"/>
  <c r="M177" i="17" s="1"/>
  <c r="AE107" i="13"/>
  <c r="W103" i="13"/>
  <c r="W101" i="17" s="1"/>
  <c r="O99" i="13"/>
  <c r="O97" i="17" s="1"/>
  <c r="G95" i="13"/>
  <c r="G93" i="17" s="1"/>
  <c r="T90" i="13"/>
  <c r="T88" i="17" s="1"/>
  <c r="AC84" i="13"/>
  <c r="AC82" i="17" s="1"/>
  <c r="H79" i="13"/>
  <c r="H78" i="17" s="1"/>
  <c r="F208" i="13"/>
  <c r="F205" i="17" s="1"/>
  <c r="Y198" i="13"/>
  <c r="Y195" i="17" s="1"/>
  <c r="T185" i="13"/>
  <c r="T182" i="17" s="1"/>
  <c r="I149" i="13"/>
  <c r="I147" i="17" s="1"/>
  <c r="N93" i="13"/>
  <c r="N91" i="17" s="1"/>
  <c r="I88" i="13"/>
  <c r="I86" i="17" s="1"/>
  <c r="R82" i="13"/>
  <c r="R80" i="17" s="1"/>
  <c r="AB76" i="13"/>
  <c r="AB75" i="17" s="1"/>
  <c r="U204" i="13"/>
  <c r="U201" i="17" s="1"/>
  <c r="E194" i="13"/>
  <c r="E191" i="17" s="1"/>
  <c r="AC177" i="13"/>
  <c r="AC174" i="17" s="1"/>
  <c r="T210" i="13"/>
  <c r="T207" i="17" s="1"/>
  <c r="L206" i="13"/>
  <c r="L203" i="17" s="1"/>
  <c r="C202" i="13"/>
  <c r="C199" i="17" s="1"/>
  <c r="M196" i="13"/>
  <c r="M193" i="17" s="1"/>
  <c r="R190" i="13"/>
  <c r="R187" i="17" s="1"/>
  <c r="B182" i="13"/>
  <c r="B179" i="17" s="1"/>
  <c r="T168" i="13"/>
  <c r="T165" i="17" s="1"/>
  <c r="G90" i="13"/>
  <c r="G88" i="17" s="1"/>
  <c r="AC85" i="13"/>
  <c r="AC83" i="17" s="1"/>
  <c r="U81" i="13"/>
  <c r="M77" i="13"/>
  <c r="M76" i="17" s="1"/>
  <c r="E209" i="13"/>
  <c r="E206" i="17" s="1"/>
  <c r="AA204" i="13"/>
  <c r="AA201" i="17" s="1"/>
  <c r="C200" i="13"/>
  <c r="C197" i="17" s="1"/>
  <c r="M194" i="13"/>
  <c r="M191" i="17" s="1"/>
  <c r="S187" i="13"/>
  <c r="S184" i="17" s="1"/>
  <c r="O178" i="13"/>
  <c r="O175" i="17" s="1"/>
  <c r="AA161" i="13"/>
  <c r="AA158" i="17" s="1"/>
  <c r="B199" i="13"/>
  <c r="B196" i="17" s="1"/>
  <c r="X194" i="13"/>
  <c r="X191" i="17" s="1"/>
  <c r="P190" i="13"/>
  <c r="P187" i="17" s="1"/>
  <c r="H186" i="13"/>
  <c r="H183" i="17" s="1"/>
  <c r="AD181" i="13"/>
  <c r="AD178" i="17" s="1"/>
  <c r="T176" i="13"/>
  <c r="T173" i="17" s="1"/>
  <c r="P168" i="13"/>
  <c r="P165" i="17" s="1"/>
  <c r="J156" i="13"/>
  <c r="J153" i="17" s="1"/>
  <c r="Q187" i="13"/>
  <c r="Q184" i="17" s="1"/>
  <c r="I183" i="13"/>
  <c r="I180" i="17" s="1"/>
  <c r="L178" i="13"/>
  <c r="L175" i="17" s="1"/>
  <c r="E171" i="13"/>
  <c r="E168" i="17" s="1"/>
  <c r="S161" i="13"/>
  <c r="S158" i="17" s="1"/>
  <c r="Z178" i="13"/>
  <c r="Z175" i="17" s="1"/>
  <c r="R174" i="13"/>
  <c r="R171" i="17" s="1"/>
  <c r="J170" i="13"/>
  <c r="J167" i="17" s="1"/>
  <c r="B166" i="13"/>
  <c r="B163" i="17" s="1"/>
  <c r="AB159" i="13"/>
  <c r="AB156" i="17" s="1"/>
  <c r="C175" i="13"/>
  <c r="C172" i="17" s="1"/>
  <c r="Y170" i="13"/>
  <c r="Y167" i="17" s="1"/>
  <c r="Q166" i="13"/>
  <c r="Q163" i="17" s="1"/>
  <c r="AC160" i="13"/>
  <c r="AC157" i="17" s="1"/>
  <c r="AB162" i="13"/>
  <c r="AB159" i="17" s="1"/>
  <c r="T158" i="13"/>
  <c r="T155" i="17" s="1"/>
  <c r="E151" i="13"/>
  <c r="E148" i="17" s="1"/>
  <c r="M161" i="13"/>
  <c r="M158" i="17" s="1"/>
  <c r="E157" i="13"/>
  <c r="E154" i="17" s="1"/>
  <c r="E145" i="13"/>
  <c r="E143" i="17" s="1"/>
  <c r="F150" i="13"/>
  <c r="AB145" i="13"/>
  <c r="AB143" i="17" s="1"/>
  <c r="AC152" i="13"/>
  <c r="AC149" i="17" s="1"/>
  <c r="U148" i="13"/>
  <c r="U146" i="17" s="1"/>
  <c r="B155" i="13"/>
  <c r="B152" i="17" s="1"/>
  <c r="X150" i="13"/>
  <c r="P146" i="13"/>
  <c r="P144" i="17" s="1"/>
  <c r="M46" i="13"/>
  <c r="M45" i="17" s="1"/>
  <c r="F66" i="13"/>
  <c r="F65" i="17" s="1"/>
  <c r="W12" i="13"/>
  <c r="AA39" i="13"/>
  <c r="AA38" i="17" s="1"/>
  <c r="S52" i="13"/>
  <c r="S51" i="17" s="1"/>
  <c r="E61" i="13"/>
  <c r="E60" i="17" s="1"/>
  <c r="E66" i="13"/>
  <c r="E65" i="17" s="1"/>
  <c r="M70" i="13"/>
  <c r="M69" i="17" s="1"/>
  <c r="T21" i="13"/>
  <c r="T20" i="17" s="1"/>
  <c r="B68" i="13"/>
  <c r="T93" i="13"/>
  <c r="T91" i="17" s="1"/>
  <c r="Z82" i="13"/>
  <c r="Z80" i="17" s="1"/>
  <c r="C205" i="13"/>
  <c r="C202" i="17" s="1"/>
  <c r="AE178" i="13"/>
  <c r="AA107" i="13"/>
  <c r="AA105" i="17" s="1"/>
  <c r="S103" i="13"/>
  <c r="S101" i="17" s="1"/>
  <c r="K99" i="13"/>
  <c r="K97" i="17" s="1"/>
  <c r="C95" i="13"/>
  <c r="C93" i="17" s="1"/>
  <c r="N90" i="13"/>
  <c r="N88" i="17" s="1"/>
  <c r="X84" i="13"/>
  <c r="X82" i="17" s="1"/>
  <c r="C79" i="13"/>
  <c r="C78" i="17" s="1"/>
  <c r="AB207" i="13"/>
  <c r="AB204" i="17" s="1"/>
  <c r="N198" i="13"/>
  <c r="N195" i="17" s="1"/>
  <c r="D185" i="13"/>
  <c r="D182" i="17" s="1"/>
  <c r="R97" i="13"/>
  <c r="R95" i="17" s="1"/>
  <c r="J93" i="13"/>
  <c r="J91" i="17" s="1"/>
  <c r="D88" i="13"/>
  <c r="D86" i="17" s="1"/>
  <c r="M82" i="13"/>
  <c r="M80" i="17" s="1"/>
  <c r="V76" i="13"/>
  <c r="V75" i="17" s="1"/>
  <c r="M204" i="13"/>
  <c r="M201" i="17" s="1"/>
  <c r="X193" i="13"/>
  <c r="X190" i="17" s="1"/>
  <c r="G177" i="13"/>
  <c r="G174" i="17" s="1"/>
  <c r="P210" i="13"/>
  <c r="P207" i="17" s="1"/>
  <c r="H206" i="13"/>
  <c r="H203" i="17" s="1"/>
  <c r="AB201" i="13"/>
  <c r="AB198" i="17" s="1"/>
  <c r="G196" i="13"/>
  <c r="G193" i="17" s="1"/>
  <c r="J190" i="13"/>
  <c r="J187" i="17" s="1"/>
  <c r="X181" i="13"/>
  <c r="X178" i="17" s="1"/>
  <c r="D168" i="13"/>
  <c r="D165" i="17" s="1"/>
  <c r="C90" i="13"/>
  <c r="C88" i="17" s="1"/>
  <c r="Y85" i="13"/>
  <c r="Y83" i="17" s="1"/>
  <c r="Q81" i="13"/>
  <c r="I77" i="13"/>
  <c r="I76" i="17" s="1"/>
  <c r="AE208" i="13"/>
  <c r="W204" i="13"/>
  <c r="W201" i="17" s="1"/>
  <c r="AB199" i="13"/>
  <c r="AB196" i="17" s="1"/>
  <c r="G194" i="13"/>
  <c r="G191" i="17" s="1"/>
  <c r="K187" i="13"/>
  <c r="K184" i="17" s="1"/>
  <c r="D178" i="13"/>
  <c r="D175" i="17" s="1"/>
  <c r="Y160" i="13"/>
  <c r="Y157" i="17" s="1"/>
  <c r="AB198" i="13"/>
  <c r="AB195" i="17" s="1"/>
  <c r="T194" i="13"/>
  <c r="T191" i="17" s="1"/>
  <c r="L190" i="13"/>
  <c r="L187" i="17" s="1"/>
  <c r="D186" i="13"/>
  <c r="D183" i="17" s="1"/>
  <c r="Z181" i="13"/>
  <c r="Z178" i="17" s="1"/>
  <c r="O176" i="13"/>
  <c r="O173" i="17" s="1"/>
  <c r="H168" i="13"/>
  <c r="H165" i="17" s="1"/>
  <c r="Q155" i="13"/>
  <c r="Q152" i="17" s="1"/>
  <c r="M187" i="13"/>
  <c r="M184" i="17" s="1"/>
  <c r="E183" i="13"/>
  <c r="E180" i="17" s="1"/>
  <c r="G178" i="13"/>
  <c r="G175" i="17" s="1"/>
  <c r="AA170" i="13"/>
  <c r="AA167" i="17" s="1"/>
  <c r="C161" i="13"/>
  <c r="C158" i="17" s="1"/>
  <c r="V178" i="13"/>
  <c r="V175" i="17" s="1"/>
  <c r="N174" i="13"/>
  <c r="N171" i="17" s="1"/>
  <c r="F170" i="13"/>
  <c r="F167" i="17" s="1"/>
  <c r="AB165" i="13"/>
  <c r="AB162" i="17" s="1"/>
  <c r="T159" i="13"/>
  <c r="T156" i="17" s="1"/>
  <c r="AC174" i="13"/>
  <c r="AC171" i="17" s="1"/>
  <c r="U170" i="13"/>
  <c r="U167" i="17" s="1"/>
  <c r="M166" i="13"/>
  <c r="M163" i="17" s="1"/>
  <c r="U160" i="13"/>
  <c r="U157" i="17" s="1"/>
  <c r="X162" i="13"/>
  <c r="X159" i="17" s="1"/>
  <c r="P158" i="13"/>
  <c r="P155" i="17" s="1"/>
  <c r="S150" i="13"/>
  <c r="I161" i="13"/>
  <c r="I158" i="17" s="1"/>
  <c r="AE156" i="13"/>
  <c r="J154" i="13"/>
  <c r="J151" i="17" s="1"/>
  <c r="B150" i="13"/>
  <c r="X145" i="13"/>
  <c r="X143" i="17" s="1"/>
  <c r="Y152" i="13"/>
  <c r="Y149" i="17" s="1"/>
  <c r="Q148" i="13"/>
  <c r="Q146" i="17" s="1"/>
  <c r="AB154" i="13"/>
  <c r="AB151" i="17" s="1"/>
  <c r="T150" i="13"/>
  <c r="L146" i="13"/>
  <c r="L144" i="17" s="1"/>
  <c r="AE47" i="13"/>
  <c r="AE46" i="17" s="1"/>
  <c r="R66" i="13"/>
  <c r="R65" i="17" s="1"/>
  <c r="AA14" i="13"/>
  <c r="AA13" i="17" s="1"/>
  <c r="M40" i="13"/>
  <c r="M39" i="17" s="1"/>
  <c r="AA52" i="13"/>
  <c r="AA51" i="17" s="1"/>
  <c r="M61" i="13"/>
  <c r="M60" i="17" s="1"/>
  <c r="I66" i="13"/>
  <c r="I65" i="17" s="1"/>
  <c r="Q70" i="13"/>
  <c r="Q69" i="17" s="1"/>
  <c r="F25" i="13"/>
  <c r="F24" i="17" s="1"/>
  <c r="R68" i="13"/>
  <c r="R67" i="17" s="1"/>
  <c r="R96" i="13"/>
  <c r="R94" i="17" s="1"/>
  <c r="X86" i="13"/>
  <c r="X84" i="17" s="1"/>
  <c r="AC210" i="13"/>
  <c r="AC207" i="17" s="1"/>
  <c r="D191" i="13"/>
  <c r="D188" i="17" s="1"/>
  <c r="G107" i="13"/>
  <c r="G105" i="17" s="1"/>
  <c r="U98" i="13"/>
  <c r="U96" i="17" s="1"/>
  <c r="R89" i="13"/>
  <c r="R87" i="17" s="1"/>
  <c r="F78" i="13"/>
  <c r="F77" i="17" s="1"/>
  <c r="U196" i="13"/>
  <c r="U193" i="17" s="1"/>
  <c r="AB96" i="13"/>
  <c r="AB94" i="17" s="1"/>
  <c r="G87" i="13"/>
  <c r="G85" i="17" s="1"/>
  <c r="T144" i="13"/>
  <c r="T142" i="17" s="1"/>
  <c r="AE191" i="13"/>
  <c r="Z209" i="13"/>
  <c r="Z206" i="17" s="1"/>
  <c r="AE200" i="13"/>
  <c r="AD188" i="13"/>
  <c r="AD185" i="17" s="1"/>
  <c r="N165" i="13"/>
  <c r="N162" i="17" s="1"/>
  <c r="E85" i="13"/>
  <c r="E83" i="17" s="1"/>
  <c r="AB134" i="13"/>
  <c r="AB132" i="17" s="1"/>
  <c r="X132" i="13"/>
  <c r="X130" i="17" s="1"/>
  <c r="T130" i="13"/>
  <c r="T128" i="17" s="1"/>
  <c r="P128" i="13"/>
  <c r="P126" i="17" s="1"/>
  <c r="L126" i="13"/>
  <c r="L124" i="17" s="1"/>
  <c r="H124" i="13"/>
  <c r="H122" i="17" s="1"/>
  <c r="D122" i="13"/>
  <c r="D120" i="17" s="1"/>
  <c r="AD119" i="13"/>
  <c r="AD117" i="17" s="1"/>
  <c r="Z117" i="13"/>
  <c r="Z115" i="17" s="1"/>
  <c r="V115" i="13"/>
  <c r="V113" i="17" s="1"/>
  <c r="R113" i="13"/>
  <c r="R111" i="17" s="1"/>
  <c r="N111" i="13"/>
  <c r="N109" i="17" s="1"/>
  <c r="Z108" i="13"/>
  <c r="Z106" i="17" s="1"/>
  <c r="AD105" i="13"/>
  <c r="AD103" i="17" s="1"/>
  <c r="E103" i="13"/>
  <c r="E101" i="17" s="1"/>
  <c r="J100" i="13"/>
  <c r="J98" i="17" s="1"/>
  <c r="L25" i="13"/>
  <c r="L24" i="17" s="1"/>
  <c r="O52" i="13"/>
  <c r="O51" i="17" s="1"/>
  <c r="O64" i="13"/>
  <c r="O63" i="17" s="1"/>
  <c r="AC71" i="13"/>
  <c r="AC70" i="17" s="1"/>
  <c r="O53" i="13"/>
  <c r="O52" i="17" s="1"/>
  <c r="F79" i="13"/>
  <c r="F78" i="17" s="1"/>
  <c r="K38" i="13"/>
  <c r="K37" i="17" s="1"/>
  <c r="I56" i="13"/>
  <c r="I55" i="17" s="1"/>
  <c r="AB66" i="13"/>
  <c r="AB65" i="17" s="1"/>
  <c r="V71" i="13"/>
  <c r="V70" i="17" s="1"/>
  <c r="H62" i="13"/>
  <c r="H61" i="17" s="1"/>
  <c r="D60" i="13"/>
  <c r="D59" i="17" s="1"/>
  <c r="AD57" i="13"/>
  <c r="AD56" i="17" s="1"/>
  <c r="Z55" i="13"/>
  <c r="Z54" i="17" s="1"/>
  <c r="F53" i="13"/>
  <c r="F52" i="17" s="1"/>
  <c r="AD49" i="13"/>
  <c r="AD48" i="17" s="1"/>
  <c r="X46" i="13"/>
  <c r="X45" i="17" s="1"/>
  <c r="B43" i="13"/>
  <c r="Z39" i="13"/>
  <c r="Z38" i="17" s="1"/>
  <c r="AB34" i="13"/>
  <c r="AB33" i="17" s="1"/>
  <c r="AC29" i="13"/>
  <c r="AC28" i="17" s="1"/>
  <c r="AD24" i="13"/>
  <c r="AD23" i="17" s="1"/>
  <c r="AD19" i="13"/>
  <c r="AD18" i="17" s="1"/>
  <c r="J8" i="13"/>
  <c r="J8" i="17" s="1"/>
  <c r="P110" i="13"/>
  <c r="P108" i="17" s="1"/>
  <c r="M45" i="13"/>
  <c r="M44" i="17" s="1"/>
  <c r="G42" i="13"/>
  <c r="G41" i="17" s="1"/>
  <c r="AC35" i="13"/>
  <c r="AC34" i="17" s="1"/>
  <c r="R24" i="13"/>
  <c r="R23" i="17" s="1"/>
  <c r="O132" i="13"/>
  <c r="O130" i="17" s="1"/>
  <c r="N58" i="13"/>
  <c r="N57" i="17" s="1"/>
  <c r="D53" i="13"/>
  <c r="D52" i="17" s="1"/>
  <c r="X47" i="13"/>
  <c r="X46" i="17" s="1"/>
  <c r="AD42" i="13"/>
  <c r="AD41" i="17" s="1"/>
  <c r="AD36" i="13"/>
  <c r="AD35" i="17" s="1"/>
  <c r="E29" i="13"/>
  <c r="E28" i="17" s="1"/>
  <c r="W22" i="13"/>
  <c r="W21" i="17" s="1"/>
  <c r="B8" i="13"/>
  <c r="N19" i="13"/>
  <c r="N18" i="17" s="1"/>
  <c r="B10" i="13"/>
  <c r="J134" i="13"/>
  <c r="J132" i="17" s="1"/>
  <c r="C122" i="13"/>
  <c r="C120" i="17" s="1"/>
  <c r="R105" i="13"/>
  <c r="R103" i="17" s="1"/>
  <c r="K16" i="13"/>
  <c r="K15" i="17" s="1"/>
  <c r="X75" i="13"/>
  <c r="X74" i="17" s="1"/>
  <c r="G134" i="13"/>
  <c r="G132" i="17" s="1"/>
  <c r="X123" i="13"/>
  <c r="X121" i="17" s="1"/>
  <c r="H105" i="13"/>
  <c r="H103" i="17" s="1"/>
  <c r="AB137" i="13"/>
  <c r="AB135" i="17" s="1"/>
  <c r="H127" i="13"/>
  <c r="H125" i="17" s="1"/>
  <c r="O116" i="13"/>
  <c r="O114" i="17" s="1"/>
  <c r="R85" i="13"/>
  <c r="R83" i="17" s="1"/>
  <c r="X98" i="13"/>
  <c r="X96" i="17" s="1"/>
  <c r="D79" i="13"/>
  <c r="D78" i="17" s="1"/>
  <c r="AC125" i="13"/>
  <c r="AC123" i="17" s="1"/>
  <c r="M117" i="13"/>
  <c r="M115" i="17" s="1"/>
  <c r="M105" i="13"/>
  <c r="M103" i="17" s="1"/>
  <c r="G92" i="13"/>
  <c r="G90" i="17" s="1"/>
  <c r="N206" i="13"/>
  <c r="N203" i="17" s="1"/>
  <c r="T121" i="13"/>
  <c r="T119" i="17" s="1"/>
  <c r="B112" i="13"/>
  <c r="U99" i="13"/>
  <c r="U97" i="17" s="1"/>
  <c r="B78" i="13"/>
  <c r="M38" i="13"/>
  <c r="M37" i="17" s="1"/>
  <c r="S33" i="13"/>
  <c r="S32" i="17" s="1"/>
  <c r="Y28" i="13"/>
  <c r="Y27" i="17" s="1"/>
  <c r="O23" i="13"/>
  <c r="O22" i="17" s="1"/>
  <c r="G19" i="13"/>
  <c r="G18" i="17" s="1"/>
  <c r="Q16" i="13"/>
  <c r="Q15" i="17" s="1"/>
  <c r="AA13" i="13"/>
  <c r="AA12" i="17" s="1"/>
  <c r="E10" i="13"/>
  <c r="E10" i="17" s="1"/>
  <c r="AA141" i="13"/>
  <c r="AA139" i="17" s="1"/>
  <c r="E138" i="13"/>
  <c r="E136" i="17" s="1"/>
  <c r="M134" i="13"/>
  <c r="M132" i="17" s="1"/>
  <c r="U130" i="13"/>
  <c r="U128" i="17" s="1"/>
  <c r="AE127" i="13"/>
  <c r="I124" i="13"/>
  <c r="I122" i="17" s="1"/>
  <c r="Q120" i="13"/>
  <c r="Q118" i="17" s="1"/>
  <c r="Y116" i="13"/>
  <c r="Y114" i="17" s="1"/>
  <c r="Q112" i="13"/>
  <c r="Q110" i="17" s="1"/>
  <c r="AA108" i="13"/>
  <c r="AA106" i="17" s="1"/>
  <c r="F103" i="13"/>
  <c r="F101" i="17" s="1"/>
  <c r="AB98" i="13"/>
  <c r="AB96" i="17" s="1"/>
  <c r="J89" i="13"/>
  <c r="J87" i="17" s="1"/>
  <c r="P76" i="13"/>
  <c r="P75" i="17" s="1"/>
  <c r="F190" i="13"/>
  <c r="F187" i="17" s="1"/>
  <c r="R17" i="13"/>
  <c r="R16" i="17" s="1"/>
  <c r="J13" i="13"/>
  <c r="J12" i="17" s="1"/>
  <c r="F11" i="13"/>
  <c r="F11" i="17" s="1"/>
  <c r="B9" i="13"/>
  <c r="AC75" i="13"/>
  <c r="AC74" i="17" s="1"/>
  <c r="X140" i="13"/>
  <c r="X138" i="17" s="1"/>
  <c r="T138" i="13"/>
  <c r="T136" i="17" s="1"/>
  <c r="I141" i="13"/>
  <c r="I139" i="17" s="1"/>
  <c r="C26" i="13"/>
  <c r="C25" i="17" s="1"/>
  <c r="N37" i="13"/>
  <c r="N36" i="17" s="1"/>
  <c r="Q46" i="13"/>
  <c r="Q45" i="17" s="1"/>
  <c r="U51" i="13"/>
  <c r="U50" i="17" s="1"/>
  <c r="AC55" i="13"/>
  <c r="AC54" i="17" s="1"/>
  <c r="G60" i="13"/>
  <c r="G59" i="17" s="1"/>
  <c r="Q63" i="13"/>
  <c r="Q62" i="17" s="1"/>
  <c r="U65" i="13"/>
  <c r="U64" i="17" s="1"/>
  <c r="Y67" i="13"/>
  <c r="Y66" i="17" s="1"/>
  <c r="AC69" i="13"/>
  <c r="AC68" i="17" s="1"/>
  <c r="C72" i="13"/>
  <c r="C71" i="17" s="1"/>
  <c r="AB75" i="13"/>
  <c r="AB74" i="17" s="1"/>
  <c r="G43" i="13"/>
  <c r="G42" i="17" s="1"/>
  <c r="AC56" i="13"/>
  <c r="AC55" i="17" s="1"/>
  <c r="D65" i="13"/>
  <c r="D64" i="17" s="1"/>
  <c r="P71" i="13"/>
  <c r="P70" i="17" s="1"/>
  <c r="C10" i="13"/>
  <c r="C10" i="17" s="1"/>
  <c r="U27" i="13"/>
  <c r="U26" i="17" s="1"/>
  <c r="B39" i="13"/>
  <c r="W47" i="13"/>
  <c r="W46" i="17" s="1"/>
  <c r="I52" i="13"/>
  <c r="I51" i="17" s="1"/>
  <c r="Q56" i="13"/>
  <c r="Q55" i="17" s="1"/>
  <c r="Y60" i="13"/>
  <c r="Y59" i="17" s="1"/>
  <c r="Z63" i="13"/>
  <c r="Z62" i="17" s="1"/>
  <c r="AD65" i="13"/>
  <c r="AD64" i="17" s="1"/>
  <c r="D68" i="13"/>
  <c r="D67" i="17" s="1"/>
  <c r="H70" i="13"/>
  <c r="H69" i="17" s="1"/>
  <c r="L72" i="13"/>
  <c r="L71" i="17" s="1"/>
  <c r="D62" i="13"/>
  <c r="D61" i="17" s="1"/>
  <c r="AD59" i="13"/>
  <c r="AD58" i="17" s="1"/>
  <c r="Z57" i="13"/>
  <c r="Z56" i="17" s="1"/>
  <c r="V55" i="13"/>
  <c r="V54" i="17" s="1"/>
  <c r="R53" i="13"/>
  <c r="R52" i="17" s="1"/>
  <c r="N51" i="13"/>
  <c r="N50" i="17" s="1"/>
  <c r="J49" i="13"/>
  <c r="J48" i="17" s="1"/>
  <c r="F47" i="13"/>
  <c r="F46" i="17" s="1"/>
  <c r="B45" i="13"/>
  <c r="AB42" i="13"/>
  <c r="AB41" i="17" s="1"/>
  <c r="X40" i="13"/>
  <c r="X39" i="17" s="1"/>
  <c r="J38" i="13"/>
  <c r="J37" i="17" s="1"/>
  <c r="N35" i="13"/>
  <c r="N34" i="17" s="1"/>
  <c r="S32" i="13"/>
  <c r="S31" i="17" s="1"/>
  <c r="X29" i="13"/>
  <c r="X28" i="17" s="1"/>
  <c r="AB26" i="13"/>
  <c r="AB25" i="17" s="1"/>
  <c r="C24" i="13"/>
  <c r="C23" i="17" s="1"/>
  <c r="H21" i="13"/>
  <c r="H20" i="17" s="1"/>
  <c r="J16" i="13"/>
  <c r="J15" i="17" s="1"/>
  <c r="X7" i="13"/>
  <c r="X7" i="17" s="1"/>
  <c r="Q129" i="13"/>
  <c r="Q127" i="17" s="1"/>
  <c r="J76" i="13"/>
  <c r="J75" i="17" s="1"/>
  <c r="K46" i="13"/>
  <c r="K45" i="17" s="1"/>
  <c r="G44" i="13"/>
  <c r="G43" i="17" s="1"/>
  <c r="C42" i="13"/>
  <c r="C41" i="17" s="1"/>
  <c r="AC39" i="13"/>
  <c r="AC38" i="17" s="1"/>
  <c r="F37" i="13"/>
  <c r="F36" i="17" s="1"/>
  <c r="K34" i="13"/>
  <c r="K33" i="17" s="1"/>
  <c r="P31" i="13"/>
  <c r="P30" i="17" s="1"/>
  <c r="T28" i="13"/>
  <c r="T27" i="17" s="1"/>
  <c r="Y25" i="13"/>
  <c r="Y24" i="17" s="1"/>
  <c r="AD22" i="13"/>
  <c r="AD21" i="17" s="1"/>
  <c r="D20" i="13"/>
  <c r="D19" i="17" s="1"/>
  <c r="AE12" i="13"/>
  <c r="AC139" i="13"/>
  <c r="AC137" i="17" s="1"/>
  <c r="V120" i="13"/>
  <c r="V118" i="17" s="1"/>
  <c r="B62" i="13"/>
  <c r="AB59" i="13"/>
  <c r="AB58" i="17" s="1"/>
  <c r="X57" i="13"/>
  <c r="X56" i="17" s="1"/>
  <c r="T55" i="13"/>
  <c r="T54" i="17" s="1"/>
  <c r="P53" i="13"/>
  <c r="P52" i="17" s="1"/>
  <c r="L51" i="13"/>
  <c r="L50" i="17" s="1"/>
  <c r="H49" i="13"/>
  <c r="H48" i="17" s="1"/>
  <c r="D47" i="13"/>
  <c r="D46" i="17" s="1"/>
  <c r="AD44" i="13"/>
  <c r="AD43" i="17" s="1"/>
  <c r="Z42" i="13"/>
  <c r="Z41" i="17" s="1"/>
  <c r="V40" i="13"/>
  <c r="V39" i="17" s="1"/>
  <c r="G38" i="13"/>
  <c r="G37" i="17" s="1"/>
  <c r="L35" i="13"/>
  <c r="L34" i="17" s="1"/>
  <c r="P32" i="13"/>
  <c r="P31" i="17" s="1"/>
  <c r="U29" i="13"/>
  <c r="U28" i="17" s="1"/>
  <c r="Z26" i="13"/>
  <c r="Z25" i="17" s="1"/>
  <c r="AD23" i="13"/>
  <c r="AD22" i="17" s="1"/>
  <c r="E21" i="13"/>
  <c r="E20" i="17" s="1"/>
  <c r="B16" i="13"/>
  <c r="P7" i="13"/>
  <c r="P7" i="17" s="1"/>
  <c r="AE128" i="13"/>
  <c r="X203" i="13"/>
  <c r="X200" i="17" s="1"/>
  <c r="F16" i="13"/>
  <c r="F15" i="17" s="1"/>
  <c r="AB11" i="13"/>
  <c r="AB11" i="17" s="1"/>
  <c r="T7" i="13"/>
  <c r="T7" i="17" s="1"/>
  <c r="L139" i="13"/>
  <c r="L137" i="17" s="1"/>
  <c r="D135" i="13"/>
  <c r="D133" i="17" s="1"/>
  <c r="Z130" i="13"/>
  <c r="Z128" i="17" s="1"/>
  <c r="K126" i="13"/>
  <c r="K124" i="17" s="1"/>
  <c r="M119" i="13"/>
  <c r="M117" i="17" s="1"/>
  <c r="AA110" i="13"/>
  <c r="AA108" i="17" s="1"/>
  <c r="Z89" i="13"/>
  <c r="Z87" i="17" s="1"/>
  <c r="G18" i="13"/>
  <c r="G17" i="17" s="1"/>
  <c r="AC13" i="13"/>
  <c r="AC12" i="17" s="1"/>
  <c r="U9" i="13"/>
  <c r="U9" i="17" s="1"/>
  <c r="M141" i="13"/>
  <c r="M139" i="17" s="1"/>
  <c r="E137" i="13"/>
  <c r="E135" i="17" s="1"/>
  <c r="AA132" i="13"/>
  <c r="AA130" i="17" s="1"/>
  <c r="S128" i="13"/>
  <c r="S126" i="17" s="1"/>
  <c r="M123" i="13"/>
  <c r="M121" i="17" s="1"/>
  <c r="D115" i="13"/>
  <c r="D113" i="17" s="1"/>
  <c r="Y103" i="13"/>
  <c r="Y101" i="17" s="1"/>
  <c r="X195" i="13"/>
  <c r="X192" i="17" s="1"/>
  <c r="T137" i="13"/>
  <c r="T135" i="17" s="1"/>
  <c r="L133" i="13"/>
  <c r="L131" i="17" s="1"/>
  <c r="D129" i="13"/>
  <c r="D127" i="17" s="1"/>
  <c r="B124" i="13"/>
  <c r="AC115" i="13"/>
  <c r="AC113" i="17" s="1"/>
  <c r="J106" i="13"/>
  <c r="J104" i="17" s="1"/>
  <c r="Z204" i="13"/>
  <c r="Z201" i="17" s="1"/>
  <c r="V102" i="13"/>
  <c r="V100" i="17" s="1"/>
  <c r="V96" i="13"/>
  <c r="V94" i="17" s="1"/>
  <c r="AC86" i="13"/>
  <c r="AC84" i="17" s="1"/>
  <c r="H144" i="13"/>
  <c r="H142" i="17" s="1"/>
  <c r="O191" i="13"/>
  <c r="O188" i="17" s="1"/>
  <c r="U125" i="13"/>
  <c r="U123" i="17" s="1"/>
  <c r="M121" i="13"/>
  <c r="M119" i="17" s="1"/>
  <c r="E117" i="13"/>
  <c r="E115" i="17" s="1"/>
  <c r="AA112" i="13"/>
  <c r="AA110" i="17" s="1"/>
  <c r="AB107" i="13"/>
  <c r="AB105" i="17" s="1"/>
  <c r="G102" i="13"/>
  <c r="G100" i="17" s="1"/>
  <c r="AC95" i="13"/>
  <c r="AC93" i="17" s="1"/>
  <c r="AB85" i="13"/>
  <c r="AB83" i="17" s="1"/>
  <c r="T209" i="13"/>
  <c r="T206" i="17" s="1"/>
  <c r="R188" i="13"/>
  <c r="R185" i="17" s="1"/>
  <c r="L121" i="13"/>
  <c r="L119" i="17" s="1"/>
  <c r="D117" i="13"/>
  <c r="D115" i="17" s="1"/>
  <c r="Z112" i="13"/>
  <c r="Z110" i="17" s="1"/>
  <c r="Z107" i="13"/>
  <c r="Z105" i="17" s="1"/>
  <c r="F102" i="13"/>
  <c r="F100" i="17" s="1"/>
  <c r="AB95" i="13"/>
  <c r="AB93" i="17" s="1"/>
  <c r="AA85" i="13"/>
  <c r="AA83" i="17" s="1"/>
  <c r="S209" i="13"/>
  <c r="S206" i="17" s="1"/>
  <c r="Q188" i="13"/>
  <c r="Q185" i="17" s="1"/>
  <c r="Y38" i="13"/>
  <c r="Y37" i="17" s="1"/>
  <c r="U36" i="13"/>
  <c r="U35" i="17" s="1"/>
  <c r="Q34" i="13"/>
  <c r="Q33" i="17" s="1"/>
  <c r="M32" i="13"/>
  <c r="M31" i="17" s="1"/>
  <c r="I30" i="13"/>
  <c r="I29" i="17" s="1"/>
  <c r="E28" i="13"/>
  <c r="E27" i="17" s="1"/>
  <c r="AE25" i="13"/>
  <c r="AE24" i="17" s="1"/>
  <c r="AA23" i="13"/>
  <c r="AA22" i="17" s="1"/>
  <c r="W21" i="13"/>
  <c r="W20" i="17" s="1"/>
  <c r="S19" i="13"/>
  <c r="S18" i="17" s="1"/>
  <c r="O17" i="13"/>
  <c r="O16" i="17" s="1"/>
  <c r="K15" i="13"/>
  <c r="K14" i="17" s="1"/>
  <c r="G13" i="13"/>
  <c r="G12" i="17" s="1"/>
  <c r="C11" i="13"/>
  <c r="C11" i="17" s="1"/>
  <c r="AC8" i="13"/>
  <c r="AC8" i="17" s="1"/>
  <c r="Z75" i="13"/>
  <c r="Z74" i="17" s="1"/>
  <c r="U140" i="13"/>
  <c r="U138" i="17" s="1"/>
  <c r="Q138" i="13"/>
  <c r="Q136" i="17" s="1"/>
  <c r="M136" i="13"/>
  <c r="M134" i="17" s="1"/>
  <c r="I134" i="13"/>
  <c r="I132" i="17" s="1"/>
  <c r="E132" i="13"/>
  <c r="E130" i="17" s="1"/>
  <c r="AE129" i="13"/>
  <c r="AA127" i="13"/>
  <c r="AA125" i="17" s="1"/>
  <c r="W125" i="13"/>
  <c r="W123" i="17" s="1"/>
  <c r="S123" i="13"/>
  <c r="S121" i="17" s="1"/>
  <c r="O121" i="13"/>
  <c r="O119" i="17" s="1"/>
  <c r="K119" i="13"/>
  <c r="K117" i="17" s="1"/>
  <c r="G117" i="13"/>
  <c r="G115" i="17" s="1"/>
  <c r="C115" i="13"/>
  <c r="C113" i="17" s="1"/>
  <c r="AC112" i="13"/>
  <c r="AC110" i="17" s="1"/>
  <c r="Y110" i="13"/>
  <c r="Y108" i="17" s="1"/>
  <c r="AD107" i="13"/>
  <c r="AD105" i="17" s="1"/>
  <c r="E105" i="13"/>
  <c r="E103" i="17" s="1"/>
  <c r="J102" i="13"/>
  <c r="J100" i="17" s="1"/>
  <c r="N99" i="13"/>
  <c r="N97" i="17" s="1"/>
  <c r="C96" i="13"/>
  <c r="C94" i="17" s="1"/>
  <c r="X91" i="13"/>
  <c r="X89" i="17" s="1"/>
  <c r="D86" i="13"/>
  <c r="D84" i="17" s="1"/>
  <c r="M80" i="13"/>
  <c r="M79" i="17" s="1"/>
  <c r="AB209" i="13"/>
  <c r="AB206" i="17" s="1"/>
  <c r="D201" i="13"/>
  <c r="D198" i="17" s="1"/>
  <c r="D189" i="13"/>
  <c r="D186" i="17" s="1"/>
  <c r="V165" i="13"/>
  <c r="V162" i="17" s="1"/>
  <c r="N17" i="13"/>
  <c r="N16" i="17" s="1"/>
  <c r="J15" i="13"/>
  <c r="J14" i="17" s="1"/>
  <c r="F13" i="13"/>
  <c r="F12" i="17" s="1"/>
  <c r="B11" i="13"/>
  <c r="AB8" i="13"/>
  <c r="AB8" i="17" s="1"/>
  <c r="Y75" i="13"/>
  <c r="Y74" i="17" s="1"/>
  <c r="T140" i="13"/>
  <c r="T138" i="17" s="1"/>
  <c r="P138" i="13"/>
  <c r="P136" i="17" s="1"/>
  <c r="L136" i="13"/>
  <c r="L134" i="17" s="1"/>
  <c r="H134" i="13"/>
  <c r="H132" i="17" s="1"/>
  <c r="D132" i="13"/>
  <c r="D130" i="17" s="1"/>
  <c r="AD129" i="13"/>
  <c r="AD127" i="17" s="1"/>
  <c r="Z127" i="13"/>
  <c r="Z125" i="17" s="1"/>
  <c r="V125" i="13"/>
  <c r="V123" i="17" s="1"/>
  <c r="R123" i="13"/>
  <c r="R121" i="17" s="1"/>
  <c r="N121" i="13"/>
  <c r="N119" i="17" s="1"/>
  <c r="J119" i="13"/>
  <c r="J117" i="17" s="1"/>
  <c r="F117" i="13"/>
  <c r="F115" i="17" s="1"/>
  <c r="B115" i="13"/>
  <c r="AB112" i="13"/>
  <c r="AB110" i="17" s="1"/>
  <c r="X110" i="13"/>
  <c r="X108" i="17" s="1"/>
  <c r="AC107" i="13"/>
  <c r="AC105" i="17" s="1"/>
  <c r="D105" i="13"/>
  <c r="D103" i="17" s="1"/>
  <c r="H102" i="13"/>
  <c r="H100" i="17" s="1"/>
  <c r="AA98" i="13"/>
  <c r="AA96" i="17" s="1"/>
  <c r="G28" i="13"/>
  <c r="G27" i="17" s="1"/>
  <c r="M51" i="13"/>
  <c r="M50" i="17" s="1"/>
  <c r="M63" i="13"/>
  <c r="M62" i="17" s="1"/>
  <c r="I69" i="13"/>
  <c r="I68" i="17" s="1"/>
  <c r="S41" i="13"/>
  <c r="S40" i="17" s="1"/>
  <c r="R72" i="13"/>
  <c r="R71" i="17" s="1"/>
  <c r="Y40" i="13"/>
  <c r="Y39" i="17" s="1"/>
  <c r="K57" i="13"/>
  <c r="K56" i="17" s="1"/>
  <c r="N67" i="13"/>
  <c r="N66" i="17" s="1"/>
  <c r="N49" i="13"/>
  <c r="N48" i="17" s="1"/>
  <c r="R43" i="13"/>
  <c r="R42" i="17" s="1"/>
  <c r="B37" i="13"/>
  <c r="T30" i="13"/>
  <c r="T29" i="17" s="1"/>
  <c r="H24" i="13"/>
  <c r="H23" i="17" s="1"/>
  <c r="R12" i="13"/>
  <c r="V87" i="13"/>
  <c r="V85" i="17" s="1"/>
  <c r="W42" i="13"/>
  <c r="W41" i="17" s="1"/>
  <c r="T36" i="13"/>
  <c r="T35" i="17" s="1"/>
  <c r="Q29" i="13"/>
  <c r="Q28" i="17" s="1"/>
  <c r="N22" i="13"/>
  <c r="N21" i="17" s="1"/>
  <c r="W136" i="13"/>
  <c r="W134" i="17" s="1"/>
  <c r="D61" i="13"/>
  <c r="D60" i="17" s="1"/>
  <c r="Z56" i="13"/>
  <c r="Z55" i="17" s="1"/>
  <c r="T53" i="13"/>
  <c r="T52" i="17" s="1"/>
  <c r="N50" i="13"/>
  <c r="N49" i="17" s="1"/>
  <c r="V46" i="13"/>
  <c r="V45" i="17" s="1"/>
  <c r="N42" i="13"/>
  <c r="N41" i="17" s="1"/>
  <c r="U37" i="13"/>
  <c r="U36" i="17" s="1"/>
  <c r="V32" i="13"/>
  <c r="V31" i="17" s="1"/>
  <c r="N28" i="13"/>
  <c r="N27" i="17" s="1"/>
  <c r="N23" i="13"/>
  <c r="N22" i="17" s="1"/>
  <c r="R16" i="13"/>
  <c r="R15" i="17" s="1"/>
  <c r="K134" i="13"/>
  <c r="K132" i="17" s="1"/>
  <c r="R18" i="13"/>
  <c r="R17" i="17" s="1"/>
  <c r="D11" i="13"/>
  <c r="D11" i="17" s="1"/>
  <c r="V140" i="13"/>
  <c r="V138" i="17" s="1"/>
  <c r="H133" i="13"/>
  <c r="H131" i="17" s="1"/>
  <c r="V126" i="13"/>
  <c r="V124" i="17" s="1"/>
  <c r="X108" i="13"/>
  <c r="X106" i="17" s="1"/>
  <c r="M17" i="13"/>
  <c r="M16" i="17" s="1"/>
  <c r="AC9" i="13"/>
  <c r="AC9" i="17" s="1"/>
  <c r="M137" i="13"/>
  <c r="M135" i="17" s="1"/>
  <c r="AA128" i="13"/>
  <c r="AA126" i="17" s="1"/>
  <c r="AB119" i="13"/>
  <c r="AB117" i="17" s="1"/>
  <c r="AC91" i="13"/>
  <c r="AC89" i="17" s="1"/>
  <c r="X135" i="13"/>
  <c r="X133" i="17" s="1"/>
  <c r="J128" i="13"/>
  <c r="J126" i="17" s="1"/>
  <c r="AE106" i="13"/>
  <c r="B103" i="13"/>
  <c r="T87" i="13"/>
  <c r="T85" i="17" s="1"/>
  <c r="R198" i="13"/>
  <c r="R195" i="17" s="1"/>
  <c r="W122" i="13"/>
  <c r="W120" i="17" s="1"/>
  <c r="G114" i="13"/>
  <c r="G112" i="17" s="1"/>
  <c r="Z106" i="13"/>
  <c r="Z104" i="17" s="1"/>
  <c r="K94" i="13"/>
  <c r="K92" i="17" s="1"/>
  <c r="F202" i="13"/>
  <c r="F199" i="17" s="1"/>
  <c r="N118" i="13"/>
  <c r="N116" i="17" s="1"/>
  <c r="AD110" i="13"/>
  <c r="AD108" i="17" s="1"/>
  <c r="D101" i="13"/>
  <c r="D99" i="17" s="1"/>
  <c r="W83" i="13"/>
  <c r="W81" i="17" s="1"/>
  <c r="U190" i="13"/>
  <c r="U187" i="17" s="1"/>
  <c r="AA37" i="13"/>
  <c r="AA36" i="17" s="1"/>
  <c r="E34" i="13"/>
  <c r="E33" i="17" s="1"/>
  <c r="M30" i="13"/>
  <c r="M29" i="17" s="1"/>
  <c r="U26" i="13"/>
  <c r="U25" i="17" s="1"/>
  <c r="AC22" i="13"/>
  <c r="AC21" i="17" s="1"/>
  <c r="U18" i="13"/>
  <c r="U17" i="17" s="1"/>
  <c r="U10" i="13"/>
  <c r="U10" i="17" s="1"/>
  <c r="N75" i="13"/>
  <c r="N74" i="17" s="1"/>
  <c r="S137" i="13"/>
  <c r="S135" i="17" s="1"/>
  <c r="I132" i="13"/>
  <c r="I130" i="17" s="1"/>
  <c r="AA125" i="13"/>
  <c r="AA123" i="17" s="1"/>
  <c r="C121" i="13"/>
  <c r="C119" i="17" s="1"/>
  <c r="I116" i="13"/>
  <c r="I114" i="17" s="1"/>
  <c r="O111" i="13"/>
  <c r="O109" i="17" s="1"/>
  <c r="J105" i="13"/>
  <c r="J103" i="17" s="1"/>
  <c r="G98" i="13"/>
  <c r="G96" i="17" s="1"/>
  <c r="V90" i="13"/>
  <c r="V88" i="17" s="1"/>
  <c r="X80" i="13"/>
  <c r="X79" i="17" s="1"/>
  <c r="Y201" i="13"/>
  <c r="Y198" i="17" s="1"/>
  <c r="G176" i="13"/>
  <c r="G173" i="17" s="1"/>
  <c r="AD15" i="13"/>
  <c r="AD14" i="17" s="1"/>
  <c r="S198" i="13"/>
  <c r="S195" i="17" s="1"/>
  <c r="D21" i="13"/>
  <c r="D20" i="17" s="1"/>
  <c r="O32" i="13"/>
  <c r="O31" i="17" s="1"/>
  <c r="Y42" i="13"/>
  <c r="Y41" i="17" s="1"/>
  <c r="Y49" i="13"/>
  <c r="Y48" i="17" s="1"/>
  <c r="C54" i="13"/>
  <c r="C53" i="17" s="1"/>
  <c r="K58" i="13"/>
  <c r="K57" i="17" s="1"/>
  <c r="S62" i="13"/>
  <c r="S61" i="17" s="1"/>
  <c r="W64" i="13"/>
  <c r="W63" i="17" s="1"/>
  <c r="AA66" i="13"/>
  <c r="AA65" i="17" s="1"/>
  <c r="AE68" i="13"/>
  <c r="AE67" i="17" s="1"/>
  <c r="E71" i="13"/>
  <c r="E70" i="17" s="1"/>
  <c r="J6" i="13"/>
  <c r="J6" i="17" s="1"/>
  <c r="R31" i="13"/>
  <c r="R30" i="17" s="1"/>
  <c r="AA51" i="13"/>
  <c r="AA50" i="17" s="1"/>
  <c r="Z62" i="13"/>
  <c r="Z61" i="17" s="1"/>
  <c r="Z68" i="13"/>
  <c r="Z67" i="17" s="1"/>
  <c r="P117" i="13"/>
  <c r="P115" i="17" s="1"/>
  <c r="V22" i="13"/>
  <c r="V21" i="17" s="1"/>
  <c r="C34" i="13"/>
  <c r="C33" i="17" s="1"/>
  <c r="AE43" i="13"/>
  <c r="AE42" i="17" s="1"/>
  <c r="M50" i="13"/>
  <c r="M49" i="17" s="1"/>
  <c r="U54" i="13"/>
  <c r="U53" i="17" s="1"/>
  <c r="AC58" i="13"/>
  <c r="AC57" i="17" s="1"/>
  <c r="AB62" i="13"/>
  <c r="AB61" i="17" s="1"/>
  <c r="B65" i="13"/>
  <c r="F67" i="13"/>
  <c r="F66" i="17" s="1"/>
  <c r="J69" i="13"/>
  <c r="J68" i="17" s="1"/>
  <c r="N71" i="13"/>
  <c r="N70" i="17" s="1"/>
  <c r="S6" i="13"/>
  <c r="S6" i="17" s="1"/>
  <c r="AB60" i="13"/>
  <c r="AB59" i="17" s="1"/>
  <c r="X58" i="13"/>
  <c r="X57" i="17" s="1"/>
  <c r="T56" i="13"/>
  <c r="T55" i="17" s="1"/>
  <c r="P54" i="13"/>
  <c r="P53" i="17" s="1"/>
  <c r="L52" i="13"/>
  <c r="L51" i="17" s="1"/>
  <c r="H50" i="13"/>
  <c r="H49" i="17" s="1"/>
  <c r="D48" i="13"/>
  <c r="D47" i="17" s="1"/>
  <c r="AD45" i="13"/>
  <c r="AD44" i="17" s="1"/>
  <c r="Z43" i="13"/>
  <c r="Z42" i="17" s="1"/>
  <c r="V41" i="13"/>
  <c r="V40" i="17" s="1"/>
  <c r="Q39" i="13"/>
  <c r="Q38" i="17" s="1"/>
  <c r="V36" i="13"/>
  <c r="V35" i="17" s="1"/>
  <c r="Z33" i="13"/>
  <c r="Z32" i="17" s="1"/>
  <c r="AE30" i="13"/>
  <c r="AE29" i="17" s="1"/>
  <c r="F28" i="13"/>
  <c r="F27" i="17" s="1"/>
  <c r="J25" i="13"/>
  <c r="J24" i="17" s="1"/>
  <c r="O22" i="13"/>
  <c r="O21" i="17" s="1"/>
  <c r="R19" i="13"/>
  <c r="R18" i="17" s="1"/>
  <c r="P11" i="13"/>
  <c r="P11" i="17" s="1"/>
  <c r="AE136" i="13"/>
  <c r="Z114" i="13"/>
  <c r="Z112" i="17" s="1"/>
  <c r="I47" i="13"/>
  <c r="I46" i="17" s="1"/>
  <c r="E45" i="13"/>
  <c r="E44" i="17" s="1"/>
  <c r="AE42" i="13"/>
  <c r="AE41" i="17" s="1"/>
  <c r="AA40" i="13"/>
  <c r="AA39" i="17" s="1"/>
  <c r="N38" i="13"/>
  <c r="N37" i="17" s="1"/>
  <c r="R35" i="13"/>
  <c r="R34" i="17" s="1"/>
  <c r="W32" i="13"/>
  <c r="W31" i="17" s="1"/>
  <c r="AB29" i="13"/>
  <c r="AB28" i="17" s="1"/>
  <c r="B27" i="13"/>
  <c r="G24" i="13"/>
  <c r="G23" i="17" s="1"/>
  <c r="L21" i="13"/>
  <c r="L20" i="17" s="1"/>
  <c r="W16" i="13"/>
  <c r="W15" i="17" s="1"/>
  <c r="G8" i="13"/>
  <c r="G8" i="17" s="1"/>
  <c r="K130" i="13"/>
  <c r="K128" i="17" s="1"/>
  <c r="Z84" i="13"/>
  <c r="Z82" i="17" s="1"/>
  <c r="Z60" i="13"/>
  <c r="Z59" i="17" s="1"/>
  <c r="V58" i="13"/>
  <c r="V57" i="17" s="1"/>
  <c r="R56" i="13"/>
  <c r="R55" i="17" s="1"/>
  <c r="N54" i="13"/>
  <c r="N53" i="17" s="1"/>
  <c r="J52" i="13"/>
  <c r="J51" i="17" s="1"/>
  <c r="F50" i="13"/>
  <c r="F49" i="17" s="1"/>
  <c r="B48" i="13"/>
  <c r="AB45" i="13"/>
  <c r="AB44" i="17" s="1"/>
  <c r="X43" i="13"/>
  <c r="X42" i="17" s="1"/>
  <c r="T41" i="13"/>
  <c r="T40" i="17" s="1"/>
  <c r="N39" i="13"/>
  <c r="N38" i="17" s="1"/>
  <c r="S36" i="13"/>
  <c r="S35" i="17" s="1"/>
  <c r="X33" i="13"/>
  <c r="X32" i="17" s="1"/>
  <c r="AB30" i="13"/>
  <c r="AB29" i="17" s="1"/>
  <c r="C28" i="13"/>
  <c r="C27" i="17" s="1"/>
  <c r="H25" i="13"/>
  <c r="H24" i="17" s="1"/>
  <c r="L22" i="13"/>
  <c r="L21" i="17" s="1"/>
  <c r="P19" i="13"/>
  <c r="P18" i="17" s="1"/>
  <c r="H11" i="13"/>
  <c r="H11" i="17" s="1"/>
  <c r="O136" i="13"/>
  <c r="O134" i="17" s="1"/>
  <c r="X113" i="13"/>
  <c r="X111" i="17" s="1"/>
  <c r="B18" i="13"/>
  <c r="X13" i="13"/>
  <c r="X12" i="17" s="1"/>
  <c r="P9" i="13"/>
  <c r="P9" i="17" s="1"/>
  <c r="H141" i="13"/>
  <c r="H139" i="17" s="1"/>
  <c r="AD136" i="13"/>
  <c r="AD134" i="17" s="1"/>
  <c r="V132" i="13"/>
  <c r="V130" i="17" s="1"/>
  <c r="N128" i="13"/>
  <c r="N126" i="17" s="1"/>
  <c r="E123" i="13"/>
  <c r="E121" i="17" s="1"/>
  <c r="S114" i="13"/>
  <c r="S112" i="17" s="1"/>
  <c r="W102" i="13"/>
  <c r="W100" i="17" s="1"/>
  <c r="P191" i="13"/>
  <c r="P188" i="17" s="1"/>
  <c r="Y15" i="13"/>
  <c r="Y14" i="17" s="1"/>
  <c r="Q11" i="13"/>
  <c r="Q11" i="17" s="1"/>
  <c r="I7" i="13"/>
  <c r="I7" i="17" s="1"/>
  <c r="AE138" i="13"/>
  <c r="W134" i="13"/>
  <c r="W132" i="17" s="1"/>
  <c r="O130" i="13"/>
  <c r="O128" i="17" s="1"/>
  <c r="AB125" i="13"/>
  <c r="AB123" i="17" s="1"/>
  <c r="Z118" i="13"/>
  <c r="Z116" i="17" s="1"/>
  <c r="F110" i="13"/>
  <c r="F108" i="17" s="1"/>
  <c r="I86" i="13"/>
  <c r="I84" i="17" s="1"/>
  <c r="P139" i="13"/>
  <c r="P137" i="17" s="1"/>
  <c r="H135" i="13"/>
  <c r="H133" i="17" s="1"/>
  <c r="AD130" i="13"/>
  <c r="AD128" i="17" s="1"/>
  <c r="R126" i="13"/>
  <c r="R124" i="17" s="1"/>
  <c r="U119" i="13"/>
  <c r="U117" i="17" s="1"/>
  <c r="E111" i="13"/>
  <c r="E109" i="17" s="1"/>
  <c r="H91" i="13"/>
  <c r="H89" i="17" s="1"/>
  <c r="F105" i="13"/>
  <c r="F103" i="17" s="1"/>
  <c r="P99" i="13"/>
  <c r="P97" i="17" s="1"/>
  <c r="AB91" i="13"/>
  <c r="AB89" i="17" s="1"/>
  <c r="Q80" i="13"/>
  <c r="Q79" i="17" s="1"/>
  <c r="M201" i="13"/>
  <c r="M198" i="17" s="1"/>
  <c r="W166" i="13"/>
  <c r="W163" i="17" s="1"/>
  <c r="I123" i="13"/>
  <c r="I121" i="17" s="1"/>
  <c r="AE118" i="13"/>
  <c r="W114" i="13"/>
  <c r="W112" i="17" s="1"/>
  <c r="L110" i="13"/>
  <c r="L108" i="17" s="1"/>
  <c r="V104" i="13"/>
  <c r="V102" i="17" s="1"/>
  <c r="AE98" i="13"/>
  <c r="AB90" i="13"/>
  <c r="AB88" i="17" s="1"/>
  <c r="P79" i="13"/>
  <c r="P78" i="17" s="1"/>
  <c r="K199" i="13"/>
  <c r="K196" i="17" s="1"/>
  <c r="D157" i="13"/>
  <c r="D154" i="17" s="1"/>
  <c r="AD118" i="13"/>
  <c r="AD116" i="17" s="1"/>
  <c r="V114" i="13"/>
  <c r="V112" i="17" s="1"/>
  <c r="K110" i="13"/>
  <c r="K108" i="17" s="1"/>
  <c r="T104" i="13"/>
  <c r="T102" i="17" s="1"/>
  <c r="AD98" i="13"/>
  <c r="AD96" i="17" s="1"/>
  <c r="Z90" i="13"/>
  <c r="Z88" i="17" s="1"/>
  <c r="O79" i="13"/>
  <c r="O78" i="17" s="1"/>
  <c r="I199" i="13"/>
  <c r="I196" i="17" s="1"/>
  <c r="C157" i="13"/>
  <c r="C154" i="17" s="1"/>
  <c r="S37" i="13"/>
  <c r="S36" i="17" s="1"/>
  <c r="O35" i="13"/>
  <c r="O34" i="17" s="1"/>
  <c r="K33" i="13"/>
  <c r="K32" i="17" s="1"/>
  <c r="G31" i="13"/>
  <c r="G30" i="17" s="1"/>
  <c r="C29" i="13"/>
  <c r="C28" i="17" s="1"/>
  <c r="AC26" i="13"/>
  <c r="AC25" i="17" s="1"/>
  <c r="Y24" i="13"/>
  <c r="Y23" i="17" s="1"/>
  <c r="U22" i="13"/>
  <c r="U21" i="17" s="1"/>
  <c r="Q20" i="13"/>
  <c r="Q19" i="17" s="1"/>
  <c r="M18" i="13"/>
  <c r="M17" i="17" s="1"/>
  <c r="I16" i="13"/>
  <c r="I15" i="17" s="1"/>
  <c r="E14" i="13"/>
  <c r="E13" i="17" s="1"/>
  <c r="AE11" i="13"/>
  <c r="AE11" i="17" s="1"/>
  <c r="AA9" i="13"/>
  <c r="AA9" i="17" s="1"/>
  <c r="W7" i="13"/>
  <c r="W7" i="17" s="1"/>
  <c r="S141" i="13"/>
  <c r="S139" i="17" s="1"/>
  <c r="O139" i="13"/>
  <c r="O137" i="17" s="1"/>
  <c r="K137" i="13"/>
  <c r="K135" i="17" s="1"/>
  <c r="G135" i="13"/>
  <c r="G133" i="17" s="1"/>
  <c r="C133" i="13"/>
  <c r="C131" i="17" s="1"/>
  <c r="AC130" i="13"/>
  <c r="AC128" i="17" s="1"/>
  <c r="Y128" i="13"/>
  <c r="Y126" i="17" s="1"/>
  <c r="U126" i="13"/>
  <c r="U124" i="17" s="1"/>
  <c r="Q124" i="13"/>
  <c r="Q122" i="17" s="1"/>
  <c r="M122" i="13"/>
  <c r="M120" i="17" s="1"/>
  <c r="I120" i="13"/>
  <c r="I118" i="17" s="1"/>
  <c r="E118" i="13"/>
  <c r="E116" i="17" s="1"/>
  <c r="AE115" i="13"/>
  <c r="AA113" i="13"/>
  <c r="AA111" i="17" s="1"/>
  <c r="W111" i="13"/>
  <c r="W109" i="17" s="1"/>
  <c r="H109" i="13"/>
  <c r="H107" i="17" s="1"/>
  <c r="L106" i="13"/>
  <c r="L104" i="17" s="1"/>
  <c r="Q103" i="13"/>
  <c r="Q101" i="17" s="1"/>
  <c r="V100" i="13"/>
  <c r="V98" i="17" s="1"/>
  <c r="Z97" i="13"/>
  <c r="Z95" i="17" s="1"/>
  <c r="U93" i="13"/>
  <c r="U91" i="17" s="1"/>
  <c r="R88" i="13"/>
  <c r="R86" i="17" s="1"/>
  <c r="AB82" i="13"/>
  <c r="AB80" i="17" s="1"/>
  <c r="G77" i="13"/>
  <c r="G76" i="17" s="1"/>
  <c r="D205" i="13"/>
  <c r="D202" i="17" s="1"/>
  <c r="V194" i="13"/>
  <c r="V191" i="17" s="1"/>
  <c r="B179" i="13"/>
  <c r="B176" i="17" s="1"/>
  <c r="L18" i="13"/>
  <c r="L17" i="17" s="1"/>
  <c r="H16" i="13"/>
  <c r="H15" i="17" s="1"/>
  <c r="D14" i="13"/>
  <c r="D13" i="17" s="1"/>
  <c r="AD11" i="13"/>
  <c r="AD11" i="17" s="1"/>
  <c r="Z9" i="13"/>
  <c r="Z9" i="17" s="1"/>
  <c r="V7" i="13"/>
  <c r="V7" i="17" s="1"/>
  <c r="R141" i="13"/>
  <c r="R139" i="17" s="1"/>
  <c r="N139" i="13"/>
  <c r="N137" i="17" s="1"/>
  <c r="J137" i="13"/>
  <c r="J135" i="17" s="1"/>
  <c r="F135" i="13"/>
  <c r="F133" i="17" s="1"/>
  <c r="B133" i="13"/>
  <c r="AB130" i="13"/>
  <c r="AB128" i="17" s="1"/>
  <c r="X128" i="13"/>
  <c r="X126" i="17" s="1"/>
  <c r="T126" i="13"/>
  <c r="T124" i="17" s="1"/>
  <c r="P124" i="13"/>
  <c r="P122" i="17" s="1"/>
  <c r="L122" i="13"/>
  <c r="L120" i="17" s="1"/>
  <c r="H120" i="13"/>
  <c r="H118" i="17" s="1"/>
  <c r="D118" i="13"/>
  <c r="D116" i="17" s="1"/>
  <c r="AD115" i="13"/>
  <c r="AD113" i="17" s="1"/>
  <c r="Z113" i="13"/>
  <c r="Z111" i="17" s="1"/>
  <c r="V111" i="13"/>
  <c r="V109" i="17" s="1"/>
  <c r="F109" i="13"/>
  <c r="F107" i="17" s="1"/>
  <c r="K106" i="13"/>
  <c r="K104" i="17" s="1"/>
  <c r="P103" i="13"/>
  <c r="P101" i="17" s="1"/>
  <c r="T100" i="13"/>
  <c r="T98" i="17" s="1"/>
  <c r="L115" i="13"/>
  <c r="L113" i="17" s="1"/>
  <c r="AA43" i="13"/>
  <c r="AA42" i="17" s="1"/>
  <c r="AA58" i="13"/>
  <c r="AA57" i="17" s="1"/>
  <c r="S66" i="13"/>
  <c r="S65" i="17" s="1"/>
  <c r="AE72" i="13"/>
  <c r="AE71" i="17" s="1"/>
  <c r="Y58" i="13"/>
  <c r="Y57" i="17" s="1"/>
  <c r="I21" i="13"/>
  <c r="I20" i="17" s="1"/>
  <c r="AC50" i="13"/>
  <c r="AC49" i="17" s="1"/>
  <c r="T62" i="13"/>
  <c r="T61" i="17" s="1"/>
  <c r="AD67" i="13"/>
  <c r="AD66" i="17" s="1"/>
  <c r="K6" i="13"/>
  <c r="K6" i="17" s="1"/>
  <c r="D33" i="13"/>
  <c r="D32" i="17" s="1"/>
  <c r="I25" i="13"/>
  <c r="I24" i="17" s="1"/>
  <c r="Q13" i="13"/>
  <c r="Q12" i="17" s="1"/>
  <c r="U101" i="13"/>
  <c r="U99" i="17" s="1"/>
  <c r="AE132" i="13"/>
  <c r="T24" i="13"/>
  <c r="T23" i="17" s="1"/>
  <c r="B36" i="13"/>
  <c r="O45" i="13"/>
  <c r="O44" i="17" s="1"/>
  <c r="E51" i="13"/>
  <c r="E50" i="17" s="1"/>
  <c r="M55" i="13"/>
  <c r="M54" i="17" s="1"/>
  <c r="U59" i="13"/>
  <c r="U58" i="17" s="1"/>
  <c r="I63" i="13"/>
  <c r="I62" i="17" s="1"/>
  <c r="M65" i="13"/>
  <c r="M64" i="17" s="1"/>
  <c r="Q67" i="13"/>
  <c r="Q66" i="17" s="1"/>
  <c r="U69" i="13"/>
  <c r="U68" i="17" s="1"/>
  <c r="Y71" i="13"/>
  <c r="Y70" i="17" s="1"/>
  <c r="AD6" i="13"/>
  <c r="AD6" i="17" s="1"/>
  <c r="Q40" i="13"/>
  <c r="Q39" i="17" s="1"/>
  <c r="K55" i="13"/>
  <c r="K54" i="17" s="1"/>
  <c r="R64" i="13"/>
  <c r="R63" i="17" s="1"/>
  <c r="V70" i="13"/>
  <c r="V69" i="17" s="1"/>
  <c r="Y141" i="13"/>
  <c r="Y139" i="17" s="1"/>
  <c r="H26" i="13"/>
  <c r="H25" i="17" s="1"/>
  <c r="T37" i="13"/>
  <c r="T36" i="17" s="1"/>
  <c r="U46" i="13"/>
  <c r="U45" i="17" s="1"/>
  <c r="W51" i="13"/>
  <c r="W50" i="17" s="1"/>
  <c r="AE55" i="13"/>
  <c r="AE54" i="17" s="1"/>
  <c r="I60" i="13"/>
  <c r="I59" i="17" s="1"/>
  <c r="R63" i="13"/>
  <c r="R62" i="17" s="1"/>
  <c r="V65" i="13"/>
  <c r="V64" i="17" s="1"/>
  <c r="Z67" i="13"/>
  <c r="Z66" i="17" s="1"/>
  <c r="AD69" i="13"/>
  <c r="AD68" i="17" s="1"/>
  <c r="D72" i="13"/>
  <c r="D71" i="17" s="1"/>
  <c r="L62" i="13"/>
  <c r="L61" i="17" s="1"/>
  <c r="H60" i="13"/>
  <c r="H59" i="17" s="1"/>
  <c r="D58" i="13"/>
  <c r="D57" i="17" s="1"/>
  <c r="AD55" i="13"/>
  <c r="AD54" i="17" s="1"/>
  <c r="Z53" i="13"/>
  <c r="Z52" i="17" s="1"/>
  <c r="V51" i="13"/>
  <c r="V50" i="17" s="1"/>
  <c r="R49" i="13"/>
  <c r="R48" i="17" s="1"/>
  <c r="N47" i="13"/>
  <c r="N46" i="17" s="1"/>
  <c r="J45" i="13"/>
  <c r="J44" i="17" s="1"/>
  <c r="F43" i="13"/>
  <c r="F42" i="17" s="1"/>
  <c r="B41" i="13"/>
  <c r="T38" i="13"/>
  <c r="T37" i="17" s="1"/>
  <c r="Y35" i="13"/>
  <c r="Y34" i="17" s="1"/>
  <c r="AD32" i="13"/>
  <c r="AD31" i="17" s="1"/>
  <c r="D30" i="13"/>
  <c r="D29" i="17" s="1"/>
  <c r="I27" i="13"/>
  <c r="I26" i="17" s="1"/>
  <c r="N24" i="13"/>
  <c r="N23" i="17" s="1"/>
  <c r="R21" i="13"/>
  <c r="R20" i="17" s="1"/>
  <c r="L17" i="13"/>
  <c r="L16" i="17" s="1"/>
  <c r="Z8" i="13"/>
  <c r="Z8" i="17" s="1"/>
  <c r="U131" i="13"/>
  <c r="U129" i="17" s="1"/>
  <c r="I97" i="13"/>
  <c r="I95" i="17" s="1"/>
  <c r="S46" i="13"/>
  <c r="S45" i="17" s="1"/>
  <c r="O44" i="13"/>
  <c r="O43" i="17" s="1"/>
  <c r="K42" i="13"/>
  <c r="K41" i="17" s="1"/>
  <c r="G40" i="13"/>
  <c r="G39" i="17" s="1"/>
  <c r="Q37" i="13"/>
  <c r="Q36" i="17" s="1"/>
  <c r="V34" i="13"/>
  <c r="V33" i="17" s="1"/>
  <c r="Z31" i="13"/>
  <c r="Z30" i="17" s="1"/>
  <c r="AE28" i="13"/>
  <c r="AE27" i="17" s="1"/>
  <c r="F26" i="13"/>
  <c r="F25" i="17" s="1"/>
  <c r="J23" i="13"/>
  <c r="J22" i="17" s="1"/>
  <c r="O20" i="13"/>
  <c r="O19" i="17" s="1"/>
  <c r="C14" i="13"/>
  <c r="C13" i="17" s="1"/>
  <c r="Q141" i="13"/>
  <c r="Q139" i="17" s="1"/>
  <c r="J124" i="13"/>
  <c r="J122" i="17" s="1"/>
  <c r="J62" i="13"/>
  <c r="J61" i="17" s="1"/>
  <c r="F60" i="13"/>
  <c r="F59" i="17" s="1"/>
  <c r="B58" i="13"/>
  <c r="AB55" i="13"/>
  <c r="AB54" i="17" s="1"/>
  <c r="X53" i="13"/>
  <c r="X52" i="17" s="1"/>
  <c r="T51" i="13"/>
  <c r="T50" i="17" s="1"/>
  <c r="P49" i="13"/>
  <c r="P48" i="17" s="1"/>
  <c r="L47" i="13"/>
  <c r="L46" i="17" s="1"/>
  <c r="H45" i="13"/>
  <c r="H44" i="17" s="1"/>
  <c r="D43" i="13"/>
  <c r="D42" i="17" s="1"/>
  <c r="AD40" i="13"/>
  <c r="AD39" i="17" s="1"/>
  <c r="R38" i="13"/>
  <c r="R37" i="17" s="1"/>
  <c r="V35" i="13"/>
  <c r="V34" i="17" s="1"/>
  <c r="AA32" i="13"/>
  <c r="AA31" i="17" s="1"/>
  <c r="B30" i="13"/>
  <c r="F27" i="13"/>
  <c r="F26" i="17" s="1"/>
  <c r="K24" i="13"/>
  <c r="K23" i="17" s="1"/>
  <c r="P21" i="13"/>
  <c r="P20" i="17" s="1"/>
  <c r="D17" i="13"/>
  <c r="D16" i="17" s="1"/>
  <c r="R8" i="13"/>
  <c r="R8" i="17" s="1"/>
  <c r="E131" i="13"/>
  <c r="E129" i="17" s="1"/>
  <c r="AE92" i="13"/>
  <c r="V16" i="13"/>
  <c r="V15" i="17" s="1"/>
  <c r="N12" i="13"/>
  <c r="F8" i="13"/>
  <c r="F8" i="17" s="1"/>
  <c r="AB139" i="13"/>
  <c r="AB137" i="17" s="1"/>
  <c r="T135" i="13"/>
  <c r="T133" i="17" s="1"/>
  <c r="L131" i="13"/>
  <c r="L129" i="17" s="1"/>
  <c r="D127" i="13"/>
  <c r="D125" i="17" s="1"/>
  <c r="O120" i="13"/>
  <c r="O118" i="17" s="1"/>
  <c r="AC111" i="13"/>
  <c r="AC109" i="17" s="1"/>
  <c r="S94" i="13"/>
  <c r="S92" i="17" s="1"/>
  <c r="W18" i="13"/>
  <c r="W17" i="17" s="1"/>
  <c r="O14" i="13"/>
  <c r="O13" i="17" s="1"/>
  <c r="G10" i="13"/>
  <c r="G10" i="17" s="1"/>
  <c r="AC141" i="13"/>
  <c r="AC139" i="17" s="1"/>
  <c r="U137" i="13"/>
  <c r="U135" i="17" s="1"/>
  <c r="M133" i="13"/>
  <c r="M131" i="17" s="1"/>
  <c r="E129" i="13"/>
  <c r="E127" i="17" s="1"/>
  <c r="F124" i="13"/>
  <c r="F122" i="17" s="1"/>
  <c r="F116" i="13"/>
  <c r="F114" i="17" s="1"/>
  <c r="S106" i="13"/>
  <c r="S104" i="17" s="1"/>
  <c r="AB205" i="13"/>
  <c r="AB202" i="17" s="1"/>
  <c r="F138" i="13"/>
  <c r="F136" i="17" s="1"/>
  <c r="AB133" i="13"/>
  <c r="AB131" i="17" s="1"/>
  <c r="T129" i="13"/>
  <c r="T127" i="17" s="1"/>
  <c r="W124" i="13"/>
  <c r="W122" i="17" s="1"/>
  <c r="AE116" i="13"/>
  <c r="V107" i="13"/>
  <c r="V105" i="17" s="1"/>
  <c r="B77" i="13"/>
  <c r="M103" i="13"/>
  <c r="M101" i="17" s="1"/>
  <c r="V97" i="13"/>
  <c r="V95" i="17" s="1"/>
  <c r="L88" i="13"/>
  <c r="L86" i="17" s="1"/>
  <c r="AD76" i="13"/>
  <c r="AD75" i="17" s="1"/>
  <c r="J194" i="13"/>
  <c r="J191" i="17" s="1"/>
  <c r="G126" i="13"/>
  <c r="G124" i="17" s="1"/>
  <c r="AC121" i="13"/>
  <c r="AC119" i="17" s="1"/>
  <c r="U117" i="13"/>
  <c r="U115" i="17" s="1"/>
  <c r="M113" i="13"/>
  <c r="M111" i="17" s="1"/>
  <c r="S108" i="13"/>
  <c r="S106" i="17" s="1"/>
  <c r="AB102" i="13"/>
  <c r="AB100" i="17" s="1"/>
  <c r="AE96" i="13"/>
  <c r="K87" i="13"/>
  <c r="K85" i="17" s="1"/>
  <c r="Y144" i="13"/>
  <c r="Y142" i="17" s="1"/>
  <c r="G192" i="13"/>
  <c r="G189" i="17" s="1"/>
  <c r="AB121" i="13"/>
  <c r="AB119" i="17" s="1"/>
  <c r="T117" i="13"/>
  <c r="T115" i="17" s="1"/>
  <c r="L113" i="13"/>
  <c r="L111" i="17" s="1"/>
  <c r="R108" i="13"/>
  <c r="R106" i="17" s="1"/>
  <c r="AA102" i="13"/>
  <c r="AA100" i="17" s="1"/>
  <c r="AD96" i="13"/>
  <c r="AD94" i="17" s="1"/>
  <c r="J87" i="13"/>
  <c r="J85" i="17" s="1"/>
  <c r="X144" i="13"/>
  <c r="X142" i="17" s="1"/>
  <c r="F192" i="13"/>
  <c r="F189" i="17" s="1"/>
  <c r="C39" i="13"/>
  <c r="C38" i="17" s="1"/>
  <c r="AC36" i="13"/>
  <c r="AC35" i="17" s="1"/>
  <c r="Y34" i="13"/>
  <c r="Y33" i="17" s="1"/>
  <c r="U32" i="13"/>
  <c r="U31" i="17" s="1"/>
  <c r="Q30" i="13"/>
  <c r="Q29" i="17" s="1"/>
  <c r="M28" i="13"/>
  <c r="M27" i="17" s="1"/>
  <c r="I26" i="13"/>
  <c r="I25" i="17" s="1"/>
  <c r="E24" i="13"/>
  <c r="E23" i="17" s="1"/>
  <c r="AE21" i="13"/>
  <c r="AE20" i="17" s="1"/>
  <c r="AA19" i="13"/>
  <c r="AA18" i="17" s="1"/>
  <c r="W17" i="13"/>
  <c r="W16" i="17" s="1"/>
  <c r="S15" i="13"/>
  <c r="S14" i="17" s="1"/>
  <c r="O13" i="13"/>
  <c r="O12" i="17" s="1"/>
  <c r="K11" i="13"/>
  <c r="K11" i="17" s="1"/>
  <c r="G9" i="13"/>
  <c r="G9" i="17" s="1"/>
  <c r="C7" i="13"/>
  <c r="C7" i="17" s="1"/>
  <c r="AC140" i="13"/>
  <c r="AC138" i="17" s="1"/>
  <c r="Y138" i="13"/>
  <c r="Y136" i="17" s="1"/>
  <c r="U136" i="13"/>
  <c r="U134" i="17" s="1"/>
  <c r="Q134" i="13"/>
  <c r="Q132" i="17" s="1"/>
  <c r="M132" i="13"/>
  <c r="M130" i="17" s="1"/>
  <c r="I130" i="13"/>
  <c r="I128" i="17" s="1"/>
  <c r="E128" i="13"/>
  <c r="E126" i="17" s="1"/>
  <c r="AE125" i="13"/>
  <c r="AA123" i="13"/>
  <c r="AA121" i="17" s="1"/>
  <c r="W121" i="13"/>
  <c r="W119" i="17" s="1"/>
  <c r="S119" i="13"/>
  <c r="S117" i="17" s="1"/>
  <c r="O117" i="13"/>
  <c r="O115" i="17" s="1"/>
  <c r="K115" i="13"/>
  <c r="K113" i="17" s="1"/>
  <c r="G113" i="13"/>
  <c r="G111" i="17" s="1"/>
  <c r="C111" i="13"/>
  <c r="C109" i="17" s="1"/>
  <c r="K108" i="13"/>
  <c r="K106" i="17" s="1"/>
  <c r="P105" i="13"/>
  <c r="P103" i="17" s="1"/>
  <c r="T102" i="13"/>
  <c r="T100" i="17" s="1"/>
  <c r="Y99" i="13"/>
  <c r="Y97" i="17" s="1"/>
  <c r="O94" i="13"/>
  <c r="O92" i="17" s="1"/>
  <c r="H88" i="13"/>
  <c r="H86" i="17" s="1"/>
  <c r="D81" i="13"/>
  <c r="V206" i="13"/>
  <c r="V203" i="17" s="1"/>
  <c r="AE193" i="13"/>
  <c r="AD169" i="13"/>
  <c r="AD166" i="17" s="1"/>
  <c r="T16" i="13"/>
  <c r="T15" i="17" s="1"/>
  <c r="AD13" i="13"/>
  <c r="AD12" i="17" s="1"/>
  <c r="J11" i="13"/>
  <c r="J11" i="17" s="1"/>
  <c r="D8" i="13"/>
  <c r="D8" i="17" s="1"/>
  <c r="N141" i="13"/>
  <c r="N139" i="17" s="1"/>
  <c r="X138" i="13"/>
  <c r="X136" i="17" s="1"/>
  <c r="R135" i="13"/>
  <c r="R133" i="17" s="1"/>
  <c r="AB132" i="13"/>
  <c r="AB130" i="17" s="1"/>
  <c r="H130" i="13"/>
  <c r="H128" i="17" s="1"/>
  <c r="B127" i="13"/>
  <c r="L124" i="13"/>
  <c r="L122" i="17" s="1"/>
  <c r="V121" i="13"/>
  <c r="V119" i="17" s="1"/>
  <c r="P118" i="13"/>
  <c r="P116" i="17" s="1"/>
  <c r="Z115" i="13"/>
  <c r="Z113" i="17" s="1"/>
  <c r="F113" i="13"/>
  <c r="F111" i="17" s="1"/>
  <c r="V109" i="13"/>
  <c r="V107" i="17" s="1"/>
  <c r="F106" i="13"/>
  <c r="F104" i="17" s="1"/>
  <c r="F101" i="13"/>
  <c r="F99" i="17" s="1"/>
  <c r="H89" i="13"/>
  <c r="H87" i="17" s="1"/>
  <c r="AA77" i="13"/>
  <c r="AA76" i="17" s="1"/>
  <c r="C196" i="13"/>
  <c r="C193" i="17" s="1"/>
  <c r="I110" i="13"/>
  <c r="I108" i="17" s="1"/>
  <c r="AE105" i="13"/>
  <c r="W101" i="13"/>
  <c r="W99" i="17" s="1"/>
  <c r="O97" i="13"/>
  <c r="O95" i="17" s="1"/>
  <c r="G93" i="13"/>
  <c r="G91" i="17" s="1"/>
  <c r="AD87" i="13"/>
  <c r="AD85" i="17" s="1"/>
  <c r="I82" i="13"/>
  <c r="I80" i="17" s="1"/>
  <c r="R76" i="13"/>
  <c r="R75" i="17" s="1"/>
  <c r="F204" i="13"/>
  <c r="F201" i="17" s="1"/>
  <c r="O193" i="13"/>
  <c r="O190" i="17" s="1"/>
  <c r="Q176" i="13"/>
  <c r="Q173" i="17" s="1"/>
  <c r="V95" i="13"/>
  <c r="V93" i="17" s="1"/>
  <c r="J91" i="13"/>
  <c r="J89" i="17" s="1"/>
  <c r="S85" i="13"/>
  <c r="S83" i="17" s="1"/>
  <c r="AB79" i="13"/>
  <c r="AB78" i="17" s="1"/>
  <c r="G209" i="13"/>
  <c r="G206" i="17" s="1"/>
  <c r="F200" i="13"/>
  <c r="F197" i="17" s="1"/>
  <c r="W187" i="13"/>
  <c r="W184" i="17" s="1"/>
  <c r="M162" i="13"/>
  <c r="M159" i="17" s="1"/>
  <c r="T208" i="13"/>
  <c r="T205" i="17" s="1"/>
  <c r="L204" i="13"/>
  <c r="L201" i="17" s="1"/>
  <c r="M199" i="13"/>
  <c r="M196" i="17" s="1"/>
  <c r="W193" i="13"/>
  <c r="W190" i="17" s="1"/>
  <c r="R186" i="13"/>
  <c r="R183" i="17" s="1"/>
  <c r="C177" i="13"/>
  <c r="C174" i="17" s="1"/>
  <c r="T157" i="13"/>
  <c r="T154" i="17" s="1"/>
  <c r="G88" i="13"/>
  <c r="G86" i="17" s="1"/>
  <c r="AC83" i="13"/>
  <c r="AC81" i="17" s="1"/>
  <c r="U79" i="13"/>
  <c r="U78" i="17" s="1"/>
  <c r="N144" i="13"/>
  <c r="N142" i="17" s="1"/>
  <c r="E207" i="13"/>
  <c r="E204" i="17" s="1"/>
  <c r="AA202" i="13"/>
  <c r="AA199" i="17" s="1"/>
  <c r="M197" i="13"/>
  <c r="M194" i="17" s="1"/>
  <c r="W191" i="13"/>
  <c r="W188" i="17" s="1"/>
  <c r="S183" i="13"/>
  <c r="S180" i="17" s="1"/>
  <c r="Y171" i="13"/>
  <c r="Y168" i="17" s="1"/>
  <c r="J201" i="13"/>
  <c r="J198" i="17" s="1"/>
  <c r="B197" i="13"/>
  <c r="B194" i="17" s="1"/>
  <c r="X192" i="13"/>
  <c r="X189" i="17" s="1"/>
  <c r="P188" i="13"/>
  <c r="P185" i="17" s="1"/>
  <c r="H184" i="13"/>
  <c r="H181" i="17" s="1"/>
  <c r="U179" i="13"/>
  <c r="U176" i="17" s="1"/>
  <c r="B173" i="13"/>
  <c r="B170" i="17" s="1"/>
  <c r="P164" i="13"/>
  <c r="P161" i="17" s="1"/>
  <c r="Y189" i="13"/>
  <c r="Y186" i="17" s="1"/>
  <c r="Q185" i="13"/>
  <c r="Q182" i="17" s="1"/>
  <c r="I181" i="13"/>
  <c r="I178" i="17" s="1"/>
  <c r="U175" i="13"/>
  <c r="U172" i="17" s="1"/>
  <c r="E167" i="13"/>
  <c r="E164" i="17" s="1"/>
  <c r="C148" i="13"/>
  <c r="C146" i="17" s="1"/>
  <c r="Z176" i="13"/>
  <c r="Z173" i="17" s="1"/>
  <c r="R172" i="13"/>
  <c r="R169" i="17" s="1"/>
  <c r="J168" i="13"/>
  <c r="J165" i="17" s="1"/>
  <c r="AE163" i="13"/>
  <c r="X155" i="13"/>
  <c r="X152" i="17" s="1"/>
  <c r="C173" i="13"/>
  <c r="C170" i="17" s="1"/>
  <c r="Y168" i="13"/>
  <c r="Y165" i="17" s="1"/>
  <c r="Q164" i="13"/>
  <c r="Q161" i="17" s="1"/>
  <c r="AC156" i="13"/>
  <c r="AC153" i="17" s="1"/>
  <c r="AB160" i="13"/>
  <c r="AB157" i="17" s="1"/>
  <c r="T156" i="13"/>
  <c r="T153" i="17" s="1"/>
  <c r="U163" i="13"/>
  <c r="U160" i="17" s="1"/>
  <c r="M159" i="13"/>
  <c r="M156" i="17" s="1"/>
  <c r="G154" i="13"/>
  <c r="G151" i="17" s="1"/>
  <c r="N152" i="13"/>
  <c r="N149" i="17" s="1"/>
  <c r="F148" i="13"/>
  <c r="F146" i="17" s="1"/>
  <c r="G155" i="13"/>
  <c r="G152" i="17" s="1"/>
  <c r="AC150" i="13"/>
  <c r="U146" i="13"/>
  <c r="U144" i="17" s="1"/>
  <c r="B153" i="13"/>
  <c r="B150" i="17" s="1"/>
  <c r="X148" i="13"/>
  <c r="X146" i="17" s="1"/>
  <c r="E11" i="13"/>
  <c r="E11" i="17" s="1"/>
  <c r="W57" i="13"/>
  <c r="W56" i="17" s="1"/>
  <c r="L71" i="13"/>
  <c r="L70" i="17" s="1"/>
  <c r="Z27" i="13"/>
  <c r="Z26" i="17" s="1"/>
  <c r="AA47" i="13"/>
  <c r="AA46" i="17" s="1"/>
  <c r="S56" i="13"/>
  <c r="S55" i="17" s="1"/>
  <c r="AA63" i="13"/>
  <c r="AA62" i="17" s="1"/>
  <c r="E68" i="13"/>
  <c r="E67" i="17" s="1"/>
  <c r="M72" i="13"/>
  <c r="M71" i="17" s="1"/>
  <c r="Q54" i="13"/>
  <c r="Q53" i="17" s="1"/>
  <c r="M99" i="13"/>
  <c r="M97" i="17" s="1"/>
  <c r="W91" i="13"/>
  <c r="W89" i="17" s="1"/>
  <c r="L80" i="13"/>
  <c r="L79" i="17" s="1"/>
  <c r="C201" i="13"/>
  <c r="C198" i="17" s="1"/>
  <c r="U165" i="13"/>
  <c r="U162" i="17" s="1"/>
  <c r="AC106" i="13"/>
  <c r="AC104" i="17" s="1"/>
  <c r="U102" i="13"/>
  <c r="U100" i="17" s="1"/>
  <c r="M98" i="13"/>
  <c r="M96" i="17" s="1"/>
  <c r="E94" i="13"/>
  <c r="E92" i="17" s="1"/>
  <c r="G89" i="13"/>
  <c r="G87" i="17" s="1"/>
  <c r="P83" i="13"/>
  <c r="P81" i="17" s="1"/>
  <c r="Z77" i="13"/>
  <c r="Z76" i="17" s="1"/>
  <c r="B206" i="13"/>
  <c r="B203" i="17" s="1"/>
  <c r="AC195" i="13"/>
  <c r="AC192" i="17" s="1"/>
  <c r="L181" i="13"/>
  <c r="L178" i="17" s="1"/>
  <c r="T96" i="13"/>
  <c r="T94" i="17" s="1"/>
  <c r="L92" i="13"/>
  <c r="L90" i="17" s="1"/>
  <c r="Z86" i="13"/>
  <c r="Z84" i="17" s="1"/>
  <c r="F81" i="13"/>
  <c r="D144" i="13"/>
  <c r="D142" i="17" s="1"/>
  <c r="Q202" i="13"/>
  <c r="Q199" i="17" s="1"/>
  <c r="I191" i="13"/>
  <c r="I188" i="17" s="1"/>
  <c r="O170" i="13"/>
  <c r="O167" i="17" s="1"/>
  <c r="R209" i="13"/>
  <c r="R206" i="17" s="1"/>
  <c r="J205" i="13"/>
  <c r="J202" i="17" s="1"/>
  <c r="U200" i="13"/>
  <c r="U197" i="17" s="1"/>
  <c r="AD194" i="13"/>
  <c r="AD191" i="17" s="1"/>
  <c r="N188" i="13"/>
  <c r="N185" i="17" s="1"/>
  <c r="R179" i="13"/>
  <c r="R176" i="17" s="1"/>
  <c r="L164" i="13"/>
  <c r="L161" i="17" s="1"/>
  <c r="E89" i="13"/>
  <c r="E87" i="17" s="1"/>
  <c r="AA84" i="13"/>
  <c r="AA82" i="17" s="1"/>
  <c r="S80" i="13"/>
  <c r="S79" i="17" s="1"/>
  <c r="K76" i="13"/>
  <c r="K75" i="17" s="1"/>
  <c r="C208" i="13"/>
  <c r="C205" i="17" s="1"/>
  <c r="Y203" i="13"/>
  <c r="Y200" i="17" s="1"/>
  <c r="U198" i="13"/>
  <c r="U195" i="17" s="1"/>
  <c r="AD192" i="13"/>
  <c r="AD189" i="17" s="1"/>
  <c r="O185" i="13"/>
  <c r="O182" i="17" s="1"/>
  <c r="Q175" i="13"/>
  <c r="Q172" i="17" s="1"/>
  <c r="AE146" i="13"/>
  <c r="AD197" i="13"/>
  <c r="AD194" i="17" s="1"/>
  <c r="V193" i="13"/>
  <c r="V190" i="17" s="1"/>
  <c r="N189" i="13"/>
  <c r="N186" i="17" s="1"/>
  <c r="F185" i="13"/>
  <c r="F182" i="17" s="1"/>
  <c r="AB180" i="13"/>
  <c r="AB177" i="17" s="1"/>
  <c r="AB174" i="13"/>
  <c r="AB171" i="17" s="1"/>
  <c r="L166" i="13"/>
  <c r="L163" i="17" s="1"/>
  <c r="W190" i="13"/>
  <c r="W187" i="17" s="1"/>
  <c r="O186" i="13"/>
  <c r="O183" i="17" s="1"/>
  <c r="G182" i="13"/>
  <c r="G179" i="17" s="1"/>
  <c r="AC176" i="13"/>
  <c r="AC173" i="17" s="1"/>
  <c r="AE168" i="13"/>
  <c r="K157" i="13"/>
  <c r="K154" i="17" s="1"/>
  <c r="X177" i="13"/>
  <c r="X174" i="17" s="1"/>
  <c r="P173" i="13"/>
  <c r="P170" i="17" s="1"/>
  <c r="H169" i="13"/>
  <c r="H166" i="17" s="1"/>
  <c r="AD164" i="13"/>
  <c r="AD161" i="17" s="1"/>
  <c r="X157" i="13"/>
  <c r="X154" i="17" s="1"/>
  <c r="AE173" i="13"/>
  <c r="W169" i="13"/>
  <c r="W166" i="17" s="1"/>
  <c r="O165" i="13"/>
  <c r="O162" i="17" s="1"/>
  <c r="Y158" i="13"/>
  <c r="Y155" i="17" s="1"/>
  <c r="Z161" i="13"/>
  <c r="Z158" i="17" s="1"/>
  <c r="R157" i="13"/>
  <c r="R154" i="17" s="1"/>
  <c r="AA146" i="13"/>
  <c r="AA144" i="17" s="1"/>
  <c r="K160" i="13"/>
  <c r="K157" i="17" s="1"/>
  <c r="AD155" i="13"/>
  <c r="AD152" i="17" s="1"/>
  <c r="L153" i="13"/>
  <c r="L150" i="17" s="1"/>
  <c r="D149" i="13"/>
  <c r="D147" i="17" s="1"/>
  <c r="E156" i="13"/>
  <c r="E153" i="17" s="1"/>
  <c r="AA151" i="13"/>
  <c r="AA148" i="17" s="1"/>
  <c r="S147" i="13"/>
  <c r="S145" i="17" s="1"/>
  <c r="AD153" i="13"/>
  <c r="AD150" i="17" s="1"/>
  <c r="V149" i="13"/>
  <c r="V147" i="17" s="1"/>
  <c r="N145" i="13"/>
  <c r="N143" i="17" s="1"/>
  <c r="AC52" i="13"/>
  <c r="AC51" i="17" s="1"/>
  <c r="AD68" i="13"/>
  <c r="AD67" i="17" s="1"/>
  <c r="AA22" i="13"/>
  <c r="AA21" i="17" s="1"/>
  <c r="E44" i="13"/>
  <c r="E43" i="17" s="1"/>
  <c r="W54" i="13"/>
  <c r="W53" i="17" s="1"/>
  <c r="AC62" i="13"/>
  <c r="AC61" i="17" s="1"/>
  <c r="G67" i="13"/>
  <c r="G66" i="17" s="1"/>
  <c r="O71" i="13"/>
  <c r="O70" i="17" s="1"/>
  <c r="Y44" i="13"/>
  <c r="Y43" i="17" s="1"/>
  <c r="B72" i="13"/>
  <c r="L91" i="13"/>
  <c r="L89" i="17" s="1"/>
  <c r="AE79" i="13"/>
  <c r="K200" i="13"/>
  <c r="K197" i="17" s="1"/>
  <c r="K163" i="13"/>
  <c r="K160" i="17" s="1"/>
  <c r="Y106" i="13"/>
  <c r="Y104" i="17" s="1"/>
  <c r="Q102" i="13"/>
  <c r="Q100" i="17" s="1"/>
  <c r="I98" i="13"/>
  <c r="I96" i="17" s="1"/>
  <c r="AE93" i="13"/>
  <c r="B89" i="13"/>
  <c r="K83" i="13"/>
  <c r="K81" i="17" s="1"/>
  <c r="T77" i="13"/>
  <c r="T76" i="17" s="1"/>
  <c r="X205" i="13"/>
  <c r="X202" i="17" s="1"/>
  <c r="S195" i="13"/>
  <c r="S192" i="17" s="1"/>
  <c r="Y180" i="13"/>
  <c r="Y177" i="17" s="1"/>
  <c r="P96" i="13"/>
  <c r="P94" i="17" s="1"/>
  <c r="H92" i="13"/>
  <c r="H90" i="17" s="1"/>
  <c r="U86" i="13"/>
  <c r="U84" i="17" s="1"/>
  <c r="AD80" i="13"/>
  <c r="AD79" i="17" s="1"/>
  <c r="Y210" i="13"/>
  <c r="Y207" i="17" s="1"/>
  <c r="I202" i="13"/>
  <c r="I199" i="17" s="1"/>
  <c r="AC190" i="13"/>
  <c r="AC187" i="17" s="1"/>
  <c r="M169" i="13"/>
  <c r="M166" i="17" s="1"/>
  <c r="N209" i="13"/>
  <c r="N206" i="17" s="1"/>
  <c r="F205" i="13"/>
  <c r="F202" i="17" s="1"/>
  <c r="O200" i="13"/>
  <c r="O197" i="17" s="1"/>
  <c r="Y194" i="13"/>
  <c r="Y191" i="17" s="1"/>
  <c r="F188" i="13"/>
  <c r="F185" i="17" s="1"/>
  <c r="G179" i="13"/>
  <c r="G176" i="17" s="1"/>
  <c r="W163" i="13"/>
  <c r="W160" i="17" s="1"/>
  <c r="AE88" i="13"/>
  <c r="W84" i="13"/>
  <c r="W82" i="17" s="1"/>
  <c r="O80" i="13"/>
  <c r="O79" i="17" s="1"/>
  <c r="G76" i="13"/>
  <c r="G75" i="17" s="1"/>
  <c r="AC207" i="13"/>
  <c r="AC204" i="17" s="1"/>
  <c r="U203" i="13"/>
  <c r="U200" i="17" s="1"/>
  <c r="O198" i="13"/>
  <c r="O195" i="17" s="1"/>
  <c r="Y192" i="13"/>
  <c r="Y189" i="17" s="1"/>
  <c r="G185" i="13"/>
  <c r="G182" i="17" s="1"/>
  <c r="AE174" i="13"/>
  <c r="D202" i="13"/>
  <c r="D199" i="17" s="1"/>
  <c r="Z197" i="13"/>
  <c r="Z194" i="17" s="1"/>
  <c r="R193" i="13"/>
  <c r="R190" i="17" s="1"/>
  <c r="J189" i="13"/>
  <c r="J186" i="17" s="1"/>
  <c r="B185" i="13"/>
  <c r="B182" i="17" s="1"/>
  <c r="W180" i="13"/>
  <c r="W177" i="17" s="1"/>
  <c r="T174" i="13"/>
  <c r="T171" i="17" s="1"/>
  <c r="D166" i="13"/>
  <c r="D163" i="17" s="1"/>
  <c r="S190" i="13"/>
  <c r="S187" i="17" s="1"/>
  <c r="K186" i="13"/>
  <c r="K183" i="17" s="1"/>
  <c r="C182" i="13"/>
  <c r="C179" i="17" s="1"/>
  <c r="X176" i="13"/>
  <c r="X173" i="17" s="1"/>
  <c r="W168" i="13"/>
  <c r="W165" i="17" s="1"/>
  <c r="Y156" i="13"/>
  <c r="Y153" i="17" s="1"/>
  <c r="T177" i="13"/>
  <c r="T174" i="17" s="1"/>
  <c r="L173" i="13"/>
  <c r="L170" i="17" s="1"/>
  <c r="D169" i="13"/>
  <c r="D166" i="17" s="1"/>
  <c r="Z164" i="13"/>
  <c r="Z161" i="17" s="1"/>
  <c r="P157" i="13"/>
  <c r="P154" i="17" s="1"/>
  <c r="AA173" i="13"/>
  <c r="AA170" i="17" s="1"/>
  <c r="S169" i="13"/>
  <c r="S166" i="17" s="1"/>
  <c r="K165" i="13"/>
  <c r="K162" i="17" s="1"/>
  <c r="Q158" i="13"/>
  <c r="Q155" i="17" s="1"/>
  <c r="V161" i="13"/>
  <c r="V158" i="17" s="1"/>
  <c r="N157" i="13"/>
  <c r="N154" i="17" s="1"/>
  <c r="K146" i="13"/>
  <c r="K144" i="17" s="1"/>
  <c r="G160" i="13"/>
  <c r="G157" i="17" s="1"/>
  <c r="Y155" i="13"/>
  <c r="Y152" i="17" s="1"/>
  <c r="H153" i="13"/>
  <c r="H150" i="17" s="1"/>
  <c r="AD148" i="13"/>
  <c r="AD146" i="17" s="1"/>
  <c r="AE155" i="13"/>
  <c r="W151" i="13"/>
  <c r="W148" i="17" s="1"/>
  <c r="O147" i="13"/>
  <c r="O145" i="17" s="1"/>
  <c r="Z153" i="13"/>
  <c r="Z150" i="17" s="1"/>
  <c r="R149" i="13"/>
  <c r="R147" i="17" s="1"/>
  <c r="J145" i="13"/>
  <c r="J143" i="17" s="1"/>
  <c r="W53" i="13"/>
  <c r="W52" i="17" s="1"/>
  <c r="L69" i="13"/>
  <c r="L68" i="17" s="1"/>
  <c r="R23" i="13"/>
  <c r="R22" i="17" s="1"/>
  <c r="U44" i="13"/>
  <c r="U43" i="17" s="1"/>
  <c r="AE54" i="13"/>
  <c r="AE53" i="17" s="1"/>
  <c r="C63" i="13"/>
  <c r="C62" i="17" s="1"/>
  <c r="K67" i="13"/>
  <c r="K66" i="17" s="1"/>
  <c r="S71" i="13"/>
  <c r="S70" i="17" s="1"/>
  <c r="AC46" i="13"/>
  <c r="AC45" i="17" s="1"/>
  <c r="V72" i="13"/>
  <c r="V71" i="17" s="1"/>
  <c r="N94" i="13"/>
  <c r="N92" i="17" s="1"/>
  <c r="AB83" i="13"/>
  <c r="AB81" i="17" s="1"/>
  <c r="U206" i="13"/>
  <c r="U203" i="17" s="1"/>
  <c r="U182" i="13"/>
  <c r="U179" i="17" s="1"/>
  <c r="C105" i="13"/>
  <c r="C103" i="17" s="1"/>
  <c r="Q96" i="13"/>
  <c r="Q94" i="17" s="1"/>
  <c r="V86" i="13"/>
  <c r="V84" i="17" s="1"/>
  <c r="Z210" i="13"/>
  <c r="Z207" i="17" s="1"/>
  <c r="AD190" i="13"/>
  <c r="AD187" i="17" s="1"/>
  <c r="X94" i="13"/>
  <c r="X92" i="17" s="1"/>
  <c r="L84" i="13"/>
  <c r="L82" i="17" s="1"/>
  <c r="K207" i="13"/>
  <c r="K204" i="17" s="1"/>
  <c r="AE183" i="13"/>
  <c r="V207" i="13"/>
  <c r="V204" i="17" s="1"/>
  <c r="F198" i="13"/>
  <c r="F195" i="17" s="1"/>
  <c r="V184" i="13"/>
  <c r="V181" i="17" s="1"/>
  <c r="Q91" i="13"/>
  <c r="Q89" i="17" s="1"/>
  <c r="AE82" i="13"/>
  <c r="Q145" i="13"/>
  <c r="Q143" i="17" s="1"/>
  <c r="Q162" i="13"/>
  <c r="Q159" i="17" s="1"/>
  <c r="B71" i="17" l="1"/>
  <c r="B76" i="17"/>
  <c r="B35" i="17"/>
  <c r="B131" i="17"/>
  <c r="B11" i="17"/>
  <c r="B61" i="17"/>
  <c r="B44" i="17"/>
  <c r="B77" i="17"/>
  <c r="B24" i="17"/>
  <c r="B118" i="17"/>
  <c r="B136" i="17"/>
  <c r="B16" i="17"/>
  <c r="B50" i="17"/>
  <c r="B34" i="17"/>
  <c r="B56" i="17"/>
  <c r="B70" i="17"/>
  <c r="B79" i="17"/>
  <c r="B124" i="17"/>
  <c r="B37" i="17"/>
  <c r="B48" i="17"/>
  <c r="B31" i="17"/>
  <c r="B126" i="17"/>
  <c r="B83" i="17"/>
  <c r="B91" i="17"/>
  <c r="B80" i="17"/>
  <c r="B65" i="17"/>
  <c r="B14" i="17"/>
  <c r="B69" i="17"/>
  <c r="B82" i="17"/>
  <c r="B97" i="17"/>
  <c r="B129" i="17"/>
  <c r="B116" i="17"/>
  <c r="B99" i="17"/>
  <c r="B47" i="17"/>
  <c r="B125" i="17"/>
  <c r="B17" i="17"/>
  <c r="B26" i="17"/>
  <c r="B113" i="17"/>
  <c r="B9" i="17"/>
  <c r="B8" i="17"/>
  <c r="B42" i="17"/>
  <c r="B108" i="17"/>
  <c r="B74" i="17"/>
  <c r="B23" i="17"/>
  <c r="B62" i="17"/>
  <c r="B130" i="17"/>
  <c r="B102" i="17"/>
  <c r="B134" i="17"/>
  <c r="B12" i="17"/>
  <c r="B20" i="17"/>
  <c r="B133" i="17"/>
  <c r="B68" i="17"/>
  <c r="B139" i="17"/>
  <c r="B55" i="17"/>
  <c r="B21" i="17"/>
  <c r="B18" i="17"/>
  <c r="B52" i="17"/>
  <c r="B111" i="17"/>
  <c r="B117" i="17"/>
  <c r="B93" i="17"/>
  <c r="B19" i="17"/>
  <c r="B95" i="17"/>
  <c r="B63" i="17"/>
  <c r="B58" i="17"/>
  <c r="B128" i="17"/>
  <c r="B103" i="17"/>
  <c r="B87" i="17"/>
  <c r="B101" i="17"/>
  <c r="B122" i="17"/>
  <c r="B15" i="17"/>
  <c r="B38" i="17"/>
  <c r="B110" i="17"/>
  <c r="B67" i="17"/>
  <c r="B109" i="17"/>
  <c r="B49" i="17"/>
  <c r="B92" i="17"/>
  <c r="B25" i="17"/>
  <c r="B54" i="17"/>
  <c r="B120" i="17"/>
  <c r="B75" i="17"/>
  <c r="B106" i="17"/>
  <c r="B100" i="17"/>
  <c r="B127" i="17"/>
  <c r="B84" i="17"/>
  <c r="B7" i="17"/>
  <c r="B30" i="17"/>
  <c r="B115" i="17"/>
  <c r="B112" i="17"/>
  <c r="B86" i="17"/>
  <c r="B59" i="17"/>
  <c r="B121" i="17"/>
  <c r="B81" i="17"/>
  <c r="B22" i="17"/>
  <c r="B89" i="17"/>
  <c r="B135" i="17"/>
  <c r="B66" i="17"/>
  <c r="B33" i="17"/>
  <c r="B119" i="17"/>
  <c r="B29" i="17"/>
  <c r="B57" i="17"/>
  <c r="B40" i="17"/>
  <c r="B64" i="17"/>
  <c r="B36" i="17"/>
  <c r="B10" i="17"/>
  <c r="B85" i="17"/>
  <c r="B90" i="17"/>
  <c r="B107" i="17"/>
  <c r="B105" i="17"/>
  <c r="B123" i="17"/>
  <c r="B39" i="17"/>
  <c r="B43" i="17"/>
  <c r="B137" i="17"/>
  <c r="B53" i="17"/>
  <c r="B88" i="17"/>
  <c r="B94" i="17"/>
  <c r="B98" i="17"/>
  <c r="B41" i="17"/>
  <c r="B46" i="17"/>
  <c r="B32" i="17"/>
  <c r="B114" i="17"/>
  <c r="B132" i="17"/>
  <c r="B28" i="17"/>
  <c r="B6" i="17"/>
  <c r="B78" i="17"/>
  <c r="B27" i="17"/>
  <c r="B45" i="17"/>
  <c r="B51" i="17"/>
  <c r="B104" i="17"/>
  <c r="B13" i="17"/>
  <c r="B138" i="17"/>
  <c r="B60" i="17"/>
  <c r="B96" i="17"/>
  <c r="D212" i="17"/>
  <c r="N212" i="17"/>
  <c r="J210" i="17"/>
  <c r="AC211" i="17"/>
  <c r="W210" i="17"/>
  <c r="F211" i="17"/>
  <c r="P211" i="17"/>
  <c r="V210" i="17"/>
  <c r="S212" i="17"/>
  <c r="T210" i="17"/>
  <c r="C211" i="17"/>
  <c r="J212" i="17"/>
  <c r="AA212" i="17"/>
  <c r="J211" i="17"/>
  <c r="Z212" i="17"/>
  <c r="V212" i="17"/>
  <c r="AC210" i="17"/>
  <c r="L210" i="17"/>
  <c r="K212" i="17"/>
  <c r="AD212" i="17"/>
  <c r="E210" i="17"/>
  <c r="H210" i="17"/>
  <c r="O212" i="17"/>
  <c r="AB210" i="17"/>
  <c r="Q211" i="17"/>
  <c r="F210" i="17"/>
  <c r="O210" i="17"/>
  <c r="X212" i="17"/>
  <c r="AB211" i="17"/>
  <c r="T212" i="17"/>
  <c r="L212" i="17"/>
  <c r="N210" i="17"/>
  <c r="K211" i="17"/>
  <c r="T211" i="17"/>
  <c r="W212" i="17"/>
  <c r="R211" i="17"/>
  <c r="H211" i="17"/>
  <c r="Z210" i="17"/>
  <c r="G211" i="17"/>
  <c r="S211" i="17"/>
  <c r="M211" i="17"/>
  <c r="G212" i="17"/>
  <c r="M212" i="17"/>
  <c r="R212" i="17"/>
  <c r="R215" i="17" s="1"/>
  <c r="K6" i="18" s="1"/>
  <c r="Y212" i="17"/>
  <c r="AD210" i="17"/>
  <c r="N211" i="17"/>
  <c r="Y211" i="17"/>
  <c r="X211" i="17"/>
  <c r="I212" i="17"/>
  <c r="C210" i="17"/>
  <c r="I210" i="17"/>
  <c r="AD211" i="17"/>
  <c r="U211" i="17"/>
  <c r="D211" i="17"/>
  <c r="C212" i="17"/>
  <c r="L211" i="17"/>
  <c r="AC212" i="17"/>
  <c r="Y210" i="17"/>
  <c r="B212" i="17"/>
  <c r="D210" i="17"/>
  <c r="P212" i="17"/>
  <c r="K210" i="17"/>
  <c r="S210" i="17"/>
  <c r="Z211" i="17"/>
  <c r="H212" i="17"/>
  <c r="E211" i="17"/>
  <c r="AA210" i="17"/>
  <c r="X210" i="17"/>
  <c r="G210" i="17"/>
  <c r="U210" i="17"/>
  <c r="V211" i="17"/>
  <c r="F212" i="17"/>
  <c r="P210" i="17"/>
  <c r="O211" i="17"/>
  <c r="W211" i="17"/>
  <c r="Q212" i="17"/>
  <c r="I211" i="17"/>
  <c r="U212" i="17"/>
  <c r="E212" i="17"/>
  <c r="AB212" i="17"/>
  <c r="AB215" i="17" s="1"/>
  <c r="M210" i="17"/>
  <c r="Q210" i="17"/>
  <c r="AA211" i="17"/>
  <c r="R210" i="17"/>
  <c r="F215" i="17" l="1"/>
  <c r="L214" i="17"/>
  <c r="H214" i="17"/>
  <c r="E214" i="17"/>
  <c r="D5" i="18" s="1"/>
  <c r="P215" i="17"/>
  <c r="B210" i="17"/>
  <c r="B211" i="17"/>
  <c r="C215" i="17"/>
  <c r="C6" i="18" s="1"/>
  <c r="O214" i="17"/>
  <c r="J5" i="18" s="1"/>
  <c r="AC215" i="17"/>
  <c r="R6" i="18" s="1"/>
  <c r="U215" i="17"/>
  <c r="AA214" i="17"/>
  <c r="J214" i="17"/>
  <c r="G5" i="18" s="1"/>
  <c r="H215" i="17"/>
  <c r="D214" i="17"/>
  <c r="N214" i="17"/>
  <c r="I5" i="18" s="1"/>
  <c r="M215" i="17"/>
  <c r="G214" i="17"/>
  <c r="F5" i="18" s="1"/>
  <c r="W215" i="17"/>
  <c r="X215" i="17"/>
  <c r="O6" i="18" s="1"/>
  <c r="AD215" i="17"/>
  <c r="V215" i="17"/>
  <c r="N6" i="18" s="1"/>
  <c r="J215" i="17"/>
  <c r="G6" i="18" s="1"/>
  <c r="I214" i="17"/>
  <c r="E5" i="18" s="1"/>
  <c r="T214" i="17"/>
  <c r="M5" i="18" s="1"/>
  <c r="L215" i="17"/>
  <c r="Q214" i="17"/>
  <c r="AA215" i="17"/>
  <c r="S215" i="17"/>
  <c r="L6" i="18" s="1"/>
  <c r="AC214" i="17"/>
  <c r="R5" i="18" s="1"/>
  <c r="E215" i="17"/>
  <c r="D6" i="18" s="1"/>
  <c r="Q215" i="17"/>
  <c r="Z214" i="17"/>
  <c r="Q5" i="18" s="1"/>
  <c r="AD214" i="17"/>
  <c r="X214" i="17"/>
  <c r="O5" i="18" s="1"/>
  <c r="Y215" i="17"/>
  <c r="P6" i="18" s="1"/>
  <c r="M214" i="17"/>
  <c r="K214" i="17"/>
  <c r="H5" i="18" s="1"/>
  <c r="T215" i="17"/>
  <c r="M6" i="18" s="1"/>
  <c r="O215" i="17"/>
  <c r="J6" i="18" s="1"/>
  <c r="K215" i="17"/>
  <c r="H6" i="18" s="1"/>
  <c r="Z215" i="17"/>
  <c r="Q6" i="18" s="1"/>
  <c r="C214" i="17"/>
  <c r="C5" i="18" s="1"/>
  <c r="P214" i="17"/>
  <c r="U214" i="17"/>
  <c r="I215" i="17"/>
  <c r="E6" i="18" s="1"/>
  <c r="G215" i="17"/>
  <c r="F6" i="18" s="1"/>
  <c r="D215" i="17"/>
  <c r="W214" i="17"/>
  <c r="V214" i="17"/>
  <c r="N5" i="18" s="1"/>
  <c r="B215" i="17"/>
  <c r="B6" i="18" s="1"/>
  <c r="Y214" i="17"/>
  <c r="P5" i="18" s="1"/>
  <c r="S214" i="17"/>
  <c r="L5" i="18" s="1"/>
  <c r="R214" i="17"/>
  <c r="K5" i="18" s="1"/>
  <c r="AB214" i="17"/>
  <c r="F214" i="17"/>
  <c r="N215" i="17"/>
  <c r="I6" i="18" s="1"/>
  <c r="B214" i="17" l="1"/>
  <c r="B5" i="18" s="1"/>
</calcChain>
</file>

<file path=xl/sharedStrings.xml><?xml version="1.0" encoding="utf-8"?>
<sst xmlns="http://schemas.openxmlformats.org/spreadsheetml/2006/main" count="22013" uniqueCount="4247">
  <si>
    <t>AU2017</t>
  </si>
  <si>
    <t>AU2017_NAM</t>
  </si>
  <si>
    <t>AREA_SQ_KM</t>
  </si>
  <si>
    <t>LAND_AREA_</t>
  </si>
  <si>
    <t>Shape_Leng</t>
  </si>
  <si>
    <t>Short name</t>
  </si>
  <si>
    <t>Awanui</t>
  </si>
  <si>
    <t>Top Energy</t>
  </si>
  <si>
    <t>Karikari Peninsula-Maungataniwha</t>
  </si>
  <si>
    <t>Taipa Bay-Mangonui</t>
  </si>
  <si>
    <t>Herekino</t>
  </si>
  <si>
    <t>North Cape</t>
  </si>
  <si>
    <t>Houhora</t>
  </si>
  <si>
    <t>Motutangi-Kareponia</t>
  </si>
  <si>
    <t>Kaeo</t>
  </si>
  <si>
    <t>Mangapa-Matauri Bay</t>
  </si>
  <si>
    <t>Moerewa</t>
  </si>
  <si>
    <t>Bay of Islands</t>
  </si>
  <si>
    <t>Kapiro</t>
  </si>
  <si>
    <t>Waiotira-Springfield</t>
  </si>
  <si>
    <t>Northpower</t>
  </si>
  <si>
    <t>Whangaruru Harbour</t>
  </si>
  <si>
    <t>Punaruku-Kiripaka</t>
  </si>
  <si>
    <t>Bream Bay</t>
  </si>
  <si>
    <t>Waipu</t>
  </si>
  <si>
    <t>Pataua-Whareora</t>
  </si>
  <si>
    <t>Parua Bay</t>
  </si>
  <si>
    <t>Bream Head</t>
  </si>
  <si>
    <t>Springs Flat</t>
  </si>
  <si>
    <t>Te Hihi</t>
  </si>
  <si>
    <t>Otaika-Portland</t>
  </si>
  <si>
    <t>Tikipunga West</t>
  </si>
  <si>
    <t>McLaren Park</t>
  </si>
  <si>
    <t>Vector</t>
  </si>
  <si>
    <t>Kapuni</t>
  </si>
  <si>
    <t>Powerco</t>
  </si>
  <si>
    <t>Ohangai</t>
  </si>
  <si>
    <t>Okaiawa</t>
  </si>
  <si>
    <t>Mairtown</t>
  </si>
  <si>
    <t>Raumanga West</t>
  </si>
  <si>
    <t>Port-Limeburners</t>
  </si>
  <si>
    <t>Kaipara Coastal</t>
  </si>
  <si>
    <t>Amuri</t>
  </si>
  <si>
    <t>MainPower</t>
  </si>
  <si>
    <t>Maungaturoto</t>
  </si>
  <si>
    <t>Rehia-Oneriri</t>
  </si>
  <si>
    <t>Mangawhai</t>
  </si>
  <si>
    <t>Kumeu East</t>
  </si>
  <si>
    <t>Kumeu West</t>
  </si>
  <si>
    <t>Hatfields Beach</t>
  </si>
  <si>
    <t>Orewa</t>
  </si>
  <si>
    <t>Manly</t>
  </si>
  <si>
    <t>Army Bay</t>
  </si>
  <si>
    <t>Gulf Harbour Marina</t>
  </si>
  <si>
    <t>Weiti River</t>
  </si>
  <si>
    <t>Parnassus</t>
  </si>
  <si>
    <t>Hurunui</t>
  </si>
  <si>
    <t>Kingston South</t>
  </si>
  <si>
    <t>Aurora</t>
  </si>
  <si>
    <t>Stillwater</t>
  </si>
  <si>
    <t>Silverdale South</t>
  </si>
  <si>
    <t>Paremoremo West</t>
  </si>
  <si>
    <t>Tauhoa-Puhoi</t>
  </si>
  <si>
    <t>Tahekeroa</t>
  </si>
  <si>
    <t>Kawau</t>
  </si>
  <si>
    <t>Snells Beach</t>
  </si>
  <si>
    <t>Mahurangi</t>
  </si>
  <si>
    <t>South Head</t>
  </si>
  <si>
    <t>Parakai Rural</t>
  </si>
  <si>
    <t>Kaukapakapa Rural</t>
  </si>
  <si>
    <t>Helensville South</t>
  </si>
  <si>
    <t>Rewiti</t>
  </si>
  <si>
    <t>Riverhead</t>
  </si>
  <si>
    <t>Muriwai Valley</t>
  </si>
  <si>
    <t>Waitakere West</t>
  </si>
  <si>
    <t>Matakana</t>
  </si>
  <si>
    <t>Cape Rodney</t>
  </si>
  <si>
    <t>Cape Rodney South</t>
  </si>
  <si>
    <t>Chatton</t>
  </si>
  <si>
    <t>Power Company</t>
  </si>
  <si>
    <t>Kaiwera</t>
  </si>
  <si>
    <t>Waituna</t>
  </si>
  <si>
    <t>Awaruku</t>
  </si>
  <si>
    <t>Glamorgan</t>
  </si>
  <si>
    <t>Hauraki</t>
  </si>
  <si>
    <t>Glenfield North</t>
  </si>
  <si>
    <t>Sunnynook</t>
  </si>
  <si>
    <t>North Harbour West</t>
  </si>
  <si>
    <t>Paremoremo East</t>
  </si>
  <si>
    <t>Greenhithe</t>
  </si>
  <si>
    <t>Sanson</t>
  </si>
  <si>
    <t>Ocean View</t>
  </si>
  <si>
    <t>Henderson North</t>
  </si>
  <si>
    <t>Fruitvale</t>
  </si>
  <si>
    <t>Titirangi South</t>
  </si>
  <si>
    <t>Laingholm</t>
  </si>
  <si>
    <t>Oratia West</t>
  </si>
  <si>
    <t>Urlich</t>
  </si>
  <si>
    <t>Ranui Domain</t>
  </si>
  <si>
    <t>Kingdale</t>
  </si>
  <si>
    <t>Westgate</t>
  </si>
  <si>
    <t>Royal Road West</t>
  </si>
  <si>
    <t>Waimumu North</t>
  </si>
  <si>
    <t>Taupaki</t>
  </si>
  <si>
    <t>Karekare</t>
  </si>
  <si>
    <t>Freemans Bay</t>
  </si>
  <si>
    <t>Oroua Downs-Waitohi</t>
  </si>
  <si>
    <t>Moutoa</t>
  </si>
  <si>
    <t>Electra</t>
  </si>
  <si>
    <t>Greenhills</t>
  </si>
  <si>
    <t>Auckland Central East</t>
  </si>
  <si>
    <t>Newton</t>
  </si>
  <si>
    <t>Rosebank</t>
  </si>
  <si>
    <t>Mt Hobson</t>
  </si>
  <si>
    <t>Remuera West</t>
  </si>
  <si>
    <t>Waitaramoa</t>
  </si>
  <si>
    <t>Opiki</t>
  </si>
  <si>
    <t>Mangaore-Manakau</t>
  </si>
  <si>
    <t>Otaki Forks</t>
  </si>
  <si>
    <t>Mataura</t>
  </si>
  <si>
    <t>Kohimarama West</t>
  </si>
  <si>
    <t>Sandringham North</t>
  </si>
  <si>
    <t>Wesley</t>
  </si>
  <si>
    <t>Mt St John</t>
  </si>
  <si>
    <t>Mt Wellington North</t>
  </si>
  <si>
    <t>Mt Wellington South</t>
  </si>
  <si>
    <t>Waiheke Island</t>
  </si>
  <si>
    <t>Bays-Waiheke Island</t>
  </si>
  <si>
    <t>Tidal-Waiheke Island</t>
  </si>
  <si>
    <t>Islands-Motutapu Rangitoto Rakino</t>
  </si>
  <si>
    <t>Great Barrier Island</t>
  </si>
  <si>
    <t>Harania West</t>
  </si>
  <si>
    <t>Eden Road-Hill Top</t>
  </si>
  <si>
    <t>Counties</t>
  </si>
  <si>
    <t>Mangatawhiri</t>
  </si>
  <si>
    <t>Kaiaua</t>
  </si>
  <si>
    <t>Awhitu</t>
  </si>
  <si>
    <t>Glenbrook</t>
  </si>
  <si>
    <t>Otaua</t>
  </si>
  <si>
    <t>Hingaia</t>
  </si>
  <si>
    <t>Whangapouri Creek</t>
  </si>
  <si>
    <t>Bremner</t>
  </si>
  <si>
    <t>Drury</t>
  </si>
  <si>
    <t>Pigeon Mountain South</t>
  </si>
  <si>
    <t>Highland Park</t>
  </si>
  <si>
    <t>Edgewater</t>
  </si>
  <si>
    <t>Favona West</t>
  </si>
  <si>
    <t>Motiti Island</t>
  </si>
  <si>
    <t>Kilkenny</t>
  </si>
  <si>
    <t>Highbrook</t>
  </si>
  <si>
    <t>Greenmount</t>
  </si>
  <si>
    <t>Turanga</t>
  </si>
  <si>
    <t>Beachlands-Maraetai</t>
  </si>
  <si>
    <t>Randwick Park</t>
  </si>
  <si>
    <t>Ambury</t>
  </si>
  <si>
    <t>Viscount</t>
  </si>
  <si>
    <t>Mangere South</t>
  </si>
  <si>
    <t>Mangere East</t>
  </si>
  <si>
    <t>Aorere</t>
  </si>
  <si>
    <t>Kohuora</t>
  </si>
  <si>
    <t>Homai East</t>
  </si>
  <si>
    <t>Weymouth West</t>
  </si>
  <si>
    <t>Manurewa East</t>
  </si>
  <si>
    <t>Manurewa Central</t>
  </si>
  <si>
    <t>Leabank</t>
  </si>
  <si>
    <t>Wattle Farm</t>
  </si>
  <si>
    <t>Woodbourne</t>
  </si>
  <si>
    <t>Marlborough</t>
  </si>
  <si>
    <t>Rosehill</t>
  </si>
  <si>
    <t>Red Hill</t>
  </si>
  <si>
    <t>Bledisloe Park</t>
  </si>
  <si>
    <t>South Waiuku</t>
  </si>
  <si>
    <t>Pukeoware</t>
  </si>
  <si>
    <t>Raglan</t>
  </si>
  <si>
    <t>Flagstaff</t>
  </si>
  <si>
    <t>WEL</t>
  </si>
  <si>
    <t>Whitikahu</t>
  </si>
  <si>
    <t>Kainui</t>
  </si>
  <si>
    <t>Tamahere-Tauwhare</t>
  </si>
  <si>
    <t>Swayne</t>
  </si>
  <si>
    <t>Waipa</t>
  </si>
  <si>
    <t>Cambridge North</t>
  </si>
  <si>
    <t>Cambridge West</t>
  </si>
  <si>
    <t>Pukete West</t>
  </si>
  <si>
    <t>Spring Creek-Grovetown</t>
  </si>
  <si>
    <t>Leamington East</t>
  </si>
  <si>
    <t>Peacocke</t>
  </si>
  <si>
    <t>Whatawhata</t>
  </si>
  <si>
    <t>Te Rapa North</t>
  </si>
  <si>
    <t>Te Rore</t>
  </si>
  <si>
    <t>Pirongia</t>
  </si>
  <si>
    <t>Pokuru</t>
  </si>
  <si>
    <t>Tokanui</t>
  </si>
  <si>
    <t>Kaipaki</t>
  </si>
  <si>
    <t>Rotoorangi</t>
  </si>
  <si>
    <t>Kihikihi Flat</t>
  </si>
  <si>
    <t>Allen Road</t>
  </si>
  <si>
    <t>Rotongata</t>
  </si>
  <si>
    <t>Inlet-Tauranga Harbour North</t>
  </si>
  <si>
    <t>Rangiuru</t>
  </si>
  <si>
    <t>Pongakawa</t>
  </si>
  <si>
    <t>Ward</t>
  </si>
  <si>
    <t>Mayor Island</t>
  </si>
  <si>
    <t>Grandview</t>
  </si>
  <si>
    <t>Porritt</t>
  </si>
  <si>
    <t>Insoll</t>
  </si>
  <si>
    <t>Enderley</t>
  </si>
  <si>
    <t>Ngapuke</t>
  </si>
  <si>
    <t>TLC</t>
  </si>
  <si>
    <t>Kuratau</t>
  </si>
  <si>
    <t>Raurimu</t>
  </si>
  <si>
    <t>National Park</t>
  </si>
  <si>
    <t>Otangiwai-Heao</t>
  </si>
  <si>
    <t>Whitianga</t>
  </si>
  <si>
    <t>Coromandel</t>
  </si>
  <si>
    <t>Te Rerenga</t>
  </si>
  <si>
    <t>Whangamata</t>
  </si>
  <si>
    <t>Tairua</t>
  </si>
  <si>
    <t>Hikuai</t>
  </si>
  <si>
    <t>Te Puru-Thornton Bay</t>
  </si>
  <si>
    <t>Hauraki Plains</t>
  </si>
  <si>
    <t>Turua</t>
  </si>
  <si>
    <t>Tauranga City-Marinas</t>
  </si>
  <si>
    <t>Kerepehi</t>
  </si>
  <si>
    <t>Waihi Beach</t>
  </si>
  <si>
    <t>Ohinemuri</t>
  </si>
  <si>
    <t>Waihi</t>
  </si>
  <si>
    <t>Springdale</t>
  </si>
  <si>
    <t>Waihou-Walton</t>
  </si>
  <si>
    <t>Waharoa</t>
  </si>
  <si>
    <t>Tapapa</t>
  </si>
  <si>
    <t>Karapiro</t>
  </si>
  <si>
    <t>Hinuera</t>
  </si>
  <si>
    <t>Arapuni</t>
  </si>
  <si>
    <t>Lichfield</t>
  </si>
  <si>
    <t>Wawa</t>
  </si>
  <si>
    <t>Unison</t>
  </si>
  <si>
    <t>Matamata North</t>
  </si>
  <si>
    <t>Matamata South</t>
  </si>
  <si>
    <t>Katikati Community</t>
  </si>
  <si>
    <t>Maketu Community</t>
  </si>
  <si>
    <t>Omokoroa</t>
  </si>
  <si>
    <t>Sunnybrook</t>
  </si>
  <si>
    <t>Papamoa Beach East</t>
  </si>
  <si>
    <t>Doncaster</t>
  </si>
  <si>
    <t>Island View-Pios Beach</t>
  </si>
  <si>
    <t>Te Puna</t>
  </si>
  <si>
    <t>Inlet-Tauranga Harbour Omokoroa</t>
  </si>
  <si>
    <t>Inlet-Tauranga Harbour</t>
  </si>
  <si>
    <t>Motuopae Island</t>
  </si>
  <si>
    <t>Bethlehem</t>
  </si>
  <si>
    <t>Gravatt</t>
  </si>
  <si>
    <t>Matakana Island</t>
  </si>
  <si>
    <t>Arataki</t>
  </si>
  <si>
    <t>Gate Pa</t>
  </si>
  <si>
    <t>Poike</t>
  </si>
  <si>
    <t>Wairakei-Aratiatia</t>
  </si>
  <si>
    <t>Marotiri</t>
  </si>
  <si>
    <t>Tatua</t>
  </si>
  <si>
    <t>Oruanui</t>
  </si>
  <si>
    <t>Rangitaiki</t>
  </si>
  <si>
    <t>Broadlands</t>
  </si>
  <si>
    <t>Tongariro</t>
  </si>
  <si>
    <t>Tokaanu</t>
  </si>
  <si>
    <t>Rangipo</t>
  </si>
  <si>
    <t>Welcome Bay West</t>
  </si>
  <si>
    <t>Welcome Bay East</t>
  </si>
  <si>
    <t>Ngongotaha North</t>
  </si>
  <si>
    <t>Poets Corner</t>
  </si>
  <si>
    <t>Owhata South</t>
  </si>
  <si>
    <t>Owhata East</t>
  </si>
  <si>
    <t>Hamurana</t>
  </si>
  <si>
    <t>Arahiwi</t>
  </si>
  <si>
    <t>Te More</t>
  </si>
  <si>
    <t>Taharua</t>
  </si>
  <si>
    <t>Ohope</t>
  </si>
  <si>
    <t>Horizon</t>
  </si>
  <si>
    <t>Inlet-Raglan Harbour</t>
  </si>
  <si>
    <t>Inlet-Aotea Harbour North</t>
  </si>
  <si>
    <t>Inlets-Otorohanga District</t>
  </si>
  <si>
    <t>Utuhina</t>
  </si>
  <si>
    <t>Ohinemutu</t>
  </si>
  <si>
    <t>Glenholme East</t>
  </si>
  <si>
    <t>Mangakino</t>
  </si>
  <si>
    <t>Inlet-Waitomo District</t>
  </si>
  <si>
    <t>Matata</t>
  </si>
  <si>
    <t>Whakatane West</t>
  </si>
  <si>
    <t>Inlet-Ohiwa Harbour West</t>
  </si>
  <si>
    <t>Maraetotara</t>
  </si>
  <si>
    <t>Otakiri</t>
  </si>
  <si>
    <t>Rotoma</t>
  </si>
  <si>
    <t>Matahina-Minginui</t>
  </si>
  <si>
    <t>Urewera</t>
  </si>
  <si>
    <t>Te Kaha</t>
  </si>
  <si>
    <t>Cape Runaway</t>
  </si>
  <si>
    <t>Oponae</t>
  </si>
  <si>
    <t>Inlet-Ohiwa Harbour East</t>
  </si>
  <si>
    <t>Waiotahi</t>
  </si>
  <si>
    <t>East Cape</t>
  </si>
  <si>
    <t>Eastland</t>
  </si>
  <si>
    <t>Riverdale</t>
  </si>
  <si>
    <t>Ruakituri-Morere</t>
  </si>
  <si>
    <t>Maungataniwha</t>
  </si>
  <si>
    <t>Inland Water-Lake Waikaremoana</t>
  </si>
  <si>
    <t>Raupunga</t>
  </si>
  <si>
    <t>Whakaki</t>
  </si>
  <si>
    <t>Mahia</t>
  </si>
  <si>
    <t>Bay View</t>
  </si>
  <si>
    <t>Oceanic-Waikato Region West</t>
  </si>
  <si>
    <t>Oceanic-Waikato Region East</t>
  </si>
  <si>
    <t>Inlet-Firth of Thames</t>
  </si>
  <si>
    <t>Ruatoria</t>
  </si>
  <si>
    <t>Tarndale-Rakauroa</t>
  </si>
  <si>
    <t>Makaraka</t>
  </si>
  <si>
    <t>Wainui</t>
  </si>
  <si>
    <t>Wharekaka</t>
  </si>
  <si>
    <t>Tiniroto</t>
  </si>
  <si>
    <t>Tolaga Bay</t>
  </si>
  <si>
    <t>Tamarau</t>
  </si>
  <si>
    <t>Owahanga</t>
  </si>
  <si>
    <t>Mara</t>
  </si>
  <si>
    <t>Dannevirke West</t>
  </si>
  <si>
    <t>Scanpower</t>
  </si>
  <si>
    <t>Papatawa</t>
  </si>
  <si>
    <t>Halswell Domain</t>
  </si>
  <si>
    <t>Orion</t>
  </si>
  <si>
    <t>Awatoto</t>
  </si>
  <si>
    <t>Longlands South</t>
  </si>
  <si>
    <t>Tangoio</t>
  </si>
  <si>
    <t>Sherenden-Puketapu</t>
  </si>
  <si>
    <t>Woodville</t>
  </si>
  <si>
    <t>Okoki-Okau</t>
  </si>
  <si>
    <t>West Melton</t>
  </si>
  <si>
    <t>Merrin</t>
  </si>
  <si>
    <t>Waiohiki</t>
  </si>
  <si>
    <t>Maraekakaho</t>
  </si>
  <si>
    <t>Parkvale</t>
  </si>
  <si>
    <t>Havelock Hills</t>
  </si>
  <si>
    <t>Tikokino</t>
  </si>
  <si>
    <t>CentraLines</t>
  </si>
  <si>
    <t>Waipukurau</t>
  </si>
  <si>
    <t>Paraite</t>
  </si>
  <si>
    <t>Mangaoraka</t>
  </si>
  <si>
    <t>Omata</t>
  </si>
  <si>
    <t>Lepperton</t>
  </si>
  <si>
    <t>Kaitake</t>
  </si>
  <si>
    <t>Moturoa</t>
  </si>
  <si>
    <t>Upper Westown</t>
  </si>
  <si>
    <t>New Plymouth Central</t>
  </si>
  <si>
    <t>Mount Bryan</t>
  </si>
  <si>
    <t>Kaimata</t>
  </si>
  <si>
    <t>Whangamomona</t>
  </si>
  <si>
    <t>Mangatoki-Moeroa</t>
  </si>
  <si>
    <t>Waitotara</t>
  </si>
  <si>
    <t>Whenuakura</t>
  </si>
  <si>
    <t>Makakaho</t>
  </si>
  <si>
    <t>Waverley</t>
  </si>
  <si>
    <t>Tangiwai</t>
  </si>
  <si>
    <t>Blueskin</t>
  </si>
  <si>
    <t>Maxwell</t>
  </si>
  <si>
    <t>Marybank-Gordon Park</t>
  </si>
  <si>
    <t>Fordell-Kakatahi</t>
  </si>
  <si>
    <t>Waiouru</t>
  </si>
  <si>
    <t>Ngamatea</t>
  </si>
  <si>
    <t>Marton</t>
  </si>
  <si>
    <t>Kiwitea</t>
  </si>
  <si>
    <t>Pohangina</t>
  </si>
  <si>
    <t>Oroua Bridge</t>
  </si>
  <si>
    <t>Tokorangi-Hiwinui</t>
  </si>
  <si>
    <t>Feilding North</t>
  </si>
  <si>
    <t>Feilding Central</t>
  </si>
  <si>
    <t>Foxton</t>
  </si>
  <si>
    <t>Kauwhata</t>
  </si>
  <si>
    <t>Turitea</t>
  </si>
  <si>
    <t>Takaro</t>
  </si>
  <si>
    <t>West End</t>
  </si>
  <si>
    <t>Hokowhitu West</t>
  </si>
  <si>
    <t>Shannon</t>
  </si>
  <si>
    <t>Waitarere</t>
  </si>
  <si>
    <t>Inland Water-Lake Ellesmere South</t>
  </si>
  <si>
    <t>Inland Water-Lake Ellesmere North</t>
  </si>
  <si>
    <t>Selwyn-Rakaia</t>
  </si>
  <si>
    <t>Springston</t>
  </si>
  <si>
    <t>Mt Somers</t>
  </si>
  <si>
    <t>Ashburton</t>
  </si>
  <si>
    <t>Waikanae Beach</t>
  </si>
  <si>
    <t>Peka Peka</t>
  </si>
  <si>
    <t>Waikanae Park</t>
  </si>
  <si>
    <t>Pinehaven</t>
  </si>
  <si>
    <t>WE*</t>
  </si>
  <si>
    <t>Pencarrow</t>
  </si>
  <si>
    <t>Pauatahanui</t>
  </si>
  <si>
    <t>Adventure</t>
  </si>
  <si>
    <t>Paraparaumu Beach North</t>
  </si>
  <si>
    <t>Raumati Beach</t>
  </si>
  <si>
    <t>Brooklyn South</t>
  </si>
  <si>
    <t>Raumati South</t>
  </si>
  <si>
    <t>Kapiti Island</t>
  </si>
  <si>
    <t>Maungakotukutuku</t>
  </si>
  <si>
    <t>Upper Hutt Central</t>
  </si>
  <si>
    <t>Cloustonville</t>
  </si>
  <si>
    <t>Mangaroa</t>
  </si>
  <si>
    <t>Gracefield</t>
  </si>
  <si>
    <t>Woburn South</t>
  </si>
  <si>
    <t>Wilford</t>
  </si>
  <si>
    <t>Eastbourne</t>
  </si>
  <si>
    <t>Hinds</t>
  </si>
  <si>
    <t>Chertsey</t>
  </si>
  <si>
    <t>Ben Mcleod</t>
  </si>
  <si>
    <t>Orari</t>
  </si>
  <si>
    <t>Alpine</t>
  </si>
  <si>
    <t>Onepoto</t>
  </si>
  <si>
    <t>Waitangirua</t>
  </si>
  <si>
    <t>Grenada Village</t>
  </si>
  <si>
    <t>Taitville</t>
  </si>
  <si>
    <t>Levels</t>
  </si>
  <si>
    <t>Oceanic-Gisborne Region</t>
  </si>
  <si>
    <t>Kilbirnie West-Hataitai South</t>
  </si>
  <si>
    <t>Evans Bay Marina</t>
  </si>
  <si>
    <t>Makara-Ohariu</t>
  </si>
  <si>
    <t>Mangatainoka</t>
  </si>
  <si>
    <t>Pahiatua</t>
  </si>
  <si>
    <t>Opaki-Fernridge</t>
  </si>
  <si>
    <t>Kopuaranga</t>
  </si>
  <si>
    <t>Whareama</t>
  </si>
  <si>
    <t>Solway North</t>
  </si>
  <si>
    <t>Waihou Valley-Hupara</t>
  </si>
  <si>
    <t>Ngapuhi-Kaikou</t>
  </si>
  <si>
    <t>Kaikohe</t>
  </si>
  <si>
    <t>Lansdowne</t>
  </si>
  <si>
    <t>Tuturumuri</t>
  </si>
  <si>
    <t>Kahutara</t>
  </si>
  <si>
    <t>Greytown</t>
  </si>
  <si>
    <t>Featherston</t>
  </si>
  <si>
    <t>Renwick</t>
  </si>
  <si>
    <t>Opouteke-Tanekaha</t>
  </si>
  <si>
    <t>Marsden Point-Ruakaka</t>
  </si>
  <si>
    <t>Ngunguru</t>
  </si>
  <si>
    <t>Wharekohe-Oakleigh</t>
  </si>
  <si>
    <t>Seddon</t>
  </si>
  <si>
    <t>Lake Tennyson</t>
  </si>
  <si>
    <t>Picton</t>
  </si>
  <si>
    <t>Kaikoura Township</t>
  </si>
  <si>
    <t>Kaikoura Rural</t>
  </si>
  <si>
    <t>Glenduan</t>
  </si>
  <si>
    <t>Tasman</t>
  </si>
  <si>
    <t>Waimea Inlet East</t>
  </si>
  <si>
    <t>Richmond Hill</t>
  </si>
  <si>
    <t>Whangamoa</t>
  </si>
  <si>
    <t>Mapua</t>
  </si>
  <si>
    <t>Kaiteriteri</t>
  </si>
  <si>
    <t>Motueka Outer</t>
  </si>
  <si>
    <t>Rabbit Island</t>
  </si>
  <si>
    <t>Waimea Inlet West</t>
  </si>
  <si>
    <t>Wai-Iti</t>
  </si>
  <si>
    <t>Golden Downs</t>
  </si>
  <si>
    <t>Lake Rotoroa</t>
  </si>
  <si>
    <t>Corstorphine West</t>
  </si>
  <si>
    <t>Washington</t>
  </si>
  <si>
    <t>Nelson</t>
  </si>
  <si>
    <t>Maitai</t>
  </si>
  <si>
    <t>Kirks</t>
  </si>
  <si>
    <t>Tahunanui</t>
  </si>
  <si>
    <t>Kumara</t>
  </si>
  <si>
    <t>Westpower</t>
  </si>
  <si>
    <t>Harihari</t>
  </si>
  <si>
    <t>Fox Glacier</t>
  </si>
  <si>
    <t>Taramakau</t>
  </si>
  <si>
    <t>Richmond East</t>
  </si>
  <si>
    <t>Motueka West</t>
  </si>
  <si>
    <t>Moutere Inlet</t>
  </si>
  <si>
    <t>Karamea</t>
  </si>
  <si>
    <t>Buller</t>
  </si>
  <si>
    <t>Westport Rural</t>
  </si>
  <si>
    <t>Charleston</t>
  </si>
  <si>
    <t>Inangahua Junction</t>
  </si>
  <si>
    <t>Inangahua Valley</t>
  </si>
  <si>
    <t>Mawheraiti</t>
  </si>
  <si>
    <t>Maruia</t>
  </si>
  <si>
    <t>Blackball</t>
  </si>
  <si>
    <t>Barrytown</t>
  </si>
  <si>
    <t>Coal Creek</t>
  </si>
  <si>
    <t>Atarau</t>
  </si>
  <si>
    <t>Greymouth Rural</t>
  </si>
  <si>
    <t>Marsden-Hohonu</t>
  </si>
  <si>
    <t>Arnold Valley</t>
  </si>
  <si>
    <t>Otira</t>
  </si>
  <si>
    <t>Waimea-Arahura</t>
  </si>
  <si>
    <t>Hokitika Rural</t>
  </si>
  <si>
    <t>Hokitika Valley</t>
  </si>
  <si>
    <t>Amberley</t>
  </si>
  <si>
    <t>Lehmans</t>
  </si>
  <si>
    <t>Woodend West</t>
  </si>
  <si>
    <t>Rangiora East</t>
  </si>
  <si>
    <t>Kaiapoi South</t>
  </si>
  <si>
    <t>Kaiapoi North West</t>
  </si>
  <si>
    <t>Kaiapoi North East</t>
  </si>
  <si>
    <t>Silverstream</t>
  </si>
  <si>
    <t>Ashley Gorge</t>
  </si>
  <si>
    <t>Kirwee</t>
  </si>
  <si>
    <t>Burnham Military Camp</t>
  </si>
  <si>
    <t>Islington</t>
  </si>
  <si>
    <t>Waimairi Beach</t>
  </si>
  <si>
    <t>Styx</t>
  </si>
  <si>
    <t>Cathedral Square</t>
  </si>
  <si>
    <t>Edgeware</t>
  </si>
  <si>
    <t>Ferrymead</t>
  </si>
  <si>
    <t>Addington</t>
  </si>
  <si>
    <t>Sumner</t>
  </si>
  <si>
    <t>Lyttelton</t>
  </si>
  <si>
    <t>Diamond Harbour</t>
  </si>
  <si>
    <t>Governors Bay</t>
  </si>
  <si>
    <t>Maori Park</t>
  </si>
  <si>
    <t>Redruth</t>
  </si>
  <si>
    <t>Twizel Community</t>
  </si>
  <si>
    <t>Inland Water-Lake Alexandrina</t>
  </si>
  <si>
    <t>Inland Water-Lake Tekapo</t>
  </si>
  <si>
    <t>Mackenzie</t>
  </si>
  <si>
    <t>Waihao</t>
  </si>
  <si>
    <t>Weston</t>
  </si>
  <si>
    <t>Waitaki</t>
  </si>
  <si>
    <t>Duntroon</t>
  </si>
  <si>
    <t>Maheno</t>
  </si>
  <si>
    <t>Corstorphine East</t>
  </si>
  <si>
    <t>Omarama</t>
  </si>
  <si>
    <t>Aviemore</t>
  </si>
  <si>
    <t>Inland Water-Lake Ohau</t>
  </si>
  <si>
    <t>Oamaru North</t>
  </si>
  <si>
    <t>Palmerston</t>
  </si>
  <si>
    <t>OtagoNet</t>
  </si>
  <si>
    <t>Waikouaiti</t>
  </si>
  <si>
    <t>Aramoana</t>
  </si>
  <si>
    <t>Waitati</t>
  </si>
  <si>
    <t>Evansdale</t>
  </si>
  <si>
    <t>Nenthorn</t>
  </si>
  <si>
    <t>Waldronville</t>
  </si>
  <si>
    <t>Wyllies Crossing</t>
  </si>
  <si>
    <t>Saddle Hill</t>
  </si>
  <si>
    <t>Taieri</t>
  </si>
  <si>
    <t>Strath Taieri</t>
  </si>
  <si>
    <t>Maniototo</t>
  </si>
  <si>
    <t>Wanaka</t>
  </si>
  <si>
    <t>Milford</t>
  </si>
  <si>
    <t>Glenorchy</t>
  </si>
  <si>
    <t>Andersons Bay</t>
  </si>
  <si>
    <t>Ravensbourne</t>
  </si>
  <si>
    <t>Broad Bay-Portobello</t>
  </si>
  <si>
    <t>Taiaroa-Cape Saunders</t>
  </si>
  <si>
    <t>Sandymount</t>
  </si>
  <si>
    <t>Benhar</t>
  </si>
  <si>
    <t>Stirling</t>
  </si>
  <si>
    <t>Bruce</t>
  </si>
  <si>
    <t>Clinton</t>
  </si>
  <si>
    <t>Clutha</t>
  </si>
  <si>
    <t>Teviot</t>
  </si>
  <si>
    <t>Ranfurly</t>
  </si>
  <si>
    <t>Lake Hayes</t>
  </si>
  <si>
    <t>Matukituki</t>
  </si>
  <si>
    <t>Inland Water-Lake Wanaka</t>
  </si>
  <si>
    <t>Outer Wakatipu</t>
  </si>
  <si>
    <t>Wakatipu Basin</t>
  </si>
  <si>
    <t>Jacks Point</t>
  </si>
  <si>
    <t>Arrowtown</t>
  </si>
  <si>
    <t>Balfour Community</t>
  </si>
  <si>
    <t>Bay Road West</t>
  </si>
  <si>
    <t>Charlton</t>
  </si>
  <si>
    <t>Waikaia</t>
  </si>
  <si>
    <t>Kaweku</t>
  </si>
  <si>
    <t>Windsor</t>
  </si>
  <si>
    <t>Invercargill</t>
  </si>
  <si>
    <t>Richmond</t>
  </si>
  <si>
    <t>Otakaro Park</t>
  </si>
  <si>
    <t>Crinan</t>
  </si>
  <si>
    <t>Bluff</t>
  </si>
  <si>
    <t>Otautau</t>
  </si>
  <si>
    <t>Mararoa River</t>
  </si>
  <si>
    <t>Fiordland</t>
  </si>
  <si>
    <t>Inland Water-Lake Manapouri</t>
  </si>
  <si>
    <t>Inland Water-Lake Hauroko</t>
  </si>
  <si>
    <t>Stewart Island</t>
  </si>
  <si>
    <t>SIESA</t>
  </si>
  <si>
    <t>Inlet-Hokianga Harbour</t>
  </si>
  <si>
    <t>Inlet-Port Napier</t>
  </si>
  <si>
    <t>Oceanic-Tasman Region</t>
  </si>
  <si>
    <t>Oceanic-Nelson Region</t>
  </si>
  <si>
    <t>Oceanic-Marlborough Region</t>
  </si>
  <si>
    <t>Oceanic-West Coast Region</t>
  </si>
  <si>
    <t>Inlet-Port Lyttelton</t>
  </si>
  <si>
    <t>Inlets-Banks Peninsula Bays</t>
  </si>
  <si>
    <t>Hillsborough West</t>
  </si>
  <si>
    <t>Three Kings Islands</t>
  </si>
  <si>
    <t>Oceanic-Northland Region</t>
  </si>
  <si>
    <t>Inlet-Rangaunu Harbour</t>
  </si>
  <si>
    <t>Inlet-Doubtless Bay</t>
  </si>
  <si>
    <t>Inlet-Whangaroa Harbour</t>
  </si>
  <si>
    <t>Inlet-Bay of Islands</t>
  </si>
  <si>
    <t>Inlet-Mangawhai Harbour</t>
  </si>
  <si>
    <t>Mokohinau Island</t>
  </si>
  <si>
    <t>Little Barrier Island</t>
  </si>
  <si>
    <t>Kaikoura and Rangiahua Islands</t>
  </si>
  <si>
    <t>Inlet-Port Fitzroy</t>
  </si>
  <si>
    <t>Cape Barrier</t>
  </si>
  <si>
    <t>Rakitu Island</t>
  </si>
  <si>
    <t>Aiguilles Island</t>
  </si>
  <si>
    <t>Inlet-Kaipara Harbour North</t>
  </si>
  <si>
    <t>Inlet-Kaipara Harbour South</t>
  </si>
  <si>
    <t>Inlet-Kaipara River</t>
  </si>
  <si>
    <t>Inlet-Hobson Bay</t>
  </si>
  <si>
    <t>Oceanic-Auckland Region East</t>
  </si>
  <si>
    <t>Tidal-Motutapu and Browns Islands</t>
  </si>
  <si>
    <t>Auckland City-Marinas</t>
  </si>
  <si>
    <t>Inlet-Port Timaru</t>
  </si>
  <si>
    <t>Inlet-Otago Harbour</t>
  </si>
  <si>
    <t>Inlet-Dunedin City Bays</t>
  </si>
  <si>
    <t>Sunnybrae</t>
  </si>
  <si>
    <t>Waihemo</t>
  </si>
  <si>
    <t>Kaitaia West</t>
  </si>
  <si>
    <t>Ahipara</t>
  </si>
  <si>
    <t>Kaitaia East</t>
  </si>
  <si>
    <t>Unsworth Heights</t>
  </si>
  <si>
    <t>Rawene</t>
  </si>
  <si>
    <t>Kohukohu</t>
  </si>
  <si>
    <t>Kawakawa</t>
  </si>
  <si>
    <t>Bush Road</t>
  </si>
  <si>
    <t>Omapere and Opononi</t>
  </si>
  <si>
    <t>Hokianga North</t>
  </si>
  <si>
    <t>Hokianga South</t>
  </si>
  <si>
    <t>Kerikeri</t>
  </si>
  <si>
    <t>Russell</t>
  </si>
  <si>
    <t>Paihia</t>
  </si>
  <si>
    <t>Opua West</t>
  </si>
  <si>
    <t>Waitangi</t>
  </si>
  <si>
    <t>Pokere-Waihaha</t>
  </si>
  <si>
    <t>Okaihau</t>
  </si>
  <si>
    <t>Ohaeawai</t>
  </si>
  <si>
    <t>Haruru Falls</t>
  </si>
  <si>
    <t>Opua East</t>
  </si>
  <si>
    <t>Kamo West</t>
  </si>
  <si>
    <t>St Lukes North</t>
  </si>
  <si>
    <t>Maungatapere</t>
  </si>
  <si>
    <t>Kamo East</t>
  </si>
  <si>
    <t>Tikipunga East</t>
  </si>
  <si>
    <t>Three Kings</t>
  </si>
  <si>
    <t>Three Mile Bush</t>
  </si>
  <si>
    <t>Abbey Caves</t>
  </si>
  <si>
    <t>Arch Hill</t>
  </si>
  <si>
    <t>Whau Valley</t>
  </si>
  <si>
    <t>Stanley Park</t>
  </si>
  <si>
    <t>Otangarei</t>
  </si>
  <si>
    <t>Onehunga North East</t>
  </si>
  <si>
    <t>Western Hills</t>
  </si>
  <si>
    <t>Kensington</t>
  </si>
  <si>
    <t>Raumanga East</t>
  </si>
  <si>
    <t>Morningside</t>
  </si>
  <si>
    <t>Regent</t>
  </si>
  <si>
    <t>Woodhill</t>
  </si>
  <si>
    <t>Vinetown</t>
  </si>
  <si>
    <t>Eden Terrace</t>
  </si>
  <si>
    <t>Whangarei Central</t>
  </si>
  <si>
    <t>Riverside</t>
  </si>
  <si>
    <t>Ruawai</t>
  </si>
  <si>
    <t>Horahora</t>
  </si>
  <si>
    <t>Maunu</t>
  </si>
  <si>
    <t>Parahaki</t>
  </si>
  <si>
    <t>Wellsford</t>
  </si>
  <si>
    <t>Cloverlea</t>
  </si>
  <si>
    <t>Campbells Bay</t>
  </si>
  <si>
    <t>Sherwood Rise</t>
  </si>
  <si>
    <t>Waimauku</t>
  </si>
  <si>
    <t>Onerahi</t>
  </si>
  <si>
    <t>Hikurangi</t>
  </si>
  <si>
    <t>Te Kopuru</t>
  </si>
  <si>
    <t>Maungaru</t>
  </si>
  <si>
    <t>Dargaville</t>
  </si>
  <si>
    <t>Palmerston North Hospital</t>
  </si>
  <si>
    <t>Kaiwaka</t>
  </si>
  <si>
    <t>Murrays Bay</t>
  </si>
  <si>
    <t>Mangawhai Heads</t>
  </si>
  <si>
    <t>Papaeoia</t>
  </si>
  <si>
    <t>Leigh</t>
  </si>
  <si>
    <t>Warkworth</t>
  </si>
  <si>
    <t>Pinehill</t>
  </si>
  <si>
    <t>Huapai</t>
  </si>
  <si>
    <t>Red Beach West</t>
  </si>
  <si>
    <t>Riverhead Urban</t>
  </si>
  <si>
    <t>Waipareira West</t>
  </si>
  <si>
    <t>Mairangi Bay</t>
  </si>
  <si>
    <t>Waiwera</t>
  </si>
  <si>
    <t>Parakai Urban</t>
  </si>
  <si>
    <t>Silverdale Central</t>
  </si>
  <si>
    <t>Red Beach East</t>
  </si>
  <si>
    <t>Kaukapakapa</t>
  </si>
  <si>
    <t>Vipond</t>
  </si>
  <si>
    <t>Stanmore Bay West</t>
  </si>
  <si>
    <t>Stanmore Bay East</t>
  </si>
  <si>
    <t>Wade Heads</t>
  </si>
  <si>
    <t>Waiake</t>
  </si>
  <si>
    <t>Gulf Harbour</t>
  </si>
  <si>
    <t>Silverdale North</t>
  </si>
  <si>
    <t>Orewa West</t>
  </si>
  <si>
    <t>Browns Bay</t>
  </si>
  <si>
    <t>Dairy Flat-Redvale</t>
  </si>
  <si>
    <t>Matheson Bay</t>
  </si>
  <si>
    <t>Oaktree</t>
  </si>
  <si>
    <t>Algies Bay</t>
  </si>
  <si>
    <t>Windsor Park</t>
  </si>
  <si>
    <t>Muriwai Beach</t>
  </si>
  <si>
    <t>Point Wells</t>
  </si>
  <si>
    <t>Epsom North</t>
  </si>
  <si>
    <t>Omaha</t>
  </si>
  <si>
    <t>Helensville</t>
  </si>
  <si>
    <t>Epsom Central</t>
  </si>
  <si>
    <t>Torbay</t>
  </si>
  <si>
    <t>Rothesay Bay</t>
  </si>
  <si>
    <t>Castor Bay</t>
  </si>
  <si>
    <t>Crown Hill</t>
  </si>
  <si>
    <t>Epsom South</t>
  </si>
  <si>
    <t>Crum Park</t>
  </si>
  <si>
    <t>Lake Pupuke</t>
  </si>
  <si>
    <t>Kaipatiki</t>
  </si>
  <si>
    <t>Westlake</t>
  </si>
  <si>
    <t>Windy Ridge</t>
  </si>
  <si>
    <t>Glenfield Central</t>
  </si>
  <si>
    <t>Takapuna Central</t>
  </si>
  <si>
    <t>Massey West</t>
  </si>
  <si>
    <t>Seacliffe</t>
  </si>
  <si>
    <t>Glendhu</t>
  </si>
  <si>
    <t>Bayswater</t>
  </si>
  <si>
    <t>Monarch Park</t>
  </si>
  <si>
    <t>Brentwood</t>
  </si>
  <si>
    <t>Witheford</t>
  </si>
  <si>
    <t>Target Road</t>
  </si>
  <si>
    <t>Forrest Hill</t>
  </si>
  <si>
    <t>Albany</t>
  </si>
  <si>
    <t>Fairview</t>
  </si>
  <si>
    <t>Northcross</t>
  </si>
  <si>
    <t>North Harbour East</t>
  </si>
  <si>
    <t>Mt Victoria</t>
  </si>
  <si>
    <t>Donegal Park</t>
  </si>
  <si>
    <t>Long Bay</t>
  </si>
  <si>
    <t>Grafton West</t>
  </si>
  <si>
    <t>Narrow Neck</t>
  </si>
  <si>
    <t>Glen Eden East</t>
  </si>
  <si>
    <t>Stanley Bay</t>
  </si>
  <si>
    <t>Tuff Crater</t>
  </si>
  <si>
    <t>Grafton East</t>
  </si>
  <si>
    <t>Northcote South</t>
  </si>
  <si>
    <t>Kingsland</t>
  </si>
  <si>
    <t>Beachhaven North</t>
  </si>
  <si>
    <t>Edendale Community</t>
  </si>
  <si>
    <t>Beachhaven South</t>
  </si>
  <si>
    <t>St Lukes</t>
  </si>
  <si>
    <t>Birkdale North</t>
  </si>
  <si>
    <t>Birkdale South</t>
  </si>
  <si>
    <t>Kauri Park</t>
  </si>
  <si>
    <t>Trentham North</t>
  </si>
  <si>
    <t>Chelsea</t>
  </si>
  <si>
    <t>Sandringham West</t>
  </si>
  <si>
    <t>Birkenhead East</t>
  </si>
  <si>
    <t>Glendene North</t>
  </si>
  <si>
    <t>Henderson South</t>
  </si>
  <si>
    <t>Tangutu</t>
  </si>
  <si>
    <t>Woodglen</t>
  </si>
  <si>
    <t>New Lynn North</t>
  </si>
  <si>
    <t>New Lynn South</t>
  </si>
  <si>
    <t>Sandringham East</t>
  </si>
  <si>
    <t>Lynnmall</t>
  </si>
  <si>
    <t>Rewarewa</t>
  </si>
  <si>
    <t>Glendene South</t>
  </si>
  <si>
    <t>Kaurilands</t>
  </si>
  <si>
    <t>Mt Eden North</t>
  </si>
  <si>
    <t>Kelston Central</t>
  </si>
  <si>
    <t>Sunnyvale</t>
  </si>
  <si>
    <t>Sherbourne</t>
  </si>
  <si>
    <t>Green Bay</t>
  </si>
  <si>
    <t>Edmonton</t>
  </si>
  <si>
    <t>Henderson West</t>
  </si>
  <si>
    <t>Matipo</t>
  </si>
  <si>
    <t>Durham Green</t>
  </si>
  <si>
    <t>Te Atatu Central</t>
  </si>
  <si>
    <t>Konini</t>
  </si>
  <si>
    <t>Wakeling</t>
  </si>
  <si>
    <t>Armour Bay</t>
  </si>
  <si>
    <t>Mcleod</t>
  </si>
  <si>
    <t>Broads</t>
  </si>
  <si>
    <t>Waima</t>
  </si>
  <si>
    <t>Abbotts Park</t>
  </si>
  <si>
    <t>Otimai</t>
  </si>
  <si>
    <t>Parrs Park West</t>
  </si>
  <si>
    <t>Parrs Park</t>
  </si>
  <si>
    <t>Oratia</t>
  </si>
  <si>
    <t>Palm Heights</t>
  </si>
  <si>
    <t>Swanson</t>
  </si>
  <si>
    <t>Swanson South</t>
  </si>
  <si>
    <t>Opanuku</t>
  </si>
  <si>
    <t>Kohimarama East</t>
  </si>
  <si>
    <t>Starling Park</t>
  </si>
  <si>
    <t>Ranui South</t>
  </si>
  <si>
    <t>Sturges North</t>
  </si>
  <si>
    <t>Royal Oak</t>
  </si>
  <si>
    <t>Fairdene</t>
  </si>
  <si>
    <t>Whenuapai West</t>
  </si>
  <si>
    <t>Herald</t>
  </si>
  <si>
    <t>Hobsonville East</t>
  </si>
  <si>
    <t>Hobsonville South</t>
  </si>
  <si>
    <t>West Harbour</t>
  </si>
  <si>
    <t>Lucken Point</t>
  </si>
  <si>
    <t>Mt Eden South</t>
  </si>
  <si>
    <t>Oranga</t>
  </si>
  <si>
    <t>Royal Heights</t>
  </si>
  <si>
    <t>Balmoral</t>
  </si>
  <si>
    <t>Birdwood West</t>
  </si>
  <si>
    <t>Birdwood East</t>
  </si>
  <si>
    <t>St Heliers</t>
  </si>
  <si>
    <t>Waimumu South</t>
  </si>
  <si>
    <t>Waitakere</t>
  </si>
  <si>
    <t>Mt Eden East</t>
  </si>
  <si>
    <t>Auckland Harbourside</t>
  </si>
  <si>
    <t>Auckland Central West</t>
  </si>
  <si>
    <t>Maungawhau</t>
  </si>
  <si>
    <t>Roberton</t>
  </si>
  <si>
    <t>New Windsor</t>
  </si>
  <si>
    <t>Glenavon</t>
  </si>
  <si>
    <t>Mt Albert Central</t>
  </si>
  <si>
    <t>Avondale South</t>
  </si>
  <si>
    <t>Glendowie</t>
  </si>
  <si>
    <t>Blockhouse Bay</t>
  </si>
  <si>
    <t>Herne Bay</t>
  </si>
  <si>
    <t>Avondale West</t>
  </si>
  <si>
    <t>St Marys</t>
  </si>
  <si>
    <t>Walmsley</t>
  </si>
  <si>
    <t>Waterview</t>
  </si>
  <si>
    <t>Ponsonby West</t>
  </si>
  <si>
    <t>Ponsonby East</t>
  </si>
  <si>
    <t>Point Chevalier West</t>
  </si>
  <si>
    <t>Grey Lynn West</t>
  </si>
  <si>
    <t>Grey Lynn East</t>
  </si>
  <si>
    <t>St Albans West</t>
  </si>
  <si>
    <t>Point Chevalier East</t>
  </si>
  <si>
    <t>Point Chevalier South</t>
  </si>
  <si>
    <t>Westmere</t>
  </si>
  <si>
    <t>Surrey Crescent</t>
  </si>
  <si>
    <t>Parnell East</t>
  </si>
  <si>
    <t>Parnell West</t>
  </si>
  <si>
    <t>Remuera South</t>
  </si>
  <si>
    <t>Orakei South</t>
  </si>
  <si>
    <t>Waiata</t>
  </si>
  <si>
    <t>Akarana</t>
  </si>
  <si>
    <t>Meadowbank North</t>
  </si>
  <si>
    <t>Meadowbank South</t>
  </si>
  <si>
    <t>St Albans East</t>
  </si>
  <si>
    <t>Orakei North</t>
  </si>
  <si>
    <t>Mission Bay</t>
  </si>
  <si>
    <t>Glen Innes North</t>
  </si>
  <si>
    <t>Glen Innes West</t>
  </si>
  <si>
    <t>Glen Innes East</t>
  </si>
  <si>
    <t>Point England</t>
  </si>
  <si>
    <t>St Johns</t>
  </si>
  <si>
    <t>Stonefields</t>
  </si>
  <si>
    <t>Newmarket</t>
  </si>
  <si>
    <t>Springleigh</t>
  </si>
  <si>
    <t>Owairaka West</t>
  </si>
  <si>
    <t>Owairaka East</t>
  </si>
  <si>
    <t>Hillsborough East</t>
  </si>
  <si>
    <t>Lynfield North</t>
  </si>
  <si>
    <t>Lynfield South</t>
  </si>
  <si>
    <t>Papatoetoe East</t>
  </si>
  <si>
    <t>Waikowhai West</t>
  </si>
  <si>
    <t>Waikowhai East</t>
  </si>
  <si>
    <t>One Tree Hill Central</t>
  </si>
  <si>
    <t>One Tree Hill East</t>
  </si>
  <si>
    <t>Ellerslie North</t>
  </si>
  <si>
    <t>Penrose</t>
  </si>
  <si>
    <t>Onehunga North West</t>
  </si>
  <si>
    <t>Ellerslie South</t>
  </si>
  <si>
    <t>South Gore</t>
  </si>
  <si>
    <t>Onehunga South West</t>
  </si>
  <si>
    <t>Onehunga South East</t>
  </si>
  <si>
    <t>Te Papapa</t>
  </si>
  <si>
    <t>Kingsley-Chatham</t>
  </si>
  <si>
    <t>Mt Wellington Domain</t>
  </si>
  <si>
    <t>Mt Wellington West</t>
  </si>
  <si>
    <t>Ferndale</t>
  </si>
  <si>
    <t>Hamlin</t>
  </si>
  <si>
    <t>Tamaki</t>
  </si>
  <si>
    <t>Panmure Basin</t>
  </si>
  <si>
    <t>Otahuhu North</t>
  </si>
  <si>
    <t>Dingwall</t>
  </si>
  <si>
    <t>Paerata-Cape Hill</t>
  </si>
  <si>
    <t>Bombay</t>
  </si>
  <si>
    <t>Papatoetoe North</t>
  </si>
  <si>
    <t>Redoubt</t>
  </si>
  <si>
    <t>Opuawhanga</t>
  </si>
  <si>
    <t>Buckland</t>
  </si>
  <si>
    <t>Lochain</t>
  </si>
  <si>
    <t>Buckland South</t>
  </si>
  <si>
    <t>Patumahoe</t>
  </si>
  <si>
    <t>Kingseat</t>
  </si>
  <si>
    <t>Pokeno</t>
  </si>
  <si>
    <t>Hunua</t>
  </si>
  <si>
    <t>Paparata</t>
  </si>
  <si>
    <t>Runciman</t>
  </si>
  <si>
    <t>Mellons Bay</t>
  </si>
  <si>
    <t>Flaxmere East</t>
  </si>
  <si>
    <t>Cockle Bay</t>
  </si>
  <si>
    <t>Howick West</t>
  </si>
  <si>
    <t>Howick Central</t>
  </si>
  <si>
    <t>Papatoetoe West</t>
  </si>
  <si>
    <t>Rongomai</t>
  </si>
  <si>
    <t>Fairburn</t>
  </si>
  <si>
    <t>Otara South</t>
  </si>
  <si>
    <t>Papatoetoe Central</t>
  </si>
  <si>
    <t>Otahuhu East</t>
  </si>
  <si>
    <t>Otahuhu West</t>
  </si>
  <si>
    <t>Middlemore</t>
  </si>
  <si>
    <t>Puhinui North</t>
  </si>
  <si>
    <t>Bucklands and Eastern Beaches</t>
  </si>
  <si>
    <t>Ferguson</t>
  </si>
  <si>
    <t>Bleakhouse</t>
  </si>
  <si>
    <t>Bucklands Beach South</t>
  </si>
  <si>
    <t>Half Moon Bay Marina</t>
  </si>
  <si>
    <t>Pigeon Mountain North</t>
  </si>
  <si>
    <t>Murvale</t>
  </si>
  <si>
    <t>Elsmore Park</t>
  </si>
  <si>
    <t>Half Moon Bay</t>
  </si>
  <si>
    <t>Pakuranga North</t>
  </si>
  <si>
    <t>St Kilda Central</t>
  </si>
  <si>
    <t>Sunnyhills</t>
  </si>
  <si>
    <t>Pakuranga Central</t>
  </si>
  <si>
    <t>Pakuranga East</t>
  </si>
  <si>
    <t>Howick South</t>
  </si>
  <si>
    <t>Meadowland</t>
  </si>
  <si>
    <t>Golfland</t>
  </si>
  <si>
    <t>Millhouse</t>
  </si>
  <si>
    <t>Burswood</t>
  </si>
  <si>
    <t>Dannemora</t>
  </si>
  <si>
    <t>Point View</t>
  </si>
  <si>
    <t>Baverstock Oaks</t>
  </si>
  <si>
    <t>Mission Heights</t>
  </si>
  <si>
    <t>Shelly Park</t>
  </si>
  <si>
    <t>Otara West</t>
  </si>
  <si>
    <t>Wymondley</t>
  </si>
  <si>
    <t>Grange</t>
  </si>
  <si>
    <t>Newfield-Rockdale</t>
  </si>
  <si>
    <t>Otara North</t>
  </si>
  <si>
    <t>Otara East</t>
  </si>
  <si>
    <t>Heidelberg</t>
  </si>
  <si>
    <t>Ormiston</t>
  </si>
  <si>
    <t>Clover Park</t>
  </si>
  <si>
    <t>Redoubt North</t>
  </si>
  <si>
    <t>Ardmore</t>
  </si>
  <si>
    <t>Totara Heights</t>
  </si>
  <si>
    <t>Hyperion</t>
  </si>
  <si>
    <t>Redoubt East</t>
  </si>
  <si>
    <t>Mill Road</t>
  </si>
  <si>
    <t>Redoubt South</t>
  </si>
  <si>
    <t>Takanini North</t>
  </si>
  <si>
    <t>Takanini South</t>
  </si>
  <si>
    <t>Pukekohe West</t>
  </si>
  <si>
    <t>Takanini West</t>
  </si>
  <si>
    <t>Harania North</t>
  </si>
  <si>
    <t>Mangere Bridge</t>
  </si>
  <si>
    <t>Mangere Central</t>
  </si>
  <si>
    <t>Mascot</t>
  </si>
  <si>
    <t>Arahanga</t>
  </si>
  <si>
    <t>Mangere Station</t>
  </si>
  <si>
    <t>Favona South</t>
  </si>
  <si>
    <t>Strathern</t>
  </si>
  <si>
    <t>Favona North</t>
  </si>
  <si>
    <t>Alicetown</t>
  </si>
  <si>
    <t>Harania East</t>
  </si>
  <si>
    <t>Wiri</t>
  </si>
  <si>
    <t>Puhinui South</t>
  </si>
  <si>
    <t>Manukau Central</t>
  </si>
  <si>
    <t>Burbank</t>
  </si>
  <si>
    <t>Homai West</t>
  </si>
  <si>
    <t>Rowandale</t>
  </si>
  <si>
    <t>Weymouth East</t>
  </si>
  <si>
    <t>Beaumont</t>
  </si>
  <si>
    <t>Clevedon</t>
  </si>
  <si>
    <t>Clendon North</t>
  </si>
  <si>
    <t>Clendon South</t>
  </si>
  <si>
    <t>Hillpark</t>
  </si>
  <si>
    <t>Kawakawa-Orere</t>
  </si>
  <si>
    <t>Papakura Central</t>
  </si>
  <si>
    <t>Wairio</t>
  </si>
  <si>
    <t>Te Waewae</t>
  </si>
  <si>
    <t>Fairfax</t>
  </si>
  <si>
    <t>Papakura North</t>
  </si>
  <si>
    <t>Papakura South</t>
  </si>
  <si>
    <t>Opaheke</t>
  </si>
  <si>
    <t>Pahurehure</t>
  </si>
  <si>
    <t>Papakura East</t>
  </si>
  <si>
    <t>Massey Park</t>
  </si>
  <si>
    <t>Papakura North East</t>
  </si>
  <si>
    <t>Pukekohe North</t>
  </si>
  <si>
    <t>Waiuku West</t>
  </si>
  <si>
    <t>Tuakau</t>
  </si>
  <si>
    <t>Waiuku East</t>
  </si>
  <si>
    <t>Horsham Downs</t>
  </si>
  <si>
    <t>Rototuna</t>
  </si>
  <si>
    <t>Rotowaro</t>
  </si>
  <si>
    <t>Waikato Western Hills</t>
  </si>
  <si>
    <t>Te Uku</t>
  </si>
  <si>
    <t>Te Pahu</t>
  </si>
  <si>
    <t>Onewhero</t>
  </si>
  <si>
    <t>Te Akau</t>
  </si>
  <si>
    <t>Te Kauwhata</t>
  </si>
  <si>
    <t>Matangi</t>
  </si>
  <si>
    <t>Sylvester</t>
  </si>
  <si>
    <t>Huntington</t>
  </si>
  <si>
    <t>Taupiri Community</t>
  </si>
  <si>
    <t>Gordonton</t>
  </si>
  <si>
    <t>Newstead</t>
  </si>
  <si>
    <t>Cambridge Central</t>
  </si>
  <si>
    <t>Eureka</t>
  </si>
  <si>
    <t>Peachgrove</t>
  </si>
  <si>
    <t>Hautapu</t>
  </si>
  <si>
    <t>Waerenga</t>
  </si>
  <si>
    <t>Maramarua</t>
  </si>
  <si>
    <t>Meremere</t>
  </si>
  <si>
    <t>Pukehangi South</t>
  </si>
  <si>
    <t>Huntly West</t>
  </si>
  <si>
    <t>Huntly East</t>
  </si>
  <si>
    <t>Leamington West</t>
  </si>
  <si>
    <t>Ohaupo</t>
  </si>
  <si>
    <t>Kihikihi</t>
  </si>
  <si>
    <t>Temple View</t>
  </si>
  <si>
    <t>Hamilton East</t>
  </si>
  <si>
    <t>Te Kowhai</t>
  </si>
  <si>
    <t>Ngahinapouri</t>
  </si>
  <si>
    <t>Lake Cameron</t>
  </si>
  <si>
    <t>Horotiu</t>
  </si>
  <si>
    <t>Lake Ngaroto</t>
  </si>
  <si>
    <t>Pukerimu</t>
  </si>
  <si>
    <t>Hampstead</t>
  </si>
  <si>
    <t>Te Rahu</t>
  </si>
  <si>
    <t>Ngaruawahia</t>
  </si>
  <si>
    <t>Hillcrest West</t>
  </si>
  <si>
    <t>Bryant</t>
  </si>
  <si>
    <t>Pukete</t>
  </si>
  <si>
    <t>Te Rapa</t>
  </si>
  <si>
    <t>Burbush</t>
  </si>
  <si>
    <t>Te Kawa</t>
  </si>
  <si>
    <t>Otorohanga Rural East</t>
  </si>
  <si>
    <t>Rotokauri</t>
  </si>
  <si>
    <t>Nawton</t>
  </si>
  <si>
    <t>Crawshaw</t>
  </si>
  <si>
    <t>Brymer</t>
  </si>
  <si>
    <t>Mairehau</t>
  </si>
  <si>
    <t>Dinsdale North</t>
  </si>
  <si>
    <t>Dinsdale South</t>
  </si>
  <si>
    <t>Beerescourt</t>
  </si>
  <si>
    <t>Roslyn</t>
  </si>
  <si>
    <t>Maeroa</t>
  </si>
  <si>
    <t>Frankton Junction</t>
  </si>
  <si>
    <t>Fenton</t>
  </si>
  <si>
    <t>Swarbrick</t>
  </si>
  <si>
    <t>Hamilton Lake</t>
  </si>
  <si>
    <t>Anderson Park</t>
  </si>
  <si>
    <t>Melville</t>
  </si>
  <si>
    <t>Glenview</t>
  </si>
  <si>
    <t>Queenwood</t>
  </si>
  <si>
    <t>Chedworth</t>
  </si>
  <si>
    <t>Fairview Downs</t>
  </si>
  <si>
    <t>Chartwell</t>
  </si>
  <si>
    <t>Naylor</t>
  </si>
  <si>
    <t>Hamilton Central</t>
  </si>
  <si>
    <t>Clarkin</t>
  </si>
  <si>
    <t>Claudelands</t>
  </si>
  <si>
    <t>Bader</t>
  </si>
  <si>
    <t>University</t>
  </si>
  <si>
    <t>Silverdale</t>
  </si>
  <si>
    <t>Riverlea</t>
  </si>
  <si>
    <t>Te Awamutu West</t>
  </si>
  <si>
    <t>Whaka</t>
  </si>
  <si>
    <t>Te Awamutu Central</t>
  </si>
  <si>
    <t>Te Awamutu East</t>
  </si>
  <si>
    <t>Te Awamutu South</t>
  </si>
  <si>
    <t>Kawhia Community</t>
  </si>
  <si>
    <t>Otorohanga</t>
  </si>
  <si>
    <t>Otorohanga Rural West</t>
  </si>
  <si>
    <t>Piopio</t>
  </si>
  <si>
    <t>Taharoa</t>
  </si>
  <si>
    <t>Mahoenui</t>
  </si>
  <si>
    <t>Marokopa</t>
  </si>
  <si>
    <t>Waipa Valley</t>
  </si>
  <si>
    <t>Tiroa</t>
  </si>
  <si>
    <t>Mokauiti</t>
  </si>
  <si>
    <t>Te Kuiti</t>
  </si>
  <si>
    <t>Omori</t>
  </si>
  <si>
    <t>Owhango</t>
  </si>
  <si>
    <t>Ohura</t>
  </si>
  <si>
    <t>Te Aroha</t>
  </si>
  <si>
    <t>Tarrangower</t>
  </si>
  <si>
    <t>Morrinsville West</t>
  </si>
  <si>
    <t>Vogeltown</t>
  </si>
  <si>
    <t>Taumarunui Central</t>
  </si>
  <si>
    <t>Morrinsville East</t>
  </si>
  <si>
    <t>Sunshine-Hospital Hill</t>
  </si>
  <si>
    <t>Tirau</t>
  </si>
  <si>
    <t>Hillcrest</t>
  </si>
  <si>
    <t>Manunui</t>
  </si>
  <si>
    <t>Moanataiari</t>
  </si>
  <si>
    <t>Paraonui</t>
  </si>
  <si>
    <t>Parawai</t>
  </si>
  <si>
    <t>Parkdale</t>
  </si>
  <si>
    <t>Pauanui Beach</t>
  </si>
  <si>
    <t>Ngatea</t>
  </si>
  <si>
    <t>Matarawa</t>
  </si>
  <si>
    <t>Paeroa</t>
  </si>
  <si>
    <t>Tahuroa</t>
  </si>
  <si>
    <t>Waitoa</t>
  </si>
  <si>
    <t>Mangakaretu</t>
  </si>
  <si>
    <t>Kinleith</t>
  </si>
  <si>
    <t>Okauia</t>
  </si>
  <si>
    <t>Te Poi</t>
  </si>
  <si>
    <t>Tokoroa Central</t>
  </si>
  <si>
    <t>Aotea</t>
  </si>
  <si>
    <t>Strathmore</t>
  </si>
  <si>
    <t>Amisfield</t>
  </si>
  <si>
    <t>Putaruru</t>
  </si>
  <si>
    <t>Athenree</t>
  </si>
  <si>
    <t>Palm Springs</t>
  </si>
  <si>
    <t>Matapihi</t>
  </si>
  <si>
    <t>Gonville South</t>
  </si>
  <si>
    <t>Waikareao Estuary</t>
  </si>
  <si>
    <t>Palm Beach</t>
  </si>
  <si>
    <t>Tahawai</t>
  </si>
  <si>
    <t>Kairua</t>
  </si>
  <si>
    <t>Bethlehem East</t>
  </si>
  <si>
    <t>Pacific View</t>
  </si>
  <si>
    <t>Aongatete</t>
  </si>
  <si>
    <t>Minden</t>
  </si>
  <si>
    <t>Kaimai</t>
  </si>
  <si>
    <t>Ohauiti-Ngapeke</t>
  </si>
  <si>
    <t>Upper Papamoa</t>
  </si>
  <si>
    <t>Paengaroa</t>
  </si>
  <si>
    <t>Mt Maunganui North</t>
  </si>
  <si>
    <t>Gonville East</t>
  </si>
  <si>
    <t>Omanu</t>
  </si>
  <si>
    <t>Richmond Heights</t>
  </si>
  <si>
    <t>Te Maunga</t>
  </si>
  <si>
    <t>Otumoetai North</t>
  </si>
  <si>
    <t>Taneatua</t>
  </si>
  <si>
    <t>Matua</t>
  </si>
  <si>
    <t>Bellevue</t>
  </si>
  <si>
    <t>Otumoetai South</t>
  </si>
  <si>
    <t>Brookfield</t>
  </si>
  <si>
    <t>Te Reti</t>
  </si>
  <si>
    <t>Judea</t>
  </si>
  <si>
    <t>Greerton</t>
  </si>
  <si>
    <t>Sulphur Point</t>
  </si>
  <si>
    <t>Pyes Pa</t>
  </si>
  <si>
    <t>Yatton Park</t>
  </si>
  <si>
    <t>Hairini</t>
  </si>
  <si>
    <t>Maungatapu</t>
  </si>
  <si>
    <t>Tauranga Hospital</t>
  </si>
  <si>
    <t>Tauranga South</t>
  </si>
  <si>
    <t>Tauranga Central</t>
  </si>
  <si>
    <t>Kaitemako</t>
  </si>
  <si>
    <t>Edgecumbe</t>
  </si>
  <si>
    <t>Te Puke West</t>
  </si>
  <si>
    <t>Ngapuna</t>
  </si>
  <si>
    <t>Gonville West</t>
  </si>
  <si>
    <t>Te Puke East</t>
  </si>
  <si>
    <t>Lynmore</t>
  </si>
  <si>
    <t>Ngongotaha South</t>
  </si>
  <si>
    <t>Mamaku</t>
  </si>
  <si>
    <t>Owhata West</t>
  </si>
  <si>
    <t>Inland Water-Lake Rotorua</t>
  </si>
  <si>
    <t>Tikitere</t>
  </si>
  <si>
    <t>Kaingaroa Forest</t>
  </si>
  <si>
    <t>Tarawera</t>
  </si>
  <si>
    <t>Golden Springs</t>
  </si>
  <si>
    <t>Springvale West</t>
  </si>
  <si>
    <t>Reporoa</t>
  </si>
  <si>
    <t>Ngakuru</t>
  </si>
  <si>
    <t>Selwyn Heights</t>
  </si>
  <si>
    <t>Western Heights</t>
  </si>
  <si>
    <t>Fairy Springs</t>
  </si>
  <si>
    <t>Pukehangi North</t>
  </si>
  <si>
    <t>Waiwhero</t>
  </si>
  <si>
    <t>Mangakakahi</t>
  </si>
  <si>
    <t>Fordlands</t>
  </si>
  <si>
    <t>Te Teko</t>
  </si>
  <si>
    <t>Pomare</t>
  </si>
  <si>
    <t>Trident</t>
  </si>
  <si>
    <t>Springfield</t>
  </si>
  <si>
    <t>Kawaha Point</t>
  </si>
  <si>
    <t>Springvale East</t>
  </si>
  <si>
    <t>Koutu</t>
  </si>
  <si>
    <t>Victoria</t>
  </si>
  <si>
    <t>Glenholme West</t>
  </si>
  <si>
    <t>Wanganui Collegiate</t>
  </si>
  <si>
    <t>Kuirau</t>
  </si>
  <si>
    <t>Laird Park</t>
  </si>
  <si>
    <t>Turangi</t>
  </si>
  <si>
    <t>Maunganamu</t>
  </si>
  <si>
    <t>Acacia Bay</t>
  </si>
  <si>
    <t>Taupo East</t>
  </si>
  <si>
    <t>Wharewaka</t>
  </si>
  <si>
    <t>Rangatira Park</t>
  </si>
  <si>
    <t>Te Karaka</t>
  </si>
  <si>
    <t>Rangatira</t>
  </si>
  <si>
    <t>Lakewood</t>
  </si>
  <si>
    <t>Kinloch</t>
  </si>
  <si>
    <t>Waitahanui</t>
  </si>
  <si>
    <t>Taupo Central</t>
  </si>
  <si>
    <t>Wanganui Central</t>
  </si>
  <si>
    <t>Motuoapa</t>
  </si>
  <si>
    <t>Nukuhau</t>
  </si>
  <si>
    <t>Spriggens Park</t>
  </si>
  <si>
    <t>Tauhara</t>
  </si>
  <si>
    <t>Hilltop</t>
  </si>
  <si>
    <t>Waipahihi</t>
  </si>
  <si>
    <t>Whakatane North</t>
  </si>
  <si>
    <t>Patutahi</t>
  </si>
  <si>
    <t>Coastlands</t>
  </si>
  <si>
    <t>Te Hapara</t>
  </si>
  <si>
    <t>Allandale-Mokorua</t>
  </si>
  <si>
    <t>Gisborne Airport</t>
  </si>
  <si>
    <t>Hospital Hill</t>
  </si>
  <si>
    <t>Orini</t>
  </si>
  <si>
    <t>Kaiti North</t>
  </si>
  <si>
    <t>Outer Kaiti</t>
  </si>
  <si>
    <t>Poroporo</t>
  </si>
  <si>
    <t>Kaiti South</t>
  </si>
  <si>
    <t>Waimana</t>
  </si>
  <si>
    <t>Tamatea North</t>
  </si>
  <si>
    <t>Tamatea South</t>
  </si>
  <si>
    <t>Kawerau</t>
  </si>
  <si>
    <t>Murupara</t>
  </si>
  <si>
    <t>Kingston-Mornington</t>
  </si>
  <si>
    <t>Opotiki</t>
  </si>
  <si>
    <t>Whakatu</t>
  </si>
  <si>
    <t>Tokomaru Bay</t>
  </si>
  <si>
    <t>Matokitoki</t>
  </si>
  <si>
    <t>Manutuke</t>
  </si>
  <si>
    <t>Mangapapa</t>
  </si>
  <si>
    <t>Berhampore West</t>
  </si>
  <si>
    <t>Whataupoko</t>
  </si>
  <si>
    <t>Gisborne Central</t>
  </si>
  <si>
    <t>Cooks Gardens</t>
  </si>
  <si>
    <t>Tuai</t>
  </si>
  <si>
    <t>Taradale North</t>
  </si>
  <si>
    <t>Frasertown</t>
  </si>
  <si>
    <t>Clive</t>
  </si>
  <si>
    <t>Nuhaka</t>
  </si>
  <si>
    <t>Greenmeadows</t>
  </si>
  <si>
    <t>Wairoa</t>
  </si>
  <si>
    <t>Bridge Pa</t>
  </si>
  <si>
    <t>Poukawa</t>
  </si>
  <si>
    <t>Poraiti</t>
  </si>
  <si>
    <t>Pakipaki</t>
  </si>
  <si>
    <t>Waimarama</t>
  </si>
  <si>
    <t>Tutira</t>
  </si>
  <si>
    <t>Puketitiri</t>
  </si>
  <si>
    <t>Whanawhana</t>
  </si>
  <si>
    <t>Hastings Central</t>
  </si>
  <si>
    <t>Meeanee</t>
  </si>
  <si>
    <t>Westshore</t>
  </si>
  <si>
    <t>Twyford</t>
  </si>
  <si>
    <t>Ahuriri</t>
  </si>
  <si>
    <t>Onekawa Central</t>
  </si>
  <si>
    <t>Karamu</t>
  </si>
  <si>
    <t>Onekawa West</t>
  </si>
  <si>
    <t>Haumoana</t>
  </si>
  <si>
    <t>Onekawa South</t>
  </si>
  <si>
    <t>Brookvale</t>
  </si>
  <si>
    <t>Irongate</t>
  </si>
  <si>
    <t>Eskdale</t>
  </si>
  <si>
    <t>Akina</t>
  </si>
  <si>
    <t>Omahu</t>
  </si>
  <si>
    <t>Marewa</t>
  </si>
  <si>
    <t>Maraenui</t>
  </si>
  <si>
    <t>Woolwich</t>
  </si>
  <si>
    <t>Pakowhai</t>
  </si>
  <si>
    <t>Bluff Hill</t>
  </si>
  <si>
    <t>Nelson Park</t>
  </si>
  <si>
    <t>Mclean Park</t>
  </si>
  <si>
    <t>Camberley</t>
  </si>
  <si>
    <t>Taradale South</t>
  </si>
  <si>
    <t>Pirimai</t>
  </si>
  <si>
    <t>Mahora</t>
  </si>
  <si>
    <t>St Leonards</t>
  </si>
  <si>
    <t>Frimley</t>
  </si>
  <si>
    <t>Raureka</t>
  </si>
  <si>
    <t>Mayfair</t>
  </si>
  <si>
    <t>Iona</t>
  </si>
  <si>
    <t>Te Mata</t>
  </si>
  <si>
    <t>Havelock North Central</t>
  </si>
  <si>
    <t>Lynmouth</t>
  </si>
  <si>
    <t>Te Mata Hills</t>
  </si>
  <si>
    <t>Takapau</t>
  </si>
  <si>
    <t>Waipawa</t>
  </si>
  <si>
    <t>Otane</t>
  </si>
  <si>
    <t>Porangahau</t>
  </si>
  <si>
    <t>Elsthorpe-Flemington</t>
  </si>
  <si>
    <t>Norsewood-Herbertville</t>
  </si>
  <si>
    <t>Dannevirke East</t>
  </si>
  <si>
    <t>Stratford East</t>
  </si>
  <si>
    <t>Urenui</t>
  </si>
  <si>
    <t>Waitara West</t>
  </si>
  <si>
    <t>Opunake</t>
  </si>
  <si>
    <t>Oakura</t>
  </si>
  <si>
    <t>Bell Block</t>
  </si>
  <si>
    <t>Normanby</t>
  </si>
  <si>
    <t>Glen Avon</t>
  </si>
  <si>
    <t>Bowden</t>
  </si>
  <si>
    <t>Carrington</t>
  </si>
  <si>
    <t>Highlands Park</t>
  </si>
  <si>
    <t>Fernleigh</t>
  </si>
  <si>
    <t>Barrett</t>
  </si>
  <si>
    <t>Okato</t>
  </si>
  <si>
    <t>Waitara East</t>
  </si>
  <si>
    <t>Spotswood</t>
  </si>
  <si>
    <t>Marfell</t>
  </si>
  <si>
    <t>St Johns Hill</t>
  </si>
  <si>
    <t>Newtown West</t>
  </si>
  <si>
    <t>Westown</t>
  </si>
  <si>
    <t>Kawaroa</t>
  </si>
  <si>
    <t>Marsland Hill</t>
  </si>
  <si>
    <t>Terrace End</t>
  </si>
  <si>
    <t>Fitzroy</t>
  </si>
  <si>
    <t>Raetihi</t>
  </si>
  <si>
    <t>Welbourn</t>
  </si>
  <si>
    <t>Merrilands</t>
  </si>
  <si>
    <t>Hokowhitu Lagoon</t>
  </si>
  <si>
    <t>Frankleigh</t>
  </si>
  <si>
    <t>Otamatea</t>
  </si>
  <si>
    <t>Struan Park</t>
  </si>
  <si>
    <t>Castlecliff North</t>
  </si>
  <si>
    <t>Berhampore East</t>
  </si>
  <si>
    <t>Egmont Village</t>
  </si>
  <si>
    <t>Castlecliff South</t>
  </si>
  <si>
    <t>Travis</t>
  </si>
  <si>
    <t>Inglewood</t>
  </si>
  <si>
    <t>Midhirst</t>
  </si>
  <si>
    <t>Douglas</t>
  </si>
  <si>
    <t>Toko</t>
  </si>
  <si>
    <t>Pembroke</t>
  </si>
  <si>
    <t>Stratford West</t>
  </si>
  <si>
    <t>Rahotu</t>
  </si>
  <si>
    <t>Kahui</t>
  </si>
  <si>
    <t>Kaponga</t>
  </si>
  <si>
    <t>Mosston</t>
  </si>
  <si>
    <t>Eltham</t>
  </si>
  <si>
    <t>Manaia</t>
  </si>
  <si>
    <t>Hawera North</t>
  </si>
  <si>
    <t>Hawera South</t>
  </si>
  <si>
    <t>Ohawe Beach</t>
  </si>
  <si>
    <t>Tawhiti</t>
  </si>
  <si>
    <t>Waingongoro</t>
  </si>
  <si>
    <t>Oriental Bay</t>
  </si>
  <si>
    <t>Hawera West</t>
  </si>
  <si>
    <t>Balgownie</t>
  </si>
  <si>
    <t>Tawhero</t>
  </si>
  <si>
    <t>Patea</t>
  </si>
  <si>
    <t>Ohakune</t>
  </si>
  <si>
    <t>Lower Aramoho</t>
  </si>
  <si>
    <t>Upper Aramoho</t>
  </si>
  <si>
    <t>Williams Domain</t>
  </si>
  <si>
    <t>Wembley Park</t>
  </si>
  <si>
    <t>Seatoun Tunnel West</t>
  </si>
  <si>
    <t>Kowhai Park</t>
  </si>
  <si>
    <t>Bastia Hill</t>
  </si>
  <si>
    <t>Durie Hill</t>
  </si>
  <si>
    <t>Nayland</t>
  </si>
  <si>
    <t>Putiki</t>
  </si>
  <si>
    <t>Mangaweka</t>
  </si>
  <si>
    <t>Hunterville</t>
  </si>
  <si>
    <t>Ratana Community</t>
  </si>
  <si>
    <t>Bulls</t>
  </si>
  <si>
    <t>Moawhango</t>
  </si>
  <si>
    <t>Pohonui-Porewa</t>
  </si>
  <si>
    <t>Lake Alice</t>
  </si>
  <si>
    <t>Koitiata</t>
  </si>
  <si>
    <t>Ashhurst</t>
  </si>
  <si>
    <t>Stoney Creek</t>
  </si>
  <si>
    <t>Taihape</t>
  </si>
  <si>
    <t>Whakarongo</t>
  </si>
  <si>
    <t>Feilding West</t>
  </si>
  <si>
    <t>Maewa</t>
  </si>
  <si>
    <t>Halcombe</t>
  </si>
  <si>
    <t>Oaklands West</t>
  </si>
  <si>
    <t>Feilding East</t>
  </si>
  <si>
    <t>Rongotea</t>
  </si>
  <si>
    <t>Tangimoana</t>
  </si>
  <si>
    <t>Himatangi Beach</t>
  </si>
  <si>
    <t>Oaklands East</t>
  </si>
  <si>
    <t>Foxton Beach</t>
  </si>
  <si>
    <t>Rakiraki</t>
  </si>
  <si>
    <t>Ohakea</t>
  </si>
  <si>
    <t>Kairanga</t>
  </si>
  <si>
    <t>Longburn</t>
  </si>
  <si>
    <t>Linton Military Camp</t>
  </si>
  <si>
    <t>Massey University</t>
  </si>
  <si>
    <t>Milson</t>
  </si>
  <si>
    <t>Kelvin Grove</t>
  </si>
  <si>
    <t>Highbury</t>
  </si>
  <si>
    <t>Westbrook</t>
  </si>
  <si>
    <t>Palmerston North Central</t>
  </si>
  <si>
    <t>Awapuni North</t>
  </si>
  <si>
    <t>Awapuni West</t>
  </si>
  <si>
    <t>Awapuni South</t>
  </si>
  <si>
    <t>Hokowhitu East</t>
  </si>
  <si>
    <t>Aokautere</t>
  </si>
  <si>
    <t>Levin West</t>
  </si>
  <si>
    <t>Waikanae East</t>
  </si>
  <si>
    <t>Waikanae West</t>
  </si>
  <si>
    <t>Tokomaru</t>
  </si>
  <si>
    <t>Kaitawa</t>
  </si>
  <si>
    <t>Playford Park</t>
  </si>
  <si>
    <t>Lake Horowhenua</t>
  </si>
  <si>
    <t>Levin South</t>
  </si>
  <si>
    <t>Waiopehu</t>
  </si>
  <si>
    <t>Levin East</t>
  </si>
  <si>
    <t>Otaki</t>
  </si>
  <si>
    <t>Hornby North</t>
  </si>
  <si>
    <t>Kohitere</t>
  </si>
  <si>
    <t>Te Horo</t>
  </si>
  <si>
    <t>Levin North</t>
  </si>
  <si>
    <t>Heretaunga</t>
  </si>
  <si>
    <t>Trentham South</t>
  </si>
  <si>
    <t>Glendale</t>
  </si>
  <si>
    <t>Parkway</t>
  </si>
  <si>
    <t>Fernlea</t>
  </si>
  <si>
    <t>Broomfield</t>
  </si>
  <si>
    <t>Moonshine Valley</t>
  </si>
  <si>
    <t>Riverstone Terraces</t>
  </si>
  <si>
    <t>Arakura</t>
  </si>
  <si>
    <t>Homedale West</t>
  </si>
  <si>
    <t>Homedale East</t>
  </si>
  <si>
    <t>Heretaunga-Silverstream</t>
  </si>
  <si>
    <t>Endeavour</t>
  </si>
  <si>
    <t>Resolution</t>
  </si>
  <si>
    <t>Paekakariki Hill</t>
  </si>
  <si>
    <t>Paraparaumu Central</t>
  </si>
  <si>
    <t>Melling</t>
  </si>
  <si>
    <t>Otaihanga</t>
  </si>
  <si>
    <t>Paraparaumu Beach South</t>
  </si>
  <si>
    <t>Paekakariki</t>
  </si>
  <si>
    <t>Totara Park</t>
  </si>
  <si>
    <t>Te Marua</t>
  </si>
  <si>
    <t>Ebdentown</t>
  </si>
  <si>
    <t>Maidstone</t>
  </si>
  <si>
    <t>Wallaceville</t>
  </si>
  <si>
    <t>Akatarawa</t>
  </si>
  <si>
    <t>Elderslea</t>
  </si>
  <si>
    <t>Poets Block</t>
  </si>
  <si>
    <t>Emerald Hill</t>
  </si>
  <si>
    <t>Maoribank</t>
  </si>
  <si>
    <t>Clouston Park</t>
  </si>
  <si>
    <t>Tawhai</t>
  </si>
  <si>
    <t>Holborn</t>
  </si>
  <si>
    <t>Delaney</t>
  </si>
  <si>
    <t>Manuka</t>
  </si>
  <si>
    <t>Taita North</t>
  </si>
  <si>
    <t>Taita South</t>
  </si>
  <si>
    <t>Avalon East</t>
  </si>
  <si>
    <t>Naenae North</t>
  </si>
  <si>
    <t>Naenae South</t>
  </si>
  <si>
    <t>Avalon West</t>
  </si>
  <si>
    <t>Boulcott</t>
  </si>
  <si>
    <t>Epuni West</t>
  </si>
  <si>
    <t>Epuni East</t>
  </si>
  <si>
    <t>Waterloo West</t>
  </si>
  <si>
    <t>Waterloo East</t>
  </si>
  <si>
    <t>Waiwhetu North</t>
  </si>
  <si>
    <t>Waiwhetu South</t>
  </si>
  <si>
    <t>Moera</t>
  </si>
  <si>
    <t>Woburn North</t>
  </si>
  <si>
    <t>Hutt Central</t>
  </si>
  <si>
    <t>Normandale</t>
  </si>
  <si>
    <t>Maungaraki</t>
  </si>
  <si>
    <t>Tirohanga</t>
  </si>
  <si>
    <t>Paparua</t>
  </si>
  <si>
    <t>Belmont</t>
  </si>
  <si>
    <t>Kelson</t>
  </si>
  <si>
    <t>Templeton</t>
  </si>
  <si>
    <t>Haywards-Manor Park</t>
  </si>
  <si>
    <t>Korokoro</t>
  </si>
  <si>
    <t>Aro Street-Nairn Street</t>
  </si>
  <si>
    <t>Petone Central</t>
  </si>
  <si>
    <t>Esplanade</t>
  </si>
  <si>
    <t>Porirua Central</t>
  </si>
  <si>
    <t>Titahi Bay North</t>
  </si>
  <si>
    <t>Porirua East</t>
  </si>
  <si>
    <t>Titahi Bay South</t>
  </si>
  <si>
    <t>Ranui Heights</t>
  </si>
  <si>
    <t>Elsdon-Takapuwahia</t>
  </si>
  <si>
    <t>Papakowhai North</t>
  </si>
  <si>
    <t>Cannons Creek North</t>
  </si>
  <si>
    <t>Cannons Creek South</t>
  </si>
  <si>
    <t>Cannons Creek East</t>
  </si>
  <si>
    <t>Papakowhai South</t>
  </si>
  <si>
    <t>Ascot Park</t>
  </si>
  <si>
    <t>Discovery</t>
  </si>
  <si>
    <t>Mt Cook-Wallace Street</t>
  </si>
  <si>
    <t>Pukerua Bay</t>
  </si>
  <si>
    <t>Linden</t>
  </si>
  <si>
    <t>Plimmerton</t>
  </si>
  <si>
    <t>Greenacres</t>
  </si>
  <si>
    <t>Mana-Camborne</t>
  </si>
  <si>
    <t>Paremata-Postgate</t>
  </si>
  <si>
    <t>Mana Island</t>
  </si>
  <si>
    <t>Tawa South</t>
  </si>
  <si>
    <t>Tawa Central</t>
  </si>
  <si>
    <t>Thorndon-Tinakori Road</t>
  </si>
  <si>
    <t>Lambton</t>
  </si>
  <si>
    <t>Willis Street-Cambridge Terrace</t>
  </si>
  <si>
    <t>Wellington City-Marinas</t>
  </si>
  <si>
    <t>Mt Victoria West</t>
  </si>
  <si>
    <t>Glenside North</t>
  </si>
  <si>
    <t>Churton Park North</t>
  </si>
  <si>
    <t>Churton Park South</t>
  </si>
  <si>
    <t>Grenada North</t>
  </si>
  <si>
    <t>Newlands East</t>
  </si>
  <si>
    <t>Takapu</t>
  </si>
  <si>
    <t>Johnsonville East</t>
  </si>
  <si>
    <t>Horokiwi</t>
  </si>
  <si>
    <t>Johnsonville North</t>
  </si>
  <si>
    <t>Johnsonville Central</t>
  </si>
  <si>
    <t>Paparangi West</t>
  </si>
  <si>
    <t>Paparangi</t>
  </si>
  <si>
    <t>Woodridge</t>
  </si>
  <si>
    <t>Newlands North</t>
  </si>
  <si>
    <t>Newlands South</t>
  </si>
  <si>
    <t>Ngauranga East</t>
  </si>
  <si>
    <t>Raroa</t>
  </si>
  <si>
    <t>Khandallah Park-Broadmeadows</t>
  </si>
  <si>
    <t>Te Kainga</t>
  </si>
  <si>
    <t>Ngauranga West</t>
  </si>
  <si>
    <t>Rangoon Heights</t>
  </si>
  <si>
    <t>Styx Mill</t>
  </si>
  <si>
    <t>Awarua</t>
  </si>
  <si>
    <t>Ngaio South</t>
  </si>
  <si>
    <t>Kaiwharawhara</t>
  </si>
  <si>
    <t>Wadestown</t>
  </si>
  <si>
    <t>Crofton Downs</t>
  </si>
  <si>
    <t>Vogeltown West</t>
  </si>
  <si>
    <t>Wilton</t>
  </si>
  <si>
    <t>Northland North</t>
  </si>
  <si>
    <t>Karori North</t>
  </si>
  <si>
    <t>Karori Park</t>
  </si>
  <si>
    <t>Karori East</t>
  </si>
  <si>
    <t>Karori South</t>
  </si>
  <si>
    <t>Northland</t>
  </si>
  <si>
    <t>Kelburn</t>
  </si>
  <si>
    <t>Mitchelltown</t>
  </si>
  <si>
    <t>Brooklyn</t>
  </si>
  <si>
    <t>Happy Valley-Owhiro Bay</t>
  </si>
  <si>
    <t>Island Bay West</t>
  </si>
  <si>
    <t>Casebrook</t>
  </si>
  <si>
    <t>Island Bay East</t>
  </si>
  <si>
    <t>Newtown East</t>
  </si>
  <si>
    <t>Adelaide</t>
  </si>
  <si>
    <t>Melrose-Houghton Bay-Southgate</t>
  </si>
  <si>
    <t>Roseneath</t>
  </si>
  <si>
    <t>Hataitai North</t>
  </si>
  <si>
    <t>Kilbirnie East</t>
  </si>
  <si>
    <t>Lyall Bay-Airport-Moa Point</t>
  </si>
  <si>
    <t>Strathmore Park</t>
  </si>
  <si>
    <t>Miramar South</t>
  </si>
  <si>
    <t>Miramar North</t>
  </si>
  <si>
    <t>Miramar</t>
  </si>
  <si>
    <t>Karaka Bay-Worser Bay</t>
  </si>
  <si>
    <t>Masterton Central</t>
  </si>
  <si>
    <t>Masterton West</t>
  </si>
  <si>
    <t>Seatoun</t>
  </si>
  <si>
    <t>Masterton East</t>
  </si>
  <si>
    <t>Maupuia</t>
  </si>
  <si>
    <t>Miramar West</t>
  </si>
  <si>
    <t>Eketahuna</t>
  </si>
  <si>
    <t>Nireaha-Tiraumea</t>
  </si>
  <si>
    <t>Homebush-Te Ore Ore</t>
  </si>
  <si>
    <t>Solway South</t>
  </si>
  <si>
    <t>Ngaumutawa</t>
  </si>
  <si>
    <t>Masterton Railway</t>
  </si>
  <si>
    <t>Martinborough</t>
  </si>
  <si>
    <t>Ngawhatu</t>
  </si>
  <si>
    <t>Waingawa</t>
  </si>
  <si>
    <t>Mt Holdsworth</t>
  </si>
  <si>
    <t>Te Wharau</t>
  </si>
  <si>
    <t>Carterton</t>
  </si>
  <si>
    <t>Inland Water-Lake Wairarapa</t>
  </si>
  <si>
    <t>Havelock</t>
  </si>
  <si>
    <t>Springlands</t>
  </si>
  <si>
    <t>The Wood</t>
  </si>
  <si>
    <t>Omaka</t>
  </si>
  <si>
    <t>Redwoodtown</t>
  </si>
  <si>
    <t>Ensors</t>
  </si>
  <si>
    <t>Riverlands</t>
  </si>
  <si>
    <t>Waikawa</t>
  </si>
  <si>
    <t>Marlborough Sounds Coastal Marine</t>
  </si>
  <si>
    <t>Marlborough Sounds Terrestrial</t>
  </si>
  <si>
    <t>Wairau North</t>
  </si>
  <si>
    <t>Tuamarina</t>
  </si>
  <si>
    <t>Rapaura</t>
  </si>
  <si>
    <t>Wairau South</t>
  </si>
  <si>
    <t>Weld Pass</t>
  </si>
  <si>
    <t>Fairhall</t>
  </si>
  <si>
    <t>Severn</t>
  </si>
  <si>
    <t>Mayfield</t>
  </si>
  <si>
    <t>Blenheim Central</t>
  </si>
  <si>
    <t>Whitney</t>
  </si>
  <si>
    <t>Witherlea</t>
  </si>
  <si>
    <t>Golden Bay</t>
  </si>
  <si>
    <t>Takaka</t>
  </si>
  <si>
    <t>Lincoln</t>
  </si>
  <si>
    <t>Aniseed Hill</t>
  </si>
  <si>
    <t>Hope</t>
  </si>
  <si>
    <t>Saxton Island</t>
  </si>
  <si>
    <t>Saxton</t>
  </si>
  <si>
    <t>Best Island</t>
  </si>
  <si>
    <t>Bell Island</t>
  </si>
  <si>
    <t>Ranzau</t>
  </si>
  <si>
    <t>Brightwater</t>
  </si>
  <si>
    <t>Wakefield</t>
  </si>
  <si>
    <t>Leeston</t>
  </si>
  <si>
    <t>Inlet-Motueka</t>
  </si>
  <si>
    <t>Clifton</t>
  </si>
  <si>
    <t>Southbridge</t>
  </si>
  <si>
    <t>Murchison</t>
  </si>
  <si>
    <t>Tapawera</t>
  </si>
  <si>
    <t>Atawhai</t>
  </si>
  <si>
    <t>Dunsandel</t>
  </si>
  <si>
    <t>Riwaka</t>
  </si>
  <si>
    <t>Port Nelson</t>
  </si>
  <si>
    <t>Britannia</t>
  </si>
  <si>
    <t>Trafalgar</t>
  </si>
  <si>
    <t>Bronte</t>
  </si>
  <si>
    <t>Toi Toi</t>
  </si>
  <si>
    <t>Atmore</t>
  </si>
  <si>
    <t>Tahuna Hills</t>
  </si>
  <si>
    <t>Grampians</t>
  </si>
  <si>
    <t>The Brook</t>
  </si>
  <si>
    <t>Nelson Airport</t>
  </si>
  <si>
    <t>Enner Glynn</t>
  </si>
  <si>
    <t>Maitlands</t>
  </si>
  <si>
    <t>Isel Park</t>
  </si>
  <si>
    <t>Rolleston North West</t>
  </si>
  <si>
    <t>Rolleston Central</t>
  </si>
  <si>
    <t>Langbein</t>
  </si>
  <si>
    <t>Richmond West</t>
  </si>
  <si>
    <t>Hector-Ngakawau</t>
  </si>
  <si>
    <t>Rolleston North East</t>
  </si>
  <si>
    <t>Motueka East</t>
  </si>
  <si>
    <t>Rolleston South West</t>
  </si>
  <si>
    <t>Jackett Island</t>
  </si>
  <si>
    <t>Granity</t>
  </si>
  <si>
    <t>Orowaiti</t>
  </si>
  <si>
    <t>Little Wanganui</t>
  </si>
  <si>
    <t>Mokihinui</t>
  </si>
  <si>
    <t>Buller Coalfields</t>
  </si>
  <si>
    <t>Hanmer Springs</t>
  </si>
  <si>
    <t>Westport Urban</t>
  </si>
  <si>
    <t>Reefton</t>
  </si>
  <si>
    <t>Karoro</t>
  </si>
  <si>
    <t>Kaiata</t>
  </si>
  <si>
    <t>Blaketown</t>
  </si>
  <si>
    <t>South Beach-Camerons</t>
  </si>
  <si>
    <t>Point Elizabeth</t>
  </si>
  <si>
    <t>Karangarua</t>
  </si>
  <si>
    <t>Bruce Bay-Paringa</t>
  </si>
  <si>
    <t>Haast</t>
  </si>
  <si>
    <t>Dobson</t>
  </si>
  <si>
    <t>Nelson Creek-Ngahere</t>
  </si>
  <si>
    <t>Ahaura</t>
  </si>
  <si>
    <t>Lake Brunner</t>
  </si>
  <si>
    <t>Haupiri</t>
  </si>
  <si>
    <t>Runanga-Rapahoe</t>
  </si>
  <si>
    <t>Cobden</t>
  </si>
  <si>
    <t>Hokitika Urban</t>
  </si>
  <si>
    <t>Greymouth Central</t>
  </si>
  <si>
    <t>Greymouth South</t>
  </si>
  <si>
    <t>Kaniere</t>
  </si>
  <si>
    <t>Culverden</t>
  </si>
  <si>
    <t>Ross</t>
  </si>
  <si>
    <t>Franz Josef</t>
  </si>
  <si>
    <t>Totara River</t>
  </si>
  <si>
    <t>Waitaha</t>
  </si>
  <si>
    <t>Whataroa</t>
  </si>
  <si>
    <t>Waiho</t>
  </si>
  <si>
    <t>Waiau</t>
  </si>
  <si>
    <t>Cheviot</t>
  </si>
  <si>
    <t>Leithfield</t>
  </si>
  <si>
    <t>Sefton</t>
  </si>
  <si>
    <t>Okuku</t>
  </si>
  <si>
    <t>Loburn</t>
  </si>
  <si>
    <t>Southbrook</t>
  </si>
  <si>
    <t>Ashley</t>
  </si>
  <si>
    <t>Camside</t>
  </si>
  <si>
    <t>Kingsbury</t>
  </si>
  <si>
    <t>Pines-Kairaki Beach</t>
  </si>
  <si>
    <t>Waikuku</t>
  </si>
  <si>
    <t>Cust</t>
  </si>
  <si>
    <t>Mairaki</t>
  </si>
  <si>
    <t>Woodend</t>
  </si>
  <si>
    <t>Fernside</t>
  </si>
  <si>
    <t>Rangiora North</t>
  </si>
  <si>
    <t>Pegasus</t>
  </si>
  <si>
    <t>Woodend Beach</t>
  </si>
  <si>
    <t>Rangiora West</t>
  </si>
  <si>
    <t>Rangiora Central</t>
  </si>
  <si>
    <t>Mansfield</t>
  </si>
  <si>
    <t>Coldstream</t>
  </si>
  <si>
    <t>Ravenswood</t>
  </si>
  <si>
    <t>Tuahiwi</t>
  </si>
  <si>
    <t>Courtenay</t>
  </si>
  <si>
    <t>Kaiapoi East</t>
  </si>
  <si>
    <t>Mandeville</t>
  </si>
  <si>
    <t>Ohoka</t>
  </si>
  <si>
    <t>Clarkville</t>
  </si>
  <si>
    <t>Kaiapoi West</t>
  </si>
  <si>
    <t>West Eyreton</t>
  </si>
  <si>
    <t>Eyrewell</t>
  </si>
  <si>
    <t>Oxford</t>
  </si>
  <si>
    <t>Darfield</t>
  </si>
  <si>
    <t>Malvern</t>
  </si>
  <si>
    <t>Halswell South</t>
  </si>
  <si>
    <t>Hornby South</t>
  </si>
  <si>
    <t>Sockburn</t>
  </si>
  <si>
    <t>Wigram</t>
  </si>
  <si>
    <t>Yaldhurst</t>
  </si>
  <si>
    <t>Halswell West</t>
  </si>
  <si>
    <t>Belfast South</t>
  </si>
  <si>
    <t>Westmorland</t>
  </si>
  <si>
    <t>Aidanfield</t>
  </si>
  <si>
    <t>Hendersons Basin</t>
  </si>
  <si>
    <t>Prebbleton</t>
  </si>
  <si>
    <t>Trents-Ladbrooks</t>
  </si>
  <si>
    <t>Russley</t>
  </si>
  <si>
    <t>Mcleans Island</t>
  </si>
  <si>
    <t>Redwood North</t>
  </si>
  <si>
    <t>Westhaven</t>
  </si>
  <si>
    <t>Kennedys Bush</t>
  </si>
  <si>
    <t>Taitapu</t>
  </si>
  <si>
    <t>Redwood South</t>
  </si>
  <si>
    <t>Sawyers Arms</t>
  </si>
  <si>
    <t>Bishopdale North</t>
  </si>
  <si>
    <t>Harewood</t>
  </si>
  <si>
    <t>Bishopdale</t>
  </si>
  <si>
    <t>Burnside</t>
  </si>
  <si>
    <t>Wairarapa</t>
  </si>
  <si>
    <t>Jellie Park</t>
  </si>
  <si>
    <t>Bryndwr</t>
  </si>
  <si>
    <t>Northcote</t>
  </si>
  <si>
    <t>Holmwood</t>
  </si>
  <si>
    <t>Fendalton</t>
  </si>
  <si>
    <t>Deans Bush</t>
  </si>
  <si>
    <t>Hawthornden</t>
  </si>
  <si>
    <t>Papanui</t>
  </si>
  <si>
    <t>Westburn</t>
  </si>
  <si>
    <t>Avonhead West</t>
  </si>
  <si>
    <t>Avonhead</t>
  </si>
  <si>
    <t>Ilam</t>
  </si>
  <si>
    <t>Upper Riccarton</t>
  </si>
  <si>
    <t>Wharenui</t>
  </si>
  <si>
    <t>Middleton</t>
  </si>
  <si>
    <t>Belfast</t>
  </si>
  <si>
    <t>Travis Wetland</t>
  </si>
  <si>
    <t>Mairehau North</t>
  </si>
  <si>
    <t>Highfield Park</t>
  </si>
  <si>
    <t>Prestons</t>
  </si>
  <si>
    <t>Parklands</t>
  </si>
  <si>
    <t>Aorangi</t>
  </si>
  <si>
    <t>Mona Vale</t>
  </si>
  <si>
    <t>Riccarton West</t>
  </si>
  <si>
    <t>Riccarton</t>
  </si>
  <si>
    <t>Riccarton South</t>
  </si>
  <si>
    <t>Strowan</t>
  </si>
  <si>
    <t>Merivale</t>
  </si>
  <si>
    <t>Cashmere West</t>
  </si>
  <si>
    <t>Rutland</t>
  </si>
  <si>
    <t>Cashmere East</t>
  </si>
  <si>
    <t>Rapaki Track</t>
  </si>
  <si>
    <t>Heathcote Valley</t>
  </si>
  <si>
    <t>Hagley Park</t>
  </si>
  <si>
    <t>Avon Loop</t>
  </si>
  <si>
    <t>Shirley West</t>
  </si>
  <si>
    <t>Shirley East</t>
  </si>
  <si>
    <t>Burwood</t>
  </si>
  <si>
    <t>Dallington</t>
  </si>
  <si>
    <t>Avondale</t>
  </si>
  <si>
    <t>Wainoni</t>
  </si>
  <si>
    <t>Aranui</t>
  </si>
  <si>
    <t>Richmond North</t>
  </si>
  <si>
    <t>Richmond South</t>
  </si>
  <si>
    <t>Avonside</t>
  </si>
  <si>
    <t>Linwood</t>
  </si>
  <si>
    <t>Phillipstown</t>
  </si>
  <si>
    <t>Linwood North</t>
  </si>
  <si>
    <t>Linwood East</t>
  </si>
  <si>
    <t>Rolleston South East</t>
  </si>
  <si>
    <t>Bexley</t>
  </si>
  <si>
    <t>Bromley</t>
  </si>
  <si>
    <t>Woolston West</t>
  </si>
  <si>
    <t>Woolston South</t>
  </si>
  <si>
    <t>Opawa</t>
  </si>
  <si>
    <t>St Martins</t>
  </si>
  <si>
    <t>Waltham</t>
  </si>
  <si>
    <t>Sydenham</t>
  </si>
  <si>
    <t>Barrington North</t>
  </si>
  <si>
    <t>Barrington South</t>
  </si>
  <si>
    <t>Spreydon</t>
  </si>
  <si>
    <t>Hoon Hay</t>
  </si>
  <si>
    <t>Hoon Hay South</t>
  </si>
  <si>
    <t>Hillmorton</t>
  </si>
  <si>
    <t>Somerfield</t>
  </si>
  <si>
    <t>Methven</t>
  </si>
  <si>
    <t>Beckenham</t>
  </si>
  <si>
    <t>North Beach</t>
  </si>
  <si>
    <t>Rawhiti</t>
  </si>
  <si>
    <t>New Brighton</t>
  </si>
  <si>
    <t>South Brighton</t>
  </si>
  <si>
    <t>Mt Pleasant</t>
  </si>
  <si>
    <t>Avon-Heathcote Estuary</t>
  </si>
  <si>
    <t>Moncks Bay</t>
  </si>
  <si>
    <t>Ashburton East</t>
  </si>
  <si>
    <t>Quail Island</t>
  </si>
  <si>
    <t>Port Levy</t>
  </si>
  <si>
    <t>Akaroa</t>
  </si>
  <si>
    <t>Akaroa Harbour</t>
  </si>
  <si>
    <t>Banks Peninsula Eastern Bays</t>
  </si>
  <si>
    <t>Chatham Islands</t>
  </si>
  <si>
    <t>Little River</t>
  </si>
  <si>
    <t>Plains Railway</t>
  </si>
  <si>
    <t>Ashburton North</t>
  </si>
  <si>
    <t>Fairton</t>
  </si>
  <si>
    <t>Ashburton Central East</t>
  </si>
  <si>
    <t>Rakaia</t>
  </si>
  <si>
    <t>Allenton West</t>
  </si>
  <si>
    <t>Allenton East</t>
  </si>
  <si>
    <t>Ashburton Central West</t>
  </si>
  <si>
    <t>Netherby</t>
  </si>
  <si>
    <t>Tinwald</t>
  </si>
  <si>
    <t>Winchester</t>
  </si>
  <si>
    <t>Pleasant Point</t>
  </si>
  <si>
    <t>Opoho</t>
  </si>
  <si>
    <t>Fairview-Scarborough</t>
  </si>
  <si>
    <t>Marchwiel</t>
  </si>
  <si>
    <t>Otipua Creek-Washdyke Flat</t>
  </si>
  <si>
    <t>Pareora</t>
  </si>
  <si>
    <t>Geraldine</t>
  </si>
  <si>
    <t>Temuka</t>
  </si>
  <si>
    <t>Forrester Park</t>
  </si>
  <si>
    <t>Washdyke</t>
  </si>
  <si>
    <t>Waimataitai</t>
  </si>
  <si>
    <t>Fairlie</t>
  </si>
  <si>
    <t>Highfield</t>
  </si>
  <si>
    <t>Glenwood</t>
  </si>
  <si>
    <t>Gleniti</t>
  </si>
  <si>
    <t>Fraser Park</t>
  </si>
  <si>
    <t>Seaview</t>
  </si>
  <si>
    <t>Watlington</t>
  </si>
  <si>
    <t>Parkside</t>
  </si>
  <si>
    <t>Timaru Gardens</t>
  </si>
  <si>
    <t>Mt Cook</t>
  </si>
  <si>
    <t>Oamaru Central</t>
  </si>
  <si>
    <t>Lake Tekapo</t>
  </si>
  <si>
    <t>St Andrews</t>
  </si>
  <si>
    <t>Waimate</t>
  </si>
  <si>
    <t>Pukeuri</t>
  </si>
  <si>
    <t>Ardgowan</t>
  </si>
  <si>
    <t>Cape Wanbrow</t>
  </si>
  <si>
    <t>Kurow</t>
  </si>
  <si>
    <t>North East Valley</t>
  </si>
  <si>
    <t>Kakanui</t>
  </si>
  <si>
    <t>Oamaru South</t>
  </si>
  <si>
    <t>Otematata</t>
  </si>
  <si>
    <t>Hampden</t>
  </si>
  <si>
    <t>Orana Park</t>
  </si>
  <si>
    <t>Hyde</t>
  </si>
  <si>
    <t>Brighton</t>
  </si>
  <si>
    <t>Outram</t>
  </si>
  <si>
    <t>Karitane</t>
  </si>
  <si>
    <t>Middlemarch</t>
  </si>
  <si>
    <t>Pine Hill</t>
  </si>
  <si>
    <t>Warrington</t>
  </si>
  <si>
    <t>Fairfield</t>
  </si>
  <si>
    <t>Wingatui</t>
  </si>
  <si>
    <t>Fernhill</t>
  </si>
  <si>
    <t>High St-Stuart St</t>
  </si>
  <si>
    <t>Stuart St-Frederick St</t>
  </si>
  <si>
    <t>Kaikorai Hill</t>
  </si>
  <si>
    <t>Harbourside</t>
  </si>
  <si>
    <t>Caledonian</t>
  </si>
  <si>
    <t>Woodhaugh</t>
  </si>
  <si>
    <t>North Dunedin</t>
  </si>
  <si>
    <t>Otago University</t>
  </si>
  <si>
    <t>Maori Hill</t>
  </si>
  <si>
    <t>South Dunedin</t>
  </si>
  <si>
    <t>Balmacewen</t>
  </si>
  <si>
    <t>Glenleith</t>
  </si>
  <si>
    <t>Helensburgh</t>
  </si>
  <si>
    <t>Wakari</t>
  </si>
  <si>
    <t>Forbury</t>
  </si>
  <si>
    <t>Halfway Bush</t>
  </si>
  <si>
    <t>Brockville</t>
  </si>
  <si>
    <t>Roslyn North</t>
  </si>
  <si>
    <t>Roslyn South</t>
  </si>
  <si>
    <t>Mornington</t>
  </si>
  <si>
    <t>Belleknowes</t>
  </si>
  <si>
    <t>Kenmure</t>
  </si>
  <si>
    <t>Caversham</t>
  </si>
  <si>
    <t>St Clair</t>
  </si>
  <si>
    <t>Musselburgh</t>
  </si>
  <si>
    <t>St Kilda East</t>
  </si>
  <si>
    <t>Vauxhall</t>
  </si>
  <si>
    <t>St Leonards-Blanket Bay</t>
  </si>
  <si>
    <t>East Taieri</t>
  </si>
  <si>
    <t>Inner Peninsula</t>
  </si>
  <si>
    <t>Sawyers Bay</t>
  </si>
  <si>
    <t>Company Bay</t>
  </si>
  <si>
    <t>Macandrew Bay</t>
  </si>
  <si>
    <t>Port Chalmers</t>
  </si>
  <si>
    <t>St Kilda West</t>
  </si>
  <si>
    <t>Green Island</t>
  </si>
  <si>
    <t>Abbotsford</t>
  </si>
  <si>
    <t>Concord</t>
  </si>
  <si>
    <t>Mosgiel East</t>
  </si>
  <si>
    <t>Mosgiel South</t>
  </si>
  <si>
    <t>Milton</t>
  </si>
  <si>
    <t>Kaitangata</t>
  </si>
  <si>
    <t>Winton</t>
  </si>
  <si>
    <t>Kaka Point</t>
  </si>
  <si>
    <t>Owaka</t>
  </si>
  <si>
    <t>Balclutha</t>
  </si>
  <si>
    <t>Tuapeka</t>
  </si>
  <si>
    <t>Tapanui</t>
  </si>
  <si>
    <t>Lawrence</t>
  </si>
  <si>
    <t>Roxburgh</t>
  </si>
  <si>
    <t>Naseby</t>
  </si>
  <si>
    <t>Dunstan</t>
  </si>
  <si>
    <t>Clyde</t>
  </si>
  <si>
    <t>Hawea</t>
  </si>
  <si>
    <t>Inland Water-Lake Hawea</t>
  </si>
  <si>
    <t>Queenstown Bay</t>
  </si>
  <si>
    <t>Alexandra</t>
  </si>
  <si>
    <t>Lake Hayes South</t>
  </si>
  <si>
    <t>Cromwell</t>
  </si>
  <si>
    <t>Frankton</t>
  </si>
  <si>
    <t>Riversdale Community</t>
  </si>
  <si>
    <t>Kelvin Heights</t>
  </si>
  <si>
    <t>Sunshine Bay</t>
  </si>
  <si>
    <t>Inland Water-Lake Wakatipu</t>
  </si>
  <si>
    <t>Frankton East</t>
  </si>
  <si>
    <t>Lumsden Community</t>
  </si>
  <si>
    <t>Queenstown Hill</t>
  </si>
  <si>
    <t>Arthurs Point</t>
  </si>
  <si>
    <t>Wyndham</t>
  </si>
  <si>
    <t>Makarewa North</t>
  </si>
  <si>
    <t>Grasmere</t>
  </si>
  <si>
    <t>Makarewa</t>
  </si>
  <si>
    <t>Waverley-Glengarry</t>
  </si>
  <si>
    <t>Hawthorndale</t>
  </si>
  <si>
    <t>Mill Road-Woodend</t>
  </si>
  <si>
    <t>Bushy Point</t>
  </si>
  <si>
    <t>Otatara</t>
  </si>
  <si>
    <t>Hokonui</t>
  </si>
  <si>
    <t>Waianiwa</t>
  </si>
  <si>
    <t>Oreti Beach</t>
  </si>
  <si>
    <t>Dacre</t>
  </si>
  <si>
    <t>Myross Bush</t>
  </si>
  <si>
    <t>Woodlands</t>
  </si>
  <si>
    <t>Tiwai Point</t>
  </si>
  <si>
    <t>Toetoes</t>
  </si>
  <si>
    <t>Wallacetown</t>
  </si>
  <si>
    <t>North Gore</t>
  </si>
  <si>
    <t>East Gore</t>
  </si>
  <si>
    <t>Central Gore</t>
  </si>
  <si>
    <t>West Gore</t>
  </si>
  <si>
    <t>Waikiwi</t>
  </si>
  <si>
    <t>Rosedale</t>
  </si>
  <si>
    <t>Gladstone-Avenal</t>
  </si>
  <si>
    <t>West Invercargill</t>
  </si>
  <si>
    <t>Georgetown</t>
  </si>
  <si>
    <t>Appleby-Kew</t>
  </si>
  <si>
    <t>Kingswell-Clifton</t>
  </si>
  <si>
    <t>Tisbury</t>
  </si>
  <si>
    <t>Nightcaps</t>
  </si>
  <si>
    <t>Ohai</t>
  </si>
  <si>
    <t>Te Anau</t>
  </si>
  <si>
    <t>Tuatapere</t>
  </si>
  <si>
    <t>Manapouri</t>
  </si>
  <si>
    <t>Mossburn</t>
  </si>
  <si>
    <t>Inland Water-Lake Te Anau</t>
  </si>
  <si>
    <t>Riverton East</t>
  </si>
  <si>
    <t>Inlet-Port Whangarei</t>
  </si>
  <si>
    <t>Riverton West</t>
  </si>
  <si>
    <t>Inlet-Tutukaka Harbour</t>
  </si>
  <si>
    <t>Inlet-Whangarei Harbour</t>
  </si>
  <si>
    <t>Browns Island</t>
  </si>
  <si>
    <t>Inlet-Takapuna Head</t>
  </si>
  <si>
    <t>Te Motu Island</t>
  </si>
  <si>
    <t>Inlets-Thames-Coromandel District</t>
  </si>
  <si>
    <t>Islands-Thames-Coromandel District</t>
  </si>
  <si>
    <t>Tidal-Great Barrier Island</t>
  </si>
  <si>
    <t>Oceanic-Auckland Region West</t>
  </si>
  <si>
    <t>Tidal-Manukau Harbour</t>
  </si>
  <si>
    <t>Inlet-Manukau Harbour</t>
  </si>
  <si>
    <t>Tidal-Manukau Harbour North</t>
  </si>
  <si>
    <t>Tidal-Tamaki</t>
  </si>
  <si>
    <t>Tamaki Strait</t>
  </si>
  <si>
    <t>Tidal-Eastern Bays</t>
  </si>
  <si>
    <t>Inlet-Waiuku River</t>
  </si>
  <si>
    <t>Inlet-Waitemata Harbour</t>
  </si>
  <si>
    <t>Tidal-Waitemata Harbour</t>
  </si>
  <si>
    <t>Oceanic-Hawke's Bay Region</t>
  </si>
  <si>
    <t>Bays-Thames-Coromandel District</t>
  </si>
  <si>
    <t>Bare Island</t>
  </si>
  <si>
    <t>Moutohora Island</t>
  </si>
  <si>
    <t>Oceanic-Bay of Plenty Region</t>
  </si>
  <si>
    <t>White Island</t>
  </si>
  <si>
    <t>Inland Water-Lake Taupo</t>
  </si>
  <si>
    <t>Port-Taranaki</t>
  </si>
  <si>
    <t>Oceanic-Taranaki Region</t>
  </si>
  <si>
    <t>Oceanic-Tararua Constituency</t>
  </si>
  <si>
    <t>Inlet-Wellington Harbour</t>
  </si>
  <si>
    <t>Seaview Marina</t>
  </si>
  <si>
    <t>Inlet-Porirua Harbour</t>
  </si>
  <si>
    <t>Oceanic-Wellington Region</t>
  </si>
  <si>
    <t>Oceanic-Manawatu-Wanganui Region</t>
  </si>
  <si>
    <t>Inlet-Port Oamaru</t>
  </si>
  <si>
    <t>Inlet-Milford Sound</t>
  </si>
  <si>
    <t>Inlet-Tasman Bay</t>
  </si>
  <si>
    <t>Oceanic-Canterbury Region North</t>
  </si>
  <si>
    <t>Inlet-Ligar Bay</t>
  </si>
  <si>
    <t>Inlet-Buller River</t>
  </si>
  <si>
    <t>Oceanic-Canterbury Region South</t>
  </si>
  <si>
    <t>Oceanic-Chatham Islands</t>
  </si>
  <si>
    <t>Oceanic-Otago Region</t>
  </si>
  <si>
    <t>Dog Island</t>
  </si>
  <si>
    <t>Centre Island</t>
  </si>
  <si>
    <t>Inlet-Bluff Harbour</t>
  </si>
  <si>
    <t>Inlet-New River Estuary</t>
  </si>
  <si>
    <t>Inlet-Jacobs River Estuary</t>
  </si>
  <si>
    <t>Oceanic-Southland Region</t>
  </si>
  <si>
    <t>REF#</t>
  </si>
  <si>
    <t>Area type</t>
  </si>
  <si>
    <t>Area</t>
  </si>
  <si>
    <t>TLA</t>
  </si>
  <si>
    <t>2013</t>
  </si>
  <si>
    <t>2018</t>
  </si>
  <si>
    <t>2023</t>
  </si>
  <si>
    <t>2028</t>
  </si>
  <si>
    <t>2033</t>
  </si>
  <si>
    <t>2038</t>
  </si>
  <si>
    <t>2043</t>
  </si>
  <si>
    <t>Far North district</t>
  </si>
  <si>
    <t>AU</t>
  </si>
  <si>
    <t>Whangarei district</t>
  </si>
  <si>
    <t>Kaipara district</t>
  </si>
  <si>
    <t>Auckland</t>
  </si>
  <si>
    <t>Thames-Coromandel district</t>
  </si>
  <si>
    <t>Hauraki district</t>
  </si>
  <si>
    <t>Waikato district</t>
  </si>
  <si>
    <t>Matamata-Piako district</t>
  </si>
  <si>
    <t>Hamilton city</t>
  </si>
  <si>
    <t>Waipa district</t>
  </si>
  <si>
    <t>Otorohanga district</t>
  </si>
  <si>
    <t>South Waikato district</t>
  </si>
  <si>
    <t>Waitomo district</t>
  </si>
  <si>
    <t>Taupo district</t>
  </si>
  <si>
    <t>Western Bay of Plenty district</t>
  </si>
  <si>
    <t>Tauranga city</t>
  </si>
  <si>
    <t>Rotorua district</t>
  </si>
  <si>
    <t>Whakatane district</t>
  </si>
  <si>
    <t>Kawerau district</t>
  </si>
  <si>
    <t>Opotiki district</t>
  </si>
  <si>
    <t>Gisborne district</t>
  </si>
  <si>
    <t>Wairoa district</t>
  </si>
  <si>
    <t>Hastings district</t>
  </si>
  <si>
    <t>Napier city</t>
  </si>
  <si>
    <t>Central Hawke's Bay district</t>
  </si>
  <si>
    <t>New Plymouth district</t>
  </si>
  <si>
    <t>Stratford district</t>
  </si>
  <si>
    <t>South Taranaki district</t>
  </si>
  <si>
    <t>Ruapehu district</t>
  </si>
  <si>
    <t>Whanganui district</t>
  </si>
  <si>
    <t>Rangitikei district</t>
  </si>
  <si>
    <t>Manawatu district</t>
  </si>
  <si>
    <t>Palmerston North city</t>
  </si>
  <si>
    <t>Tararua district</t>
  </si>
  <si>
    <t>Horowhenua district</t>
  </si>
  <si>
    <t>Kapiti Coast district</t>
  </si>
  <si>
    <t>Porirua city</t>
  </si>
  <si>
    <t>Upper Hutt city</t>
  </si>
  <si>
    <t>Lower Hutt city</t>
  </si>
  <si>
    <t>Wellington city</t>
  </si>
  <si>
    <t>Masterton district</t>
  </si>
  <si>
    <t>Carterton district</t>
  </si>
  <si>
    <t>South Wairarapa district</t>
  </si>
  <si>
    <t>Tasman district</t>
  </si>
  <si>
    <t>Nelson city</t>
  </si>
  <si>
    <t>Marlborough district</t>
  </si>
  <si>
    <t>Kaikoura district</t>
  </si>
  <si>
    <t>Buller district</t>
  </si>
  <si>
    <t>Grey district</t>
  </si>
  <si>
    <t>Westland district</t>
  </si>
  <si>
    <t>Hurunui district</t>
  </si>
  <si>
    <t>Waimakariri district</t>
  </si>
  <si>
    <t>Christchurch city</t>
  </si>
  <si>
    <t>Selwyn district</t>
  </si>
  <si>
    <t>Ashburton district</t>
  </si>
  <si>
    <t>Timaru district</t>
  </si>
  <si>
    <t>Mackenzie district</t>
  </si>
  <si>
    <t>Waimate district</t>
  </si>
  <si>
    <t>Chatham Islands territory</t>
  </si>
  <si>
    <t>Waitaki district</t>
  </si>
  <si>
    <t>Central Otago district</t>
  </si>
  <si>
    <t>Queenstown-Lakes district</t>
  </si>
  <si>
    <t>Dunedin city</t>
  </si>
  <si>
    <t>Clutha district</t>
  </si>
  <si>
    <t>Southland district</t>
  </si>
  <si>
    <t>Gore district</t>
  </si>
  <si>
    <t>Invercargill city</t>
  </si>
  <si>
    <t>None</t>
  </si>
  <si>
    <t>EDB</t>
  </si>
  <si>
    <t>Split</t>
  </si>
  <si>
    <t>Alpine Energy</t>
  </si>
  <si>
    <t>Centralines</t>
  </si>
  <si>
    <t>EA Networks</t>
  </si>
  <si>
    <t>Eastland Network</t>
  </si>
  <si>
    <t>Horizon Energy</t>
  </si>
  <si>
    <t>MainPower NZ</t>
  </si>
  <si>
    <t>Marlborough Lines</t>
  </si>
  <si>
    <t>Network Tasman</t>
  </si>
  <si>
    <t>Orion NZ</t>
  </si>
  <si>
    <t>The Lines Company</t>
  </si>
  <si>
    <t>The Power Company</t>
  </si>
  <si>
    <t>Unison Networks</t>
  </si>
  <si>
    <t>WEL Networks</t>
  </si>
  <si>
    <t>Wellington Electricity</t>
  </si>
  <si>
    <t/>
  </si>
  <si>
    <t>Sorry, the query is too large to fit into the Excel cell. You will not be able to update your table with the .Stat Populator.</t>
  </si>
  <si>
    <t>Dataset: Area unit population projections, by age and sex, 2013(base)-2043 update</t>
  </si>
  <si>
    <t>Projection</t>
  </si>
  <si>
    <t>Medium</t>
  </si>
  <si>
    <t>Sex</t>
  </si>
  <si>
    <t>Total people, sex</t>
  </si>
  <si>
    <t>Age</t>
  </si>
  <si>
    <t>Total people, age</t>
  </si>
  <si>
    <t>Year at 30 June</t>
  </si>
  <si>
    <t xml:space="preserve">  500100 Awanui</t>
  </si>
  <si>
    <t xml:space="preserve">  500202 Karikari Peninsula-Maungataniwha</t>
  </si>
  <si>
    <t xml:space="preserve">  500203 Taipa Bay-Mangonui</t>
  </si>
  <si>
    <t xml:space="preserve">  500204 Herekino</t>
  </si>
  <si>
    <t xml:space="preserve">  500205 Ahipara</t>
  </si>
  <si>
    <t xml:space="preserve">  500206 North Cape</t>
  </si>
  <si>
    <t xml:space="preserve">  500207 Houhora</t>
  </si>
  <si>
    <t xml:space="preserve">  500208 Motutangi-Kareponia</t>
  </si>
  <si>
    <t xml:space="preserve">  500301 Kaitaia West</t>
  </si>
  <si>
    <t xml:space="preserve">  500302 Kaitaia East</t>
  </si>
  <si>
    <t xml:space="preserve">  500401 Kaeo</t>
  </si>
  <si>
    <t xml:space="preserve">  500402 Mangapa-Matauri Bay</t>
  </si>
  <si>
    <t xml:space="preserve">  500500 Kohukohu</t>
  </si>
  <si>
    <t xml:space="preserve">  500600 Rawene</t>
  </si>
  <si>
    <t xml:space="preserve">  500700 Omapere and Opononi</t>
  </si>
  <si>
    <t xml:space="preserve">  500801 Hokianga North</t>
  </si>
  <si>
    <t xml:space="preserve">  500802 Hokianga South</t>
  </si>
  <si>
    <t xml:space="preserve">  500900 Kerikeri</t>
  </si>
  <si>
    <t xml:space="preserve">  501000 Russell</t>
  </si>
  <si>
    <t xml:space="preserve">  501100 Paihia</t>
  </si>
  <si>
    <t xml:space="preserve">  501200 Haruru Falls</t>
  </si>
  <si>
    <t xml:space="preserve">  501300 Opua East</t>
  </si>
  <si>
    <t xml:space="preserve">  501400 Kawakawa</t>
  </si>
  <si>
    <t xml:space="preserve">  501500 Moerewa</t>
  </si>
  <si>
    <t xml:space="preserve">  501612 Opua West</t>
  </si>
  <si>
    <t xml:space="preserve">  501613 Bay of Islands</t>
  </si>
  <si>
    <t xml:space="preserve">  501614 Kapiro</t>
  </si>
  <si>
    <t xml:space="preserve">  501615 Waitangi</t>
  </si>
  <si>
    <t xml:space="preserve">  501620 Pokere-Waihaha</t>
  </si>
  <si>
    <t xml:space="preserve">  501631 Okaihau</t>
  </si>
  <si>
    <t xml:space="preserve">  501632 Ohaeawai</t>
  </si>
  <si>
    <t xml:space="preserve">  501633 Waihou Valley-Hupara</t>
  </si>
  <si>
    <t xml:space="preserve">  501634 Ngapuhi-Kaikou</t>
  </si>
  <si>
    <t xml:space="preserve">  501700 Kaikohe</t>
  </si>
  <si>
    <t xml:space="preserve">  614502 Inlet-Hokianga Harbour</t>
  </si>
  <si>
    <t xml:space="preserve">  614601 Inlet-Rangaunu Harbour</t>
  </si>
  <si>
    <t xml:space="preserve">  614700 Inlet-Whangaroa Harbour</t>
  </si>
  <si>
    <t xml:space="preserve">  614800 Inlet-Bay of Islands</t>
  </si>
  <si>
    <t xml:space="preserve">  501802 Opouteke-Tanekaha</t>
  </si>
  <si>
    <t xml:space="preserve">  501806 Marsden Point-Ruakaka</t>
  </si>
  <si>
    <t xml:space="preserve">  501807 Ngunguru</t>
  </si>
  <si>
    <t xml:space="preserve">  501809 Wharekohe-Oakleigh</t>
  </si>
  <si>
    <t xml:space="preserve">  501810 Maungatapere</t>
  </si>
  <si>
    <t xml:space="preserve">  501811 Waiotira-Springfield</t>
  </si>
  <si>
    <t xml:space="preserve">  501813 Whangaruru Harbour</t>
  </si>
  <si>
    <t xml:space="preserve">  501814 Punaruku-Kiripaka</t>
  </si>
  <si>
    <t xml:space="preserve">  501815 Bream Bay</t>
  </si>
  <si>
    <t xml:space="preserve">  501816 Waipu</t>
  </si>
  <si>
    <t xml:space="preserve">  501817 Pataua-Whareora</t>
  </si>
  <si>
    <t xml:space="preserve">  501818 Parua Bay</t>
  </si>
  <si>
    <t xml:space="preserve">  501819 Bream Head</t>
  </si>
  <si>
    <t xml:space="preserve">  502001 Springs Flat</t>
  </si>
  <si>
    <t xml:space="preserve">  502002 Three Mile Bush</t>
  </si>
  <si>
    <t xml:space="preserve">  502003 Te Hihi</t>
  </si>
  <si>
    <t xml:space="preserve">  502004 Abbey Caves</t>
  </si>
  <si>
    <t xml:space="preserve">  502005 Otaika-Portland</t>
  </si>
  <si>
    <t xml:space="preserve">  502101 Kamo West</t>
  </si>
  <si>
    <t xml:space="preserve">  502102 Kamo East</t>
  </si>
  <si>
    <t xml:space="preserve">  502201 Tikipunga West</t>
  </si>
  <si>
    <t xml:space="preserve">  502202 Tikipunga East</t>
  </si>
  <si>
    <t xml:space="preserve">  502300 Whau Valley</t>
  </si>
  <si>
    <t xml:space="preserve">  502400 Otangarei</t>
  </si>
  <si>
    <t xml:space="preserve">  502500 Western Hills</t>
  </si>
  <si>
    <t xml:space="preserve">  502600 Kensington</t>
  </si>
  <si>
    <t xml:space="preserve">  502700 Mairtown</t>
  </si>
  <si>
    <t xml:space="preserve">  502800 Regent</t>
  </si>
  <si>
    <t xml:space="preserve">  502900 Woodhill</t>
  </si>
  <si>
    <t xml:space="preserve">  503000 Vinetown</t>
  </si>
  <si>
    <t xml:space="preserve">  503100 Whangarei Central</t>
  </si>
  <si>
    <t xml:space="preserve">  503200 Riverside</t>
  </si>
  <si>
    <t xml:space="preserve">  503300 Horahora</t>
  </si>
  <si>
    <t xml:space="preserve">  503400 Maunu</t>
  </si>
  <si>
    <t xml:space="preserve">  503500 Raumanga East</t>
  </si>
  <si>
    <t xml:space="preserve">  503600 Morningside</t>
  </si>
  <si>
    <t xml:space="preserve">  503700 Parahaki</t>
  </si>
  <si>
    <t xml:space="preserve">  503800 Raumanga West</t>
  </si>
  <si>
    <t xml:space="preserve">  503900 Port-Limeburners</t>
  </si>
  <si>
    <t xml:space="preserve">  504000 Sherwood Rise</t>
  </si>
  <si>
    <t xml:space="preserve">  504100 Onerahi</t>
  </si>
  <si>
    <t xml:space="preserve">  504300 Hikurangi</t>
  </si>
  <si>
    <t xml:space="preserve">  615101 Inlet-Tutukaka Harbour</t>
  </si>
  <si>
    <t xml:space="preserve">  615102 Inlet-Whangarei Harbour</t>
  </si>
  <si>
    <t xml:space="preserve">  615301 Inlet-Port Whangarei</t>
  </si>
  <si>
    <t xml:space="preserve">  504400 Te Kopuru</t>
  </si>
  <si>
    <t xml:space="preserve">  504501 Kaipara Coastal</t>
  </si>
  <si>
    <t xml:space="preserve">  504502 Maungaru</t>
  </si>
  <si>
    <t xml:space="preserve">  504600 Dargaville</t>
  </si>
  <si>
    <t xml:space="preserve">  504700 Maungaturoto</t>
  </si>
  <si>
    <t xml:space="preserve">  504800 Ruawai</t>
  </si>
  <si>
    <t xml:space="preserve">  504900 Kaiwaka</t>
  </si>
  <si>
    <t xml:space="preserve">  505010 Rehia-Oneriri</t>
  </si>
  <si>
    <t xml:space="preserve">  505021 Mangawhai</t>
  </si>
  <si>
    <t xml:space="preserve">  505022 Mangawhai Heads</t>
  </si>
  <si>
    <t xml:space="preserve">  615302 Inlet-Mangawhai Harbour</t>
  </si>
  <si>
    <t xml:space="preserve">  505300 Wellsford</t>
  </si>
  <si>
    <t xml:space="preserve">  505400 Leigh</t>
  </si>
  <si>
    <t xml:space="preserve">  505500 Warkworth</t>
  </si>
  <si>
    <t xml:space="preserve">  505601 Waimauku</t>
  </si>
  <si>
    <t xml:space="preserve">  505602 Huapai</t>
  </si>
  <si>
    <t xml:space="preserve">  505603 Riverhead Urban</t>
  </si>
  <si>
    <t xml:space="preserve">  505604 Kumeu East</t>
  </si>
  <si>
    <t xml:space="preserve">  505605 Kumeu West</t>
  </si>
  <si>
    <t xml:space="preserve">  505700 Waipareira West</t>
  </si>
  <si>
    <t xml:space="preserve">  505803 Waiwera</t>
  </si>
  <si>
    <t xml:space="preserve">  505804 Hatfields Beach</t>
  </si>
  <si>
    <t xml:space="preserve">  505805 Orewa</t>
  </si>
  <si>
    <t xml:space="preserve">  505806 Silverdale Central</t>
  </si>
  <si>
    <t xml:space="preserve">  505807 Red Beach West</t>
  </si>
  <si>
    <t xml:space="preserve">  505808 Red Beach East</t>
  </si>
  <si>
    <t xml:space="preserve">  505902 Manly</t>
  </si>
  <si>
    <t xml:space="preserve">  505904 Army Bay</t>
  </si>
  <si>
    <t xml:space="preserve">  505906 Vipond</t>
  </si>
  <si>
    <t xml:space="preserve">  505907 Stanmore Bay West</t>
  </si>
  <si>
    <t xml:space="preserve">  505908 Stanmore Bay East</t>
  </si>
  <si>
    <t xml:space="preserve">  505909 Wade Heads</t>
  </si>
  <si>
    <t xml:space="preserve">  505910 Gulf Harbour</t>
  </si>
  <si>
    <t xml:space="preserve">  505911 Gulf Harbour Marina</t>
  </si>
  <si>
    <t xml:space="preserve">  506001 Weiti River</t>
  </si>
  <si>
    <t xml:space="preserve">  506002 Stillwater</t>
  </si>
  <si>
    <t xml:space="preserve">  506003 Silverdale South</t>
  </si>
  <si>
    <t xml:space="preserve">  506201 Silverdale North</t>
  </si>
  <si>
    <t xml:space="preserve">  506202 Orewa West</t>
  </si>
  <si>
    <t xml:space="preserve">  506300 Dairy Flat-Redvale</t>
  </si>
  <si>
    <t xml:space="preserve">  506400 Paremoremo West</t>
  </si>
  <si>
    <t xml:space="preserve">  506613 Tauhoa-Puhoi</t>
  </si>
  <si>
    <t xml:space="preserve">  506614 Tahekeroa</t>
  </si>
  <si>
    <t xml:space="preserve">  506616 Matheson Bay</t>
  </si>
  <si>
    <t xml:space="preserve">  506620 Kawau</t>
  </si>
  <si>
    <t xml:space="preserve">  506631 Snells Beach</t>
  </si>
  <si>
    <t xml:space="preserve">  506633 Algies Bay</t>
  </si>
  <si>
    <t xml:space="preserve">  506634 Mahurangi</t>
  </si>
  <si>
    <t xml:space="preserve">  506642 South Head</t>
  </si>
  <si>
    <t xml:space="preserve">  506644 Parakai Rural</t>
  </si>
  <si>
    <t xml:space="preserve">  506645 Parakai Urban</t>
  </si>
  <si>
    <t xml:space="preserve">  506646 Kaukapakapa Rural</t>
  </si>
  <si>
    <t xml:space="preserve">  506647 Kaukapakapa</t>
  </si>
  <si>
    <t xml:space="preserve">  506648 Helensville South</t>
  </si>
  <si>
    <t xml:space="preserve">  506652 Rewiti</t>
  </si>
  <si>
    <t xml:space="preserve">  506653 Riverhead</t>
  </si>
  <si>
    <t xml:space="preserve">  506654 Muriwai Beach</t>
  </si>
  <si>
    <t xml:space="preserve">  506655 Muriwai Valley</t>
  </si>
  <si>
    <t xml:space="preserve">  506656 Waitakere West</t>
  </si>
  <si>
    <t xml:space="preserve">  506657 Point Wells</t>
  </si>
  <si>
    <t xml:space="preserve">  506658 Omaha</t>
  </si>
  <si>
    <t xml:space="preserve">  506659 Matakana</t>
  </si>
  <si>
    <t xml:space="preserve">  506660 Cape Rodney</t>
  </si>
  <si>
    <t xml:space="preserve">  506661 Cape Rodney South</t>
  </si>
  <si>
    <t xml:space="preserve">  506800 Helensville</t>
  </si>
  <si>
    <t xml:space="preserve">  506901 Awaruku</t>
  </si>
  <si>
    <t xml:space="preserve">  506902 Glamorgan</t>
  </si>
  <si>
    <t xml:space="preserve">  506903 Torbay</t>
  </si>
  <si>
    <t xml:space="preserve">  507000 Waiake</t>
  </si>
  <si>
    <t xml:space="preserve">  507101 Browns Bay</t>
  </si>
  <si>
    <t xml:space="preserve">  507102 Oaktree</t>
  </si>
  <si>
    <t xml:space="preserve">  507200 Rothesay Bay</t>
  </si>
  <si>
    <t xml:space="preserve">  507300 Murrays Bay</t>
  </si>
  <si>
    <t xml:space="preserve">  507400 Mairangi Bay</t>
  </si>
  <si>
    <t xml:space="preserve">  507500 Campbells Bay</t>
  </si>
  <si>
    <t xml:space="preserve">  507710 Castor Bay</t>
  </si>
  <si>
    <t xml:space="preserve">  507720 Crown Hill</t>
  </si>
  <si>
    <t xml:space="preserve">  507800 Lake Pupuke</t>
  </si>
  <si>
    <t xml:space="preserve">  507900 Westlake</t>
  </si>
  <si>
    <t xml:space="preserve">  508010 Takapuna Central</t>
  </si>
  <si>
    <t xml:space="preserve">  508020 Hauraki</t>
  </si>
  <si>
    <t xml:space="preserve">  508110 Seacliffe</t>
  </si>
  <si>
    <t xml:space="preserve">  508120 Bayswater</t>
  </si>
  <si>
    <t xml:space="preserve">  508210 Kaipatiki</t>
  </si>
  <si>
    <t xml:space="preserve">  508220 Windy Ridge</t>
  </si>
  <si>
    <t xml:space="preserve">  508310 Glenfield Central</t>
  </si>
  <si>
    <t xml:space="preserve">  508320 Glenfield North</t>
  </si>
  <si>
    <t xml:space="preserve">  508411 Glendhu</t>
  </si>
  <si>
    <t xml:space="preserve">  508412 Witheford</t>
  </si>
  <si>
    <t xml:space="preserve">  508420 Target Road</t>
  </si>
  <si>
    <t xml:space="preserve">  508510 Forrest Hill</t>
  </si>
  <si>
    <t xml:space="preserve">  508520 Sunnynook</t>
  </si>
  <si>
    <t xml:space="preserve">  508610 Monarch Park</t>
  </si>
  <si>
    <t xml:space="preserve">  508620 Sunnybrae</t>
  </si>
  <si>
    <t xml:space="preserve">  508701 Albany</t>
  </si>
  <si>
    <t xml:space="preserve">  508703 Fairview</t>
  </si>
  <si>
    <t xml:space="preserve">  508704 Northcross</t>
  </si>
  <si>
    <t xml:space="preserve">  508803 Unsworth Heights</t>
  </si>
  <si>
    <t xml:space="preserve">  508804 Pinehill</t>
  </si>
  <si>
    <t xml:space="preserve">  508805 Windsor Park</t>
  </si>
  <si>
    <t xml:space="preserve">  508806 North Harbour West</t>
  </si>
  <si>
    <t xml:space="preserve">  508807 North Harbour East</t>
  </si>
  <si>
    <t xml:space="preserve">  508900 Long Bay</t>
  </si>
  <si>
    <t xml:space="preserve">  509000 Paremoremo East</t>
  </si>
  <si>
    <t xml:space="preserve">  509100 Greenhithe</t>
  </si>
  <si>
    <t xml:space="preserve">  509300 Narrow Neck</t>
  </si>
  <si>
    <t xml:space="preserve">  509400 Mt Victoria</t>
  </si>
  <si>
    <t xml:space="preserve">  509500 Stanley Bay</t>
  </si>
  <si>
    <t xml:space="preserve">  509701 Ocean View</t>
  </si>
  <si>
    <t xml:space="preserve">  509702 Tuff Crater</t>
  </si>
  <si>
    <t xml:space="preserve">  509800 Northcote South</t>
  </si>
  <si>
    <t xml:space="preserve">  510010 Beachhaven North</t>
  </si>
  <si>
    <t xml:space="preserve">  510020 Beachhaven South</t>
  </si>
  <si>
    <t xml:space="preserve">  510210 Birkdale North</t>
  </si>
  <si>
    <t xml:space="preserve">  510220 Birkdale South</t>
  </si>
  <si>
    <t xml:space="preserve">  510401 Kauri Park</t>
  </si>
  <si>
    <t xml:space="preserve">  510402 Chelsea</t>
  </si>
  <si>
    <t xml:space="preserve">  510500 Birkenhead East</t>
  </si>
  <si>
    <t xml:space="preserve">  510700 Henderson North</t>
  </si>
  <si>
    <t xml:space="preserve">  510800 Henderson South</t>
  </si>
  <si>
    <t xml:space="preserve">  511001 Tangutu</t>
  </si>
  <si>
    <t xml:space="preserve">  511002 Woodglen</t>
  </si>
  <si>
    <t xml:space="preserve">  511100 Glen Eden East</t>
  </si>
  <si>
    <t xml:space="preserve">  511301 New Lynn North</t>
  </si>
  <si>
    <t xml:space="preserve">  511302 New Lynn South</t>
  </si>
  <si>
    <t xml:space="preserve">  511303 Lynnmall</t>
  </si>
  <si>
    <t xml:space="preserve">  511401 Fruitvale</t>
  </si>
  <si>
    <t xml:space="preserve">  511402 Rewarewa</t>
  </si>
  <si>
    <t xml:space="preserve">  511601 Glendene North</t>
  </si>
  <si>
    <t xml:space="preserve">  511602 Glendene South</t>
  </si>
  <si>
    <t xml:space="preserve">  511700 Kelston Central</t>
  </si>
  <si>
    <t xml:space="preserve">  511800 Sunnyvale</t>
  </si>
  <si>
    <t xml:space="preserve">  511901 Kaurilands</t>
  </si>
  <si>
    <t xml:space="preserve">  511902 Crum Park</t>
  </si>
  <si>
    <t xml:space="preserve">  512000 Titirangi South</t>
  </si>
  <si>
    <t xml:space="preserve">  512100 Green Bay</t>
  </si>
  <si>
    <t xml:space="preserve">  512201 Matipo</t>
  </si>
  <si>
    <t xml:space="preserve">  512202 Durham Green</t>
  </si>
  <si>
    <t xml:space="preserve">  512300 Te Atatu Central</t>
  </si>
  <si>
    <t xml:space="preserve">  512401 Edmonton</t>
  </si>
  <si>
    <t xml:space="preserve">  512402 Wakeling</t>
  </si>
  <si>
    <t xml:space="preserve">  512500 Mcleod</t>
  </si>
  <si>
    <t xml:space="preserve">  512600 Konini</t>
  </si>
  <si>
    <t xml:space="preserve">  512700 Waima</t>
  </si>
  <si>
    <t xml:space="preserve">  512801 Laingholm</t>
  </si>
  <si>
    <t xml:space="preserve">  512802 Armour Bay</t>
  </si>
  <si>
    <t xml:space="preserve">  512902 Otimai</t>
  </si>
  <si>
    <t xml:space="preserve">  512903 Parrs Park West</t>
  </si>
  <si>
    <t xml:space="preserve">  512904 Parrs Park</t>
  </si>
  <si>
    <t xml:space="preserve">  512905 Oratia West</t>
  </si>
  <si>
    <t xml:space="preserve">  512906 Oratia</t>
  </si>
  <si>
    <t xml:space="preserve">  513011 Henderson West</t>
  </si>
  <si>
    <t xml:space="preserve">  513012 Palm Heights</t>
  </si>
  <si>
    <t xml:space="preserve">  513013 McLaren Park</t>
  </si>
  <si>
    <t xml:space="preserve">  513020 Opanuku</t>
  </si>
  <si>
    <t xml:space="preserve">  513101 Swanson</t>
  </si>
  <si>
    <t xml:space="preserve">  513102 Swanson South</t>
  </si>
  <si>
    <t xml:space="preserve">  513211 Urlich</t>
  </si>
  <si>
    <t xml:space="preserve">  513212 Starling Park</t>
  </si>
  <si>
    <t xml:space="preserve">  513213 Ranui Domain</t>
  </si>
  <si>
    <t xml:space="preserve">  513214 Ranui South</t>
  </si>
  <si>
    <t xml:space="preserve">  513220 Sturges North</t>
  </si>
  <si>
    <t xml:space="preserve">  513301 Kingdale</t>
  </si>
  <si>
    <t xml:space="preserve">  513302 Fairdene</t>
  </si>
  <si>
    <t xml:space="preserve">  513410 Whenuapai West</t>
  </si>
  <si>
    <t xml:space="preserve">  513420 Herald</t>
  </si>
  <si>
    <t xml:space="preserve">  513431 Hobsonville East</t>
  </si>
  <si>
    <t xml:space="preserve">  513432 Hobsonville South</t>
  </si>
  <si>
    <t xml:space="preserve">  513511 Westgate</t>
  </si>
  <si>
    <t xml:space="preserve">  513512 Royal Road West</t>
  </si>
  <si>
    <t xml:space="preserve">  513521 West Harbour</t>
  </si>
  <si>
    <t xml:space="preserve">  513522 Lucken Point</t>
  </si>
  <si>
    <t xml:space="preserve">  513530 Royal Heights</t>
  </si>
  <si>
    <t xml:space="preserve">  513610 Massey West</t>
  </si>
  <si>
    <t xml:space="preserve">  513621 Birdwood West</t>
  </si>
  <si>
    <t xml:space="preserve">  513622 Birdwood East</t>
  </si>
  <si>
    <t xml:space="preserve">  513631 Waimumu North</t>
  </si>
  <si>
    <t xml:space="preserve">  513632 Waimumu South</t>
  </si>
  <si>
    <t xml:space="preserve">  513701 Taupaki</t>
  </si>
  <si>
    <t xml:space="preserve">  513702 Waitakere</t>
  </si>
  <si>
    <t xml:space="preserve">  513800 Karekare</t>
  </si>
  <si>
    <t xml:space="preserve">  514000 Freemans Bay</t>
  </si>
  <si>
    <t xml:space="preserve">  514101 Auckland Harbourside</t>
  </si>
  <si>
    <t xml:space="preserve">  514102 Auckland Central West</t>
  </si>
  <si>
    <t xml:space="preserve">  514103 Auckland Central East</t>
  </si>
  <si>
    <t xml:space="preserve">  514200 Newton</t>
  </si>
  <si>
    <t xml:space="preserve">  514301 Grafton West</t>
  </si>
  <si>
    <t xml:space="preserve">  514302 Grafton East</t>
  </si>
  <si>
    <t xml:space="preserve">  514401 Roberton</t>
  </si>
  <si>
    <t xml:space="preserve">  514402 Glenavon</t>
  </si>
  <si>
    <t xml:space="preserve">  514500 New Windsor</t>
  </si>
  <si>
    <t xml:space="preserve">  514600 Avondale South</t>
  </si>
  <si>
    <t xml:space="preserve">  514700 Blockhouse Bay</t>
  </si>
  <si>
    <t xml:space="preserve">  514801 Rosebank</t>
  </si>
  <si>
    <t xml:space="preserve">  514802 Avondale West</t>
  </si>
  <si>
    <t xml:space="preserve">  514900 Waterview</t>
  </si>
  <si>
    <t xml:space="preserve">  515001 Point Chevalier West</t>
  </si>
  <si>
    <t xml:space="preserve">  515002 Point Chevalier East</t>
  </si>
  <si>
    <t xml:space="preserve">  515003 Point Chevalier South</t>
  </si>
  <si>
    <t xml:space="preserve">  515100 Westmere</t>
  </si>
  <si>
    <t xml:space="preserve">  515201 Herne Bay</t>
  </si>
  <si>
    <t xml:space="preserve">  515202 St Marys</t>
  </si>
  <si>
    <t xml:space="preserve">  515301 Ponsonby West</t>
  </si>
  <si>
    <t xml:space="preserve">  515302 Ponsonby East</t>
  </si>
  <si>
    <t xml:space="preserve">  515410 Grey Lynn West</t>
  </si>
  <si>
    <t xml:space="preserve">  515420 Grey Lynn East</t>
  </si>
  <si>
    <t xml:space="preserve">  515431 Surrey Crescent</t>
  </si>
  <si>
    <t xml:space="preserve">  515432 St Lukes North</t>
  </si>
  <si>
    <t xml:space="preserve">  515500 Arch Hill</t>
  </si>
  <si>
    <t xml:space="preserve">  515600 Eden Terrace</t>
  </si>
  <si>
    <t xml:space="preserve">  515700 Epsom North</t>
  </si>
  <si>
    <t xml:space="preserve">  515801 Epsom Central</t>
  </si>
  <si>
    <t xml:space="preserve">  515802 Epsom South</t>
  </si>
  <si>
    <t xml:space="preserve">  515901 Parnell East</t>
  </si>
  <si>
    <t xml:space="preserve">  515902 Parnell West</t>
  </si>
  <si>
    <t xml:space="preserve">  516001 Mt Hobson</t>
  </si>
  <si>
    <t xml:space="preserve">  516002 Remuera South</t>
  </si>
  <si>
    <t xml:space="preserve">  516003 Abbotts Park</t>
  </si>
  <si>
    <t xml:space="preserve">  516101 Remuera West</t>
  </si>
  <si>
    <t xml:space="preserve">  516102 Waitaramoa</t>
  </si>
  <si>
    <t xml:space="preserve">  516201 Orakei South</t>
  </si>
  <si>
    <t xml:space="preserve">  516202 Waiata</t>
  </si>
  <si>
    <t xml:space="preserve">  516301 Meadowbank North</t>
  </si>
  <si>
    <t xml:space="preserve">  516302 Meadowbank South</t>
  </si>
  <si>
    <t xml:space="preserve">  516400 Orakei North</t>
  </si>
  <si>
    <t xml:space="preserve">  516500 Mission Bay</t>
  </si>
  <si>
    <t xml:space="preserve">  516601 Kohimarama West</t>
  </si>
  <si>
    <t xml:space="preserve">  516602 Kohimarama East</t>
  </si>
  <si>
    <t xml:space="preserve">  516700 St Heliers</t>
  </si>
  <si>
    <t xml:space="preserve">  516800 Glendowie</t>
  </si>
  <si>
    <t xml:space="preserve">  516900 Glen Innes North</t>
  </si>
  <si>
    <t xml:space="preserve">  517001 Glen Innes West</t>
  </si>
  <si>
    <t xml:space="preserve">  517002 Glen Innes East</t>
  </si>
  <si>
    <t xml:space="preserve">  517100 Point England</t>
  </si>
  <si>
    <t xml:space="preserve">  517201 St Johns</t>
  </si>
  <si>
    <t xml:space="preserve">  517202 Stonefields</t>
  </si>
  <si>
    <t xml:space="preserve">  517400 Newmarket</t>
  </si>
  <si>
    <t xml:space="preserve">  517500 Kingsland</t>
  </si>
  <si>
    <t xml:space="preserve">  517600 St Lukes</t>
  </si>
  <si>
    <t xml:space="preserve">  517701 Sandringham North</t>
  </si>
  <si>
    <t xml:space="preserve">  517702 Sandringham West</t>
  </si>
  <si>
    <t xml:space="preserve">  517703 Sandringham East</t>
  </si>
  <si>
    <t xml:space="preserve">  517800 Mt Albert Central</t>
  </si>
  <si>
    <t xml:space="preserve">  517901 Springleigh</t>
  </si>
  <si>
    <t xml:space="preserve">  517902 Owairaka West</t>
  </si>
  <si>
    <t xml:space="preserve">  517903 Owairaka East</t>
  </si>
  <si>
    <t xml:space="preserve">  518101 Mt Eden North</t>
  </si>
  <si>
    <t xml:space="preserve">  518102 Sherbourne</t>
  </si>
  <si>
    <t xml:space="preserve">  518201 Balmoral</t>
  </si>
  <si>
    <t xml:space="preserve">  518202 Mt Eden East</t>
  </si>
  <si>
    <t xml:space="preserve">  518301 Maungawhau</t>
  </si>
  <si>
    <t xml:space="preserve">  518302 Mt Eden South</t>
  </si>
  <si>
    <t xml:space="preserve">  518500 Three Kings</t>
  </si>
  <si>
    <t xml:space="preserve">  518600 Royal Oak</t>
  </si>
  <si>
    <t xml:space="preserve">  518701 Hillsborough West</t>
  </si>
  <si>
    <t xml:space="preserve">  518702 Hillsborough East</t>
  </si>
  <si>
    <t xml:space="preserve">  518801 Walmsley</t>
  </si>
  <si>
    <t xml:space="preserve">  518802 Wesley</t>
  </si>
  <si>
    <t xml:space="preserve">  518803 Akarana</t>
  </si>
  <si>
    <t xml:space="preserve">  518901 Lynfield North</t>
  </si>
  <si>
    <t xml:space="preserve">  518902 Lynfield South</t>
  </si>
  <si>
    <t xml:space="preserve">  519001 Waikowhai West</t>
  </si>
  <si>
    <t xml:space="preserve">  519002 Waikowhai East</t>
  </si>
  <si>
    <t xml:space="preserve">  519200 Mt St John</t>
  </si>
  <si>
    <t xml:space="preserve">  519300 One Tree Hill Central</t>
  </si>
  <si>
    <t xml:space="preserve">  519400 One Tree Hill East</t>
  </si>
  <si>
    <t xml:space="preserve">  519500 Penrose</t>
  </si>
  <si>
    <t xml:space="preserve">  519710 Onehunga North West</t>
  </si>
  <si>
    <t xml:space="preserve">  519720 Onehunga North East</t>
  </si>
  <si>
    <t xml:space="preserve">  519810 Onehunga South West</t>
  </si>
  <si>
    <t xml:space="preserve">  519820 Onehunga South East</t>
  </si>
  <si>
    <t xml:space="preserve">  519900 Oranga</t>
  </si>
  <si>
    <t xml:space="preserve">  520000 Te Papapa</t>
  </si>
  <si>
    <t xml:space="preserve">  520201 Ellerslie North</t>
  </si>
  <si>
    <t xml:space="preserve">  520202 Ellerslie South</t>
  </si>
  <si>
    <t xml:space="preserve">  520301 Mt Wellington Domain</t>
  </si>
  <si>
    <t xml:space="preserve">  520302 Mt Wellington West</t>
  </si>
  <si>
    <t xml:space="preserve">  520303 Mt Wellington North</t>
  </si>
  <si>
    <t xml:space="preserve">  520401 Ferndale</t>
  </si>
  <si>
    <t xml:space="preserve">  520402 Hamlin</t>
  </si>
  <si>
    <t xml:space="preserve">  520500 Mt Wellington South</t>
  </si>
  <si>
    <t xml:space="preserve">  520601 Tamaki</t>
  </si>
  <si>
    <t xml:space="preserve">  520602 Panmure Basin</t>
  </si>
  <si>
    <t xml:space="preserve">  520801 Waiheke Island</t>
  </si>
  <si>
    <t xml:space="preserve">  520803 Bays-Waiheke Island</t>
  </si>
  <si>
    <t xml:space="preserve">  520804 Tidal-Waiheke Island</t>
  </si>
  <si>
    <t xml:space="preserve">  520900 Islands-Motutapu Rangitoto Rakino</t>
  </si>
  <si>
    <t xml:space="preserve">  521000 Great Barrier Island</t>
  </si>
  <si>
    <t xml:space="preserve">  521111 Paerata-Cape Hill</t>
  </si>
  <si>
    <t xml:space="preserve">  521112 Eden Road-Hill Top</t>
  </si>
  <si>
    <t xml:space="preserve">  521116 Buckland</t>
  </si>
  <si>
    <t xml:space="preserve">  521121 Patumahoe</t>
  </si>
  <si>
    <t xml:space="preserve">  521122 Kingseat</t>
  </si>
  <si>
    <t xml:space="preserve">  521132 Hunua</t>
  </si>
  <si>
    <t xml:space="preserve">  521134 Paparata</t>
  </si>
  <si>
    <t xml:space="preserve">  521151 Awhitu</t>
  </si>
  <si>
    <t xml:space="preserve">  521152 Glenbrook</t>
  </si>
  <si>
    <t xml:space="preserve">  521160 Bombay</t>
  </si>
  <si>
    <t xml:space="preserve">  521201 Hingaia</t>
  </si>
  <si>
    <t xml:space="preserve">  521202 Whangapouri Creek</t>
  </si>
  <si>
    <t xml:space="preserve">  521203 Bremner</t>
  </si>
  <si>
    <t xml:space="preserve">  521301 Drury</t>
  </si>
  <si>
    <t xml:space="preserve">  521302 Runciman</t>
  </si>
  <si>
    <t xml:space="preserve">  521501 Mellons Bay</t>
  </si>
  <si>
    <t xml:space="preserve">  521502 Cockle Bay</t>
  </si>
  <si>
    <t xml:space="preserve">  521601 Howick West</t>
  </si>
  <si>
    <t xml:space="preserve">  521602 Howick Central</t>
  </si>
  <si>
    <t xml:space="preserve">  521801 Otahuhu North</t>
  </si>
  <si>
    <t xml:space="preserve">  521802 Fairburn</t>
  </si>
  <si>
    <t xml:space="preserve">  521803 Otahuhu East</t>
  </si>
  <si>
    <t xml:space="preserve">  521901 Otahuhu West</t>
  </si>
  <si>
    <t xml:space="preserve">  521902 Middlemore</t>
  </si>
  <si>
    <t xml:space="preserve">  522100 Papatoetoe West</t>
  </si>
  <si>
    <t xml:space="preserve">  522201 Papatoetoe North</t>
  </si>
  <si>
    <t xml:space="preserve">  522202 Papatoetoe Central</t>
  </si>
  <si>
    <t xml:space="preserve">  522301 Dingwall</t>
  </si>
  <si>
    <t xml:space="preserve">  522302 Papatoetoe East</t>
  </si>
  <si>
    <t xml:space="preserve">  522400 Puhinui North</t>
  </si>
  <si>
    <t xml:space="preserve">  522601 Bucklands and Eastern Beaches</t>
  </si>
  <si>
    <t xml:space="preserve">  522603 Bleakhouse</t>
  </si>
  <si>
    <t xml:space="preserve">  522604 Bucklands Beach South</t>
  </si>
  <si>
    <t xml:space="preserve">  522605 Half Moon Bay Marina</t>
  </si>
  <si>
    <t xml:space="preserve">  522711 Pigeon Mountain North</t>
  </si>
  <si>
    <t xml:space="preserve">  522712 Murvale</t>
  </si>
  <si>
    <t xml:space="preserve">  522721 Pigeon Mountain South</t>
  </si>
  <si>
    <t xml:space="preserve">  522722 Highland Park</t>
  </si>
  <si>
    <t xml:space="preserve">  522723 Elsmore Park</t>
  </si>
  <si>
    <t xml:space="preserve">  522730 Half Moon Bay</t>
  </si>
  <si>
    <t xml:space="preserve">  522810 Pakuranga North</t>
  </si>
  <si>
    <t xml:space="preserve">  522820 Sunnyhills</t>
  </si>
  <si>
    <t xml:space="preserve">  522910 Pakuranga Central</t>
  </si>
  <si>
    <t xml:space="preserve">  522920 Edgewater</t>
  </si>
  <si>
    <t xml:space="preserve">  523000 Pakuranga East</t>
  </si>
  <si>
    <t xml:space="preserve">  523101 Howick South</t>
  </si>
  <si>
    <t xml:space="preserve">  523102 Meadowland</t>
  </si>
  <si>
    <t xml:space="preserve">  523105 Golfland</t>
  </si>
  <si>
    <t xml:space="preserve">  523106 Millhouse</t>
  </si>
  <si>
    <t xml:space="preserve">  523107 Burswood</t>
  </si>
  <si>
    <t xml:space="preserve">  523109 Dannemora</t>
  </si>
  <si>
    <t xml:space="preserve">  523110 Kilkenny</t>
  </si>
  <si>
    <t xml:space="preserve">  523112 Highbrook</t>
  </si>
  <si>
    <t xml:space="preserve">  523113 Greenmount</t>
  </si>
  <si>
    <t xml:space="preserve">  523114 Point View</t>
  </si>
  <si>
    <t xml:space="preserve">  523115 Baverstock Oaks</t>
  </si>
  <si>
    <t xml:space="preserve">  523116 Mission Heights</t>
  </si>
  <si>
    <t xml:space="preserve">  523201 Shelly Park</t>
  </si>
  <si>
    <t xml:space="preserve">  523202 Turanga</t>
  </si>
  <si>
    <t xml:space="preserve">  523300 Beachlands-Maraetai</t>
  </si>
  <si>
    <t xml:space="preserve">  523402 Otara West</t>
  </si>
  <si>
    <t xml:space="preserve">  523403 Wymondley</t>
  </si>
  <si>
    <t xml:space="preserve">  523404 Grange</t>
  </si>
  <si>
    <t xml:space="preserve">  523501 Otara North</t>
  </si>
  <si>
    <t xml:space="preserve">  523502 Otara East</t>
  </si>
  <si>
    <t xml:space="preserve">  523601 Otara South</t>
  </si>
  <si>
    <t xml:space="preserve">  523602 Ferguson</t>
  </si>
  <si>
    <t xml:space="preserve">  523711 Rongomai</t>
  </si>
  <si>
    <t xml:space="preserve">  523712 Donegal Park</t>
  </si>
  <si>
    <t xml:space="preserve">  523713 Ormiston</t>
  </si>
  <si>
    <t xml:space="preserve">  523721 Clover Park</t>
  </si>
  <si>
    <t xml:space="preserve">  523722 Redoubt North</t>
  </si>
  <si>
    <t xml:space="preserve">  523813 Ardmore</t>
  </si>
  <si>
    <t xml:space="preserve">  523814 Totara Heights</t>
  </si>
  <si>
    <t xml:space="preserve">  523816 Randwick Park</t>
  </si>
  <si>
    <t xml:space="preserve">  523817 Hyperion</t>
  </si>
  <si>
    <t xml:space="preserve">  523818 Redoubt East</t>
  </si>
  <si>
    <t xml:space="preserve">  523819 Mill Road</t>
  </si>
  <si>
    <t xml:space="preserve">  523820 Redoubt South</t>
  </si>
  <si>
    <t xml:space="preserve">  523911 Takanini North</t>
  </si>
  <si>
    <t xml:space="preserve">  523912 Takanini South</t>
  </si>
  <si>
    <t xml:space="preserve">  523920 Takanini West</t>
  </si>
  <si>
    <t xml:space="preserve">  524001 Ambury</t>
  </si>
  <si>
    <t xml:space="preserve">  524002 Mangere Bridge</t>
  </si>
  <si>
    <t xml:space="preserve">  524111 Mangere Central</t>
  </si>
  <si>
    <t xml:space="preserve">  524112 Mascot</t>
  </si>
  <si>
    <t xml:space="preserve">  524121 Arahanga</t>
  </si>
  <si>
    <t xml:space="preserve">  524122 Viscount</t>
  </si>
  <si>
    <t xml:space="preserve">  524200 Mangere South</t>
  </si>
  <si>
    <t xml:space="preserve">  524301 Mangere East</t>
  </si>
  <si>
    <t xml:space="preserve">  524302 Aorere</t>
  </si>
  <si>
    <t xml:space="preserve">  524303 Kohuora</t>
  </si>
  <si>
    <t xml:space="preserve">  524402 Mangere Station</t>
  </si>
  <si>
    <t xml:space="preserve">  524403 Favona West</t>
  </si>
  <si>
    <t xml:space="preserve">  524404 Favona North</t>
  </si>
  <si>
    <t xml:space="preserve">  524405 Favona South</t>
  </si>
  <si>
    <t xml:space="preserve">  524510 Harania North</t>
  </si>
  <si>
    <t xml:space="preserve">  524520 Harania West</t>
  </si>
  <si>
    <t xml:space="preserve">  524530 Harania East</t>
  </si>
  <si>
    <t xml:space="preserve">  524602 Wiri</t>
  </si>
  <si>
    <t xml:space="preserve">  524603 Puhinui South</t>
  </si>
  <si>
    <t xml:space="preserve">  524604 Manukau Central</t>
  </si>
  <si>
    <t xml:space="preserve">  524711 Burbank</t>
  </si>
  <si>
    <t xml:space="preserve">  524712 Homai West</t>
  </si>
  <si>
    <t xml:space="preserve">  524713 Rowandale</t>
  </si>
  <si>
    <t xml:space="preserve">  524720 Homai East</t>
  </si>
  <si>
    <t xml:space="preserve">  524811 Weymouth West</t>
  </si>
  <si>
    <t xml:space="preserve">  524812 Weymouth East</t>
  </si>
  <si>
    <t xml:space="preserve">  524821 Clendon North</t>
  </si>
  <si>
    <t xml:space="preserve">  524822 Clendon South</t>
  </si>
  <si>
    <t xml:space="preserve">  524901 Hillpark</t>
  </si>
  <si>
    <t xml:space="preserve">  524902 Manurewa East</t>
  </si>
  <si>
    <t xml:space="preserve">  525001 Manurewa Central</t>
  </si>
  <si>
    <t xml:space="preserve">  525002 Beaumont</t>
  </si>
  <si>
    <t xml:space="preserve">  525101 Leabank</t>
  </si>
  <si>
    <t xml:space="preserve">  525102 Wattle Farm</t>
  </si>
  <si>
    <t xml:space="preserve">  525201 Clevedon</t>
  </si>
  <si>
    <t xml:space="preserve">  525202 Kawakawa-Orere</t>
  </si>
  <si>
    <t xml:space="preserve">  525410 Papakura Central</t>
  </si>
  <si>
    <t xml:space="preserve">  525420 Papakura North</t>
  </si>
  <si>
    <t xml:space="preserve">  525510 Papakura South</t>
  </si>
  <si>
    <t xml:space="preserve">  525520 Opaheke</t>
  </si>
  <si>
    <t xml:space="preserve">  525530 Rosehill</t>
  </si>
  <si>
    <t xml:space="preserve">  525540 Pahurehure</t>
  </si>
  <si>
    <t xml:space="preserve">  525610 Papakura East</t>
  </si>
  <si>
    <t xml:space="preserve">  525620 Massey Park</t>
  </si>
  <si>
    <t xml:space="preserve">  525630 Papakura North East</t>
  </si>
  <si>
    <t xml:space="preserve">  525700 Red Hill</t>
  </si>
  <si>
    <t xml:space="preserve">  525910 Pukekohe North</t>
  </si>
  <si>
    <t xml:space="preserve">  525921 Pukekohe West</t>
  </si>
  <si>
    <t xml:space="preserve">  525922 Bledisloe Park</t>
  </si>
  <si>
    <t xml:space="preserve">  526103 Waiuku West</t>
  </si>
  <si>
    <t xml:space="preserve">  526104 Waiuku East</t>
  </si>
  <si>
    <t xml:space="preserve">  526105 South Waiuku</t>
  </si>
  <si>
    <t xml:space="preserve">  615800 Mokohinau Island</t>
  </si>
  <si>
    <t xml:space="preserve">  615900 Little Barrier Island</t>
  </si>
  <si>
    <t xml:space="preserve">  616001 Kaikoura and Rangiahua Islands</t>
  </si>
  <si>
    <t xml:space="preserve">  616002 Inlet-Port Fitzroy</t>
  </si>
  <si>
    <t xml:space="preserve">  616100 Cape Barrier</t>
  </si>
  <si>
    <t xml:space="preserve">  616200 Rakitu Island</t>
  </si>
  <si>
    <t xml:space="preserve">  616300 Browns Island</t>
  </si>
  <si>
    <t xml:space="preserve">  616400 Aiguilles Island</t>
  </si>
  <si>
    <t xml:space="preserve">  617101 Inlet-Kaipara Harbour South</t>
  </si>
  <si>
    <t xml:space="preserve">  617102 Inlet-Kaipara River</t>
  </si>
  <si>
    <t xml:space="preserve">  617200 Inlet-Takapuna Head</t>
  </si>
  <si>
    <t xml:space="preserve">  617400 Inlet-Hobson Bay</t>
  </si>
  <si>
    <t xml:space="preserve">  617501 Oceanic-Auckland Region East</t>
  </si>
  <si>
    <t xml:space="preserve">  617502 Tidal-Great Barrier Island</t>
  </si>
  <si>
    <t xml:space="preserve">  617503 Tidal-Motutapu and Browns Islands</t>
  </si>
  <si>
    <t xml:space="preserve">  617602 Oceanic-Auckland Region West</t>
  </si>
  <si>
    <t xml:space="preserve">  617604 Tidal-Manukau Harbour</t>
  </si>
  <si>
    <t xml:space="preserve">  617605 Inlet-Manukau Harbour</t>
  </si>
  <si>
    <t xml:space="preserve">  617606 Tidal-Manukau Harbour North</t>
  </si>
  <si>
    <t xml:space="preserve">  617702 Tidal-Tamaki</t>
  </si>
  <si>
    <t xml:space="preserve">  617703 Tamaki Strait</t>
  </si>
  <si>
    <t xml:space="preserve">  617704 Tidal-Eastern Bays</t>
  </si>
  <si>
    <t xml:space="preserve">  617800 Inlet-Waiuku River</t>
  </si>
  <si>
    <t xml:space="preserve">  617901 Inlet-Waitemata Harbour</t>
  </si>
  <si>
    <t xml:space="preserve">  617902 Tidal-Waitemata Harbour</t>
  </si>
  <si>
    <t xml:space="preserve">  617903 Auckland City-Marinas</t>
  </si>
  <si>
    <t xml:space="preserve">  533000 Whitianga</t>
  </si>
  <si>
    <t xml:space="preserve">  533100 Coromandel</t>
  </si>
  <si>
    <t xml:space="preserve">  533200 Te Rerenga</t>
  </si>
  <si>
    <t xml:space="preserve">  533300 Whangamata</t>
  </si>
  <si>
    <t xml:space="preserve">  533400 Tairua</t>
  </si>
  <si>
    <t xml:space="preserve">  533501 Moanataiari</t>
  </si>
  <si>
    <t xml:space="preserve">  533502 Parawai</t>
  </si>
  <si>
    <t xml:space="preserve">  533602 Pauanui Beach</t>
  </si>
  <si>
    <t xml:space="preserve">  533603 Hikuai</t>
  </si>
  <si>
    <t xml:space="preserve">  533604 Te Puru-Thornton Bay</t>
  </si>
  <si>
    <t xml:space="preserve">  619301 Inlets-Thames-Coromandel District</t>
  </si>
  <si>
    <t xml:space="preserve">  619302 Islands-Thames-Coromandel District</t>
  </si>
  <si>
    <t xml:space="preserve">  521136 Kaiaua</t>
  </si>
  <si>
    <t xml:space="preserve">  533800 Ngatea</t>
  </si>
  <si>
    <t xml:space="preserve">  533901 Hauraki Plains</t>
  </si>
  <si>
    <t xml:space="preserve">  533902 Turua</t>
  </si>
  <si>
    <t xml:space="preserve">  533903 Kerepehi</t>
  </si>
  <si>
    <t xml:space="preserve">  534200 Ohinemuri</t>
  </si>
  <si>
    <t xml:space="preserve">  534300 Paeroa</t>
  </si>
  <si>
    <t xml:space="preserve">  534400 Waihi</t>
  </si>
  <si>
    <t xml:space="preserve">  521114 Redoubt</t>
  </si>
  <si>
    <t xml:space="preserve">  521115 Opuawhanga</t>
  </si>
  <si>
    <t xml:space="preserve">  521117 Buckland South</t>
  </si>
  <si>
    <t xml:space="preserve">  521131 Pokeno</t>
  </si>
  <si>
    <t xml:space="preserve">  521135 Mangatawhiri</t>
  </si>
  <si>
    <t xml:space="preserve">  521153 Otaua</t>
  </si>
  <si>
    <t xml:space="preserve">  526106 Pukeoware</t>
  </si>
  <si>
    <t xml:space="preserve">  526200 Tuakau</t>
  </si>
  <si>
    <t xml:space="preserve">  526400 Rotowaro</t>
  </si>
  <si>
    <t xml:space="preserve">  526500 Raglan</t>
  </si>
  <si>
    <t xml:space="preserve">  526601 Waikato Western Hills</t>
  </si>
  <si>
    <t xml:space="preserve">  526602 Te Uku</t>
  </si>
  <si>
    <t xml:space="preserve">  526701 Onewhero</t>
  </si>
  <si>
    <t xml:space="preserve">  526702 Te Akau</t>
  </si>
  <si>
    <t xml:space="preserve">  526900 Te Kauwhata</t>
  </si>
  <si>
    <t xml:space="preserve">  527004 Matangi</t>
  </si>
  <si>
    <t xml:space="preserve">  527111 Whitikahu</t>
  </si>
  <si>
    <t xml:space="preserve">  527112 Taupiri Community</t>
  </si>
  <si>
    <t xml:space="preserve">  527122 Gordonton</t>
  </si>
  <si>
    <t xml:space="preserve">  527123 Kainui</t>
  </si>
  <si>
    <t xml:space="preserve">  527125 Eureka</t>
  </si>
  <si>
    <t xml:space="preserve">  527131 Tamahere-Tauwhare</t>
  </si>
  <si>
    <t xml:space="preserve">  527210 Waerenga</t>
  </si>
  <si>
    <t xml:space="preserve">  527221 Maramarua</t>
  </si>
  <si>
    <t xml:space="preserve">  527222 Meremere</t>
  </si>
  <si>
    <t xml:space="preserve">  527401 Huntly West</t>
  </si>
  <si>
    <t xml:space="preserve">  527402 Huntly East</t>
  </si>
  <si>
    <t xml:space="preserve">  527912 Te Kowhai</t>
  </si>
  <si>
    <t xml:space="preserve">  527913 Whatawhata</t>
  </si>
  <si>
    <t xml:space="preserve">  527916 Horotiu</t>
  </si>
  <si>
    <t xml:space="preserve">  528200 Ngaruawahia</t>
  </si>
  <si>
    <t xml:space="preserve">  619000 Inlet-Raglan Harbour</t>
  </si>
  <si>
    <t xml:space="preserve">  619101 Inlet-Aotea Harbour North</t>
  </si>
  <si>
    <t xml:space="preserve">  534500 Tahuroa</t>
  </si>
  <si>
    <t xml:space="preserve">  534602 Waitoa</t>
  </si>
  <si>
    <t xml:space="preserve">  534603 Springdale</t>
  </si>
  <si>
    <t xml:space="preserve">  534604 Waihou-Walton</t>
  </si>
  <si>
    <t xml:space="preserve">  534800 Te Aroha</t>
  </si>
  <si>
    <t xml:space="preserve">  534901 Morrinsville West</t>
  </si>
  <si>
    <t xml:space="preserve">  534902 Morrinsville East</t>
  </si>
  <si>
    <t xml:space="preserve">  535000 Waharoa</t>
  </si>
  <si>
    <t xml:space="preserve">  535220 Okauia</t>
  </si>
  <si>
    <t xml:space="preserve">  535231 Te Poi</t>
  </si>
  <si>
    <t xml:space="preserve">  535242 Hinuera</t>
  </si>
  <si>
    <t xml:space="preserve">  535501 Matamata North</t>
  </si>
  <si>
    <t xml:space="preserve">  535502 Matamata South</t>
  </si>
  <si>
    <t xml:space="preserve">  527005 Sylvester</t>
  </si>
  <si>
    <t xml:space="preserve">  527006 Flagstaff</t>
  </si>
  <si>
    <t xml:space="preserve">  527007 Horsham Downs</t>
  </si>
  <si>
    <t xml:space="preserve">  527008 Rototuna</t>
  </si>
  <si>
    <t xml:space="preserve">  527009 Huntington</t>
  </si>
  <si>
    <t xml:space="preserve">  527124 Newstead</t>
  </si>
  <si>
    <t xml:space="preserve">  527810 Peacocke</t>
  </si>
  <si>
    <t xml:space="preserve">  527820 Temple View</t>
  </si>
  <si>
    <t xml:space="preserve">  527917 Te Rapa North</t>
  </si>
  <si>
    <t xml:space="preserve">  528310 Bryant</t>
  </si>
  <si>
    <t xml:space="preserve">  528320 Pukete</t>
  </si>
  <si>
    <t xml:space="preserve">  528402 Pukete West</t>
  </si>
  <si>
    <t xml:space="preserve">  528403 Te Rapa</t>
  </si>
  <si>
    <t xml:space="preserve">  528405 Burbush</t>
  </si>
  <si>
    <t xml:space="preserve">  528406 Rotokauri</t>
  </si>
  <si>
    <t xml:space="preserve">  528501 Nawton</t>
  </si>
  <si>
    <t xml:space="preserve">  528503 Crawshaw</t>
  </si>
  <si>
    <t xml:space="preserve">  528504 Grandview</t>
  </si>
  <si>
    <t xml:space="preserve">  528505 Brymer</t>
  </si>
  <si>
    <t xml:space="preserve">  528601 Dinsdale North</t>
  </si>
  <si>
    <t xml:space="preserve">  528602 Dinsdale South</t>
  </si>
  <si>
    <t xml:space="preserve">  528700 Beerescourt</t>
  </si>
  <si>
    <t xml:space="preserve">  528800 Maeroa</t>
  </si>
  <si>
    <t xml:space="preserve">  528900 Frankton Junction</t>
  </si>
  <si>
    <t xml:space="preserve">  529000 Swarbrick</t>
  </si>
  <si>
    <t xml:space="preserve">  529100 Hamilton Lake</t>
  </si>
  <si>
    <t xml:space="preserve">  529200 Melville</t>
  </si>
  <si>
    <t xml:space="preserve">  529300 Glenview</t>
  </si>
  <si>
    <t xml:space="preserve">  529401 Queenwood</t>
  </si>
  <si>
    <t xml:space="preserve">  529402 Chedworth</t>
  </si>
  <si>
    <t xml:space="preserve">  529501 Porritt</t>
  </si>
  <si>
    <t xml:space="preserve">  529502 Insoll</t>
  </si>
  <si>
    <t xml:space="preserve">  529503 Fairview Downs</t>
  </si>
  <si>
    <t xml:space="preserve">  529600 Chartwell</t>
  </si>
  <si>
    <t xml:space="preserve">  529700 Hamilton Central</t>
  </si>
  <si>
    <t xml:space="preserve">  529800 Clarkin</t>
  </si>
  <si>
    <t xml:space="preserve">  529900 Claudelands</t>
  </si>
  <si>
    <t xml:space="preserve">  530000 Enderley</t>
  </si>
  <si>
    <t xml:space="preserve">  530100 Peachgrove</t>
  </si>
  <si>
    <t xml:space="preserve">  530200 Hamilton East</t>
  </si>
  <si>
    <t xml:space="preserve">  530300 Naylor</t>
  </si>
  <si>
    <t xml:space="preserve">  530400 Bader</t>
  </si>
  <si>
    <t xml:space="preserve">  530500 University</t>
  </si>
  <si>
    <t xml:space="preserve">  530600 Silverdale</t>
  </si>
  <si>
    <t xml:space="preserve">  530700 Hillcrest West</t>
  </si>
  <si>
    <t xml:space="preserve">  530800 Riverlea</t>
  </si>
  <si>
    <t xml:space="preserve">  526603 Te Pahu</t>
  </si>
  <si>
    <t xml:space="preserve">  527133 Hautapu</t>
  </si>
  <si>
    <t xml:space="preserve">  527134 Swayne</t>
  </si>
  <si>
    <t xml:space="preserve">  527501 Cambridge North</t>
  </si>
  <si>
    <t xml:space="preserve">  527502 Cambridge West</t>
  </si>
  <si>
    <t xml:space="preserve">  527503 Cambridge Central</t>
  </si>
  <si>
    <t xml:space="preserve">  527504 Leamington West</t>
  </si>
  <si>
    <t xml:space="preserve">  527505 Leamington East</t>
  </si>
  <si>
    <t xml:space="preserve">  527600 Ohaupo</t>
  </si>
  <si>
    <t xml:space="preserve">  527700 Kihikihi</t>
  </si>
  <si>
    <t xml:space="preserve">  527914 Ngahinapouri</t>
  </si>
  <si>
    <t xml:space="preserve">  527915 Lake Cameron</t>
  </si>
  <si>
    <t xml:space="preserve">  527921 Te Rore</t>
  </si>
  <si>
    <t xml:space="preserve">  527922 Pirongia</t>
  </si>
  <si>
    <t xml:space="preserve">  527923 Pokuru</t>
  </si>
  <si>
    <t xml:space="preserve">  527924 Lake Ngaroto</t>
  </si>
  <si>
    <t xml:space="preserve">  527925 Tokanui</t>
  </si>
  <si>
    <t xml:space="preserve">  527931 Pukerimu</t>
  </si>
  <si>
    <t xml:space="preserve">  527932 Kaipaki</t>
  </si>
  <si>
    <t xml:space="preserve">  527934 Rotoorangi</t>
  </si>
  <si>
    <t xml:space="preserve">  527935 Te Rahu</t>
  </si>
  <si>
    <t xml:space="preserve">  527936 Kihikihi Flat</t>
  </si>
  <si>
    <t xml:space="preserve">  527937 Allen Road</t>
  </si>
  <si>
    <t xml:space="preserve">  528000 Rotongata</t>
  </si>
  <si>
    <t xml:space="preserve">  531001 Te Awamutu West</t>
  </si>
  <si>
    <t xml:space="preserve">  531002 Te Awamutu Central</t>
  </si>
  <si>
    <t xml:space="preserve">  531003 Te Awamutu East</t>
  </si>
  <si>
    <t xml:space="preserve">  531004 Te Awamutu South</t>
  </si>
  <si>
    <t xml:space="preserve">  535241 Karapiro</t>
  </si>
  <si>
    <t xml:space="preserve">  531100 Kawhia Community</t>
  </si>
  <si>
    <t xml:space="preserve">  531200 Otorohanga</t>
  </si>
  <si>
    <t xml:space="preserve">  531301 Otorohanga Rural West</t>
  </si>
  <si>
    <t xml:space="preserve">  531303 Te Kawa</t>
  </si>
  <si>
    <t xml:space="preserve">  531304 Otorohanga Rural East</t>
  </si>
  <si>
    <t xml:space="preserve">  618300 Te Motu Island</t>
  </si>
  <si>
    <t xml:space="preserve">  619102 Inlets-Otorohanga District</t>
  </si>
  <si>
    <t xml:space="preserve">  535100 Tirau</t>
  </si>
  <si>
    <t xml:space="preserve">  535211 Mangakaretu</t>
  </si>
  <si>
    <t xml:space="preserve">  535212 Kinleith</t>
  </si>
  <si>
    <t xml:space="preserve">  535232 Tapapa</t>
  </si>
  <si>
    <t xml:space="preserve">  535250 Arapuni</t>
  </si>
  <si>
    <t xml:space="preserve">  535261 Lichfield</t>
  </si>
  <si>
    <t xml:space="preserve">  535262 Wawa</t>
  </si>
  <si>
    <t xml:space="preserve">  535310 Paraonui</t>
  </si>
  <si>
    <t xml:space="preserve">  535320 Parkdale</t>
  </si>
  <si>
    <t xml:space="preserve">  535330 Matarawa</t>
  </si>
  <si>
    <t xml:space="preserve">  535340 Stanley Park</t>
  </si>
  <si>
    <t xml:space="preserve">  535350 Tokoroa Central</t>
  </si>
  <si>
    <t xml:space="preserve">  535360 Aotea</t>
  </si>
  <si>
    <t xml:space="preserve">  535370 Strathmore</t>
  </si>
  <si>
    <t xml:space="preserve">  535380 Amisfield</t>
  </si>
  <si>
    <t xml:space="preserve">  535600 Putaruru</t>
  </si>
  <si>
    <t xml:space="preserve">  531500 Piopio</t>
  </si>
  <si>
    <t xml:space="preserve">  531600 Taharoa</t>
  </si>
  <si>
    <t xml:space="preserve">  531710 Mahoenui</t>
  </si>
  <si>
    <t xml:space="preserve">  531720 Marokopa</t>
  </si>
  <si>
    <t xml:space="preserve">  531731 Waipa Valley</t>
  </si>
  <si>
    <t xml:space="preserve">  531732 Tiroa</t>
  </si>
  <si>
    <t xml:space="preserve">  531800 Mokauiti</t>
  </si>
  <si>
    <t xml:space="preserve">  532000 Te Kuiti</t>
  </si>
  <si>
    <t xml:space="preserve">  619201 Inlet-Waitomo District</t>
  </si>
  <si>
    <t xml:space="preserve">  532200 Omori</t>
  </si>
  <si>
    <t xml:space="preserve">  532502 Kuratau</t>
  </si>
  <si>
    <t xml:space="preserve">  540900 Mangakino</t>
  </si>
  <si>
    <t xml:space="preserve">  541000 Turangi</t>
  </si>
  <si>
    <t xml:space="preserve">  541311 Acacia Bay</t>
  </si>
  <si>
    <t xml:space="preserve">  541312 Wairakei-Aratiatia</t>
  </si>
  <si>
    <t xml:space="preserve">  541313 Maunganamu</t>
  </si>
  <si>
    <t xml:space="preserve">  541315 Taupo East</t>
  </si>
  <si>
    <t xml:space="preserve">  541316 Wharewaka</t>
  </si>
  <si>
    <t xml:space="preserve">  541317 Rangatira Park</t>
  </si>
  <si>
    <t xml:space="preserve">  541318 Rangatira</t>
  </si>
  <si>
    <t xml:space="preserve">  541319 Lakewood</t>
  </si>
  <si>
    <t xml:space="preserve">  541320 Marotiri</t>
  </si>
  <si>
    <t xml:space="preserve">  541333 Kinloch</t>
  </si>
  <si>
    <t xml:space="preserve">  541334 Tatua</t>
  </si>
  <si>
    <t xml:space="preserve">  541335 Oruanui</t>
  </si>
  <si>
    <t xml:space="preserve">  541342 Rangitaiki</t>
  </si>
  <si>
    <t xml:space="preserve">  541344 Broadlands</t>
  </si>
  <si>
    <t xml:space="preserve">  541345 Waitahanui</t>
  </si>
  <si>
    <t xml:space="preserve">  541346 Tongariro</t>
  </si>
  <si>
    <t xml:space="preserve">  541347 Motuoapa</t>
  </si>
  <si>
    <t xml:space="preserve">  541348 Tokaanu</t>
  </si>
  <si>
    <t xml:space="preserve">  541501 Rangipo</t>
  </si>
  <si>
    <t xml:space="preserve">  541502 Te More</t>
  </si>
  <si>
    <t xml:space="preserve">  541503 Taharua</t>
  </si>
  <si>
    <t xml:space="preserve">  541710 Nukuhau</t>
  </si>
  <si>
    <t xml:space="preserve">  541720 Taupo Central</t>
  </si>
  <si>
    <t xml:space="preserve">  541730 Tauhara</t>
  </si>
  <si>
    <t xml:space="preserve">  541740 Hilltop</t>
  </si>
  <si>
    <t xml:space="preserve">  541750 Waipahihi</t>
  </si>
  <si>
    <t xml:space="preserve">  541760 Richmond Heights</t>
  </si>
  <si>
    <t xml:space="preserve">  620000 Inland Water-Lake Taupo</t>
  </si>
  <si>
    <t xml:space="preserve">  534100 Waihi Beach</t>
  </si>
  <si>
    <t xml:space="preserve">  535700 Athenree</t>
  </si>
  <si>
    <t xml:space="preserve">  535800 Katikati Community</t>
  </si>
  <si>
    <t xml:space="preserve">  535900 Maketu Community</t>
  </si>
  <si>
    <t xml:space="preserve">  536000 Omokoroa</t>
  </si>
  <si>
    <t xml:space="preserve">  536400 Island View-Pios Beach</t>
  </si>
  <si>
    <t xml:space="preserve">  536503 Te Puna</t>
  </si>
  <si>
    <t xml:space="preserve">  536506 Inlet-Tauranga Harbour Omokoroa</t>
  </si>
  <si>
    <t xml:space="preserve">  536611 Matakana Island</t>
  </si>
  <si>
    <t xml:space="preserve">  536613 Inlet-Tauranga Harbour North</t>
  </si>
  <si>
    <t xml:space="preserve">  536614 Tahawai</t>
  </si>
  <si>
    <t xml:space="preserve">  536615 Aongatete</t>
  </si>
  <si>
    <t xml:space="preserve">  536620 Minden</t>
  </si>
  <si>
    <t xml:space="preserve">  536630 Kaimai</t>
  </si>
  <si>
    <t xml:space="preserve">  536641 Ohauiti-Ngapeke</t>
  </si>
  <si>
    <t xml:space="preserve">  536642 Upper Papamoa</t>
  </si>
  <si>
    <t xml:space="preserve">  536651 Paengaroa</t>
  </si>
  <si>
    <t xml:space="preserve">  536653 Rangiuru</t>
  </si>
  <si>
    <t xml:space="preserve">  536654 Pongakawa</t>
  </si>
  <si>
    <t xml:space="preserve">  538501 Te Puke West</t>
  </si>
  <si>
    <t xml:space="preserve">  538502 Te Puke East</t>
  </si>
  <si>
    <t xml:space="preserve">  536201 Papamoa Beach East</t>
  </si>
  <si>
    <t xml:space="preserve">  536202 Palm Springs</t>
  </si>
  <si>
    <t xml:space="preserve">  536203 Doncaster</t>
  </si>
  <si>
    <t xml:space="preserve">  536505 Matapihi</t>
  </si>
  <si>
    <t xml:space="preserve">  536508 Inlet-Tauranga Harbour</t>
  </si>
  <si>
    <t xml:space="preserve">  536509 Waikareao Estuary</t>
  </si>
  <si>
    <t xml:space="preserve">  536510 Motuopae Island</t>
  </si>
  <si>
    <t xml:space="preserve">  536512 Kairua</t>
  </si>
  <si>
    <t xml:space="preserve">  536513 Bethlehem East</t>
  </si>
  <si>
    <t xml:space="preserve">  536514 Bethlehem</t>
  </si>
  <si>
    <t xml:space="preserve">  536515 Pacific View</t>
  </si>
  <si>
    <t xml:space="preserve">  536516 Palm Beach</t>
  </si>
  <si>
    <t xml:space="preserve">  536517 Gravatt</t>
  </si>
  <si>
    <t xml:space="preserve">  536810 Mt Maunganui North</t>
  </si>
  <si>
    <t xml:space="preserve">  536821 Omanu</t>
  </si>
  <si>
    <t xml:space="preserve">  536822 Tauranga City-Marinas</t>
  </si>
  <si>
    <t xml:space="preserve">  536831 Arataki</t>
  </si>
  <si>
    <t xml:space="preserve">  536832 Te Maunga</t>
  </si>
  <si>
    <t xml:space="preserve">  537000 Matua</t>
  </si>
  <si>
    <t xml:space="preserve">  537100 Bellevue</t>
  </si>
  <si>
    <t xml:space="preserve">  537201 Otumoetai North</t>
  </si>
  <si>
    <t xml:space="preserve">  537202 Otumoetai South</t>
  </si>
  <si>
    <t xml:space="preserve">  537301 Brookfield</t>
  </si>
  <si>
    <t xml:space="preserve">  537302 Te Reti</t>
  </si>
  <si>
    <t xml:space="preserve">  537400 Judea</t>
  </si>
  <si>
    <t xml:space="preserve">  537500 Gate Pa</t>
  </si>
  <si>
    <t xml:space="preserve">  537601 Greerton</t>
  </si>
  <si>
    <t xml:space="preserve">  537602 Pyes Pa</t>
  </si>
  <si>
    <t xml:space="preserve">  537700 Yatton Park</t>
  </si>
  <si>
    <t xml:space="preserve">  537800 Poike</t>
  </si>
  <si>
    <t xml:space="preserve">  537900 Hairini</t>
  </si>
  <si>
    <t xml:space="preserve">  538000 Maungatapu</t>
  </si>
  <si>
    <t xml:space="preserve">  538101 Tauranga Hospital</t>
  </si>
  <si>
    <t xml:space="preserve">  538102 Tauranga South</t>
  </si>
  <si>
    <t xml:space="preserve">  538201 Tauranga Central</t>
  </si>
  <si>
    <t xml:space="preserve">  538202 Sulphur Point</t>
  </si>
  <si>
    <t xml:space="preserve">  538301 Kaitemako</t>
  </si>
  <si>
    <t xml:space="preserve">  538302 Welcome Bay West</t>
  </si>
  <si>
    <t xml:space="preserve">  538303 Welcome Bay East</t>
  </si>
  <si>
    <t xml:space="preserve">  538601 Ngongotaha North</t>
  </si>
  <si>
    <t xml:space="preserve">  538602 Ngongotaha South</t>
  </si>
  <si>
    <t xml:space="preserve">  538721 Poets Corner</t>
  </si>
  <si>
    <t xml:space="preserve">  538722 Ngapuna</t>
  </si>
  <si>
    <t xml:space="preserve">  538731 Owhata South</t>
  </si>
  <si>
    <t xml:space="preserve">  538732 Lynmore</t>
  </si>
  <si>
    <t xml:space="preserve">  538741 Owhata West</t>
  </si>
  <si>
    <t xml:space="preserve">  538742 Owhata East</t>
  </si>
  <si>
    <t xml:space="preserve">  538811 Hamurana</t>
  </si>
  <si>
    <t xml:space="preserve">  538812 Inland Water-Lake Rotorua</t>
  </si>
  <si>
    <t xml:space="preserve">  538820 Tikitere</t>
  </si>
  <si>
    <t xml:space="preserve">  538831 Kaingaroa Forest</t>
  </si>
  <si>
    <t xml:space="preserve">  538832 Tarawera</t>
  </si>
  <si>
    <t xml:space="preserve">  538841 Golden Springs</t>
  </si>
  <si>
    <t xml:space="preserve">  538842 Reporoa</t>
  </si>
  <si>
    <t xml:space="preserve">  538850 Ngakuru</t>
  </si>
  <si>
    <t xml:space="preserve">  538861 Arahiwi</t>
  </si>
  <si>
    <t xml:space="preserve">  538863 Waiwhero</t>
  </si>
  <si>
    <t xml:space="preserve">  538864 Mamaku</t>
  </si>
  <si>
    <t xml:space="preserve">  539000 Selwyn Heights</t>
  </si>
  <si>
    <t xml:space="preserve">  539100 Western Heights</t>
  </si>
  <si>
    <t xml:space="preserve">  539200 Fairy Springs</t>
  </si>
  <si>
    <t xml:space="preserve">  539310 Pukehangi North</t>
  </si>
  <si>
    <t xml:space="preserve">  539320 Pukehangi South</t>
  </si>
  <si>
    <t xml:space="preserve">  539400 Mangakakahi</t>
  </si>
  <si>
    <t xml:space="preserve">  539500 Sunnybrook</t>
  </si>
  <si>
    <t xml:space="preserve">  539600 Fordlands</t>
  </si>
  <si>
    <t xml:space="preserve">  539700 Utuhina</t>
  </si>
  <si>
    <t xml:space="preserve">  539800 Pomare</t>
  </si>
  <si>
    <t xml:space="preserve">  539900 Hillcrest</t>
  </si>
  <si>
    <t xml:space="preserve">  540000 Springfield</t>
  </si>
  <si>
    <t xml:space="preserve">  540100 Kawaha Point</t>
  </si>
  <si>
    <t xml:space="preserve">  540200 Koutu</t>
  </si>
  <si>
    <t xml:space="preserve">  540300 Ohinemutu</t>
  </si>
  <si>
    <t xml:space="preserve">  540410 Kuirau</t>
  </si>
  <si>
    <t xml:space="preserve">  540420 Victoria</t>
  </si>
  <si>
    <t xml:space="preserve">  540510 Glenholme East</t>
  </si>
  <si>
    <t xml:space="preserve">  540520 Glenholme West</t>
  </si>
  <si>
    <t xml:space="preserve">  540600 Fenton</t>
  </si>
  <si>
    <t xml:space="preserve">  540700 Whaka</t>
  </si>
  <si>
    <t xml:space="preserve">  541900 Ohope</t>
  </si>
  <si>
    <t xml:space="preserve">  542000 Matata</t>
  </si>
  <si>
    <t xml:space="preserve">  542100 Taneatua</t>
  </si>
  <si>
    <t xml:space="preserve">  542200 Edgecumbe</t>
  </si>
  <si>
    <t xml:space="preserve">  542300 Te Teko</t>
  </si>
  <si>
    <t xml:space="preserve">  542410 Whakatane North</t>
  </si>
  <si>
    <t xml:space="preserve">  542421 Coastlands</t>
  </si>
  <si>
    <t xml:space="preserve">  542422 Whakatane West</t>
  </si>
  <si>
    <t xml:space="preserve">  542430 Trident</t>
  </si>
  <si>
    <t xml:space="preserve">  542440 Allandale-Mokorua</t>
  </si>
  <si>
    <t xml:space="preserve">  542511 Orini</t>
  </si>
  <si>
    <t xml:space="preserve">  542513 Inlet-Ohiwa Harbour West</t>
  </si>
  <si>
    <t xml:space="preserve">  542514 Maraetotara</t>
  </si>
  <si>
    <t xml:space="preserve">  542520 Poroporo</t>
  </si>
  <si>
    <t xml:space="preserve">  542530 Otakiri</t>
  </si>
  <si>
    <t xml:space="preserve">  542540 Rotoma</t>
  </si>
  <si>
    <t xml:space="preserve">  542550 Matahina-Minginui</t>
  </si>
  <si>
    <t xml:space="preserve">  542561 Waimana</t>
  </si>
  <si>
    <t xml:space="preserve">  542562 Urewera</t>
  </si>
  <si>
    <t xml:space="preserve">  542700 Murupara</t>
  </si>
  <si>
    <t xml:space="preserve">  542600 Kawerau</t>
  </si>
  <si>
    <t xml:space="preserve">  542800 Opotiki</t>
  </si>
  <si>
    <t xml:space="preserve">  542901 Te Kaha</t>
  </si>
  <si>
    <t xml:space="preserve">  542903 Cape Runaway</t>
  </si>
  <si>
    <t xml:space="preserve">  542904 Oponae</t>
  </si>
  <si>
    <t xml:space="preserve">  542905 Inlet-Ohiwa Harbour East</t>
  </si>
  <si>
    <t xml:space="preserve">  542906 Waiotahi</t>
  </si>
  <si>
    <t xml:space="preserve">  543301 East Cape</t>
  </si>
  <si>
    <t xml:space="preserve">  543302 Ruatoria</t>
  </si>
  <si>
    <t xml:space="preserve">  543303 Tokomaru Bay</t>
  </si>
  <si>
    <t xml:space="preserve">  543601 Tarndale-Rakauroa</t>
  </si>
  <si>
    <t xml:space="preserve">  543602 Te Karaka</t>
  </si>
  <si>
    <t xml:space="preserve">  543800 Patutahi</t>
  </si>
  <si>
    <t xml:space="preserve">  543901 Makaraka</t>
  </si>
  <si>
    <t xml:space="preserve">  543902 Matokitoki</t>
  </si>
  <si>
    <t xml:space="preserve">  543903 Wainui</t>
  </si>
  <si>
    <t xml:space="preserve">  544001 Wharekaka</t>
  </si>
  <si>
    <t xml:space="preserve">  544002 Tiniroto</t>
  </si>
  <si>
    <t xml:space="preserve">  544003 Manutuke</t>
  </si>
  <si>
    <t xml:space="preserve">  544004 Tolaga Bay</t>
  </si>
  <si>
    <t xml:space="preserve">  544200 Mangapapa</t>
  </si>
  <si>
    <t xml:space="preserve">  544300 Te Hapara</t>
  </si>
  <si>
    <t xml:space="preserve">  544400 Gisborne Airport</t>
  </si>
  <si>
    <t xml:space="preserve">  544500 Whataupoko</t>
  </si>
  <si>
    <t xml:space="preserve">  544600 Gisborne Central</t>
  </si>
  <si>
    <t xml:space="preserve">  544701 Kaiti North</t>
  </si>
  <si>
    <t xml:space="preserve">  544702 Outer Kaiti</t>
  </si>
  <si>
    <t xml:space="preserve">  544801 Kaiti South</t>
  </si>
  <si>
    <t xml:space="preserve">  544802 Tamarau</t>
  </si>
  <si>
    <t xml:space="preserve">  544900 Riverdale</t>
  </si>
  <si>
    <t xml:space="preserve">  545201 Tuai</t>
  </si>
  <si>
    <t xml:space="preserve">  545202 Frasertown</t>
  </si>
  <si>
    <t xml:space="preserve">  545204 Ruakituri-Morere</t>
  </si>
  <si>
    <t xml:space="preserve">  545205 Maungataniwha</t>
  </si>
  <si>
    <t xml:space="preserve">  545206 Inland Water-Lake Waikaremoana</t>
  </si>
  <si>
    <t xml:space="preserve">  545301 Raupunga</t>
  </si>
  <si>
    <t xml:space="preserve">  545302 Whakaki</t>
  </si>
  <si>
    <t xml:space="preserve">  545303 Nuhaka</t>
  </si>
  <si>
    <t xml:space="preserve">  545304 Mahia</t>
  </si>
  <si>
    <t xml:space="preserve">  545500 Wairoa</t>
  </si>
  <si>
    <t xml:space="preserve">  545710 Twyford</t>
  </si>
  <si>
    <t xml:space="preserve">  545721 Karamu</t>
  </si>
  <si>
    <t xml:space="preserve">  545722 Whakatu</t>
  </si>
  <si>
    <t xml:space="preserve">  545730 Clive</t>
  </si>
  <si>
    <t xml:space="preserve">  545740 Haumoana</t>
  </si>
  <si>
    <t xml:space="preserve">  545750 Brookvale</t>
  </si>
  <si>
    <t xml:space="preserve">  545761 Irongate</t>
  </si>
  <si>
    <t xml:space="preserve">  545762 Longlands South</t>
  </si>
  <si>
    <t xml:space="preserve">  545811 Tangoio</t>
  </si>
  <si>
    <t xml:space="preserve">  545812 Eskdale</t>
  </si>
  <si>
    <t xml:space="preserve">  545821 Sherenden-Puketapu</t>
  </si>
  <si>
    <t xml:space="preserve">  545822 Omahu</t>
  </si>
  <si>
    <t xml:space="preserve">  545831 Waiohiki</t>
  </si>
  <si>
    <t xml:space="preserve">  545832 Pakowhai</t>
  </si>
  <si>
    <t xml:space="preserve">  545841 Maraekakaho</t>
  </si>
  <si>
    <t xml:space="preserve">  545842 Bridge Pa</t>
  </si>
  <si>
    <t xml:space="preserve">  545851 Poukawa</t>
  </si>
  <si>
    <t xml:space="preserve">  545852 Pakipaki</t>
  </si>
  <si>
    <t xml:space="preserve">  545860 Waimarama</t>
  </si>
  <si>
    <t xml:space="preserve">  545911 Tutira</t>
  </si>
  <si>
    <t xml:space="preserve">  545912 Puketitiri</t>
  </si>
  <si>
    <t xml:space="preserve">  545913 Whanawhana</t>
  </si>
  <si>
    <t xml:space="preserve">  547600 Mahora</t>
  </si>
  <si>
    <t xml:space="preserve">  547700 St Leonards</t>
  </si>
  <si>
    <t xml:space="preserve">  547800 Frimley</t>
  </si>
  <si>
    <t xml:space="preserve">  547900 Raureka</t>
  </si>
  <si>
    <t xml:space="preserve">  548000 Mayfair</t>
  </si>
  <si>
    <t xml:space="preserve">  548100 Parkvale</t>
  </si>
  <si>
    <t xml:space="preserve">  548200 Hastings Central</t>
  </si>
  <si>
    <t xml:space="preserve">  548300 Akina</t>
  </si>
  <si>
    <t xml:space="preserve">  548400 Woolwich</t>
  </si>
  <si>
    <t xml:space="preserve">  548500 Camberley</t>
  </si>
  <si>
    <t xml:space="preserve">  548611 Kingsley-Chatham</t>
  </si>
  <si>
    <t xml:space="preserve">  548612 Lochain</t>
  </si>
  <si>
    <t xml:space="preserve">  548620 Flaxmere East</t>
  </si>
  <si>
    <t xml:space="preserve">  548810 Anderson Park</t>
  </si>
  <si>
    <t xml:space="preserve">  548821 Iona</t>
  </si>
  <si>
    <t xml:space="preserve">  548822 Havelock Hills</t>
  </si>
  <si>
    <t xml:space="preserve">  548831 Te Mata</t>
  </si>
  <si>
    <t xml:space="preserve">  548832 Havelock North Central</t>
  </si>
  <si>
    <t xml:space="preserve">  548833 Te Mata Hills</t>
  </si>
  <si>
    <t xml:space="preserve">  545611 Bay View</t>
  </si>
  <si>
    <t xml:space="preserve">  545621 Poraiti</t>
  </si>
  <si>
    <t xml:space="preserve">  545631 Meeanee</t>
  </si>
  <si>
    <t xml:space="preserve">  545632 Awatoto</t>
  </si>
  <si>
    <t xml:space="preserve">  546100 Westshore</t>
  </si>
  <si>
    <t xml:space="preserve">  546200 Ahuriri</t>
  </si>
  <si>
    <t xml:space="preserve">  546300 Onekawa Central</t>
  </si>
  <si>
    <t xml:space="preserve">  546400 Onekawa West</t>
  </si>
  <si>
    <t xml:space="preserve">  546500 Onekawa South</t>
  </si>
  <si>
    <t xml:space="preserve">  546600 Marewa</t>
  </si>
  <si>
    <t xml:space="preserve">  546700 Maraenui</t>
  </si>
  <si>
    <t xml:space="preserve">  546801 Hospital Hill</t>
  </si>
  <si>
    <t xml:space="preserve">  546802 Bluff Hill</t>
  </si>
  <si>
    <t xml:space="preserve">  546901 Nelson Park</t>
  </si>
  <si>
    <t xml:space="preserve">  546902 Mclean Park</t>
  </si>
  <si>
    <t xml:space="preserve">  547001 Tamatea North</t>
  </si>
  <si>
    <t xml:space="preserve">  547002 Tamatea South</t>
  </si>
  <si>
    <t xml:space="preserve">  547100 Greenmeadows</t>
  </si>
  <si>
    <t xml:space="preserve">  547200 Taradale North</t>
  </si>
  <si>
    <t xml:space="preserve">  547300 Taradale South</t>
  </si>
  <si>
    <t xml:space="preserve">  547400 Pirimai</t>
  </si>
  <si>
    <t xml:space="preserve">  549000 Takapau</t>
  </si>
  <si>
    <t xml:space="preserve">  549100 Waipawa</t>
  </si>
  <si>
    <t xml:space="preserve">  549200 Tikokino</t>
  </si>
  <si>
    <t xml:space="preserve">  549400 Otane</t>
  </si>
  <si>
    <t xml:space="preserve">  549500 Waipukurau</t>
  </si>
  <si>
    <t xml:space="preserve">  549601 Porangahau</t>
  </si>
  <si>
    <t xml:space="preserve">  549602 Elsthorpe-Flemington</t>
  </si>
  <si>
    <t xml:space="preserve">  550600 Urenui</t>
  </si>
  <si>
    <t xml:space="preserve">  550700 Okoki-Okau</t>
  </si>
  <si>
    <t xml:space="preserve">  550800 Oakura</t>
  </si>
  <si>
    <t xml:space="preserve">  550901 Bell Block</t>
  </si>
  <si>
    <t xml:space="preserve">  550902 Paraite</t>
  </si>
  <si>
    <t xml:space="preserve">  551012 Glen Avon</t>
  </si>
  <si>
    <t xml:space="preserve">  551013 Bowden</t>
  </si>
  <si>
    <t xml:space="preserve">  551014 Mangaoraka</t>
  </si>
  <si>
    <t xml:space="preserve">  551021 Carrington</t>
  </si>
  <si>
    <t xml:space="preserve">  551022 Highlands Park</t>
  </si>
  <si>
    <t xml:space="preserve">  551023 Fernleigh</t>
  </si>
  <si>
    <t xml:space="preserve">  551024 Barrett</t>
  </si>
  <si>
    <t xml:space="preserve">  551030 Omata</t>
  </si>
  <si>
    <t xml:space="preserve">  551111 Lepperton</t>
  </si>
  <si>
    <t xml:space="preserve">  551112 Kaitake</t>
  </si>
  <si>
    <t xml:space="preserve">  551120 Okato</t>
  </si>
  <si>
    <t xml:space="preserve">  551301 Waitara West</t>
  </si>
  <si>
    <t xml:space="preserve">  551302 Waitara East</t>
  </si>
  <si>
    <t xml:space="preserve">  551400 Moturoa</t>
  </si>
  <si>
    <t xml:space="preserve">  551501 Lynmouth</t>
  </si>
  <si>
    <t xml:space="preserve">  551502 Spotswood</t>
  </si>
  <si>
    <t xml:space="preserve">  551503 Marfell</t>
  </si>
  <si>
    <t xml:space="preserve">  551600 Upper Westown</t>
  </si>
  <si>
    <t xml:space="preserve">  551700 Westown</t>
  </si>
  <si>
    <t xml:space="preserve">  551800 New Plymouth Central</t>
  </si>
  <si>
    <t xml:space="preserve">  551900 Kawaroa</t>
  </si>
  <si>
    <t xml:space="preserve">  552001 Mount Bryan</t>
  </si>
  <si>
    <t xml:space="preserve">  552002 Marsland Hill</t>
  </si>
  <si>
    <t xml:space="preserve">  552100 Fitzroy</t>
  </si>
  <si>
    <t xml:space="preserve">  552200 Welbourn</t>
  </si>
  <si>
    <t xml:space="preserve">  552300 Merrilands</t>
  </si>
  <si>
    <t xml:space="preserve">  552400 Frankleigh</t>
  </si>
  <si>
    <t xml:space="preserve">  552500 Struan Park</t>
  </si>
  <si>
    <t xml:space="preserve">  552701 Egmont Village</t>
  </si>
  <si>
    <t xml:space="preserve">  552702 Kaimata</t>
  </si>
  <si>
    <t xml:space="preserve">  552800 Inglewood</t>
  </si>
  <si>
    <t xml:space="preserve">  552900 Midhirst</t>
  </si>
  <si>
    <t xml:space="preserve">  553001 Whangamomona</t>
  </si>
  <si>
    <t xml:space="preserve">  553002 Douglas</t>
  </si>
  <si>
    <t xml:space="preserve">  553003 Toko</t>
  </si>
  <si>
    <t xml:space="preserve">  553004 Pembroke</t>
  </si>
  <si>
    <t xml:space="preserve">  553101 Stratford West</t>
  </si>
  <si>
    <t xml:space="preserve">  553102 Stratford East</t>
  </si>
  <si>
    <t xml:space="preserve">  553200 Opunake</t>
  </si>
  <si>
    <t xml:space="preserve">  553301 Rahotu</t>
  </si>
  <si>
    <t xml:space="preserve">  553302 Kahui</t>
  </si>
  <si>
    <t xml:space="preserve">  553400 Kaponga</t>
  </si>
  <si>
    <t xml:space="preserve">  553500 Mangatoki-Moeroa</t>
  </si>
  <si>
    <t xml:space="preserve">  553601 Eltham</t>
  </si>
  <si>
    <t xml:space="preserve">  553700 Kapuni</t>
  </si>
  <si>
    <t xml:space="preserve">  553800 Manaia</t>
  </si>
  <si>
    <t xml:space="preserve">  553900 Normanby</t>
  </si>
  <si>
    <t xml:space="preserve">  554010 Hawera North</t>
  </si>
  <si>
    <t xml:space="preserve">  554020 Hawera South</t>
  </si>
  <si>
    <t xml:space="preserve">  554111 Ohawe Beach</t>
  </si>
  <si>
    <t xml:space="preserve">  554113 Tawhiti</t>
  </si>
  <si>
    <t xml:space="preserve">  554114 Waingongoro</t>
  </si>
  <si>
    <t xml:space="preserve">  554115 Hawera West</t>
  </si>
  <si>
    <t xml:space="preserve">  554120 Ohangai</t>
  </si>
  <si>
    <t xml:space="preserve">  554130 Okaiawa</t>
  </si>
  <si>
    <t xml:space="preserve">  554300 Waitotara</t>
  </si>
  <si>
    <t xml:space="preserve">  554400 Whenuakura</t>
  </si>
  <si>
    <t xml:space="preserve">  554500 Makakaho</t>
  </si>
  <si>
    <t xml:space="preserve">  554700 Patea</t>
  </si>
  <si>
    <t xml:space="preserve">  554800 Waverley</t>
  </si>
  <si>
    <t xml:space="preserve">  532300 Owhango</t>
  </si>
  <si>
    <t xml:space="preserve">  532400 Ohura</t>
  </si>
  <si>
    <t xml:space="preserve">  532501 Ngapuke</t>
  </si>
  <si>
    <t xml:space="preserve">  532601 Raurimu</t>
  </si>
  <si>
    <t xml:space="preserve">  532602 National Park</t>
  </si>
  <si>
    <t xml:space="preserve">  532700 Otangiwai-Heao</t>
  </si>
  <si>
    <t xml:space="preserve">  532901 Tarrangower</t>
  </si>
  <si>
    <t xml:space="preserve">  532902 Taumarunui Central</t>
  </si>
  <si>
    <t xml:space="preserve">  532903 Sunshine-Hospital Hill</t>
  </si>
  <si>
    <t xml:space="preserve">  532904 Manunui</t>
  </si>
  <si>
    <t xml:space="preserve">  554900 Tangiwai</t>
  </si>
  <si>
    <t xml:space="preserve">  555000 Ohakune</t>
  </si>
  <si>
    <t xml:space="preserve">  555100 Raetihi</t>
  </si>
  <si>
    <t xml:space="preserve">  558500 Waiouru</t>
  </si>
  <si>
    <t xml:space="preserve">  555200 Otamatea</t>
  </si>
  <si>
    <t xml:space="preserve">  555300 Blueskin</t>
  </si>
  <si>
    <t xml:space="preserve">  555400 Maxwell</t>
  </si>
  <si>
    <t xml:space="preserve">  555700 Castlecliff North</t>
  </si>
  <si>
    <t xml:space="preserve">  555800 Castlecliff South</t>
  </si>
  <si>
    <t xml:space="preserve">  555900 Mosston</t>
  </si>
  <si>
    <t xml:space="preserve">  556000 Balgownie</t>
  </si>
  <si>
    <t xml:space="preserve">  556100 Tawhero</t>
  </si>
  <si>
    <t xml:space="preserve">  556200 Gonville South</t>
  </si>
  <si>
    <t xml:space="preserve">  556300 Gonville East</t>
  </si>
  <si>
    <t xml:space="preserve">  556400 Gonville West</t>
  </si>
  <si>
    <t xml:space="preserve">  556500 Springvale West</t>
  </si>
  <si>
    <t xml:space="preserve">  556600 Springvale East</t>
  </si>
  <si>
    <t xml:space="preserve">  556700 Wanganui Collegiate</t>
  </si>
  <si>
    <t xml:space="preserve">  556800 Laird Park</t>
  </si>
  <si>
    <t xml:space="preserve">  556900 Wanganui Central</t>
  </si>
  <si>
    <t xml:space="preserve">  557000 Spriggens Park</t>
  </si>
  <si>
    <t xml:space="preserve">  557100 Cooks Gardens</t>
  </si>
  <si>
    <t xml:space="preserve">  557200 St Johns Hill</t>
  </si>
  <si>
    <t xml:space="preserve">  557300 Lower Aramoho</t>
  </si>
  <si>
    <t xml:space="preserve">  557400 Upper Aramoho</t>
  </si>
  <si>
    <t xml:space="preserve">  557500 Williams Domain</t>
  </si>
  <si>
    <t xml:space="preserve">  557600 Wembley Park</t>
  </si>
  <si>
    <t xml:space="preserve">  557700 Kowhai Park</t>
  </si>
  <si>
    <t xml:space="preserve">  557800 Bastia Hill</t>
  </si>
  <si>
    <t xml:space="preserve">  557900 Durie Hill</t>
  </si>
  <si>
    <t xml:space="preserve">  558100 Putiki</t>
  </si>
  <si>
    <t xml:space="preserve">  558200 Marybank-Gordon Park</t>
  </si>
  <si>
    <t xml:space="preserve">  558300 Fordell-Kakatahi</t>
  </si>
  <si>
    <t xml:space="preserve">  558600 Mangaweka</t>
  </si>
  <si>
    <t xml:space="preserve">  558700 Hunterville</t>
  </si>
  <si>
    <t xml:space="preserve">  558800 Ratana Community</t>
  </si>
  <si>
    <t xml:space="preserve">  558900 Bulls</t>
  </si>
  <si>
    <t xml:space="preserve">  559000 Ngamatea</t>
  </si>
  <si>
    <t xml:space="preserve">  559210 Moawhango</t>
  </si>
  <si>
    <t xml:space="preserve">  559220 Pohonui-Porewa</t>
  </si>
  <si>
    <t xml:space="preserve">  559230 Lake Alice</t>
  </si>
  <si>
    <t xml:space="preserve">  559240 Koitiata</t>
  </si>
  <si>
    <t xml:space="preserve">  559400 Taihape</t>
  </si>
  <si>
    <t xml:space="preserve">  559500 Marton</t>
  </si>
  <si>
    <t xml:space="preserve">  559700 Kiwitea</t>
  </si>
  <si>
    <t xml:space="preserve">  560000 Pohangina</t>
  </si>
  <si>
    <t xml:space="preserve">  560411 Oroua Bridge</t>
  </si>
  <si>
    <t xml:space="preserve">  560412 Maewa</t>
  </si>
  <si>
    <t xml:space="preserve">  560421 Halcombe</t>
  </si>
  <si>
    <t xml:space="preserve">  560422 Tokorangi-Hiwinui</t>
  </si>
  <si>
    <t xml:space="preserve">  560710 Feilding North</t>
  </si>
  <si>
    <t xml:space="preserve">  560720 Feilding West</t>
  </si>
  <si>
    <t xml:space="preserve">  560730 Feilding Central</t>
  </si>
  <si>
    <t xml:space="preserve">  560740 Feilding East</t>
  </si>
  <si>
    <t xml:space="preserve">  560900 Sanson</t>
  </si>
  <si>
    <t xml:space="preserve">  561000 Rongotea</t>
  </si>
  <si>
    <t xml:space="preserve">  561100 Tangimoana</t>
  </si>
  <si>
    <t xml:space="preserve">  561200 Himatangi Beach</t>
  </si>
  <si>
    <t xml:space="preserve">  561410 Rakiraki</t>
  </si>
  <si>
    <t xml:space="preserve">  561421 Ohakea</t>
  </si>
  <si>
    <t xml:space="preserve">  561422 Oroua Downs-Waitohi</t>
  </si>
  <si>
    <t xml:space="preserve">  561901 Kauwhata</t>
  </si>
  <si>
    <t xml:space="preserve">  560200 Ashhurst</t>
  </si>
  <si>
    <t xml:space="preserve">  560301 Stoney Creek</t>
  </si>
  <si>
    <t xml:space="preserve">  560302 Whakarongo</t>
  </si>
  <si>
    <t xml:space="preserve">  561811 Kairanga</t>
  </si>
  <si>
    <t xml:space="preserve">  561812 Longburn</t>
  </si>
  <si>
    <t xml:space="preserve">  561813 Massey University</t>
  </si>
  <si>
    <t xml:space="preserve">  561820 Linton Military Camp</t>
  </si>
  <si>
    <t xml:space="preserve">  561902 Turitea</t>
  </si>
  <si>
    <t xml:space="preserve">  562100 Milson</t>
  </si>
  <si>
    <t xml:space="preserve">  562200 Kelvin Grove</t>
  </si>
  <si>
    <t xml:space="preserve">  562310 Takaro</t>
  </si>
  <si>
    <t xml:space="preserve">  562320 Cloverlea</t>
  </si>
  <si>
    <t xml:space="preserve">  562401 Palmerston North Hospital</t>
  </si>
  <si>
    <t xml:space="preserve">  562402 Papaeoia</t>
  </si>
  <si>
    <t xml:space="preserve">  562500 Roslyn</t>
  </si>
  <si>
    <t xml:space="preserve">  562600 Terrace End</t>
  </si>
  <si>
    <t xml:space="preserve">  562710 Highbury</t>
  </si>
  <si>
    <t xml:space="preserve">  562720 Westbrook</t>
  </si>
  <si>
    <t xml:space="preserve">  562800 Palmerston North Central</t>
  </si>
  <si>
    <t xml:space="preserve">  562910 Awapuni North</t>
  </si>
  <si>
    <t xml:space="preserve">  562921 Awapuni West</t>
  </si>
  <si>
    <t xml:space="preserve">  562922 Awapuni South</t>
  </si>
  <si>
    <t xml:space="preserve">  563000 West End</t>
  </si>
  <si>
    <t xml:space="preserve">  563101 Hokowhitu West</t>
  </si>
  <si>
    <t xml:space="preserve">  563102 Hokowhitu Lagoon</t>
  </si>
  <si>
    <t xml:space="preserve">  563200 Hokowhitu East</t>
  </si>
  <si>
    <t xml:space="preserve">  563300 Aokautere</t>
  </si>
  <si>
    <t xml:space="preserve">  549800 Norsewood-Herbertville</t>
  </si>
  <si>
    <t xml:space="preserve">  549901 Owahanga</t>
  </si>
  <si>
    <t xml:space="preserve">  549902 Mara</t>
  </si>
  <si>
    <t xml:space="preserve">  550101 Dannevirke West</t>
  </si>
  <si>
    <t xml:space="preserve">  550102 Dannevirke East</t>
  </si>
  <si>
    <t xml:space="preserve">  550200 Papatawa</t>
  </si>
  <si>
    <t xml:space="preserve">  550500 Woodville</t>
  </si>
  <si>
    <t xml:space="preserve">  577900 Mangatainoka</t>
  </si>
  <si>
    <t xml:space="preserve">  578000 Pahiatua</t>
  </si>
  <si>
    <t xml:space="preserve">  578100 Eketahuna</t>
  </si>
  <si>
    <t xml:space="preserve">  578200 Nireaha-Tiraumea</t>
  </si>
  <si>
    <t xml:space="preserve">  561300 Foxton Beach</t>
  </si>
  <si>
    <t xml:space="preserve">  561500 Moutoa</t>
  </si>
  <si>
    <t xml:space="preserve">  561700 Foxton</t>
  </si>
  <si>
    <t xml:space="preserve">  563500 Shannon</t>
  </si>
  <si>
    <t xml:space="preserve">  563600 Waitarere</t>
  </si>
  <si>
    <t xml:space="preserve">  563801 Tokomaru</t>
  </si>
  <si>
    <t xml:space="preserve">  563802 Opiki</t>
  </si>
  <si>
    <t xml:space="preserve">  564011 Lake Horowhenua</t>
  </si>
  <si>
    <t xml:space="preserve">  564012 Waiopehu</t>
  </si>
  <si>
    <t xml:space="preserve">  564013 Kohitere</t>
  </si>
  <si>
    <t xml:space="preserve">  564021 Mangaore-Manakau</t>
  </si>
  <si>
    <t xml:space="preserve">  564210 Levin North</t>
  </si>
  <si>
    <t xml:space="preserve">  564220 Levin West</t>
  </si>
  <si>
    <t xml:space="preserve">  564231 Playford Park</t>
  </si>
  <si>
    <t xml:space="preserve">  564232 Levin South</t>
  </si>
  <si>
    <t xml:space="preserve">  564240 Levin East</t>
  </si>
  <si>
    <t xml:space="preserve">  563701 Waikanae Beach</t>
  </si>
  <si>
    <t xml:space="preserve">  563703 Waikanae East</t>
  </si>
  <si>
    <t xml:space="preserve">  563704 Peka Peka</t>
  </si>
  <si>
    <t xml:space="preserve">  563705 Waikanae Park</t>
  </si>
  <si>
    <t xml:space="preserve">  563706 Waikanae West</t>
  </si>
  <si>
    <t xml:space="preserve">  563920 Kaitawa</t>
  </si>
  <si>
    <t xml:space="preserve">  564022 Otaki Forks</t>
  </si>
  <si>
    <t xml:space="preserve">  564023 Te Horo</t>
  </si>
  <si>
    <t xml:space="preserve">  564400 Otaki</t>
  </si>
  <si>
    <t xml:space="preserve">  565901 Paraparaumu Beach North</t>
  </si>
  <si>
    <t xml:space="preserve">  565902 Otaihanga</t>
  </si>
  <si>
    <t xml:space="preserve">  565903 Paraparaumu Beach South</t>
  </si>
  <si>
    <t xml:space="preserve">  566000 Paraparaumu Central</t>
  </si>
  <si>
    <t xml:space="preserve">  566101 Raumati Beach</t>
  </si>
  <si>
    <t xml:space="preserve">  566102 Raumati South</t>
  </si>
  <si>
    <t xml:space="preserve">  566200 Paekakariki</t>
  </si>
  <si>
    <t xml:space="preserve">  566301 Kapiti Island</t>
  </si>
  <si>
    <t xml:space="preserve">  566302 Maungakotukutuku</t>
  </si>
  <si>
    <t xml:space="preserve">  565601 Pauatahanui</t>
  </si>
  <si>
    <t xml:space="preserve">  565602 Endeavour</t>
  </si>
  <si>
    <t xml:space="preserve">  565603 Resolution</t>
  </si>
  <si>
    <t xml:space="preserve">  565604 Adventure</t>
  </si>
  <si>
    <t xml:space="preserve">  565700 Paekakariki Hill</t>
  </si>
  <si>
    <t xml:space="preserve">  570400 Titahi Bay North</t>
  </si>
  <si>
    <t xml:space="preserve">  570500 Onepoto</t>
  </si>
  <si>
    <t xml:space="preserve">  570600 Titahi Bay South</t>
  </si>
  <si>
    <t xml:space="preserve">  570700 Elsdon-Takapuwahia</t>
  </si>
  <si>
    <t xml:space="preserve">  570800 Porirua Central</t>
  </si>
  <si>
    <t xml:space="preserve">  570900 Porirua East</t>
  </si>
  <si>
    <t xml:space="preserve">  571000 Ranui Heights</t>
  </si>
  <si>
    <t xml:space="preserve">  571100 Cannons Creek North</t>
  </si>
  <si>
    <t xml:space="preserve">  571200 Cannons Creek South</t>
  </si>
  <si>
    <t xml:space="preserve">  571300 Cannons Creek East</t>
  </si>
  <si>
    <t xml:space="preserve">  571400 Waitangirua</t>
  </si>
  <si>
    <t xml:space="preserve">  571501 Papakowhai North</t>
  </si>
  <si>
    <t xml:space="preserve">  571502 Papakowhai South</t>
  </si>
  <si>
    <t xml:space="preserve">  571600 Ascot Park</t>
  </si>
  <si>
    <t xml:space="preserve">  571800 Pukerua Bay</t>
  </si>
  <si>
    <t xml:space="preserve">  571900 Plimmerton</t>
  </si>
  <si>
    <t xml:space="preserve">  572000 Mana-Camborne</t>
  </si>
  <si>
    <t xml:space="preserve">  572100 Paremata-Postgate</t>
  </si>
  <si>
    <t xml:space="preserve">  572200 Discovery</t>
  </si>
  <si>
    <t xml:space="preserve">  572300 Mana Island</t>
  </si>
  <si>
    <t xml:space="preserve">  622201 Inlet-Porirua Harbour</t>
  </si>
  <si>
    <t xml:space="preserve">  564510 Heretaunga</t>
  </si>
  <si>
    <t xml:space="preserve">  564520 Trentham South</t>
  </si>
  <si>
    <t xml:space="preserve">  564530 Pinehaven</t>
  </si>
  <si>
    <t xml:space="preserve">  564601 Moonshine Valley</t>
  </si>
  <si>
    <t xml:space="preserve">  564602 Riverstone Terraces</t>
  </si>
  <si>
    <t xml:space="preserve">  566500 Te Marua</t>
  </si>
  <si>
    <t xml:space="preserve">  566610 Akatarawa</t>
  </si>
  <si>
    <t xml:space="preserve">  566620 Emerald Hill</t>
  </si>
  <si>
    <t xml:space="preserve">  566700 Maoribank</t>
  </si>
  <si>
    <t xml:space="preserve">  566800 Clouston Park</t>
  </si>
  <si>
    <t xml:space="preserve">  566900 Totara Park</t>
  </si>
  <si>
    <t xml:space="preserve">  567000 Ebdentown</t>
  </si>
  <si>
    <t xml:space="preserve">  567100 Upper Hutt Central</t>
  </si>
  <si>
    <t xml:space="preserve">  567200 Maidstone</t>
  </si>
  <si>
    <t xml:space="preserve">  567300 Wallaceville</t>
  </si>
  <si>
    <t xml:space="preserve">  567400 Elderslea</t>
  </si>
  <si>
    <t xml:space="preserve">  567500 Poets Block</t>
  </si>
  <si>
    <t xml:space="preserve">  567600 Brentwood</t>
  </si>
  <si>
    <t xml:space="preserve">  567700 Trentham North</t>
  </si>
  <si>
    <t xml:space="preserve">  567800 Heretaunga-Silverstream</t>
  </si>
  <si>
    <t xml:space="preserve">  567901 Cloustonville</t>
  </si>
  <si>
    <t xml:space="preserve">  567902 Mangaroa</t>
  </si>
  <si>
    <t xml:space="preserve">  564800 Glendale</t>
  </si>
  <si>
    <t xml:space="preserve">  564900 Parkway</t>
  </si>
  <si>
    <t xml:space="preserve">  565000 Fernlea</t>
  </si>
  <si>
    <t xml:space="preserve">  565100 Arakura</t>
  </si>
  <si>
    <t xml:space="preserve">  565200 Homedale West</t>
  </si>
  <si>
    <t xml:space="preserve">  565300 Homedale East</t>
  </si>
  <si>
    <t xml:space="preserve">  565400 Pencarrow</t>
  </si>
  <si>
    <t xml:space="preserve">  568101 Tawhai</t>
  </si>
  <si>
    <t xml:space="preserve">  568102 Holborn</t>
  </si>
  <si>
    <t xml:space="preserve">  568103 Delaney</t>
  </si>
  <si>
    <t xml:space="preserve">  568104 Manuka</t>
  </si>
  <si>
    <t xml:space="preserve">  568201 Taita North</t>
  </si>
  <si>
    <t xml:space="preserve">  568202 Taita South</t>
  </si>
  <si>
    <t xml:space="preserve">  568301 Avalon East</t>
  </si>
  <si>
    <t xml:space="preserve">  568302 Naenae North</t>
  </si>
  <si>
    <t xml:space="preserve">  568303 Naenae South</t>
  </si>
  <si>
    <t xml:space="preserve">  568401 Avalon West</t>
  </si>
  <si>
    <t xml:space="preserve">  568402 Boulcott</t>
  </si>
  <si>
    <t xml:space="preserve">  568501 Epuni West</t>
  </si>
  <si>
    <t xml:space="preserve">  568502 Epuni East</t>
  </si>
  <si>
    <t xml:space="preserve">  568601 Waterloo West</t>
  </si>
  <si>
    <t xml:space="preserve">  568602 Waterloo East</t>
  </si>
  <si>
    <t xml:space="preserve">  568701 Waiwhetu North</t>
  </si>
  <si>
    <t xml:space="preserve">  568702 Waiwhetu South</t>
  </si>
  <si>
    <t xml:space="preserve">  568800 Gracefield</t>
  </si>
  <si>
    <t xml:space="preserve">  568900 Moera</t>
  </si>
  <si>
    <t xml:space="preserve">  569001 Woburn North</t>
  </si>
  <si>
    <t xml:space="preserve">  569002 Woburn South</t>
  </si>
  <si>
    <t xml:space="preserve">  569100 Hutt Central</t>
  </si>
  <si>
    <t xml:space="preserve">  569201 Melling</t>
  </si>
  <si>
    <t xml:space="preserve">  569202 Alicetown</t>
  </si>
  <si>
    <t xml:space="preserve">  569301 Normandale</t>
  </si>
  <si>
    <t xml:space="preserve">  569302 Maungaraki</t>
  </si>
  <si>
    <t xml:space="preserve">  569401 Tirohanga</t>
  </si>
  <si>
    <t xml:space="preserve">  569402 Belmont</t>
  </si>
  <si>
    <t xml:space="preserve">  569500 Kelson</t>
  </si>
  <si>
    <t xml:space="preserve">  569600 Haywards-Manor Park</t>
  </si>
  <si>
    <t xml:space="preserve">  569800 Korokoro</t>
  </si>
  <si>
    <t xml:space="preserve">  569900 Petone Central</t>
  </si>
  <si>
    <t xml:space="preserve">  570000 Esplanade</t>
  </si>
  <si>
    <t xml:space="preserve">  570100 Wilford</t>
  </si>
  <si>
    <t xml:space="preserve">  570300 Eastbourne</t>
  </si>
  <si>
    <t xml:space="preserve">  622102 Seaview Marina</t>
  </si>
  <si>
    <t xml:space="preserve">  572500 Tawa South</t>
  </si>
  <si>
    <t xml:space="preserve">  572600 Tawa Central</t>
  </si>
  <si>
    <t xml:space="preserve">  572701 Linden</t>
  </si>
  <si>
    <t xml:space="preserve">  572702 Greenacres</t>
  </si>
  <si>
    <t xml:space="preserve">  572900 Thorndon-Tinakori Road</t>
  </si>
  <si>
    <t xml:space="preserve">  573000 Lambton</t>
  </si>
  <si>
    <t xml:space="preserve">  573101 Willis Street-Cambridge Terrace</t>
  </si>
  <si>
    <t xml:space="preserve">  573102 Wellington City-Marinas</t>
  </si>
  <si>
    <t xml:space="preserve">  573200 Aro Street-Nairn Street</t>
  </si>
  <si>
    <t xml:space="preserve">  573300 Mt Cook-Wallace Street</t>
  </si>
  <si>
    <t xml:space="preserve">  573400 Mt Victoria West</t>
  </si>
  <si>
    <t xml:space="preserve">  573511 Glenside North</t>
  </si>
  <si>
    <t xml:space="preserve">  573513 Churton Park North</t>
  </si>
  <si>
    <t xml:space="preserve">  573514 Churton Park South</t>
  </si>
  <si>
    <t xml:space="preserve">  573522 Grenada North</t>
  </si>
  <si>
    <t xml:space="preserve">  573523 Grenada Village</t>
  </si>
  <si>
    <t xml:space="preserve">  573524 Newlands East</t>
  </si>
  <si>
    <t xml:space="preserve">  573525 Takapu</t>
  </si>
  <si>
    <t xml:space="preserve">  573526 Horokiwi</t>
  </si>
  <si>
    <t xml:space="preserve">  573600 Johnsonville North</t>
  </si>
  <si>
    <t xml:space="preserve">  573700 Johnsonville Central</t>
  </si>
  <si>
    <t xml:space="preserve">  573801 Paparangi West</t>
  </si>
  <si>
    <t xml:space="preserve">  573802 Johnsonville East</t>
  </si>
  <si>
    <t xml:space="preserve">  573901 Paparangi</t>
  </si>
  <si>
    <t xml:space="preserve">  573902 Woodridge</t>
  </si>
  <si>
    <t xml:space="preserve">  573903 Newlands North</t>
  </si>
  <si>
    <t xml:space="preserve">  574001 Newlands South</t>
  </si>
  <si>
    <t xml:space="preserve">  574002 Ngauranga East</t>
  </si>
  <si>
    <t xml:space="preserve">  574100 Raroa</t>
  </si>
  <si>
    <t xml:space="preserve">  574200 Khandallah Park-Broadmeadows</t>
  </si>
  <si>
    <t xml:space="preserve">  574302 Te Kainga</t>
  </si>
  <si>
    <t xml:space="preserve">  574303 Ngauranga West</t>
  </si>
  <si>
    <t xml:space="preserve">  574304 Rangoon Heights</t>
  </si>
  <si>
    <t xml:space="preserve">  574401 Awarua</t>
  </si>
  <si>
    <t xml:space="preserve">  574402 Ngaio South</t>
  </si>
  <si>
    <t xml:space="preserve">  574500 Kaiwharawhara</t>
  </si>
  <si>
    <t xml:space="preserve">  574600 Wadestown</t>
  </si>
  <si>
    <t xml:space="preserve">  574701 Crofton Downs</t>
  </si>
  <si>
    <t xml:space="preserve">  574702 Wilton</t>
  </si>
  <si>
    <t xml:space="preserve">  574703 Northland North</t>
  </si>
  <si>
    <t xml:space="preserve">  574800 Karori North</t>
  </si>
  <si>
    <t xml:space="preserve">  574900 Karori Park</t>
  </si>
  <si>
    <t xml:space="preserve">  575000 Karori East</t>
  </si>
  <si>
    <t xml:space="preserve">  575100 Karori South</t>
  </si>
  <si>
    <t xml:space="preserve">  575200 Northland</t>
  </si>
  <si>
    <t xml:space="preserve">  575300 Kelburn</t>
  </si>
  <si>
    <t xml:space="preserve">  575400 Taitville</t>
  </si>
  <si>
    <t xml:space="preserve">  575500 Mitchelltown</t>
  </si>
  <si>
    <t xml:space="preserve">  575600 Brooklyn</t>
  </si>
  <si>
    <t xml:space="preserve">  575701 Vogeltown West</t>
  </si>
  <si>
    <t xml:space="preserve">  575702 Vogeltown</t>
  </si>
  <si>
    <t xml:space="preserve">  575800 Kingston-Mornington</t>
  </si>
  <si>
    <t xml:space="preserve">  575901 Brooklyn South</t>
  </si>
  <si>
    <t xml:space="preserve">  575902 Happy Valley-Owhiro Bay</t>
  </si>
  <si>
    <t xml:space="preserve">  576001 Island Bay West</t>
  </si>
  <si>
    <t xml:space="preserve">  576002 Island Bay East</t>
  </si>
  <si>
    <t xml:space="preserve">  576100 Melrose-Houghton Bay-Southgate</t>
  </si>
  <si>
    <t xml:space="preserve">  576200 Berhampore West</t>
  </si>
  <si>
    <t xml:space="preserve">  576301 Newtown West</t>
  </si>
  <si>
    <t xml:space="preserve">  576302 Berhampore East</t>
  </si>
  <si>
    <t xml:space="preserve">  576400 Newtown East</t>
  </si>
  <si>
    <t xml:space="preserve">  576500 Adelaide</t>
  </si>
  <si>
    <t xml:space="preserve">  576600 Oriental Bay</t>
  </si>
  <si>
    <t xml:space="preserve">  576700 Roseneath</t>
  </si>
  <si>
    <t xml:space="preserve">  576800 Hataitai North</t>
  </si>
  <si>
    <t xml:space="preserve">  576901 Kilbirnie East</t>
  </si>
  <si>
    <t xml:space="preserve">  576903 Kilbirnie West-Hataitai South</t>
  </si>
  <si>
    <t xml:space="preserve">  576904 Evans Bay Marina</t>
  </si>
  <si>
    <t xml:space="preserve">  577000 Lyall Bay-Airport-Moa Point</t>
  </si>
  <si>
    <t xml:space="preserve">  577101 Seatoun Tunnel West</t>
  </si>
  <si>
    <t xml:space="preserve">  577102 Strathmore Park</t>
  </si>
  <si>
    <t xml:space="preserve">  577200 Miramar South</t>
  </si>
  <si>
    <t xml:space="preserve">  577301 Miramar North</t>
  </si>
  <si>
    <t xml:space="preserve">  577302 Miramar</t>
  </si>
  <si>
    <t xml:space="preserve">  577400 Karaka Bay-Worser Bay</t>
  </si>
  <si>
    <t xml:space="preserve">  577500 Seatoun</t>
  </si>
  <si>
    <t xml:space="preserve">  577601 Maupuia</t>
  </si>
  <si>
    <t xml:space="preserve">  577602 Miramar West</t>
  </si>
  <si>
    <t xml:space="preserve">  577700 Makara-Ohariu</t>
  </si>
  <si>
    <t xml:space="preserve">  578301 Homebush-Te Ore Ore</t>
  </si>
  <si>
    <t xml:space="preserve">  578302 Opaki-Fernridge</t>
  </si>
  <si>
    <t xml:space="preserve">  578401 Kopuaranga</t>
  </si>
  <si>
    <t xml:space="preserve">  578402 Whareama</t>
  </si>
  <si>
    <t xml:space="preserve">  578600 Masterton Central</t>
  </si>
  <si>
    <t xml:space="preserve">  578700 Masterton West</t>
  </si>
  <si>
    <t xml:space="preserve">  578800 Masterton East</t>
  </si>
  <si>
    <t xml:space="preserve">  578901 Solway North</t>
  </si>
  <si>
    <t xml:space="preserve">  578902 Solway South</t>
  </si>
  <si>
    <t xml:space="preserve">  579000 Ngaumutawa</t>
  </si>
  <si>
    <t xml:space="preserve">  579100 Masterton Railway</t>
  </si>
  <si>
    <t xml:space="preserve">  579200 Lansdowne</t>
  </si>
  <si>
    <t xml:space="preserve">  579400 Waingawa</t>
  </si>
  <si>
    <t xml:space="preserve">  579501 Mt Holdsworth</t>
  </si>
  <si>
    <t xml:space="preserve">  579502 Te Wharau</t>
  </si>
  <si>
    <t xml:space="preserve">  579700 Carterton</t>
  </si>
  <si>
    <t xml:space="preserve">  579802 Tuturumuri</t>
  </si>
  <si>
    <t xml:space="preserve">  579803 Kahutara</t>
  </si>
  <si>
    <t xml:space="preserve">  579804 Inland Water-Lake Wairarapa</t>
  </si>
  <si>
    <t xml:space="preserve">  579900 Greytown</t>
  </si>
  <si>
    <t xml:space="preserve">  580000 Featherston</t>
  </si>
  <si>
    <t xml:space="preserve">  580100 Martinborough</t>
  </si>
  <si>
    <t xml:space="preserve">  581601 Golden Bay</t>
  </si>
  <si>
    <t xml:space="preserve">  581602 Takaka</t>
  </si>
  <si>
    <t xml:space="preserve">  581717 Aniseed Hill</t>
  </si>
  <si>
    <t xml:space="preserve">  581720 Hope</t>
  </si>
  <si>
    <t xml:space="preserve">  581724 Best Island</t>
  </si>
  <si>
    <t xml:space="preserve">  581725 Bell Island</t>
  </si>
  <si>
    <t xml:space="preserve">  581726 Ranzau</t>
  </si>
  <si>
    <t xml:space="preserve">  581811 Richmond Hill</t>
  </si>
  <si>
    <t xml:space="preserve">  581822 Brightwater</t>
  </si>
  <si>
    <t xml:space="preserve">  581823 Wakefield</t>
  </si>
  <si>
    <t xml:space="preserve">  581825 Mapua</t>
  </si>
  <si>
    <t xml:space="preserve">  581831 Inlet-Motueka</t>
  </si>
  <si>
    <t xml:space="preserve">  581832 Kaiteriteri</t>
  </si>
  <si>
    <t xml:space="preserve">  581833 Motueka Outer</t>
  </si>
  <si>
    <t xml:space="preserve">  581834 Rabbit Island</t>
  </si>
  <si>
    <t xml:space="preserve">  581835 Waimea Inlet West</t>
  </si>
  <si>
    <t xml:space="preserve">  581836 Wai-Iti</t>
  </si>
  <si>
    <t xml:space="preserve">  581841 Golden Downs</t>
  </si>
  <si>
    <t xml:space="preserve">  581842 Lake Rotoroa</t>
  </si>
  <si>
    <t xml:space="preserve">  581843 Murchison</t>
  </si>
  <si>
    <t xml:space="preserve">  581844 Tapawera</t>
  </si>
  <si>
    <t xml:space="preserve">  581850 Riwaka</t>
  </si>
  <si>
    <t xml:space="preserve">  584201 Richmond East</t>
  </si>
  <si>
    <t xml:space="preserve">  584202 Richmond West</t>
  </si>
  <si>
    <t xml:space="preserve">  584301 Motueka West</t>
  </si>
  <si>
    <t xml:space="preserve">  584303 Motueka East</t>
  </si>
  <si>
    <t xml:space="preserve">  584304 Moutere Inlet</t>
  </si>
  <si>
    <t xml:space="preserve">  584305 Jackett Island</t>
  </si>
  <si>
    <t xml:space="preserve">  623803 Oceanic-Tasman Region</t>
  </si>
  <si>
    <t xml:space="preserve">  623900 Inlet-Ligar Bay</t>
  </si>
  <si>
    <t xml:space="preserve">  581713 Glenduan</t>
  </si>
  <si>
    <t xml:space="preserve">  581715 Ngawhatu</t>
  </si>
  <si>
    <t xml:space="preserve">  581721 Saxton Island</t>
  </si>
  <si>
    <t xml:space="preserve">  581722 Waimea Inlet East</t>
  </si>
  <si>
    <t xml:space="preserve">  581723 Saxton</t>
  </si>
  <si>
    <t xml:space="preserve">  581812 Whangamoa</t>
  </si>
  <si>
    <t xml:space="preserve">  582000 Clifton</t>
  </si>
  <si>
    <t xml:space="preserve">  582100 Atawhai</t>
  </si>
  <si>
    <t xml:space="preserve">  582200 Port Nelson</t>
  </si>
  <si>
    <t xml:space="preserve">  582300 The Wood</t>
  </si>
  <si>
    <t xml:space="preserve">  582401 Britannia</t>
  </si>
  <si>
    <t xml:space="preserve">  582402 Washington</t>
  </si>
  <si>
    <t xml:space="preserve">  582500 Trafalgar</t>
  </si>
  <si>
    <t xml:space="preserve">  582600 Maitai</t>
  </si>
  <si>
    <t xml:space="preserve">  582700 Kirks</t>
  </si>
  <si>
    <t xml:space="preserve">  582800 Bronte</t>
  </si>
  <si>
    <t xml:space="preserve">  582900 Atmore</t>
  </si>
  <si>
    <t xml:space="preserve">  583000 Tahunanui</t>
  </si>
  <si>
    <t xml:space="preserve">  583100 Tahuna Hills</t>
  </si>
  <si>
    <t xml:space="preserve">  583201 Toi Toi</t>
  </si>
  <si>
    <t xml:space="preserve">  583202 Broads</t>
  </si>
  <si>
    <t xml:space="preserve">  583300 Grampians</t>
  </si>
  <si>
    <t xml:space="preserve">  583400 The Brook</t>
  </si>
  <si>
    <t xml:space="preserve">  583500 Nelson Airport</t>
  </si>
  <si>
    <t xml:space="preserve">  583600 Nayland</t>
  </si>
  <si>
    <t xml:space="preserve">  583700 Enner Glynn</t>
  </si>
  <si>
    <t xml:space="preserve">  583800 Maitlands</t>
  </si>
  <si>
    <t xml:space="preserve">  583900 Isel Park</t>
  </si>
  <si>
    <t xml:space="preserve">  584000 Langbein</t>
  </si>
  <si>
    <t xml:space="preserve">  623801 Inlet-Tasman Bay</t>
  </si>
  <si>
    <t xml:space="preserve">  580200 Havelock</t>
  </si>
  <si>
    <t xml:space="preserve">  580300 Renwick</t>
  </si>
  <si>
    <t xml:space="preserve">  580410 Woodbourne</t>
  </si>
  <si>
    <t xml:space="preserve">  580420 Omaka</t>
  </si>
  <si>
    <t xml:space="preserve">  580431 Spring Creek-Grovetown</t>
  </si>
  <si>
    <t xml:space="preserve">  580432 Riverlands</t>
  </si>
  <si>
    <t xml:space="preserve">  580442 Waikawa</t>
  </si>
  <si>
    <t xml:space="preserve">  580445 Marlborough Sounds Coastal Marine</t>
  </si>
  <si>
    <t xml:space="preserve">  580446 Marlborough Sounds Terrestrial</t>
  </si>
  <si>
    <t xml:space="preserve">  580447 Wairau North</t>
  </si>
  <si>
    <t xml:space="preserve">  580448 Tuamarina</t>
  </si>
  <si>
    <t xml:space="preserve">  580449 Rapaura</t>
  </si>
  <si>
    <t xml:space="preserve">  580450 Wairau South</t>
  </si>
  <si>
    <t xml:space="preserve">  580451 Weld Pass</t>
  </si>
  <si>
    <t xml:space="preserve">  580452 Fairhall</t>
  </si>
  <si>
    <t xml:space="preserve">  580600 Severn</t>
  </si>
  <si>
    <t xml:space="preserve">  580801 Ward</t>
  </si>
  <si>
    <t xml:space="preserve">  580802 Seddon</t>
  </si>
  <si>
    <t xml:space="preserve">  581100 Picton</t>
  </si>
  <si>
    <t xml:space="preserve">  581210 Springlands</t>
  </si>
  <si>
    <t xml:space="preserve">  581220 Mayfield</t>
  </si>
  <si>
    <t xml:space="preserve">  581230 Blenheim Central</t>
  </si>
  <si>
    <t xml:space="preserve">  581240 Whitney</t>
  </si>
  <si>
    <t xml:space="preserve">  581250 Redwoodtown</t>
  </si>
  <si>
    <t xml:space="preserve">  581260 Witherlea</t>
  </si>
  <si>
    <t xml:space="preserve">  581400 Kaikoura Township</t>
  </si>
  <si>
    <t xml:space="preserve">  581500 Kaikoura Rural</t>
  </si>
  <si>
    <t xml:space="preserve">  584402 Karamea</t>
  </si>
  <si>
    <t xml:space="preserve">  584403 Hector-Ngakawau</t>
  </si>
  <si>
    <t xml:space="preserve">  584404 Granity</t>
  </si>
  <si>
    <t xml:space="preserve">  584405 Orowaiti</t>
  </si>
  <si>
    <t xml:space="preserve">  584407 Little Wanganui</t>
  </si>
  <si>
    <t xml:space="preserve">  584408 Mokihinui</t>
  </si>
  <si>
    <t xml:space="preserve">  584409 Buller Coalfields</t>
  </si>
  <si>
    <t xml:space="preserve">  584410 Westport Rural</t>
  </si>
  <si>
    <t xml:space="preserve">  584411 Charleston</t>
  </si>
  <si>
    <t xml:space="preserve">  584412 Inangahua Junction</t>
  </si>
  <si>
    <t xml:space="preserve">  584500 Westport Urban</t>
  </si>
  <si>
    <t xml:space="preserve">  584600 Reefton</t>
  </si>
  <si>
    <t xml:space="preserve">  584701 Inangahua Valley</t>
  </si>
  <si>
    <t xml:space="preserve">  584702 Mawheraiti</t>
  </si>
  <si>
    <t xml:space="preserve">  584703 Maruia</t>
  </si>
  <si>
    <t xml:space="preserve">  624100 Inlet-Buller River</t>
  </si>
  <si>
    <t xml:space="preserve">  584800 Karoro</t>
  </si>
  <si>
    <t xml:space="preserve">  584911 Kaiata</t>
  </si>
  <si>
    <t xml:space="preserve">  584912 South Beach-Camerons</t>
  </si>
  <si>
    <t xml:space="preserve">  584922 Blackball</t>
  </si>
  <si>
    <t xml:space="preserve">  584923 Point Elizabeth</t>
  </si>
  <si>
    <t xml:space="preserve">  584930 Dobson</t>
  </si>
  <si>
    <t xml:space="preserve">  584931 Barrytown</t>
  </si>
  <si>
    <t xml:space="preserve">  584932 Coal Creek</t>
  </si>
  <si>
    <t xml:space="preserve">  584933 Atarau</t>
  </si>
  <si>
    <t xml:space="preserve">  584934 Greymouth Rural</t>
  </si>
  <si>
    <t xml:space="preserve">  584935 Marsden-Hohonu</t>
  </si>
  <si>
    <t xml:space="preserve">  584936 Arnold Valley</t>
  </si>
  <si>
    <t xml:space="preserve">  584937 Nelson Creek-Ngahere</t>
  </si>
  <si>
    <t xml:space="preserve">  584938 Ahaura</t>
  </si>
  <si>
    <t xml:space="preserve">  584939 Lake Brunner</t>
  </si>
  <si>
    <t xml:space="preserve">  584940 Haupiri</t>
  </si>
  <si>
    <t xml:space="preserve">  585000 Runanga-Rapahoe</t>
  </si>
  <si>
    <t xml:space="preserve">  585110 Cobden</t>
  </si>
  <si>
    <t xml:space="preserve">  585120 Blaketown</t>
  </si>
  <si>
    <t xml:space="preserve">  585130 Greymouth Central</t>
  </si>
  <si>
    <t xml:space="preserve">  585140 Greymouth South</t>
  </si>
  <si>
    <t xml:space="preserve">  585306 Kumara</t>
  </si>
  <si>
    <t xml:space="preserve">  585307 Kaniere</t>
  </si>
  <si>
    <t xml:space="preserve">  585309 Ross</t>
  </si>
  <si>
    <t xml:space="preserve">  585311 Harihari</t>
  </si>
  <si>
    <t xml:space="preserve">  585312 Franz Josef</t>
  </si>
  <si>
    <t xml:space="preserve">  585313 Fox Glacier</t>
  </si>
  <si>
    <t xml:space="preserve">  585314 Taramakau</t>
  </si>
  <si>
    <t xml:space="preserve">  585315 Otira</t>
  </si>
  <si>
    <t xml:space="preserve">  585316 Waimea-Arahura</t>
  </si>
  <si>
    <t xml:space="preserve">  585317 Hokitika Rural</t>
  </si>
  <si>
    <t xml:space="preserve">  585318 Hokitika Valley</t>
  </si>
  <si>
    <t xml:space="preserve">  585319 Totara River</t>
  </si>
  <si>
    <t xml:space="preserve">  585320 Waitaha</t>
  </si>
  <si>
    <t xml:space="preserve">  585321 Whataroa</t>
  </si>
  <si>
    <t xml:space="preserve">  585322 Waiho</t>
  </si>
  <si>
    <t xml:space="preserve">  585323 Karangarua</t>
  </si>
  <si>
    <t xml:space="preserve">  585324 Bruce Bay-Paringa</t>
  </si>
  <si>
    <t xml:space="preserve">  585325 Haast</t>
  </si>
  <si>
    <t xml:space="preserve">  585400 Hokitika Urban</t>
  </si>
  <si>
    <t xml:space="preserve">  580900 Lake Tennyson</t>
  </si>
  <si>
    <t xml:space="preserve">  585502 Hanmer Springs</t>
  </si>
  <si>
    <t xml:space="preserve">  585504 Culverden</t>
  </si>
  <si>
    <t xml:space="preserve">  585505 Waiau</t>
  </si>
  <si>
    <t xml:space="preserve">  585506 Amuri</t>
  </si>
  <si>
    <t xml:space="preserve">  585601 Parnassus</t>
  </si>
  <si>
    <t xml:space="preserve">  585602 Cheviot</t>
  </si>
  <si>
    <t xml:space="preserve">  585700 Hurunui</t>
  </si>
  <si>
    <t xml:space="preserve">  585802 Amberley</t>
  </si>
  <si>
    <t xml:space="preserve">  585803 Leithfield</t>
  </si>
  <si>
    <t xml:space="preserve">  585805 Sefton</t>
  </si>
  <si>
    <t xml:space="preserve">  585806 Okuku</t>
  </si>
  <si>
    <t xml:space="preserve">  585807 Loburn</t>
  </si>
  <si>
    <t xml:space="preserve">  585808 Ashley</t>
  </si>
  <si>
    <t xml:space="preserve">  586001 Camside</t>
  </si>
  <si>
    <t xml:space="preserve">  586002 Pines-Kairaki Beach</t>
  </si>
  <si>
    <t xml:space="preserve">  586112 Waikuku</t>
  </si>
  <si>
    <t xml:space="preserve">  586114 Cust</t>
  </si>
  <si>
    <t xml:space="preserve">  586115 Mairaki</t>
  </si>
  <si>
    <t xml:space="preserve">  586120 Woodend</t>
  </si>
  <si>
    <t xml:space="preserve">  586121 Fernside</t>
  </si>
  <si>
    <t xml:space="preserve">  586122 Lehmans</t>
  </si>
  <si>
    <t xml:space="preserve">  586124 Pegasus</t>
  </si>
  <si>
    <t xml:space="preserve">  586126 Woodend Beach</t>
  </si>
  <si>
    <t xml:space="preserve">  586127 Coldstream</t>
  </si>
  <si>
    <t xml:space="preserve">  586128 Ravenswood</t>
  </si>
  <si>
    <t xml:space="preserve">  586129 Tuahiwi</t>
  </si>
  <si>
    <t xml:space="preserve">  586130 Woodend West</t>
  </si>
  <si>
    <t xml:space="preserve">  586303 Rangiora East</t>
  </si>
  <si>
    <t xml:space="preserve">  586304 Southbrook</t>
  </si>
  <si>
    <t xml:space="preserve">  586305 Kingsbury</t>
  </si>
  <si>
    <t xml:space="preserve">  586306 Rangiora North</t>
  </si>
  <si>
    <t xml:space="preserve">  586307 Rangiora West</t>
  </si>
  <si>
    <t xml:space="preserve">  586308 Rangiora Central</t>
  </si>
  <si>
    <t xml:space="preserve">  586403 Kaiapoi South</t>
  </si>
  <si>
    <t xml:space="preserve">  586404 Mansfield</t>
  </si>
  <si>
    <t xml:space="preserve">  586405 Courtenay</t>
  </si>
  <si>
    <t xml:space="preserve">  586407 Kaiapoi East</t>
  </si>
  <si>
    <t xml:space="preserve">  586408 Kaiapoi North West</t>
  </si>
  <si>
    <t xml:space="preserve">  586409 Kaiapoi North East</t>
  </si>
  <si>
    <t xml:space="preserve">  586501 Clarkville</t>
  </si>
  <si>
    <t xml:space="preserve">  586503 Kaiapoi West</t>
  </si>
  <si>
    <t xml:space="preserve">  586504 Silverstream</t>
  </si>
  <si>
    <t xml:space="preserve">  586603 Mandeville</t>
  </si>
  <si>
    <t xml:space="preserve">  586604 Ohoka</t>
  </si>
  <si>
    <t xml:space="preserve">  586605 West Eyreton</t>
  </si>
  <si>
    <t xml:space="preserve">  586606 Eyrewell</t>
  </si>
  <si>
    <t xml:space="preserve">  586801 Ashley Gorge</t>
  </si>
  <si>
    <t xml:space="preserve">  586802 Oxford</t>
  </si>
  <si>
    <t xml:space="preserve">  587302 Halswell South</t>
  </si>
  <si>
    <t xml:space="preserve">  587303 Oaklands West</t>
  </si>
  <si>
    <t xml:space="preserve">  587304 Oaklands East</t>
  </si>
  <si>
    <t xml:space="preserve">  587400 Hornby North</t>
  </si>
  <si>
    <t xml:space="preserve">  587500 Hornby South</t>
  </si>
  <si>
    <t xml:space="preserve">  587701 Sockburn</t>
  </si>
  <si>
    <t xml:space="preserve">  587702 Wigram</t>
  </si>
  <si>
    <t xml:space="preserve">  587811 Yaldhurst</t>
  </si>
  <si>
    <t xml:space="preserve">  587812 Broomfield</t>
  </si>
  <si>
    <t xml:space="preserve">  587821 Paparua</t>
  </si>
  <si>
    <t xml:space="preserve">  587822 Templeton</t>
  </si>
  <si>
    <t xml:space="preserve">  587830 Islington</t>
  </si>
  <si>
    <t xml:space="preserve">  587842 Halswell West</t>
  </si>
  <si>
    <t xml:space="preserve">  587844 Westmorland</t>
  </si>
  <si>
    <t xml:space="preserve">  587845 Aidanfield</t>
  </si>
  <si>
    <t xml:space="preserve">  587846 Halswell Domain</t>
  </si>
  <si>
    <t xml:space="preserve">  587847 Hendersons Basin</t>
  </si>
  <si>
    <t xml:space="preserve">  587902 Mcleans Island</t>
  </si>
  <si>
    <t xml:space="preserve">  587903 Kennedys Bush</t>
  </si>
  <si>
    <t xml:space="preserve">  588101 Redwood North</t>
  </si>
  <si>
    <t xml:space="preserve">  588102 Redwood South</t>
  </si>
  <si>
    <t xml:space="preserve">  588200 Styx Mill</t>
  </si>
  <si>
    <t xml:space="preserve">  588300 Casebrook</t>
  </si>
  <si>
    <t xml:space="preserve">  588401 Belfast South</t>
  </si>
  <si>
    <t xml:space="preserve">  588402 Sawyers Arms</t>
  </si>
  <si>
    <t xml:space="preserve">  588500 Bishopdale North</t>
  </si>
  <si>
    <t xml:space="preserve">  588600 Harewood</t>
  </si>
  <si>
    <t xml:space="preserve">  588700 Bishopdale</t>
  </si>
  <si>
    <t xml:space="preserve">  588800 Russley</t>
  </si>
  <si>
    <t xml:space="preserve">  588900 Burnside</t>
  </si>
  <si>
    <t xml:space="preserve">  589000 Wairarapa</t>
  </si>
  <si>
    <t xml:space="preserve">  589100 Jellie Park</t>
  </si>
  <si>
    <t xml:space="preserve">  589200 Bryndwr</t>
  </si>
  <si>
    <t xml:space="preserve">  589300 Holmwood</t>
  </si>
  <si>
    <t xml:space="preserve">  589400 Fendalton</t>
  </si>
  <si>
    <t xml:space="preserve">  589500 Deans Bush</t>
  </si>
  <si>
    <t xml:space="preserve">  589601 Hawthornden</t>
  </si>
  <si>
    <t xml:space="preserve">  589602 Merrin</t>
  </si>
  <si>
    <t xml:space="preserve">  589700 Westburn</t>
  </si>
  <si>
    <t xml:space="preserve">  589800 Avonhead West</t>
  </si>
  <si>
    <t xml:space="preserve">  589900 Avonhead</t>
  </si>
  <si>
    <t xml:space="preserve">  590000 Ilam</t>
  </si>
  <si>
    <t xml:space="preserve">  590100 Upper Riccarton</t>
  </si>
  <si>
    <t xml:space="preserve">  590200 Wharenui</t>
  </si>
  <si>
    <t xml:space="preserve">  590300 Middleton</t>
  </si>
  <si>
    <t xml:space="preserve">  590400 Belfast</t>
  </si>
  <si>
    <t xml:space="preserve">  590501 Travis Wetland</t>
  </si>
  <si>
    <t xml:space="preserve">  590504 Mairehau North</t>
  </si>
  <si>
    <t xml:space="preserve">  590505 Westhaven</t>
  </si>
  <si>
    <t xml:space="preserve">  590506 Highfield Park</t>
  </si>
  <si>
    <t xml:space="preserve">  590507 Prestons</t>
  </si>
  <si>
    <t xml:space="preserve">  590602 Parklands</t>
  </si>
  <si>
    <t xml:space="preserve">  590603 Waimairi Beach</t>
  </si>
  <si>
    <t xml:space="preserve">  590604 Styx</t>
  </si>
  <si>
    <t xml:space="preserve">  590701 Mona Vale</t>
  </si>
  <si>
    <t xml:space="preserve">  590702 Riccarton West</t>
  </si>
  <si>
    <t xml:space="preserve">  590800 Riccarton</t>
  </si>
  <si>
    <t xml:space="preserve">  590900 Riccarton South</t>
  </si>
  <si>
    <t xml:space="preserve">  591101 Cashmere West</t>
  </si>
  <si>
    <t xml:space="preserve">  591102 Cashmere East</t>
  </si>
  <si>
    <t xml:space="preserve">  591200 Rapaki Track</t>
  </si>
  <si>
    <t xml:space="preserve">  591300 Heathcote Valley</t>
  </si>
  <si>
    <t xml:space="preserve">  591500 Cathedral Square</t>
  </si>
  <si>
    <t xml:space="preserve">  591600 Hagley Park</t>
  </si>
  <si>
    <t xml:space="preserve">  591700 Avon Loop</t>
  </si>
  <si>
    <t xml:space="preserve">  591800 Northcote</t>
  </si>
  <si>
    <t xml:space="preserve">  591900 Papanui</t>
  </si>
  <si>
    <t xml:space="preserve">  592000 Aorangi</t>
  </si>
  <si>
    <t xml:space="preserve">  592100 Strowan</t>
  </si>
  <si>
    <t xml:space="preserve">  592200 Merivale</t>
  </si>
  <si>
    <t xml:space="preserve">  592300 Rutland</t>
  </si>
  <si>
    <t xml:space="preserve">  592401 St Albans West</t>
  </si>
  <si>
    <t xml:space="preserve">  592402 St Albans East</t>
  </si>
  <si>
    <t xml:space="preserve">  592500 Mairehau</t>
  </si>
  <si>
    <t xml:space="preserve">  592600 Edgeware</t>
  </si>
  <si>
    <t xml:space="preserve">  592701 Shirley West</t>
  </si>
  <si>
    <t xml:space="preserve">  592702 Shirley East</t>
  </si>
  <si>
    <t xml:space="preserve">  592811 Burwood</t>
  </si>
  <si>
    <t xml:space="preserve">  592812 Dallington</t>
  </si>
  <si>
    <t xml:space="preserve">  592820 Travis</t>
  </si>
  <si>
    <t xml:space="preserve">  592900 Avondale</t>
  </si>
  <si>
    <t xml:space="preserve">  593000 Wainoni</t>
  </si>
  <si>
    <t xml:space="preserve">  593100 Aranui</t>
  </si>
  <si>
    <t xml:space="preserve">  593200 Richmond North</t>
  </si>
  <si>
    <t xml:space="preserve">  593300 Richmond South</t>
  </si>
  <si>
    <t xml:space="preserve">  593400 Avonside</t>
  </si>
  <si>
    <t xml:space="preserve">  593501 Linwood</t>
  </si>
  <si>
    <t xml:space="preserve">  593502 Phillipstown</t>
  </si>
  <si>
    <t xml:space="preserve">  593600 Linwood North</t>
  </si>
  <si>
    <t xml:space="preserve">  593700 Linwood East</t>
  </si>
  <si>
    <t xml:space="preserve">  593800 Bexley</t>
  </si>
  <si>
    <t xml:space="preserve">  593900 Bromley</t>
  </si>
  <si>
    <t xml:space="preserve">  594010 Woolston West</t>
  </si>
  <si>
    <t xml:space="preserve">  594020 Ferrymead</t>
  </si>
  <si>
    <t xml:space="preserve">  594100 Woolston South</t>
  </si>
  <si>
    <t xml:space="preserve">  594200 Ensors</t>
  </si>
  <si>
    <t xml:space="preserve">  594300 Opawa</t>
  </si>
  <si>
    <t xml:space="preserve">  594400 St Martins</t>
  </si>
  <si>
    <t xml:space="preserve">  594500 Waltham</t>
  </si>
  <si>
    <t xml:space="preserve">  594600 Sydenham</t>
  </si>
  <si>
    <t xml:space="preserve">  594700 Addington</t>
  </si>
  <si>
    <t xml:space="preserve">  594800 Barrington North</t>
  </si>
  <si>
    <t xml:space="preserve">  594900 Barrington South</t>
  </si>
  <si>
    <t xml:space="preserve">  595000 Spreydon</t>
  </si>
  <si>
    <t xml:space="preserve">  595100 Hoon Hay</t>
  </si>
  <si>
    <t xml:space="preserve">  595200 Hoon Hay South</t>
  </si>
  <si>
    <t xml:space="preserve">  595300 Hillmorton</t>
  </si>
  <si>
    <t xml:space="preserve">  595400 Somerfield</t>
  </si>
  <si>
    <t xml:space="preserve">  595500 Beckenham</t>
  </si>
  <si>
    <t xml:space="preserve">  595600 North Beach</t>
  </si>
  <si>
    <t xml:space="preserve">  595700 Rawhiti</t>
  </si>
  <si>
    <t xml:space="preserve">  595800 New Brighton</t>
  </si>
  <si>
    <t xml:space="preserve">  595900 South Brighton</t>
  </si>
  <si>
    <t xml:space="preserve">  596000 Mt Pleasant</t>
  </si>
  <si>
    <t xml:space="preserve">  596101 Avon-Heathcote Estuary</t>
  </si>
  <si>
    <t xml:space="preserve">  596102 Moncks Bay</t>
  </si>
  <si>
    <t xml:space="preserve">  596200 Sumner</t>
  </si>
  <si>
    <t xml:space="preserve">  596400 Lyttelton</t>
  </si>
  <si>
    <t xml:space="preserve">  596502 Diamond Harbour</t>
  </si>
  <si>
    <t xml:space="preserve">  596503 Governors Bay</t>
  </si>
  <si>
    <t xml:space="preserve">  596504 Quail Island</t>
  </si>
  <si>
    <t xml:space="preserve">  596600 Port Levy</t>
  </si>
  <si>
    <t xml:space="preserve">  596800 Akaroa</t>
  </si>
  <si>
    <t xml:space="preserve">  596901 Akaroa Harbour</t>
  </si>
  <si>
    <t xml:space="preserve">  596902 Banks Peninsula Eastern Bays</t>
  </si>
  <si>
    <t xml:space="preserve">  597101 Little River</t>
  </si>
  <si>
    <t xml:space="preserve">  597102 Inland Water-Lake Ellesmere South</t>
  </si>
  <si>
    <t xml:space="preserve">  625101 Inlet-Port Lyttelton</t>
  </si>
  <si>
    <t xml:space="preserve">  625102 Inlets-Banks Peninsula Bays</t>
  </si>
  <si>
    <t xml:space="preserve">  586900 Darfield</t>
  </si>
  <si>
    <t xml:space="preserve">  587010 Kirwee</t>
  </si>
  <si>
    <t xml:space="preserve">  587020 Burnham Military Camp</t>
  </si>
  <si>
    <t xml:space="preserve">  587100 Malvern</t>
  </si>
  <si>
    <t xml:space="preserve">  587848 Prebbleton</t>
  </si>
  <si>
    <t xml:space="preserve">  587849 Trents-Ladbrooks</t>
  </si>
  <si>
    <t xml:space="preserve">  587904 West Melton</t>
  </si>
  <si>
    <t xml:space="preserve">  587905 Taitapu</t>
  </si>
  <si>
    <t xml:space="preserve">  597200 Lincoln</t>
  </si>
  <si>
    <t xml:space="preserve">  597300 Leeston</t>
  </si>
  <si>
    <t xml:space="preserve">  597400 Southbridge</t>
  </si>
  <si>
    <t xml:space="preserve">  597503 Dunsandel</t>
  </si>
  <si>
    <t xml:space="preserve">  597505 Inland Water-Lake Ellesmere North</t>
  </si>
  <si>
    <t xml:space="preserve">  597506 Selwyn-Rakaia</t>
  </si>
  <si>
    <t xml:space="preserve">  597507 Rolleston North West</t>
  </si>
  <si>
    <t xml:space="preserve">  597508 Rolleston Central</t>
  </si>
  <si>
    <t xml:space="preserve">  597509 Rolleston North East</t>
  </si>
  <si>
    <t xml:space="preserve">  597510 Rolleston South West</t>
  </si>
  <si>
    <t xml:space="preserve">  597512 Springston</t>
  </si>
  <si>
    <t xml:space="preserve">  597513 Rolleston South East</t>
  </si>
  <si>
    <t xml:space="preserve">  597600 Methven</t>
  </si>
  <si>
    <t xml:space="preserve">  597712 Plains Railway</t>
  </si>
  <si>
    <t xml:space="preserve">  597713 Ashburton North</t>
  </si>
  <si>
    <t xml:space="preserve">  597714 Fairton</t>
  </si>
  <si>
    <t xml:space="preserve">  597715 Ashburton East</t>
  </si>
  <si>
    <t xml:space="preserve">  597720 Mt Somers</t>
  </si>
  <si>
    <t xml:space="preserve">  597730 Hinds</t>
  </si>
  <si>
    <t xml:space="preserve">  597741 Chertsey</t>
  </si>
  <si>
    <t xml:space="preserve">  597742 Rakaia</t>
  </si>
  <si>
    <t xml:space="preserve">  597811 Allenton West</t>
  </si>
  <si>
    <t xml:space="preserve">  597812 Allenton East</t>
  </si>
  <si>
    <t xml:space="preserve">  597820 Ashburton Central West</t>
  </si>
  <si>
    <t xml:space="preserve">  597830 Netherby</t>
  </si>
  <si>
    <t xml:space="preserve">  597840 Ashburton Central East</t>
  </si>
  <si>
    <t xml:space="preserve">  597850 Hampstead</t>
  </si>
  <si>
    <t xml:space="preserve">  597860 Tinwald</t>
  </si>
  <si>
    <t xml:space="preserve">  598000 Winchester</t>
  </si>
  <si>
    <t xml:space="preserve">  598201 Fairview-Scarborough</t>
  </si>
  <si>
    <t xml:space="preserve">  598202 Otipua Creek-Washdyke Flat</t>
  </si>
  <si>
    <t xml:space="preserve">  598311 Ben Mcleod</t>
  </si>
  <si>
    <t xml:space="preserve">  598312 Orari</t>
  </si>
  <si>
    <t xml:space="preserve">  598313 Levels</t>
  </si>
  <si>
    <t xml:space="preserve">  598314 Pareora</t>
  </si>
  <si>
    <t xml:space="preserve">  598320 Pleasant Point</t>
  </si>
  <si>
    <t xml:space="preserve">  598500 Geraldine</t>
  </si>
  <si>
    <t xml:space="preserve">  598600 Temuka</t>
  </si>
  <si>
    <t xml:space="preserve">  598700 Washdyke</t>
  </si>
  <si>
    <t xml:space="preserve">  598800 Waimataitai</t>
  </si>
  <si>
    <t xml:space="preserve">  598900 Marchwiel</t>
  </si>
  <si>
    <t xml:space="preserve">  599000 Maori Park</t>
  </si>
  <si>
    <t xml:space="preserve">  599100 Highfield</t>
  </si>
  <si>
    <t xml:space="preserve">  599200 Glenwood</t>
  </si>
  <si>
    <t xml:space="preserve">  599300 Gleniti</t>
  </si>
  <si>
    <t xml:space="preserve">  599400 Fraser Park</t>
  </si>
  <si>
    <t xml:space="preserve">  599500 Seaview</t>
  </si>
  <si>
    <t xml:space="preserve">  599600 Watlington</t>
  </si>
  <si>
    <t xml:space="preserve">  599700 Parkside</t>
  </si>
  <si>
    <t xml:space="preserve">  599800 Timaru Gardens</t>
  </si>
  <si>
    <t xml:space="preserve">  599900 Redruth</t>
  </si>
  <si>
    <t xml:space="preserve">  625300 Inlet-Port Timaru</t>
  </si>
  <si>
    <t xml:space="preserve">  600100 Twizel Community</t>
  </si>
  <si>
    <t xml:space="preserve">  600200 Fairlie</t>
  </si>
  <si>
    <t xml:space="preserve">  600312 Mt Cook</t>
  </si>
  <si>
    <t xml:space="preserve">  600320 Lake Tekapo</t>
  </si>
  <si>
    <t xml:space="preserve">  600321 Inland Water-Lake Alexandrina</t>
  </si>
  <si>
    <t xml:space="preserve">  600322 Inland Water-Lake Tekapo</t>
  </si>
  <si>
    <t xml:space="preserve">  600323 Mackenzie</t>
  </si>
  <si>
    <t xml:space="preserve">  600410 Waihao</t>
  </si>
  <si>
    <t xml:space="preserve">  600420 St Andrews</t>
  </si>
  <si>
    <t xml:space="preserve">  600500 Waimate</t>
  </si>
  <si>
    <t xml:space="preserve">  597000 Chatham Islands</t>
  </si>
  <si>
    <t xml:space="preserve">  625200 Oceanic-Chatham Islands</t>
  </si>
  <si>
    <t xml:space="preserve">  600600 Weston</t>
  </si>
  <si>
    <t xml:space="preserve">  600811 Pukeuri</t>
  </si>
  <si>
    <t xml:space="preserve">  600812 Ardgowan</t>
  </si>
  <si>
    <t xml:space="preserve">  600813 Cape Wanbrow</t>
  </si>
  <si>
    <t xml:space="preserve">  600822 Duntroon</t>
  </si>
  <si>
    <t xml:space="preserve">  600824 Kurow</t>
  </si>
  <si>
    <t xml:space="preserve">  600826 Maheno</t>
  </si>
  <si>
    <t xml:space="preserve">  600827 Omarama</t>
  </si>
  <si>
    <t xml:space="preserve">  600828 Kakanui</t>
  </si>
  <si>
    <t xml:space="preserve">  600830 Otematata</t>
  </si>
  <si>
    <t xml:space="preserve">  600831 Aviemore</t>
  </si>
  <si>
    <t xml:space="preserve">  600832 Inland Water-Lake Ohau</t>
  </si>
  <si>
    <t xml:space="preserve">  600840 Hampden</t>
  </si>
  <si>
    <t xml:space="preserve">  601010 Oamaru North</t>
  </si>
  <si>
    <t xml:space="preserve">  601020 Orana Park</t>
  </si>
  <si>
    <t xml:space="preserve">  601030 Oamaru Central</t>
  </si>
  <si>
    <t xml:space="preserve">  601040 Oamaru South</t>
  </si>
  <si>
    <t xml:space="preserve">  601200 Palmerston</t>
  </si>
  <si>
    <t xml:space="preserve">  601301 Waihemo</t>
  </si>
  <si>
    <t xml:space="preserve">  601700 Nenthorn</t>
  </si>
  <si>
    <t xml:space="preserve">  626000 Inlet-Port Oamaru</t>
  </si>
  <si>
    <t xml:space="preserve">  607501 Teviot</t>
  </si>
  <si>
    <t xml:space="preserve">  607800 Roxburgh</t>
  </si>
  <si>
    <t xml:space="preserve">  607900 Ranfurly</t>
  </si>
  <si>
    <t xml:space="preserve">  608000 Maniototo</t>
  </si>
  <si>
    <t xml:space="preserve">  608100 Naseby</t>
  </si>
  <si>
    <t xml:space="preserve">  608302 Dunstan</t>
  </si>
  <si>
    <t xml:space="preserve">  608303 Clyde</t>
  </si>
  <si>
    <t xml:space="preserve">  608500 Alexandra</t>
  </si>
  <si>
    <t xml:space="preserve">  608600 Cromwell</t>
  </si>
  <si>
    <t xml:space="preserve">  608304 Hawea</t>
  </si>
  <si>
    <t xml:space="preserve">  608305 Inland Water-Lake Hawea</t>
  </si>
  <si>
    <t xml:space="preserve">  608700 Frankton</t>
  </si>
  <si>
    <t xml:space="preserve">  608800 Wanaka</t>
  </si>
  <si>
    <t xml:space="preserve">  609013 Glenorchy</t>
  </si>
  <si>
    <t xml:space="preserve">  609014 Kingston South</t>
  </si>
  <si>
    <t xml:space="preserve">  609022 Kelvin Heights</t>
  </si>
  <si>
    <t xml:space="preserve">  609023 Sunshine Bay</t>
  </si>
  <si>
    <t xml:space="preserve">  609027 Inland Water-Lake Wakatipu</t>
  </si>
  <si>
    <t xml:space="preserve">  609028 Lake Hayes</t>
  </si>
  <si>
    <t xml:space="preserve">  609029 Matukituki</t>
  </si>
  <si>
    <t xml:space="preserve">  609030 Inland Water-Lake Wanaka</t>
  </si>
  <si>
    <t xml:space="preserve">  609031 Outer Wakatipu</t>
  </si>
  <si>
    <t xml:space="preserve">  609032 Wakatipu Basin</t>
  </si>
  <si>
    <t xml:space="preserve">  609033 Frankton East</t>
  </si>
  <si>
    <t xml:space="preserve">  609034 Lake Hayes South</t>
  </si>
  <si>
    <t xml:space="preserve">  609035 Jacks Point</t>
  </si>
  <si>
    <t xml:space="preserve">  609200 Arrowtown</t>
  </si>
  <si>
    <t xml:space="preserve">  609302 Queenstown Hill</t>
  </si>
  <si>
    <t xml:space="preserve">  609303 Arthurs Point</t>
  </si>
  <si>
    <t xml:space="preserve">  609304 Queenstown Bay</t>
  </si>
  <si>
    <t xml:space="preserve">  601302 Hyde</t>
  </si>
  <si>
    <t xml:space="preserve">  601400 Waikouaiti</t>
  </si>
  <si>
    <t xml:space="preserve">  601500 Aramoana</t>
  </si>
  <si>
    <t xml:space="preserve">  601602 Waitati</t>
  </si>
  <si>
    <t xml:space="preserve">  601603 Evansdale</t>
  </si>
  <si>
    <t xml:space="preserve">  601604 Karitane</t>
  </si>
  <si>
    <t xml:space="preserve">  601605 Warrington</t>
  </si>
  <si>
    <t xml:space="preserve">  601900 Fairfield</t>
  </si>
  <si>
    <t xml:space="preserve">  602000 Brighton</t>
  </si>
  <si>
    <t xml:space="preserve">  602100 Waldronville</t>
  </si>
  <si>
    <t xml:space="preserve">  602200 Outram</t>
  </si>
  <si>
    <t xml:space="preserve">  602300 Middlemarch</t>
  </si>
  <si>
    <t xml:space="preserve">  602411 Wyllies Crossing</t>
  </si>
  <si>
    <t xml:space="preserve">  602412 Wingatui</t>
  </si>
  <si>
    <t xml:space="preserve">  602421 Kaikorai Hill</t>
  </si>
  <si>
    <t xml:space="preserve">  602422 Saddle Hill</t>
  </si>
  <si>
    <t xml:space="preserve">  602500 Taieri</t>
  </si>
  <si>
    <t xml:space="preserve">  602600 Strath Taieri</t>
  </si>
  <si>
    <t xml:space="preserve">  602800 Harbourside</t>
  </si>
  <si>
    <t xml:space="preserve">  602900 Fernhill</t>
  </si>
  <si>
    <t xml:space="preserve">  603000 High St-Stuart St</t>
  </si>
  <si>
    <t xml:space="preserve">  603100 Stuart St-Frederick St</t>
  </si>
  <si>
    <t xml:space="preserve">  603210 Opoho</t>
  </si>
  <si>
    <t xml:space="preserve">  603220 Forrester Park</t>
  </si>
  <si>
    <t xml:space="preserve">  603300 North East Valley</t>
  </si>
  <si>
    <t xml:space="preserve">  603400 Pine Hill</t>
  </si>
  <si>
    <t xml:space="preserve">  603500 Woodhaugh</t>
  </si>
  <si>
    <t xml:space="preserve">  603601 North Dunedin</t>
  </si>
  <si>
    <t xml:space="preserve">  603602 Otago University</t>
  </si>
  <si>
    <t xml:space="preserve">  603710 Maori Hill</t>
  </si>
  <si>
    <t xml:space="preserve">  603720 Balmacewen</t>
  </si>
  <si>
    <t xml:space="preserve">  603810 Glenleith</t>
  </si>
  <si>
    <t xml:space="preserve">  603820 Helensburgh</t>
  </si>
  <si>
    <t xml:space="preserve">  603910 Wakari</t>
  </si>
  <si>
    <t xml:space="preserve">  603920 Halfway Bush</t>
  </si>
  <si>
    <t xml:space="preserve">  603930 Brockville</t>
  </si>
  <si>
    <t xml:space="preserve">  604010 Roslyn North</t>
  </si>
  <si>
    <t xml:space="preserve">  604020 Roslyn South</t>
  </si>
  <si>
    <t xml:space="preserve">  604110 Mornington</t>
  </si>
  <si>
    <t xml:space="preserve">  604120 Belleknowes</t>
  </si>
  <si>
    <t xml:space="preserve">  604130 Kenmure</t>
  </si>
  <si>
    <t xml:space="preserve">  604210 Caversham</t>
  </si>
  <si>
    <t xml:space="preserve">  604221 Corstorphine West</t>
  </si>
  <si>
    <t xml:space="preserve">  604222 Corstorphine East</t>
  </si>
  <si>
    <t xml:space="preserve">  604300 Caledonian</t>
  </si>
  <si>
    <t xml:space="preserve">  604410 South Dunedin</t>
  </si>
  <si>
    <t xml:space="preserve">  604420 Forbury</t>
  </si>
  <si>
    <t xml:space="preserve">  604500 St Clair</t>
  </si>
  <si>
    <t xml:space="preserve">  604611 Musselburgh</t>
  </si>
  <si>
    <t xml:space="preserve">  604612 Andersons Bay</t>
  </si>
  <si>
    <t xml:space="preserve">  604620 Vauxhall</t>
  </si>
  <si>
    <t xml:space="preserve">  604710 St Leonards-Blanket Bay</t>
  </si>
  <si>
    <t xml:space="preserve">  604720 Ravensbourne</t>
  </si>
  <si>
    <t xml:space="preserve">  604810 Inner Peninsula</t>
  </si>
  <si>
    <t xml:space="preserve">  604821 Company Bay</t>
  </si>
  <si>
    <t xml:space="preserve">  604822 Macandrew Bay</t>
  </si>
  <si>
    <t xml:space="preserve">  604830 Broad Bay-Portobello</t>
  </si>
  <si>
    <t xml:space="preserve">  604901 Taiaroa-Cape Saunders</t>
  </si>
  <si>
    <t xml:space="preserve">  604902 Sandymount</t>
  </si>
  <si>
    <t xml:space="preserve">  605100 Sawyers Bay</t>
  </si>
  <si>
    <t xml:space="preserve">  605200 Port Chalmers</t>
  </si>
  <si>
    <t xml:space="preserve">  605400 St Kilda West</t>
  </si>
  <si>
    <t xml:space="preserve">  605500 St Kilda Central</t>
  </si>
  <si>
    <t xml:space="preserve">  605600 St Kilda East</t>
  </si>
  <si>
    <t xml:space="preserve">  605800 Green Island</t>
  </si>
  <si>
    <t xml:space="preserve">  605910 Abbotsford</t>
  </si>
  <si>
    <t xml:space="preserve">  605920 Concord</t>
  </si>
  <si>
    <t xml:space="preserve">  606100 Mosgiel East</t>
  </si>
  <si>
    <t xml:space="preserve">  606210 Mosgiel South</t>
  </si>
  <si>
    <t xml:space="preserve">  606220 East Taieri</t>
  </si>
  <si>
    <t xml:space="preserve">  606300 Bush Road</t>
  </si>
  <si>
    <t xml:space="preserve">  625800 Inlet-Otago Harbour</t>
  </si>
  <si>
    <t xml:space="preserve">  625901 Inlet-Dunedin City Bays</t>
  </si>
  <si>
    <t xml:space="preserve">  606500 Benhar</t>
  </si>
  <si>
    <t xml:space="preserve">  606600 Stirling</t>
  </si>
  <si>
    <t xml:space="preserve">  606700 Bruce</t>
  </si>
  <si>
    <t xml:space="preserve">  606800 Milton</t>
  </si>
  <si>
    <t xml:space="preserve">  606900 Kaitangata</t>
  </si>
  <si>
    <t xml:space="preserve">  607000 Clinton</t>
  </si>
  <si>
    <t xml:space="preserve">  607100 Kaka Point</t>
  </si>
  <si>
    <t xml:space="preserve">  607200 Owaka</t>
  </si>
  <si>
    <t xml:space="preserve">  607300 Clutha</t>
  </si>
  <si>
    <t xml:space="preserve">  607400 Balclutha</t>
  </si>
  <si>
    <t xml:space="preserve">  607502 Tuapeka</t>
  </si>
  <si>
    <t xml:space="preserve">  607600 Tapanui</t>
  </si>
  <si>
    <t xml:space="preserve">  607700 Lawrence</t>
  </si>
  <si>
    <t xml:space="preserve">  609011 Milford</t>
  </si>
  <si>
    <t xml:space="preserve">  609400 Balfour Community</t>
  </si>
  <si>
    <t xml:space="preserve">  609500 Riversdale Community</t>
  </si>
  <si>
    <t xml:space="preserve">  609600 Lumsden Community</t>
  </si>
  <si>
    <t xml:space="preserve">  609700 Edendale Community</t>
  </si>
  <si>
    <t xml:space="preserve">  609800 Wyndham</t>
  </si>
  <si>
    <t xml:space="preserve">  609911 Makarewa North</t>
  </si>
  <si>
    <t xml:space="preserve">  610020 Waikaia</t>
  </si>
  <si>
    <t xml:space="preserve">  610031 Kaweku</t>
  </si>
  <si>
    <t xml:space="preserve">  610040 Hokonui</t>
  </si>
  <si>
    <t xml:space="preserve">  610051 Waianiwa</t>
  </si>
  <si>
    <t xml:space="preserve">  610061 Dacre</t>
  </si>
  <si>
    <t xml:space="preserve">  610072 Waituna</t>
  </si>
  <si>
    <t xml:space="preserve">  610073 Woodlands</t>
  </si>
  <si>
    <t xml:space="preserve">  610080 Toetoes</t>
  </si>
  <si>
    <t xml:space="preserve">  610090 Wallacetown</t>
  </si>
  <si>
    <t xml:space="preserve">  610500 Winton</t>
  </si>
  <si>
    <t xml:space="preserve">  612200 Nightcaps</t>
  </si>
  <si>
    <t xml:space="preserve">  612300 Ohai</t>
  </si>
  <si>
    <t xml:space="preserve">  612400 Te Anau</t>
  </si>
  <si>
    <t xml:space="preserve">  612500 Tuatapere</t>
  </si>
  <si>
    <t xml:space="preserve">  612600 Otautau</t>
  </si>
  <si>
    <t xml:space="preserve">  612712 Manapouri</t>
  </si>
  <si>
    <t xml:space="preserve">  612713 Mossburn</t>
  </si>
  <si>
    <t xml:space="preserve">  612714 Mararoa River</t>
  </si>
  <si>
    <t xml:space="preserve">  612715 Inland Water-Lake Te Anau</t>
  </si>
  <si>
    <t xml:space="preserve">  612720 Wairio</t>
  </si>
  <si>
    <t xml:space="preserve">  612730 Te Waewae</t>
  </si>
  <si>
    <t xml:space="preserve">  612740 Fairfax</t>
  </si>
  <si>
    <t xml:space="preserve">  612801 Riverton East</t>
  </si>
  <si>
    <t xml:space="preserve">  612802 Riverton West</t>
  </si>
  <si>
    <t xml:space="preserve">  612901 Fiordland</t>
  </si>
  <si>
    <t xml:space="preserve">  612902 Inland Water-Lake Manapouri</t>
  </si>
  <si>
    <t xml:space="preserve">  612903 Inland Water-Lake Hauroko</t>
  </si>
  <si>
    <t xml:space="preserve">  613000 Stewart Island</t>
  </si>
  <si>
    <t xml:space="preserve">  626100 Inlet-Milford Sound</t>
  </si>
  <si>
    <t xml:space="preserve">  626700 Centre Island</t>
  </si>
  <si>
    <t xml:space="preserve">  627000 Inlet-Jacobs River Estuary</t>
  </si>
  <si>
    <t xml:space="preserve">  610010 Charlton</t>
  </si>
  <si>
    <t xml:space="preserve">  610032 Chatton</t>
  </si>
  <si>
    <t xml:space="preserve">  610033 Kaiwera</t>
  </si>
  <si>
    <t xml:space="preserve">  610210 North Gore</t>
  </si>
  <si>
    <t xml:space="preserve">  610220 East Gore</t>
  </si>
  <si>
    <t xml:space="preserve">  610230 Central Gore</t>
  </si>
  <si>
    <t xml:space="preserve">  610240 West Gore</t>
  </si>
  <si>
    <t xml:space="preserve">  610250 South Gore</t>
  </si>
  <si>
    <t xml:space="preserve">  610400 Mataura</t>
  </si>
  <si>
    <t xml:space="preserve">  609912 Makarewa</t>
  </si>
  <si>
    <t xml:space="preserve">  609913 Bay Road West</t>
  </si>
  <si>
    <t xml:space="preserve">  609914 Mill Road-Woodend</t>
  </si>
  <si>
    <t xml:space="preserve">  609921 Bushy Point</t>
  </si>
  <si>
    <t xml:space="preserve">  609922 Otatara</t>
  </si>
  <si>
    <t xml:space="preserve">  610052 Oreti Beach</t>
  </si>
  <si>
    <t xml:space="preserve">  610062 Myross Bush</t>
  </si>
  <si>
    <t xml:space="preserve">  610074 Greenhills</t>
  </si>
  <si>
    <t xml:space="preserve">  610075 Tiwai Point</t>
  </si>
  <si>
    <t xml:space="preserve">  610601 Grasmere</t>
  </si>
  <si>
    <t xml:space="preserve">  610602 Waikiwi</t>
  </si>
  <si>
    <t xml:space="preserve">  610700 Rosedale</t>
  </si>
  <si>
    <t xml:space="preserve">  610800 Gladstone-Avenal</t>
  </si>
  <si>
    <t xml:space="preserve">  610900 Windsor</t>
  </si>
  <si>
    <t xml:space="preserve">  611001 Waverley-Glengarry</t>
  </si>
  <si>
    <t xml:space="preserve">  611002 Hawthorndale</t>
  </si>
  <si>
    <t xml:space="preserve">  611100 Richmond</t>
  </si>
  <si>
    <t xml:space="preserve">  611210 Otakaro Park</t>
  </si>
  <si>
    <t xml:space="preserve">  611220 Crinan</t>
  </si>
  <si>
    <t xml:space="preserve">  611300 West Invercargill</t>
  </si>
  <si>
    <t xml:space="preserve">  611400 Georgetown</t>
  </si>
  <si>
    <t xml:space="preserve">  611500 Newfield-Rockdale</t>
  </si>
  <si>
    <t xml:space="preserve">  611601 Heidelberg</t>
  </si>
  <si>
    <t xml:space="preserve">  611602 Strathern</t>
  </si>
  <si>
    <t xml:space="preserve">  611700 Appleby-Kew</t>
  </si>
  <si>
    <t xml:space="preserve">  611800 Kingswell-Clifton</t>
  </si>
  <si>
    <t xml:space="preserve">  611900 Tisbury</t>
  </si>
  <si>
    <t xml:space="preserve">  612100 Bluff</t>
  </si>
  <si>
    <t xml:space="preserve">  626500 Dog Island</t>
  </si>
  <si>
    <t xml:space="preserve">  626801 Inlet-Bluff Harbour</t>
  </si>
  <si>
    <t xml:space="preserve">  626802 Inlet-New River Estuary</t>
  </si>
  <si>
    <t>data extracted on 04 Apr 2019 23:29 UTC (GMT) from NZ.Stat</t>
  </si>
  <si>
    <t>Needed for model?</t>
  </si>
  <si>
    <t>EDB name from GIS data</t>
  </si>
  <si>
    <t>EDB Name from database</t>
  </si>
  <si>
    <t>Aurora Energy</t>
  </si>
  <si>
    <t>Buller Electricity</t>
  </si>
  <si>
    <t>Counties Power</t>
  </si>
  <si>
    <t>Electricity Invercargill</t>
  </si>
  <si>
    <t>Nelson Electricity</t>
  </si>
  <si>
    <t>Network Waitaki</t>
  </si>
  <si>
    <t>Vector Lines</t>
  </si>
  <si>
    <t>Waipa Networks</t>
  </si>
  <si>
    <t>Unadjusted</t>
  </si>
  <si>
    <t>EDB Database name</t>
  </si>
  <si>
    <t>TLA name</t>
  </si>
  <si>
    <t>TLA Name</t>
  </si>
  <si>
    <t>Area Unit</t>
  </si>
  <si>
    <t>Area unit name</t>
  </si>
  <si>
    <t>EDB Name (GIS)</t>
  </si>
  <si>
    <t>EDB Name (adjust.)</t>
  </si>
  <si>
    <t>Formatted NZ.Stat export</t>
  </si>
  <si>
    <t>Ref#</t>
  </si>
  <si>
    <t>Area name</t>
  </si>
  <si>
    <t>Lists whether row contains TLA or AU data (based on whether row had a AU number or not)</t>
  </si>
  <si>
    <t>AU #</t>
  </si>
  <si>
    <t>EDB Naming</t>
  </si>
  <si>
    <t>The GIS map of EDB areas does not use the same names for EDBs as the ID database. This sheet reconciles the two.</t>
  </si>
  <si>
    <t>Mapping TLAs to EDBs</t>
  </si>
  <si>
    <t>This sheet lists the assumptions we have made about which EDB(s) covers a TLA area.</t>
  </si>
  <si>
    <t>It indicates where multiple EDBs cover the same area, and thus disaggregation to an AU area is required.</t>
  </si>
  <si>
    <t>Mapping has been done based on:</t>
  </si>
  <si>
    <t>A) A visual inspection of the TLA/EDB area maps (attached)</t>
  </si>
  <si>
    <t>B) Confirming the extent of the overlap at an AU level, and disregarding it where either:</t>
  </si>
  <si>
    <t>the AU affected has only minimal population</t>
  </si>
  <si>
    <t>the area affected is less than a whole area unit; or</t>
  </si>
  <si>
    <t>This data is the raw-export of the GIS analysis of EDB-AU mapping</t>
  </si>
  <si>
    <t>(Except for this explanatory text)</t>
  </si>
  <si>
    <t>Mapping was done by</t>
  </si>
  <si>
    <t>Creating a centroid for each AU polygon</t>
  </si>
  <si>
    <t>Joining the EDB name to the AU centroids, based on location within EDB polygons</t>
  </si>
  <si>
    <t>Joining the AU centroids back to the AU polygons based on their name</t>
  </si>
  <si>
    <t>This is the raw export of StasNZ population growth forecasts at a TLA and AU level</t>
  </si>
  <si>
    <t>Original row number from raw data (Starting at Row 8)</t>
  </si>
  <si>
    <t>Name of area from raw data. (Area unit names have been trimmed to remove AU number)</t>
  </si>
  <si>
    <t>Name of the TLA the AU is located in (inferred based on structure of raw data (each TLA is listed, followed by the AUs it contains)</t>
  </si>
  <si>
    <t>AU-EDB mapping</t>
  </si>
  <si>
    <t>This sheet combines and formats the three data sources (NZ.Stat, GIS, and EDB naming)</t>
  </si>
  <si>
    <t>Taken from the GIS output</t>
  </si>
  <si>
    <t>Offshore "null" results mapped to "None"</t>
  </si>
  <si>
    <t>Notes</t>
  </si>
  <si>
    <t>Inland water and Islands with 0 population mapped to "None"</t>
  </si>
  <si>
    <t>Milford is not served by the grid</t>
  </si>
  <si>
    <t>Offshore results mapped to "None"</t>
  </si>
  <si>
    <t>Haast is not served by the grid</t>
  </si>
  <si>
    <t>Centroid off-shore</t>
  </si>
  <si>
    <t>Remapped based on Counties Power boundary map</t>
  </si>
  <si>
    <t>Remapped based on TLC AMP</t>
  </si>
  <si>
    <t>Centroid in Tasman EDB area, but population mostly in Nelson (based on visual inspection)</t>
  </si>
  <si>
    <t>Lakelands development owned by OJV (based on OJV AMP)</t>
  </si>
  <si>
    <t>Adjusted AU-EDB mapping for known errors (explained in "notes")</t>
  </si>
  <si>
    <t>Flag for whether raw GIS mapping has been adjusted</t>
  </si>
  <si>
    <t>Maps Adjusted GIS names to EDB Database names</t>
  </si>
  <si>
    <t>Maps AU name fromGIS export to TLA name from NZ.Stat data (#NA errors are for offshore unpopulated areas missing from forecast data)</t>
  </si>
  <si>
    <t>Needed for model</t>
  </si>
  <si>
    <t>Lists whether AU-level forecasts are required for that TLA, based on "TLA-EDB" mapping</t>
  </si>
  <si>
    <t>Islands not served by grid</t>
  </si>
  <si>
    <t>Milford not served by grid</t>
  </si>
  <si>
    <t>Unpopulated offshore "null" results mapped to "None"</t>
  </si>
  <si>
    <t>2018-2028</t>
  </si>
  <si>
    <t>Population forecasts based on formatted NZ.Stat results</t>
  </si>
  <si>
    <t>Notes on manual mapping adjustments</t>
  </si>
  <si>
    <t>Numbers 1-10</t>
  </si>
  <si>
    <t>Column references (used in subsequent look-ups, not5 hard-linked, QA only)</t>
  </si>
  <si>
    <t>Takes 2018-2028 forecast data from the "TLA" level NZ.Stat forecasts</t>
  </si>
  <si>
    <t>The TLA and AU forecasts do not match (due to rounding, noted in NZ.Stat metadata)</t>
  </si>
  <si>
    <t>Takes 2018-2028 forecast data from the "AU" level NZ.Stat forecasts</t>
  </si>
  <si>
    <t>Column numbers reference "NZ.Stat (format)" columns</t>
  </si>
  <si>
    <t>List of AUs filtered based on "Needed for model" column of the "AU2017-EDB (Adjusted)" sheet</t>
  </si>
  <si>
    <t>Column numbers match "AU2017-EDB (Adjusted)" columns</t>
  </si>
  <si>
    <t>Forecasts list for ratio analysis</t>
  </si>
  <si>
    <t>Sub-set of AU2017-EDB (adjusted), with "#NA error correction)</t>
  </si>
  <si>
    <t>Used as source for Ratio mapping</t>
  </si>
  <si>
    <t>TLA-EDB ratios</t>
  </si>
  <si>
    <t>EDB Household totals</t>
  </si>
  <si>
    <t>Households 2018</t>
  </si>
  <si>
    <t>Households 2023</t>
  </si>
  <si>
    <t>Households 2028</t>
  </si>
  <si>
    <t>WE</t>
  </si>
  <si>
    <t>Household growth 2018-2023</t>
  </si>
  <si>
    <t>Household growth 2023-2028</t>
  </si>
  <si>
    <t>Outputs</t>
  </si>
  <si>
    <t>Annual change in households, 2018-23</t>
  </si>
  <si>
    <t>Annual change in households, 2023-28</t>
  </si>
  <si>
    <t>Final determination</t>
  </si>
  <si>
    <t>Price-Quality Regulation 1 April 2020 DPP Reset</t>
  </si>
  <si>
    <t>Electricity Distribution Business</t>
  </si>
  <si>
    <t>General description</t>
  </si>
  <si>
    <t>Description</t>
  </si>
  <si>
    <t>Output</t>
  </si>
  <si>
    <t>Link</t>
  </si>
  <si>
    <t>Sheet Name</t>
  </si>
  <si>
    <t>Table of Contents</t>
  </si>
  <si>
    <t>Household growth model</t>
  </si>
  <si>
    <t>Population (TLA level)</t>
  </si>
  <si>
    <t>Population (Selected AU level)</t>
  </si>
  <si>
    <t>Allocation of household growth by population ratios</t>
  </si>
  <si>
    <t>Published 27 November 2019 v1</t>
  </si>
  <si>
    <t>Total</t>
  </si>
  <si>
    <t>NZ.Stat raw export is not well structured. This sheet reformats the data.</t>
  </si>
  <si>
    <t>Population ratios for allocating household growth forecasts</t>
  </si>
  <si>
    <t>Inputs Households</t>
  </si>
  <si>
    <t>Inputs</t>
  </si>
  <si>
    <t>Inputs households tab contains projections of households at TLA level. The projectinos cover the period 2013-2043 at five year intervals. We have used the medium projection which Stats NZ considers the most suitable for assessing future household changes.
The data can be sourced from http://nzdotstat.stats.govt.nz/wbos/#. The relevant table is the 'Subnational household projections, by household type, 2013(base)-2038 update' which is under the population projections tables. The table is customised so it contains TLA level data. The data was last accessed on the 7th November 2019.</t>
  </si>
  <si>
    <t>This model estimates household growth per EDB, which is used to calculate the opex and capex forecasts which feed into the Financial model. 
It does this using Statistics New Zealand (StatsNZ) population forecasts at a Territorial Local Authority (TLA) and Area Unit (AU) level. TLAs are cities and districts and AUs are smaller and make up TLAs. Population forecasts are then mapped to the areas served by each EDB. (This mapping was done using a GIS database of EDB areas and GIS data from StatsNZ, joined in QGIS). 
Where a TLA is entirely (or almost entirely) served by a single EDB, the population growth for that TLA is attributed to that EDB. Where a TLA is served by more than one EDB (or includes areas not connected to the national grid), the analysis has been done at an AU level, with population growth for that AU attributed to that EDB.
The two steps above calculate the proportion of the population in each TLA served by an EDB. For example, Buller electricity serves 80% of the population in the TLA 'Buller district.'
At TLA level, forecasts of household numbers are multiplied by the proportion of population each EDB serves. Summing up the households served at TLA level for each EDB results in forecasts of household numbers for 2018, 2023 and 2028 for each EDB. This allows us to calculate household growth from 2018-2023 and 2023-2028.</t>
  </si>
  <si>
    <t>Inputs.Stat tab contains population projections at TLA and AU level. The projections cover the period 2013-2043 at five year intervals. We have used the medium projection which Stats NZ considers the most suitable for assessing future population change.
The data can be sourced from http://nzdotstat.stats.govt.nz/wbos/#.  The relevant table is the Area unit population projections by age and sex, 2013(base)-2043 update, which is under the population projections tables. Note that the table is customised so it contains TLA and AU level data. The data was last accessed on the 7th November 2019.</t>
  </si>
  <si>
    <t>NZ.Stat (Format)</t>
  </si>
  <si>
    <t>EDB naming</t>
  </si>
  <si>
    <t>TLA-EDB</t>
  </si>
  <si>
    <t>AU2017-EDB (Adjusted)</t>
  </si>
  <si>
    <t>Population (TLA)</t>
  </si>
  <si>
    <t>Population (AU)</t>
  </si>
  <si>
    <t>Population ratios</t>
  </si>
  <si>
    <t>Ratio mapping</t>
  </si>
  <si>
    <t>Mapped HHG</t>
  </si>
  <si>
    <t>This Excel workbook is one of a suite of models that accompanies the final determination of the default price-quality path for electricity distribution 2020-2025.</t>
  </si>
  <si>
    <t>Model suite</t>
  </si>
  <si>
    <t>Follow the link 'Model map – EDB DPP3 final determination – 27 November 2019' on the Commission's EDB 2020-2025 default price-quality path determination web page for a graphical depiction of interconnections between the models and data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</si>
</sst>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_(* \(#,##0\);_(* &quot;–&quot;???_);_(* @_)"/>
    <numFmt numFmtId="169" formatCode="_(@_)"/>
    <numFmt numFmtId="170" formatCode="_(* #,##0.00%_);_(* \(#,##0.00%\);_(* &quot;–&quot;???_);_(* @_)"/>
    <numFmt numFmtId="171" formatCode="_(* #,##0%_);_(* \(#,##0%\);_(* &quot;–&quot;???_);_(* @_)"/>
    <numFmt numFmtId="172" formatCode="_(* #,##0.0_);_(* \(#,##0.0\);_(* &quot;–&quot;???_);_(* @_)"/>
    <numFmt numFmtId="173" formatCode="_(* #,##0.00_);_(* \(#,##0.00\);_(* &quot;–&quot;???_);_(* @_)"/>
    <numFmt numFmtId="174" formatCode="_(* #,##0.000_);_(* \(#,##0.000\);_(* &quot;–&quot;???_);_(* @_)"/>
    <numFmt numFmtId="175" formatCode="_(* #,##0.0000_);_(* \(#,##0.0000\);_(* &quot;–&quot;??_);_(* @_)"/>
    <numFmt numFmtId="176" formatCode="[$-1409]d\ mmm\ yy;@"/>
    <numFmt numFmtId="177" formatCode="_(* #,##0%_);_(* \(#,##0%\);_(* &quot;–&quot;??_);_(* @_)"/>
    <numFmt numFmtId="178" formatCode="_(* #,##0.0%_);_(* \(#,##0.0%\);_(* &quot;–&quot;??_);_(* @_)"/>
    <numFmt numFmtId="179" formatCode="_(* #,##0.000%_);_(* \(#,##0.000%\);_(* &quot;–&quot;???_);_(* @_)"/>
    <numFmt numFmtId="180" formatCode="_(* #,##0.0000%_);_(* \(#,##0.0000%\);_(* &quot;–&quot;???_);_(* @_)"/>
    <numFmt numFmtId="181" formatCode="_(* 0_);_(* \(0\);_(* &quot;–&quot;??_);_(@_)"/>
  </numFmts>
  <fonts count="41" x14ac:knownFonts="1">
    <font>
      <sz val="11"/>
      <color theme="1"/>
      <name val="Calibri"/>
      <family val="2"/>
      <scheme val="minor"/>
    </font>
    <font>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Arial"/>
      <family val="2"/>
    </font>
    <font>
      <b/>
      <u/>
      <sz val="9"/>
      <color indexed="56"/>
      <name val="Verdana"/>
      <family val="2"/>
    </font>
    <font>
      <b/>
      <u/>
      <sz val="8"/>
      <color indexed="9"/>
      <name val="Verdana"/>
      <family val="2"/>
    </font>
    <font>
      <u/>
      <sz val="8"/>
      <color indexed="9"/>
      <name val="Verdana"/>
      <family val="2"/>
    </font>
    <font>
      <b/>
      <sz val="8"/>
      <color indexed="9"/>
      <name val="Verdana"/>
      <family val="2"/>
    </font>
    <font>
      <sz val="8"/>
      <color indexed="9"/>
      <name val="Verdana"/>
      <family val="2"/>
    </font>
    <font>
      <b/>
      <u/>
      <sz val="8"/>
      <name val="Verdana"/>
      <family val="2"/>
    </font>
    <font>
      <b/>
      <sz val="9"/>
      <color indexed="10"/>
      <name val="Courier New"/>
      <family val="3"/>
    </font>
    <font>
      <sz val="8"/>
      <name val="Verdana"/>
      <family val="2"/>
    </font>
    <font>
      <u/>
      <sz val="8"/>
      <name val="Verdana"/>
      <family val="2"/>
    </font>
    <font>
      <i/>
      <sz val="11"/>
      <color theme="1"/>
      <name val="Calibri"/>
      <family val="2"/>
      <scheme val="minor"/>
    </font>
    <font>
      <u/>
      <sz val="11"/>
      <color theme="1"/>
      <name val="Calibri"/>
      <family val="2"/>
      <scheme val="minor"/>
    </font>
    <font>
      <i/>
      <sz val="10"/>
      <name val="Arial"/>
      <family val="2"/>
    </font>
    <font>
      <b/>
      <sz val="18"/>
      <name val="Calibri"/>
      <family val="2"/>
      <scheme val="minor"/>
    </font>
    <font>
      <b/>
      <sz val="16"/>
      <name val="Calibri"/>
      <family val="2"/>
      <scheme val="minor"/>
    </font>
    <font>
      <b/>
      <sz val="14"/>
      <name val="Calibri"/>
      <family val="2"/>
      <scheme val="minor"/>
    </font>
    <font>
      <sz val="11"/>
      <name val="Calibri"/>
      <family val="2"/>
      <scheme val="minor"/>
    </font>
    <font>
      <b/>
      <sz val="10"/>
      <name val="Calibri"/>
      <family val="4"/>
      <scheme val="minor"/>
    </font>
    <font>
      <sz val="11"/>
      <name val="Calibri"/>
      <family val="2"/>
    </font>
    <font>
      <i/>
      <sz val="10"/>
      <name val="Calibri"/>
      <family val="4"/>
      <scheme val="minor"/>
    </font>
    <font>
      <u/>
      <sz val="10"/>
      <color theme="11"/>
      <name val="Calibri"/>
      <family val="2"/>
      <scheme val="minor"/>
    </font>
    <font>
      <u/>
      <sz val="10"/>
      <color rgb="FF0000FF"/>
      <name val="Calibri"/>
      <family val="2"/>
      <scheme val="minor"/>
    </font>
    <font>
      <sz val="11"/>
      <color rgb="FFC00000"/>
      <name val="Calibri"/>
      <family val="2"/>
      <scheme val="minor"/>
    </font>
    <font>
      <sz val="11"/>
      <color rgb="FF645F3A"/>
      <name val="Calibri"/>
      <family val="2"/>
      <scheme val="minor"/>
    </font>
    <font>
      <sz val="11"/>
      <color theme="1"/>
      <name val="Calibri"/>
      <family val="2"/>
    </font>
    <font>
      <b/>
      <sz val="20"/>
      <color rgb="FFC00000"/>
      <name val="Calibri"/>
      <family val="2"/>
      <scheme val="minor"/>
    </font>
    <font>
      <b/>
      <sz val="10"/>
      <color theme="1"/>
      <name val="Calibri"/>
      <family val="2"/>
      <scheme val="minor"/>
    </font>
    <font>
      <b/>
      <sz val="12"/>
      <color theme="1"/>
      <name val="Calibri"/>
      <family val="2"/>
      <scheme val="minor"/>
    </font>
    <font>
      <b/>
      <sz val="20"/>
      <color theme="4"/>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7999A"/>
        <bgColor indexed="64"/>
      </patternFill>
    </fill>
    <fill>
      <patternFill patternType="solid">
        <fgColor rgb="FFD7F7F6"/>
        <bgColor indexed="64"/>
      </patternFill>
    </fill>
    <fill>
      <patternFill patternType="mediumGray">
        <fgColor rgb="FFC0C0C0"/>
        <bgColor rgb="FFFFFFFF"/>
      </patternFill>
    </fill>
    <fill>
      <patternFill patternType="solid">
        <fgColor rgb="FFEEEEEE"/>
        <bgColor indexed="64"/>
      </patternFill>
    </fill>
    <fill>
      <patternFill patternType="solid">
        <fgColor indexed="43"/>
        <bgColor indexed="64"/>
      </patternFill>
    </fill>
    <fill>
      <patternFill patternType="solid">
        <fgColor theme="3"/>
        <bgColor indexed="64"/>
      </patternFill>
    </fill>
    <fill>
      <patternFill patternType="solid">
        <fgColor rgb="FFC9C4A3"/>
        <bgColor indexed="64"/>
      </patternFill>
    </fill>
    <fill>
      <patternFill patternType="solid">
        <fgColor theme="0"/>
        <bgColor indexed="64"/>
      </patternFill>
    </fill>
    <fill>
      <patternFill patternType="solid">
        <fgColor rgb="FFEAE8DA"/>
        <bgColor indexed="64"/>
      </patternFill>
    </fill>
    <fill>
      <patternFill patternType="solid">
        <fgColor rgb="FFD7D3BB"/>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style="thin">
        <color rgb="FFC0C0C0"/>
      </top>
      <bottom style="thin">
        <color rgb="FFC0C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B0A978"/>
      </top>
      <bottom style="thin">
        <color rgb="FFB0A978"/>
      </bottom>
      <diagonal/>
    </border>
    <border>
      <left/>
      <right style="thin">
        <color rgb="FFB0A978"/>
      </right>
      <top style="thin">
        <color rgb="FFB0A978"/>
      </top>
      <bottom style="thin">
        <color rgb="FFB0A978"/>
      </bottom>
      <diagonal/>
    </border>
    <border>
      <left/>
      <right style="medium">
        <color indexed="8"/>
      </right>
      <top style="medium">
        <color indexed="8"/>
      </top>
      <bottom/>
      <diagonal/>
    </border>
    <border>
      <left style="medium">
        <color indexed="8"/>
      </left>
      <right/>
      <top style="medium">
        <color indexed="8"/>
      </top>
      <bottom/>
      <diagonal/>
    </border>
    <border>
      <left style="medium">
        <color indexed="8"/>
      </left>
      <right/>
      <top style="thin">
        <color indexed="64"/>
      </top>
      <bottom style="medium">
        <color indexed="8"/>
      </bottom>
      <diagonal/>
    </border>
    <border>
      <left/>
      <right style="medium">
        <color indexed="8"/>
      </right>
      <top style="thin">
        <color indexed="64"/>
      </top>
      <bottom style="medium">
        <color indexed="8"/>
      </bottom>
      <diagonal/>
    </border>
    <border>
      <left style="medium">
        <color indexed="8"/>
      </left>
      <right/>
      <top style="thin">
        <color indexed="64"/>
      </top>
      <bottom/>
      <diagonal/>
    </border>
    <border>
      <left/>
      <right style="medium">
        <color indexed="8"/>
      </right>
      <top style="thin">
        <color indexed="64"/>
      </top>
      <bottom/>
      <diagonal/>
    </border>
  </borders>
  <cellStyleXfs count="68">
    <xf numFmtId="0" fontId="0" fillId="0" borderId="0"/>
    <xf numFmtId="49" fontId="37" fillId="0" borderId="0" applyFill="0" applyAlignment="0"/>
    <xf numFmtId="49" fontId="25" fillId="0" borderId="0" applyFill="0" applyAlignment="0"/>
    <xf numFmtId="49" fontId="26" fillId="0" borderId="0" applyFill="0" applyAlignment="0"/>
    <xf numFmtId="49" fontId="27" fillId="36" borderId="0" applyFill="0" applyBorder="0">
      <alignment horizontal="left"/>
    </xf>
    <xf numFmtId="0" fontId="2" fillId="0" borderId="0" applyNumberFormat="0" applyFill="0" applyBorder="0" applyAlignment="0" applyProtection="0"/>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34" fillId="0" borderId="18" applyNumberFormat="0" applyAlignment="0">
      <protection locked="0"/>
    </xf>
    <xf numFmtId="0" fontId="1" fillId="0" borderId="18" applyNumberFormat="0" applyAlignment="0"/>
    <xf numFmtId="0" fontId="6" fillId="5" borderId="1" applyNumberFormat="0" applyAlignment="0" applyProtection="0"/>
    <xf numFmtId="0" fontId="7" fillId="0" borderId="2" applyNumberFormat="0" applyFill="0" applyAlignment="0" applyProtection="0"/>
    <xf numFmtId="0" fontId="8" fillId="6" borderId="3" applyNumberFormat="0" applyAlignment="0" applyProtection="0"/>
    <xf numFmtId="0" fontId="9" fillId="0" borderId="0" applyNumberFormat="0" applyFill="0" applyBorder="0" applyAlignment="0" applyProtection="0"/>
    <xf numFmtId="0" fontId="1" fillId="7" borderId="4" applyNumberFormat="0" applyFont="0" applyAlignment="0" applyProtection="0"/>
    <xf numFmtId="49" fontId="31" fillId="0" borderId="0" applyFill="0" applyProtection="0">
      <alignment horizontal="left" indent="1"/>
    </xf>
    <xf numFmtId="0" fontId="10"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73" fontId="30" fillId="0" borderId="0" applyFont="0" applyFill="0" applyBorder="0" applyAlignment="0" applyProtection="0">
      <protection locked="0"/>
    </xf>
    <xf numFmtId="49" fontId="25" fillId="0" borderId="0" applyFill="0" applyAlignment="0"/>
    <xf numFmtId="49" fontId="26" fillId="0" borderId="0" applyFill="0" applyAlignment="0"/>
    <xf numFmtId="49" fontId="27" fillId="36" borderId="0" applyFill="0" applyBorder="0">
      <alignment horizontal="left"/>
    </xf>
    <xf numFmtId="0" fontId="29" fillId="0" borderId="18" applyNumberFormat="0">
      <alignment horizontal="centerContinuous" wrapText="1"/>
    </xf>
    <xf numFmtId="172" fontId="30" fillId="0" borderId="0" applyFont="0" applyFill="0" applyBorder="0" applyAlignment="0" applyProtection="0">
      <protection locked="0"/>
    </xf>
    <xf numFmtId="0" fontId="28" fillId="38" borderId="18" applyNumberFormat="0" applyAlignment="0" applyProtection="0"/>
    <xf numFmtId="0" fontId="33" fillId="0" borderId="0" applyNumberFormat="0" applyFill="0" applyBorder="0" applyAlignment="0" applyProtection="0">
      <alignment vertical="top"/>
      <protection locked="0"/>
    </xf>
    <xf numFmtId="0" fontId="32" fillId="0" borderId="0" applyNumberFormat="0" applyFill="0" applyBorder="0" applyAlignment="0" applyProtection="0"/>
    <xf numFmtId="167" fontId="1" fillId="0" borderId="0" applyFont="0" applyFill="0" applyBorder="0" applyAlignment="0" applyProtection="0"/>
    <xf numFmtId="168" fontId="28"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5" fontId="30" fillId="0" borderId="0" applyFont="0" applyFill="0" applyBorder="0" applyAlignment="0" applyProtection="0"/>
    <xf numFmtId="176" fontId="30" fillId="0" borderId="0" applyFont="0" applyFill="0" applyBorder="0" applyAlignment="0" applyProtection="0">
      <alignment wrapText="1"/>
    </xf>
    <xf numFmtId="49" fontId="31" fillId="0" borderId="0" applyFill="0" applyProtection="0">
      <alignment horizontal="left" indent="1"/>
    </xf>
    <xf numFmtId="171" fontId="35" fillId="0" borderId="18" applyNumberFormat="0" applyAlignment="0"/>
    <xf numFmtId="177" fontId="1" fillId="0" borderId="0" applyFont="0" applyFill="0" applyBorder="0" applyAlignment="0" applyProtection="0"/>
    <xf numFmtId="178" fontId="28" fillId="0" borderId="0" applyFont="0" applyFill="0" applyBorder="0" applyAlignment="0" applyProtection="0">
      <alignment horizontal="center" vertical="top" wrapText="1"/>
    </xf>
    <xf numFmtId="170" fontId="30" fillId="0" borderId="0" applyFont="0" applyFill="0" applyBorder="0" applyAlignment="0" applyProtection="0">
      <protection locked="0"/>
    </xf>
    <xf numFmtId="179" fontId="28" fillId="39" borderId="0" applyFont="0" applyBorder="0"/>
    <xf numFmtId="180" fontId="1" fillId="39" borderId="0" applyFont="0" applyBorder="0"/>
    <xf numFmtId="165" fontId="1" fillId="37" borderId="19" applyNumberFormat="0" applyFont="0" applyFill="0" applyAlignment="0" applyProtection="0"/>
    <xf numFmtId="169" fontId="36" fillId="0" borderId="0" applyFont="0" applyFill="0" applyBorder="0" applyAlignment="0" applyProtection="0">
      <alignment horizontal="left"/>
      <protection locked="0"/>
    </xf>
    <xf numFmtId="181" fontId="30" fillId="0" borderId="0" applyFont="0" applyFill="0" applyBorder="0" applyAlignment="0" applyProtection="0">
      <alignment horizontal="left"/>
      <protection locked="0"/>
    </xf>
  </cellStyleXfs>
  <cellXfs count="91">
    <xf numFmtId="0" fontId="0" fillId="0" borderId="0" xfId="0"/>
    <xf numFmtId="3" fontId="34" fillId="0" borderId="18" xfId="9" applyNumberFormat="1">
      <protection locked="0"/>
    </xf>
    <xf numFmtId="0" fontId="10" fillId="0" borderId="0" xfId="0" applyFont="1"/>
    <xf numFmtId="2" fontId="10" fillId="0" borderId="0" xfId="0" applyNumberFormat="1" applyFont="1"/>
    <xf numFmtId="0" fontId="12" fillId="0" borderId="6" xfId="0" applyFont="1" applyBorder="1"/>
    <xf numFmtId="0" fontId="0" fillId="0" borderId="0" xfId="0"/>
    <xf numFmtId="0" fontId="13" fillId="0" borderId="6" xfId="0" applyFont="1" applyBorder="1" applyAlignment="1">
      <alignment horizontal="left" wrapText="1"/>
    </xf>
    <xf numFmtId="0" fontId="15" fillId="32" borderId="6" xfId="0" applyFont="1" applyFill="1" applyBorder="1" applyAlignment="1">
      <alignment horizontal="center" vertical="top" wrapText="1"/>
    </xf>
    <xf numFmtId="0" fontId="17" fillId="32" borderId="6" xfId="0" applyFont="1" applyFill="1" applyBorder="1" applyAlignment="1">
      <alignment horizontal="center" vertical="top" wrapText="1"/>
    </xf>
    <xf numFmtId="0" fontId="18" fillId="33" borderId="6" xfId="0" applyFont="1" applyFill="1" applyBorder="1" applyAlignment="1">
      <alignment wrapText="1"/>
    </xf>
    <xf numFmtId="0" fontId="19" fillId="34" borderId="6" xfId="0" applyFont="1" applyFill="1" applyBorder="1" applyAlignment="1">
      <alignment horizontal="center"/>
    </xf>
    <xf numFmtId="0" fontId="20" fillId="33" borderId="6" xfId="0" applyFont="1" applyFill="1" applyBorder="1" applyAlignment="1">
      <alignment vertical="top" wrapText="1"/>
    </xf>
    <xf numFmtId="0" fontId="12" fillId="0" borderId="6" xfId="0" applyNumberFormat="1" applyFont="1" applyBorder="1" applyAlignment="1">
      <alignment horizontal="right"/>
    </xf>
    <xf numFmtId="0" fontId="12" fillId="35" borderId="6" xfId="0" applyNumberFormat="1" applyFont="1" applyFill="1" applyBorder="1" applyAlignment="1">
      <alignment horizontal="right"/>
    </xf>
    <xf numFmtId="0" fontId="21" fillId="0" borderId="0" xfId="0" applyFont="1" applyAlignment="1">
      <alignment horizontal="left"/>
    </xf>
    <xf numFmtId="0" fontId="10" fillId="0" borderId="0" xfId="0" applyFont="1" applyAlignment="1">
      <alignment horizontal="left"/>
    </xf>
    <xf numFmtId="0" fontId="22" fillId="0" borderId="0" xfId="0" applyFont="1"/>
    <xf numFmtId="0" fontId="23" fillId="0" borderId="0" xfId="0" applyFont="1"/>
    <xf numFmtId="0" fontId="0" fillId="0" borderId="0" xfId="0" applyFont="1"/>
    <xf numFmtId="2" fontId="10" fillId="0" borderId="0" xfId="0" applyNumberFormat="1" applyFont="1" applyAlignment="1">
      <alignment horizontal="left"/>
    </xf>
    <xf numFmtId="0" fontId="22" fillId="0" borderId="0" xfId="0" applyFont="1" applyAlignment="1">
      <alignment horizontal="left" indent="1"/>
    </xf>
    <xf numFmtId="0" fontId="22" fillId="0" borderId="0" xfId="0" applyFont="1" applyAlignment="1">
      <alignment horizontal="left" indent="4"/>
    </xf>
    <xf numFmtId="0" fontId="22" fillId="0" borderId="10" xfId="0" applyFont="1" applyBorder="1"/>
    <xf numFmtId="0" fontId="0" fillId="0" borderId="11" xfId="0" applyBorder="1"/>
    <xf numFmtId="0" fontId="0" fillId="0" borderId="13" xfId="0" applyBorder="1"/>
    <xf numFmtId="0" fontId="22" fillId="0" borderId="0" xfId="0" applyFont="1" applyBorder="1"/>
    <xf numFmtId="0" fontId="0" fillId="0" borderId="0" xfId="0" applyBorder="1"/>
    <xf numFmtId="0" fontId="0" fillId="0" borderId="15" xfId="0" applyBorder="1"/>
    <xf numFmtId="0" fontId="22" fillId="0" borderId="16" xfId="0" applyFont="1" applyBorder="1"/>
    <xf numFmtId="0" fontId="22" fillId="0" borderId="13" xfId="0" applyFont="1" applyBorder="1"/>
    <xf numFmtId="0" fontId="24" fillId="0" borderId="10" xfId="0" applyFont="1" applyBorder="1"/>
    <xf numFmtId="0" fontId="24" fillId="0" borderId="15" xfId="0" applyFont="1" applyBorder="1"/>
    <xf numFmtId="0" fontId="0" fillId="0" borderId="16" xfId="0" applyBorder="1"/>
    <xf numFmtId="0" fontId="0" fillId="0" borderId="17" xfId="0" applyBorder="1"/>
    <xf numFmtId="49" fontId="37" fillId="0" borderId="0" xfId="1"/>
    <xf numFmtId="0" fontId="29" fillId="0" borderId="18" xfId="46">
      <alignment horizontal="centerContinuous" wrapText="1"/>
    </xf>
    <xf numFmtId="0" fontId="0" fillId="0" borderId="18" xfId="10" applyNumberFormat="1" applyFont="1" applyFill="1" applyAlignment="1">
      <alignment horizontal="left"/>
    </xf>
    <xf numFmtId="0" fontId="1" fillId="0" borderId="18" xfId="10"/>
    <xf numFmtId="10" fontId="1" fillId="0" borderId="18" xfId="10" applyNumberFormat="1"/>
    <xf numFmtId="0" fontId="0" fillId="0" borderId="14" xfId="0" applyFill="1" applyBorder="1" applyAlignment="1">
      <alignment horizontal="centerContinuous"/>
    </xf>
    <xf numFmtId="0" fontId="0" fillId="0" borderId="0" xfId="0" applyFill="1" applyBorder="1" applyAlignment="1">
      <alignment horizontal="centerContinuous"/>
    </xf>
    <xf numFmtId="15" fontId="38" fillId="0" borderId="13" xfId="0" applyNumberFormat="1" applyFont="1" applyFill="1" applyBorder="1" applyAlignment="1">
      <alignment horizontal="centerContinuous"/>
    </xf>
    <xf numFmtId="0" fontId="0" fillId="0" borderId="14" xfId="0" applyFill="1" applyBorder="1"/>
    <xf numFmtId="0" fontId="0" fillId="0" borderId="0" xfId="0" applyFill="1" applyBorder="1"/>
    <xf numFmtId="0" fontId="0" fillId="0" borderId="13" xfId="0" applyFill="1" applyBorder="1"/>
    <xf numFmtId="0" fontId="0" fillId="0" borderId="12" xfId="0" applyFill="1" applyBorder="1"/>
    <xf numFmtId="0" fontId="0" fillId="0" borderId="11" xfId="0" applyFill="1" applyBorder="1"/>
    <xf numFmtId="0" fontId="0" fillId="0" borderId="10" xfId="0" applyFill="1" applyBorder="1"/>
    <xf numFmtId="0" fontId="0" fillId="0" borderId="0" xfId="0" applyBorder="1" applyAlignment="1">
      <alignment wrapText="1"/>
    </xf>
    <xf numFmtId="49" fontId="25" fillId="0" borderId="0" xfId="2" applyFill="1" applyBorder="1" applyAlignment="1">
      <alignment horizontal="left" indent="1"/>
    </xf>
    <xf numFmtId="0" fontId="0" fillId="0" borderId="0" xfId="0"/>
    <xf numFmtId="49" fontId="31" fillId="0" borderId="0" xfId="16">
      <alignment horizontal="left" indent="1"/>
    </xf>
    <xf numFmtId="0" fontId="0" fillId="0" borderId="0" xfId="0" applyBorder="1"/>
    <xf numFmtId="0" fontId="40" fillId="0" borderId="13" xfId="0" applyFont="1" applyFill="1" applyBorder="1" applyAlignment="1">
      <alignment horizontal="centerContinuous"/>
    </xf>
    <xf numFmtId="0" fontId="40" fillId="0" borderId="0" xfId="0" applyFont="1" applyBorder="1"/>
    <xf numFmtId="0" fontId="39" fillId="38" borderId="21" xfId="0" applyFont="1" applyFill="1" applyBorder="1"/>
    <xf numFmtId="0" fontId="39" fillId="38" borderId="20" xfId="0" applyFont="1" applyFill="1" applyBorder="1"/>
    <xf numFmtId="49" fontId="0" fillId="40" borderId="22" xfId="0" applyNumberFormat="1" applyFill="1" applyBorder="1"/>
    <xf numFmtId="0" fontId="33" fillId="40" borderId="23" xfId="49" applyFill="1" applyBorder="1" applyAlignment="1" applyProtection="1"/>
    <xf numFmtId="174" fontId="10" fillId="0" borderId="0" xfId="55" applyFont="1"/>
    <xf numFmtId="0" fontId="1" fillId="0" borderId="18" xfId="10" applyNumberFormat="1"/>
    <xf numFmtId="0" fontId="34" fillId="0" borderId="18" xfId="9">
      <protection locked="0"/>
    </xf>
    <xf numFmtId="168" fontId="34" fillId="0" borderId="18" xfId="47" applyNumberFormat="1" applyFont="1" applyBorder="1" applyAlignment="1">
      <alignment horizontal="right"/>
      <protection locked="0"/>
    </xf>
    <xf numFmtId="168" fontId="34" fillId="0" borderId="18" xfId="47" applyNumberFormat="1" applyFont="1" applyBorder="1">
      <protection locked="0"/>
    </xf>
    <xf numFmtId="172" fontId="1" fillId="0" borderId="18" xfId="10" applyNumberFormat="1"/>
    <xf numFmtId="168" fontId="1" fillId="0" borderId="18" xfId="47" applyNumberFormat="1" applyFont="1" applyBorder="1" applyProtection="1"/>
    <xf numFmtId="168" fontId="0" fillId="0" borderId="0" xfId="47" applyNumberFormat="1" applyFont="1" applyProtection="1"/>
    <xf numFmtId="177" fontId="1" fillId="0" borderId="18" xfId="60" applyFont="1" applyBorder="1" applyProtection="1"/>
    <xf numFmtId="168" fontId="1" fillId="0" borderId="18" xfId="10" applyNumberFormat="1"/>
    <xf numFmtId="177" fontId="1" fillId="0" borderId="18" xfId="60" applyBorder="1"/>
    <xf numFmtId="0" fontId="10" fillId="0" borderId="0" xfId="0" applyFont="1" applyAlignment="1">
      <alignment horizontal="left" wrapText="1"/>
    </xf>
    <xf numFmtId="0" fontId="10" fillId="0" borderId="0" xfId="0" applyFont="1" applyAlignment="1">
      <alignment wrapText="1"/>
    </xf>
    <xf numFmtId="49" fontId="0" fillId="40" borderId="24" xfId="0" applyNumberFormat="1" applyFill="1" applyBorder="1"/>
    <xf numFmtId="0" fontId="33" fillId="40" borderId="25" xfId="49" applyFill="1" applyBorder="1" applyAlignment="1" applyProtection="1"/>
    <xf numFmtId="49" fontId="0" fillId="41" borderId="24" xfId="0" applyNumberFormat="1" applyFill="1" applyBorder="1"/>
    <xf numFmtId="0" fontId="33" fillId="41" borderId="25" xfId="49" applyFill="1" applyBorder="1" applyAlignment="1" applyProtection="1"/>
    <xf numFmtId="49" fontId="25" fillId="0" borderId="0" xfId="2" applyAlignment="1">
      <alignment horizontal="left" indent="1"/>
    </xf>
    <xf numFmtId="0" fontId="0" fillId="0" borderId="0" xfId="0" applyFont="1" applyFill="1" applyAlignment="1">
      <alignment vertical="top" wrapText="1"/>
    </xf>
    <xf numFmtId="0" fontId="0" fillId="0" borderId="0" xfId="0" applyFill="1" applyAlignment="1">
      <alignment wrapText="1"/>
    </xf>
    <xf numFmtId="0" fontId="1" fillId="0" borderId="18" xfId="10" applyAlignment="1">
      <alignment vertical="top" wrapText="1"/>
    </xf>
    <xf numFmtId="0" fontId="1" fillId="0" borderId="18" xfId="10" applyAlignment="1">
      <alignment wrapText="1"/>
    </xf>
    <xf numFmtId="0" fontId="16" fillId="32" borderId="7" xfId="0" applyFont="1" applyFill="1" applyBorder="1" applyAlignment="1">
      <alignment horizontal="right" vertical="center" wrapText="1"/>
    </xf>
    <xf numFmtId="0" fontId="16" fillId="32" borderId="8" xfId="0" applyFont="1" applyFill="1" applyBorder="1" applyAlignment="1">
      <alignment horizontal="right" vertical="center" wrapText="1"/>
    </xf>
    <xf numFmtId="0" fontId="14" fillId="32" borderId="7" xfId="0" applyFont="1" applyFill="1" applyBorder="1" applyAlignment="1">
      <alignment horizontal="right" vertical="center" wrapText="1"/>
    </xf>
    <xf numFmtId="0" fontId="14" fillId="32" borderId="8" xfId="0" applyFont="1" applyFill="1" applyBorder="1" applyAlignment="1">
      <alignment horizontal="right" vertical="center" wrapText="1"/>
    </xf>
    <xf numFmtId="0" fontId="15" fillId="32" borderId="7" xfId="0" applyFont="1" applyFill="1" applyBorder="1" applyAlignment="1">
      <alignment horizontal="center" vertical="top" wrapText="1"/>
    </xf>
    <xf numFmtId="0" fontId="15" fillId="32" borderId="9" xfId="0" applyFont="1" applyFill="1" applyBorder="1" applyAlignment="1">
      <alignment horizontal="center" vertical="top" wrapText="1"/>
    </xf>
    <xf numFmtId="0" fontId="15" fillId="32" borderId="8" xfId="0" applyFont="1" applyFill="1" applyBorder="1" applyAlignment="1">
      <alignment horizontal="center" vertical="top" wrapText="1"/>
    </xf>
    <xf numFmtId="0" fontId="17" fillId="32" borderId="7" xfId="0" applyFont="1" applyFill="1" applyBorder="1" applyAlignment="1">
      <alignment horizontal="center" vertical="top" wrapText="1"/>
    </xf>
    <xf numFmtId="0" fontId="17" fillId="32" borderId="9" xfId="0" applyFont="1" applyFill="1" applyBorder="1" applyAlignment="1">
      <alignment horizontal="center" vertical="top" wrapText="1"/>
    </xf>
    <xf numFmtId="0" fontId="17" fillId="32" borderId="8" xfId="0" applyFont="1" applyFill="1" applyBorder="1" applyAlignment="1">
      <alignment horizontal="center" vertical="top" wrapText="1"/>
    </xf>
  </cellXfs>
  <cellStyles count="68">
    <cellStyle name="20% - Accent1" xfId="19" builtinId="30" hidden="1" customBuiltin="1"/>
    <cellStyle name="20% - Accent2" xfId="23" builtinId="34" hidden="1" customBuiltin="1"/>
    <cellStyle name="20% - Accent3" xfId="27" builtinId="38" hidden="1" customBuiltin="1"/>
    <cellStyle name="20% - Accent4" xfId="31" builtinId="42" hidden="1" customBuiltin="1"/>
    <cellStyle name="20% - Accent5" xfId="35" builtinId="46" hidden="1" customBuiltin="1"/>
    <cellStyle name="20% - Accent6" xfId="39" builtinId="50" hidden="1" customBuiltin="1"/>
    <cellStyle name="40% - Accent1" xfId="20" builtinId="31" hidden="1" customBuiltin="1"/>
    <cellStyle name="40% - Accent2" xfId="24" builtinId="35" hidden="1" customBuiltin="1"/>
    <cellStyle name="40% - Accent3" xfId="28" builtinId="39" hidden="1" customBuiltin="1"/>
    <cellStyle name="40% - Accent4" xfId="32" builtinId="43" hidden="1" customBuiltin="1"/>
    <cellStyle name="40% - Accent5" xfId="36" builtinId="47" hidden="1" customBuiltin="1"/>
    <cellStyle name="40% - Accent6" xfId="40" builtinId="51" hidden="1" customBuiltin="1"/>
    <cellStyle name="60% - Accent1" xfId="21" builtinId="32" hidden="1" customBuiltin="1"/>
    <cellStyle name="60% - Accent2" xfId="25" builtinId="36" hidden="1" customBuiltin="1"/>
    <cellStyle name="60% - Accent3" xfId="29" builtinId="40" hidden="1" customBuiltin="1"/>
    <cellStyle name="60% - Accent4" xfId="33" builtinId="44" hidden="1" customBuiltin="1"/>
    <cellStyle name="60% - Accent5" xfId="37" builtinId="48" hidden="1" customBuiltin="1"/>
    <cellStyle name="60% - Accent6" xfId="41" builtinId="52" hidden="1" customBuiltin="1"/>
    <cellStyle name="Accent1" xfId="18" builtinId="29" hidden="1" customBuiltin="1"/>
    <cellStyle name="Accent2" xfId="22" builtinId="33" hidden="1" customBuiltin="1"/>
    <cellStyle name="Accent3" xfId="26" builtinId="37" hidden="1" customBuiltin="1"/>
    <cellStyle name="Accent4" xfId="30" builtinId="41" hidden="1" customBuiltin="1"/>
    <cellStyle name="Accent5" xfId="34" builtinId="45" hidden="1" customBuiltin="1"/>
    <cellStyle name="Accent6" xfId="38" builtinId="49" hidden="1" customBuiltin="1"/>
    <cellStyle name="Array" xfId="48" xr:uid="{1DF261C2-2041-40CD-B0AA-C7BBE853F9F1}"/>
    <cellStyle name="Bad" xfId="7" builtinId="27" hidden="1" customBuiltin="1"/>
    <cellStyle name="Calculation" xfId="11" builtinId="22" hidden="1" customBuiltin="1"/>
    <cellStyle name="Check Cell" xfId="13" builtinId="23" hidden="1" customBuiltin="1"/>
    <cellStyle name="Comma" xfId="51" builtinId="3" hidden="1"/>
    <cellStyle name="Comma [0]" xfId="52" builtinId="6" customBuiltin="1"/>
    <cellStyle name="Comma [1]" xfId="47" xr:uid="{B6E2FCE9-D9FF-42C5-8118-54A098BE7593}"/>
    <cellStyle name="Comma [2]" xfId="42" xr:uid="{3FB6CF47-0DC5-43E5-9A6D-A6318D7FB049}"/>
    <cellStyle name="Comma [3]" xfId="55" xr:uid="{6D217609-7141-4D9F-9A43-E77CD5916DD2}"/>
    <cellStyle name="Comma [4]" xfId="56" xr:uid="{E2B07B0C-98D9-478E-8CD6-AE60EC1919EB}"/>
    <cellStyle name="Currency" xfId="53" builtinId="4" hidden="1"/>
    <cellStyle name="Currency [0]" xfId="54" builtinId="7" hidden="1"/>
    <cellStyle name="Date (short)" xfId="57" xr:uid="{BA318093-6785-4389-9F96-463DEA39715B}"/>
    <cellStyle name="Explanatory Text" xfId="16" builtinId="53" customBuiltin="1"/>
    <cellStyle name="Explanatory Text 3" xfId="58" xr:uid="{DAC494BF-CB43-406D-8D15-6F9584B7D5A5}"/>
    <cellStyle name="Followed Hyperlink" xfId="50" builtinId="9" customBuiltin="1"/>
    <cellStyle name="Good" xfId="6" builtinId="26" hidden="1" customBuiltin="1"/>
    <cellStyle name="Heading 1" xfId="2" builtinId="16" customBuiltin="1"/>
    <cellStyle name="Heading 1 2" xfId="43" xr:uid="{6ED9FE1D-EE29-4849-B540-211B5181E28A}"/>
    <cellStyle name="Heading 2" xfId="3" builtinId="17" customBuiltin="1"/>
    <cellStyle name="Heading 2 2" xfId="44" xr:uid="{7EBCCF22-D2CD-4974-962D-AAD58EBA2AC9}"/>
    <cellStyle name="Heading 3" xfId="4" builtinId="18" customBuiltin="1"/>
    <cellStyle name="Heading 3 2" xfId="45" xr:uid="{29DBE377-F129-4379-B0FC-58AA139C0C19}"/>
    <cellStyle name="Heading 4" xfId="5" builtinId="19" hidden="1" customBuiltin="1"/>
    <cellStyle name="Hyperlink" xfId="49" builtinId="8" customBuiltin="1"/>
    <cellStyle name="Input" xfId="9" builtinId="20" customBuiltin="1"/>
    <cellStyle name="Label" xfId="46" xr:uid="{C7040A6F-CA15-440F-8E10-6DBE7BABF40F}"/>
    <cellStyle name="Link" xfId="59" xr:uid="{8F8B23D4-3DB4-4E11-8961-9B2EC7DCB614}"/>
    <cellStyle name="Linked Cell" xfId="12" builtinId="24" hidden="1" customBuiltin="1"/>
    <cellStyle name="Neutral" xfId="8" builtinId="28" hidden="1" customBuiltin="1"/>
    <cellStyle name="Normal" xfId="0" builtinId="0"/>
    <cellStyle name="Note" xfId="15" builtinId="10" hidden="1" customBuiltin="1"/>
    <cellStyle name="Output" xfId="10" builtinId="21" customBuiltin="1"/>
    <cellStyle name="Percent [0]" xfId="60" xr:uid="{42C00537-DA52-4CA3-A604-24E45177E361}"/>
    <cellStyle name="Percent [1]" xfId="61" xr:uid="{74AE7733-EFC9-4C05-BA6B-072988DC8C47}"/>
    <cellStyle name="Percent [2]" xfId="62" xr:uid="{AE96769A-BACB-4D3F-A091-EC0BECB5E36B}"/>
    <cellStyle name="Percent [3]" xfId="63" xr:uid="{50985FCE-CF0D-401C-8FB5-C3737E66A6B8}"/>
    <cellStyle name="Percent [4]" xfId="64" xr:uid="{6DB8A7C2-4786-4ED2-BA26-38E357F9896C}"/>
    <cellStyle name="Rt border" xfId="65" xr:uid="{2FDD796F-1234-4DF7-A425-91C10C705D89}"/>
    <cellStyle name="Text" xfId="66" xr:uid="{4F6BAD9C-B87C-456B-AE02-AE014B3F83E3}"/>
    <cellStyle name="Title" xfId="1" builtinId="15" customBuiltin="1"/>
    <cellStyle name="Total" xfId="17" builtinId="25" hidden="1" customBuiltin="1"/>
    <cellStyle name="Warning Text" xfId="14" builtinId="11" hidden="1" customBuiltin="1"/>
    <cellStyle name="Year" xfId="67" xr:uid="{7104E5D2-230F-4847-AD46-C6617DFBCF96}"/>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37085" cy="705600"/>
    <xdr:pic>
      <xdr:nvPicPr>
        <xdr:cNvPr id="2" name="Picture 1">
          <a:extLst>
            <a:ext uri="{FF2B5EF4-FFF2-40B4-BE49-F238E27FC236}">
              <a16:creationId xmlns:a16="http://schemas.microsoft.com/office/drawing/2014/main" id="{DD1C0527-7666-4459-B0E5-20089085A7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42875"/>
          <a:ext cx="2337085" cy="705600"/>
        </a:xfrm>
        <a:prstGeom prst="rect">
          <a:avLst/>
        </a:prstGeom>
      </xdr:spPr>
    </xdr:pic>
    <xdr:clientData/>
  </xdr:oneCellAnchor>
  <xdr:oneCellAnchor>
    <xdr:from>
      <xdr:col>0</xdr:col>
      <xdr:colOff>0</xdr:colOff>
      <xdr:row>1</xdr:row>
      <xdr:rowOff>2247900</xdr:rowOff>
    </xdr:from>
    <xdr:ext cx="8982075" cy="3390900"/>
    <xdr:pic>
      <xdr:nvPicPr>
        <xdr:cNvPr id="3" name="Picture 2">
          <a:extLst>
            <a:ext uri="{FF2B5EF4-FFF2-40B4-BE49-F238E27FC236}">
              <a16:creationId xmlns:a16="http://schemas.microsoft.com/office/drawing/2014/main" id="{DC5571C0-4910-4228-BA1D-B6C1631F71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0"/>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hemeComCom">
  <a:themeElements>
    <a:clrScheme name="comcom">
      <a:dk1>
        <a:sysClr val="windowText" lastClr="000000"/>
      </a:dk1>
      <a:lt1>
        <a:srgbClr val="FFFFFF"/>
      </a:lt1>
      <a:dk2>
        <a:srgbClr val="639B9F"/>
      </a:dk2>
      <a:lt2>
        <a:srgbClr val="D29C2E"/>
      </a:lt2>
      <a:accent1>
        <a:srgbClr val="BA0F2C"/>
      </a:accent1>
      <a:accent2>
        <a:srgbClr val="7EA0AE"/>
      </a:accent2>
      <a:accent3>
        <a:srgbClr val="E89466"/>
      </a:accent3>
      <a:accent4>
        <a:srgbClr val="3F5E58"/>
      </a:accent4>
      <a:accent5>
        <a:srgbClr val="B6AB86"/>
      </a:accent5>
      <a:accent6>
        <a:srgbClr val="654B45"/>
      </a:accent6>
      <a:hlink>
        <a:srgbClr val="7EA0AE"/>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nzdotstat.stats.govt.nz/OECDStat_Metadata/ShowMetadata.ashx?Dataset=TABLECODE7548&amp;Coords=%5bPROJECTION%5d.%5bMEDIUM%5d&amp;ShowOnWeb=true&amp;Lang=en" TargetMode="External"/><Relationship Id="rId7" Type="http://schemas.openxmlformats.org/officeDocument/2006/relationships/printerSettings" Target="../printerSettings/printerSettings5.bin"/><Relationship Id="rId2" Type="http://schemas.openxmlformats.org/officeDocument/2006/relationships/hyperlink" Target="http://nzdotstat.stats.govt.nz/OECDStat_Metadata/ShowMetadata.ashx?Dataset=TABLECODE7548&amp;Coords=%5bPROJECTION%5d&amp;ShowOnWeb=true&amp;Lang=en" TargetMode="External"/><Relationship Id="rId1" Type="http://schemas.openxmlformats.org/officeDocument/2006/relationships/hyperlink" Target="http://nzdotstat.stats.govt.nz/OECDStat_Metadata/ShowMetadata.ashx?Dataset=TABLECODE7548&amp;ShowOnWeb=true&amp;Lang=en" TargetMode="External"/><Relationship Id="rId6" Type="http://schemas.openxmlformats.org/officeDocument/2006/relationships/hyperlink" Target="http://nzdotstat.stats.govt.nz/wbos" TargetMode="External"/><Relationship Id="rId5" Type="http://schemas.openxmlformats.org/officeDocument/2006/relationships/hyperlink" Target="http://nzdotstat.stats.govt.nz/OECDStat_Metadata/ShowMetadata.ashx?Dataset=TABLECODE7548&amp;Coords=%5bAREA%5d&amp;ShowOnWeb=true&amp;Lang=en" TargetMode="External"/><Relationship Id="rId4" Type="http://schemas.openxmlformats.org/officeDocument/2006/relationships/hyperlink" Target="http://nzdotstat.stats.govt.nz/OECDStat_Metadata/ShowMetadata.ashx?Dataset=TABLECODE7548&amp;Coords=%5bYEAR%5d.%5b2013%5d&amp;ShowOnWeb=true&amp;Lang=en"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nzdotstat.stats.govt.nz/OECDStat_Metadata/ShowMetadata.ashx?Dataset=TABLECODE7548&amp;Coords=%5bYEAR%5d.%5b2013%5d&amp;ShowOnWeb=true&amp;Lang=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E52AB-1976-49CB-B64E-55FCCFE43244}">
  <sheetPr codeName="Sheet17">
    <pageSetUpPr fitToPage="1"/>
  </sheetPr>
  <dimension ref="A1:D18"/>
  <sheetViews>
    <sheetView showGridLines="0" tabSelected="1" view="pageBreakPreview" zoomScaleNormal="100" zoomScaleSheetLayoutView="100" workbookViewId="0"/>
  </sheetViews>
  <sheetFormatPr defaultColWidth="9.140625" defaultRowHeight="15" customHeight="1" x14ac:dyDescent="0.25"/>
  <cols>
    <col min="1" max="1" width="26.5703125" customWidth="1"/>
    <col min="2" max="2" width="43.140625" customWidth="1"/>
    <col min="3" max="3" width="32.7109375" customWidth="1"/>
    <col min="4" max="4" width="32.28515625" customWidth="1"/>
  </cols>
  <sheetData>
    <row r="1" spans="1:4" ht="15" customHeight="1" x14ac:dyDescent="0.25">
      <c r="A1" s="47"/>
      <c r="B1" s="46"/>
      <c r="C1" s="46"/>
      <c r="D1" s="45"/>
    </row>
    <row r="2" spans="1:4" ht="189" customHeight="1" x14ac:dyDescent="0.25">
      <c r="A2" s="44"/>
      <c r="B2" s="43"/>
      <c r="C2" s="43"/>
      <c r="D2" s="42"/>
    </row>
    <row r="3" spans="1:4" ht="22.5" customHeight="1" x14ac:dyDescent="0.4">
      <c r="A3" s="53" t="s">
        <v>4215</v>
      </c>
      <c r="B3" s="40"/>
      <c r="C3" s="40"/>
      <c r="D3" s="39"/>
    </row>
    <row r="4" spans="1:4" ht="22.5" customHeight="1" x14ac:dyDescent="0.4">
      <c r="A4" s="53" t="s">
        <v>4214</v>
      </c>
      <c r="B4" s="40"/>
      <c r="C4" s="40"/>
      <c r="D4" s="39"/>
    </row>
    <row r="5" spans="1:4" ht="22.5" customHeight="1" x14ac:dyDescent="0.4">
      <c r="A5" s="53" t="s">
        <v>4222</v>
      </c>
      <c r="B5" s="40"/>
      <c r="C5" s="40"/>
      <c r="D5" s="39"/>
    </row>
    <row r="6" spans="1:4" ht="22.5" customHeight="1" x14ac:dyDescent="0.4">
      <c r="A6" s="53" t="s">
        <v>4213</v>
      </c>
      <c r="B6" s="40"/>
      <c r="C6" s="40"/>
      <c r="D6" s="39"/>
    </row>
    <row r="7" spans="1:4" ht="42" customHeight="1" x14ac:dyDescent="0.25">
      <c r="A7" s="44"/>
      <c r="B7" s="43"/>
      <c r="C7" s="43"/>
      <c r="D7" s="42"/>
    </row>
    <row r="8" spans="1:4" ht="15" customHeight="1" x14ac:dyDescent="0.25">
      <c r="A8" s="44"/>
      <c r="B8" s="43"/>
      <c r="C8" s="43"/>
      <c r="D8" s="42"/>
    </row>
    <row r="9" spans="1:4" ht="15" customHeight="1" x14ac:dyDescent="0.25">
      <c r="A9" s="44"/>
      <c r="B9" s="43"/>
      <c r="C9" s="43"/>
      <c r="D9" s="42"/>
    </row>
    <row r="10" spans="1:4" ht="15" customHeight="1" x14ac:dyDescent="0.25">
      <c r="A10" s="44"/>
      <c r="B10" s="43"/>
      <c r="C10" s="43"/>
      <c r="D10" s="42"/>
    </row>
    <row r="11" spans="1:4" ht="15" customHeight="1" x14ac:dyDescent="0.25">
      <c r="A11" s="44"/>
      <c r="B11" s="43"/>
      <c r="C11" s="43"/>
      <c r="D11" s="42"/>
    </row>
    <row r="12" spans="1:4" ht="15" customHeight="1" x14ac:dyDescent="0.25">
      <c r="A12" s="44"/>
      <c r="B12" s="43"/>
      <c r="C12" s="43"/>
      <c r="D12" s="42"/>
    </row>
    <row r="13" spans="1:4" ht="15" customHeight="1" x14ac:dyDescent="0.25">
      <c r="A13" s="44"/>
      <c r="B13" s="43"/>
      <c r="C13" s="43"/>
      <c r="D13" s="42"/>
    </row>
    <row r="14" spans="1:4" ht="15" customHeight="1" x14ac:dyDescent="0.25">
      <c r="A14" s="44"/>
      <c r="B14" s="43"/>
      <c r="C14" s="43"/>
      <c r="D14" s="42"/>
    </row>
    <row r="15" spans="1:4" ht="15" customHeight="1" x14ac:dyDescent="0.25">
      <c r="A15" s="44"/>
      <c r="B15" s="43"/>
      <c r="C15" s="43"/>
      <c r="D15" s="42"/>
    </row>
    <row r="16" spans="1:4" ht="15" customHeight="1" x14ac:dyDescent="0.25">
      <c r="A16" s="44"/>
      <c r="B16" s="43"/>
      <c r="C16" s="43"/>
      <c r="D16" s="42"/>
    </row>
    <row r="17" spans="1:4" ht="15" customHeight="1" x14ac:dyDescent="0.25">
      <c r="A17" s="41" t="s">
        <v>4226</v>
      </c>
      <c r="B17" s="40"/>
      <c r="C17" s="40"/>
      <c r="D17" s="39"/>
    </row>
    <row r="18" spans="1:4" ht="15" customHeight="1" x14ac:dyDescent="0.25">
      <c r="A18" s="27"/>
      <c r="B18" s="32"/>
      <c r="C18" s="32"/>
      <c r="D18" s="33"/>
    </row>
  </sheetData>
  <sheetProtection formatColumns="0" formatRows="0"/>
  <pageMargins left="0.70866141732283505" right="0.70866141732283505" top="0.74803149606299202" bottom="0.74803149606299202" header="0.31496062992126" footer="0.31496062992126"/>
  <pageSetup paperSize="9" scale="97" orientation="landscape" r:id="rId1"/>
  <headerFooter>
    <oddHeader>&amp;R&amp;D &amp;T</oddHead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pageSetUpPr fitToPage="1"/>
  </sheetPr>
  <dimension ref="A1:L2020"/>
  <sheetViews>
    <sheetView showGridLines="0" view="pageBreakPreview" zoomScaleNormal="85" zoomScaleSheetLayoutView="100" workbookViewId="0"/>
  </sheetViews>
  <sheetFormatPr defaultRowHeight="15" customHeight="1" x14ac:dyDescent="0.25"/>
  <cols>
    <col min="1" max="1" width="35" bestFit="1" customWidth="1"/>
    <col min="2" max="2" width="18.140625" bestFit="1" customWidth="1"/>
    <col min="3" max="3" width="20.85546875" bestFit="1" customWidth="1"/>
    <col min="4" max="4" width="13.5703125" bestFit="1" customWidth="1"/>
    <col min="5" max="5" width="20.28515625" bestFit="1" customWidth="1"/>
    <col min="6" max="6" width="27.7109375" bestFit="1" customWidth="1"/>
    <col min="7" max="7" width="20.85546875" bestFit="1" customWidth="1"/>
    <col min="8" max="10" width="9.5703125" bestFit="1" customWidth="1"/>
    <col min="12" max="12" width="83.140625" bestFit="1" customWidth="1"/>
    <col min="13" max="13" width="2.7109375" customWidth="1"/>
  </cols>
  <sheetData>
    <row r="1" spans="1:12" ht="26.25" x14ac:dyDescent="0.4">
      <c r="A1" s="34" t="s">
        <v>4165</v>
      </c>
    </row>
    <row r="3" spans="1:12" x14ac:dyDescent="0.25">
      <c r="A3" s="16" t="s">
        <v>4166</v>
      </c>
    </row>
    <row r="4" spans="1:12" x14ac:dyDescent="0.25">
      <c r="A4" s="18" t="s">
        <v>4137</v>
      </c>
      <c r="B4" s="16" t="s">
        <v>4167</v>
      </c>
    </row>
    <row r="5" spans="1:12" x14ac:dyDescent="0.25">
      <c r="A5" s="18" t="s">
        <v>4138</v>
      </c>
      <c r="B5" s="16" t="s">
        <v>4167</v>
      </c>
      <c r="F5" s="16"/>
    </row>
    <row r="6" spans="1:12" x14ac:dyDescent="0.25">
      <c r="A6" s="18" t="s">
        <v>4139</v>
      </c>
      <c r="B6" s="16" t="s">
        <v>4179</v>
      </c>
    </row>
    <row r="7" spans="1:12" x14ac:dyDescent="0.25">
      <c r="A7" s="18" t="s">
        <v>4132</v>
      </c>
      <c r="B7" s="16" t="s">
        <v>4180</v>
      </c>
    </row>
    <row r="8" spans="1:12" x14ac:dyDescent="0.25">
      <c r="A8" s="18" t="s">
        <v>4133</v>
      </c>
      <c r="B8" s="16" t="s">
        <v>4181</v>
      </c>
    </row>
    <row r="9" spans="1:12" x14ac:dyDescent="0.25">
      <c r="A9" s="18" t="s">
        <v>4135</v>
      </c>
      <c r="B9" s="16" t="s">
        <v>4182</v>
      </c>
    </row>
    <row r="10" spans="1:12" x14ac:dyDescent="0.25">
      <c r="A10" s="18" t="s">
        <v>4183</v>
      </c>
      <c r="B10" s="16" t="s">
        <v>4184</v>
      </c>
    </row>
    <row r="11" spans="1:12" x14ac:dyDescent="0.25">
      <c r="A11" s="18" t="s">
        <v>4188</v>
      </c>
      <c r="B11" s="16" t="s">
        <v>4189</v>
      </c>
    </row>
    <row r="12" spans="1:12" x14ac:dyDescent="0.25">
      <c r="A12" s="18" t="s">
        <v>4169</v>
      </c>
      <c r="B12" s="16" t="s">
        <v>4190</v>
      </c>
    </row>
    <row r="13" spans="1:12" x14ac:dyDescent="0.25">
      <c r="A13" s="18" t="s">
        <v>4191</v>
      </c>
      <c r="B13" s="16" t="s">
        <v>4192</v>
      </c>
    </row>
    <row r="15" spans="1:12" x14ac:dyDescent="0.25">
      <c r="A15">
        <v>1</v>
      </c>
      <c r="B15">
        <v>2</v>
      </c>
      <c r="C15">
        <v>3</v>
      </c>
      <c r="D15">
        <v>4</v>
      </c>
      <c r="E15">
        <v>5</v>
      </c>
      <c r="F15">
        <v>6</v>
      </c>
      <c r="G15">
        <v>7</v>
      </c>
      <c r="H15">
        <v>8</v>
      </c>
      <c r="I15">
        <v>9</v>
      </c>
      <c r="J15">
        <v>10</v>
      </c>
    </row>
    <row r="16" spans="1:12" x14ac:dyDescent="0.25">
      <c r="A16" s="2" t="s">
        <v>4137</v>
      </c>
      <c r="B16" s="2" t="s">
        <v>4138</v>
      </c>
      <c r="C16" s="2" t="s">
        <v>4139</v>
      </c>
      <c r="D16" s="2" t="s">
        <v>4132</v>
      </c>
      <c r="E16" s="2" t="s">
        <v>4133</v>
      </c>
      <c r="F16" s="2" t="s">
        <v>4134</v>
      </c>
      <c r="G16" s="2" t="s">
        <v>4121</v>
      </c>
      <c r="H16" s="15">
        <v>2018</v>
      </c>
      <c r="I16" s="15">
        <v>2023</v>
      </c>
      <c r="J16" s="15">
        <v>2028</v>
      </c>
      <c r="L16" s="2" t="s">
        <v>4169</v>
      </c>
    </row>
    <row r="17" spans="1:12" x14ac:dyDescent="0.25">
      <c r="A17" s="37" t="s">
        <v>6</v>
      </c>
      <c r="B17" s="37" t="s">
        <v>7</v>
      </c>
      <c r="C17" s="37" t="s">
        <v>7</v>
      </c>
      <c r="D17" s="37" t="b">
        <f>C17=B17</f>
        <v>1</v>
      </c>
      <c r="E17" s="37" t="str">
        <f>VLOOKUP(C17,'EDB naming'!$A$6:$B$36,2,)</f>
        <v>Top Energy</v>
      </c>
      <c r="F17" s="37" t="str">
        <f>VLOOKUP(A17,'NZ.Stat (Format)'!$C$10:$D$2050,2,)</f>
        <v>Far North district</v>
      </c>
      <c r="G17" s="37" t="str">
        <f>VLOOKUP(F17,'TLA-EDB'!$A$12:$C$78,3,)</f>
        <v/>
      </c>
      <c r="H17" s="65">
        <f>VLOOKUP($A17,'NZ.Stat (Format)'!$C$10:$H$2050,4,)</f>
        <v>440</v>
      </c>
      <c r="I17" s="65">
        <f>VLOOKUP($A17,'NZ.Stat (Format)'!$C$10:$H$2050,5,)</f>
        <v>450</v>
      </c>
      <c r="J17" s="65">
        <f>VLOOKUP($A17,'NZ.Stat (Format)'!$C$10:$H$2050,6,)</f>
        <v>470</v>
      </c>
      <c r="K17" s="37"/>
      <c r="L17" s="37"/>
    </row>
    <row r="18" spans="1:12" x14ac:dyDescent="0.25">
      <c r="A18" s="37" t="s">
        <v>8</v>
      </c>
      <c r="B18" s="37" t="s">
        <v>7</v>
      </c>
      <c r="C18" s="37" t="s">
        <v>7</v>
      </c>
      <c r="D18" s="37" t="b">
        <f t="shared" ref="D18:D81" si="0">C18=B18</f>
        <v>1</v>
      </c>
      <c r="E18" s="37" t="str">
        <f>VLOOKUP(C18,'EDB naming'!$A$6:$B$36,2,)</f>
        <v>Top Energy</v>
      </c>
      <c r="F18" s="37" t="str">
        <f>VLOOKUP(A18,'NZ.Stat (Format)'!$C$10:$D$2050,2,)</f>
        <v>Far North district</v>
      </c>
      <c r="G18" s="37" t="str">
        <f>VLOOKUP(F18,'TLA-EDB'!$A$12:$C$78,3,)</f>
        <v/>
      </c>
      <c r="H18" s="65">
        <f>VLOOKUP($A18,'NZ.Stat (Format)'!$C$10:$H$2050,4,)</f>
        <v>4990</v>
      </c>
      <c r="I18" s="65">
        <f>VLOOKUP($A18,'NZ.Stat (Format)'!$C$10:$H$2050,5,)</f>
        <v>5160</v>
      </c>
      <c r="J18" s="65">
        <f>VLOOKUP($A18,'NZ.Stat (Format)'!$C$10:$H$2050,6,)</f>
        <v>5280</v>
      </c>
      <c r="K18" s="37"/>
      <c r="L18" s="37"/>
    </row>
    <row r="19" spans="1:12" x14ac:dyDescent="0.25">
      <c r="A19" s="37" t="s">
        <v>9</v>
      </c>
      <c r="B19" s="37" t="s">
        <v>7</v>
      </c>
      <c r="C19" s="37" t="s">
        <v>7</v>
      </c>
      <c r="D19" s="37" t="b">
        <f t="shared" si="0"/>
        <v>1</v>
      </c>
      <c r="E19" s="37" t="str">
        <f>VLOOKUP(C19,'EDB naming'!$A$6:$B$36,2,)</f>
        <v>Top Energy</v>
      </c>
      <c r="F19" s="37" t="str">
        <f>VLOOKUP(A19,'NZ.Stat (Format)'!$C$10:$D$2050,2,)</f>
        <v>Far North district</v>
      </c>
      <c r="G19" s="37" t="str">
        <f>VLOOKUP(F19,'TLA-EDB'!$A$12:$C$78,3,)</f>
        <v/>
      </c>
      <c r="H19" s="65">
        <f>VLOOKUP($A19,'NZ.Stat (Format)'!$C$10:$H$2050,4,)</f>
        <v>2000</v>
      </c>
      <c r="I19" s="65">
        <f>VLOOKUP($A19,'NZ.Stat (Format)'!$C$10:$H$2050,5,)</f>
        <v>2100</v>
      </c>
      <c r="J19" s="65">
        <f>VLOOKUP($A19,'NZ.Stat (Format)'!$C$10:$H$2050,6,)</f>
        <v>2180</v>
      </c>
      <c r="K19" s="37"/>
      <c r="L19" s="37"/>
    </row>
    <row r="20" spans="1:12" x14ac:dyDescent="0.25">
      <c r="A20" s="37" t="s">
        <v>10</v>
      </c>
      <c r="B20" s="37" t="s">
        <v>7</v>
      </c>
      <c r="C20" s="37" t="s">
        <v>7</v>
      </c>
      <c r="D20" s="37" t="b">
        <f t="shared" si="0"/>
        <v>1</v>
      </c>
      <c r="E20" s="37" t="str">
        <f>VLOOKUP(C20,'EDB naming'!$A$6:$B$36,2,)</f>
        <v>Top Energy</v>
      </c>
      <c r="F20" s="37" t="str">
        <f>VLOOKUP(A20,'NZ.Stat (Format)'!$C$10:$D$2050,2,)</f>
        <v>Far North district</v>
      </c>
      <c r="G20" s="37" t="str">
        <f>VLOOKUP(F20,'TLA-EDB'!$A$12:$C$78,3,)</f>
        <v/>
      </c>
      <c r="H20" s="65">
        <f>VLOOKUP($A20,'NZ.Stat (Format)'!$C$10:$H$2050,4,)</f>
        <v>2260</v>
      </c>
      <c r="I20" s="65">
        <f>VLOOKUP($A20,'NZ.Stat (Format)'!$C$10:$H$2050,5,)</f>
        <v>2310</v>
      </c>
      <c r="J20" s="65">
        <f>VLOOKUP($A20,'NZ.Stat (Format)'!$C$10:$H$2050,6,)</f>
        <v>2340</v>
      </c>
      <c r="K20" s="37"/>
      <c r="L20" s="37"/>
    </row>
    <row r="21" spans="1:12" x14ac:dyDescent="0.25">
      <c r="A21" s="37" t="s">
        <v>11</v>
      </c>
      <c r="B21" s="37" t="s">
        <v>7</v>
      </c>
      <c r="C21" s="37" t="s">
        <v>7</v>
      </c>
      <c r="D21" s="37" t="b">
        <f t="shared" si="0"/>
        <v>1</v>
      </c>
      <c r="E21" s="37" t="str">
        <f>VLOOKUP(C21,'EDB naming'!$A$6:$B$36,2,)</f>
        <v>Top Energy</v>
      </c>
      <c r="F21" s="37" t="str">
        <f>VLOOKUP(A21,'NZ.Stat (Format)'!$C$10:$D$2050,2,)</f>
        <v>Far North district</v>
      </c>
      <c r="G21" s="37" t="str">
        <f>VLOOKUP(F21,'TLA-EDB'!$A$12:$C$78,3,)</f>
        <v/>
      </c>
      <c r="H21" s="65">
        <f>VLOOKUP($A21,'NZ.Stat (Format)'!$C$10:$H$2050,4,)</f>
        <v>470</v>
      </c>
      <c r="I21" s="65">
        <f>VLOOKUP($A21,'NZ.Stat (Format)'!$C$10:$H$2050,5,)</f>
        <v>450</v>
      </c>
      <c r="J21" s="65">
        <f>VLOOKUP($A21,'NZ.Stat (Format)'!$C$10:$H$2050,6,)</f>
        <v>430</v>
      </c>
      <c r="K21" s="37"/>
      <c r="L21" s="37"/>
    </row>
    <row r="22" spans="1:12" x14ac:dyDescent="0.25">
      <c r="A22" s="37" t="s">
        <v>12</v>
      </c>
      <c r="B22" s="37" t="s">
        <v>7</v>
      </c>
      <c r="C22" s="37" t="s">
        <v>7</v>
      </c>
      <c r="D22" s="37" t="b">
        <f t="shared" si="0"/>
        <v>1</v>
      </c>
      <c r="E22" s="37" t="str">
        <f>VLOOKUP(C22,'EDB naming'!$A$6:$B$36,2,)</f>
        <v>Top Energy</v>
      </c>
      <c r="F22" s="37" t="str">
        <f>VLOOKUP(A22,'NZ.Stat (Format)'!$C$10:$D$2050,2,)</f>
        <v>Far North district</v>
      </c>
      <c r="G22" s="37" t="str">
        <f>VLOOKUP(F22,'TLA-EDB'!$A$12:$C$78,3,)</f>
        <v/>
      </c>
      <c r="H22" s="65">
        <f>VLOOKUP($A22,'NZ.Stat (Format)'!$C$10:$H$2050,4,)</f>
        <v>1010</v>
      </c>
      <c r="I22" s="65">
        <f>VLOOKUP($A22,'NZ.Stat (Format)'!$C$10:$H$2050,5,)</f>
        <v>1030</v>
      </c>
      <c r="J22" s="65">
        <f>VLOOKUP($A22,'NZ.Stat (Format)'!$C$10:$H$2050,6,)</f>
        <v>1040</v>
      </c>
      <c r="K22" s="37"/>
      <c r="L22" s="37"/>
    </row>
    <row r="23" spans="1:12" x14ac:dyDescent="0.25">
      <c r="A23" s="37" t="s">
        <v>13</v>
      </c>
      <c r="B23" s="37" t="s">
        <v>7</v>
      </c>
      <c r="C23" s="37" t="s">
        <v>7</v>
      </c>
      <c r="D23" s="37" t="b">
        <f t="shared" si="0"/>
        <v>1</v>
      </c>
      <c r="E23" s="37" t="str">
        <f>VLOOKUP(C23,'EDB naming'!$A$6:$B$36,2,)</f>
        <v>Top Energy</v>
      </c>
      <c r="F23" s="37" t="str">
        <f>VLOOKUP(A23,'NZ.Stat (Format)'!$C$10:$D$2050,2,)</f>
        <v>Far North district</v>
      </c>
      <c r="G23" s="37" t="str">
        <f>VLOOKUP(F23,'TLA-EDB'!$A$12:$C$78,3,)</f>
        <v/>
      </c>
      <c r="H23" s="65">
        <f>VLOOKUP($A23,'NZ.Stat (Format)'!$C$10:$H$2050,4,)</f>
        <v>2000</v>
      </c>
      <c r="I23" s="65">
        <f>VLOOKUP($A23,'NZ.Stat (Format)'!$C$10:$H$2050,5,)</f>
        <v>2050</v>
      </c>
      <c r="J23" s="65">
        <f>VLOOKUP($A23,'NZ.Stat (Format)'!$C$10:$H$2050,6,)</f>
        <v>2090</v>
      </c>
      <c r="K23" s="37"/>
      <c r="L23" s="37"/>
    </row>
    <row r="24" spans="1:12" x14ac:dyDescent="0.25">
      <c r="A24" s="37" t="s">
        <v>14</v>
      </c>
      <c r="B24" s="37" t="s">
        <v>7</v>
      </c>
      <c r="C24" s="37" t="s">
        <v>7</v>
      </c>
      <c r="D24" s="37" t="b">
        <f t="shared" si="0"/>
        <v>1</v>
      </c>
      <c r="E24" s="37" t="str">
        <f>VLOOKUP(C24,'EDB naming'!$A$6:$B$36,2,)</f>
        <v>Top Energy</v>
      </c>
      <c r="F24" s="37" t="str">
        <f>VLOOKUP(A24,'NZ.Stat (Format)'!$C$10:$D$2050,2,)</f>
        <v>Far North district</v>
      </c>
      <c r="G24" s="37" t="str">
        <f>VLOOKUP(F24,'TLA-EDB'!$A$12:$C$78,3,)</f>
        <v/>
      </c>
      <c r="H24" s="65">
        <f>VLOOKUP($A24,'NZ.Stat (Format)'!$C$10:$H$2050,4,)</f>
        <v>490</v>
      </c>
      <c r="I24" s="65">
        <f>VLOOKUP($A24,'NZ.Stat (Format)'!$C$10:$H$2050,5,)</f>
        <v>490</v>
      </c>
      <c r="J24" s="65">
        <f>VLOOKUP($A24,'NZ.Stat (Format)'!$C$10:$H$2050,6,)</f>
        <v>480</v>
      </c>
      <c r="K24" s="37"/>
      <c r="L24" s="37"/>
    </row>
    <row r="25" spans="1:12" x14ac:dyDescent="0.25">
      <c r="A25" s="37" t="s">
        <v>15</v>
      </c>
      <c r="B25" s="37" t="s">
        <v>7</v>
      </c>
      <c r="C25" s="37" t="s">
        <v>7</v>
      </c>
      <c r="D25" s="37" t="b">
        <f t="shared" si="0"/>
        <v>1</v>
      </c>
      <c r="E25" s="37" t="str">
        <f>VLOOKUP(C25,'EDB naming'!$A$6:$B$36,2,)</f>
        <v>Top Energy</v>
      </c>
      <c r="F25" s="37" t="str">
        <f>VLOOKUP(A25,'NZ.Stat (Format)'!$C$10:$D$2050,2,)</f>
        <v>Far North district</v>
      </c>
      <c r="G25" s="37" t="str">
        <f>VLOOKUP(F25,'TLA-EDB'!$A$12:$C$78,3,)</f>
        <v/>
      </c>
      <c r="H25" s="65">
        <f>VLOOKUP($A25,'NZ.Stat (Format)'!$C$10:$H$2050,4,)</f>
        <v>2770</v>
      </c>
      <c r="I25" s="65">
        <f>VLOOKUP($A25,'NZ.Stat (Format)'!$C$10:$H$2050,5,)</f>
        <v>2770</v>
      </c>
      <c r="J25" s="65">
        <f>VLOOKUP($A25,'NZ.Stat (Format)'!$C$10:$H$2050,6,)</f>
        <v>2760</v>
      </c>
      <c r="K25" s="37"/>
      <c r="L25" s="37"/>
    </row>
    <row r="26" spans="1:12" x14ac:dyDescent="0.25">
      <c r="A26" s="37" t="s">
        <v>16</v>
      </c>
      <c r="B26" s="37" t="s">
        <v>7</v>
      </c>
      <c r="C26" s="37" t="s">
        <v>7</v>
      </c>
      <c r="D26" s="37" t="b">
        <f t="shared" si="0"/>
        <v>1</v>
      </c>
      <c r="E26" s="37" t="str">
        <f>VLOOKUP(C26,'EDB naming'!$A$6:$B$36,2,)</f>
        <v>Top Energy</v>
      </c>
      <c r="F26" s="37" t="str">
        <f>VLOOKUP(A26,'NZ.Stat (Format)'!$C$10:$D$2050,2,)</f>
        <v>Far North district</v>
      </c>
      <c r="G26" s="37" t="str">
        <f>VLOOKUP(F26,'TLA-EDB'!$A$12:$C$78,3,)</f>
        <v/>
      </c>
      <c r="H26" s="65">
        <f>VLOOKUP($A26,'NZ.Stat (Format)'!$C$10:$H$2050,4,)</f>
        <v>1580</v>
      </c>
      <c r="I26" s="65">
        <f>VLOOKUP($A26,'NZ.Stat (Format)'!$C$10:$H$2050,5,)</f>
        <v>1570</v>
      </c>
      <c r="J26" s="65">
        <f>VLOOKUP($A26,'NZ.Stat (Format)'!$C$10:$H$2050,6,)</f>
        <v>1540</v>
      </c>
      <c r="K26" s="37"/>
      <c r="L26" s="37"/>
    </row>
    <row r="27" spans="1:12" x14ac:dyDescent="0.25">
      <c r="A27" s="37" t="s">
        <v>17</v>
      </c>
      <c r="B27" s="37"/>
      <c r="C27" s="37" t="s">
        <v>2119</v>
      </c>
      <c r="D27" s="37" t="b">
        <f t="shared" si="0"/>
        <v>0</v>
      </c>
      <c r="E27" s="37" t="str">
        <f>VLOOKUP(C27,'EDB naming'!$A$6:$B$36,2,)</f>
        <v>None</v>
      </c>
      <c r="F27" s="37" t="str">
        <f>VLOOKUP(A27,'NZ.Stat (Format)'!$C$10:$D$2050,2,)</f>
        <v>Far North district</v>
      </c>
      <c r="G27" s="37" t="str">
        <f>VLOOKUP(F27,'TLA-EDB'!$A$12:$C$78,3,)</f>
        <v/>
      </c>
      <c r="H27" s="65">
        <f>VLOOKUP($A27,'NZ.Stat (Format)'!$C$10:$H$2050,4,)</f>
        <v>10</v>
      </c>
      <c r="I27" s="65">
        <f>VLOOKUP($A27,'NZ.Stat (Format)'!$C$10:$H$2050,5,)</f>
        <v>10</v>
      </c>
      <c r="J27" s="65">
        <f>VLOOKUP($A27,'NZ.Stat (Format)'!$C$10:$H$2050,6,)</f>
        <v>10</v>
      </c>
      <c r="K27" s="37"/>
      <c r="L27" s="37" t="s">
        <v>4185</v>
      </c>
    </row>
    <row r="28" spans="1:12" x14ac:dyDescent="0.25">
      <c r="A28" s="37" t="s">
        <v>18</v>
      </c>
      <c r="B28" s="37"/>
      <c r="C28" s="37" t="s">
        <v>7</v>
      </c>
      <c r="D28" s="37" t="b">
        <f t="shared" si="0"/>
        <v>0</v>
      </c>
      <c r="E28" s="37" t="str">
        <f>VLOOKUP(C28,'EDB naming'!$A$6:$B$36,2,)</f>
        <v>Top Energy</v>
      </c>
      <c r="F28" s="37" t="str">
        <f>VLOOKUP(A28,'NZ.Stat (Format)'!$C$10:$D$2050,2,)</f>
        <v>Far North district</v>
      </c>
      <c r="G28" s="37" t="str">
        <f>VLOOKUP(F28,'TLA-EDB'!$A$12:$C$78,3,)</f>
        <v/>
      </c>
      <c r="H28" s="65">
        <f>VLOOKUP($A28,'NZ.Stat (Format)'!$C$10:$H$2050,4,)</f>
        <v>3040</v>
      </c>
      <c r="I28" s="65">
        <f>VLOOKUP($A28,'NZ.Stat (Format)'!$C$10:$H$2050,5,)</f>
        <v>3180</v>
      </c>
      <c r="J28" s="65">
        <f>VLOOKUP($A28,'NZ.Stat (Format)'!$C$10:$H$2050,6,)</f>
        <v>3310</v>
      </c>
      <c r="K28" s="37"/>
      <c r="L28" s="37" t="s">
        <v>4174</v>
      </c>
    </row>
    <row r="29" spans="1:12" x14ac:dyDescent="0.25">
      <c r="A29" s="37" t="s">
        <v>19</v>
      </c>
      <c r="B29" s="37" t="s">
        <v>20</v>
      </c>
      <c r="C29" s="37" t="s">
        <v>20</v>
      </c>
      <c r="D29" s="37" t="b">
        <f t="shared" si="0"/>
        <v>1</v>
      </c>
      <c r="E29" s="37" t="str">
        <f>VLOOKUP(C29,'EDB naming'!$A$6:$B$36,2,)</f>
        <v>Northpower</v>
      </c>
      <c r="F29" s="37" t="str">
        <f>VLOOKUP(A29,'NZ.Stat (Format)'!$C$10:$D$2050,2,)</f>
        <v>Whangarei district</v>
      </c>
      <c r="G29" s="37" t="str">
        <f>VLOOKUP(F29,'TLA-EDB'!$A$12:$C$78,3,)</f>
        <v/>
      </c>
      <c r="H29" s="65">
        <f>VLOOKUP($A29,'NZ.Stat (Format)'!$C$10:$H$2050,4,)</f>
        <v>2360</v>
      </c>
      <c r="I29" s="65">
        <f>VLOOKUP($A29,'NZ.Stat (Format)'!$C$10:$H$2050,5,)</f>
        <v>2540</v>
      </c>
      <c r="J29" s="65">
        <f>VLOOKUP($A29,'NZ.Stat (Format)'!$C$10:$H$2050,6,)</f>
        <v>2720</v>
      </c>
      <c r="K29" s="37"/>
      <c r="L29" s="37"/>
    </row>
    <row r="30" spans="1:12" x14ac:dyDescent="0.25">
      <c r="A30" s="37" t="s">
        <v>21</v>
      </c>
      <c r="B30" s="37"/>
      <c r="C30" s="37" t="s">
        <v>2119</v>
      </c>
      <c r="D30" s="37" t="b">
        <f t="shared" si="0"/>
        <v>0</v>
      </c>
      <c r="E30" s="37" t="str">
        <f>VLOOKUP(C30,'EDB naming'!$A$6:$B$36,2,)</f>
        <v>None</v>
      </c>
      <c r="F30" s="37" t="str">
        <f>VLOOKUP(A30,'NZ.Stat (Format)'!$C$10:$D$2050,2,)</f>
        <v>Whangarei district</v>
      </c>
      <c r="G30" s="37" t="str">
        <f>VLOOKUP(F30,'TLA-EDB'!$A$12:$C$78,3,)</f>
        <v/>
      </c>
      <c r="H30" s="65">
        <f>VLOOKUP($A30,'NZ.Stat (Format)'!$C$10:$H$2050,4,)</f>
        <v>0</v>
      </c>
      <c r="I30" s="65">
        <f>VLOOKUP($A30,'NZ.Stat (Format)'!$C$10:$H$2050,5,)</f>
        <v>0</v>
      </c>
      <c r="J30" s="65">
        <f>VLOOKUP($A30,'NZ.Stat (Format)'!$C$10:$H$2050,6,)</f>
        <v>0</v>
      </c>
      <c r="K30" s="37"/>
      <c r="L30" s="37" t="s">
        <v>4187</v>
      </c>
    </row>
    <row r="31" spans="1:12" x14ac:dyDescent="0.25">
      <c r="A31" s="37" t="s">
        <v>22</v>
      </c>
      <c r="B31" s="37" t="s">
        <v>20</v>
      </c>
      <c r="C31" s="37" t="s">
        <v>20</v>
      </c>
      <c r="D31" s="37" t="b">
        <f t="shared" si="0"/>
        <v>1</v>
      </c>
      <c r="E31" s="37" t="str">
        <f>VLOOKUP(C31,'EDB naming'!$A$6:$B$36,2,)</f>
        <v>Northpower</v>
      </c>
      <c r="F31" s="37" t="str">
        <f>VLOOKUP(A31,'NZ.Stat (Format)'!$C$10:$D$2050,2,)</f>
        <v>Whangarei district</v>
      </c>
      <c r="G31" s="37" t="str">
        <f>VLOOKUP(F31,'TLA-EDB'!$A$12:$C$78,3,)</f>
        <v/>
      </c>
      <c r="H31" s="65">
        <f>VLOOKUP($A31,'NZ.Stat (Format)'!$C$10:$H$2050,4,)</f>
        <v>4780</v>
      </c>
      <c r="I31" s="65">
        <f>VLOOKUP($A31,'NZ.Stat (Format)'!$C$10:$H$2050,5,)</f>
        <v>5120</v>
      </c>
      <c r="J31" s="65">
        <f>VLOOKUP($A31,'NZ.Stat (Format)'!$C$10:$H$2050,6,)</f>
        <v>5390</v>
      </c>
      <c r="K31" s="37"/>
      <c r="L31" s="37"/>
    </row>
    <row r="32" spans="1:12" x14ac:dyDescent="0.25">
      <c r="A32" s="37" t="s">
        <v>23</v>
      </c>
      <c r="B32" s="37" t="s">
        <v>20</v>
      </c>
      <c r="C32" s="37" t="s">
        <v>20</v>
      </c>
      <c r="D32" s="37" t="b">
        <f t="shared" si="0"/>
        <v>1</v>
      </c>
      <c r="E32" s="37" t="str">
        <f>VLOOKUP(C32,'EDB naming'!$A$6:$B$36,2,)</f>
        <v>Northpower</v>
      </c>
      <c r="F32" s="37" t="str">
        <f>VLOOKUP(A32,'NZ.Stat (Format)'!$C$10:$D$2050,2,)</f>
        <v>Whangarei district</v>
      </c>
      <c r="G32" s="37" t="str">
        <f>VLOOKUP(F32,'TLA-EDB'!$A$12:$C$78,3,)</f>
        <v/>
      </c>
      <c r="H32" s="65">
        <f>VLOOKUP($A32,'NZ.Stat (Format)'!$C$10:$H$2050,4,)</f>
        <v>1050</v>
      </c>
      <c r="I32" s="65">
        <f>VLOOKUP($A32,'NZ.Stat (Format)'!$C$10:$H$2050,5,)</f>
        <v>1150</v>
      </c>
      <c r="J32" s="65">
        <f>VLOOKUP($A32,'NZ.Stat (Format)'!$C$10:$H$2050,6,)</f>
        <v>1250</v>
      </c>
      <c r="K32" s="37"/>
      <c r="L32" s="37"/>
    </row>
    <row r="33" spans="1:12" x14ac:dyDescent="0.25">
      <c r="A33" s="37" t="s">
        <v>24</v>
      </c>
      <c r="B33" s="37" t="s">
        <v>20</v>
      </c>
      <c r="C33" s="37" t="s">
        <v>20</v>
      </c>
      <c r="D33" s="37" t="b">
        <f t="shared" si="0"/>
        <v>1</v>
      </c>
      <c r="E33" s="37" t="str">
        <f>VLOOKUP(C33,'EDB naming'!$A$6:$B$36,2,)</f>
        <v>Northpower</v>
      </c>
      <c r="F33" s="37" t="str">
        <f>VLOOKUP(A33,'NZ.Stat (Format)'!$C$10:$D$2050,2,)</f>
        <v>Whangarei district</v>
      </c>
      <c r="G33" s="37" t="str">
        <f>VLOOKUP(F33,'TLA-EDB'!$A$12:$C$78,3,)</f>
        <v/>
      </c>
      <c r="H33" s="65">
        <f>VLOOKUP($A33,'NZ.Stat (Format)'!$C$10:$H$2050,4,)</f>
        <v>2190</v>
      </c>
      <c r="I33" s="65">
        <f>VLOOKUP($A33,'NZ.Stat (Format)'!$C$10:$H$2050,5,)</f>
        <v>2480</v>
      </c>
      <c r="J33" s="65">
        <f>VLOOKUP($A33,'NZ.Stat (Format)'!$C$10:$H$2050,6,)</f>
        <v>2650</v>
      </c>
      <c r="K33" s="37"/>
      <c r="L33" s="37"/>
    </row>
    <row r="34" spans="1:12" x14ac:dyDescent="0.25">
      <c r="A34" s="37" t="s">
        <v>25</v>
      </c>
      <c r="B34" s="37" t="s">
        <v>20</v>
      </c>
      <c r="C34" s="37" t="s">
        <v>20</v>
      </c>
      <c r="D34" s="37" t="b">
        <f t="shared" si="0"/>
        <v>1</v>
      </c>
      <c r="E34" s="37" t="str">
        <f>VLOOKUP(C34,'EDB naming'!$A$6:$B$36,2,)</f>
        <v>Northpower</v>
      </c>
      <c r="F34" s="37" t="str">
        <f>VLOOKUP(A34,'NZ.Stat (Format)'!$C$10:$D$2050,2,)</f>
        <v>Whangarei district</v>
      </c>
      <c r="G34" s="37" t="str">
        <f>VLOOKUP(F34,'TLA-EDB'!$A$12:$C$78,3,)</f>
        <v/>
      </c>
      <c r="H34" s="65">
        <f>VLOOKUP($A34,'NZ.Stat (Format)'!$C$10:$H$2050,4,)</f>
        <v>1370</v>
      </c>
      <c r="I34" s="65">
        <f>VLOOKUP($A34,'NZ.Stat (Format)'!$C$10:$H$2050,5,)</f>
        <v>1510</v>
      </c>
      <c r="J34" s="65">
        <f>VLOOKUP($A34,'NZ.Stat (Format)'!$C$10:$H$2050,6,)</f>
        <v>1650</v>
      </c>
      <c r="K34" s="37"/>
      <c r="L34" s="37"/>
    </row>
    <row r="35" spans="1:12" x14ac:dyDescent="0.25">
      <c r="A35" s="37" t="s">
        <v>26</v>
      </c>
      <c r="B35" s="37" t="s">
        <v>20</v>
      </c>
      <c r="C35" s="37" t="s">
        <v>20</v>
      </c>
      <c r="D35" s="37" t="b">
        <f t="shared" si="0"/>
        <v>1</v>
      </c>
      <c r="E35" s="37" t="str">
        <f>VLOOKUP(C35,'EDB naming'!$A$6:$B$36,2,)</f>
        <v>Northpower</v>
      </c>
      <c r="F35" s="37" t="str">
        <f>VLOOKUP(A35,'NZ.Stat (Format)'!$C$10:$D$2050,2,)</f>
        <v>Whangarei district</v>
      </c>
      <c r="G35" s="37" t="str">
        <f>VLOOKUP(F35,'TLA-EDB'!$A$12:$C$78,3,)</f>
        <v/>
      </c>
      <c r="H35" s="65">
        <f>VLOOKUP($A35,'NZ.Stat (Format)'!$C$10:$H$2050,4,)</f>
        <v>2410</v>
      </c>
      <c r="I35" s="65">
        <f>VLOOKUP($A35,'NZ.Stat (Format)'!$C$10:$H$2050,5,)</f>
        <v>2590</v>
      </c>
      <c r="J35" s="65">
        <f>VLOOKUP($A35,'NZ.Stat (Format)'!$C$10:$H$2050,6,)</f>
        <v>2710</v>
      </c>
      <c r="K35" s="37"/>
      <c r="L35" s="37"/>
    </row>
    <row r="36" spans="1:12" x14ac:dyDescent="0.25">
      <c r="A36" s="37" t="s">
        <v>27</v>
      </c>
      <c r="B36" s="37"/>
      <c r="C36" s="37" t="s">
        <v>20</v>
      </c>
      <c r="D36" s="37" t="b">
        <f t="shared" si="0"/>
        <v>0</v>
      </c>
      <c r="E36" s="37" t="str">
        <f>VLOOKUP(C36,'EDB naming'!$A$6:$B$36,2,)</f>
        <v>Northpower</v>
      </c>
      <c r="F36" s="37" t="str">
        <f>VLOOKUP(A36,'NZ.Stat (Format)'!$C$10:$D$2050,2,)</f>
        <v>Whangarei district</v>
      </c>
      <c r="G36" s="37" t="str">
        <f>VLOOKUP(F36,'TLA-EDB'!$A$12:$C$78,3,)</f>
        <v/>
      </c>
      <c r="H36" s="65">
        <f>VLOOKUP($A36,'NZ.Stat (Format)'!$C$10:$H$2050,4,)</f>
        <v>1540</v>
      </c>
      <c r="I36" s="65">
        <f>VLOOKUP($A36,'NZ.Stat (Format)'!$C$10:$H$2050,5,)</f>
        <v>1620</v>
      </c>
      <c r="J36" s="65">
        <f>VLOOKUP($A36,'NZ.Stat (Format)'!$C$10:$H$2050,6,)</f>
        <v>1700</v>
      </c>
      <c r="K36" s="37"/>
      <c r="L36" s="37" t="s">
        <v>4174</v>
      </c>
    </row>
    <row r="37" spans="1:12" x14ac:dyDescent="0.25">
      <c r="A37" s="37" t="s">
        <v>28</v>
      </c>
      <c r="B37" s="37" t="s">
        <v>20</v>
      </c>
      <c r="C37" s="37" t="s">
        <v>20</v>
      </c>
      <c r="D37" s="37" t="b">
        <f t="shared" si="0"/>
        <v>1</v>
      </c>
      <c r="E37" s="37" t="str">
        <f>VLOOKUP(C37,'EDB naming'!$A$6:$B$36,2,)</f>
        <v>Northpower</v>
      </c>
      <c r="F37" s="37" t="str">
        <f>VLOOKUP(A37,'NZ.Stat (Format)'!$C$10:$D$2050,2,)</f>
        <v>Whangarei district</v>
      </c>
      <c r="G37" s="37" t="str">
        <f>VLOOKUP(F37,'TLA-EDB'!$A$12:$C$78,3,)</f>
        <v/>
      </c>
      <c r="H37" s="65">
        <f>VLOOKUP($A37,'NZ.Stat (Format)'!$C$10:$H$2050,4,)</f>
        <v>1770</v>
      </c>
      <c r="I37" s="65">
        <f>VLOOKUP($A37,'NZ.Stat (Format)'!$C$10:$H$2050,5,)</f>
        <v>1920</v>
      </c>
      <c r="J37" s="65">
        <f>VLOOKUP($A37,'NZ.Stat (Format)'!$C$10:$H$2050,6,)</f>
        <v>2000</v>
      </c>
      <c r="K37" s="37"/>
      <c r="L37" s="37"/>
    </row>
    <row r="38" spans="1:12" x14ac:dyDescent="0.25">
      <c r="A38" s="37" t="s">
        <v>29</v>
      </c>
      <c r="B38" s="37" t="s">
        <v>20</v>
      </c>
      <c r="C38" s="37" t="s">
        <v>20</v>
      </c>
      <c r="D38" s="37" t="b">
        <f t="shared" si="0"/>
        <v>1</v>
      </c>
      <c r="E38" s="37" t="str">
        <f>VLOOKUP(C38,'EDB naming'!$A$6:$B$36,2,)</f>
        <v>Northpower</v>
      </c>
      <c r="F38" s="37" t="str">
        <f>VLOOKUP(A38,'NZ.Stat (Format)'!$C$10:$D$2050,2,)</f>
        <v>Whangarei district</v>
      </c>
      <c r="G38" s="37" t="str">
        <f>VLOOKUP(F38,'TLA-EDB'!$A$12:$C$78,3,)</f>
        <v/>
      </c>
      <c r="H38" s="65">
        <f>VLOOKUP($A38,'NZ.Stat (Format)'!$C$10:$H$2050,4,)</f>
        <v>1440</v>
      </c>
      <c r="I38" s="65">
        <f>VLOOKUP($A38,'NZ.Stat (Format)'!$C$10:$H$2050,5,)</f>
        <v>1560</v>
      </c>
      <c r="J38" s="65">
        <f>VLOOKUP($A38,'NZ.Stat (Format)'!$C$10:$H$2050,6,)</f>
        <v>1680</v>
      </c>
      <c r="K38" s="37"/>
      <c r="L38" s="37"/>
    </row>
    <row r="39" spans="1:12" x14ac:dyDescent="0.25">
      <c r="A39" s="37" t="s">
        <v>30</v>
      </c>
      <c r="B39" s="37" t="s">
        <v>20</v>
      </c>
      <c r="C39" s="37" t="s">
        <v>20</v>
      </c>
      <c r="D39" s="37" t="b">
        <f t="shared" si="0"/>
        <v>1</v>
      </c>
      <c r="E39" s="37" t="str">
        <f>VLOOKUP(C39,'EDB naming'!$A$6:$B$36,2,)</f>
        <v>Northpower</v>
      </c>
      <c r="F39" s="37" t="str">
        <f>VLOOKUP(A39,'NZ.Stat (Format)'!$C$10:$D$2050,2,)</f>
        <v>Whangarei district</v>
      </c>
      <c r="G39" s="37" t="str">
        <f>VLOOKUP(F39,'TLA-EDB'!$A$12:$C$78,3,)</f>
        <v/>
      </c>
      <c r="H39" s="65">
        <f>VLOOKUP($A39,'NZ.Stat (Format)'!$C$10:$H$2050,4,)</f>
        <v>1220</v>
      </c>
      <c r="I39" s="65">
        <f>VLOOKUP($A39,'NZ.Stat (Format)'!$C$10:$H$2050,5,)</f>
        <v>1270</v>
      </c>
      <c r="J39" s="65">
        <f>VLOOKUP($A39,'NZ.Stat (Format)'!$C$10:$H$2050,6,)</f>
        <v>1320</v>
      </c>
      <c r="K39" s="37"/>
      <c r="L39" s="37"/>
    </row>
    <row r="40" spans="1:12" x14ac:dyDescent="0.25">
      <c r="A40" s="37" t="s">
        <v>31</v>
      </c>
      <c r="B40" s="37" t="s">
        <v>20</v>
      </c>
      <c r="C40" s="37" t="s">
        <v>20</v>
      </c>
      <c r="D40" s="37" t="b">
        <f t="shared" si="0"/>
        <v>1</v>
      </c>
      <c r="E40" s="37" t="str">
        <f>VLOOKUP(C40,'EDB naming'!$A$6:$B$36,2,)</f>
        <v>Northpower</v>
      </c>
      <c r="F40" s="37" t="str">
        <f>VLOOKUP(A40,'NZ.Stat (Format)'!$C$10:$D$2050,2,)</f>
        <v>Whangarei district</v>
      </c>
      <c r="G40" s="37" t="str">
        <f>VLOOKUP(F40,'TLA-EDB'!$A$12:$C$78,3,)</f>
        <v/>
      </c>
      <c r="H40" s="65">
        <f>VLOOKUP($A40,'NZ.Stat (Format)'!$C$10:$H$2050,4,)</f>
        <v>3970</v>
      </c>
      <c r="I40" s="65">
        <f>VLOOKUP($A40,'NZ.Stat (Format)'!$C$10:$H$2050,5,)</f>
        <v>4590</v>
      </c>
      <c r="J40" s="65">
        <f>VLOOKUP($A40,'NZ.Stat (Format)'!$C$10:$H$2050,6,)</f>
        <v>4780</v>
      </c>
      <c r="K40" s="37"/>
      <c r="L40" s="37"/>
    </row>
    <row r="41" spans="1:12" x14ac:dyDescent="0.25">
      <c r="A41" s="37" t="s">
        <v>32</v>
      </c>
      <c r="B41" s="37" t="s">
        <v>33</v>
      </c>
      <c r="C41" s="37" t="s">
        <v>33</v>
      </c>
      <c r="D41" s="37" t="b">
        <f t="shared" si="0"/>
        <v>1</v>
      </c>
      <c r="E41" s="37" t="str">
        <f>VLOOKUP(C41,'EDB naming'!$A$6:$B$36,2,)</f>
        <v>Vector Lines</v>
      </c>
      <c r="F41" s="37" t="str">
        <f>VLOOKUP(A41,'NZ.Stat (Format)'!$C$10:$D$2050,2,)</f>
        <v>Auckland</v>
      </c>
      <c r="G41" s="37" t="str">
        <f>VLOOKUP(F41,'TLA-EDB'!$A$12:$C$78,3,)</f>
        <v>Yes</v>
      </c>
      <c r="H41" s="65">
        <f>VLOOKUP($A41,'NZ.Stat (Format)'!$C$10:$H$2050,4,)</f>
        <v>3300</v>
      </c>
      <c r="I41" s="65">
        <f>VLOOKUP($A41,'NZ.Stat (Format)'!$C$10:$H$2050,5,)</f>
        <v>3370</v>
      </c>
      <c r="J41" s="65">
        <f>VLOOKUP($A41,'NZ.Stat (Format)'!$C$10:$H$2050,6,)</f>
        <v>3430</v>
      </c>
      <c r="K41" s="37"/>
      <c r="L41" s="37"/>
    </row>
    <row r="42" spans="1:12" x14ac:dyDescent="0.25">
      <c r="A42" s="37" t="s">
        <v>34</v>
      </c>
      <c r="B42" s="37" t="s">
        <v>35</v>
      </c>
      <c r="C42" s="37" t="s">
        <v>35</v>
      </c>
      <c r="D42" s="37" t="b">
        <f t="shared" si="0"/>
        <v>1</v>
      </c>
      <c r="E42" s="37" t="str">
        <f>VLOOKUP(C42,'EDB naming'!$A$6:$B$36,2,)</f>
        <v>Powerco</v>
      </c>
      <c r="F42" s="37" t="str">
        <f>VLOOKUP(A42,'NZ.Stat (Format)'!$C$10:$D$2050,2,)</f>
        <v>South Taranaki district</v>
      </c>
      <c r="G42" s="37" t="str">
        <f>VLOOKUP(F42,'TLA-EDB'!$A$12:$C$78,3,)</f>
        <v/>
      </c>
      <c r="H42" s="65">
        <f>VLOOKUP($A42,'NZ.Stat (Format)'!$C$10:$H$2050,4,)</f>
        <v>1350</v>
      </c>
      <c r="I42" s="65">
        <f>VLOOKUP($A42,'NZ.Stat (Format)'!$C$10:$H$2050,5,)</f>
        <v>1320</v>
      </c>
      <c r="J42" s="65">
        <f>VLOOKUP($A42,'NZ.Stat (Format)'!$C$10:$H$2050,6,)</f>
        <v>1280</v>
      </c>
      <c r="K42" s="37"/>
      <c r="L42" s="37"/>
    </row>
    <row r="43" spans="1:12" x14ac:dyDescent="0.25">
      <c r="A43" s="37" t="s">
        <v>36</v>
      </c>
      <c r="B43" s="37" t="s">
        <v>35</v>
      </c>
      <c r="C43" s="37" t="s">
        <v>35</v>
      </c>
      <c r="D43" s="37" t="b">
        <f t="shared" si="0"/>
        <v>1</v>
      </c>
      <c r="E43" s="37" t="str">
        <f>VLOOKUP(C43,'EDB naming'!$A$6:$B$36,2,)</f>
        <v>Powerco</v>
      </c>
      <c r="F43" s="37" t="str">
        <f>VLOOKUP(A43,'NZ.Stat (Format)'!$C$10:$D$2050,2,)</f>
        <v>South Taranaki district</v>
      </c>
      <c r="G43" s="37" t="str">
        <f>VLOOKUP(F43,'TLA-EDB'!$A$12:$C$78,3,)</f>
        <v/>
      </c>
      <c r="H43" s="65">
        <f>VLOOKUP($A43,'NZ.Stat (Format)'!$C$10:$H$2050,4,)</f>
        <v>580</v>
      </c>
      <c r="I43" s="65">
        <f>VLOOKUP($A43,'NZ.Stat (Format)'!$C$10:$H$2050,5,)</f>
        <v>560</v>
      </c>
      <c r="J43" s="65">
        <f>VLOOKUP($A43,'NZ.Stat (Format)'!$C$10:$H$2050,6,)</f>
        <v>540</v>
      </c>
      <c r="K43" s="37"/>
      <c r="L43" s="37"/>
    </row>
    <row r="44" spans="1:12" x14ac:dyDescent="0.25">
      <c r="A44" s="37" t="s">
        <v>37</v>
      </c>
      <c r="B44" s="37" t="s">
        <v>35</v>
      </c>
      <c r="C44" s="37" t="s">
        <v>35</v>
      </c>
      <c r="D44" s="37" t="b">
        <f t="shared" si="0"/>
        <v>1</v>
      </c>
      <c r="E44" s="37" t="str">
        <f>VLOOKUP(C44,'EDB naming'!$A$6:$B$36,2,)</f>
        <v>Powerco</v>
      </c>
      <c r="F44" s="37" t="str">
        <f>VLOOKUP(A44,'NZ.Stat (Format)'!$C$10:$D$2050,2,)</f>
        <v>South Taranaki district</v>
      </c>
      <c r="G44" s="37" t="str">
        <f>VLOOKUP(F44,'TLA-EDB'!$A$12:$C$78,3,)</f>
        <v/>
      </c>
      <c r="H44" s="65">
        <f>VLOOKUP($A44,'NZ.Stat (Format)'!$C$10:$H$2050,4,)</f>
        <v>560</v>
      </c>
      <c r="I44" s="65">
        <f>VLOOKUP($A44,'NZ.Stat (Format)'!$C$10:$H$2050,5,)</f>
        <v>550</v>
      </c>
      <c r="J44" s="65">
        <f>VLOOKUP($A44,'NZ.Stat (Format)'!$C$10:$H$2050,6,)</f>
        <v>550</v>
      </c>
      <c r="K44" s="37"/>
      <c r="L44" s="37"/>
    </row>
    <row r="45" spans="1:12" x14ac:dyDescent="0.25">
      <c r="A45" s="37" t="s">
        <v>38</v>
      </c>
      <c r="B45" s="37" t="s">
        <v>20</v>
      </c>
      <c r="C45" s="37" t="s">
        <v>20</v>
      </c>
      <c r="D45" s="37" t="b">
        <f t="shared" si="0"/>
        <v>1</v>
      </c>
      <c r="E45" s="37" t="str">
        <f>VLOOKUP(C45,'EDB naming'!$A$6:$B$36,2,)</f>
        <v>Northpower</v>
      </c>
      <c r="F45" s="37" t="str">
        <f>VLOOKUP(A45,'NZ.Stat (Format)'!$C$10:$D$2050,2,)</f>
        <v>Whangarei district</v>
      </c>
      <c r="G45" s="37" t="str">
        <f>VLOOKUP(F45,'TLA-EDB'!$A$12:$C$78,3,)</f>
        <v/>
      </c>
      <c r="H45" s="65">
        <f>VLOOKUP($A45,'NZ.Stat (Format)'!$C$10:$H$2050,4,)</f>
        <v>2670</v>
      </c>
      <c r="I45" s="65">
        <f>VLOOKUP($A45,'NZ.Stat (Format)'!$C$10:$H$2050,5,)</f>
        <v>2710</v>
      </c>
      <c r="J45" s="65">
        <f>VLOOKUP($A45,'NZ.Stat (Format)'!$C$10:$H$2050,6,)</f>
        <v>2740</v>
      </c>
      <c r="K45" s="37"/>
      <c r="L45" s="37"/>
    </row>
    <row r="46" spans="1:12" x14ac:dyDescent="0.25">
      <c r="A46" s="37" t="s">
        <v>39</v>
      </c>
      <c r="B46" s="37" t="s">
        <v>20</v>
      </c>
      <c r="C46" s="37" t="s">
        <v>20</v>
      </c>
      <c r="D46" s="37" t="b">
        <f t="shared" si="0"/>
        <v>1</v>
      </c>
      <c r="E46" s="37" t="str">
        <f>VLOOKUP(C46,'EDB naming'!$A$6:$B$36,2,)</f>
        <v>Northpower</v>
      </c>
      <c r="F46" s="37" t="str">
        <f>VLOOKUP(A46,'NZ.Stat (Format)'!$C$10:$D$2050,2,)</f>
        <v>Whangarei district</v>
      </c>
      <c r="G46" s="37" t="str">
        <f>VLOOKUP(F46,'TLA-EDB'!$A$12:$C$78,3,)</f>
        <v/>
      </c>
      <c r="H46" s="65">
        <f>VLOOKUP($A46,'NZ.Stat (Format)'!$C$10:$H$2050,4,)</f>
        <v>3320</v>
      </c>
      <c r="I46" s="65">
        <f>VLOOKUP($A46,'NZ.Stat (Format)'!$C$10:$H$2050,5,)</f>
        <v>3340</v>
      </c>
      <c r="J46" s="65">
        <f>VLOOKUP($A46,'NZ.Stat (Format)'!$C$10:$H$2050,6,)</f>
        <v>3340</v>
      </c>
      <c r="K46" s="37"/>
      <c r="L46" s="37"/>
    </row>
    <row r="47" spans="1:12" x14ac:dyDescent="0.25">
      <c r="A47" s="37" t="s">
        <v>40</v>
      </c>
      <c r="B47" s="37" t="s">
        <v>20</v>
      </c>
      <c r="C47" s="37" t="s">
        <v>20</v>
      </c>
      <c r="D47" s="37" t="b">
        <f t="shared" si="0"/>
        <v>1</v>
      </c>
      <c r="E47" s="37" t="str">
        <f>VLOOKUP(C47,'EDB naming'!$A$6:$B$36,2,)</f>
        <v>Northpower</v>
      </c>
      <c r="F47" s="37" t="str">
        <f>VLOOKUP(A47,'NZ.Stat (Format)'!$C$10:$D$2050,2,)</f>
        <v>Whangarei district</v>
      </c>
      <c r="G47" s="37" t="str">
        <f>VLOOKUP(F47,'TLA-EDB'!$A$12:$C$78,3,)</f>
        <v/>
      </c>
      <c r="H47" s="65">
        <f>VLOOKUP($A47,'NZ.Stat (Format)'!$C$10:$H$2050,4,)</f>
        <v>40</v>
      </c>
      <c r="I47" s="65">
        <f>VLOOKUP($A47,'NZ.Stat (Format)'!$C$10:$H$2050,5,)</f>
        <v>40</v>
      </c>
      <c r="J47" s="65">
        <f>VLOOKUP($A47,'NZ.Stat (Format)'!$C$10:$H$2050,6,)</f>
        <v>40</v>
      </c>
      <c r="K47" s="37"/>
      <c r="L47" s="37"/>
    </row>
    <row r="48" spans="1:12" x14ac:dyDescent="0.25">
      <c r="A48" s="37" t="s">
        <v>41</v>
      </c>
      <c r="B48" s="37" t="s">
        <v>20</v>
      </c>
      <c r="C48" s="37" t="s">
        <v>20</v>
      </c>
      <c r="D48" s="37" t="b">
        <f t="shared" si="0"/>
        <v>1</v>
      </c>
      <c r="E48" s="37" t="str">
        <f>VLOOKUP(C48,'EDB naming'!$A$6:$B$36,2,)</f>
        <v>Northpower</v>
      </c>
      <c r="F48" s="37" t="str">
        <f>VLOOKUP(A48,'NZ.Stat (Format)'!$C$10:$D$2050,2,)</f>
        <v>Kaipara district</v>
      </c>
      <c r="G48" s="37" t="str">
        <f>VLOOKUP(F48,'TLA-EDB'!$A$12:$C$78,3,)</f>
        <v/>
      </c>
      <c r="H48" s="65">
        <f>VLOOKUP($A48,'NZ.Stat (Format)'!$C$10:$H$2050,4,)</f>
        <v>3310</v>
      </c>
      <c r="I48" s="65">
        <f>VLOOKUP($A48,'NZ.Stat (Format)'!$C$10:$H$2050,5,)</f>
        <v>3340</v>
      </c>
      <c r="J48" s="65">
        <f>VLOOKUP($A48,'NZ.Stat (Format)'!$C$10:$H$2050,6,)</f>
        <v>3360</v>
      </c>
      <c r="K48" s="37"/>
      <c r="L48" s="37"/>
    </row>
    <row r="49" spans="1:12" x14ac:dyDescent="0.25">
      <c r="A49" s="37" t="s">
        <v>42</v>
      </c>
      <c r="B49" s="37" t="s">
        <v>43</v>
      </c>
      <c r="C49" s="37" t="s">
        <v>43</v>
      </c>
      <c r="D49" s="37" t="b">
        <f t="shared" si="0"/>
        <v>1</v>
      </c>
      <c r="E49" s="37" t="str">
        <f>VLOOKUP(C49,'EDB naming'!$A$6:$B$36,2,)</f>
        <v>MainPower NZ</v>
      </c>
      <c r="F49" s="37" t="str">
        <f>VLOOKUP(A49,'NZ.Stat (Format)'!$C$10:$D$2050,2,)</f>
        <v>Hurunui district</v>
      </c>
      <c r="G49" s="37" t="str">
        <f>VLOOKUP(F49,'TLA-EDB'!$A$12:$C$78,3,)</f>
        <v/>
      </c>
      <c r="H49" s="65">
        <f>VLOOKUP($A49,'NZ.Stat (Format)'!$C$10:$H$2050,4,)</f>
        <v>1900</v>
      </c>
      <c r="I49" s="65">
        <f>VLOOKUP($A49,'NZ.Stat (Format)'!$C$10:$H$2050,5,)</f>
        <v>2050</v>
      </c>
      <c r="J49" s="65">
        <f>VLOOKUP($A49,'NZ.Stat (Format)'!$C$10:$H$2050,6,)</f>
        <v>2200</v>
      </c>
      <c r="K49" s="37"/>
      <c r="L49" s="37"/>
    </row>
    <row r="50" spans="1:12" x14ac:dyDescent="0.25">
      <c r="A50" s="37" t="s">
        <v>44</v>
      </c>
      <c r="B50" s="37" t="s">
        <v>20</v>
      </c>
      <c r="C50" s="37" t="s">
        <v>20</v>
      </c>
      <c r="D50" s="37" t="b">
        <f t="shared" si="0"/>
        <v>1</v>
      </c>
      <c r="E50" s="37" t="str">
        <f>VLOOKUP(C50,'EDB naming'!$A$6:$B$36,2,)</f>
        <v>Northpower</v>
      </c>
      <c r="F50" s="37" t="str">
        <f>VLOOKUP(A50,'NZ.Stat (Format)'!$C$10:$D$2050,2,)</f>
        <v>Kaipara district</v>
      </c>
      <c r="G50" s="37" t="str">
        <f>VLOOKUP(F50,'TLA-EDB'!$A$12:$C$78,3,)</f>
        <v/>
      </c>
      <c r="H50" s="65">
        <f>VLOOKUP($A50,'NZ.Stat (Format)'!$C$10:$H$2050,4,)</f>
        <v>900</v>
      </c>
      <c r="I50" s="65">
        <f>VLOOKUP($A50,'NZ.Stat (Format)'!$C$10:$H$2050,5,)</f>
        <v>910</v>
      </c>
      <c r="J50" s="65">
        <f>VLOOKUP($A50,'NZ.Stat (Format)'!$C$10:$H$2050,6,)</f>
        <v>910</v>
      </c>
      <c r="K50" s="37"/>
      <c r="L50" s="37"/>
    </row>
    <row r="51" spans="1:12" x14ac:dyDescent="0.25">
      <c r="A51" s="37" t="s">
        <v>45</v>
      </c>
      <c r="B51" s="37" t="s">
        <v>20</v>
      </c>
      <c r="C51" s="37" t="s">
        <v>20</v>
      </c>
      <c r="D51" s="37" t="b">
        <f t="shared" si="0"/>
        <v>1</v>
      </c>
      <c r="E51" s="37" t="str">
        <f>VLOOKUP(C51,'EDB naming'!$A$6:$B$36,2,)</f>
        <v>Northpower</v>
      </c>
      <c r="F51" s="37" t="str">
        <f>VLOOKUP(A51,'NZ.Stat (Format)'!$C$10:$D$2050,2,)</f>
        <v>Kaipara district</v>
      </c>
      <c r="G51" s="37" t="str">
        <f>VLOOKUP(F51,'TLA-EDB'!$A$12:$C$78,3,)</f>
        <v/>
      </c>
      <c r="H51" s="65">
        <f>VLOOKUP($A51,'NZ.Stat (Format)'!$C$10:$H$2050,4,)</f>
        <v>6390</v>
      </c>
      <c r="I51" s="65">
        <f>VLOOKUP($A51,'NZ.Stat (Format)'!$C$10:$H$2050,5,)</f>
        <v>6730</v>
      </c>
      <c r="J51" s="65">
        <f>VLOOKUP($A51,'NZ.Stat (Format)'!$C$10:$H$2050,6,)</f>
        <v>7010</v>
      </c>
      <c r="K51" s="37"/>
      <c r="L51" s="37"/>
    </row>
    <row r="52" spans="1:12" x14ac:dyDescent="0.25">
      <c r="A52" s="37" t="s">
        <v>46</v>
      </c>
      <c r="B52" s="37" t="s">
        <v>20</v>
      </c>
      <c r="C52" s="37" t="s">
        <v>20</v>
      </c>
      <c r="D52" s="37" t="b">
        <f t="shared" si="0"/>
        <v>1</v>
      </c>
      <c r="E52" s="37" t="str">
        <f>VLOOKUP(C52,'EDB naming'!$A$6:$B$36,2,)</f>
        <v>Northpower</v>
      </c>
      <c r="F52" s="37" t="str">
        <f>VLOOKUP(A52,'NZ.Stat (Format)'!$C$10:$D$2050,2,)</f>
        <v>Kaipara district</v>
      </c>
      <c r="G52" s="37" t="str">
        <f>VLOOKUP(F52,'TLA-EDB'!$A$12:$C$78,3,)</f>
        <v/>
      </c>
      <c r="H52" s="65">
        <f>VLOOKUP($A52,'NZ.Stat (Format)'!$C$10:$H$2050,4,)</f>
        <v>1950</v>
      </c>
      <c r="I52" s="65">
        <f>VLOOKUP($A52,'NZ.Stat (Format)'!$C$10:$H$2050,5,)</f>
        <v>2220</v>
      </c>
      <c r="J52" s="65">
        <f>VLOOKUP($A52,'NZ.Stat (Format)'!$C$10:$H$2050,6,)</f>
        <v>2460</v>
      </c>
      <c r="K52" s="37"/>
      <c r="L52" s="37"/>
    </row>
    <row r="53" spans="1:12" x14ac:dyDescent="0.25">
      <c r="A53" s="37" t="s">
        <v>47</v>
      </c>
      <c r="B53" s="37" t="s">
        <v>33</v>
      </c>
      <c r="C53" s="37" t="s">
        <v>33</v>
      </c>
      <c r="D53" s="37" t="b">
        <f t="shared" si="0"/>
        <v>1</v>
      </c>
      <c r="E53" s="37" t="str">
        <f>VLOOKUP(C53,'EDB naming'!$A$6:$B$36,2,)</f>
        <v>Vector Lines</v>
      </c>
      <c r="F53" s="37" t="str">
        <f>VLOOKUP(A53,'NZ.Stat (Format)'!$C$10:$D$2050,2,)</f>
        <v>Auckland</v>
      </c>
      <c r="G53" s="37" t="str">
        <f>VLOOKUP(F53,'TLA-EDB'!$A$12:$C$78,3,)</f>
        <v>Yes</v>
      </c>
      <c r="H53" s="65">
        <f>VLOOKUP($A53,'NZ.Stat (Format)'!$C$10:$H$2050,4,)</f>
        <v>1740</v>
      </c>
      <c r="I53" s="65">
        <f>VLOOKUP($A53,'NZ.Stat (Format)'!$C$10:$H$2050,5,)</f>
        <v>2100</v>
      </c>
      <c r="J53" s="65">
        <f>VLOOKUP($A53,'NZ.Stat (Format)'!$C$10:$H$2050,6,)</f>
        <v>2490</v>
      </c>
      <c r="K53" s="37"/>
      <c r="L53" s="37"/>
    </row>
    <row r="54" spans="1:12" x14ac:dyDescent="0.25">
      <c r="A54" s="37" t="s">
        <v>48</v>
      </c>
      <c r="B54" s="37" t="s">
        <v>33</v>
      </c>
      <c r="C54" s="37" t="s">
        <v>33</v>
      </c>
      <c r="D54" s="37" t="b">
        <f t="shared" si="0"/>
        <v>1</v>
      </c>
      <c r="E54" s="37" t="str">
        <f>VLOOKUP(C54,'EDB naming'!$A$6:$B$36,2,)</f>
        <v>Vector Lines</v>
      </c>
      <c r="F54" s="37" t="str">
        <f>VLOOKUP(A54,'NZ.Stat (Format)'!$C$10:$D$2050,2,)</f>
        <v>Auckland</v>
      </c>
      <c r="G54" s="37" t="str">
        <f>VLOOKUP(F54,'TLA-EDB'!$A$12:$C$78,3,)</f>
        <v>Yes</v>
      </c>
      <c r="H54" s="65">
        <f>VLOOKUP($A54,'NZ.Stat (Format)'!$C$10:$H$2050,4,)</f>
        <v>2040</v>
      </c>
      <c r="I54" s="65">
        <f>VLOOKUP($A54,'NZ.Stat (Format)'!$C$10:$H$2050,5,)</f>
        <v>2300</v>
      </c>
      <c r="J54" s="65">
        <f>VLOOKUP($A54,'NZ.Stat (Format)'!$C$10:$H$2050,6,)</f>
        <v>2580</v>
      </c>
      <c r="K54" s="37"/>
      <c r="L54" s="37"/>
    </row>
    <row r="55" spans="1:12" x14ac:dyDescent="0.25">
      <c r="A55" s="37" t="s">
        <v>49</v>
      </c>
      <c r="B55" s="37" t="s">
        <v>33</v>
      </c>
      <c r="C55" s="37" t="s">
        <v>33</v>
      </c>
      <c r="D55" s="37" t="b">
        <f t="shared" si="0"/>
        <v>1</v>
      </c>
      <c r="E55" s="37" t="str">
        <f>VLOOKUP(C55,'EDB naming'!$A$6:$B$36,2,)</f>
        <v>Vector Lines</v>
      </c>
      <c r="F55" s="37" t="str">
        <f>VLOOKUP(A55,'NZ.Stat (Format)'!$C$10:$D$2050,2,)</f>
        <v>Auckland</v>
      </c>
      <c r="G55" s="37" t="str">
        <f>VLOOKUP(F55,'TLA-EDB'!$A$12:$C$78,3,)</f>
        <v>Yes</v>
      </c>
      <c r="H55" s="65">
        <f>VLOOKUP($A55,'NZ.Stat (Format)'!$C$10:$H$2050,4,)</f>
        <v>1560</v>
      </c>
      <c r="I55" s="65">
        <f>VLOOKUP($A55,'NZ.Stat (Format)'!$C$10:$H$2050,5,)</f>
        <v>1600</v>
      </c>
      <c r="J55" s="65">
        <f>VLOOKUP($A55,'NZ.Stat (Format)'!$C$10:$H$2050,6,)</f>
        <v>1640</v>
      </c>
      <c r="K55" s="37"/>
      <c r="L55" s="37"/>
    </row>
    <row r="56" spans="1:12" x14ac:dyDescent="0.25">
      <c r="A56" s="37" t="s">
        <v>50</v>
      </c>
      <c r="B56" s="37" t="s">
        <v>33</v>
      </c>
      <c r="C56" s="37" t="s">
        <v>33</v>
      </c>
      <c r="D56" s="37" t="b">
        <f t="shared" si="0"/>
        <v>1</v>
      </c>
      <c r="E56" s="37" t="str">
        <f>VLOOKUP(C56,'EDB naming'!$A$6:$B$36,2,)</f>
        <v>Vector Lines</v>
      </c>
      <c r="F56" s="37" t="str">
        <f>VLOOKUP(A56,'NZ.Stat (Format)'!$C$10:$D$2050,2,)</f>
        <v>Auckland</v>
      </c>
      <c r="G56" s="37" t="str">
        <f>VLOOKUP(F56,'TLA-EDB'!$A$12:$C$78,3,)</f>
        <v>Yes</v>
      </c>
      <c r="H56" s="65">
        <f>VLOOKUP($A56,'NZ.Stat (Format)'!$C$10:$H$2050,4,)</f>
        <v>10250</v>
      </c>
      <c r="I56" s="65">
        <f>VLOOKUP($A56,'NZ.Stat (Format)'!$C$10:$H$2050,5,)</f>
        <v>11200</v>
      </c>
      <c r="J56" s="65">
        <f>VLOOKUP($A56,'NZ.Stat (Format)'!$C$10:$H$2050,6,)</f>
        <v>12100</v>
      </c>
      <c r="K56" s="37"/>
      <c r="L56" s="37"/>
    </row>
    <row r="57" spans="1:12" x14ac:dyDescent="0.25">
      <c r="A57" s="37" t="s">
        <v>51</v>
      </c>
      <c r="B57" s="37" t="s">
        <v>33</v>
      </c>
      <c r="C57" s="37" t="s">
        <v>33</v>
      </c>
      <c r="D57" s="37" t="b">
        <f t="shared" si="0"/>
        <v>1</v>
      </c>
      <c r="E57" s="37" t="str">
        <f>VLOOKUP(C57,'EDB naming'!$A$6:$B$36,2,)</f>
        <v>Vector Lines</v>
      </c>
      <c r="F57" s="37" t="str">
        <f>VLOOKUP(A57,'NZ.Stat (Format)'!$C$10:$D$2050,2,)</f>
        <v>Auckland</v>
      </c>
      <c r="G57" s="37" t="str">
        <f>VLOOKUP(F57,'TLA-EDB'!$A$12:$C$78,3,)</f>
        <v>Yes</v>
      </c>
      <c r="H57" s="65">
        <f>VLOOKUP($A57,'NZ.Stat (Format)'!$C$10:$H$2050,4,)</f>
        <v>7240</v>
      </c>
      <c r="I57" s="65">
        <f>VLOOKUP($A57,'NZ.Stat (Format)'!$C$10:$H$2050,5,)</f>
        <v>7350</v>
      </c>
      <c r="J57" s="65">
        <f>VLOOKUP($A57,'NZ.Stat (Format)'!$C$10:$H$2050,6,)</f>
        <v>7500</v>
      </c>
      <c r="K57" s="37"/>
      <c r="L57" s="37"/>
    </row>
    <row r="58" spans="1:12" x14ac:dyDescent="0.25">
      <c r="A58" s="37" t="s">
        <v>52</v>
      </c>
      <c r="B58" s="37" t="s">
        <v>33</v>
      </c>
      <c r="C58" s="37" t="s">
        <v>33</v>
      </c>
      <c r="D58" s="37" t="b">
        <f t="shared" si="0"/>
        <v>1</v>
      </c>
      <c r="E58" s="37" t="str">
        <f>VLOOKUP(C58,'EDB naming'!$A$6:$B$36,2,)</f>
        <v>Vector Lines</v>
      </c>
      <c r="F58" s="37" t="str">
        <f>VLOOKUP(A58,'NZ.Stat (Format)'!$C$10:$D$2050,2,)</f>
        <v>Auckland</v>
      </c>
      <c r="G58" s="37" t="str">
        <f>VLOOKUP(F58,'TLA-EDB'!$A$12:$C$78,3,)</f>
        <v>Yes</v>
      </c>
      <c r="H58" s="65">
        <f>VLOOKUP($A58,'NZ.Stat (Format)'!$C$10:$H$2050,4,)</f>
        <v>4650</v>
      </c>
      <c r="I58" s="65">
        <f>VLOOKUP($A58,'NZ.Stat (Format)'!$C$10:$H$2050,5,)</f>
        <v>4790</v>
      </c>
      <c r="J58" s="65">
        <f>VLOOKUP($A58,'NZ.Stat (Format)'!$C$10:$H$2050,6,)</f>
        <v>4920</v>
      </c>
      <c r="K58" s="37"/>
      <c r="L58" s="37"/>
    </row>
    <row r="59" spans="1:12" x14ac:dyDescent="0.25">
      <c r="A59" s="37" t="s">
        <v>53</v>
      </c>
      <c r="B59" s="37"/>
      <c r="C59" s="37" t="s">
        <v>33</v>
      </c>
      <c r="D59" s="37" t="b">
        <f t="shared" si="0"/>
        <v>0</v>
      </c>
      <c r="E59" s="37" t="str">
        <f>VLOOKUP(C59,'EDB naming'!$A$6:$B$36,2,)</f>
        <v>Vector Lines</v>
      </c>
      <c r="F59" s="37" t="str">
        <f>VLOOKUP(A59,'NZ.Stat (Format)'!$C$10:$D$2050,2,)</f>
        <v>Auckland</v>
      </c>
      <c r="G59" s="37" t="str">
        <f>VLOOKUP(F59,'TLA-EDB'!$A$12:$C$78,3,)</f>
        <v>Yes</v>
      </c>
      <c r="H59" s="65">
        <f>VLOOKUP($A59,'NZ.Stat (Format)'!$C$10:$H$2050,4,)</f>
        <v>30</v>
      </c>
      <c r="I59" s="65">
        <f>VLOOKUP($A59,'NZ.Stat (Format)'!$C$10:$H$2050,5,)</f>
        <v>30</v>
      </c>
      <c r="J59" s="65">
        <f>VLOOKUP($A59,'NZ.Stat (Format)'!$C$10:$H$2050,6,)</f>
        <v>30</v>
      </c>
      <c r="K59" s="37"/>
      <c r="L59" s="37" t="s">
        <v>4174</v>
      </c>
    </row>
    <row r="60" spans="1:12" x14ac:dyDescent="0.25">
      <c r="A60" s="37" t="s">
        <v>54</v>
      </c>
      <c r="B60" s="37" t="s">
        <v>33</v>
      </c>
      <c r="C60" s="37" t="s">
        <v>33</v>
      </c>
      <c r="D60" s="37" t="b">
        <f t="shared" si="0"/>
        <v>1</v>
      </c>
      <c r="E60" s="37" t="str">
        <f>VLOOKUP(C60,'EDB naming'!$A$6:$B$36,2,)</f>
        <v>Vector Lines</v>
      </c>
      <c r="F60" s="37" t="str">
        <f>VLOOKUP(A60,'NZ.Stat (Format)'!$C$10:$D$2050,2,)</f>
        <v>Auckland</v>
      </c>
      <c r="G60" s="37" t="str">
        <f>VLOOKUP(F60,'TLA-EDB'!$A$12:$C$78,3,)</f>
        <v>Yes</v>
      </c>
      <c r="H60" s="65">
        <f>VLOOKUP($A60,'NZ.Stat (Format)'!$C$10:$H$2050,4,)</f>
        <v>550</v>
      </c>
      <c r="I60" s="65">
        <f>VLOOKUP($A60,'NZ.Stat (Format)'!$C$10:$H$2050,5,)</f>
        <v>820</v>
      </c>
      <c r="J60" s="65">
        <f>VLOOKUP($A60,'NZ.Stat (Format)'!$C$10:$H$2050,6,)</f>
        <v>1360</v>
      </c>
      <c r="K60" s="37"/>
      <c r="L60" s="37"/>
    </row>
    <row r="61" spans="1:12" x14ac:dyDescent="0.25">
      <c r="A61" s="37" t="s">
        <v>55</v>
      </c>
      <c r="B61" s="37" t="s">
        <v>43</v>
      </c>
      <c r="C61" s="37" t="s">
        <v>43</v>
      </c>
      <c r="D61" s="37" t="b">
        <f t="shared" si="0"/>
        <v>1</v>
      </c>
      <c r="E61" s="37" t="str">
        <f>VLOOKUP(C61,'EDB naming'!$A$6:$B$36,2,)</f>
        <v>MainPower NZ</v>
      </c>
      <c r="F61" s="37" t="str">
        <f>VLOOKUP(A61,'NZ.Stat (Format)'!$C$10:$D$2050,2,)</f>
        <v>Hurunui district</v>
      </c>
      <c r="G61" s="37" t="str">
        <f>VLOOKUP(F61,'TLA-EDB'!$A$12:$C$78,3,)</f>
        <v/>
      </c>
      <c r="H61" s="65">
        <f>VLOOKUP($A61,'NZ.Stat (Format)'!$C$10:$H$2050,4,)</f>
        <v>1040</v>
      </c>
      <c r="I61" s="65">
        <f>VLOOKUP($A61,'NZ.Stat (Format)'!$C$10:$H$2050,5,)</f>
        <v>1090</v>
      </c>
      <c r="J61" s="65">
        <f>VLOOKUP($A61,'NZ.Stat (Format)'!$C$10:$H$2050,6,)</f>
        <v>1130</v>
      </c>
      <c r="K61" s="37"/>
      <c r="L61" s="37"/>
    </row>
    <row r="62" spans="1:12" x14ac:dyDescent="0.25">
      <c r="A62" s="37" t="s">
        <v>56</v>
      </c>
      <c r="B62" s="37" t="s">
        <v>43</v>
      </c>
      <c r="C62" s="37" t="s">
        <v>43</v>
      </c>
      <c r="D62" s="37" t="b">
        <f t="shared" si="0"/>
        <v>1</v>
      </c>
      <c r="E62" s="37" t="str">
        <f>VLOOKUP(C62,'EDB naming'!$A$6:$B$36,2,)</f>
        <v>MainPower NZ</v>
      </c>
      <c r="F62" s="37" t="str">
        <f>VLOOKUP(A62,'NZ.Stat (Format)'!$C$10:$D$2050,2,)</f>
        <v>Hurunui district</v>
      </c>
      <c r="G62" s="37" t="str">
        <f>VLOOKUP(F62,'TLA-EDB'!$A$12:$C$78,3,)</f>
        <v/>
      </c>
      <c r="H62" s="65">
        <f>VLOOKUP($A62,'NZ.Stat (Format)'!$C$10:$H$2050,4,)</f>
        <v>2840</v>
      </c>
      <c r="I62" s="65">
        <f>VLOOKUP($A62,'NZ.Stat (Format)'!$C$10:$H$2050,5,)</f>
        <v>2890</v>
      </c>
      <c r="J62" s="65">
        <f>VLOOKUP($A62,'NZ.Stat (Format)'!$C$10:$H$2050,6,)</f>
        <v>2930</v>
      </c>
      <c r="K62" s="37"/>
      <c r="L62" s="37"/>
    </row>
    <row r="63" spans="1:12" x14ac:dyDescent="0.25">
      <c r="A63" s="37" t="s">
        <v>57</v>
      </c>
      <c r="B63" s="37" t="s">
        <v>58</v>
      </c>
      <c r="C63" s="37" t="s">
        <v>58</v>
      </c>
      <c r="D63" s="37" t="b">
        <f t="shared" si="0"/>
        <v>1</v>
      </c>
      <c r="E63" s="37" t="str">
        <f>VLOOKUP(C63,'EDB naming'!$A$6:$B$36,2,)</f>
        <v>Aurora Energy</v>
      </c>
      <c r="F63" s="37" t="str">
        <f>VLOOKUP(A63,'NZ.Stat (Format)'!$C$10:$D$2050,2,)</f>
        <v>Queenstown-Lakes district</v>
      </c>
      <c r="G63" s="37" t="str">
        <f>VLOOKUP(F63,'TLA-EDB'!$A$12:$C$78,3,)</f>
        <v>Yes</v>
      </c>
      <c r="H63" s="65">
        <f>VLOOKUP($A63,'NZ.Stat (Format)'!$C$10:$H$2050,4,)</f>
        <v>270</v>
      </c>
      <c r="I63" s="65">
        <f>VLOOKUP($A63,'NZ.Stat (Format)'!$C$10:$H$2050,5,)</f>
        <v>300</v>
      </c>
      <c r="J63" s="65">
        <f>VLOOKUP($A63,'NZ.Stat (Format)'!$C$10:$H$2050,6,)</f>
        <v>320</v>
      </c>
      <c r="K63" s="37"/>
      <c r="L63" s="37"/>
    </row>
    <row r="64" spans="1:12" x14ac:dyDescent="0.25">
      <c r="A64" s="37" t="s">
        <v>59</v>
      </c>
      <c r="B64" s="37" t="s">
        <v>33</v>
      </c>
      <c r="C64" s="37" t="s">
        <v>33</v>
      </c>
      <c r="D64" s="37" t="b">
        <f t="shared" si="0"/>
        <v>1</v>
      </c>
      <c r="E64" s="37" t="str">
        <f>VLOOKUP(C64,'EDB naming'!$A$6:$B$36,2,)</f>
        <v>Vector Lines</v>
      </c>
      <c r="F64" s="37" t="str">
        <f>VLOOKUP(A64,'NZ.Stat (Format)'!$C$10:$D$2050,2,)</f>
        <v>Auckland</v>
      </c>
      <c r="G64" s="37" t="str">
        <f>VLOOKUP(F64,'TLA-EDB'!$A$12:$C$78,3,)</f>
        <v>Yes</v>
      </c>
      <c r="H64" s="65">
        <f>VLOOKUP($A64,'NZ.Stat (Format)'!$C$10:$H$2050,4,)</f>
        <v>960</v>
      </c>
      <c r="I64" s="65">
        <f>VLOOKUP($A64,'NZ.Stat (Format)'!$C$10:$H$2050,5,)</f>
        <v>1010</v>
      </c>
      <c r="J64" s="65">
        <f>VLOOKUP($A64,'NZ.Stat (Format)'!$C$10:$H$2050,6,)</f>
        <v>1060</v>
      </c>
      <c r="K64" s="37"/>
      <c r="L64" s="37"/>
    </row>
    <row r="65" spans="1:12" x14ac:dyDescent="0.25">
      <c r="A65" s="37" t="s">
        <v>60</v>
      </c>
      <c r="B65" s="37" t="s">
        <v>33</v>
      </c>
      <c r="C65" s="37" t="s">
        <v>33</v>
      </c>
      <c r="D65" s="37" t="b">
        <f t="shared" si="0"/>
        <v>1</v>
      </c>
      <c r="E65" s="37" t="str">
        <f>VLOOKUP(C65,'EDB naming'!$A$6:$B$36,2,)</f>
        <v>Vector Lines</v>
      </c>
      <c r="F65" s="37" t="str">
        <f>VLOOKUP(A65,'NZ.Stat (Format)'!$C$10:$D$2050,2,)</f>
        <v>Auckland</v>
      </c>
      <c r="G65" s="37" t="str">
        <f>VLOOKUP(F65,'TLA-EDB'!$A$12:$C$78,3,)</f>
        <v>Yes</v>
      </c>
      <c r="H65" s="65">
        <f>VLOOKUP($A65,'NZ.Stat (Format)'!$C$10:$H$2050,4,)</f>
        <v>1300</v>
      </c>
      <c r="I65" s="65">
        <f>VLOOKUP($A65,'NZ.Stat (Format)'!$C$10:$H$2050,5,)</f>
        <v>1770</v>
      </c>
      <c r="J65" s="65">
        <f>VLOOKUP($A65,'NZ.Stat (Format)'!$C$10:$H$2050,6,)</f>
        <v>2270</v>
      </c>
      <c r="K65" s="37"/>
      <c r="L65" s="37"/>
    </row>
    <row r="66" spans="1:12" x14ac:dyDescent="0.25">
      <c r="A66" s="37" t="s">
        <v>61</v>
      </c>
      <c r="B66" s="37" t="s">
        <v>33</v>
      </c>
      <c r="C66" s="37" t="s">
        <v>33</v>
      </c>
      <c r="D66" s="37" t="b">
        <f t="shared" si="0"/>
        <v>1</v>
      </c>
      <c r="E66" s="37" t="str">
        <f>VLOOKUP(C66,'EDB naming'!$A$6:$B$36,2,)</f>
        <v>Vector Lines</v>
      </c>
      <c r="F66" s="37" t="str">
        <f>VLOOKUP(A66,'NZ.Stat (Format)'!$C$10:$D$2050,2,)</f>
        <v>Auckland</v>
      </c>
      <c r="G66" s="37" t="str">
        <f>VLOOKUP(F66,'TLA-EDB'!$A$12:$C$78,3,)</f>
        <v>Yes</v>
      </c>
      <c r="H66" s="65">
        <f>VLOOKUP($A66,'NZ.Stat (Format)'!$C$10:$H$2050,4,)</f>
        <v>900</v>
      </c>
      <c r="I66" s="65">
        <f>VLOOKUP($A66,'NZ.Stat (Format)'!$C$10:$H$2050,5,)</f>
        <v>940</v>
      </c>
      <c r="J66" s="65">
        <f>VLOOKUP($A66,'NZ.Stat (Format)'!$C$10:$H$2050,6,)</f>
        <v>990</v>
      </c>
      <c r="K66" s="37"/>
      <c r="L66" s="37"/>
    </row>
    <row r="67" spans="1:12" x14ac:dyDescent="0.25">
      <c r="A67" s="37" t="s">
        <v>62</v>
      </c>
      <c r="B67" s="37" t="s">
        <v>33</v>
      </c>
      <c r="C67" s="37" t="s">
        <v>33</v>
      </c>
      <c r="D67" s="37" t="b">
        <f t="shared" si="0"/>
        <v>1</v>
      </c>
      <c r="E67" s="37" t="str">
        <f>VLOOKUP(C67,'EDB naming'!$A$6:$B$36,2,)</f>
        <v>Vector Lines</v>
      </c>
      <c r="F67" s="37" t="str">
        <f>VLOOKUP(A67,'NZ.Stat (Format)'!$C$10:$D$2050,2,)</f>
        <v>Auckland</v>
      </c>
      <c r="G67" s="37" t="str">
        <f>VLOOKUP(F67,'TLA-EDB'!$A$12:$C$78,3,)</f>
        <v>Yes</v>
      </c>
      <c r="H67" s="65">
        <f>VLOOKUP($A67,'NZ.Stat (Format)'!$C$10:$H$2050,4,)</f>
        <v>5290</v>
      </c>
      <c r="I67" s="65">
        <f>VLOOKUP($A67,'NZ.Stat (Format)'!$C$10:$H$2050,5,)</f>
        <v>5860</v>
      </c>
      <c r="J67" s="65">
        <f>VLOOKUP($A67,'NZ.Stat (Format)'!$C$10:$H$2050,6,)</f>
        <v>6450</v>
      </c>
      <c r="K67" s="37"/>
      <c r="L67" s="37"/>
    </row>
    <row r="68" spans="1:12" x14ac:dyDescent="0.25">
      <c r="A68" s="37" t="s">
        <v>63</v>
      </c>
      <c r="B68" s="37" t="s">
        <v>33</v>
      </c>
      <c r="C68" s="37" t="s">
        <v>33</v>
      </c>
      <c r="D68" s="37" t="b">
        <f t="shared" si="0"/>
        <v>1</v>
      </c>
      <c r="E68" s="37" t="str">
        <f>VLOOKUP(C68,'EDB naming'!$A$6:$B$36,2,)</f>
        <v>Vector Lines</v>
      </c>
      <c r="F68" s="37" t="str">
        <f>VLOOKUP(A68,'NZ.Stat (Format)'!$C$10:$D$2050,2,)</f>
        <v>Auckland</v>
      </c>
      <c r="G68" s="37" t="str">
        <f>VLOOKUP(F68,'TLA-EDB'!$A$12:$C$78,3,)</f>
        <v>Yes</v>
      </c>
      <c r="H68" s="65">
        <f>VLOOKUP($A68,'NZ.Stat (Format)'!$C$10:$H$2050,4,)</f>
        <v>4480</v>
      </c>
      <c r="I68" s="65">
        <f>VLOOKUP($A68,'NZ.Stat (Format)'!$C$10:$H$2050,5,)</f>
        <v>4840</v>
      </c>
      <c r="J68" s="65">
        <f>VLOOKUP($A68,'NZ.Stat (Format)'!$C$10:$H$2050,6,)</f>
        <v>5200</v>
      </c>
      <c r="K68" s="37"/>
      <c r="L68" s="37"/>
    </row>
    <row r="69" spans="1:12" x14ac:dyDescent="0.25">
      <c r="A69" s="37" t="s">
        <v>64</v>
      </c>
      <c r="B69" s="37" t="s">
        <v>33</v>
      </c>
      <c r="C69" s="37" t="s">
        <v>33</v>
      </c>
      <c r="D69" s="37" t="b">
        <f t="shared" si="0"/>
        <v>1</v>
      </c>
      <c r="E69" s="37" t="str">
        <f>VLOOKUP(C69,'EDB naming'!$A$6:$B$36,2,)</f>
        <v>Vector Lines</v>
      </c>
      <c r="F69" s="37" t="str">
        <f>VLOOKUP(A69,'NZ.Stat (Format)'!$C$10:$D$2050,2,)</f>
        <v>Auckland</v>
      </c>
      <c r="G69" s="37" t="str">
        <f>VLOOKUP(F69,'TLA-EDB'!$A$12:$C$78,3,)</f>
        <v>Yes</v>
      </c>
      <c r="H69" s="65">
        <f>VLOOKUP($A69,'NZ.Stat (Format)'!$C$10:$H$2050,4,)</f>
        <v>90</v>
      </c>
      <c r="I69" s="65">
        <f>VLOOKUP($A69,'NZ.Stat (Format)'!$C$10:$H$2050,5,)</f>
        <v>100</v>
      </c>
      <c r="J69" s="65">
        <f>VLOOKUP($A69,'NZ.Stat (Format)'!$C$10:$H$2050,6,)</f>
        <v>100</v>
      </c>
      <c r="K69" s="37"/>
      <c r="L69" s="37"/>
    </row>
    <row r="70" spans="1:12" x14ac:dyDescent="0.25">
      <c r="A70" s="37" t="s">
        <v>65</v>
      </c>
      <c r="B70" s="37" t="s">
        <v>33</v>
      </c>
      <c r="C70" s="37" t="s">
        <v>33</v>
      </c>
      <c r="D70" s="37" t="b">
        <f t="shared" si="0"/>
        <v>1</v>
      </c>
      <c r="E70" s="37" t="str">
        <f>VLOOKUP(C70,'EDB naming'!$A$6:$B$36,2,)</f>
        <v>Vector Lines</v>
      </c>
      <c r="F70" s="37" t="str">
        <f>VLOOKUP(A70,'NZ.Stat (Format)'!$C$10:$D$2050,2,)</f>
        <v>Auckland</v>
      </c>
      <c r="G70" s="37" t="str">
        <f>VLOOKUP(F70,'TLA-EDB'!$A$12:$C$78,3,)</f>
        <v>Yes</v>
      </c>
      <c r="H70" s="65">
        <f>VLOOKUP($A70,'NZ.Stat (Format)'!$C$10:$H$2050,4,)</f>
        <v>4270</v>
      </c>
      <c r="I70" s="65">
        <f>VLOOKUP($A70,'NZ.Stat (Format)'!$C$10:$H$2050,5,)</f>
        <v>4630</v>
      </c>
      <c r="J70" s="65">
        <f>VLOOKUP($A70,'NZ.Stat (Format)'!$C$10:$H$2050,6,)</f>
        <v>5000</v>
      </c>
      <c r="K70" s="37"/>
      <c r="L70" s="37"/>
    </row>
    <row r="71" spans="1:12" x14ac:dyDescent="0.25">
      <c r="A71" s="37" t="s">
        <v>66</v>
      </c>
      <c r="B71" s="37" t="s">
        <v>33</v>
      </c>
      <c r="C71" s="37" t="s">
        <v>33</v>
      </c>
      <c r="D71" s="37" t="b">
        <f t="shared" si="0"/>
        <v>1</v>
      </c>
      <c r="E71" s="37" t="str">
        <f>VLOOKUP(C71,'EDB naming'!$A$6:$B$36,2,)</f>
        <v>Vector Lines</v>
      </c>
      <c r="F71" s="37" t="str">
        <f>VLOOKUP(A71,'NZ.Stat (Format)'!$C$10:$D$2050,2,)</f>
        <v>Auckland</v>
      </c>
      <c r="G71" s="37" t="str">
        <f>VLOOKUP(F71,'TLA-EDB'!$A$12:$C$78,3,)</f>
        <v>Yes</v>
      </c>
      <c r="H71" s="65">
        <f>VLOOKUP($A71,'NZ.Stat (Format)'!$C$10:$H$2050,4,)</f>
        <v>420</v>
      </c>
      <c r="I71" s="65">
        <f>VLOOKUP($A71,'NZ.Stat (Format)'!$C$10:$H$2050,5,)</f>
        <v>480</v>
      </c>
      <c r="J71" s="65">
        <f>VLOOKUP($A71,'NZ.Stat (Format)'!$C$10:$H$2050,6,)</f>
        <v>530</v>
      </c>
      <c r="K71" s="37"/>
      <c r="L71" s="37"/>
    </row>
    <row r="72" spans="1:12" x14ac:dyDescent="0.25">
      <c r="A72" s="37" t="s">
        <v>67</v>
      </c>
      <c r="B72" s="37" t="s">
        <v>33</v>
      </c>
      <c r="C72" s="37" t="s">
        <v>33</v>
      </c>
      <c r="D72" s="37" t="b">
        <f t="shared" si="0"/>
        <v>1</v>
      </c>
      <c r="E72" s="37" t="str">
        <f>VLOOKUP(C72,'EDB naming'!$A$6:$B$36,2,)</f>
        <v>Vector Lines</v>
      </c>
      <c r="F72" s="37" t="str">
        <f>VLOOKUP(A72,'NZ.Stat (Format)'!$C$10:$D$2050,2,)</f>
        <v>Auckland</v>
      </c>
      <c r="G72" s="37" t="str">
        <f>VLOOKUP(F72,'TLA-EDB'!$A$12:$C$78,3,)</f>
        <v>Yes</v>
      </c>
      <c r="H72" s="65">
        <f>VLOOKUP($A72,'NZ.Stat (Format)'!$C$10:$H$2050,4,)</f>
        <v>1660</v>
      </c>
      <c r="I72" s="65">
        <f>VLOOKUP($A72,'NZ.Stat (Format)'!$C$10:$H$2050,5,)</f>
        <v>1830</v>
      </c>
      <c r="J72" s="65">
        <f>VLOOKUP($A72,'NZ.Stat (Format)'!$C$10:$H$2050,6,)</f>
        <v>2000</v>
      </c>
      <c r="K72" s="37"/>
      <c r="L72" s="37"/>
    </row>
    <row r="73" spans="1:12" x14ac:dyDescent="0.25">
      <c r="A73" s="37" t="s">
        <v>68</v>
      </c>
      <c r="B73" s="37" t="s">
        <v>33</v>
      </c>
      <c r="C73" s="37" t="s">
        <v>33</v>
      </c>
      <c r="D73" s="37" t="b">
        <f t="shared" si="0"/>
        <v>1</v>
      </c>
      <c r="E73" s="37" t="str">
        <f>VLOOKUP(C73,'EDB naming'!$A$6:$B$36,2,)</f>
        <v>Vector Lines</v>
      </c>
      <c r="F73" s="37" t="str">
        <f>VLOOKUP(A73,'NZ.Stat (Format)'!$C$10:$D$2050,2,)</f>
        <v>Auckland</v>
      </c>
      <c r="G73" s="37" t="str">
        <f>VLOOKUP(F73,'TLA-EDB'!$A$12:$C$78,3,)</f>
        <v>Yes</v>
      </c>
      <c r="H73" s="65">
        <f>VLOOKUP($A73,'NZ.Stat (Format)'!$C$10:$H$2050,4,)</f>
        <v>660</v>
      </c>
      <c r="I73" s="65">
        <f>VLOOKUP($A73,'NZ.Stat (Format)'!$C$10:$H$2050,5,)</f>
        <v>730</v>
      </c>
      <c r="J73" s="65">
        <f>VLOOKUP($A73,'NZ.Stat (Format)'!$C$10:$H$2050,6,)</f>
        <v>790</v>
      </c>
      <c r="K73" s="37"/>
      <c r="L73" s="37"/>
    </row>
    <row r="74" spans="1:12" x14ac:dyDescent="0.25">
      <c r="A74" s="37" t="s">
        <v>69</v>
      </c>
      <c r="B74" s="37" t="s">
        <v>33</v>
      </c>
      <c r="C74" s="37" t="s">
        <v>33</v>
      </c>
      <c r="D74" s="37" t="b">
        <f t="shared" si="0"/>
        <v>1</v>
      </c>
      <c r="E74" s="37" t="str">
        <f>VLOOKUP(C74,'EDB naming'!$A$6:$B$36,2,)</f>
        <v>Vector Lines</v>
      </c>
      <c r="F74" s="37" t="str">
        <f>VLOOKUP(A74,'NZ.Stat (Format)'!$C$10:$D$2050,2,)</f>
        <v>Auckland</v>
      </c>
      <c r="G74" s="37" t="str">
        <f>VLOOKUP(F74,'TLA-EDB'!$A$12:$C$78,3,)</f>
        <v>Yes</v>
      </c>
      <c r="H74" s="65">
        <f>VLOOKUP($A74,'NZ.Stat (Format)'!$C$10:$H$2050,4,)</f>
        <v>2980</v>
      </c>
      <c r="I74" s="65">
        <f>VLOOKUP($A74,'NZ.Stat (Format)'!$C$10:$H$2050,5,)</f>
        <v>3300</v>
      </c>
      <c r="J74" s="65">
        <f>VLOOKUP($A74,'NZ.Stat (Format)'!$C$10:$H$2050,6,)</f>
        <v>3640</v>
      </c>
      <c r="K74" s="37"/>
      <c r="L74" s="37"/>
    </row>
    <row r="75" spans="1:12" x14ac:dyDescent="0.25">
      <c r="A75" s="37" t="s">
        <v>70</v>
      </c>
      <c r="B75" s="37" t="s">
        <v>33</v>
      </c>
      <c r="C75" s="37" t="s">
        <v>33</v>
      </c>
      <c r="D75" s="37" t="b">
        <f t="shared" si="0"/>
        <v>1</v>
      </c>
      <c r="E75" s="37" t="str">
        <f>VLOOKUP(C75,'EDB naming'!$A$6:$B$36,2,)</f>
        <v>Vector Lines</v>
      </c>
      <c r="F75" s="37" t="str">
        <f>VLOOKUP(A75,'NZ.Stat (Format)'!$C$10:$D$2050,2,)</f>
        <v>Auckland</v>
      </c>
      <c r="G75" s="37" t="str">
        <f>VLOOKUP(F75,'TLA-EDB'!$A$12:$C$78,3,)</f>
        <v>Yes</v>
      </c>
      <c r="H75" s="65">
        <f>VLOOKUP($A75,'NZ.Stat (Format)'!$C$10:$H$2050,4,)</f>
        <v>650</v>
      </c>
      <c r="I75" s="65">
        <f>VLOOKUP($A75,'NZ.Stat (Format)'!$C$10:$H$2050,5,)</f>
        <v>760</v>
      </c>
      <c r="J75" s="65">
        <f>VLOOKUP($A75,'NZ.Stat (Format)'!$C$10:$H$2050,6,)</f>
        <v>870</v>
      </c>
      <c r="K75" s="37"/>
      <c r="L75" s="37"/>
    </row>
    <row r="76" spans="1:12" x14ac:dyDescent="0.25">
      <c r="A76" s="37" t="s">
        <v>71</v>
      </c>
      <c r="B76" s="37" t="s">
        <v>33</v>
      </c>
      <c r="C76" s="37" t="s">
        <v>33</v>
      </c>
      <c r="D76" s="37" t="b">
        <f t="shared" si="0"/>
        <v>1</v>
      </c>
      <c r="E76" s="37" t="str">
        <f>VLOOKUP(C76,'EDB naming'!$A$6:$B$36,2,)</f>
        <v>Vector Lines</v>
      </c>
      <c r="F76" s="37" t="str">
        <f>VLOOKUP(A76,'NZ.Stat (Format)'!$C$10:$D$2050,2,)</f>
        <v>Auckland</v>
      </c>
      <c r="G76" s="37" t="str">
        <f>VLOOKUP(F76,'TLA-EDB'!$A$12:$C$78,3,)</f>
        <v>Yes</v>
      </c>
      <c r="H76" s="65">
        <f>VLOOKUP($A76,'NZ.Stat (Format)'!$C$10:$H$2050,4,)</f>
        <v>2300</v>
      </c>
      <c r="I76" s="65">
        <f>VLOOKUP($A76,'NZ.Stat (Format)'!$C$10:$H$2050,5,)</f>
        <v>2450</v>
      </c>
      <c r="J76" s="65">
        <f>VLOOKUP($A76,'NZ.Stat (Format)'!$C$10:$H$2050,6,)</f>
        <v>2610</v>
      </c>
      <c r="K76" s="37"/>
      <c r="L76" s="37"/>
    </row>
    <row r="77" spans="1:12" x14ac:dyDescent="0.25">
      <c r="A77" s="37" t="s">
        <v>72</v>
      </c>
      <c r="B77" s="37" t="s">
        <v>33</v>
      </c>
      <c r="C77" s="37" t="s">
        <v>33</v>
      </c>
      <c r="D77" s="37" t="b">
        <f t="shared" si="0"/>
        <v>1</v>
      </c>
      <c r="E77" s="37" t="str">
        <f>VLOOKUP(C77,'EDB naming'!$A$6:$B$36,2,)</f>
        <v>Vector Lines</v>
      </c>
      <c r="F77" s="37" t="str">
        <f>VLOOKUP(A77,'NZ.Stat (Format)'!$C$10:$D$2050,2,)</f>
        <v>Auckland</v>
      </c>
      <c r="G77" s="37" t="str">
        <f>VLOOKUP(F77,'TLA-EDB'!$A$12:$C$78,3,)</f>
        <v>Yes</v>
      </c>
      <c r="H77" s="65">
        <f>VLOOKUP($A77,'NZ.Stat (Format)'!$C$10:$H$2050,4,)</f>
        <v>3760</v>
      </c>
      <c r="I77" s="65">
        <f>VLOOKUP($A77,'NZ.Stat (Format)'!$C$10:$H$2050,5,)</f>
        <v>3990</v>
      </c>
      <c r="J77" s="65">
        <f>VLOOKUP($A77,'NZ.Stat (Format)'!$C$10:$H$2050,6,)</f>
        <v>4230</v>
      </c>
      <c r="K77" s="37"/>
      <c r="L77" s="37"/>
    </row>
    <row r="78" spans="1:12" x14ac:dyDescent="0.25">
      <c r="A78" s="37" t="s">
        <v>73</v>
      </c>
      <c r="B78" s="37" t="s">
        <v>33</v>
      </c>
      <c r="C78" s="37" t="s">
        <v>33</v>
      </c>
      <c r="D78" s="37" t="b">
        <f t="shared" si="0"/>
        <v>1</v>
      </c>
      <c r="E78" s="37" t="str">
        <f>VLOOKUP(C78,'EDB naming'!$A$6:$B$36,2,)</f>
        <v>Vector Lines</v>
      </c>
      <c r="F78" s="37" t="str">
        <f>VLOOKUP(A78,'NZ.Stat (Format)'!$C$10:$D$2050,2,)</f>
        <v>Auckland</v>
      </c>
      <c r="G78" s="37" t="str">
        <f>VLOOKUP(F78,'TLA-EDB'!$A$12:$C$78,3,)</f>
        <v>Yes</v>
      </c>
      <c r="H78" s="65">
        <f>VLOOKUP($A78,'NZ.Stat (Format)'!$C$10:$H$2050,4,)</f>
        <v>840</v>
      </c>
      <c r="I78" s="65">
        <f>VLOOKUP($A78,'NZ.Stat (Format)'!$C$10:$H$2050,5,)</f>
        <v>930</v>
      </c>
      <c r="J78" s="65">
        <f>VLOOKUP($A78,'NZ.Stat (Format)'!$C$10:$H$2050,6,)</f>
        <v>1040</v>
      </c>
      <c r="K78" s="37"/>
      <c r="L78" s="37"/>
    </row>
    <row r="79" spans="1:12" x14ac:dyDescent="0.25">
      <c r="A79" s="37" t="s">
        <v>74</v>
      </c>
      <c r="B79" s="37" t="s">
        <v>33</v>
      </c>
      <c r="C79" s="37" t="s">
        <v>33</v>
      </c>
      <c r="D79" s="37" t="b">
        <f t="shared" si="0"/>
        <v>1</v>
      </c>
      <c r="E79" s="37" t="str">
        <f>VLOOKUP(C79,'EDB naming'!$A$6:$B$36,2,)</f>
        <v>Vector Lines</v>
      </c>
      <c r="F79" s="37" t="str">
        <f>VLOOKUP(A79,'NZ.Stat (Format)'!$C$10:$D$2050,2,)</f>
        <v>Auckland</v>
      </c>
      <c r="G79" s="37" t="str">
        <f>VLOOKUP(F79,'TLA-EDB'!$A$12:$C$78,3,)</f>
        <v>Yes</v>
      </c>
      <c r="H79" s="65">
        <f>VLOOKUP($A79,'NZ.Stat (Format)'!$C$10:$H$2050,4,)</f>
        <v>670</v>
      </c>
      <c r="I79" s="65">
        <f>VLOOKUP($A79,'NZ.Stat (Format)'!$C$10:$H$2050,5,)</f>
        <v>690</v>
      </c>
      <c r="J79" s="65">
        <f>VLOOKUP($A79,'NZ.Stat (Format)'!$C$10:$H$2050,6,)</f>
        <v>720</v>
      </c>
      <c r="K79" s="37"/>
      <c r="L79" s="37"/>
    </row>
    <row r="80" spans="1:12" x14ac:dyDescent="0.25">
      <c r="A80" s="37" t="s">
        <v>75</v>
      </c>
      <c r="B80" s="37" t="s">
        <v>33</v>
      </c>
      <c r="C80" s="37" t="s">
        <v>33</v>
      </c>
      <c r="D80" s="37" t="b">
        <f t="shared" si="0"/>
        <v>1</v>
      </c>
      <c r="E80" s="37" t="str">
        <f>VLOOKUP(C80,'EDB naming'!$A$6:$B$36,2,)</f>
        <v>Vector Lines</v>
      </c>
      <c r="F80" s="37" t="str">
        <f>VLOOKUP(A80,'NZ.Stat (Format)'!$C$10:$D$2050,2,)</f>
        <v>Auckland</v>
      </c>
      <c r="G80" s="37" t="str">
        <f>VLOOKUP(F80,'TLA-EDB'!$A$12:$C$78,3,)</f>
        <v>Yes</v>
      </c>
      <c r="H80" s="65">
        <f>VLOOKUP($A80,'NZ.Stat (Format)'!$C$10:$H$2050,4,)</f>
        <v>440</v>
      </c>
      <c r="I80" s="65">
        <f>VLOOKUP($A80,'NZ.Stat (Format)'!$C$10:$H$2050,5,)</f>
        <v>490</v>
      </c>
      <c r="J80" s="65">
        <f>VLOOKUP($A80,'NZ.Stat (Format)'!$C$10:$H$2050,6,)</f>
        <v>530</v>
      </c>
      <c r="K80" s="37"/>
      <c r="L80" s="37"/>
    </row>
    <row r="81" spans="1:12" x14ac:dyDescent="0.25">
      <c r="A81" s="37" t="s">
        <v>76</v>
      </c>
      <c r="B81" s="37" t="s">
        <v>33</v>
      </c>
      <c r="C81" s="37" t="s">
        <v>33</v>
      </c>
      <c r="D81" s="37" t="b">
        <f t="shared" si="0"/>
        <v>1</v>
      </c>
      <c r="E81" s="37" t="str">
        <f>VLOOKUP(C81,'EDB naming'!$A$6:$B$36,2,)</f>
        <v>Vector Lines</v>
      </c>
      <c r="F81" s="37" t="str">
        <f>VLOOKUP(A81,'NZ.Stat (Format)'!$C$10:$D$2050,2,)</f>
        <v>Auckland</v>
      </c>
      <c r="G81" s="37" t="str">
        <f>VLOOKUP(F81,'TLA-EDB'!$A$12:$C$78,3,)</f>
        <v>Yes</v>
      </c>
      <c r="H81" s="65">
        <f>VLOOKUP($A81,'NZ.Stat (Format)'!$C$10:$H$2050,4,)</f>
        <v>3360</v>
      </c>
      <c r="I81" s="65">
        <f>VLOOKUP($A81,'NZ.Stat (Format)'!$C$10:$H$2050,5,)</f>
        <v>3710</v>
      </c>
      <c r="J81" s="65">
        <f>VLOOKUP($A81,'NZ.Stat (Format)'!$C$10:$H$2050,6,)</f>
        <v>4090</v>
      </c>
      <c r="K81" s="37"/>
      <c r="L81" s="37"/>
    </row>
    <row r="82" spans="1:12" x14ac:dyDescent="0.25">
      <c r="A82" s="37" t="s">
        <v>77</v>
      </c>
      <c r="B82" s="37" t="s">
        <v>33</v>
      </c>
      <c r="C82" s="37" t="s">
        <v>33</v>
      </c>
      <c r="D82" s="37" t="b">
        <f t="shared" ref="D82:D145" si="1">C82=B82</f>
        <v>1</v>
      </c>
      <c r="E82" s="37" t="str">
        <f>VLOOKUP(C82,'EDB naming'!$A$6:$B$36,2,)</f>
        <v>Vector Lines</v>
      </c>
      <c r="F82" s="37" t="str">
        <f>VLOOKUP(A82,'NZ.Stat (Format)'!$C$10:$D$2050,2,)</f>
        <v>Auckland</v>
      </c>
      <c r="G82" s="37" t="str">
        <f>VLOOKUP(F82,'TLA-EDB'!$A$12:$C$78,3,)</f>
        <v>Yes</v>
      </c>
      <c r="H82" s="65">
        <f>VLOOKUP($A82,'NZ.Stat (Format)'!$C$10:$H$2050,4,)</f>
        <v>3620</v>
      </c>
      <c r="I82" s="65">
        <f>VLOOKUP($A82,'NZ.Stat (Format)'!$C$10:$H$2050,5,)</f>
        <v>4240</v>
      </c>
      <c r="J82" s="65">
        <f>VLOOKUP($A82,'NZ.Stat (Format)'!$C$10:$H$2050,6,)</f>
        <v>4680</v>
      </c>
      <c r="K82" s="37"/>
      <c r="L82" s="37"/>
    </row>
    <row r="83" spans="1:12" x14ac:dyDescent="0.25">
      <c r="A83" s="37" t="s">
        <v>78</v>
      </c>
      <c r="B83" s="37" t="s">
        <v>79</v>
      </c>
      <c r="C83" s="37" t="s">
        <v>79</v>
      </c>
      <c r="D83" s="37" t="b">
        <f t="shared" si="1"/>
        <v>1</v>
      </c>
      <c r="E83" s="37" t="str">
        <f>VLOOKUP(C83,'EDB naming'!$A$6:$B$36,2,)</f>
        <v>The Power Company</v>
      </c>
      <c r="F83" s="37" t="str">
        <f>VLOOKUP(A83,'NZ.Stat (Format)'!$C$10:$D$2050,2,)</f>
        <v>Gore district</v>
      </c>
      <c r="G83" s="37" t="str">
        <f>VLOOKUP(F83,'TLA-EDB'!$A$12:$C$78,3,)</f>
        <v/>
      </c>
      <c r="H83" s="65">
        <f>VLOOKUP($A83,'NZ.Stat (Format)'!$C$10:$H$2050,4,)</f>
        <v>1760</v>
      </c>
      <c r="I83" s="65">
        <f>VLOOKUP($A83,'NZ.Stat (Format)'!$C$10:$H$2050,5,)</f>
        <v>1780</v>
      </c>
      <c r="J83" s="65">
        <f>VLOOKUP($A83,'NZ.Stat (Format)'!$C$10:$H$2050,6,)</f>
        <v>1790</v>
      </c>
      <c r="K83" s="37"/>
      <c r="L83" s="37"/>
    </row>
    <row r="84" spans="1:12" x14ac:dyDescent="0.25">
      <c r="A84" s="37" t="s">
        <v>80</v>
      </c>
      <c r="B84" s="37" t="s">
        <v>79</v>
      </c>
      <c r="C84" s="37" t="s">
        <v>79</v>
      </c>
      <c r="D84" s="37" t="b">
        <f t="shared" si="1"/>
        <v>1</v>
      </c>
      <c r="E84" s="37" t="str">
        <f>VLOOKUP(C84,'EDB naming'!$A$6:$B$36,2,)</f>
        <v>The Power Company</v>
      </c>
      <c r="F84" s="37" t="str">
        <f>VLOOKUP(A84,'NZ.Stat (Format)'!$C$10:$D$2050,2,)</f>
        <v>Gore district</v>
      </c>
      <c r="G84" s="37" t="str">
        <f>VLOOKUP(F84,'TLA-EDB'!$A$12:$C$78,3,)</f>
        <v/>
      </c>
      <c r="H84" s="65">
        <f>VLOOKUP($A84,'NZ.Stat (Format)'!$C$10:$H$2050,4,)</f>
        <v>860</v>
      </c>
      <c r="I84" s="65">
        <f>VLOOKUP($A84,'NZ.Stat (Format)'!$C$10:$H$2050,5,)</f>
        <v>860</v>
      </c>
      <c r="J84" s="65">
        <f>VLOOKUP($A84,'NZ.Stat (Format)'!$C$10:$H$2050,6,)</f>
        <v>850</v>
      </c>
      <c r="K84" s="37"/>
      <c r="L84" s="37"/>
    </row>
    <row r="85" spans="1:12" x14ac:dyDescent="0.25">
      <c r="A85" s="37" t="s">
        <v>81</v>
      </c>
      <c r="B85" s="37" t="s">
        <v>79</v>
      </c>
      <c r="C85" s="37" t="s">
        <v>79</v>
      </c>
      <c r="D85" s="37" t="b">
        <f t="shared" si="1"/>
        <v>1</v>
      </c>
      <c r="E85" s="37" t="str">
        <f>VLOOKUP(C85,'EDB naming'!$A$6:$B$36,2,)</f>
        <v>The Power Company</v>
      </c>
      <c r="F85" s="37" t="str">
        <f>VLOOKUP(A85,'NZ.Stat (Format)'!$C$10:$D$2050,2,)</f>
        <v>Southland district</v>
      </c>
      <c r="G85" s="37" t="str">
        <f>VLOOKUP(F85,'TLA-EDB'!$A$12:$C$78,3,)</f>
        <v>Yes</v>
      </c>
      <c r="H85" s="65">
        <f>VLOOKUP($A85,'NZ.Stat (Format)'!$C$10:$H$2050,4,)</f>
        <v>1830</v>
      </c>
      <c r="I85" s="65">
        <f>VLOOKUP($A85,'NZ.Stat (Format)'!$C$10:$H$2050,5,)</f>
        <v>1890</v>
      </c>
      <c r="J85" s="65">
        <f>VLOOKUP($A85,'NZ.Stat (Format)'!$C$10:$H$2050,6,)</f>
        <v>1920</v>
      </c>
      <c r="K85" s="37"/>
      <c r="L85" s="37"/>
    </row>
    <row r="86" spans="1:12" x14ac:dyDescent="0.25">
      <c r="A86" s="37" t="s">
        <v>82</v>
      </c>
      <c r="B86" s="37" t="s">
        <v>33</v>
      </c>
      <c r="C86" s="37" t="s">
        <v>33</v>
      </c>
      <c r="D86" s="37" t="b">
        <f t="shared" si="1"/>
        <v>1</v>
      </c>
      <c r="E86" s="37" t="str">
        <f>VLOOKUP(C86,'EDB naming'!$A$6:$B$36,2,)</f>
        <v>Vector Lines</v>
      </c>
      <c r="F86" s="37" t="str">
        <f>VLOOKUP(A86,'NZ.Stat (Format)'!$C$10:$D$2050,2,)</f>
        <v>Auckland</v>
      </c>
      <c r="G86" s="37" t="str">
        <f>VLOOKUP(F86,'TLA-EDB'!$A$12:$C$78,3,)</f>
        <v>Yes</v>
      </c>
      <c r="H86" s="65">
        <f>VLOOKUP($A86,'NZ.Stat (Format)'!$C$10:$H$2050,4,)</f>
        <v>4040</v>
      </c>
      <c r="I86" s="65">
        <f>VLOOKUP($A86,'NZ.Stat (Format)'!$C$10:$H$2050,5,)</f>
        <v>4150</v>
      </c>
      <c r="J86" s="65">
        <f>VLOOKUP($A86,'NZ.Stat (Format)'!$C$10:$H$2050,6,)</f>
        <v>4270</v>
      </c>
      <c r="K86" s="37"/>
      <c r="L86" s="37"/>
    </row>
    <row r="87" spans="1:12" x14ac:dyDescent="0.25">
      <c r="A87" s="37" t="s">
        <v>83</v>
      </c>
      <c r="B87" s="37" t="s">
        <v>33</v>
      </c>
      <c r="C87" s="37" t="s">
        <v>33</v>
      </c>
      <c r="D87" s="37" t="b">
        <f t="shared" si="1"/>
        <v>1</v>
      </c>
      <c r="E87" s="37" t="str">
        <f>VLOOKUP(C87,'EDB naming'!$A$6:$B$36,2,)</f>
        <v>Vector Lines</v>
      </c>
      <c r="F87" s="37" t="str">
        <f>VLOOKUP(A87,'NZ.Stat (Format)'!$C$10:$D$2050,2,)</f>
        <v>Auckland</v>
      </c>
      <c r="G87" s="37" t="str">
        <f>VLOOKUP(F87,'TLA-EDB'!$A$12:$C$78,3,)</f>
        <v>Yes</v>
      </c>
      <c r="H87" s="65">
        <f>VLOOKUP($A87,'NZ.Stat (Format)'!$C$10:$H$2050,4,)</f>
        <v>3660</v>
      </c>
      <c r="I87" s="65">
        <f>VLOOKUP($A87,'NZ.Stat (Format)'!$C$10:$H$2050,5,)</f>
        <v>3790</v>
      </c>
      <c r="J87" s="65">
        <f>VLOOKUP($A87,'NZ.Stat (Format)'!$C$10:$H$2050,6,)</f>
        <v>3880</v>
      </c>
      <c r="K87" s="37"/>
      <c r="L87" s="37"/>
    </row>
    <row r="88" spans="1:12" x14ac:dyDescent="0.25">
      <c r="A88" s="37" t="s">
        <v>84</v>
      </c>
      <c r="B88" s="37" t="s">
        <v>33</v>
      </c>
      <c r="C88" s="37" t="s">
        <v>33</v>
      </c>
      <c r="D88" s="37" t="b">
        <f t="shared" si="1"/>
        <v>1</v>
      </c>
      <c r="E88" s="37" t="str">
        <f>VLOOKUP(C88,'EDB naming'!$A$6:$B$36,2,)</f>
        <v>Vector Lines</v>
      </c>
      <c r="F88" s="37" t="str">
        <f>VLOOKUP(A88,'NZ.Stat (Format)'!$C$10:$D$2050,2,)</f>
        <v>Auckland</v>
      </c>
      <c r="G88" s="37" t="str">
        <f>VLOOKUP(F88,'TLA-EDB'!$A$12:$C$78,3,)</f>
        <v>Yes</v>
      </c>
      <c r="H88" s="65">
        <f>VLOOKUP($A88,'NZ.Stat (Format)'!$C$10:$H$2050,4,)</f>
        <v>6630</v>
      </c>
      <c r="I88" s="65">
        <f>VLOOKUP($A88,'NZ.Stat (Format)'!$C$10:$H$2050,5,)</f>
        <v>6950</v>
      </c>
      <c r="J88" s="65">
        <f>VLOOKUP($A88,'NZ.Stat (Format)'!$C$10:$H$2050,6,)</f>
        <v>7290</v>
      </c>
      <c r="K88" s="37"/>
      <c r="L88" s="37"/>
    </row>
    <row r="89" spans="1:12" x14ac:dyDescent="0.25">
      <c r="A89" s="37" t="s">
        <v>85</v>
      </c>
      <c r="B89" s="37" t="s">
        <v>33</v>
      </c>
      <c r="C89" s="37" t="s">
        <v>33</v>
      </c>
      <c r="D89" s="37" t="b">
        <f t="shared" si="1"/>
        <v>1</v>
      </c>
      <c r="E89" s="37" t="str">
        <f>VLOOKUP(C89,'EDB naming'!$A$6:$B$36,2,)</f>
        <v>Vector Lines</v>
      </c>
      <c r="F89" s="37" t="str">
        <f>VLOOKUP(A89,'NZ.Stat (Format)'!$C$10:$D$2050,2,)</f>
        <v>Auckland</v>
      </c>
      <c r="G89" s="37" t="str">
        <f>VLOOKUP(F89,'TLA-EDB'!$A$12:$C$78,3,)</f>
        <v>Yes</v>
      </c>
      <c r="H89" s="65">
        <f>VLOOKUP($A89,'NZ.Stat (Format)'!$C$10:$H$2050,4,)</f>
        <v>5080</v>
      </c>
      <c r="I89" s="65">
        <f>VLOOKUP($A89,'NZ.Stat (Format)'!$C$10:$H$2050,5,)</f>
        <v>5370</v>
      </c>
      <c r="J89" s="65">
        <f>VLOOKUP($A89,'NZ.Stat (Format)'!$C$10:$H$2050,6,)</f>
        <v>5520</v>
      </c>
      <c r="K89" s="37"/>
      <c r="L89" s="37"/>
    </row>
    <row r="90" spans="1:12" x14ac:dyDescent="0.25">
      <c r="A90" s="37" t="s">
        <v>86</v>
      </c>
      <c r="B90" s="37" t="s">
        <v>33</v>
      </c>
      <c r="C90" s="37" t="s">
        <v>33</v>
      </c>
      <c r="D90" s="37" t="b">
        <f t="shared" si="1"/>
        <v>1</v>
      </c>
      <c r="E90" s="37" t="str">
        <f>VLOOKUP(C90,'EDB naming'!$A$6:$B$36,2,)</f>
        <v>Vector Lines</v>
      </c>
      <c r="F90" s="37" t="str">
        <f>VLOOKUP(A90,'NZ.Stat (Format)'!$C$10:$D$2050,2,)</f>
        <v>Auckland</v>
      </c>
      <c r="G90" s="37" t="str">
        <f>VLOOKUP(F90,'TLA-EDB'!$A$12:$C$78,3,)</f>
        <v>Yes</v>
      </c>
      <c r="H90" s="65">
        <f>VLOOKUP($A90,'NZ.Stat (Format)'!$C$10:$H$2050,4,)</f>
        <v>7630</v>
      </c>
      <c r="I90" s="65">
        <f>VLOOKUP($A90,'NZ.Stat (Format)'!$C$10:$H$2050,5,)</f>
        <v>7890</v>
      </c>
      <c r="J90" s="65">
        <f>VLOOKUP($A90,'NZ.Stat (Format)'!$C$10:$H$2050,6,)</f>
        <v>8160</v>
      </c>
      <c r="K90" s="37"/>
      <c r="L90" s="37"/>
    </row>
    <row r="91" spans="1:12" x14ac:dyDescent="0.25">
      <c r="A91" s="37" t="s">
        <v>87</v>
      </c>
      <c r="B91" s="37" t="s">
        <v>33</v>
      </c>
      <c r="C91" s="37" t="s">
        <v>33</v>
      </c>
      <c r="D91" s="37" t="b">
        <f t="shared" si="1"/>
        <v>1</v>
      </c>
      <c r="E91" s="37" t="str">
        <f>VLOOKUP(C91,'EDB naming'!$A$6:$B$36,2,)</f>
        <v>Vector Lines</v>
      </c>
      <c r="F91" s="37" t="str">
        <f>VLOOKUP(A91,'NZ.Stat (Format)'!$C$10:$D$2050,2,)</f>
        <v>Auckland</v>
      </c>
      <c r="G91" s="37" t="str">
        <f>VLOOKUP(F91,'TLA-EDB'!$A$12:$C$78,3,)</f>
        <v>Yes</v>
      </c>
      <c r="H91" s="65">
        <f>VLOOKUP($A91,'NZ.Stat (Format)'!$C$10:$H$2050,4,)</f>
        <v>5920</v>
      </c>
      <c r="I91" s="65">
        <f>VLOOKUP($A91,'NZ.Stat (Format)'!$C$10:$H$2050,5,)</f>
        <v>6060</v>
      </c>
      <c r="J91" s="65">
        <f>VLOOKUP($A91,'NZ.Stat (Format)'!$C$10:$H$2050,6,)</f>
        <v>6190</v>
      </c>
      <c r="K91" s="37"/>
      <c r="L91" s="37"/>
    </row>
    <row r="92" spans="1:12" x14ac:dyDescent="0.25">
      <c r="A92" s="37" t="s">
        <v>88</v>
      </c>
      <c r="B92" s="37" t="s">
        <v>33</v>
      </c>
      <c r="C92" s="37" t="s">
        <v>33</v>
      </c>
      <c r="D92" s="37" t="b">
        <f t="shared" si="1"/>
        <v>1</v>
      </c>
      <c r="E92" s="37" t="str">
        <f>VLOOKUP(C92,'EDB naming'!$A$6:$B$36,2,)</f>
        <v>Vector Lines</v>
      </c>
      <c r="F92" s="37" t="str">
        <f>VLOOKUP(A92,'NZ.Stat (Format)'!$C$10:$D$2050,2,)</f>
        <v>Auckland</v>
      </c>
      <c r="G92" s="37" t="str">
        <f>VLOOKUP(F92,'TLA-EDB'!$A$12:$C$78,3,)</f>
        <v>Yes</v>
      </c>
      <c r="H92" s="65">
        <f>VLOOKUP($A92,'NZ.Stat (Format)'!$C$10:$H$2050,4,)</f>
        <v>2930</v>
      </c>
      <c r="I92" s="65">
        <f>VLOOKUP($A92,'NZ.Stat (Format)'!$C$10:$H$2050,5,)</f>
        <v>3060</v>
      </c>
      <c r="J92" s="65">
        <f>VLOOKUP($A92,'NZ.Stat (Format)'!$C$10:$H$2050,6,)</f>
        <v>3200</v>
      </c>
      <c r="K92" s="37"/>
      <c r="L92" s="37"/>
    </row>
    <row r="93" spans="1:12" x14ac:dyDescent="0.25">
      <c r="A93" s="37" t="s">
        <v>89</v>
      </c>
      <c r="B93" s="37" t="s">
        <v>33</v>
      </c>
      <c r="C93" s="37" t="s">
        <v>33</v>
      </c>
      <c r="D93" s="37" t="b">
        <f t="shared" si="1"/>
        <v>1</v>
      </c>
      <c r="E93" s="37" t="str">
        <f>VLOOKUP(C93,'EDB naming'!$A$6:$B$36,2,)</f>
        <v>Vector Lines</v>
      </c>
      <c r="F93" s="37" t="str">
        <f>VLOOKUP(A93,'NZ.Stat (Format)'!$C$10:$D$2050,2,)</f>
        <v>Auckland</v>
      </c>
      <c r="G93" s="37" t="str">
        <f>VLOOKUP(F93,'TLA-EDB'!$A$12:$C$78,3,)</f>
        <v>Yes</v>
      </c>
      <c r="H93" s="65">
        <f>VLOOKUP($A93,'NZ.Stat (Format)'!$C$10:$H$2050,4,)</f>
        <v>10250</v>
      </c>
      <c r="I93" s="65">
        <f>VLOOKUP($A93,'NZ.Stat (Format)'!$C$10:$H$2050,5,)</f>
        <v>10650</v>
      </c>
      <c r="J93" s="65">
        <f>VLOOKUP($A93,'NZ.Stat (Format)'!$C$10:$H$2050,6,)</f>
        <v>11100</v>
      </c>
      <c r="K93" s="37"/>
      <c r="L93" s="37"/>
    </row>
    <row r="94" spans="1:12" x14ac:dyDescent="0.25">
      <c r="A94" s="37" t="s">
        <v>90</v>
      </c>
      <c r="B94" s="37" t="s">
        <v>35</v>
      </c>
      <c r="C94" s="37" t="s">
        <v>35</v>
      </c>
      <c r="D94" s="37" t="b">
        <f t="shared" si="1"/>
        <v>1</v>
      </c>
      <c r="E94" s="37" t="str">
        <f>VLOOKUP(C94,'EDB naming'!$A$6:$B$36,2,)</f>
        <v>Powerco</v>
      </c>
      <c r="F94" s="37" t="str">
        <f>VLOOKUP(A94,'NZ.Stat (Format)'!$C$10:$D$2050,2,)</f>
        <v>Manawatu district</v>
      </c>
      <c r="G94" s="37" t="str">
        <f>VLOOKUP(F94,'TLA-EDB'!$A$12:$C$78,3,)</f>
        <v/>
      </c>
      <c r="H94" s="65">
        <f>VLOOKUP($A94,'NZ.Stat (Format)'!$C$10:$H$2050,4,)</f>
        <v>570</v>
      </c>
      <c r="I94" s="65">
        <f>VLOOKUP($A94,'NZ.Stat (Format)'!$C$10:$H$2050,5,)</f>
        <v>580</v>
      </c>
      <c r="J94" s="65">
        <f>VLOOKUP($A94,'NZ.Stat (Format)'!$C$10:$H$2050,6,)</f>
        <v>590</v>
      </c>
      <c r="K94" s="37"/>
      <c r="L94" s="37"/>
    </row>
    <row r="95" spans="1:12" x14ac:dyDescent="0.25">
      <c r="A95" s="37" t="s">
        <v>91</v>
      </c>
      <c r="B95" s="37" t="s">
        <v>33</v>
      </c>
      <c r="C95" s="37" t="s">
        <v>33</v>
      </c>
      <c r="D95" s="37" t="b">
        <f t="shared" si="1"/>
        <v>1</v>
      </c>
      <c r="E95" s="37" t="str">
        <f>VLOOKUP(C95,'EDB naming'!$A$6:$B$36,2,)</f>
        <v>Vector Lines</v>
      </c>
      <c r="F95" s="37" t="str">
        <f>VLOOKUP(A95,'NZ.Stat (Format)'!$C$10:$D$2050,2,)</f>
        <v>Auckland</v>
      </c>
      <c r="G95" s="37" t="str">
        <f>VLOOKUP(F95,'TLA-EDB'!$A$12:$C$78,3,)</f>
        <v>Yes</v>
      </c>
      <c r="H95" s="65">
        <f>VLOOKUP($A95,'NZ.Stat (Format)'!$C$10:$H$2050,4,)</f>
        <v>5070</v>
      </c>
      <c r="I95" s="65">
        <f>VLOOKUP($A95,'NZ.Stat (Format)'!$C$10:$H$2050,5,)</f>
        <v>5430</v>
      </c>
      <c r="J95" s="65">
        <f>VLOOKUP($A95,'NZ.Stat (Format)'!$C$10:$H$2050,6,)</f>
        <v>5640</v>
      </c>
      <c r="K95" s="37"/>
      <c r="L95" s="37"/>
    </row>
    <row r="96" spans="1:12" x14ac:dyDescent="0.25">
      <c r="A96" s="37" t="s">
        <v>92</v>
      </c>
      <c r="B96" s="37" t="s">
        <v>33</v>
      </c>
      <c r="C96" s="37" t="s">
        <v>33</v>
      </c>
      <c r="D96" s="37" t="b">
        <f t="shared" si="1"/>
        <v>1</v>
      </c>
      <c r="E96" s="37" t="str">
        <f>VLOOKUP(C96,'EDB naming'!$A$6:$B$36,2,)</f>
        <v>Vector Lines</v>
      </c>
      <c r="F96" s="37" t="str">
        <f>VLOOKUP(A96,'NZ.Stat (Format)'!$C$10:$D$2050,2,)</f>
        <v>Auckland</v>
      </c>
      <c r="G96" s="37" t="str">
        <f>VLOOKUP(F96,'TLA-EDB'!$A$12:$C$78,3,)</f>
        <v>Yes</v>
      </c>
      <c r="H96" s="65">
        <f>VLOOKUP($A96,'NZ.Stat (Format)'!$C$10:$H$2050,4,)</f>
        <v>6430</v>
      </c>
      <c r="I96" s="65">
        <f>VLOOKUP($A96,'NZ.Stat (Format)'!$C$10:$H$2050,5,)</f>
        <v>6780</v>
      </c>
      <c r="J96" s="65">
        <f>VLOOKUP($A96,'NZ.Stat (Format)'!$C$10:$H$2050,6,)</f>
        <v>7260</v>
      </c>
      <c r="K96" s="37"/>
      <c r="L96" s="37"/>
    </row>
    <row r="97" spans="1:12" x14ac:dyDescent="0.25">
      <c r="A97" s="37" t="s">
        <v>93</v>
      </c>
      <c r="B97" s="37" t="s">
        <v>33</v>
      </c>
      <c r="C97" s="37" t="s">
        <v>33</v>
      </c>
      <c r="D97" s="37" t="b">
        <f t="shared" si="1"/>
        <v>1</v>
      </c>
      <c r="E97" s="37" t="str">
        <f>VLOOKUP(C97,'EDB naming'!$A$6:$B$36,2,)</f>
        <v>Vector Lines</v>
      </c>
      <c r="F97" s="37" t="str">
        <f>VLOOKUP(A97,'NZ.Stat (Format)'!$C$10:$D$2050,2,)</f>
        <v>Auckland</v>
      </c>
      <c r="G97" s="37" t="str">
        <f>VLOOKUP(F97,'TLA-EDB'!$A$12:$C$78,3,)</f>
        <v>Yes</v>
      </c>
      <c r="H97" s="65">
        <f>VLOOKUP($A97,'NZ.Stat (Format)'!$C$10:$H$2050,4,)</f>
        <v>5310</v>
      </c>
      <c r="I97" s="65">
        <f>VLOOKUP($A97,'NZ.Stat (Format)'!$C$10:$H$2050,5,)</f>
        <v>5990</v>
      </c>
      <c r="J97" s="65">
        <f>VLOOKUP($A97,'NZ.Stat (Format)'!$C$10:$H$2050,6,)</f>
        <v>6410</v>
      </c>
      <c r="K97" s="37"/>
      <c r="L97" s="37"/>
    </row>
    <row r="98" spans="1:12" x14ac:dyDescent="0.25">
      <c r="A98" s="37" t="s">
        <v>94</v>
      </c>
      <c r="B98" s="37" t="s">
        <v>33</v>
      </c>
      <c r="C98" s="37" t="s">
        <v>33</v>
      </c>
      <c r="D98" s="37" t="b">
        <f t="shared" si="1"/>
        <v>1</v>
      </c>
      <c r="E98" s="37" t="str">
        <f>VLOOKUP(C98,'EDB naming'!$A$6:$B$36,2,)</f>
        <v>Vector Lines</v>
      </c>
      <c r="F98" s="37" t="str">
        <f>VLOOKUP(A98,'NZ.Stat (Format)'!$C$10:$D$2050,2,)</f>
        <v>Auckland</v>
      </c>
      <c r="G98" s="37" t="str">
        <f>VLOOKUP(F98,'TLA-EDB'!$A$12:$C$78,3,)</f>
        <v>Yes</v>
      </c>
      <c r="H98" s="65">
        <f>VLOOKUP($A98,'NZ.Stat (Format)'!$C$10:$H$2050,4,)</f>
        <v>3870</v>
      </c>
      <c r="I98" s="65">
        <f>VLOOKUP($A98,'NZ.Stat (Format)'!$C$10:$H$2050,5,)</f>
        <v>4040</v>
      </c>
      <c r="J98" s="65">
        <f>VLOOKUP($A98,'NZ.Stat (Format)'!$C$10:$H$2050,6,)</f>
        <v>4110</v>
      </c>
      <c r="K98" s="37"/>
      <c r="L98" s="37"/>
    </row>
    <row r="99" spans="1:12" x14ac:dyDescent="0.25">
      <c r="A99" s="37" t="s">
        <v>95</v>
      </c>
      <c r="B99" s="37" t="s">
        <v>33</v>
      </c>
      <c r="C99" s="37" t="s">
        <v>33</v>
      </c>
      <c r="D99" s="37" t="b">
        <f t="shared" si="1"/>
        <v>1</v>
      </c>
      <c r="E99" s="37" t="str">
        <f>VLOOKUP(C99,'EDB naming'!$A$6:$B$36,2,)</f>
        <v>Vector Lines</v>
      </c>
      <c r="F99" s="37" t="str">
        <f>VLOOKUP(A99,'NZ.Stat (Format)'!$C$10:$D$2050,2,)</f>
        <v>Auckland</v>
      </c>
      <c r="G99" s="37" t="str">
        <f>VLOOKUP(F99,'TLA-EDB'!$A$12:$C$78,3,)</f>
        <v>Yes</v>
      </c>
      <c r="H99" s="65">
        <f>VLOOKUP($A99,'NZ.Stat (Format)'!$C$10:$H$2050,4,)</f>
        <v>2670</v>
      </c>
      <c r="I99" s="65">
        <f>VLOOKUP($A99,'NZ.Stat (Format)'!$C$10:$H$2050,5,)</f>
        <v>2740</v>
      </c>
      <c r="J99" s="65">
        <f>VLOOKUP($A99,'NZ.Stat (Format)'!$C$10:$H$2050,6,)</f>
        <v>2760</v>
      </c>
      <c r="K99" s="37"/>
      <c r="L99" s="37"/>
    </row>
    <row r="100" spans="1:12" x14ac:dyDescent="0.25">
      <c r="A100" s="37" t="s">
        <v>96</v>
      </c>
      <c r="B100" s="37" t="s">
        <v>33</v>
      </c>
      <c r="C100" s="37" t="s">
        <v>33</v>
      </c>
      <c r="D100" s="37" t="b">
        <f t="shared" si="1"/>
        <v>1</v>
      </c>
      <c r="E100" s="37" t="str">
        <f>VLOOKUP(C100,'EDB naming'!$A$6:$B$36,2,)</f>
        <v>Vector Lines</v>
      </c>
      <c r="F100" s="37" t="str">
        <f>VLOOKUP(A100,'NZ.Stat (Format)'!$C$10:$D$2050,2,)</f>
        <v>Auckland</v>
      </c>
      <c r="G100" s="37" t="str">
        <f>VLOOKUP(F100,'TLA-EDB'!$A$12:$C$78,3,)</f>
        <v>Yes</v>
      </c>
      <c r="H100" s="65">
        <f>VLOOKUP($A100,'NZ.Stat (Format)'!$C$10:$H$2050,4,)</f>
        <v>250</v>
      </c>
      <c r="I100" s="65">
        <f>VLOOKUP($A100,'NZ.Stat (Format)'!$C$10:$H$2050,5,)</f>
        <v>250</v>
      </c>
      <c r="J100" s="65">
        <f>VLOOKUP($A100,'NZ.Stat (Format)'!$C$10:$H$2050,6,)</f>
        <v>260</v>
      </c>
      <c r="K100" s="37"/>
      <c r="L100" s="37"/>
    </row>
    <row r="101" spans="1:12" x14ac:dyDescent="0.25">
      <c r="A101" s="37" t="s">
        <v>97</v>
      </c>
      <c r="B101" s="37" t="s">
        <v>33</v>
      </c>
      <c r="C101" s="37" t="s">
        <v>33</v>
      </c>
      <c r="D101" s="37" t="b">
        <f t="shared" si="1"/>
        <v>1</v>
      </c>
      <c r="E101" s="37" t="str">
        <f>VLOOKUP(C101,'EDB naming'!$A$6:$B$36,2,)</f>
        <v>Vector Lines</v>
      </c>
      <c r="F101" s="37" t="str">
        <f>VLOOKUP(A101,'NZ.Stat (Format)'!$C$10:$D$2050,2,)</f>
        <v>Auckland</v>
      </c>
      <c r="G101" s="37" t="str">
        <f>VLOOKUP(F101,'TLA-EDB'!$A$12:$C$78,3,)</f>
        <v>Yes</v>
      </c>
      <c r="H101" s="65">
        <f>VLOOKUP($A101,'NZ.Stat (Format)'!$C$10:$H$2050,4,)</f>
        <v>2620</v>
      </c>
      <c r="I101" s="65">
        <f>VLOOKUP($A101,'NZ.Stat (Format)'!$C$10:$H$2050,5,)</f>
        <v>2730</v>
      </c>
      <c r="J101" s="65">
        <f>VLOOKUP($A101,'NZ.Stat (Format)'!$C$10:$H$2050,6,)</f>
        <v>2840</v>
      </c>
      <c r="K101" s="37"/>
      <c r="L101" s="37"/>
    </row>
    <row r="102" spans="1:12" x14ac:dyDescent="0.25">
      <c r="A102" s="37" t="s">
        <v>98</v>
      </c>
      <c r="B102" s="37" t="s">
        <v>33</v>
      </c>
      <c r="C102" s="37" t="s">
        <v>33</v>
      </c>
      <c r="D102" s="37" t="b">
        <f t="shared" si="1"/>
        <v>1</v>
      </c>
      <c r="E102" s="37" t="str">
        <f>VLOOKUP(C102,'EDB naming'!$A$6:$B$36,2,)</f>
        <v>Vector Lines</v>
      </c>
      <c r="F102" s="37" t="str">
        <f>VLOOKUP(A102,'NZ.Stat (Format)'!$C$10:$D$2050,2,)</f>
        <v>Auckland</v>
      </c>
      <c r="G102" s="37" t="str">
        <f>VLOOKUP(F102,'TLA-EDB'!$A$12:$C$78,3,)</f>
        <v>Yes</v>
      </c>
      <c r="H102" s="65">
        <f>VLOOKUP($A102,'NZ.Stat (Format)'!$C$10:$H$2050,4,)</f>
        <v>3480</v>
      </c>
      <c r="I102" s="65">
        <f>VLOOKUP($A102,'NZ.Stat (Format)'!$C$10:$H$2050,5,)</f>
        <v>3640</v>
      </c>
      <c r="J102" s="65">
        <f>VLOOKUP($A102,'NZ.Stat (Format)'!$C$10:$H$2050,6,)</f>
        <v>3810</v>
      </c>
      <c r="K102" s="37"/>
      <c r="L102" s="37"/>
    </row>
    <row r="103" spans="1:12" x14ac:dyDescent="0.25">
      <c r="A103" s="37" t="s">
        <v>99</v>
      </c>
      <c r="B103" s="37" t="s">
        <v>33</v>
      </c>
      <c r="C103" s="37" t="s">
        <v>33</v>
      </c>
      <c r="D103" s="37" t="b">
        <f t="shared" si="1"/>
        <v>1</v>
      </c>
      <c r="E103" s="37" t="str">
        <f>VLOOKUP(C103,'EDB naming'!$A$6:$B$36,2,)</f>
        <v>Vector Lines</v>
      </c>
      <c r="F103" s="37" t="str">
        <f>VLOOKUP(A103,'NZ.Stat (Format)'!$C$10:$D$2050,2,)</f>
        <v>Auckland</v>
      </c>
      <c r="G103" s="37" t="str">
        <f>VLOOKUP(F103,'TLA-EDB'!$A$12:$C$78,3,)</f>
        <v>Yes</v>
      </c>
      <c r="H103" s="65">
        <f>VLOOKUP($A103,'NZ.Stat (Format)'!$C$10:$H$2050,4,)</f>
        <v>4340</v>
      </c>
      <c r="I103" s="65">
        <f>VLOOKUP($A103,'NZ.Stat (Format)'!$C$10:$H$2050,5,)</f>
        <v>4960</v>
      </c>
      <c r="J103" s="65">
        <f>VLOOKUP($A103,'NZ.Stat (Format)'!$C$10:$H$2050,6,)</f>
        <v>5180</v>
      </c>
      <c r="K103" s="37"/>
      <c r="L103" s="37"/>
    </row>
    <row r="104" spans="1:12" x14ac:dyDescent="0.25">
      <c r="A104" s="37" t="s">
        <v>100</v>
      </c>
      <c r="B104" s="37" t="s">
        <v>33</v>
      </c>
      <c r="C104" s="37" t="s">
        <v>33</v>
      </c>
      <c r="D104" s="37" t="b">
        <f t="shared" si="1"/>
        <v>1</v>
      </c>
      <c r="E104" s="37" t="str">
        <f>VLOOKUP(C104,'EDB naming'!$A$6:$B$36,2,)</f>
        <v>Vector Lines</v>
      </c>
      <c r="F104" s="37" t="str">
        <f>VLOOKUP(A104,'NZ.Stat (Format)'!$C$10:$D$2050,2,)</f>
        <v>Auckland</v>
      </c>
      <c r="G104" s="37" t="str">
        <f>VLOOKUP(F104,'TLA-EDB'!$A$12:$C$78,3,)</f>
        <v>Yes</v>
      </c>
      <c r="H104" s="65">
        <f>VLOOKUP($A104,'NZ.Stat (Format)'!$C$10:$H$2050,4,)</f>
        <v>1690</v>
      </c>
      <c r="I104" s="65">
        <f>VLOOKUP($A104,'NZ.Stat (Format)'!$C$10:$H$2050,5,)</f>
        <v>2680</v>
      </c>
      <c r="J104" s="65">
        <f>VLOOKUP($A104,'NZ.Stat (Format)'!$C$10:$H$2050,6,)</f>
        <v>3200</v>
      </c>
      <c r="K104" s="37"/>
      <c r="L104" s="37"/>
    </row>
    <row r="105" spans="1:12" x14ac:dyDescent="0.25">
      <c r="A105" s="37" t="s">
        <v>101</v>
      </c>
      <c r="B105" s="37" t="s">
        <v>33</v>
      </c>
      <c r="C105" s="37" t="s">
        <v>33</v>
      </c>
      <c r="D105" s="37" t="b">
        <f t="shared" si="1"/>
        <v>1</v>
      </c>
      <c r="E105" s="37" t="str">
        <f>VLOOKUP(C105,'EDB naming'!$A$6:$B$36,2,)</f>
        <v>Vector Lines</v>
      </c>
      <c r="F105" s="37" t="str">
        <f>VLOOKUP(A105,'NZ.Stat (Format)'!$C$10:$D$2050,2,)</f>
        <v>Auckland</v>
      </c>
      <c r="G105" s="37" t="str">
        <f>VLOOKUP(F105,'TLA-EDB'!$A$12:$C$78,3,)</f>
        <v>Yes</v>
      </c>
      <c r="H105" s="65">
        <f>VLOOKUP($A105,'NZ.Stat (Format)'!$C$10:$H$2050,4,)</f>
        <v>3280</v>
      </c>
      <c r="I105" s="65">
        <f>VLOOKUP($A105,'NZ.Stat (Format)'!$C$10:$H$2050,5,)</f>
        <v>3480</v>
      </c>
      <c r="J105" s="65">
        <f>VLOOKUP($A105,'NZ.Stat (Format)'!$C$10:$H$2050,6,)</f>
        <v>3690</v>
      </c>
      <c r="K105" s="37"/>
      <c r="L105" s="37"/>
    </row>
    <row r="106" spans="1:12" x14ac:dyDescent="0.25">
      <c r="A106" s="37" t="s">
        <v>102</v>
      </c>
      <c r="B106" s="37" t="s">
        <v>33</v>
      </c>
      <c r="C106" s="37" t="s">
        <v>33</v>
      </c>
      <c r="D106" s="37" t="b">
        <f t="shared" si="1"/>
        <v>1</v>
      </c>
      <c r="E106" s="37" t="str">
        <f>VLOOKUP(C106,'EDB naming'!$A$6:$B$36,2,)</f>
        <v>Vector Lines</v>
      </c>
      <c r="F106" s="37" t="str">
        <f>VLOOKUP(A106,'NZ.Stat (Format)'!$C$10:$D$2050,2,)</f>
        <v>Auckland</v>
      </c>
      <c r="G106" s="37" t="str">
        <f>VLOOKUP(F106,'TLA-EDB'!$A$12:$C$78,3,)</f>
        <v>Yes</v>
      </c>
      <c r="H106" s="65">
        <f>VLOOKUP($A106,'NZ.Stat (Format)'!$C$10:$H$2050,4,)</f>
        <v>6750</v>
      </c>
      <c r="I106" s="65">
        <f>VLOOKUP($A106,'NZ.Stat (Format)'!$C$10:$H$2050,5,)</f>
        <v>7060</v>
      </c>
      <c r="J106" s="65">
        <f>VLOOKUP($A106,'NZ.Stat (Format)'!$C$10:$H$2050,6,)</f>
        <v>7350</v>
      </c>
      <c r="K106" s="37"/>
      <c r="L106" s="37"/>
    </row>
    <row r="107" spans="1:12" x14ac:dyDescent="0.25">
      <c r="A107" s="37" t="s">
        <v>103</v>
      </c>
      <c r="B107" s="37" t="s">
        <v>33</v>
      </c>
      <c r="C107" s="37" t="s">
        <v>33</v>
      </c>
      <c r="D107" s="37" t="b">
        <f t="shared" si="1"/>
        <v>1</v>
      </c>
      <c r="E107" s="37" t="str">
        <f>VLOOKUP(C107,'EDB naming'!$A$6:$B$36,2,)</f>
        <v>Vector Lines</v>
      </c>
      <c r="F107" s="37" t="str">
        <f>VLOOKUP(A107,'NZ.Stat (Format)'!$C$10:$D$2050,2,)</f>
        <v>Auckland</v>
      </c>
      <c r="G107" s="37" t="str">
        <f>VLOOKUP(F107,'TLA-EDB'!$A$12:$C$78,3,)</f>
        <v>Yes</v>
      </c>
      <c r="H107" s="65">
        <f>VLOOKUP($A107,'NZ.Stat (Format)'!$C$10:$H$2050,4,)</f>
        <v>970</v>
      </c>
      <c r="I107" s="65">
        <f>VLOOKUP($A107,'NZ.Stat (Format)'!$C$10:$H$2050,5,)</f>
        <v>990</v>
      </c>
      <c r="J107" s="65">
        <f>VLOOKUP($A107,'NZ.Stat (Format)'!$C$10:$H$2050,6,)</f>
        <v>1010</v>
      </c>
      <c r="K107" s="37"/>
      <c r="L107" s="37"/>
    </row>
    <row r="108" spans="1:12" x14ac:dyDescent="0.25">
      <c r="A108" s="37" t="s">
        <v>104</v>
      </c>
      <c r="B108" s="37" t="s">
        <v>33</v>
      </c>
      <c r="C108" s="37" t="s">
        <v>33</v>
      </c>
      <c r="D108" s="37" t="b">
        <f t="shared" si="1"/>
        <v>1</v>
      </c>
      <c r="E108" s="37" t="str">
        <f>VLOOKUP(C108,'EDB naming'!$A$6:$B$36,2,)</f>
        <v>Vector Lines</v>
      </c>
      <c r="F108" s="37" t="str">
        <f>VLOOKUP(A108,'NZ.Stat (Format)'!$C$10:$D$2050,2,)</f>
        <v>Auckland</v>
      </c>
      <c r="G108" s="37" t="str">
        <f>VLOOKUP(F108,'TLA-EDB'!$A$12:$C$78,3,)</f>
        <v>Yes</v>
      </c>
      <c r="H108" s="65">
        <f>VLOOKUP($A108,'NZ.Stat (Format)'!$C$10:$H$2050,4,)</f>
        <v>2960</v>
      </c>
      <c r="I108" s="65">
        <f>VLOOKUP($A108,'NZ.Stat (Format)'!$C$10:$H$2050,5,)</f>
        <v>3110</v>
      </c>
      <c r="J108" s="65">
        <f>VLOOKUP($A108,'NZ.Stat (Format)'!$C$10:$H$2050,6,)</f>
        <v>3240</v>
      </c>
      <c r="K108" s="37"/>
      <c r="L108" s="37"/>
    </row>
    <row r="109" spans="1:12" x14ac:dyDescent="0.25">
      <c r="A109" s="37" t="s">
        <v>105</v>
      </c>
      <c r="B109" s="37" t="s">
        <v>33</v>
      </c>
      <c r="C109" s="37" t="s">
        <v>33</v>
      </c>
      <c r="D109" s="37" t="b">
        <f t="shared" si="1"/>
        <v>1</v>
      </c>
      <c r="E109" s="37" t="str">
        <f>VLOOKUP(C109,'EDB naming'!$A$6:$B$36,2,)</f>
        <v>Vector Lines</v>
      </c>
      <c r="F109" s="37" t="str">
        <f>VLOOKUP(A109,'NZ.Stat (Format)'!$C$10:$D$2050,2,)</f>
        <v>Auckland</v>
      </c>
      <c r="G109" s="37" t="str">
        <f>VLOOKUP(F109,'TLA-EDB'!$A$12:$C$78,3,)</f>
        <v>Yes</v>
      </c>
      <c r="H109" s="65">
        <f>VLOOKUP($A109,'NZ.Stat (Format)'!$C$10:$H$2050,4,)</f>
        <v>4830</v>
      </c>
      <c r="I109" s="65">
        <f>VLOOKUP($A109,'NZ.Stat (Format)'!$C$10:$H$2050,5,)</f>
        <v>5500</v>
      </c>
      <c r="J109" s="65">
        <f>VLOOKUP($A109,'NZ.Stat (Format)'!$C$10:$H$2050,6,)</f>
        <v>6040</v>
      </c>
      <c r="K109" s="37"/>
      <c r="L109" s="37"/>
    </row>
    <row r="110" spans="1:12" x14ac:dyDescent="0.25">
      <c r="A110" s="37" t="s">
        <v>106</v>
      </c>
      <c r="B110" s="37" t="s">
        <v>35</v>
      </c>
      <c r="C110" s="37" t="s">
        <v>35</v>
      </c>
      <c r="D110" s="37" t="b">
        <f t="shared" si="1"/>
        <v>1</v>
      </c>
      <c r="E110" s="37" t="str">
        <f>VLOOKUP(C110,'EDB naming'!$A$6:$B$36,2,)</f>
        <v>Powerco</v>
      </c>
      <c r="F110" s="37" t="str">
        <f>VLOOKUP(A110,'NZ.Stat (Format)'!$C$10:$D$2050,2,)</f>
        <v>Manawatu district</v>
      </c>
      <c r="G110" s="37" t="str">
        <f>VLOOKUP(F110,'TLA-EDB'!$A$12:$C$78,3,)</f>
        <v/>
      </c>
      <c r="H110" s="65">
        <f>VLOOKUP($A110,'NZ.Stat (Format)'!$C$10:$H$2050,4,)</f>
        <v>3570</v>
      </c>
      <c r="I110" s="65">
        <f>VLOOKUP($A110,'NZ.Stat (Format)'!$C$10:$H$2050,5,)</f>
        <v>3770</v>
      </c>
      <c r="J110" s="65">
        <f>VLOOKUP($A110,'NZ.Stat (Format)'!$C$10:$H$2050,6,)</f>
        <v>3940</v>
      </c>
      <c r="K110" s="37"/>
      <c r="L110" s="37"/>
    </row>
    <row r="111" spans="1:12" x14ac:dyDescent="0.25">
      <c r="A111" s="37" t="s">
        <v>107</v>
      </c>
      <c r="B111" s="37" t="s">
        <v>108</v>
      </c>
      <c r="C111" s="37" t="s">
        <v>108</v>
      </c>
      <c r="D111" s="37" t="b">
        <f t="shared" si="1"/>
        <v>1</v>
      </c>
      <c r="E111" s="37" t="str">
        <f>VLOOKUP(C111,'EDB naming'!$A$6:$B$36,2,)</f>
        <v>Electra</v>
      </c>
      <c r="F111" s="37" t="str">
        <f>VLOOKUP(A111,'NZ.Stat (Format)'!$C$10:$D$2050,2,)</f>
        <v>Horowhenua district</v>
      </c>
      <c r="G111" s="37" t="str">
        <f>VLOOKUP(F111,'TLA-EDB'!$A$12:$C$78,3,)</f>
        <v/>
      </c>
      <c r="H111" s="65">
        <f>VLOOKUP($A111,'NZ.Stat (Format)'!$C$10:$H$2050,4,)</f>
        <v>980</v>
      </c>
      <c r="I111" s="65">
        <f>VLOOKUP($A111,'NZ.Stat (Format)'!$C$10:$H$2050,5,)</f>
        <v>1010</v>
      </c>
      <c r="J111" s="65">
        <f>VLOOKUP($A111,'NZ.Stat (Format)'!$C$10:$H$2050,6,)</f>
        <v>1030</v>
      </c>
      <c r="K111" s="37"/>
      <c r="L111" s="37"/>
    </row>
    <row r="112" spans="1:12" x14ac:dyDescent="0.25">
      <c r="A112" s="37" t="s">
        <v>109</v>
      </c>
      <c r="B112" s="37" t="s">
        <v>79</v>
      </c>
      <c r="C112" s="37" t="s">
        <v>79</v>
      </c>
      <c r="D112" s="37" t="b">
        <f t="shared" si="1"/>
        <v>1</v>
      </c>
      <c r="E112" s="37" t="str">
        <f>VLOOKUP(C112,'EDB naming'!$A$6:$B$36,2,)</f>
        <v>The Power Company</v>
      </c>
      <c r="F112" s="37" t="str">
        <f>VLOOKUP(A112,'NZ.Stat (Format)'!$C$10:$D$2050,2,)</f>
        <v>Invercargill city</v>
      </c>
      <c r="G112" s="37" t="str">
        <f>VLOOKUP(F112,'TLA-EDB'!$A$12:$C$78,3,)</f>
        <v>Yes</v>
      </c>
      <c r="H112" s="65">
        <f>VLOOKUP($A112,'NZ.Stat (Format)'!$C$10:$H$2050,4,)</f>
        <v>950</v>
      </c>
      <c r="I112" s="65">
        <f>VLOOKUP($A112,'NZ.Stat (Format)'!$C$10:$H$2050,5,)</f>
        <v>1000</v>
      </c>
      <c r="J112" s="65">
        <f>VLOOKUP($A112,'NZ.Stat (Format)'!$C$10:$H$2050,6,)</f>
        <v>1040</v>
      </c>
      <c r="K112" s="37"/>
      <c r="L112" s="37"/>
    </row>
    <row r="113" spans="1:12" x14ac:dyDescent="0.25">
      <c r="A113" s="37" t="s">
        <v>110</v>
      </c>
      <c r="B113" s="37" t="s">
        <v>33</v>
      </c>
      <c r="C113" s="37" t="s">
        <v>33</v>
      </c>
      <c r="D113" s="37" t="b">
        <f t="shared" si="1"/>
        <v>1</v>
      </c>
      <c r="E113" s="37" t="str">
        <f>VLOOKUP(C113,'EDB naming'!$A$6:$B$36,2,)</f>
        <v>Vector Lines</v>
      </c>
      <c r="F113" s="37" t="str">
        <f>VLOOKUP(A113,'NZ.Stat (Format)'!$C$10:$D$2050,2,)</f>
        <v>Auckland</v>
      </c>
      <c r="G113" s="37" t="str">
        <f>VLOOKUP(F113,'TLA-EDB'!$A$12:$C$78,3,)</f>
        <v>Yes</v>
      </c>
      <c r="H113" s="65">
        <f>VLOOKUP($A113,'NZ.Stat (Format)'!$C$10:$H$2050,4,)</f>
        <v>18050</v>
      </c>
      <c r="I113" s="65">
        <f>VLOOKUP($A113,'NZ.Stat (Format)'!$C$10:$H$2050,5,)</f>
        <v>22100</v>
      </c>
      <c r="J113" s="65">
        <f>VLOOKUP($A113,'NZ.Stat (Format)'!$C$10:$H$2050,6,)</f>
        <v>23700</v>
      </c>
      <c r="K113" s="37"/>
      <c r="L113" s="37"/>
    </row>
    <row r="114" spans="1:12" x14ac:dyDescent="0.25">
      <c r="A114" s="37" t="s">
        <v>111</v>
      </c>
      <c r="B114" s="37" t="s">
        <v>33</v>
      </c>
      <c r="C114" s="37" t="s">
        <v>33</v>
      </c>
      <c r="D114" s="37" t="b">
        <f t="shared" si="1"/>
        <v>1</v>
      </c>
      <c r="E114" s="37" t="str">
        <f>VLOOKUP(C114,'EDB naming'!$A$6:$B$36,2,)</f>
        <v>Vector Lines</v>
      </c>
      <c r="F114" s="37" t="str">
        <f>VLOOKUP(A114,'NZ.Stat (Format)'!$C$10:$D$2050,2,)</f>
        <v>Auckland</v>
      </c>
      <c r="G114" s="37" t="str">
        <f>VLOOKUP(F114,'TLA-EDB'!$A$12:$C$78,3,)</f>
        <v>Yes</v>
      </c>
      <c r="H114" s="65">
        <f>VLOOKUP($A114,'NZ.Stat (Format)'!$C$10:$H$2050,4,)</f>
        <v>2970</v>
      </c>
      <c r="I114" s="65">
        <f>VLOOKUP($A114,'NZ.Stat (Format)'!$C$10:$H$2050,5,)</f>
        <v>3540</v>
      </c>
      <c r="J114" s="65">
        <f>VLOOKUP($A114,'NZ.Stat (Format)'!$C$10:$H$2050,6,)</f>
        <v>3750</v>
      </c>
      <c r="K114" s="37"/>
      <c r="L114" s="37"/>
    </row>
    <row r="115" spans="1:12" x14ac:dyDescent="0.25">
      <c r="A115" s="37" t="s">
        <v>112</v>
      </c>
      <c r="B115" s="37" t="s">
        <v>33</v>
      </c>
      <c r="C115" s="37" t="s">
        <v>33</v>
      </c>
      <c r="D115" s="37" t="b">
        <f t="shared" si="1"/>
        <v>1</v>
      </c>
      <c r="E115" s="37" t="str">
        <f>VLOOKUP(C115,'EDB naming'!$A$6:$B$36,2,)</f>
        <v>Vector Lines</v>
      </c>
      <c r="F115" s="37" t="str">
        <f>VLOOKUP(A115,'NZ.Stat (Format)'!$C$10:$D$2050,2,)</f>
        <v>Auckland</v>
      </c>
      <c r="G115" s="37" t="str">
        <f>VLOOKUP(F115,'TLA-EDB'!$A$12:$C$78,3,)</f>
        <v>Yes</v>
      </c>
      <c r="H115" s="65">
        <f>VLOOKUP($A115,'NZ.Stat (Format)'!$C$10:$H$2050,4,)</f>
        <v>5420</v>
      </c>
      <c r="I115" s="65">
        <f>VLOOKUP($A115,'NZ.Stat (Format)'!$C$10:$H$2050,5,)</f>
        <v>5680</v>
      </c>
      <c r="J115" s="65">
        <f>VLOOKUP($A115,'NZ.Stat (Format)'!$C$10:$H$2050,6,)</f>
        <v>5920</v>
      </c>
      <c r="K115" s="37"/>
      <c r="L115" s="37"/>
    </row>
    <row r="116" spans="1:12" x14ac:dyDescent="0.25">
      <c r="A116" s="37" t="s">
        <v>113</v>
      </c>
      <c r="B116" s="37" t="s">
        <v>33</v>
      </c>
      <c r="C116" s="37" t="s">
        <v>33</v>
      </c>
      <c r="D116" s="37" t="b">
        <f t="shared" si="1"/>
        <v>1</v>
      </c>
      <c r="E116" s="37" t="str">
        <f>VLOOKUP(C116,'EDB naming'!$A$6:$B$36,2,)</f>
        <v>Vector Lines</v>
      </c>
      <c r="F116" s="37" t="str">
        <f>VLOOKUP(A116,'NZ.Stat (Format)'!$C$10:$D$2050,2,)</f>
        <v>Auckland</v>
      </c>
      <c r="G116" s="37" t="str">
        <f>VLOOKUP(F116,'TLA-EDB'!$A$12:$C$78,3,)</f>
        <v>Yes</v>
      </c>
      <c r="H116" s="65">
        <f>VLOOKUP($A116,'NZ.Stat (Format)'!$C$10:$H$2050,4,)</f>
        <v>1870</v>
      </c>
      <c r="I116" s="65">
        <f>VLOOKUP($A116,'NZ.Stat (Format)'!$C$10:$H$2050,5,)</f>
        <v>2280</v>
      </c>
      <c r="J116" s="65">
        <f>VLOOKUP($A116,'NZ.Stat (Format)'!$C$10:$H$2050,6,)</f>
        <v>2690</v>
      </c>
      <c r="K116" s="37"/>
      <c r="L116" s="37"/>
    </row>
    <row r="117" spans="1:12" x14ac:dyDescent="0.25">
      <c r="A117" s="37" t="s">
        <v>114</v>
      </c>
      <c r="B117" s="37" t="s">
        <v>33</v>
      </c>
      <c r="C117" s="37" t="s">
        <v>33</v>
      </c>
      <c r="D117" s="37" t="b">
        <f t="shared" si="1"/>
        <v>1</v>
      </c>
      <c r="E117" s="37" t="str">
        <f>VLOOKUP(C117,'EDB naming'!$A$6:$B$36,2,)</f>
        <v>Vector Lines</v>
      </c>
      <c r="F117" s="37" t="str">
        <f>VLOOKUP(A117,'NZ.Stat (Format)'!$C$10:$D$2050,2,)</f>
        <v>Auckland</v>
      </c>
      <c r="G117" s="37" t="str">
        <f>VLOOKUP(F117,'TLA-EDB'!$A$12:$C$78,3,)</f>
        <v>Yes</v>
      </c>
      <c r="H117" s="65">
        <f>VLOOKUP($A117,'NZ.Stat (Format)'!$C$10:$H$2050,4,)</f>
        <v>3890</v>
      </c>
      <c r="I117" s="65">
        <f>VLOOKUP($A117,'NZ.Stat (Format)'!$C$10:$H$2050,5,)</f>
        <v>4180</v>
      </c>
      <c r="J117" s="65">
        <f>VLOOKUP($A117,'NZ.Stat (Format)'!$C$10:$H$2050,6,)</f>
        <v>4440</v>
      </c>
      <c r="K117" s="37"/>
      <c r="L117" s="37"/>
    </row>
    <row r="118" spans="1:12" x14ac:dyDescent="0.25">
      <c r="A118" s="37" t="s">
        <v>115</v>
      </c>
      <c r="B118" s="37" t="s">
        <v>33</v>
      </c>
      <c r="C118" s="37" t="s">
        <v>33</v>
      </c>
      <c r="D118" s="37" t="b">
        <f t="shared" si="1"/>
        <v>1</v>
      </c>
      <c r="E118" s="37" t="str">
        <f>VLOOKUP(C118,'EDB naming'!$A$6:$B$36,2,)</f>
        <v>Vector Lines</v>
      </c>
      <c r="F118" s="37" t="str">
        <f>VLOOKUP(A118,'NZ.Stat (Format)'!$C$10:$D$2050,2,)</f>
        <v>Auckland</v>
      </c>
      <c r="G118" s="37" t="str">
        <f>VLOOKUP(F118,'TLA-EDB'!$A$12:$C$78,3,)</f>
        <v>Yes</v>
      </c>
      <c r="H118" s="65">
        <f>VLOOKUP($A118,'NZ.Stat (Format)'!$C$10:$H$2050,4,)</f>
        <v>4450</v>
      </c>
      <c r="I118" s="65">
        <f>VLOOKUP($A118,'NZ.Stat (Format)'!$C$10:$H$2050,5,)</f>
        <v>4730</v>
      </c>
      <c r="J118" s="65">
        <f>VLOOKUP($A118,'NZ.Stat (Format)'!$C$10:$H$2050,6,)</f>
        <v>4970</v>
      </c>
      <c r="K118" s="37"/>
      <c r="L118" s="37"/>
    </row>
    <row r="119" spans="1:12" x14ac:dyDescent="0.25">
      <c r="A119" s="37" t="s">
        <v>116</v>
      </c>
      <c r="B119" s="37" t="s">
        <v>108</v>
      </c>
      <c r="C119" s="37" t="s">
        <v>108</v>
      </c>
      <c r="D119" s="37" t="b">
        <f t="shared" si="1"/>
        <v>1</v>
      </c>
      <c r="E119" s="37" t="str">
        <f>VLOOKUP(C119,'EDB naming'!$A$6:$B$36,2,)</f>
        <v>Electra</v>
      </c>
      <c r="F119" s="37" t="str">
        <f>VLOOKUP(A119,'NZ.Stat (Format)'!$C$10:$D$2050,2,)</f>
        <v>Horowhenua district</v>
      </c>
      <c r="G119" s="37" t="str">
        <f>VLOOKUP(F119,'TLA-EDB'!$A$12:$C$78,3,)</f>
        <v/>
      </c>
      <c r="H119" s="65">
        <f>VLOOKUP($A119,'NZ.Stat (Format)'!$C$10:$H$2050,4,)</f>
        <v>570</v>
      </c>
      <c r="I119" s="65">
        <f>VLOOKUP($A119,'NZ.Stat (Format)'!$C$10:$H$2050,5,)</f>
        <v>590</v>
      </c>
      <c r="J119" s="65">
        <f>VLOOKUP($A119,'NZ.Stat (Format)'!$C$10:$H$2050,6,)</f>
        <v>610</v>
      </c>
      <c r="K119" s="37"/>
      <c r="L119" s="37"/>
    </row>
    <row r="120" spans="1:12" x14ac:dyDescent="0.25">
      <c r="A120" s="37" t="s">
        <v>117</v>
      </c>
      <c r="B120" s="37" t="s">
        <v>108</v>
      </c>
      <c r="C120" s="37" t="s">
        <v>108</v>
      </c>
      <c r="D120" s="37" t="b">
        <f t="shared" si="1"/>
        <v>1</v>
      </c>
      <c r="E120" s="37" t="str">
        <f>VLOOKUP(C120,'EDB naming'!$A$6:$B$36,2,)</f>
        <v>Electra</v>
      </c>
      <c r="F120" s="37" t="str">
        <f>VLOOKUP(A120,'NZ.Stat (Format)'!$C$10:$D$2050,2,)</f>
        <v>Horowhenua district</v>
      </c>
      <c r="G120" s="37" t="str">
        <f>VLOOKUP(F120,'TLA-EDB'!$A$12:$C$78,3,)</f>
        <v/>
      </c>
      <c r="H120" s="65">
        <f>VLOOKUP($A120,'NZ.Stat (Format)'!$C$10:$H$2050,4,)</f>
        <v>3500</v>
      </c>
      <c r="I120" s="65">
        <f>VLOOKUP($A120,'NZ.Stat (Format)'!$C$10:$H$2050,5,)</f>
        <v>3600</v>
      </c>
      <c r="J120" s="65">
        <f>VLOOKUP($A120,'NZ.Stat (Format)'!$C$10:$H$2050,6,)</f>
        <v>3690</v>
      </c>
      <c r="K120" s="37"/>
      <c r="L120" s="37"/>
    </row>
    <row r="121" spans="1:12" x14ac:dyDescent="0.25">
      <c r="A121" s="37" t="s">
        <v>118</v>
      </c>
      <c r="B121" s="37" t="s">
        <v>108</v>
      </c>
      <c r="C121" s="37" t="s">
        <v>108</v>
      </c>
      <c r="D121" s="37" t="b">
        <f t="shared" si="1"/>
        <v>1</v>
      </c>
      <c r="E121" s="37" t="str">
        <f>VLOOKUP(C121,'EDB naming'!$A$6:$B$36,2,)</f>
        <v>Electra</v>
      </c>
      <c r="F121" s="37" t="str">
        <f>VLOOKUP(A121,'NZ.Stat (Format)'!$C$10:$D$2050,2,)</f>
        <v>Kapiti Coast district</v>
      </c>
      <c r="G121" s="37" t="str">
        <f>VLOOKUP(F121,'TLA-EDB'!$A$12:$C$78,3,)</f>
        <v/>
      </c>
      <c r="H121" s="65">
        <f>VLOOKUP($A121,'NZ.Stat (Format)'!$C$10:$H$2050,4,)</f>
        <v>1590</v>
      </c>
      <c r="I121" s="65">
        <f>VLOOKUP($A121,'NZ.Stat (Format)'!$C$10:$H$2050,5,)</f>
        <v>1640</v>
      </c>
      <c r="J121" s="65">
        <f>VLOOKUP($A121,'NZ.Stat (Format)'!$C$10:$H$2050,6,)</f>
        <v>1680</v>
      </c>
      <c r="K121" s="37"/>
      <c r="L121" s="37"/>
    </row>
    <row r="122" spans="1:12" x14ac:dyDescent="0.25">
      <c r="A122" s="37" t="s">
        <v>119</v>
      </c>
      <c r="B122" s="37" t="s">
        <v>79</v>
      </c>
      <c r="C122" s="37" t="s">
        <v>79</v>
      </c>
      <c r="D122" s="37" t="b">
        <f t="shared" si="1"/>
        <v>1</v>
      </c>
      <c r="E122" s="37" t="str">
        <f>VLOOKUP(C122,'EDB naming'!$A$6:$B$36,2,)</f>
        <v>The Power Company</v>
      </c>
      <c r="F122" s="37" t="str">
        <f>VLOOKUP(A122,'NZ.Stat (Format)'!$C$10:$D$2050,2,)</f>
        <v>Gore district</v>
      </c>
      <c r="G122" s="37" t="str">
        <f>VLOOKUP(F122,'TLA-EDB'!$A$12:$C$78,3,)</f>
        <v/>
      </c>
      <c r="H122" s="65">
        <f>VLOOKUP($A122,'NZ.Stat (Format)'!$C$10:$H$2050,4,)</f>
        <v>1580</v>
      </c>
      <c r="I122" s="65">
        <f>VLOOKUP($A122,'NZ.Stat (Format)'!$C$10:$H$2050,5,)</f>
        <v>1570</v>
      </c>
      <c r="J122" s="65">
        <f>VLOOKUP($A122,'NZ.Stat (Format)'!$C$10:$H$2050,6,)</f>
        <v>1540</v>
      </c>
      <c r="K122" s="37"/>
      <c r="L122" s="37"/>
    </row>
    <row r="123" spans="1:12" x14ac:dyDescent="0.25">
      <c r="A123" s="37" t="s">
        <v>120</v>
      </c>
      <c r="B123" s="37" t="s">
        <v>33</v>
      </c>
      <c r="C123" s="37" t="s">
        <v>33</v>
      </c>
      <c r="D123" s="37" t="b">
        <f t="shared" si="1"/>
        <v>1</v>
      </c>
      <c r="E123" s="37" t="str">
        <f>VLOOKUP(C123,'EDB naming'!$A$6:$B$36,2,)</f>
        <v>Vector Lines</v>
      </c>
      <c r="F123" s="37" t="str">
        <f>VLOOKUP(A123,'NZ.Stat (Format)'!$C$10:$D$2050,2,)</f>
        <v>Auckland</v>
      </c>
      <c r="G123" s="37" t="str">
        <f>VLOOKUP(F123,'TLA-EDB'!$A$12:$C$78,3,)</f>
        <v>Yes</v>
      </c>
      <c r="H123" s="65">
        <f>VLOOKUP($A123,'NZ.Stat (Format)'!$C$10:$H$2050,4,)</f>
        <v>3880</v>
      </c>
      <c r="I123" s="65">
        <f>VLOOKUP($A123,'NZ.Stat (Format)'!$C$10:$H$2050,5,)</f>
        <v>4120</v>
      </c>
      <c r="J123" s="65">
        <f>VLOOKUP($A123,'NZ.Stat (Format)'!$C$10:$H$2050,6,)</f>
        <v>4270</v>
      </c>
      <c r="K123" s="37"/>
      <c r="L123" s="37"/>
    </row>
    <row r="124" spans="1:12" x14ac:dyDescent="0.25">
      <c r="A124" s="37" t="s">
        <v>121</v>
      </c>
      <c r="B124" s="37" t="s">
        <v>33</v>
      </c>
      <c r="C124" s="37" t="s">
        <v>33</v>
      </c>
      <c r="D124" s="37" t="b">
        <f t="shared" si="1"/>
        <v>1</v>
      </c>
      <c r="E124" s="37" t="str">
        <f>VLOOKUP(C124,'EDB naming'!$A$6:$B$36,2,)</f>
        <v>Vector Lines</v>
      </c>
      <c r="F124" s="37" t="str">
        <f>VLOOKUP(A124,'NZ.Stat (Format)'!$C$10:$D$2050,2,)</f>
        <v>Auckland</v>
      </c>
      <c r="G124" s="37" t="str">
        <f>VLOOKUP(F124,'TLA-EDB'!$A$12:$C$78,3,)</f>
        <v>Yes</v>
      </c>
      <c r="H124" s="65">
        <f>VLOOKUP($A124,'NZ.Stat (Format)'!$C$10:$H$2050,4,)</f>
        <v>3630</v>
      </c>
      <c r="I124" s="65">
        <f>VLOOKUP($A124,'NZ.Stat (Format)'!$C$10:$H$2050,5,)</f>
        <v>3770</v>
      </c>
      <c r="J124" s="65">
        <f>VLOOKUP($A124,'NZ.Stat (Format)'!$C$10:$H$2050,6,)</f>
        <v>3910</v>
      </c>
      <c r="K124" s="37"/>
      <c r="L124" s="37"/>
    </row>
    <row r="125" spans="1:12" x14ac:dyDescent="0.25">
      <c r="A125" s="37" t="s">
        <v>122</v>
      </c>
      <c r="B125" s="37" t="s">
        <v>33</v>
      </c>
      <c r="C125" s="37" t="s">
        <v>33</v>
      </c>
      <c r="D125" s="37" t="b">
        <f t="shared" si="1"/>
        <v>1</v>
      </c>
      <c r="E125" s="37" t="str">
        <f>VLOOKUP(C125,'EDB naming'!$A$6:$B$36,2,)</f>
        <v>Vector Lines</v>
      </c>
      <c r="F125" s="37" t="str">
        <f>VLOOKUP(A125,'NZ.Stat (Format)'!$C$10:$D$2050,2,)</f>
        <v>Auckland</v>
      </c>
      <c r="G125" s="37" t="str">
        <f>VLOOKUP(F125,'TLA-EDB'!$A$12:$C$78,3,)</f>
        <v>Yes</v>
      </c>
      <c r="H125" s="65">
        <f>VLOOKUP($A125,'NZ.Stat (Format)'!$C$10:$H$2050,4,)</f>
        <v>3420</v>
      </c>
      <c r="I125" s="65">
        <f>VLOOKUP($A125,'NZ.Stat (Format)'!$C$10:$H$2050,5,)</f>
        <v>3660</v>
      </c>
      <c r="J125" s="65">
        <f>VLOOKUP($A125,'NZ.Stat (Format)'!$C$10:$H$2050,6,)</f>
        <v>3910</v>
      </c>
      <c r="K125" s="37"/>
      <c r="L125" s="37"/>
    </row>
    <row r="126" spans="1:12" x14ac:dyDescent="0.25">
      <c r="A126" s="37" t="s">
        <v>123</v>
      </c>
      <c r="B126" s="37" t="s">
        <v>33</v>
      </c>
      <c r="C126" s="37" t="s">
        <v>33</v>
      </c>
      <c r="D126" s="37" t="b">
        <f t="shared" si="1"/>
        <v>1</v>
      </c>
      <c r="E126" s="37" t="str">
        <f>VLOOKUP(C126,'EDB naming'!$A$6:$B$36,2,)</f>
        <v>Vector Lines</v>
      </c>
      <c r="F126" s="37" t="str">
        <f>VLOOKUP(A126,'NZ.Stat (Format)'!$C$10:$D$2050,2,)</f>
        <v>Auckland</v>
      </c>
      <c r="G126" s="37" t="str">
        <f>VLOOKUP(F126,'TLA-EDB'!$A$12:$C$78,3,)</f>
        <v>Yes</v>
      </c>
      <c r="H126" s="65">
        <f>VLOOKUP($A126,'NZ.Stat (Format)'!$C$10:$H$2050,4,)</f>
        <v>5500</v>
      </c>
      <c r="I126" s="65">
        <f>VLOOKUP($A126,'NZ.Stat (Format)'!$C$10:$H$2050,5,)</f>
        <v>5850</v>
      </c>
      <c r="J126" s="65">
        <f>VLOOKUP($A126,'NZ.Stat (Format)'!$C$10:$H$2050,6,)</f>
        <v>6090</v>
      </c>
      <c r="K126" s="37"/>
      <c r="L126" s="37"/>
    </row>
    <row r="127" spans="1:12" x14ac:dyDescent="0.25">
      <c r="A127" s="37" t="s">
        <v>124</v>
      </c>
      <c r="B127" s="37" t="s">
        <v>33</v>
      </c>
      <c r="C127" s="37" t="s">
        <v>33</v>
      </c>
      <c r="D127" s="37" t="b">
        <f t="shared" si="1"/>
        <v>1</v>
      </c>
      <c r="E127" s="37" t="str">
        <f>VLOOKUP(C127,'EDB naming'!$A$6:$B$36,2,)</f>
        <v>Vector Lines</v>
      </c>
      <c r="F127" s="37" t="str">
        <f>VLOOKUP(A127,'NZ.Stat (Format)'!$C$10:$D$2050,2,)</f>
        <v>Auckland</v>
      </c>
      <c r="G127" s="37" t="str">
        <f>VLOOKUP(F127,'TLA-EDB'!$A$12:$C$78,3,)</f>
        <v>Yes</v>
      </c>
      <c r="H127" s="65">
        <f>VLOOKUP($A127,'NZ.Stat (Format)'!$C$10:$H$2050,4,)</f>
        <v>3680</v>
      </c>
      <c r="I127" s="65">
        <f>VLOOKUP($A127,'NZ.Stat (Format)'!$C$10:$H$2050,5,)</f>
        <v>4030</v>
      </c>
      <c r="J127" s="65">
        <f>VLOOKUP($A127,'NZ.Stat (Format)'!$C$10:$H$2050,6,)</f>
        <v>4400</v>
      </c>
      <c r="K127" s="37"/>
      <c r="L127" s="37"/>
    </row>
    <row r="128" spans="1:12" x14ac:dyDescent="0.25">
      <c r="A128" s="37" t="s">
        <v>125</v>
      </c>
      <c r="B128" s="37" t="s">
        <v>33</v>
      </c>
      <c r="C128" s="37" t="s">
        <v>33</v>
      </c>
      <c r="D128" s="37" t="b">
        <f t="shared" si="1"/>
        <v>1</v>
      </c>
      <c r="E128" s="37" t="str">
        <f>VLOOKUP(C128,'EDB naming'!$A$6:$B$36,2,)</f>
        <v>Vector Lines</v>
      </c>
      <c r="F128" s="37" t="str">
        <f>VLOOKUP(A128,'NZ.Stat (Format)'!$C$10:$D$2050,2,)</f>
        <v>Auckland</v>
      </c>
      <c r="G128" s="37" t="str">
        <f>VLOOKUP(F128,'TLA-EDB'!$A$12:$C$78,3,)</f>
        <v>Yes</v>
      </c>
      <c r="H128" s="65">
        <f>VLOOKUP($A128,'NZ.Stat (Format)'!$C$10:$H$2050,4,)</f>
        <v>6910</v>
      </c>
      <c r="I128" s="65">
        <f>VLOOKUP($A128,'NZ.Stat (Format)'!$C$10:$H$2050,5,)</f>
        <v>8560</v>
      </c>
      <c r="J128" s="65">
        <f>VLOOKUP($A128,'NZ.Stat (Format)'!$C$10:$H$2050,6,)</f>
        <v>10300</v>
      </c>
      <c r="K128" s="37"/>
      <c r="L128" s="37"/>
    </row>
    <row r="129" spans="1:12" x14ac:dyDescent="0.25">
      <c r="A129" s="37" t="s">
        <v>126</v>
      </c>
      <c r="B129" s="37" t="s">
        <v>33</v>
      </c>
      <c r="C129" s="37" t="s">
        <v>33</v>
      </c>
      <c r="D129" s="37" t="b">
        <f t="shared" si="1"/>
        <v>1</v>
      </c>
      <c r="E129" s="37" t="str">
        <f>VLOOKUP(C129,'EDB naming'!$A$6:$B$36,2,)</f>
        <v>Vector Lines</v>
      </c>
      <c r="F129" s="37" t="str">
        <f>VLOOKUP(A129,'NZ.Stat (Format)'!$C$10:$D$2050,2,)</f>
        <v>Auckland</v>
      </c>
      <c r="G129" s="37" t="str">
        <f>VLOOKUP(F129,'TLA-EDB'!$A$12:$C$78,3,)</f>
        <v>Yes</v>
      </c>
      <c r="H129" s="65">
        <f>VLOOKUP($A129,'NZ.Stat (Format)'!$C$10:$H$2050,4,)</f>
        <v>9460</v>
      </c>
      <c r="I129" s="65">
        <f>VLOOKUP($A129,'NZ.Stat (Format)'!$C$10:$H$2050,5,)</f>
        <v>10000</v>
      </c>
      <c r="J129" s="65">
        <f>VLOOKUP($A129,'NZ.Stat (Format)'!$C$10:$H$2050,6,)</f>
        <v>10550</v>
      </c>
      <c r="K129" s="37"/>
      <c r="L129" s="37"/>
    </row>
    <row r="130" spans="1:12" x14ac:dyDescent="0.25">
      <c r="A130" s="37" t="s">
        <v>127</v>
      </c>
      <c r="B130" s="37" t="s">
        <v>33</v>
      </c>
      <c r="C130" s="37" t="s">
        <v>33</v>
      </c>
      <c r="D130" s="37" t="b">
        <f t="shared" si="1"/>
        <v>1</v>
      </c>
      <c r="E130" s="37" t="str">
        <f>VLOOKUP(C130,'EDB naming'!$A$6:$B$36,2,)</f>
        <v>Vector Lines</v>
      </c>
      <c r="F130" s="37" t="str">
        <f>VLOOKUP(A130,'NZ.Stat (Format)'!$C$10:$D$2050,2,)</f>
        <v>Auckland</v>
      </c>
      <c r="G130" s="37" t="str">
        <f>VLOOKUP(F130,'TLA-EDB'!$A$12:$C$78,3,)</f>
        <v>Yes</v>
      </c>
      <c r="H130" s="65">
        <f>VLOOKUP($A130,'NZ.Stat (Format)'!$C$10:$H$2050,4,)</f>
        <v>20</v>
      </c>
      <c r="I130" s="65">
        <f>VLOOKUP($A130,'NZ.Stat (Format)'!$C$10:$H$2050,5,)</f>
        <v>20</v>
      </c>
      <c r="J130" s="65">
        <f>VLOOKUP($A130,'NZ.Stat (Format)'!$C$10:$H$2050,6,)</f>
        <v>20</v>
      </c>
      <c r="K130" s="37"/>
      <c r="L130" s="37"/>
    </row>
    <row r="131" spans="1:12" x14ac:dyDescent="0.25">
      <c r="A131" s="37" t="s">
        <v>128</v>
      </c>
      <c r="B131" s="37" t="s">
        <v>33</v>
      </c>
      <c r="C131" s="37" t="s">
        <v>2119</v>
      </c>
      <c r="D131" s="37" t="b">
        <f t="shared" si="1"/>
        <v>0</v>
      </c>
      <c r="E131" s="37" t="str">
        <f>VLOOKUP(C131,'EDB naming'!$A$6:$B$36,2,)</f>
        <v>None</v>
      </c>
      <c r="F131" s="37" t="str">
        <f>VLOOKUP(A131,'NZ.Stat (Format)'!$C$10:$D$2050,2,)</f>
        <v>Auckland</v>
      </c>
      <c r="G131" s="37" t="str">
        <f>VLOOKUP(F131,'TLA-EDB'!$A$12:$C$78,3,)</f>
        <v>Yes</v>
      </c>
      <c r="H131" s="65">
        <f>VLOOKUP($A131,'NZ.Stat (Format)'!$C$10:$H$2050,4,)</f>
        <v>0</v>
      </c>
      <c r="I131" s="65">
        <f>VLOOKUP($A131,'NZ.Stat (Format)'!$C$10:$H$2050,5,)</f>
        <v>0</v>
      </c>
      <c r="J131" s="65">
        <f>VLOOKUP($A131,'NZ.Stat (Format)'!$C$10:$H$2050,6,)</f>
        <v>0</v>
      </c>
      <c r="K131" s="37"/>
      <c r="L131" s="37" t="s">
        <v>4170</v>
      </c>
    </row>
    <row r="132" spans="1:12" x14ac:dyDescent="0.25">
      <c r="A132" s="37" t="s">
        <v>129</v>
      </c>
      <c r="B132" s="37"/>
      <c r="C132" s="37" t="s">
        <v>2119</v>
      </c>
      <c r="D132" s="37" t="b">
        <f t="shared" si="1"/>
        <v>0</v>
      </c>
      <c r="E132" s="37" t="str">
        <f>VLOOKUP(C132,'EDB naming'!$A$6:$B$36,2,)</f>
        <v>None</v>
      </c>
      <c r="F132" s="37" t="str">
        <f>VLOOKUP(A132,'NZ.Stat (Format)'!$C$10:$D$2050,2,)</f>
        <v>Auckland</v>
      </c>
      <c r="G132" s="37" t="str">
        <f>VLOOKUP(F132,'TLA-EDB'!$A$12:$C$78,3,)</f>
        <v>Yes</v>
      </c>
      <c r="H132" s="65">
        <f>VLOOKUP($A132,'NZ.Stat (Format)'!$C$10:$H$2050,4,)</f>
        <v>60</v>
      </c>
      <c r="I132" s="65">
        <f>VLOOKUP($A132,'NZ.Stat (Format)'!$C$10:$H$2050,5,)</f>
        <v>60</v>
      </c>
      <c r="J132" s="65">
        <f>VLOOKUP($A132,'NZ.Stat (Format)'!$C$10:$H$2050,6,)</f>
        <v>60</v>
      </c>
      <c r="K132" s="37"/>
      <c r="L132" s="37" t="s">
        <v>4185</v>
      </c>
    </row>
    <row r="133" spans="1:12" x14ac:dyDescent="0.25">
      <c r="A133" s="37" t="s">
        <v>130</v>
      </c>
      <c r="B133" s="37" t="s">
        <v>33</v>
      </c>
      <c r="C133" s="37" t="s">
        <v>33</v>
      </c>
      <c r="D133" s="37" t="b">
        <f t="shared" si="1"/>
        <v>1</v>
      </c>
      <c r="E133" s="37" t="str">
        <f>VLOOKUP(C133,'EDB naming'!$A$6:$B$36,2,)</f>
        <v>Vector Lines</v>
      </c>
      <c r="F133" s="37" t="str">
        <f>VLOOKUP(A133,'NZ.Stat (Format)'!$C$10:$D$2050,2,)</f>
        <v>Auckland</v>
      </c>
      <c r="G133" s="37" t="str">
        <f>VLOOKUP(F133,'TLA-EDB'!$A$12:$C$78,3,)</f>
        <v>Yes</v>
      </c>
      <c r="H133" s="65">
        <f>VLOOKUP($A133,'NZ.Stat (Format)'!$C$10:$H$2050,4,)</f>
        <v>920</v>
      </c>
      <c r="I133" s="65">
        <f>VLOOKUP($A133,'NZ.Stat (Format)'!$C$10:$H$2050,5,)</f>
        <v>940</v>
      </c>
      <c r="J133" s="65">
        <f>VLOOKUP($A133,'NZ.Stat (Format)'!$C$10:$H$2050,6,)</f>
        <v>950</v>
      </c>
      <c r="K133" s="37"/>
      <c r="L133" s="37"/>
    </row>
    <row r="134" spans="1:12" x14ac:dyDescent="0.25">
      <c r="A134" s="37" t="s">
        <v>131</v>
      </c>
      <c r="B134" s="37" t="s">
        <v>33</v>
      </c>
      <c r="C134" s="37" t="s">
        <v>33</v>
      </c>
      <c r="D134" s="37" t="b">
        <f t="shared" si="1"/>
        <v>1</v>
      </c>
      <c r="E134" s="37" t="str">
        <f>VLOOKUP(C134,'EDB naming'!$A$6:$B$36,2,)</f>
        <v>Vector Lines</v>
      </c>
      <c r="F134" s="37" t="str">
        <f>VLOOKUP(A134,'NZ.Stat (Format)'!$C$10:$D$2050,2,)</f>
        <v>Auckland</v>
      </c>
      <c r="G134" s="37" t="str">
        <f>VLOOKUP(F134,'TLA-EDB'!$A$12:$C$78,3,)</f>
        <v>Yes</v>
      </c>
      <c r="H134" s="65">
        <f>VLOOKUP($A134,'NZ.Stat (Format)'!$C$10:$H$2050,4,)</f>
        <v>5570</v>
      </c>
      <c r="I134" s="65">
        <f>VLOOKUP($A134,'NZ.Stat (Format)'!$C$10:$H$2050,5,)</f>
        <v>5840</v>
      </c>
      <c r="J134" s="65">
        <f>VLOOKUP($A134,'NZ.Stat (Format)'!$C$10:$H$2050,6,)</f>
        <v>6000</v>
      </c>
      <c r="K134" s="37"/>
      <c r="L134" s="37"/>
    </row>
    <row r="135" spans="1:12" x14ac:dyDescent="0.25">
      <c r="A135" s="37" t="s">
        <v>132</v>
      </c>
      <c r="B135" s="37" t="s">
        <v>133</v>
      </c>
      <c r="C135" s="37" t="s">
        <v>133</v>
      </c>
      <c r="D135" s="37" t="b">
        <f t="shared" si="1"/>
        <v>1</v>
      </c>
      <c r="E135" s="37" t="str">
        <f>VLOOKUP(C135,'EDB naming'!$A$6:$B$36,2,)</f>
        <v>Counties Power</v>
      </c>
      <c r="F135" s="37" t="str">
        <f>VLOOKUP(A135,'NZ.Stat (Format)'!$C$10:$D$2050,2,)</f>
        <v>Auckland</v>
      </c>
      <c r="G135" s="37" t="str">
        <f>VLOOKUP(F135,'TLA-EDB'!$A$12:$C$78,3,)</f>
        <v>Yes</v>
      </c>
      <c r="H135" s="65">
        <f>VLOOKUP($A135,'NZ.Stat (Format)'!$C$10:$H$2050,4,)</f>
        <v>850</v>
      </c>
      <c r="I135" s="65">
        <f>VLOOKUP($A135,'NZ.Stat (Format)'!$C$10:$H$2050,5,)</f>
        <v>1100</v>
      </c>
      <c r="J135" s="65">
        <f>VLOOKUP($A135,'NZ.Stat (Format)'!$C$10:$H$2050,6,)</f>
        <v>1360</v>
      </c>
      <c r="K135" s="37"/>
      <c r="L135" s="37"/>
    </row>
    <row r="136" spans="1:12" x14ac:dyDescent="0.25">
      <c r="A136" s="37" t="s">
        <v>134</v>
      </c>
      <c r="B136" s="37" t="s">
        <v>133</v>
      </c>
      <c r="C136" s="37" t="s">
        <v>133</v>
      </c>
      <c r="D136" s="37" t="b">
        <f t="shared" si="1"/>
        <v>1</v>
      </c>
      <c r="E136" s="37" t="str">
        <f>VLOOKUP(C136,'EDB naming'!$A$6:$B$36,2,)</f>
        <v>Counties Power</v>
      </c>
      <c r="F136" s="37" t="str">
        <f>VLOOKUP(A136,'NZ.Stat (Format)'!$C$10:$D$2050,2,)</f>
        <v>Waikato district</v>
      </c>
      <c r="G136" s="37" t="str">
        <f>VLOOKUP(F136,'TLA-EDB'!$A$12:$C$78,3,)</f>
        <v>Yes</v>
      </c>
      <c r="H136" s="65">
        <f>VLOOKUP($A136,'NZ.Stat (Format)'!$C$10:$H$2050,4,)</f>
        <v>1820</v>
      </c>
      <c r="I136" s="65">
        <f>VLOOKUP($A136,'NZ.Stat (Format)'!$C$10:$H$2050,5,)</f>
        <v>1930</v>
      </c>
      <c r="J136" s="65">
        <f>VLOOKUP($A136,'NZ.Stat (Format)'!$C$10:$H$2050,6,)</f>
        <v>2030</v>
      </c>
      <c r="K136" s="37"/>
      <c r="L136" s="37"/>
    </row>
    <row r="137" spans="1:12" x14ac:dyDescent="0.25">
      <c r="A137" s="37" t="s">
        <v>135</v>
      </c>
      <c r="B137" s="37" t="s">
        <v>133</v>
      </c>
      <c r="C137" s="37" t="s">
        <v>133</v>
      </c>
      <c r="D137" s="37" t="b">
        <f t="shared" si="1"/>
        <v>1</v>
      </c>
      <c r="E137" s="37" t="str">
        <f>VLOOKUP(C137,'EDB naming'!$A$6:$B$36,2,)</f>
        <v>Counties Power</v>
      </c>
      <c r="F137" s="37" t="str">
        <f>VLOOKUP(A137,'NZ.Stat (Format)'!$C$10:$D$2050,2,)</f>
        <v>Hauraki district</v>
      </c>
      <c r="G137" s="37" t="str">
        <f>VLOOKUP(F137,'TLA-EDB'!$A$12:$C$78,3,)</f>
        <v>Yes</v>
      </c>
      <c r="H137" s="65">
        <f>VLOOKUP($A137,'NZ.Stat (Format)'!$C$10:$H$2050,4,)</f>
        <v>910</v>
      </c>
      <c r="I137" s="65">
        <f>VLOOKUP($A137,'NZ.Stat (Format)'!$C$10:$H$2050,5,)</f>
        <v>930</v>
      </c>
      <c r="J137" s="65">
        <f>VLOOKUP($A137,'NZ.Stat (Format)'!$C$10:$H$2050,6,)</f>
        <v>940</v>
      </c>
      <c r="K137" s="37"/>
      <c r="L137" s="37"/>
    </row>
    <row r="138" spans="1:12" x14ac:dyDescent="0.25">
      <c r="A138" s="37" t="s">
        <v>136</v>
      </c>
      <c r="B138" s="37" t="s">
        <v>133</v>
      </c>
      <c r="C138" s="37" t="s">
        <v>133</v>
      </c>
      <c r="D138" s="37" t="b">
        <f t="shared" si="1"/>
        <v>1</v>
      </c>
      <c r="E138" s="37" t="str">
        <f>VLOOKUP(C138,'EDB naming'!$A$6:$B$36,2,)</f>
        <v>Counties Power</v>
      </c>
      <c r="F138" s="37" t="str">
        <f>VLOOKUP(A138,'NZ.Stat (Format)'!$C$10:$D$2050,2,)</f>
        <v>Auckland</v>
      </c>
      <c r="G138" s="37" t="str">
        <f>VLOOKUP(F138,'TLA-EDB'!$A$12:$C$78,3,)</f>
        <v>Yes</v>
      </c>
      <c r="H138" s="65">
        <f>VLOOKUP($A138,'NZ.Stat (Format)'!$C$10:$H$2050,4,)</f>
        <v>2820</v>
      </c>
      <c r="I138" s="65">
        <f>VLOOKUP($A138,'NZ.Stat (Format)'!$C$10:$H$2050,5,)</f>
        <v>3080</v>
      </c>
      <c r="J138" s="65">
        <f>VLOOKUP($A138,'NZ.Stat (Format)'!$C$10:$H$2050,6,)</f>
        <v>3340</v>
      </c>
      <c r="K138" s="37"/>
      <c r="L138" s="37"/>
    </row>
    <row r="139" spans="1:12" x14ac:dyDescent="0.25">
      <c r="A139" s="37" t="s">
        <v>137</v>
      </c>
      <c r="B139" s="37" t="s">
        <v>133</v>
      </c>
      <c r="C139" s="37" t="s">
        <v>133</v>
      </c>
      <c r="D139" s="37" t="b">
        <f t="shared" si="1"/>
        <v>1</v>
      </c>
      <c r="E139" s="37" t="str">
        <f>VLOOKUP(C139,'EDB naming'!$A$6:$B$36,2,)</f>
        <v>Counties Power</v>
      </c>
      <c r="F139" s="37" t="str">
        <f>VLOOKUP(A139,'NZ.Stat (Format)'!$C$10:$D$2050,2,)</f>
        <v>Auckland</v>
      </c>
      <c r="G139" s="37" t="str">
        <f>VLOOKUP(F139,'TLA-EDB'!$A$12:$C$78,3,)</f>
        <v>Yes</v>
      </c>
      <c r="H139" s="65">
        <f>VLOOKUP($A139,'NZ.Stat (Format)'!$C$10:$H$2050,4,)</f>
        <v>2420</v>
      </c>
      <c r="I139" s="65">
        <f>VLOOKUP($A139,'NZ.Stat (Format)'!$C$10:$H$2050,5,)</f>
        <v>3240</v>
      </c>
      <c r="J139" s="65">
        <f>VLOOKUP($A139,'NZ.Stat (Format)'!$C$10:$H$2050,6,)</f>
        <v>4120</v>
      </c>
      <c r="K139" s="37"/>
      <c r="L139" s="37"/>
    </row>
    <row r="140" spans="1:12" x14ac:dyDescent="0.25">
      <c r="A140" s="37" t="s">
        <v>138</v>
      </c>
      <c r="B140" s="37" t="s">
        <v>133</v>
      </c>
      <c r="C140" s="37" t="s">
        <v>133</v>
      </c>
      <c r="D140" s="37" t="b">
        <f t="shared" si="1"/>
        <v>1</v>
      </c>
      <c r="E140" s="37" t="str">
        <f>VLOOKUP(C140,'EDB naming'!$A$6:$B$36,2,)</f>
        <v>Counties Power</v>
      </c>
      <c r="F140" s="37" t="str">
        <f>VLOOKUP(A140,'NZ.Stat (Format)'!$C$10:$D$2050,2,)</f>
        <v>Waikato district</v>
      </c>
      <c r="G140" s="37" t="str">
        <f>VLOOKUP(F140,'TLA-EDB'!$A$12:$C$78,3,)</f>
        <v>Yes</v>
      </c>
      <c r="H140" s="65">
        <f>VLOOKUP($A140,'NZ.Stat (Format)'!$C$10:$H$2050,4,)</f>
        <v>2540</v>
      </c>
      <c r="I140" s="65">
        <f>VLOOKUP($A140,'NZ.Stat (Format)'!$C$10:$H$2050,5,)</f>
        <v>2620</v>
      </c>
      <c r="J140" s="65">
        <f>VLOOKUP($A140,'NZ.Stat (Format)'!$C$10:$H$2050,6,)</f>
        <v>2690</v>
      </c>
      <c r="K140" s="37"/>
      <c r="L140" s="37"/>
    </row>
    <row r="141" spans="1:12" x14ac:dyDescent="0.25">
      <c r="A141" s="37" t="s">
        <v>139</v>
      </c>
      <c r="B141" s="37" t="s">
        <v>133</v>
      </c>
      <c r="C141" s="37" t="s">
        <v>133</v>
      </c>
      <c r="D141" s="37" t="b">
        <f t="shared" si="1"/>
        <v>1</v>
      </c>
      <c r="E141" s="37" t="str">
        <f>VLOOKUP(C141,'EDB naming'!$A$6:$B$36,2,)</f>
        <v>Counties Power</v>
      </c>
      <c r="F141" s="37" t="str">
        <f>VLOOKUP(A141,'NZ.Stat (Format)'!$C$10:$D$2050,2,)</f>
        <v>Auckland</v>
      </c>
      <c r="G141" s="37" t="str">
        <f>VLOOKUP(F141,'TLA-EDB'!$A$12:$C$78,3,)</f>
        <v>Yes</v>
      </c>
      <c r="H141" s="65">
        <f>VLOOKUP($A141,'NZ.Stat (Format)'!$C$10:$H$2050,4,)</f>
        <v>3940</v>
      </c>
      <c r="I141" s="65">
        <f>VLOOKUP($A141,'NZ.Stat (Format)'!$C$10:$H$2050,5,)</f>
        <v>6240</v>
      </c>
      <c r="J141" s="65">
        <f>VLOOKUP($A141,'NZ.Stat (Format)'!$C$10:$H$2050,6,)</f>
        <v>8370</v>
      </c>
      <c r="K141" s="37"/>
      <c r="L141" s="37"/>
    </row>
    <row r="142" spans="1:12" x14ac:dyDescent="0.25">
      <c r="A142" s="37" t="s">
        <v>140</v>
      </c>
      <c r="B142" s="37" t="s">
        <v>133</v>
      </c>
      <c r="C142" s="37" t="s">
        <v>133</v>
      </c>
      <c r="D142" s="37" t="b">
        <f t="shared" si="1"/>
        <v>1</v>
      </c>
      <c r="E142" s="37" t="str">
        <f>VLOOKUP(C142,'EDB naming'!$A$6:$B$36,2,)</f>
        <v>Counties Power</v>
      </c>
      <c r="F142" s="37" t="str">
        <f>VLOOKUP(A142,'NZ.Stat (Format)'!$C$10:$D$2050,2,)</f>
        <v>Auckland</v>
      </c>
      <c r="G142" s="37" t="str">
        <f>VLOOKUP(F142,'TLA-EDB'!$A$12:$C$78,3,)</f>
        <v>Yes</v>
      </c>
      <c r="H142" s="65">
        <f>VLOOKUP($A142,'NZ.Stat (Format)'!$C$10:$H$2050,4,)</f>
        <v>640</v>
      </c>
      <c r="I142" s="65">
        <f>VLOOKUP($A142,'NZ.Stat (Format)'!$C$10:$H$2050,5,)</f>
        <v>720</v>
      </c>
      <c r="J142" s="65">
        <f>VLOOKUP($A142,'NZ.Stat (Format)'!$C$10:$H$2050,6,)</f>
        <v>790</v>
      </c>
      <c r="K142" s="37"/>
      <c r="L142" s="37"/>
    </row>
    <row r="143" spans="1:12" x14ac:dyDescent="0.25">
      <c r="A143" s="37" t="s">
        <v>141</v>
      </c>
      <c r="B143" s="37" t="s">
        <v>133</v>
      </c>
      <c r="C143" s="37" t="s">
        <v>133</v>
      </c>
      <c r="D143" s="37" t="b">
        <f t="shared" si="1"/>
        <v>1</v>
      </c>
      <c r="E143" s="37" t="str">
        <f>VLOOKUP(C143,'EDB naming'!$A$6:$B$36,2,)</f>
        <v>Counties Power</v>
      </c>
      <c r="F143" s="37" t="str">
        <f>VLOOKUP(A143,'NZ.Stat (Format)'!$C$10:$D$2050,2,)</f>
        <v>Auckland</v>
      </c>
      <c r="G143" s="37" t="str">
        <f>VLOOKUP(F143,'TLA-EDB'!$A$12:$C$78,3,)</f>
        <v>Yes</v>
      </c>
      <c r="H143" s="65">
        <f>VLOOKUP($A143,'NZ.Stat (Format)'!$C$10:$H$2050,4,)</f>
        <v>450</v>
      </c>
      <c r="I143" s="65">
        <f>VLOOKUP($A143,'NZ.Stat (Format)'!$C$10:$H$2050,5,)</f>
        <v>1500</v>
      </c>
      <c r="J143" s="65">
        <f>VLOOKUP($A143,'NZ.Stat (Format)'!$C$10:$H$2050,6,)</f>
        <v>2610</v>
      </c>
      <c r="K143" s="37"/>
      <c r="L143" s="37"/>
    </row>
    <row r="144" spans="1:12" x14ac:dyDescent="0.25">
      <c r="A144" s="37" t="s">
        <v>142</v>
      </c>
      <c r="B144" s="37" t="s">
        <v>133</v>
      </c>
      <c r="C144" s="37" t="s">
        <v>133</v>
      </c>
      <c r="D144" s="37" t="b">
        <f t="shared" si="1"/>
        <v>1</v>
      </c>
      <c r="E144" s="37" t="str">
        <f>VLOOKUP(C144,'EDB naming'!$A$6:$B$36,2,)</f>
        <v>Counties Power</v>
      </c>
      <c r="F144" s="37" t="str">
        <f>VLOOKUP(A144,'NZ.Stat (Format)'!$C$10:$D$2050,2,)</f>
        <v>Auckland</v>
      </c>
      <c r="G144" s="37" t="str">
        <f>VLOOKUP(F144,'TLA-EDB'!$A$12:$C$78,3,)</f>
        <v>Yes</v>
      </c>
      <c r="H144" s="65">
        <f>VLOOKUP($A144,'NZ.Stat (Format)'!$C$10:$H$2050,4,)</f>
        <v>4190</v>
      </c>
      <c r="I144" s="65">
        <f>VLOOKUP($A144,'NZ.Stat (Format)'!$C$10:$H$2050,5,)</f>
        <v>4870</v>
      </c>
      <c r="J144" s="65">
        <f>VLOOKUP($A144,'NZ.Stat (Format)'!$C$10:$H$2050,6,)</f>
        <v>5670</v>
      </c>
      <c r="K144" s="37"/>
      <c r="L144" s="37"/>
    </row>
    <row r="145" spans="1:12" x14ac:dyDescent="0.25">
      <c r="A145" s="37" t="s">
        <v>143</v>
      </c>
      <c r="B145" s="37" t="s">
        <v>33</v>
      </c>
      <c r="C145" s="37" t="s">
        <v>33</v>
      </c>
      <c r="D145" s="37" t="b">
        <f t="shared" si="1"/>
        <v>1</v>
      </c>
      <c r="E145" s="37" t="str">
        <f>VLOOKUP(C145,'EDB naming'!$A$6:$B$36,2,)</f>
        <v>Vector Lines</v>
      </c>
      <c r="F145" s="37" t="str">
        <f>VLOOKUP(A145,'NZ.Stat (Format)'!$C$10:$D$2050,2,)</f>
        <v>Auckland</v>
      </c>
      <c r="G145" s="37" t="str">
        <f>VLOOKUP(F145,'TLA-EDB'!$A$12:$C$78,3,)</f>
        <v>Yes</v>
      </c>
      <c r="H145" s="65">
        <f>VLOOKUP($A145,'NZ.Stat (Format)'!$C$10:$H$2050,4,)</f>
        <v>1440</v>
      </c>
      <c r="I145" s="65">
        <f>VLOOKUP($A145,'NZ.Stat (Format)'!$C$10:$H$2050,5,)</f>
        <v>1450</v>
      </c>
      <c r="J145" s="65">
        <f>VLOOKUP($A145,'NZ.Stat (Format)'!$C$10:$H$2050,6,)</f>
        <v>1450</v>
      </c>
      <c r="K145" s="37"/>
      <c r="L145" s="37"/>
    </row>
    <row r="146" spans="1:12" x14ac:dyDescent="0.25">
      <c r="A146" s="37" t="s">
        <v>144</v>
      </c>
      <c r="B146" s="37" t="s">
        <v>33</v>
      </c>
      <c r="C146" s="37" t="s">
        <v>33</v>
      </c>
      <c r="D146" s="37" t="b">
        <f t="shared" ref="D146:D209" si="2">C146=B146</f>
        <v>1</v>
      </c>
      <c r="E146" s="37" t="str">
        <f>VLOOKUP(C146,'EDB naming'!$A$6:$B$36,2,)</f>
        <v>Vector Lines</v>
      </c>
      <c r="F146" s="37" t="str">
        <f>VLOOKUP(A146,'NZ.Stat (Format)'!$C$10:$D$2050,2,)</f>
        <v>Auckland</v>
      </c>
      <c r="G146" s="37" t="str">
        <f>VLOOKUP(F146,'TLA-EDB'!$A$12:$C$78,3,)</f>
        <v>Yes</v>
      </c>
      <c r="H146" s="65">
        <f>VLOOKUP($A146,'NZ.Stat (Format)'!$C$10:$H$2050,4,)</f>
        <v>4680</v>
      </c>
      <c r="I146" s="65">
        <f>VLOOKUP($A146,'NZ.Stat (Format)'!$C$10:$H$2050,5,)</f>
        <v>4850</v>
      </c>
      <c r="J146" s="65">
        <f>VLOOKUP($A146,'NZ.Stat (Format)'!$C$10:$H$2050,6,)</f>
        <v>4950</v>
      </c>
      <c r="K146" s="37"/>
      <c r="L146" s="37"/>
    </row>
    <row r="147" spans="1:12" x14ac:dyDescent="0.25">
      <c r="A147" s="37" t="s">
        <v>145</v>
      </c>
      <c r="B147" s="37" t="s">
        <v>33</v>
      </c>
      <c r="C147" s="37" t="s">
        <v>33</v>
      </c>
      <c r="D147" s="37" t="b">
        <f t="shared" si="2"/>
        <v>1</v>
      </c>
      <c r="E147" s="37" t="str">
        <f>VLOOKUP(C147,'EDB naming'!$A$6:$B$36,2,)</f>
        <v>Vector Lines</v>
      </c>
      <c r="F147" s="37" t="str">
        <f>VLOOKUP(A147,'NZ.Stat (Format)'!$C$10:$D$2050,2,)</f>
        <v>Auckland</v>
      </c>
      <c r="G147" s="37" t="str">
        <f>VLOOKUP(F147,'TLA-EDB'!$A$12:$C$78,3,)</f>
        <v>Yes</v>
      </c>
      <c r="H147" s="65">
        <f>VLOOKUP($A147,'NZ.Stat (Format)'!$C$10:$H$2050,4,)</f>
        <v>5010</v>
      </c>
      <c r="I147" s="65">
        <f>VLOOKUP($A147,'NZ.Stat (Format)'!$C$10:$H$2050,5,)</f>
        <v>5230</v>
      </c>
      <c r="J147" s="65">
        <f>VLOOKUP($A147,'NZ.Stat (Format)'!$C$10:$H$2050,6,)</f>
        <v>5430</v>
      </c>
      <c r="K147" s="37"/>
      <c r="L147" s="37"/>
    </row>
    <row r="148" spans="1:12" x14ac:dyDescent="0.25">
      <c r="A148" s="37" t="s">
        <v>146</v>
      </c>
      <c r="B148" s="37" t="s">
        <v>33</v>
      </c>
      <c r="C148" s="37" t="s">
        <v>33</v>
      </c>
      <c r="D148" s="37" t="b">
        <f t="shared" si="2"/>
        <v>1</v>
      </c>
      <c r="E148" s="37" t="str">
        <f>VLOOKUP(C148,'EDB naming'!$A$6:$B$36,2,)</f>
        <v>Vector Lines</v>
      </c>
      <c r="F148" s="37" t="str">
        <f>VLOOKUP(A148,'NZ.Stat (Format)'!$C$10:$D$2050,2,)</f>
        <v>Auckland</v>
      </c>
      <c r="G148" s="37" t="str">
        <f>VLOOKUP(F148,'TLA-EDB'!$A$12:$C$78,3,)</f>
        <v>Yes</v>
      </c>
      <c r="H148" s="65">
        <f>VLOOKUP($A148,'NZ.Stat (Format)'!$C$10:$H$2050,4,)</f>
        <v>3710</v>
      </c>
      <c r="I148" s="65">
        <f>VLOOKUP($A148,'NZ.Stat (Format)'!$C$10:$H$2050,5,)</f>
        <v>4420</v>
      </c>
      <c r="J148" s="65">
        <f>VLOOKUP($A148,'NZ.Stat (Format)'!$C$10:$H$2050,6,)</f>
        <v>5160</v>
      </c>
      <c r="K148" s="37"/>
      <c r="L148" s="37"/>
    </row>
    <row r="149" spans="1:12" x14ac:dyDescent="0.25">
      <c r="A149" s="37" t="s">
        <v>147</v>
      </c>
      <c r="B149" s="37"/>
      <c r="C149" s="37" t="s">
        <v>2119</v>
      </c>
      <c r="D149" s="37" t="b">
        <f t="shared" si="2"/>
        <v>0</v>
      </c>
      <c r="E149" s="37" t="str">
        <f>VLOOKUP(C149,'EDB naming'!$A$6:$B$36,2,)</f>
        <v>None</v>
      </c>
      <c r="F149" s="37" t="e">
        <f>VLOOKUP(A149,'NZ.Stat (Format)'!$C$10:$D$2050,2,)</f>
        <v>#N/A</v>
      </c>
      <c r="G149" s="37" t="e">
        <f>VLOOKUP(F149,'TLA-EDB'!$A$12:$C$78,3,)</f>
        <v>#N/A</v>
      </c>
      <c r="H149" s="65" t="e">
        <f>VLOOKUP($A149,'NZ.Stat (Format)'!$C$10:$H$2050,4,)</f>
        <v>#N/A</v>
      </c>
      <c r="I149" s="65" t="e">
        <f>VLOOKUP($A149,'NZ.Stat (Format)'!$C$10:$H$2050,5,)</f>
        <v>#N/A</v>
      </c>
      <c r="J149" s="65" t="e">
        <f>VLOOKUP($A149,'NZ.Stat (Format)'!$C$10:$H$2050,6,)</f>
        <v>#N/A</v>
      </c>
      <c r="K149" s="37"/>
      <c r="L149" s="37" t="s">
        <v>4187</v>
      </c>
    </row>
    <row r="150" spans="1:12" x14ac:dyDescent="0.25">
      <c r="A150" s="37" t="s">
        <v>148</v>
      </c>
      <c r="B150" s="37" t="s">
        <v>33</v>
      </c>
      <c r="C150" s="37" t="s">
        <v>33</v>
      </c>
      <c r="D150" s="37" t="b">
        <f t="shared" si="2"/>
        <v>1</v>
      </c>
      <c r="E150" s="37" t="str">
        <f>VLOOKUP(C150,'EDB naming'!$A$6:$B$36,2,)</f>
        <v>Vector Lines</v>
      </c>
      <c r="F150" s="37" t="str">
        <f>VLOOKUP(A150,'NZ.Stat (Format)'!$C$10:$D$2050,2,)</f>
        <v>Auckland</v>
      </c>
      <c r="G150" s="37" t="str">
        <f>VLOOKUP(F150,'TLA-EDB'!$A$12:$C$78,3,)</f>
        <v>Yes</v>
      </c>
      <c r="H150" s="65">
        <f>VLOOKUP($A150,'NZ.Stat (Format)'!$C$10:$H$2050,4,)</f>
        <v>3670</v>
      </c>
      <c r="I150" s="65">
        <f>VLOOKUP($A150,'NZ.Stat (Format)'!$C$10:$H$2050,5,)</f>
        <v>3660</v>
      </c>
      <c r="J150" s="65">
        <f>VLOOKUP($A150,'NZ.Stat (Format)'!$C$10:$H$2050,6,)</f>
        <v>3650</v>
      </c>
      <c r="K150" s="37"/>
      <c r="L150" s="37"/>
    </row>
    <row r="151" spans="1:12" x14ac:dyDescent="0.25">
      <c r="A151" s="37" t="s">
        <v>149</v>
      </c>
      <c r="B151" s="37" t="s">
        <v>33</v>
      </c>
      <c r="C151" s="37" t="s">
        <v>33</v>
      </c>
      <c r="D151" s="37" t="b">
        <f t="shared" si="2"/>
        <v>1</v>
      </c>
      <c r="E151" s="37" t="str">
        <f>VLOOKUP(C151,'EDB naming'!$A$6:$B$36,2,)</f>
        <v>Vector Lines</v>
      </c>
      <c r="F151" s="37" t="str">
        <f>VLOOKUP(A151,'NZ.Stat (Format)'!$C$10:$D$2050,2,)</f>
        <v>Auckland</v>
      </c>
      <c r="G151" s="37" t="str">
        <f>VLOOKUP(F151,'TLA-EDB'!$A$12:$C$78,3,)</f>
        <v>Yes</v>
      </c>
      <c r="H151" s="65">
        <f>VLOOKUP($A151,'NZ.Stat (Format)'!$C$10:$H$2050,4,)</f>
        <v>50</v>
      </c>
      <c r="I151" s="65">
        <f>VLOOKUP($A151,'NZ.Stat (Format)'!$C$10:$H$2050,5,)</f>
        <v>60</v>
      </c>
      <c r="J151" s="65">
        <f>VLOOKUP($A151,'NZ.Stat (Format)'!$C$10:$H$2050,6,)</f>
        <v>70</v>
      </c>
      <c r="K151" s="37"/>
      <c r="L151" s="37"/>
    </row>
    <row r="152" spans="1:12" x14ac:dyDescent="0.25">
      <c r="A152" s="37" t="s">
        <v>150</v>
      </c>
      <c r="B152" s="37" t="s">
        <v>33</v>
      </c>
      <c r="C152" s="37" t="s">
        <v>33</v>
      </c>
      <c r="D152" s="37" t="b">
        <f t="shared" si="2"/>
        <v>1</v>
      </c>
      <c r="E152" s="37" t="str">
        <f>VLOOKUP(C152,'EDB naming'!$A$6:$B$36,2,)</f>
        <v>Vector Lines</v>
      </c>
      <c r="F152" s="37" t="str">
        <f>VLOOKUP(A152,'NZ.Stat (Format)'!$C$10:$D$2050,2,)</f>
        <v>Auckland</v>
      </c>
      <c r="G152" s="37" t="str">
        <f>VLOOKUP(F152,'TLA-EDB'!$A$12:$C$78,3,)</f>
        <v>Yes</v>
      </c>
      <c r="H152" s="65">
        <f>VLOOKUP($A152,'NZ.Stat (Format)'!$C$10:$H$2050,4,)</f>
        <v>5240</v>
      </c>
      <c r="I152" s="65">
        <f>VLOOKUP($A152,'NZ.Stat (Format)'!$C$10:$H$2050,5,)</f>
        <v>5440</v>
      </c>
      <c r="J152" s="65">
        <f>VLOOKUP($A152,'NZ.Stat (Format)'!$C$10:$H$2050,6,)</f>
        <v>5600</v>
      </c>
      <c r="K152" s="37"/>
      <c r="L152" s="37"/>
    </row>
    <row r="153" spans="1:12" x14ac:dyDescent="0.25">
      <c r="A153" s="37" t="s">
        <v>151</v>
      </c>
      <c r="B153" s="37" t="s">
        <v>33</v>
      </c>
      <c r="C153" s="37" t="s">
        <v>33</v>
      </c>
      <c r="D153" s="37" t="b">
        <f t="shared" si="2"/>
        <v>1</v>
      </c>
      <c r="E153" s="37" t="str">
        <f>VLOOKUP(C153,'EDB naming'!$A$6:$B$36,2,)</f>
        <v>Vector Lines</v>
      </c>
      <c r="F153" s="37" t="str">
        <f>VLOOKUP(A153,'NZ.Stat (Format)'!$C$10:$D$2050,2,)</f>
        <v>Auckland</v>
      </c>
      <c r="G153" s="37" t="str">
        <f>VLOOKUP(F153,'TLA-EDB'!$A$12:$C$78,3,)</f>
        <v>Yes</v>
      </c>
      <c r="H153" s="65">
        <f>VLOOKUP($A153,'NZ.Stat (Format)'!$C$10:$H$2050,4,)</f>
        <v>2430</v>
      </c>
      <c r="I153" s="65">
        <f>VLOOKUP($A153,'NZ.Stat (Format)'!$C$10:$H$2050,5,)</f>
        <v>2650</v>
      </c>
      <c r="J153" s="65">
        <f>VLOOKUP($A153,'NZ.Stat (Format)'!$C$10:$H$2050,6,)</f>
        <v>2870</v>
      </c>
      <c r="K153" s="37"/>
      <c r="L153" s="37"/>
    </row>
    <row r="154" spans="1:12" x14ac:dyDescent="0.25">
      <c r="A154" s="37" t="s">
        <v>152</v>
      </c>
      <c r="B154" s="37" t="s">
        <v>33</v>
      </c>
      <c r="C154" s="37" t="s">
        <v>33</v>
      </c>
      <c r="D154" s="37" t="b">
        <f t="shared" si="2"/>
        <v>1</v>
      </c>
      <c r="E154" s="37" t="str">
        <f>VLOOKUP(C154,'EDB naming'!$A$6:$B$36,2,)</f>
        <v>Vector Lines</v>
      </c>
      <c r="F154" s="37" t="str">
        <f>VLOOKUP(A154,'NZ.Stat (Format)'!$C$10:$D$2050,2,)</f>
        <v>Auckland</v>
      </c>
      <c r="G154" s="37" t="str">
        <f>VLOOKUP(F154,'TLA-EDB'!$A$12:$C$78,3,)</f>
        <v>Yes</v>
      </c>
      <c r="H154" s="65">
        <f>VLOOKUP($A154,'NZ.Stat (Format)'!$C$10:$H$2050,4,)</f>
        <v>8570</v>
      </c>
      <c r="I154" s="65">
        <f>VLOOKUP($A154,'NZ.Stat (Format)'!$C$10:$H$2050,5,)</f>
        <v>9240</v>
      </c>
      <c r="J154" s="65">
        <f>VLOOKUP($A154,'NZ.Stat (Format)'!$C$10:$H$2050,6,)</f>
        <v>9970</v>
      </c>
      <c r="K154" s="37"/>
      <c r="L154" s="37"/>
    </row>
    <row r="155" spans="1:12" x14ac:dyDescent="0.25">
      <c r="A155" s="37" t="s">
        <v>153</v>
      </c>
      <c r="B155" s="37" t="s">
        <v>33</v>
      </c>
      <c r="C155" s="37" t="s">
        <v>33</v>
      </c>
      <c r="D155" s="37" t="b">
        <f t="shared" si="2"/>
        <v>1</v>
      </c>
      <c r="E155" s="37" t="str">
        <f>VLOOKUP(C155,'EDB naming'!$A$6:$B$36,2,)</f>
        <v>Vector Lines</v>
      </c>
      <c r="F155" s="37" t="str">
        <f>VLOOKUP(A155,'NZ.Stat (Format)'!$C$10:$D$2050,2,)</f>
        <v>Auckland</v>
      </c>
      <c r="G155" s="37" t="str">
        <f>VLOOKUP(F155,'TLA-EDB'!$A$12:$C$78,3,)</f>
        <v>Yes</v>
      </c>
      <c r="H155" s="65">
        <f>VLOOKUP($A155,'NZ.Stat (Format)'!$C$10:$H$2050,4,)</f>
        <v>4030</v>
      </c>
      <c r="I155" s="65">
        <f>VLOOKUP($A155,'NZ.Stat (Format)'!$C$10:$H$2050,5,)</f>
        <v>4200</v>
      </c>
      <c r="J155" s="65">
        <f>VLOOKUP($A155,'NZ.Stat (Format)'!$C$10:$H$2050,6,)</f>
        <v>4270</v>
      </c>
      <c r="K155" s="37"/>
      <c r="L155" s="37"/>
    </row>
    <row r="156" spans="1:12" x14ac:dyDescent="0.25">
      <c r="A156" s="37" t="s">
        <v>154</v>
      </c>
      <c r="B156" s="37" t="s">
        <v>33</v>
      </c>
      <c r="C156" s="37" t="s">
        <v>33</v>
      </c>
      <c r="D156" s="37" t="b">
        <f t="shared" si="2"/>
        <v>1</v>
      </c>
      <c r="E156" s="37" t="str">
        <f>VLOOKUP(C156,'EDB naming'!$A$6:$B$36,2,)</f>
        <v>Vector Lines</v>
      </c>
      <c r="F156" s="37" t="str">
        <f>VLOOKUP(A156,'NZ.Stat (Format)'!$C$10:$D$2050,2,)</f>
        <v>Auckland</v>
      </c>
      <c r="G156" s="37" t="str">
        <f>VLOOKUP(F156,'TLA-EDB'!$A$12:$C$78,3,)</f>
        <v>Yes</v>
      </c>
      <c r="H156" s="65">
        <f>VLOOKUP($A156,'NZ.Stat (Format)'!$C$10:$H$2050,4,)</f>
        <v>3670</v>
      </c>
      <c r="I156" s="65">
        <f>VLOOKUP($A156,'NZ.Stat (Format)'!$C$10:$H$2050,5,)</f>
        <v>3780</v>
      </c>
      <c r="J156" s="65">
        <f>VLOOKUP($A156,'NZ.Stat (Format)'!$C$10:$H$2050,6,)</f>
        <v>3890</v>
      </c>
      <c r="K156" s="37"/>
      <c r="L156" s="37"/>
    </row>
    <row r="157" spans="1:12" x14ac:dyDescent="0.25">
      <c r="A157" s="37" t="s">
        <v>155</v>
      </c>
      <c r="B157" s="37" t="s">
        <v>33</v>
      </c>
      <c r="C157" s="37" t="s">
        <v>33</v>
      </c>
      <c r="D157" s="37" t="b">
        <f t="shared" si="2"/>
        <v>1</v>
      </c>
      <c r="E157" s="37" t="str">
        <f>VLOOKUP(C157,'EDB naming'!$A$6:$B$36,2,)</f>
        <v>Vector Lines</v>
      </c>
      <c r="F157" s="37" t="str">
        <f>VLOOKUP(A157,'NZ.Stat (Format)'!$C$10:$D$2050,2,)</f>
        <v>Auckland</v>
      </c>
      <c r="G157" s="37" t="str">
        <f>VLOOKUP(F157,'TLA-EDB'!$A$12:$C$78,3,)</f>
        <v>Yes</v>
      </c>
      <c r="H157" s="65">
        <f>VLOOKUP($A157,'NZ.Stat (Format)'!$C$10:$H$2050,4,)</f>
        <v>4490</v>
      </c>
      <c r="I157" s="65">
        <f>VLOOKUP($A157,'NZ.Stat (Format)'!$C$10:$H$2050,5,)</f>
        <v>4700</v>
      </c>
      <c r="J157" s="65">
        <f>VLOOKUP($A157,'NZ.Stat (Format)'!$C$10:$H$2050,6,)</f>
        <v>4830</v>
      </c>
      <c r="K157" s="37"/>
      <c r="L157" s="37"/>
    </row>
    <row r="158" spans="1:12" x14ac:dyDescent="0.25">
      <c r="A158" s="37" t="s">
        <v>156</v>
      </c>
      <c r="B158" s="37" t="s">
        <v>33</v>
      </c>
      <c r="C158" s="37" t="s">
        <v>33</v>
      </c>
      <c r="D158" s="37" t="b">
        <f t="shared" si="2"/>
        <v>1</v>
      </c>
      <c r="E158" s="37" t="str">
        <f>VLOOKUP(C158,'EDB naming'!$A$6:$B$36,2,)</f>
        <v>Vector Lines</v>
      </c>
      <c r="F158" s="37" t="str">
        <f>VLOOKUP(A158,'NZ.Stat (Format)'!$C$10:$D$2050,2,)</f>
        <v>Auckland</v>
      </c>
      <c r="G158" s="37" t="str">
        <f>VLOOKUP(F158,'TLA-EDB'!$A$12:$C$78,3,)</f>
        <v>Yes</v>
      </c>
      <c r="H158" s="65">
        <f>VLOOKUP($A158,'NZ.Stat (Format)'!$C$10:$H$2050,4,)</f>
        <v>8390</v>
      </c>
      <c r="I158" s="65">
        <f>VLOOKUP($A158,'NZ.Stat (Format)'!$C$10:$H$2050,5,)</f>
        <v>9000</v>
      </c>
      <c r="J158" s="65">
        <f>VLOOKUP($A158,'NZ.Stat (Format)'!$C$10:$H$2050,6,)</f>
        <v>9380</v>
      </c>
      <c r="K158" s="37"/>
      <c r="L158" s="37"/>
    </row>
    <row r="159" spans="1:12" x14ac:dyDescent="0.25">
      <c r="A159" s="37" t="s">
        <v>157</v>
      </c>
      <c r="B159" s="37" t="s">
        <v>33</v>
      </c>
      <c r="C159" s="37" t="s">
        <v>33</v>
      </c>
      <c r="D159" s="37" t="b">
        <f t="shared" si="2"/>
        <v>1</v>
      </c>
      <c r="E159" s="37" t="str">
        <f>VLOOKUP(C159,'EDB naming'!$A$6:$B$36,2,)</f>
        <v>Vector Lines</v>
      </c>
      <c r="F159" s="37" t="str">
        <f>VLOOKUP(A159,'NZ.Stat (Format)'!$C$10:$D$2050,2,)</f>
        <v>Auckland</v>
      </c>
      <c r="G159" s="37" t="str">
        <f>VLOOKUP(F159,'TLA-EDB'!$A$12:$C$78,3,)</f>
        <v>Yes</v>
      </c>
      <c r="H159" s="65">
        <f>VLOOKUP($A159,'NZ.Stat (Format)'!$C$10:$H$2050,4,)</f>
        <v>6940</v>
      </c>
      <c r="I159" s="65">
        <f>VLOOKUP($A159,'NZ.Stat (Format)'!$C$10:$H$2050,5,)</f>
        <v>7390</v>
      </c>
      <c r="J159" s="65">
        <f>VLOOKUP($A159,'NZ.Stat (Format)'!$C$10:$H$2050,6,)</f>
        <v>7640</v>
      </c>
      <c r="K159" s="37"/>
      <c r="L159" s="37"/>
    </row>
    <row r="160" spans="1:12" x14ac:dyDescent="0.25">
      <c r="A160" s="37" t="s">
        <v>158</v>
      </c>
      <c r="B160" s="37" t="s">
        <v>33</v>
      </c>
      <c r="C160" s="37" t="s">
        <v>33</v>
      </c>
      <c r="D160" s="37" t="b">
        <f t="shared" si="2"/>
        <v>1</v>
      </c>
      <c r="E160" s="37" t="str">
        <f>VLOOKUP(C160,'EDB naming'!$A$6:$B$36,2,)</f>
        <v>Vector Lines</v>
      </c>
      <c r="F160" s="37" t="str">
        <f>VLOOKUP(A160,'NZ.Stat (Format)'!$C$10:$D$2050,2,)</f>
        <v>Auckland</v>
      </c>
      <c r="G160" s="37" t="str">
        <f>VLOOKUP(F160,'TLA-EDB'!$A$12:$C$78,3,)</f>
        <v>Yes</v>
      </c>
      <c r="H160" s="65">
        <f>VLOOKUP($A160,'NZ.Stat (Format)'!$C$10:$H$2050,4,)</f>
        <v>6260</v>
      </c>
      <c r="I160" s="65">
        <f>VLOOKUP($A160,'NZ.Stat (Format)'!$C$10:$H$2050,5,)</f>
        <v>6520</v>
      </c>
      <c r="J160" s="65">
        <f>VLOOKUP($A160,'NZ.Stat (Format)'!$C$10:$H$2050,6,)</f>
        <v>6660</v>
      </c>
      <c r="K160" s="37"/>
      <c r="L160" s="37"/>
    </row>
    <row r="161" spans="1:12" x14ac:dyDescent="0.25">
      <c r="A161" s="37" t="s">
        <v>159</v>
      </c>
      <c r="B161" s="37" t="s">
        <v>33</v>
      </c>
      <c r="C161" s="37" t="s">
        <v>33</v>
      </c>
      <c r="D161" s="37" t="b">
        <f t="shared" si="2"/>
        <v>1</v>
      </c>
      <c r="E161" s="37" t="str">
        <f>VLOOKUP(C161,'EDB naming'!$A$6:$B$36,2,)</f>
        <v>Vector Lines</v>
      </c>
      <c r="F161" s="37" t="str">
        <f>VLOOKUP(A161,'NZ.Stat (Format)'!$C$10:$D$2050,2,)</f>
        <v>Auckland</v>
      </c>
      <c r="G161" s="37" t="str">
        <f>VLOOKUP(F161,'TLA-EDB'!$A$12:$C$78,3,)</f>
        <v>Yes</v>
      </c>
      <c r="H161" s="65">
        <f>VLOOKUP($A161,'NZ.Stat (Format)'!$C$10:$H$2050,4,)</f>
        <v>7080</v>
      </c>
      <c r="I161" s="65">
        <f>VLOOKUP($A161,'NZ.Stat (Format)'!$C$10:$H$2050,5,)</f>
        <v>7470</v>
      </c>
      <c r="J161" s="65">
        <f>VLOOKUP($A161,'NZ.Stat (Format)'!$C$10:$H$2050,6,)</f>
        <v>7770</v>
      </c>
      <c r="K161" s="37"/>
      <c r="L161" s="37"/>
    </row>
    <row r="162" spans="1:12" x14ac:dyDescent="0.25">
      <c r="A162" s="37" t="s">
        <v>160</v>
      </c>
      <c r="B162" s="37" t="s">
        <v>33</v>
      </c>
      <c r="C162" s="37" t="s">
        <v>33</v>
      </c>
      <c r="D162" s="37" t="b">
        <f t="shared" si="2"/>
        <v>1</v>
      </c>
      <c r="E162" s="37" t="str">
        <f>VLOOKUP(C162,'EDB naming'!$A$6:$B$36,2,)</f>
        <v>Vector Lines</v>
      </c>
      <c r="F162" s="37" t="str">
        <f>VLOOKUP(A162,'NZ.Stat (Format)'!$C$10:$D$2050,2,)</f>
        <v>Auckland</v>
      </c>
      <c r="G162" s="37" t="str">
        <f>VLOOKUP(F162,'TLA-EDB'!$A$12:$C$78,3,)</f>
        <v>Yes</v>
      </c>
      <c r="H162" s="65">
        <f>VLOOKUP($A162,'NZ.Stat (Format)'!$C$10:$H$2050,4,)</f>
        <v>7180</v>
      </c>
      <c r="I162" s="65">
        <f>VLOOKUP($A162,'NZ.Stat (Format)'!$C$10:$H$2050,5,)</f>
        <v>7520</v>
      </c>
      <c r="J162" s="65">
        <f>VLOOKUP($A162,'NZ.Stat (Format)'!$C$10:$H$2050,6,)</f>
        <v>7650</v>
      </c>
      <c r="K162" s="37"/>
      <c r="L162" s="37"/>
    </row>
    <row r="163" spans="1:12" x14ac:dyDescent="0.25">
      <c r="A163" s="37" t="s">
        <v>161</v>
      </c>
      <c r="B163" s="37" t="s">
        <v>33</v>
      </c>
      <c r="C163" s="37" t="s">
        <v>33</v>
      </c>
      <c r="D163" s="37" t="b">
        <f t="shared" si="2"/>
        <v>1</v>
      </c>
      <c r="E163" s="37" t="str">
        <f>VLOOKUP(C163,'EDB naming'!$A$6:$B$36,2,)</f>
        <v>Vector Lines</v>
      </c>
      <c r="F163" s="37" t="str">
        <f>VLOOKUP(A163,'NZ.Stat (Format)'!$C$10:$D$2050,2,)</f>
        <v>Auckland</v>
      </c>
      <c r="G163" s="37" t="str">
        <f>VLOOKUP(F163,'TLA-EDB'!$A$12:$C$78,3,)</f>
        <v>Yes</v>
      </c>
      <c r="H163" s="65">
        <f>VLOOKUP($A163,'NZ.Stat (Format)'!$C$10:$H$2050,4,)</f>
        <v>4890</v>
      </c>
      <c r="I163" s="65">
        <f>VLOOKUP($A163,'NZ.Stat (Format)'!$C$10:$H$2050,5,)</f>
        <v>5100</v>
      </c>
      <c r="J163" s="65">
        <f>VLOOKUP($A163,'NZ.Stat (Format)'!$C$10:$H$2050,6,)</f>
        <v>5190</v>
      </c>
      <c r="K163" s="37"/>
      <c r="L163" s="37"/>
    </row>
    <row r="164" spans="1:12" x14ac:dyDescent="0.25">
      <c r="A164" s="37" t="s">
        <v>162</v>
      </c>
      <c r="B164" s="37" t="s">
        <v>33</v>
      </c>
      <c r="C164" s="37" t="s">
        <v>33</v>
      </c>
      <c r="D164" s="37" t="b">
        <f t="shared" si="2"/>
        <v>1</v>
      </c>
      <c r="E164" s="37" t="str">
        <f>VLOOKUP(C164,'EDB naming'!$A$6:$B$36,2,)</f>
        <v>Vector Lines</v>
      </c>
      <c r="F164" s="37" t="str">
        <f>VLOOKUP(A164,'NZ.Stat (Format)'!$C$10:$D$2050,2,)</f>
        <v>Auckland</v>
      </c>
      <c r="G164" s="37" t="str">
        <f>VLOOKUP(F164,'TLA-EDB'!$A$12:$C$78,3,)</f>
        <v>Yes</v>
      </c>
      <c r="H164" s="65">
        <f>VLOOKUP($A164,'NZ.Stat (Format)'!$C$10:$H$2050,4,)</f>
        <v>2940</v>
      </c>
      <c r="I164" s="65">
        <f>VLOOKUP($A164,'NZ.Stat (Format)'!$C$10:$H$2050,5,)</f>
        <v>3070</v>
      </c>
      <c r="J164" s="65">
        <f>VLOOKUP($A164,'NZ.Stat (Format)'!$C$10:$H$2050,6,)</f>
        <v>3110</v>
      </c>
      <c r="K164" s="37"/>
      <c r="L164" s="37"/>
    </row>
    <row r="165" spans="1:12" x14ac:dyDescent="0.25">
      <c r="A165" s="37" t="s">
        <v>163</v>
      </c>
      <c r="B165" s="37" t="s">
        <v>33</v>
      </c>
      <c r="C165" s="37" t="s">
        <v>33</v>
      </c>
      <c r="D165" s="37" t="b">
        <f t="shared" si="2"/>
        <v>1</v>
      </c>
      <c r="E165" s="37" t="str">
        <f>VLOOKUP(C165,'EDB naming'!$A$6:$B$36,2,)</f>
        <v>Vector Lines</v>
      </c>
      <c r="F165" s="37" t="str">
        <f>VLOOKUP(A165,'NZ.Stat (Format)'!$C$10:$D$2050,2,)</f>
        <v>Auckland</v>
      </c>
      <c r="G165" s="37" t="str">
        <f>VLOOKUP(F165,'TLA-EDB'!$A$12:$C$78,3,)</f>
        <v>Yes</v>
      </c>
      <c r="H165" s="65">
        <f>VLOOKUP($A165,'NZ.Stat (Format)'!$C$10:$H$2050,4,)</f>
        <v>5080</v>
      </c>
      <c r="I165" s="65">
        <f>VLOOKUP($A165,'NZ.Stat (Format)'!$C$10:$H$2050,5,)</f>
        <v>5400</v>
      </c>
      <c r="J165" s="65">
        <f>VLOOKUP($A165,'NZ.Stat (Format)'!$C$10:$H$2050,6,)</f>
        <v>5630</v>
      </c>
      <c r="K165" s="37"/>
      <c r="L165" s="37"/>
    </row>
    <row r="166" spans="1:12" x14ac:dyDescent="0.25">
      <c r="A166" s="37" t="s">
        <v>164</v>
      </c>
      <c r="B166" s="37" t="s">
        <v>33</v>
      </c>
      <c r="C166" s="37" t="s">
        <v>33</v>
      </c>
      <c r="D166" s="37" t="b">
        <f t="shared" si="2"/>
        <v>1</v>
      </c>
      <c r="E166" s="37" t="str">
        <f>VLOOKUP(C166,'EDB naming'!$A$6:$B$36,2,)</f>
        <v>Vector Lines</v>
      </c>
      <c r="F166" s="37" t="str">
        <f>VLOOKUP(A166,'NZ.Stat (Format)'!$C$10:$D$2050,2,)</f>
        <v>Auckland</v>
      </c>
      <c r="G166" s="37" t="str">
        <f>VLOOKUP(F166,'TLA-EDB'!$A$12:$C$78,3,)</f>
        <v>Yes</v>
      </c>
      <c r="H166" s="65">
        <f>VLOOKUP($A166,'NZ.Stat (Format)'!$C$10:$H$2050,4,)</f>
        <v>6110</v>
      </c>
      <c r="I166" s="65">
        <f>VLOOKUP($A166,'NZ.Stat (Format)'!$C$10:$H$2050,5,)</f>
        <v>6330</v>
      </c>
      <c r="J166" s="65">
        <f>VLOOKUP($A166,'NZ.Stat (Format)'!$C$10:$H$2050,6,)</f>
        <v>6350</v>
      </c>
      <c r="K166" s="37"/>
      <c r="L166" s="37"/>
    </row>
    <row r="167" spans="1:12" x14ac:dyDescent="0.25">
      <c r="A167" s="37" t="s">
        <v>165</v>
      </c>
      <c r="B167" s="37" t="s">
        <v>33</v>
      </c>
      <c r="C167" s="37" t="s">
        <v>33</v>
      </c>
      <c r="D167" s="37" t="b">
        <f t="shared" si="2"/>
        <v>1</v>
      </c>
      <c r="E167" s="37" t="str">
        <f>VLOOKUP(C167,'EDB naming'!$A$6:$B$36,2,)</f>
        <v>Vector Lines</v>
      </c>
      <c r="F167" s="37" t="str">
        <f>VLOOKUP(A167,'NZ.Stat (Format)'!$C$10:$D$2050,2,)</f>
        <v>Auckland</v>
      </c>
      <c r="G167" s="37" t="str">
        <f>VLOOKUP(F167,'TLA-EDB'!$A$12:$C$78,3,)</f>
        <v>Yes</v>
      </c>
      <c r="H167" s="65">
        <f>VLOOKUP($A167,'NZ.Stat (Format)'!$C$10:$H$2050,4,)</f>
        <v>8440</v>
      </c>
      <c r="I167" s="65">
        <f>VLOOKUP($A167,'NZ.Stat (Format)'!$C$10:$H$2050,5,)</f>
        <v>8690</v>
      </c>
      <c r="J167" s="65">
        <f>VLOOKUP($A167,'NZ.Stat (Format)'!$C$10:$H$2050,6,)</f>
        <v>8760</v>
      </c>
      <c r="K167" s="37"/>
      <c r="L167" s="37"/>
    </row>
    <row r="168" spans="1:12" x14ac:dyDescent="0.25">
      <c r="A168" s="37" t="s">
        <v>166</v>
      </c>
      <c r="B168" s="37" t="s">
        <v>167</v>
      </c>
      <c r="C168" s="37" t="s">
        <v>167</v>
      </c>
      <c r="D168" s="37" t="b">
        <f t="shared" si="2"/>
        <v>1</v>
      </c>
      <c r="E168" s="37" t="str">
        <f>VLOOKUP(C168,'EDB naming'!$A$6:$B$36,2,)</f>
        <v>Marlborough Lines</v>
      </c>
      <c r="F168" s="37" t="str">
        <f>VLOOKUP(A168,'NZ.Stat (Format)'!$C$10:$D$2050,2,)</f>
        <v>Marlborough district</v>
      </c>
      <c r="G168" s="37" t="str">
        <f>VLOOKUP(F168,'TLA-EDB'!$A$12:$C$78,3,)</f>
        <v/>
      </c>
      <c r="H168" s="65">
        <f>VLOOKUP($A168,'NZ.Stat (Format)'!$C$10:$H$2050,4,)</f>
        <v>470</v>
      </c>
      <c r="I168" s="65">
        <f>VLOOKUP($A168,'NZ.Stat (Format)'!$C$10:$H$2050,5,)</f>
        <v>470</v>
      </c>
      <c r="J168" s="65">
        <f>VLOOKUP($A168,'NZ.Stat (Format)'!$C$10:$H$2050,6,)</f>
        <v>470</v>
      </c>
      <c r="K168" s="37"/>
      <c r="L168" s="37"/>
    </row>
    <row r="169" spans="1:12" x14ac:dyDescent="0.25">
      <c r="A169" s="37" t="s">
        <v>168</v>
      </c>
      <c r="B169" s="37" t="s">
        <v>133</v>
      </c>
      <c r="C169" s="37" t="s">
        <v>133</v>
      </c>
      <c r="D169" s="37" t="b">
        <f t="shared" si="2"/>
        <v>1</v>
      </c>
      <c r="E169" s="37" t="str">
        <f>VLOOKUP(C169,'EDB naming'!$A$6:$B$36,2,)</f>
        <v>Counties Power</v>
      </c>
      <c r="F169" s="37" t="str">
        <f>VLOOKUP(A169,'NZ.Stat (Format)'!$C$10:$D$2050,2,)</f>
        <v>Auckland</v>
      </c>
      <c r="G169" s="37" t="str">
        <f>VLOOKUP(F169,'TLA-EDB'!$A$12:$C$78,3,)</f>
        <v>Yes</v>
      </c>
      <c r="H169" s="65">
        <f>VLOOKUP($A169,'NZ.Stat (Format)'!$C$10:$H$2050,4,)</f>
        <v>3610</v>
      </c>
      <c r="I169" s="65">
        <f>VLOOKUP($A169,'NZ.Stat (Format)'!$C$10:$H$2050,5,)</f>
        <v>3760</v>
      </c>
      <c r="J169" s="65">
        <f>VLOOKUP($A169,'NZ.Stat (Format)'!$C$10:$H$2050,6,)</f>
        <v>3910</v>
      </c>
      <c r="K169" s="37"/>
      <c r="L169" s="37"/>
    </row>
    <row r="170" spans="1:12" x14ac:dyDescent="0.25">
      <c r="A170" s="37" t="s">
        <v>169</v>
      </c>
      <c r="B170" s="37" t="s">
        <v>133</v>
      </c>
      <c r="C170" s="37" t="s">
        <v>133</v>
      </c>
      <c r="D170" s="37" t="b">
        <f t="shared" si="2"/>
        <v>1</v>
      </c>
      <c r="E170" s="37" t="str">
        <f>VLOOKUP(C170,'EDB naming'!$A$6:$B$36,2,)</f>
        <v>Counties Power</v>
      </c>
      <c r="F170" s="37" t="str">
        <f>VLOOKUP(A170,'NZ.Stat (Format)'!$C$10:$D$2050,2,)</f>
        <v>Auckland</v>
      </c>
      <c r="G170" s="37" t="str">
        <f>VLOOKUP(F170,'TLA-EDB'!$A$12:$C$78,3,)</f>
        <v>Yes</v>
      </c>
      <c r="H170" s="65">
        <f>VLOOKUP($A170,'NZ.Stat (Format)'!$C$10:$H$2050,4,)</f>
        <v>2700</v>
      </c>
      <c r="I170" s="65">
        <f>VLOOKUP($A170,'NZ.Stat (Format)'!$C$10:$H$2050,5,)</f>
        <v>2830</v>
      </c>
      <c r="J170" s="65">
        <f>VLOOKUP($A170,'NZ.Stat (Format)'!$C$10:$H$2050,6,)</f>
        <v>2950</v>
      </c>
      <c r="K170" s="37"/>
      <c r="L170" s="37"/>
    </row>
    <row r="171" spans="1:12" x14ac:dyDescent="0.25">
      <c r="A171" s="37" t="s">
        <v>170</v>
      </c>
      <c r="B171" s="37" t="s">
        <v>133</v>
      </c>
      <c r="C171" s="37" t="s">
        <v>133</v>
      </c>
      <c r="D171" s="37" t="b">
        <f t="shared" si="2"/>
        <v>1</v>
      </c>
      <c r="E171" s="37" t="str">
        <f>VLOOKUP(C171,'EDB naming'!$A$6:$B$36,2,)</f>
        <v>Counties Power</v>
      </c>
      <c r="F171" s="37" t="str">
        <f>VLOOKUP(A171,'NZ.Stat (Format)'!$C$10:$D$2050,2,)</f>
        <v>Auckland</v>
      </c>
      <c r="G171" s="37" t="str">
        <f>VLOOKUP(F171,'TLA-EDB'!$A$12:$C$78,3,)</f>
        <v>Yes</v>
      </c>
      <c r="H171" s="65">
        <f>VLOOKUP($A171,'NZ.Stat (Format)'!$C$10:$H$2050,4,)</f>
        <v>3370</v>
      </c>
      <c r="I171" s="65">
        <f>VLOOKUP($A171,'NZ.Stat (Format)'!$C$10:$H$2050,5,)</f>
        <v>3920</v>
      </c>
      <c r="J171" s="65">
        <f>VLOOKUP($A171,'NZ.Stat (Format)'!$C$10:$H$2050,6,)</f>
        <v>4480</v>
      </c>
      <c r="K171" s="37"/>
      <c r="L171" s="37"/>
    </row>
    <row r="172" spans="1:12" x14ac:dyDescent="0.25">
      <c r="A172" s="37" t="s">
        <v>171</v>
      </c>
      <c r="B172" s="37" t="s">
        <v>133</v>
      </c>
      <c r="C172" s="37" t="s">
        <v>133</v>
      </c>
      <c r="D172" s="37" t="b">
        <f t="shared" si="2"/>
        <v>1</v>
      </c>
      <c r="E172" s="37" t="str">
        <f>VLOOKUP(C172,'EDB naming'!$A$6:$B$36,2,)</f>
        <v>Counties Power</v>
      </c>
      <c r="F172" s="37" t="str">
        <f>VLOOKUP(A172,'NZ.Stat (Format)'!$C$10:$D$2050,2,)</f>
        <v>Auckland</v>
      </c>
      <c r="G172" s="37" t="str">
        <f>VLOOKUP(F172,'TLA-EDB'!$A$12:$C$78,3,)</f>
        <v>Yes</v>
      </c>
      <c r="H172" s="65">
        <f>VLOOKUP($A172,'NZ.Stat (Format)'!$C$10:$H$2050,4,)</f>
        <v>1830</v>
      </c>
      <c r="I172" s="65">
        <f>VLOOKUP($A172,'NZ.Stat (Format)'!$C$10:$H$2050,5,)</f>
        <v>1910</v>
      </c>
      <c r="J172" s="65">
        <f>VLOOKUP($A172,'NZ.Stat (Format)'!$C$10:$H$2050,6,)</f>
        <v>1990</v>
      </c>
      <c r="K172" s="37"/>
      <c r="L172" s="37"/>
    </row>
    <row r="173" spans="1:12" x14ac:dyDescent="0.25">
      <c r="A173" s="37" t="s">
        <v>172</v>
      </c>
      <c r="B173" s="37" t="s">
        <v>133</v>
      </c>
      <c r="C173" s="37" t="s">
        <v>133</v>
      </c>
      <c r="D173" s="37" t="b">
        <f t="shared" si="2"/>
        <v>1</v>
      </c>
      <c r="E173" s="37" t="str">
        <f>VLOOKUP(C173,'EDB naming'!$A$6:$B$36,2,)</f>
        <v>Counties Power</v>
      </c>
      <c r="F173" s="37" t="str">
        <f>VLOOKUP(A173,'NZ.Stat (Format)'!$C$10:$D$2050,2,)</f>
        <v>Waikato district</v>
      </c>
      <c r="G173" s="37" t="str">
        <f>VLOOKUP(F173,'TLA-EDB'!$A$12:$C$78,3,)</f>
        <v>Yes</v>
      </c>
      <c r="H173" s="65">
        <f>VLOOKUP($A173,'NZ.Stat (Format)'!$C$10:$H$2050,4,)</f>
        <v>240</v>
      </c>
      <c r="I173" s="65">
        <f>VLOOKUP($A173,'NZ.Stat (Format)'!$C$10:$H$2050,5,)</f>
        <v>240</v>
      </c>
      <c r="J173" s="65">
        <f>VLOOKUP($A173,'NZ.Stat (Format)'!$C$10:$H$2050,6,)</f>
        <v>250</v>
      </c>
      <c r="K173" s="37"/>
      <c r="L173" s="37"/>
    </row>
    <row r="174" spans="1:12" x14ac:dyDescent="0.25">
      <c r="A174" s="37" t="s">
        <v>173</v>
      </c>
      <c r="B174" s="37"/>
      <c r="C174" s="37" t="s">
        <v>175</v>
      </c>
      <c r="D174" s="37" t="b">
        <f t="shared" si="2"/>
        <v>0</v>
      </c>
      <c r="E174" s="37" t="str">
        <f>VLOOKUP(C174,'EDB naming'!$A$6:$B$36,2,)</f>
        <v>WEL Networks</v>
      </c>
      <c r="F174" s="37" t="str">
        <f>VLOOKUP(A174,'NZ.Stat (Format)'!$C$10:$D$2050,2,)</f>
        <v>Waikato district</v>
      </c>
      <c r="G174" s="37" t="str">
        <f>VLOOKUP(F174,'TLA-EDB'!$A$12:$C$78,3,)</f>
        <v>Yes</v>
      </c>
      <c r="H174" s="65">
        <f>VLOOKUP($A174,'NZ.Stat (Format)'!$C$10:$H$2050,4,)</f>
        <v>3210</v>
      </c>
      <c r="I174" s="65">
        <f>VLOOKUP($A174,'NZ.Stat (Format)'!$C$10:$H$2050,5,)</f>
        <v>3290</v>
      </c>
      <c r="J174" s="65">
        <f>VLOOKUP($A174,'NZ.Stat (Format)'!$C$10:$H$2050,6,)</f>
        <v>3340</v>
      </c>
      <c r="K174" s="37"/>
      <c r="L174" s="37" t="s">
        <v>4174</v>
      </c>
    </row>
    <row r="175" spans="1:12" x14ac:dyDescent="0.25">
      <c r="A175" s="37" t="s">
        <v>174</v>
      </c>
      <c r="B175" s="37" t="s">
        <v>175</v>
      </c>
      <c r="C175" s="37" t="s">
        <v>175</v>
      </c>
      <c r="D175" s="37" t="b">
        <f t="shared" si="2"/>
        <v>1</v>
      </c>
      <c r="E175" s="37" t="str">
        <f>VLOOKUP(C175,'EDB naming'!$A$6:$B$36,2,)</f>
        <v>WEL Networks</v>
      </c>
      <c r="F175" s="37" t="str">
        <f>VLOOKUP(A175,'NZ.Stat (Format)'!$C$10:$D$2050,2,)</f>
        <v>Hamilton city</v>
      </c>
      <c r="G175" s="37" t="str">
        <f>VLOOKUP(F175,'TLA-EDB'!$A$12:$C$78,3,)</f>
        <v/>
      </c>
      <c r="H175" s="65">
        <f>VLOOKUP($A175,'NZ.Stat (Format)'!$C$10:$H$2050,4,)</f>
        <v>4360</v>
      </c>
      <c r="I175" s="65">
        <f>VLOOKUP($A175,'NZ.Stat (Format)'!$C$10:$H$2050,5,)</f>
        <v>4430</v>
      </c>
      <c r="J175" s="65">
        <f>VLOOKUP($A175,'NZ.Stat (Format)'!$C$10:$H$2050,6,)</f>
        <v>4490</v>
      </c>
      <c r="K175" s="37"/>
      <c r="L175" s="37"/>
    </row>
    <row r="176" spans="1:12" x14ac:dyDescent="0.25">
      <c r="A176" s="37" t="s">
        <v>176</v>
      </c>
      <c r="B176" s="37" t="s">
        <v>175</v>
      </c>
      <c r="C176" s="37" t="s">
        <v>175</v>
      </c>
      <c r="D176" s="37" t="b">
        <f t="shared" si="2"/>
        <v>1</v>
      </c>
      <c r="E176" s="37" t="str">
        <f>VLOOKUP(C176,'EDB naming'!$A$6:$B$36,2,)</f>
        <v>WEL Networks</v>
      </c>
      <c r="F176" s="37" t="str">
        <f>VLOOKUP(A176,'NZ.Stat (Format)'!$C$10:$D$2050,2,)</f>
        <v>Waikato district</v>
      </c>
      <c r="G176" s="37" t="str">
        <f>VLOOKUP(F176,'TLA-EDB'!$A$12:$C$78,3,)</f>
        <v>Yes</v>
      </c>
      <c r="H176" s="65">
        <f>VLOOKUP($A176,'NZ.Stat (Format)'!$C$10:$H$2050,4,)</f>
        <v>2390</v>
      </c>
      <c r="I176" s="65">
        <f>VLOOKUP($A176,'NZ.Stat (Format)'!$C$10:$H$2050,5,)</f>
        <v>2430</v>
      </c>
      <c r="J176" s="65">
        <f>VLOOKUP($A176,'NZ.Stat (Format)'!$C$10:$H$2050,6,)</f>
        <v>2470</v>
      </c>
      <c r="K176" s="37"/>
      <c r="L176" s="37"/>
    </row>
    <row r="177" spans="1:12" x14ac:dyDescent="0.25">
      <c r="A177" s="37" t="s">
        <v>177</v>
      </c>
      <c r="B177" s="37" t="s">
        <v>175</v>
      </c>
      <c r="C177" s="37" t="s">
        <v>175</v>
      </c>
      <c r="D177" s="37" t="b">
        <f t="shared" si="2"/>
        <v>1</v>
      </c>
      <c r="E177" s="37" t="str">
        <f>VLOOKUP(C177,'EDB naming'!$A$6:$B$36,2,)</f>
        <v>WEL Networks</v>
      </c>
      <c r="F177" s="37" t="str">
        <f>VLOOKUP(A177,'NZ.Stat (Format)'!$C$10:$D$2050,2,)</f>
        <v>Waikato district</v>
      </c>
      <c r="G177" s="37" t="str">
        <f>VLOOKUP(F177,'TLA-EDB'!$A$12:$C$78,3,)</f>
        <v>Yes</v>
      </c>
      <c r="H177" s="65">
        <f>VLOOKUP($A177,'NZ.Stat (Format)'!$C$10:$H$2050,4,)</f>
        <v>3200</v>
      </c>
      <c r="I177" s="65">
        <f>VLOOKUP($A177,'NZ.Stat (Format)'!$C$10:$H$2050,5,)</f>
        <v>3490</v>
      </c>
      <c r="J177" s="65">
        <f>VLOOKUP($A177,'NZ.Stat (Format)'!$C$10:$H$2050,6,)</f>
        <v>3780</v>
      </c>
      <c r="K177" s="37"/>
      <c r="L177" s="37"/>
    </row>
    <row r="178" spans="1:12" x14ac:dyDescent="0.25">
      <c r="A178" s="37" t="s">
        <v>178</v>
      </c>
      <c r="B178" s="37" t="s">
        <v>175</v>
      </c>
      <c r="C178" s="37" t="s">
        <v>175</v>
      </c>
      <c r="D178" s="37" t="b">
        <f t="shared" si="2"/>
        <v>1</v>
      </c>
      <c r="E178" s="37" t="str">
        <f>VLOOKUP(C178,'EDB naming'!$A$6:$B$36,2,)</f>
        <v>WEL Networks</v>
      </c>
      <c r="F178" s="37" t="str">
        <f>VLOOKUP(A178,'NZ.Stat (Format)'!$C$10:$D$2050,2,)</f>
        <v>Waikato district</v>
      </c>
      <c r="G178" s="37" t="str">
        <f>VLOOKUP(F178,'TLA-EDB'!$A$12:$C$78,3,)</f>
        <v>Yes</v>
      </c>
      <c r="H178" s="65">
        <f>VLOOKUP($A178,'NZ.Stat (Format)'!$C$10:$H$2050,4,)</f>
        <v>6750</v>
      </c>
      <c r="I178" s="65">
        <f>VLOOKUP($A178,'NZ.Stat (Format)'!$C$10:$H$2050,5,)</f>
        <v>7200</v>
      </c>
      <c r="J178" s="65">
        <f>VLOOKUP($A178,'NZ.Stat (Format)'!$C$10:$H$2050,6,)</f>
        <v>7640</v>
      </c>
      <c r="K178" s="37"/>
      <c r="L178" s="37"/>
    </row>
    <row r="179" spans="1:12" x14ac:dyDescent="0.25">
      <c r="A179" s="37" t="s">
        <v>179</v>
      </c>
      <c r="B179" s="37" t="s">
        <v>180</v>
      </c>
      <c r="C179" s="37" t="s">
        <v>180</v>
      </c>
      <c r="D179" s="37" t="b">
        <f t="shared" si="2"/>
        <v>1</v>
      </c>
      <c r="E179" s="37" t="str">
        <f>VLOOKUP(C179,'EDB naming'!$A$6:$B$36,2,)</f>
        <v>Waipa Networks</v>
      </c>
      <c r="F179" s="37" t="str">
        <f>VLOOKUP(A179,'NZ.Stat (Format)'!$C$10:$D$2050,2,)</f>
        <v>Waipa district</v>
      </c>
      <c r="G179" s="37" t="str">
        <f>VLOOKUP(F179,'TLA-EDB'!$A$12:$C$78,3,)</f>
        <v>Yes</v>
      </c>
      <c r="H179" s="65">
        <f>VLOOKUP($A179,'NZ.Stat (Format)'!$C$10:$H$2050,4,)</f>
        <v>1780</v>
      </c>
      <c r="I179" s="65">
        <f>VLOOKUP($A179,'NZ.Stat (Format)'!$C$10:$H$2050,5,)</f>
        <v>1950</v>
      </c>
      <c r="J179" s="65">
        <f>VLOOKUP($A179,'NZ.Stat (Format)'!$C$10:$H$2050,6,)</f>
        <v>2090</v>
      </c>
      <c r="K179" s="37"/>
      <c r="L179" s="37"/>
    </row>
    <row r="180" spans="1:12" x14ac:dyDescent="0.25">
      <c r="A180" s="37" t="s">
        <v>181</v>
      </c>
      <c r="B180" s="37" t="s">
        <v>180</v>
      </c>
      <c r="C180" s="37" t="s">
        <v>180</v>
      </c>
      <c r="D180" s="37" t="b">
        <f t="shared" si="2"/>
        <v>1</v>
      </c>
      <c r="E180" s="37" t="str">
        <f>VLOOKUP(C180,'EDB naming'!$A$6:$B$36,2,)</f>
        <v>Waipa Networks</v>
      </c>
      <c r="F180" s="37" t="str">
        <f>VLOOKUP(A180,'NZ.Stat (Format)'!$C$10:$D$2050,2,)</f>
        <v>Waipa district</v>
      </c>
      <c r="G180" s="37" t="str">
        <f>VLOOKUP(F180,'TLA-EDB'!$A$12:$C$78,3,)</f>
        <v>Yes</v>
      </c>
      <c r="H180" s="65">
        <f>VLOOKUP($A180,'NZ.Stat (Format)'!$C$10:$H$2050,4,)</f>
        <v>3330</v>
      </c>
      <c r="I180" s="65">
        <f>VLOOKUP($A180,'NZ.Stat (Format)'!$C$10:$H$2050,5,)</f>
        <v>3450</v>
      </c>
      <c r="J180" s="65">
        <f>VLOOKUP($A180,'NZ.Stat (Format)'!$C$10:$H$2050,6,)</f>
        <v>3520</v>
      </c>
      <c r="K180" s="37"/>
      <c r="L180" s="37"/>
    </row>
    <row r="181" spans="1:12" x14ac:dyDescent="0.25">
      <c r="A181" s="37" t="s">
        <v>182</v>
      </c>
      <c r="B181" s="37" t="s">
        <v>180</v>
      </c>
      <c r="C181" s="37" t="s">
        <v>180</v>
      </c>
      <c r="D181" s="37" t="b">
        <f t="shared" si="2"/>
        <v>1</v>
      </c>
      <c r="E181" s="37" t="str">
        <f>VLOOKUP(C181,'EDB naming'!$A$6:$B$36,2,)</f>
        <v>Waipa Networks</v>
      </c>
      <c r="F181" s="37" t="str">
        <f>VLOOKUP(A181,'NZ.Stat (Format)'!$C$10:$D$2050,2,)</f>
        <v>Waipa district</v>
      </c>
      <c r="G181" s="37" t="str">
        <f>VLOOKUP(F181,'TLA-EDB'!$A$12:$C$78,3,)</f>
        <v>Yes</v>
      </c>
      <c r="H181" s="65">
        <f>VLOOKUP($A181,'NZ.Stat (Format)'!$C$10:$H$2050,4,)</f>
        <v>2940</v>
      </c>
      <c r="I181" s="65">
        <f>VLOOKUP($A181,'NZ.Stat (Format)'!$C$10:$H$2050,5,)</f>
        <v>2950</v>
      </c>
      <c r="J181" s="65">
        <f>VLOOKUP($A181,'NZ.Stat (Format)'!$C$10:$H$2050,6,)</f>
        <v>2950</v>
      </c>
      <c r="K181" s="37"/>
      <c r="L181" s="37"/>
    </row>
    <row r="182" spans="1:12" x14ac:dyDescent="0.25">
      <c r="A182" s="37" t="s">
        <v>183</v>
      </c>
      <c r="B182" s="37" t="s">
        <v>175</v>
      </c>
      <c r="C182" s="37" t="s">
        <v>175</v>
      </c>
      <c r="D182" s="37" t="b">
        <f t="shared" si="2"/>
        <v>1</v>
      </c>
      <c r="E182" s="37" t="str">
        <f>VLOOKUP(C182,'EDB naming'!$A$6:$B$36,2,)</f>
        <v>WEL Networks</v>
      </c>
      <c r="F182" s="37" t="str">
        <f>VLOOKUP(A182,'NZ.Stat (Format)'!$C$10:$D$2050,2,)</f>
        <v>Hamilton city</v>
      </c>
      <c r="G182" s="37" t="str">
        <f>VLOOKUP(F182,'TLA-EDB'!$A$12:$C$78,3,)</f>
        <v/>
      </c>
      <c r="H182" s="65">
        <f>VLOOKUP($A182,'NZ.Stat (Format)'!$C$10:$H$2050,4,)</f>
        <v>2360</v>
      </c>
      <c r="I182" s="65">
        <f>VLOOKUP($A182,'NZ.Stat (Format)'!$C$10:$H$2050,5,)</f>
        <v>2500</v>
      </c>
      <c r="J182" s="65">
        <f>VLOOKUP($A182,'NZ.Stat (Format)'!$C$10:$H$2050,6,)</f>
        <v>2540</v>
      </c>
      <c r="K182" s="37"/>
      <c r="L182" s="37"/>
    </row>
    <row r="183" spans="1:12" x14ac:dyDescent="0.25">
      <c r="A183" s="37" t="s">
        <v>184</v>
      </c>
      <c r="B183" s="37" t="s">
        <v>167</v>
      </c>
      <c r="C183" s="37" t="s">
        <v>167</v>
      </c>
      <c r="D183" s="37" t="b">
        <f t="shared" si="2"/>
        <v>1</v>
      </c>
      <c r="E183" s="37" t="str">
        <f>VLOOKUP(C183,'EDB naming'!$A$6:$B$36,2,)</f>
        <v>Marlborough Lines</v>
      </c>
      <c r="F183" s="37" t="str">
        <f>VLOOKUP(A183,'NZ.Stat (Format)'!$C$10:$D$2050,2,)</f>
        <v>Marlborough district</v>
      </c>
      <c r="G183" s="37" t="str">
        <f>VLOOKUP(F183,'TLA-EDB'!$A$12:$C$78,3,)</f>
        <v/>
      </c>
      <c r="H183" s="65">
        <f>VLOOKUP($A183,'NZ.Stat (Format)'!$C$10:$H$2050,4,)</f>
        <v>1350</v>
      </c>
      <c r="I183" s="65">
        <f>VLOOKUP($A183,'NZ.Stat (Format)'!$C$10:$H$2050,5,)</f>
        <v>1380</v>
      </c>
      <c r="J183" s="65">
        <f>VLOOKUP($A183,'NZ.Stat (Format)'!$C$10:$H$2050,6,)</f>
        <v>1400</v>
      </c>
      <c r="K183" s="37"/>
      <c r="L183" s="37"/>
    </row>
    <row r="184" spans="1:12" x14ac:dyDescent="0.25">
      <c r="A184" s="37" t="s">
        <v>185</v>
      </c>
      <c r="B184" s="37" t="s">
        <v>180</v>
      </c>
      <c r="C184" s="37" t="s">
        <v>180</v>
      </c>
      <c r="D184" s="37" t="b">
        <f t="shared" si="2"/>
        <v>1</v>
      </c>
      <c r="E184" s="37" t="str">
        <f>VLOOKUP(C184,'EDB naming'!$A$6:$B$36,2,)</f>
        <v>Waipa Networks</v>
      </c>
      <c r="F184" s="37" t="str">
        <f>VLOOKUP(A184,'NZ.Stat (Format)'!$C$10:$D$2050,2,)</f>
        <v>Waipa district</v>
      </c>
      <c r="G184" s="37" t="str">
        <f>VLOOKUP(F184,'TLA-EDB'!$A$12:$C$78,3,)</f>
        <v>Yes</v>
      </c>
      <c r="H184" s="65">
        <f>VLOOKUP($A184,'NZ.Stat (Format)'!$C$10:$H$2050,4,)</f>
        <v>4100</v>
      </c>
      <c r="I184" s="65">
        <f>VLOOKUP($A184,'NZ.Stat (Format)'!$C$10:$H$2050,5,)</f>
        <v>4190</v>
      </c>
      <c r="J184" s="65">
        <f>VLOOKUP($A184,'NZ.Stat (Format)'!$C$10:$H$2050,6,)</f>
        <v>4260</v>
      </c>
      <c r="K184" s="37"/>
      <c r="L184" s="37"/>
    </row>
    <row r="185" spans="1:12" x14ac:dyDescent="0.25">
      <c r="A185" s="37" t="s">
        <v>186</v>
      </c>
      <c r="B185" s="37" t="s">
        <v>175</v>
      </c>
      <c r="C185" s="37" t="s">
        <v>175</v>
      </c>
      <c r="D185" s="37" t="b">
        <f t="shared" si="2"/>
        <v>1</v>
      </c>
      <c r="E185" s="37" t="str">
        <f>VLOOKUP(C185,'EDB naming'!$A$6:$B$36,2,)</f>
        <v>WEL Networks</v>
      </c>
      <c r="F185" s="37" t="str">
        <f>VLOOKUP(A185,'NZ.Stat (Format)'!$C$10:$D$2050,2,)</f>
        <v>Hamilton city</v>
      </c>
      <c r="G185" s="37" t="str">
        <f>VLOOKUP(F185,'TLA-EDB'!$A$12:$C$78,3,)</f>
        <v/>
      </c>
      <c r="H185" s="65">
        <f>VLOOKUP($A185,'NZ.Stat (Format)'!$C$10:$H$2050,4,)</f>
        <v>1530</v>
      </c>
      <c r="I185" s="65">
        <f>VLOOKUP($A185,'NZ.Stat (Format)'!$C$10:$H$2050,5,)</f>
        <v>3440</v>
      </c>
      <c r="J185" s="65">
        <f>VLOOKUP($A185,'NZ.Stat (Format)'!$C$10:$H$2050,6,)</f>
        <v>6380</v>
      </c>
      <c r="K185" s="37"/>
      <c r="L185" s="37"/>
    </row>
    <row r="186" spans="1:12" x14ac:dyDescent="0.25">
      <c r="A186" s="37" t="s">
        <v>187</v>
      </c>
      <c r="B186" s="37" t="s">
        <v>175</v>
      </c>
      <c r="C186" s="37" t="s">
        <v>175</v>
      </c>
      <c r="D186" s="37" t="b">
        <f t="shared" si="2"/>
        <v>1</v>
      </c>
      <c r="E186" s="37" t="str">
        <f>VLOOKUP(C186,'EDB naming'!$A$6:$B$36,2,)</f>
        <v>WEL Networks</v>
      </c>
      <c r="F186" s="37" t="str">
        <f>VLOOKUP(A186,'NZ.Stat (Format)'!$C$10:$D$2050,2,)</f>
        <v>Waikato district</v>
      </c>
      <c r="G186" s="37" t="str">
        <f>VLOOKUP(F186,'TLA-EDB'!$A$12:$C$78,3,)</f>
        <v>Yes</v>
      </c>
      <c r="H186" s="65">
        <f>VLOOKUP($A186,'NZ.Stat (Format)'!$C$10:$H$2050,4,)</f>
        <v>2830</v>
      </c>
      <c r="I186" s="65">
        <f>VLOOKUP($A186,'NZ.Stat (Format)'!$C$10:$H$2050,5,)</f>
        <v>3060</v>
      </c>
      <c r="J186" s="65">
        <f>VLOOKUP($A186,'NZ.Stat (Format)'!$C$10:$H$2050,6,)</f>
        <v>3290</v>
      </c>
      <c r="K186" s="37"/>
      <c r="L186" s="37"/>
    </row>
    <row r="187" spans="1:12" x14ac:dyDescent="0.25">
      <c r="A187" s="37" t="s">
        <v>188</v>
      </c>
      <c r="B187" s="37" t="s">
        <v>175</v>
      </c>
      <c r="C187" s="37" t="s">
        <v>175</v>
      </c>
      <c r="D187" s="37" t="b">
        <f t="shared" si="2"/>
        <v>1</v>
      </c>
      <c r="E187" s="37" t="str">
        <f>VLOOKUP(C187,'EDB naming'!$A$6:$B$36,2,)</f>
        <v>WEL Networks</v>
      </c>
      <c r="F187" s="37" t="str">
        <f>VLOOKUP(A187,'NZ.Stat (Format)'!$C$10:$D$2050,2,)</f>
        <v>Hamilton city</v>
      </c>
      <c r="G187" s="37" t="str">
        <f>VLOOKUP(F187,'TLA-EDB'!$A$12:$C$78,3,)</f>
        <v/>
      </c>
      <c r="H187" s="65">
        <f>VLOOKUP($A187,'NZ.Stat (Format)'!$C$10:$H$2050,4,)</f>
        <v>210</v>
      </c>
      <c r="I187" s="65">
        <f>VLOOKUP($A187,'NZ.Stat (Format)'!$C$10:$H$2050,5,)</f>
        <v>230</v>
      </c>
      <c r="J187" s="65">
        <f>VLOOKUP($A187,'NZ.Stat (Format)'!$C$10:$H$2050,6,)</f>
        <v>250</v>
      </c>
      <c r="K187" s="37"/>
      <c r="L187" s="37"/>
    </row>
    <row r="188" spans="1:12" x14ac:dyDescent="0.25">
      <c r="A188" s="37" t="s">
        <v>189</v>
      </c>
      <c r="B188" s="37" t="s">
        <v>180</v>
      </c>
      <c r="C188" s="37" t="s">
        <v>180</v>
      </c>
      <c r="D188" s="37" t="b">
        <f t="shared" si="2"/>
        <v>1</v>
      </c>
      <c r="E188" s="37" t="str">
        <f>VLOOKUP(C188,'EDB naming'!$A$6:$B$36,2,)</f>
        <v>Waipa Networks</v>
      </c>
      <c r="F188" s="37" t="str">
        <f>VLOOKUP(A188,'NZ.Stat (Format)'!$C$10:$D$2050,2,)</f>
        <v>Waipa district</v>
      </c>
      <c r="G188" s="37" t="str">
        <f>VLOOKUP(F188,'TLA-EDB'!$A$12:$C$78,3,)</f>
        <v>Yes</v>
      </c>
      <c r="H188" s="65">
        <f>VLOOKUP($A188,'NZ.Stat (Format)'!$C$10:$H$2050,4,)</f>
        <v>480</v>
      </c>
      <c r="I188" s="65">
        <f>VLOOKUP($A188,'NZ.Stat (Format)'!$C$10:$H$2050,5,)</f>
        <v>490</v>
      </c>
      <c r="J188" s="65">
        <f>VLOOKUP($A188,'NZ.Stat (Format)'!$C$10:$H$2050,6,)</f>
        <v>500</v>
      </c>
      <c r="K188" s="37"/>
      <c r="L188" s="37"/>
    </row>
    <row r="189" spans="1:12" x14ac:dyDescent="0.25">
      <c r="A189" s="37" t="s">
        <v>190</v>
      </c>
      <c r="B189" s="37" t="s">
        <v>180</v>
      </c>
      <c r="C189" s="37" t="s">
        <v>180</v>
      </c>
      <c r="D189" s="37" t="b">
        <f t="shared" si="2"/>
        <v>1</v>
      </c>
      <c r="E189" s="37" t="str">
        <f>VLOOKUP(C189,'EDB naming'!$A$6:$B$36,2,)</f>
        <v>Waipa Networks</v>
      </c>
      <c r="F189" s="37" t="str">
        <f>VLOOKUP(A189,'NZ.Stat (Format)'!$C$10:$D$2050,2,)</f>
        <v>Waipa district</v>
      </c>
      <c r="G189" s="37" t="str">
        <f>VLOOKUP(F189,'TLA-EDB'!$A$12:$C$78,3,)</f>
        <v>Yes</v>
      </c>
      <c r="H189" s="65">
        <f>VLOOKUP($A189,'NZ.Stat (Format)'!$C$10:$H$2050,4,)</f>
        <v>1600</v>
      </c>
      <c r="I189" s="65">
        <f>VLOOKUP($A189,'NZ.Stat (Format)'!$C$10:$H$2050,5,)</f>
        <v>1720</v>
      </c>
      <c r="J189" s="65">
        <f>VLOOKUP($A189,'NZ.Stat (Format)'!$C$10:$H$2050,6,)</f>
        <v>1850</v>
      </c>
      <c r="K189" s="37"/>
      <c r="L189" s="37"/>
    </row>
    <row r="190" spans="1:12" x14ac:dyDescent="0.25">
      <c r="A190" s="37" t="s">
        <v>191</v>
      </c>
      <c r="B190" s="37" t="s">
        <v>180</v>
      </c>
      <c r="C190" s="37" t="s">
        <v>180</v>
      </c>
      <c r="D190" s="37" t="b">
        <f t="shared" si="2"/>
        <v>1</v>
      </c>
      <c r="E190" s="37" t="str">
        <f>VLOOKUP(C190,'EDB naming'!$A$6:$B$36,2,)</f>
        <v>Waipa Networks</v>
      </c>
      <c r="F190" s="37" t="str">
        <f>VLOOKUP(A190,'NZ.Stat (Format)'!$C$10:$D$2050,2,)</f>
        <v>Waipa district</v>
      </c>
      <c r="G190" s="37" t="str">
        <f>VLOOKUP(F190,'TLA-EDB'!$A$12:$C$78,3,)</f>
        <v>Yes</v>
      </c>
      <c r="H190" s="65">
        <f>VLOOKUP($A190,'NZ.Stat (Format)'!$C$10:$H$2050,4,)</f>
        <v>580</v>
      </c>
      <c r="I190" s="65">
        <f>VLOOKUP($A190,'NZ.Stat (Format)'!$C$10:$H$2050,5,)</f>
        <v>620</v>
      </c>
      <c r="J190" s="65">
        <f>VLOOKUP($A190,'NZ.Stat (Format)'!$C$10:$H$2050,6,)</f>
        <v>650</v>
      </c>
      <c r="K190" s="37"/>
      <c r="L190" s="37"/>
    </row>
    <row r="191" spans="1:12" x14ac:dyDescent="0.25">
      <c r="A191" s="37" t="s">
        <v>192</v>
      </c>
      <c r="B191" s="37" t="s">
        <v>180</v>
      </c>
      <c r="C191" s="37" t="s">
        <v>180</v>
      </c>
      <c r="D191" s="37" t="b">
        <f t="shared" si="2"/>
        <v>1</v>
      </c>
      <c r="E191" s="37" t="str">
        <f>VLOOKUP(C191,'EDB naming'!$A$6:$B$36,2,)</f>
        <v>Waipa Networks</v>
      </c>
      <c r="F191" s="37" t="str">
        <f>VLOOKUP(A191,'NZ.Stat (Format)'!$C$10:$D$2050,2,)</f>
        <v>Waipa district</v>
      </c>
      <c r="G191" s="37" t="str">
        <f>VLOOKUP(F191,'TLA-EDB'!$A$12:$C$78,3,)</f>
        <v>Yes</v>
      </c>
      <c r="H191" s="65">
        <f>VLOOKUP($A191,'NZ.Stat (Format)'!$C$10:$H$2050,4,)</f>
        <v>490</v>
      </c>
      <c r="I191" s="65">
        <f>VLOOKUP($A191,'NZ.Stat (Format)'!$C$10:$H$2050,5,)</f>
        <v>490</v>
      </c>
      <c r="J191" s="65">
        <f>VLOOKUP($A191,'NZ.Stat (Format)'!$C$10:$H$2050,6,)</f>
        <v>490</v>
      </c>
      <c r="K191" s="37"/>
      <c r="L191" s="37"/>
    </row>
    <row r="192" spans="1:12" x14ac:dyDescent="0.25">
      <c r="A192" s="37" t="s">
        <v>193</v>
      </c>
      <c r="B192" s="37" t="s">
        <v>180</v>
      </c>
      <c r="C192" s="37" t="s">
        <v>180</v>
      </c>
      <c r="D192" s="37" t="b">
        <f t="shared" si="2"/>
        <v>1</v>
      </c>
      <c r="E192" s="37" t="str">
        <f>VLOOKUP(C192,'EDB naming'!$A$6:$B$36,2,)</f>
        <v>Waipa Networks</v>
      </c>
      <c r="F192" s="37" t="str">
        <f>VLOOKUP(A192,'NZ.Stat (Format)'!$C$10:$D$2050,2,)</f>
        <v>Waipa district</v>
      </c>
      <c r="G192" s="37" t="str">
        <f>VLOOKUP(F192,'TLA-EDB'!$A$12:$C$78,3,)</f>
        <v>Yes</v>
      </c>
      <c r="H192" s="65">
        <f>VLOOKUP($A192,'NZ.Stat (Format)'!$C$10:$H$2050,4,)</f>
        <v>1140</v>
      </c>
      <c r="I192" s="65">
        <f>VLOOKUP($A192,'NZ.Stat (Format)'!$C$10:$H$2050,5,)</f>
        <v>1250</v>
      </c>
      <c r="J192" s="65">
        <f>VLOOKUP($A192,'NZ.Stat (Format)'!$C$10:$H$2050,6,)</f>
        <v>1370</v>
      </c>
      <c r="K192" s="37"/>
      <c r="L192" s="37"/>
    </row>
    <row r="193" spans="1:12" x14ac:dyDescent="0.25">
      <c r="A193" s="37" t="s">
        <v>194</v>
      </c>
      <c r="B193" s="37" t="s">
        <v>180</v>
      </c>
      <c r="C193" s="37" t="s">
        <v>180</v>
      </c>
      <c r="D193" s="37" t="b">
        <f t="shared" si="2"/>
        <v>1</v>
      </c>
      <c r="E193" s="37" t="str">
        <f>VLOOKUP(C193,'EDB naming'!$A$6:$B$36,2,)</f>
        <v>Waipa Networks</v>
      </c>
      <c r="F193" s="37" t="str">
        <f>VLOOKUP(A193,'NZ.Stat (Format)'!$C$10:$D$2050,2,)</f>
        <v>Waipa district</v>
      </c>
      <c r="G193" s="37" t="str">
        <f>VLOOKUP(F193,'TLA-EDB'!$A$12:$C$78,3,)</f>
        <v>Yes</v>
      </c>
      <c r="H193" s="65">
        <f>VLOOKUP($A193,'NZ.Stat (Format)'!$C$10:$H$2050,4,)</f>
        <v>2160</v>
      </c>
      <c r="I193" s="65">
        <f>VLOOKUP($A193,'NZ.Stat (Format)'!$C$10:$H$2050,5,)</f>
        <v>2270</v>
      </c>
      <c r="J193" s="65">
        <f>VLOOKUP($A193,'NZ.Stat (Format)'!$C$10:$H$2050,6,)</f>
        <v>2390</v>
      </c>
      <c r="K193" s="37"/>
      <c r="L193" s="37"/>
    </row>
    <row r="194" spans="1:12" x14ac:dyDescent="0.25">
      <c r="A194" s="37" t="s">
        <v>195</v>
      </c>
      <c r="B194" s="37" t="s">
        <v>180</v>
      </c>
      <c r="C194" s="37" t="s">
        <v>180</v>
      </c>
      <c r="D194" s="37" t="b">
        <f t="shared" si="2"/>
        <v>1</v>
      </c>
      <c r="E194" s="37" t="str">
        <f>VLOOKUP(C194,'EDB naming'!$A$6:$B$36,2,)</f>
        <v>Waipa Networks</v>
      </c>
      <c r="F194" s="37" t="str">
        <f>VLOOKUP(A194,'NZ.Stat (Format)'!$C$10:$D$2050,2,)</f>
        <v>Waipa district</v>
      </c>
      <c r="G194" s="37" t="str">
        <f>VLOOKUP(F194,'TLA-EDB'!$A$12:$C$78,3,)</f>
        <v>Yes</v>
      </c>
      <c r="H194" s="65">
        <f>VLOOKUP($A194,'NZ.Stat (Format)'!$C$10:$H$2050,4,)</f>
        <v>1300</v>
      </c>
      <c r="I194" s="65">
        <f>VLOOKUP($A194,'NZ.Stat (Format)'!$C$10:$H$2050,5,)</f>
        <v>1730</v>
      </c>
      <c r="J194" s="65">
        <f>VLOOKUP($A194,'NZ.Stat (Format)'!$C$10:$H$2050,6,)</f>
        <v>2100</v>
      </c>
      <c r="K194" s="37"/>
      <c r="L194" s="37"/>
    </row>
    <row r="195" spans="1:12" x14ac:dyDescent="0.25">
      <c r="A195" s="37" t="s">
        <v>196</v>
      </c>
      <c r="B195" s="37" t="s">
        <v>180</v>
      </c>
      <c r="C195" s="37" t="s">
        <v>180</v>
      </c>
      <c r="D195" s="37" t="b">
        <f t="shared" si="2"/>
        <v>1</v>
      </c>
      <c r="E195" s="37" t="str">
        <f>VLOOKUP(C195,'EDB naming'!$A$6:$B$36,2,)</f>
        <v>Waipa Networks</v>
      </c>
      <c r="F195" s="37" t="str">
        <f>VLOOKUP(A195,'NZ.Stat (Format)'!$C$10:$D$2050,2,)</f>
        <v>Waipa district</v>
      </c>
      <c r="G195" s="37" t="str">
        <f>VLOOKUP(F195,'TLA-EDB'!$A$12:$C$78,3,)</f>
        <v>Yes</v>
      </c>
      <c r="H195" s="65">
        <f>VLOOKUP($A195,'NZ.Stat (Format)'!$C$10:$H$2050,4,)</f>
        <v>220</v>
      </c>
      <c r="I195" s="65">
        <f>VLOOKUP($A195,'NZ.Stat (Format)'!$C$10:$H$2050,5,)</f>
        <v>230</v>
      </c>
      <c r="J195" s="65">
        <f>VLOOKUP($A195,'NZ.Stat (Format)'!$C$10:$H$2050,6,)</f>
        <v>230</v>
      </c>
      <c r="K195" s="37"/>
      <c r="L195" s="37"/>
    </row>
    <row r="196" spans="1:12" x14ac:dyDescent="0.25">
      <c r="A196" s="37" t="s">
        <v>197</v>
      </c>
      <c r="B196" s="37" t="s">
        <v>180</v>
      </c>
      <c r="C196" s="37" t="s">
        <v>180</v>
      </c>
      <c r="D196" s="37" t="b">
        <f t="shared" si="2"/>
        <v>1</v>
      </c>
      <c r="E196" s="37" t="str">
        <f>VLOOKUP(C196,'EDB naming'!$A$6:$B$36,2,)</f>
        <v>Waipa Networks</v>
      </c>
      <c r="F196" s="37" t="str">
        <f>VLOOKUP(A196,'NZ.Stat (Format)'!$C$10:$D$2050,2,)</f>
        <v>Waipa district</v>
      </c>
      <c r="G196" s="37" t="str">
        <f>VLOOKUP(F196,'TLA-EDB'!$A$12:$C$78,3,)</f>
        <v>Yes</v>
      </c>
      <c r="H196" s="65">
        <f>VLOOKUP($A196,'NZ.Stat (Format)'!$C$10:$H$2050,4,)</f>
        <v>890</v>
      </c>
      <c r="I196" s="65">
        <f>VLOOKUP($A196,'NZ.Stat (Format)'!$C$10:$H$2050,5,)</f>
        <v>910</v>
      </c>
      <c r="J196" s="65">
        <f>VLOOKUP($A196,'NZ.Stat (Format)'!$C$10:$H$2050,6,)</f>
        <v>930</v>
      </c>
      <c r="K196" s="37"/>
      <c r="L196" s="37"/>
    </row>
    <row r="197" spans="1:12" x14ac:dyDescent="0.25">
      <c r="A197" s="37" t="s">
        <v>198</v>
      </c>
      <c r="B197" s="37"/>
      <c r="C197" s="37" t="s">
        <v>2119</v>
      </c>
      <c r="D197" s="37" t="b">
        <f t="shared" si="2"/>
        <v>0</v>
      </c>
      <c r="E197" s="37" t="str">
        <f>VLOOKUP(C197,'EDB naming'!$A$6:$B$36,2,)</f>
        <v>None</v>
      </c>
      <c r="F197" s="37" t="str">
        <f>VLOOKUP(A197,'NZ.Stat (Format)'!$C$10:$D$2050,2,)</f>
        <v>Western Bay of Plenty district</v>
      </c>
      <c r="G197" s="37" t="str">
        <f>VLOOKUP(F197,'TLA-EDB'!$A$12:$C$78,3,)</f>
        <v/>
      </c>
      <c r="H197" s="65">
        <f>VLOOKUP($A197,'NZ.Stat (Format)'!$C$10:$H$2050,4,)</f>
        <v>0</v>
      </c>
      <c r="I197" s="65">
        <f>VLOOKUP($A197,'NZ.Stat (Format)'!$C$10:$H$2050,5,)</f>
        <v>0</v>
      </c>
      <c r="J197" s="65">
        <f>VLOOKUP($A197,'NZ.Stat (Format)'!$C$10:$H$2050,6,)</f>
        <v>0</v>
      </c>
      <c r="K197" s="37"/>
      <c r="L197" s="37" t="s">
        <v>4187</v>
      </c>
    </row>
    <row r="198" spans="1:12" x14ac:dyDescent="0.25">
      <c r="A198" s="37" t="s">
        <v>199</v>
      </c>
      <c r="B198" s="37" t="s">
        <v>35</v>
      </c>
      <c r="C198" s="37" t="s">
        <v>35</v>
      </c>
      <c r="D198" s="37" t="b">
        <f t="shared" si="2"/>
        <v>1</v>
      </c>
      <c r="E198" s="37" t="str">
        <f>VLOOKUP(C198,'EDB naming'!$A$6:$B$36,2,)</f>
        <v>Powerco</v>
      </c>
      <c r="F198" s="37" t="str">
        <f>VLOOKUP(A198,'NZ.Stat (Format)'!$C$10:$D$2050,2,)</f>
        <v>Western Bay of Plenty district</v>
      </c>
      <c r="G198" s="37" t="str">
        <f>VLOOKUP(F198,'TLA-EDB'!$A$12:$C$78,3,)</f>
        <v/>
      </c>
      <c r="H198" s="65">
        <f>VLOOKUP($A198,'NZ.Stat (Format)'!$C$10:$H$2050,4,)</f>
        <v>2340</v>
      </c>
      <c r="I198" s="65">
        <f>VLOOKUP($A198,'NZ.Stat (Format)'!$C$10:$H$2050,5,)</f>
        <v>2440</v>
      </c>
      <c r="J198" s="65">
        <f>VLOOKUP($A198,'NZ.Stat (Format)'!$C$10:$H$2050,6,)</f>
        <v>2530</v>
      </c>
      <c r="K198" s="37"/>
      <c r="L198" s="37"/>
    </row>
    <row r="199" spans="1:12" x14ac:dyDescent="0.25">
      <c r="A199" s="37" t="s">
        <v>200</v>
      </c>
      <c r="B199" s="37" t="s">
        <v>35</v>
      </c>
      <c r="C199" s="37" t="s">
        <v>35</v>
      </c>
      <c r="D199" s="37" t="b">
        <f t="shared" si="2"/>
        <v>1</v>
      </c>
      <c r="E199" s="37" t="str">
        <f>VLOOKUP(C199,'EDB naming'!$A$6:$B$36,2,)</f>
        <v>Powerco</v>
      </c>
      <c r="F199" s="37" t="str">
        <f>VLOOKUP(A199,'NZ.Stat (Format)'!$C$10:$D$2050,2,)</f>
        <v>Western Bay of Plenty district</v>
      </c>
      <c r="G199" s="37" t="str">
        <f>VLOOKUP(F199,'TLA-EDB'!$A$12:$C$78,3,)</f>
        <v/>
      </c>
      <c r="H199" s="65">
        <f>VLOOKUP($A199,'NZ.Stat (Format)'!$C$10:$H$2050,4,)</f>
        <v>2950</v>
      </c>
      <c r="I199" s="65">
        <f>VLOOKUP($A199,'NZ.Stat (Format)'!$C$10:$H$2050,5,)</f>
        <v>3120</v>
      </c>
      <c r="J199" s="65">
        <f>VLOOKUP($A199,'NZ.Stat (Format)'!$C$10:$H$2050,6,)</f>
        <v>3270</v>
      </c>
      <c r="K199" s="37"/>
      <c r="L199" s="37"/>
    </row>
    <row r="200" spans="1:12" x14ac:dyDescent="0.25">
      <c r="A200" s="37" t="s">
        <v>201</v>
      </c>
      <c r="B200" s="37" t="s">
        <v>167</v>
      </c>
      <c r="C200" s="37" t="s">
        <v>167</v>
      </c>
      <c r="D200" s="37" t="b">
        <f t="shared" si="2"/>
        <v>1</v>
      </c>
      <c r="E200" s="37" t="str">
        <f>VLOOKUP(C200,'EDB naming'!$A$6:$B$36,2,)</f>
        <v>Marlborough Lines</v>
      </c>
      <c r="F200" s="37" t="str">
        <f>VLOOKUP(A200,'NZ.Stat (Format)'!$C$10:$D$2050,2,)</f>
        <v>Marlborough district</v>
      </c>
      <c r="G200" s="37" t="str">
        <f>VLOOKUP(F200,'TLA-EDB'!$A$12:$C$78,3,)</f>
        <v/>
      </c>
      <c r="H200" s="65">
        <f>VLOOKUP($A200,'NZ.Stat (Format)'!$C$10:$H$2050,4,)</f>
        <v>940</v>
      </c>
      <c r="I200" s="65">
        <f>VLOOKUP($A200,'NZ.Stat (Format)'!$C$10:$H$2050,5,)</f>
        <v>960</v>
      </c>
      <c r="J200" s="65">
        <f>VLOOKUP($A200,'NZ.Stat (Format)'!$C$10:$H$2050,6,)</f>
        <v>970</v>
      </c>
      <c r="K200" s="37"/>
      <c r="L200" s="37"/>
    </row>
    <row r="201" spans="1:12" x14ac:dyDescent="0.25">
      <c r="A201" s="37" t="s">
        <v>202</v>
      </c>
      <c r="B201" s="37"/>
      <c r="C201" s="37" t="s">
        <v>2119</v>
      </c>
      <c r="D201" s="37" t="b">
        <f t="shared" si="2"/>
        <v>0</v>
      </c>
      <c r="E201" s="37" t="str">
        <f>VLOOKUP(C201,'EDB naming'!$A$6:$B$36,2,)</f>
        <v>None</v>
      </c>
      <c r="F201" s="37" t="e">
        <f>VLOOKUP(A201,'NZ.Stat (Format)'!$C$10:$D$2050,2,)</f>
        <v>#N/A</v>
      </c>
      <c r="G201" s="37" t="e">
        <f>VLOOKUP(F201,'TLA-EDB'!$A$12:$C$78,3,)</f>
        <v>#N/A</v>
      </c>
      <c r="H201" s="65" t="e">
        <f>VLOOKUP($A201,'NZ.Stat (Format)'!$C$10:$H$2050,4,)</f>
        <v>#N/A</v>
      </c>
      <c r="I201" s="65" t="e">
        <f>VLOOKUP($A201,'NZ.Stat (Format)'!$C$10:$H$2050,5,)</f>
        <v>#N/A</v>
      </c>
      <c r="J201" s="65" t="e">
        <f>VLOOKUP($A201,'NZ.Stat (Format)'!$C$10:$H$2050,6,)</f>
        <v>#N/A</v>
      </c>
      <c r="K201" s="37"/>
      <c r="L201" s="37" t="s">
        <v>4187</v>
      </c>
    </row>
    <row r="202" spans="1:12" x14ac:dyDescent="0.25">
      <c r="A202" s="37" t="s">
        <v>203</v>
      </c>
      <c r="B202" s="37" t="s">
        <v>175</v>
      </c>
      <c r="C202" s="37" t="s">
        <v>175</v>
      </c>
      <c r="D202" s="37" t="b">
        <f t="shared" si="2"/>
        <v>1</v>
      </c>
      <c r="E202" s="37" t="str">
        <f>VLOOKUP(C202,'EDB naming'!$A$6:$B$36,2,)</f>
        <v>WEL Networks</v>
      </c>
      <c r="F202" s="37" t="str">
        <f>VLOOKUP(A202,'NZ.Stat (Format)'!$C$10:$D$2050,2,)</f>
        <v>Hamilton city</v>
      </c>
      <c r="G202" s="37" t="str">
        <f>VLOOKUP(F202,'TLA-EDB'!$A$12:$C$78,3,)</f>
        <v/>
      </c>
      <c r="H202" s="65">
        <f>VLOOKUP($A202,'NZ.Stat (Format)'!$C$10:$H$2050,4,)</f>
        <v>3550</v>
      </c>
      <c r="I202" s="65">
        <f>VLOOKUP($A202,'NZ.Stat (Format)'!$C$10:$H$2050,5,)</f>
        <v>3590</v>
      </c>
      <c r="J202" s="65">
        <f>VLOOKUP($A202,'NZ.Stat (Format)'!$C$10:$H$2050,6,)</f>
        <v>3640</v>
      </c>
      <c r="K202" s="37"/>
      <c r="L202" s="37"/>
    </row>
    <row r="203" spans="1:12" x14ac:dyDescent="0.25">
      <c r="A203" s="37" t="s">
        <v>204</v>
      </c>
      <c r="B203" s="37" t="s">
        <v>175</v>
      </c>
      <c r="C203" s="37" t="s">
        <v>175</v>
      </c>
      <c r="D203" s="37" t="b">
        <f t="shared" si="2"/>
        <v>1</v>
      </c>
      <c r="E203" s="37" t="str">
        <f>VLOOKUP(C203,'EDB naming'!$A$6:$B$36,2,)</f>
        <v>WEL Networks</v>
      </c>
      <c r="F203" s="37" t="str">
        <f>VLOOKUP(A203,'NZ.Stat (Format)'!$C$10:$D$2050,2,)</f>
        <v>Hamilton city</v>
      </c>
      <c r="G203" s="37" t="str">
        <f>VLOOKUP(F203,'TLA-EDB'!$A$12:$C$78,3,)</f>
        <v/>
      </c>
      <c r="H203" s="65">
        <f>VLOOKUP($A203,'NZ.Stat (Format)'!$C$10:$H$2050,4,)</f>
        <v>2060</v>
      </c>
      <c r="I203" s="65">
        <f>VLOOKUP($A203,'NZ.Stat (Format)'!$C$10:$H$2050,5,)</f>
        <v>2200</v>
      </c>
      <c r="J203" s="65">
        <f>VLOOKUP($A203,'NZ.Stat (Format)'!$C$10:$H$2050,6,)</f>
        <v>2300</v>
      </c>
      <c r="K203" s="37"/>
      <c r="L203" s="37"/>
    </row>
    <row r="204" spans="1:12" x14ac:dyDescent="0.25">
      <c r="A204" s="37" t="s">
        <v>205</v>
      </c>
      <c r="B204" s="37" t="s">
        <v>175</v>
      </c>
      <c r="C204" s="37" t="s">
        <v>175</v>
      </c>
      <c r="D204" s="37" t="b">
        <f t="shared" si="2"/>
        <v>1</v>
      </c>
      <c r="E204" s="37" t="str">
        <f>VLOOKUP(C204,'EDB naming'!$A$6:$B$36,2,)</f>
        <v>WEL Networks</v>
      </c>
      <c r="F204" s="37" t="str">
        <f>VLOOKUP(A204,'NZ.Stat (Format)'!$C$10:$D$2050,2,)</f>
        <v>Hamilton city</v>
      </c>
      <c r="G204" s="37" t="str">
        <f>VLOOKUP(F204,'TLA-EDB'!$A$12:$C$78,3,)</f>
        <v/>
      </c>
      <c r="H204" s="65">
        <f>VLOOKUP($A204,'NZ.Stat (Format)'!$C$10:$H$2050,4,)</f>
        <v>2850</v>
      </c>
      <c r="I204" s="65">
        <f>VLOOKUP($A204,'NZ.Stat (Format)'!$C$10:$H$2050,5,)</f>
        <v>2930</v>
      </c>
      <c r="J204" s="65">
        <f>VLOOKUP($A204,'NZ.Stat (Format)'!$C$10:$H$2050,6,)</f>
        <v>2990</v>
      </c>
      <c r="K204" s="37"/>
      <c r="L204" s="37"/>
    </row>
    <row r="205" spans="1:12" x14ac:dyDescent="0.25">
      <c r="A205" s="37" t="s">
        <v>206</v>
      </c>
      <c r="B205" s="37" t="s">
        <v>175</v>
      </c>
      <c r="C205" s="37" t="s">
        <v>175</v>
      </c>
      <c r="D205" s="37" t="b">
        <f t="shared" si="2"/>
        <v>1</v>
      </c>
      <c r="E205" s="37" t="str">
        <f>VLOOKUP(C205,'EDB naming'!$A$6:$B$36,2,)</f>
        <v>WEL Networks</v>
      </c>
      <c r="F205" s="37" t="str">
        <f>VLOOKUP(A205,'NZ.Stat (Format)'!$C$10:$D$2050,2,)</f>
        <v>Hamilton city</v>
      </c>
      <c r="G205" s="37" t="str">
        <f>VLOOKUP(F205,'TLA-EDB'!$A$12:$C$78,3,)</f>
        <v/>
      </c>
      <c r="H205" s="65">
        <f>VLOOKUP($A205,'NZ.Stat (Format)'!$C$10:$H$2050,4,)</f>
        <v>4870</v>
      </c>
      <c r="I205" s="65">
        <f>VLOOKUP($A205,'NZ.Stat (Format)'!$C$10:$H$2050,5,)</f>
        <v>5100</v>
      </c>
      <c r="J205" s="65">
        <f>VLOOKUP($A205,'NZ.Stat (Format)'!$C$10:$H$2050,6,)</f>
        <v>5250</v>
      </c>
      <c r="K205" s="37"/>
      <c r="L205" s="37"/>
    </row>
    <row r="206" spans="1:12" x14ac:dyDescent="0.25">
      <c r="A206" s="37" t="s">
        <v>207</v>
      </c>
      <c r="B206" s="37" t="s">
        <v>208</v>
      </c>
      <c r="C206" s="37" t="s">
        <v>208</v>
      </c>
      <c r="D206" s="37" t="b">
        <f t="shared" si="2"/>
        <v>1</v>
      </c>
      <c r="E206" s="37" t="str">
        <f>VLOOKUP(C206,'EDB naming'!$A$6:$B$36,2,)</f>
        <v>The Lines Company</v>
      </c>
      <c r="F206" s="37" t="str">
        <f>VLOOKUP(A206,'NZ.Stat (Format)'!$C$10:$D$2050,2,)</f>
        <v>Ruapehu district</v>
      </c>
      <c r="G206" s="37" t="str">
        <f>VLOOKUP(F206,'TLA-EDB'!$A$12:$C$78,3,)</f>
        <v>Yes</v>
      </c>
      <c r="H206" s="65">
        <f>VLOOKUP($A206,'NZ.Stat (Format)'!$C$10:$H$2050,4,)</f>
        <v>1630</v>
      </c>
      <c r="I206" s="65">
        <f>VLOOKUP($A206,'NZ.Stat (Format)'!$C$10:$H$2050,5,)</f>
        <v>1570</v>
      </c>
      <c r="J206" s="65">
        <f>VLOOKUP($A206,'NZ.Stat (Format)'!$C$10:$H$2050,6,)</f>
        <v>1490</v>
      </c>
      <c r="K206" s="37"/>
      <c r="L206" s="37"/>
    </row>
    <row r="207" spans="1:12" x14ac:dyDescent="0.25">
      <c r="A207" s="37" t="s">
        <v>209</v>
      </c>
      <c r="B207" s="37" t="s">
        <v>208</v>
      </c>
      <c r="C207" s="37" t="s">
        <v>208</v>
      </c>
      <c r="D207" s="37" t="b">
        <f t="shared" si="2"/>
        <v>1</v>
      </c>
      <c r="E207" s="37" t="str">
        <f>VLOOKUP(C207,'EDB naming'!$A$6:$B$36,2,)</f>
        <v>The Lines Company</v>
      </c>
      <c r="F207" s="37" t="str">
        <f>VLOOKUP(A207,'NZ.Stat (Format)'!$C$10:$D$2050,2,)</f>
        <v>Taupo district</v>
      </c>
      <c r="G207" s="37" t="str">
        <f>VLOOKUP(F207,'TLA-EDB'!$A$12:$C$78,3,)</f>
        <v>Yes</v>
      </c>
      <c r="H207" s="65">
        <f>VLOOKUP($A207,'NZ.Stat (Format)'!$C$10:$H$2050,4,)</f>
        <v>300</v>
      </c>
      <c r="I207" s="65">
        <f>VLOOKUP($A207,'NZ.Stat (Format)'!$C$10:$H$2050,5,)</f>
        <v>320</v>
      </c>
      <c r="J207" s="65">
        <f>VLOOKUP($A207,'NZ.Stat (Format)'!$C$10:$H$2050,6,)</f>
        <v>330</v>
      </c>
      <c r="K207" s="37"/>
      <c r="L207" s="37"/>
    </row>
    <row r="208" spans="1:12" x14ac:dyDescent="0.25">
      <c r="A208" s="37" t="s">
        <v>210</v>
      </c>
      <c r="B208" s="37" t="s">
        <v>208</v>
      </c>
      <c r="C208" s="37" t="s">
        <v>208</v>
      </c>
      <c r="D208" s="37" t="b">
        <f t="shared" si="2"/>
        <v>1</v>
      </c>
      <c r="E208" s="37" t="str">
        <f>VLOOKUP(C208,'EDB naming'!$A$6:$B$36,2,)</f>
        <v>The Lines Company</v>
      </c>
      <c r="F208" s="37" t="str">
        <f>VLOOKUP(A208,'NZ.Stat (Format)'!$C$10:$D$2050,2,)</f>
        <v>Ruapehu district</v>
      </c>
      <c r="G208" s="37" t="str">
        <f>VLOOKUP(F208,'TLA-EDB'!$A$12:$C$78,3,)</f>
        <v>Yes</v>
      </c>
      <c r="H208" s="65">
        <f>VLOOKUP($A208,'NZ.Stat (Format)'!$C$10:$H$2050,4,)</f>
        <v>560</v>
      </c>
      <c r="I208" s="65">
        <f>VLOOKUP($A208,'NZ.Stat (Format)'!$C$10:$H$2050,5,)</f>
        <v>540</v>
      </c>
      <c r="J208" s="65">
        <f>VLOOKUP($A208,'NZ.Stat (Format)'!$C$10:$H$2050,6,)</f>
        <v>510</v>
      </c>
      <c r="K208" s="37"/>
      <c r="L208" s="37"/>
    </row>
    <row r="209" spans="1:12" x14ac:dyDescent="0.25">
      <c r="A209" s="37" t="s">
        <v>211</v>
      </c>
      <c r="B209" s="37" t="s">
        <v>208</v>
      </c>
      <c r="C209" s="37" t="s">
        <v>208</v>
      </c>
      <c r="D209" s="37" t="b">
        <f t="shared" si="2"/>
        <v>1</v>
      </c>
      <c r="E209" s="37" t="str">
        <f>VLOOKUP(C209,'EDB naming'!$A$6:$B$36,2,)</f>
        <v>The Lines Company</v>
      </c>
      <c r="F209" s="37" t="str">
        <f>VLOOKUP(A209,'NZ.Stat (Format)'!$C$10:$D$2050,2,)</f>
        <v>Ruapehu district</v>
      </c>
      <c r="G209" s="37" t="str">
        <f>VLOOKUP(F209,'TLA-EDB'!$A$12:$C$78,3,)</f>
        <v>Yes</v>
      </c>
      <c r="H209" s="65">
        <f>VLOOKUP($A209,'NZ.Stat (Format)'!$C$10:$H$2050,4,)</f>
        <v>190</v>
      </c>
      <c r="I209" s="65">
        <f>VLOOKUP($A209,'NZ.Stat (Format)'!$C$10:$H$2050,5,)</f>
        <v>190</v>
      </c>
      <c r="J209" s="65">
        <f>VLOOKUP($A209,'NZ.Stat (Format)'!$C$10:$H$2050,6,)</f>
        <v>180</v>
      </c>
      <c r="K209" s="37"/>
      <c r="L209" s="37"/>
    </row>
    <row r="210" spans="1:12" x14ac:dyDescent="0.25">
      <c r="A210" s="37" t="s">
        <v>212</v>
      </c>
      <c r="B210" s="37" t="s">
        <v>208</v>
      </c>
      <c r="C210" s="37" t="s">
        <v>208</v>
      </c>
      <c r="D210" s="37" t="b">
        <f t="shared" ref="D210:D273" si="3">C210=B210</f>
        <v>1</v>
      </c>
      <c r="E210" s="37" t="str">
        <f>VLOOKUP(C210,'EDB naming'!$A$6:$B$36,2,)</f>
        <v>The Lines Company</v>
      </c>
      <c r="F210" s="37" t="str">
        <f>VLOOKUP(A210,'NZ.Stat (Format)'!$C$10:$D$2050,2,)</f>
        <v>Ruapehu district</v>
      </c>
      <c r="G210" s="37" t="str">
        <f>VLOOKUP(F210,'TLA-EDB'!$A$12:$C$78,3,)</f>
        <v>Yes</v>
      </c>
      <c r="H210" s="65">
        <f>VLOOKUP($A210,'NZ.Stat (Format)'!$C$10:$H$2050,4,)</f>
        <v>840</v>
      </c>
      <c r="I210" s="65">
        <f>VLOOKUP($A210,'NZ.Stat (Format)'!$C$10:$H$2050,5,)</f>
        <v>800</v>
      </c>
      <c r="J210" s="65">
        <f>VLOOKUP($A210,'NZ.Stat (Format)'!$C$10:$H$2050,6,)</f>
        <v>760</v>
      </c>
      <c r="K210" s="37"/>
      <c r="L210" s="37"/>
    </row>
    <row r="211" spans="1:12" x14ac:dyDescent="0.25">
      <c r="A211" s="37" t="s">
        <v>213</v>
      </c>
      <c r="B211" s="37" t="s">
        <v>35</v>
      </c>
      <c r="C211" s="37" t="s">
        <v>35</v>
      </c>
      <c r="D211" s="37" t="b">
        <f t="shared" si="3"/>
        <v>1</v>
      </c>
      <c r="E211" s="37" t="str">
        <f>VLOOKUP(C211,'EDB naming'!$A$6:$B$36,2,)</f>
        <v>Powerco</v>
      </c>
      <c r="F211" s="37" t="str">
        <f>VLOOKUP(A211,'NZ.Stat (Format)'!$C$10:$D$2050,2,)</f>
        <v>Thames-Coromandel district</v>
      </c>
      <c r="G211" s="37" t="str">
        <f>VLOOKUP(F211,'TLA-EDB'!$A$12:$C$78,3,)</f>
        <v/>
      </c>
      <c r="H211" s="65">
        <f>VLOOKUP($A211,'NZ.Stat (Format)'!$C$10:$H$2050,4,)</f>
        <v>5040</v>
      </c>
      <c r="I211" s="65">
        <f>VLOOKUP($A211,'NZ.Stat (Format)'!$C$10:$H$2050,5,)</f>
        <v>5200</v>
      </c>
      <c r="J211" s="65">
        <f>VLOOKUP($A211,'NZ.Stat (Format)'!$C$10:$H$2050,6,)</f>
        <v>5330</v>
      </c>
      <c r="K211" s="37"/>
      <c r="L211" s="37"/>
    </row>
    <row r="212" spans="1:12" x14ac:dyDescent="0.25">
      <c r="A212" s="37" t="s">
        <v>214</v>
      </c>
      <c r="B212" s="37" t="s">
        <v>35</v>
      </c>
      <c r="C212" s="37" t="s">
        <v>35</v>
      </c>
      <c r="D212" s="37" t="b">
        <f t="shared" si="3"/>
        <v>1</v>
      </c>
      <c r="E212" s="37" t="str">
        <f>VLOOKUP(C212,'EDB naming'!$A$6:$B$36,2,)</f>
        <v>Powerco</v>
      </c>
      <c r="F212" s="37" t="str">
        <f>VLOOKUP(A212,'NZ.Stat (Format)'!$C$10:$D$2050,2,)</f>
        <v>Thames-Coromandel district</v>
      </c>
      <c r="G212" s="37" t="str">
        <f>VLOOKUP(F212,'TLA-EDB'!$A$12:$C$78,3,)</f>
        <v/>
      </c>
      <c r="H212" s="65">
        <f>VLOOKUP($A212,'NZ.Stat (Format)'!$C$10:$H$2050,4,)</f>
        <v>1650</v>
      </c>
      <c r="I212" s="65">
        <f>VLOOKUP($A212,'NZ.Stat (Format)'!$C$10:$H$2050,5,)</f>
        <v>1670</v>
      </c>
      <c r="J212" s="65">
        <f>VLOOKUP($A212,'NZ.Stat (Format)'!$C$10:$H$2050,6,)</f>
        <v>1670</v>
      </c>
      <c r="K212" s="37"/>
      <c r="L212" s="37"/>
    </row>
    <row r="213" spans="1:12" x14ac:dyDescent="0.25">
      <c r="A213" s="37" t="s">
        <v>215</v>
      </c>
      <c r="B213" s="37" t="s">
        <v>35</v>
      </c>
      <c r="C213" s="37" t="s">
        <v>35</v>
      </c>
      <c r="D213" s="37" t="b">
        <f t="shared" si="3"/>
        <v>1</v>
      </c>
      <c r="E213" s="37" t="str">
        <f>VLOOKUP(C213,'EDB naming'!$A$6:$B$36,2,)</f>
        <v>Powerco</v>
      </c>
      <c r="F213" s="37" t="str">
        <f>VLOOKUP(A213,'NZ.Stat (Format)'!$C$10:$D$2050,2,)</f>
        <v>Thames-Coromandel district</v>
      </c>
      <c r="G213" s="37" t="str">
        <f>VLOOKUP(F213,'TLA-EDB'!$A$12:$C$78,3,)</f>
        <v/>
      </c>
      <c r="H213" s="65">
        <f>VLOOKUP($A213,'NZ.Stat (Format)'!$C$10:$H$2050,4,)</f>
        <v>4760</v>
      </c>
      <c r="I213" s="65">
        <f>VLOOKUP($A213,'NZ.Stat (Format)'!$C$10:$H$2050,5,)</f>
        <v>4910</v>
      </c>
      <c r="J213" s="65">
        <f>VLOOKUP($A213,'NZ.Stat (Format)'!$C$10:$H$2050,6,)</f>
        <v>5010</v>
      </c>
      <c r="K213" s="37"/>
      <c r="L213" s="37"/>
    </row>
    <row r="214" spans="1:12" x14ac:dyDescent="0.25">
      <c r="A214" s="37" t="s">
        <v>216</v>
      </c>
      <c r="B214" s="37" t="s">
        <v>35</v>
      </c>
      <c r="C214" s="37" t="s">
        <v>35</v>
      </c>
      <c r="D214" s="37" t="b">
        <f t="shared" si="3"/>
        <v>1</v>
      </c>
      <c r="E214" s="37" t="str">
        <f>VLOOKUP(C214,'EDB naming'!$A$6:$B$36,2,)</f>
        <v>Powerco</v>
      </c>
      <c r="F214" s="37" t="str">
        <f>VLOOKUP(A214,'NZ.Stat (Format)'!$C$10:$D$2050,2,)</f>
        <v>Thames-Coromandel district</v>
      </c>
      <c r="G214" s="37" t="str">
        <f>VLOOKUP(F214,'TLA-EDB'!$A$12:$C$78,3,)</f>
        <v/>
      </c>
      <c r="H214" s="65">
        <f>VLOOKUP($A214,'NZ.Stat (Format)'!$C$10:$H$2050,4,)</f>
        <v>3880</v>
      </c>
      <c r="I214" s="65">
        <f>VLOOKUP($A214,'NZ.Stat (Format)'!$C$10:$H$2050,5,)</f>
        <v>3890</v>
      </c>
      <c r="J214" s="65">
        <f>VLOOKUP($A214,'NZ.Stat (Format)'!$C$10:$H$2050,6,)</f>
        <v>3860</v>
      </c>
      <c r="K214" s="37"/>
      <c r="L214" s="37"/>
    </row>
    <row r="215" spans="1:12" x14ac:dyDescent="0.25">
      <c r="A215" s="37" t="s">
        <v>217</v>
      </c>
      <c r="B215" s="37"/>
      <c r="C215" s="37" t="s">
        <v>35</v>
      </c>
      <c r="D215" s="37" t="b">
        <f t="shared" si="3"/>
        <v>0</v>
      </c>
      <c r="E215" s="37" t="str">
        <f>VLOOKUP(C215,'EDB naming'!$A$6:$B$36,2,)</f>
        <v>Powerco</v>
      </c>
      <c r="F215" s="37" t="str">
        <f>VLOOKUP(A215,'NZ.Stat (Format)'!$C$10:$D$2050,2,)</f>
        <v>Thames-Coromandel district</v>
      </c>
      <c r="G215" s="37" t="str">
        <f>VLOOKUP(F215,'TLA-EDB'!$A$12:$C$78,3,)</f>
        <v/>
      </c>
      <c r="H215" s="65">
        <f>VLOOKUP($A215,'NZ.Stat (Format)'!$C$10:$H$2050,4,)</f>
        <v>1370</v>
      </c>
      <c r="I215" s="65">
        <f>VLOOKUP($A215,'NZ.Stat (Format)'!$C$10:$H$2050,5,)</f>
        <v>1380</v>
      </c>
      <c r="J215" s="65">
        <f>VLOOKUP($A215,'NZ.Stat (Format)'!$C$10:$H$2050,6,)</f>
        <v>1380</v>
      </c>
      <c r="K215" s="37"/>
      <c r="L215" s="37" t="s">
        <v>4174</v>
      </c>
    </row>
    <row r="216" spans="1:12" x14ac:dyDescent="0.25">
      <c r="A216" s="37" t="s">
        <v>218</v>
      </c>
      <c r="B216" s="37" t="s">
        <v>35</v>
      </c>
      <c r="C216" s="37" t="s">
        <v>35</v>
      </c>
      <c r="D216" s="37" t="b">
        <f t="shared" si="3"/>
        <v>1</v>
      </c>
      <c r="E216" s="37" t="str">
        <f>VLOOKUP(C216,'EDB naming'!$A$6:$B$36,2,)</f>
        <v>Powerco</v>
      </c>
      <c r="F216" s="37" t="str">
        <f>VLOOKUP(A216,'NZ.Stat (Format)'!$C$10:$D$2050,2,)</f>
        <v>Thames-Coromandel district</v>
      </c>
      <c r="G216" s="37" t="str">
        <f>VLOOKUP(F216,'TLA-EDB'!$A$12:$C$78,3,)</f>
        <v/>
      </c>
      <c r="H216" s="65">
        <f>VLOOKUP($A216,'NZ.Stat (Format)'!$C$10:$H$2050,4,)</f>
        <v>3500</v>
      </c>
      <c r="I216" s="65">
        <f>VLOOKUP($A216,'NZ.Stat (Format)'!$C$10:$H$2050,5,)</f>
        <v>3580</v>
      </c>
      <c r="J216" s="65">
        <f>VLOOKUP($A216,'NZ.Stat (Format)'!$C$10:$H$2050,6,)</f>
        <v>3620</v>
      </c>
      <c r="K216" s="37"/>
      <c r="L216" s="37"/>
    </row>
    <row r="217" spans="1:12" x14ac:dyDescent="0.25">
      <c r="A217" s="37" t="s">
        <v>219</v>
      </c>
      <c r="B217" s="37" t="s">
        <v>35</v>
      </c>
      <c r="C217" s="37" t="s">
        <v>35</v>
      </c>
      <c r="D217" s="37" t="b">
        <f t="shared" si="3"/>
        <v>1</v>
      </c>
      <c r="E217" s="37" t="str">
        <f>VLOOKUP(C217,'EDB naming'!$A$6:$B$36,2,)</f>
        <v>Powerco</v>
      </c>
      <c r="F217" s="37" t="str">
        <f>VLOOKUP(A217,'NZ.Stat (Format)'!$C$10:$D$2050,2,)</f>
        <v>Thames-Coromandel district</v>
      </c>
      <c r="G217" s="37" t="str">
        <f>VLOOKUP(F217,'TLA-EDB'!$A$12:$C$78,3,)</f>
        <v/>
      </c>
      <c r="H217" s="65">
        <f>VLOOKUP($A217,'NZ.Stat (Format)'!$C$10:$H$2050,4,)</f>
        <v>900</v>
      </c>
      <c r="I217" s="65">
        <f>VLOOKUP($A217,'NZ.Stat (Format)'!$C$10:$H$2050,5,)</f>
        <v>890</v>
      </c>
      <c r="J217" s="65">
        <f>VLOOKUP($A217,'NZ.Stat (Format)'!$C$10:$H$2050,6,)</f>
        <v>870</v>
      </c>
      <c r="K217" s="37"/>
      <c r="L217" s="37"/>
    </row>
    <row r="218" spans="1:12" x14ac:dyDescent="0.25">
      <c r="A218" s="37" t="s">
        <v>220</v>
      </c>
      <c r="B218" s="37" t="s">
        <v>35</v>
      </c>
      <c r="C218" s="37" t="s">
        <v>35</v>
      </c>
      <c r="D218" s="37" t="b">
        <f t="shared" si="3"/>
        <v>1</v>
      </c>
      <c r="E218" s="37" t="str">
        <f>VLOOKUP(C218,'EDB naming'!$A$6:$B$36,2,)</f>
        <v>Powerco</v>
      </c>
      <c r="F218" s="37" t="str">
        <f>VLOOKUP(A218,'NZ.Stat (Format)'!$C$10:$D$2050,2,)</f>
        <v>Hauraki district</v>
      </c>
      <c r="G218" s="37" t="str">
        <f>VLOOKUP(F218,'TLA-EDB'!$A$12:$C$78,3,)</f>
        <v>Yes</v>
      </c>
      <c r="H218" s="65">
        <f>VLOOKUP($A218,'NZ.Stat (Format)'!$C$10:$H$2050,4,)</f>
        <v>2860</v>
      </c>
      <c r="I218" s="65">
        <f>VLOOKUP($A218,'NZ.Stat (Format)'!$C$10:$H$2050,5,)</f>
        <v>2920</v>
      </c>
      <c r="J218" s="65">
        <f>VLOOKUP($A218,'NZ.Stat (Format)'!$C$10:$H$2050,6,)</f>
        <v>2940</v>
      </c>
      <c r="K218" s="37"/>
      <c r="L218" s="37"/>
    </row>
    <row r="219" spans="1:12" x14ac:dyDescent="0.25">
      <c r="A219" s="37" t="s">
        <v>221</v>
      </c>
      <c r="B219" s="37" t="s">
        <v>35</v>
      </c>
      <c r="C219" s="37" t="s">
        <v>35</v>
      </c>
      <c r="D219" s="37" t="b">
        <f t="shared" si="3"/>
        <v>1</v>
      </c>
      <c r="E219" s="37" t="str">
        <f>VLOOKUP(C219,'EDB naming'!$A$6:$B$36,2,)</f>
        <v>Powerco</v>
      </c>
      <c r="F219" s="37" t="str">
        <f>VLOOKUP(A219,'NZ.Stat (Format)'!$C$10:$D$2050,2,)</f>
        <v>Hauraki district</v>
      </c>
      <c r="G219" s="37" t="str">
        <f>VLOOKUP(F219,'TLA-EDB'!$A$12:$C$78,3,)</f>
        <v>Yes</v>
      </c>
      <c r="H219" s="65">
        <f>VLOOKUP($A219,'NZ.Stat (Format)'!$C$10:$H$2050,4,)</f>
        <v>1450</v>
      </c>
      <c r="I219" s="65">
        <f>VLOOKUP($A219,'NZ.Stat (Format)'!$C$10:$H$2050,5,)</f>
        <v>1470</v>
      </c>
      <c r="J219" s="65">
        <f>VLOOKUP($A219,'NZ.Stat (Format)'!$C$10:$H$2050,6,)</f>
        <v>1490</v>
      </c>
      <c r="K219" s="37"/>
      <c r="L219" s="37"/>
    </row>
    <row r="220" spans="1:12" x14ac:dyDescent="0.25">
      <c r="A220" s="37" t="s">
        <v>222</v>
      </c>
      <c r="B220" s="37"/>
      <c r="C220" s="37" t="s">
        <v>35</v>
      </c>
      <c r="D220" s="37" t="b">
        <f t="shared" si="3"/>
        <v>0</v>
      </c>
      <c r="E220" s="37" t="str">
        <f>VLOOKUP(C220,'EDB naming'!$A$6:$B$36,2,)</f>
        <v>Powerco</v>
      </c>
      <c r="F220" s="37" t="str">
        <f>VLOOKUP(A220,'NZ.Stat (Format)'!$C$10:$D$2050,2,)</f>
        <v>Tauranga city</v>
      </c>
      <c r="G220" s="37" t="str">
        <f>VLOOKUP(F220,'TLA-EDB'!$A$12:$C$78,3,)</f>
        <v/>
      </c>
      <c r="H220" s="65">
        <f>VLOOKUP($A220,'NZ.Stat (Format)'!$C$10:$H$2050,4,)</f>
        <v>70</v>
      </c>
      <c r="I220" s="65">
        <f>VLOOKUP($A220,'NZ.Stat (Format)'!$C$10:$H$2050,5,)</f>
        <v>70</v>
      </c>
      <c r="J220" s="65">
        <f>VLOOKUP($A220,'NZ.Stat (Format)'!$C$10:$H$2050,6,)</f>
        <v>70</v>
      </c>
      <c r="K220" s="37"/>
      <c r="L220" s="37" t="s">
        <v>4174</v>
      </c>
    </row>
    <row r="221" spans="1:12" x14ac:dyDescent="0.25">
      <c r="A221" s="37" t="s">
        <v>223</v>
      </c>
      <c r="B221" s="37" t="s">
        <v>35</v>
      </c>
      <c r="C221" s="37" t="s">
        <v>35</v>
      </c>
      <c r="D221" s="37" t="b">
        <f t="shared" si="3"/>
        <v>1</v>
      </c>
      <c r="E221" s="37" t="str">
        <f>VLOOKUP(C221,'EDB naming'!$A$6:$B$36,2,)</f>
        <v>Powerco</v>
      </c>
      <c r="F221" s="37" t="str">
        <f>VLOOKUP(A221,'NZ.Stat (Format)'!$C$10:$D$2050,2,)</f>
        <v>Hauraki district</v>
      </c>
      <c r="G221" s="37" t="str">
        <f>VLOOKUP(F221,'TLA-EDB'!$A$12:$C$78,3,)</f>
        <v>Yes</v>
      </c>
      <c r="H221" s="65">
        <f>VLOOKUP($A221,'NZ.Stat (Format)'!$C$10:$H$2050,4,)</f>
        <v>470</v>
      </c>
      <c r="I221" s="65">
        <f>VLOOKUP($A221,'NZ.Stat (Format)'!$C$10:$H$2050,5,)</f>
        <v>480</v>
      </c>
      <c r="J221" s="65">
        <f>VLOOKUP($A221,'NZ.Stat (Format)'!$C$10:$H$2050,6,)</f>
        <v>490</v>
      </c>
      <c r="K221" s="37"/>
      <c r="L221" s="37"/>
    </row>
    <row r="222" spans="1:12" x14ac:dyDescent="0.25">
      <c r="A222" s="37" t="s">
        <v>224</v>
      </c>
      <c r="B222" s="37" t="s">
        <v>35</v>
      </c>
      <c r="C222" s="37" t="s">
        <v>35</v>
      </c>
      <c r="D222" s="37" t="b">
        <f t="shared" si="3"/>
        <v>1</v>
      </c>
      <c r="E222" s="37" t="str">
        <f>VLOOKUP(C222,'EDB naming'!$A$6:$B$36,2,)</f>
        <v>Powerco</v>
      </c>
      <c r="F222" s="37" t="str">
        <f>VLOOKUP(A222,'NZ.Stat (Format)'!$C$10:$D$2050,2,)</f>
        <v>Western Bay of Plenty district</v>
      </c>
      <c r="G222" s="37" t="str">
        <f>VLOOKUP(F222,'TLA-EDB'!$A$12:$C$78,3,)</f>
        <v/>
      </c>
      <c r="H222" s="65">
        <f>VLOOKUP($A222,'NZ.Stat (Format)'!$C$10:$H$2050,4,)</f>
        <v>2220</v>
      </c>
      <c r="I222" s="65">
        <f>VLOOKUP($A222,'NZ.Stat (Format)'!$C$10:$H$2050,5,)</f>
        <v>2330</v>
      </c>
      <c r="J222" s="65">
        <f>VLOOKUP($A222,'NZ.Stat (Format)'!$C$10:$H$2050,6,)</f>
        <v>2420</v>
      </c>
      <c r="K222" s="37"/>
      <c r="L222" s="37"/>
    </row>
    <row r="223" spans="1:12" x14ac:dyDescent="0.25">
      <c r="A223" s="37" t="s">
        <v>225</v>
      </c>
      <c r="B223" s="37" t="s">
        <v>35</v>
      </c>
      <c r="C223" s="37" t="s">
        <v>35</v>
      </c>
      <c r="D223" s="37" t="b">
        <f t="shared" si="3"/>
        <v>1</v>
      </c>
      <c r="E223" s="37" t="str">
        <f>VLOOKUP(C223,'EDB naming'!$A$6:$B$36,2,)</f>
        <v>Powerco</v>
      </c>
      <c r="F223" s="37" t="str">
        <f>VLOOKUP(A223,'NZ.Stat (Format)'!$C$10:$D$2050,2,)</f>
        <v>Hauraki district</v>
      </c>
      <c r="G223" s="37" t="str">
        <f>VLOOKUP(F223,'TLA-EDB'!$A$12:$C$78,3,)</f>
        <v>Yes</v>
      </c>
      <c r="H223" s="65">
        <f>VLOOKUP($A223,'NZ.Stat (Format)'!$C$10:$H$2050,4,)</f>
        <v>3470</v>
      </c>
      <c r="I223" s="65">
        <f>VLOOKUP($A223,'NZ.Stat (Format)'!$C$10:$H$2050,5,)</f>
        <v>3550</v>
      </c>
      <c r="J223" s="65">
        <f>VLOOKUP($A223,'NZ.Stat (Format)'!$C$10:$H$2050,6,)</f>
        <v>3600</v>
      </c>
      <c r="K223" s="37"/>
      <c r="L223" s="37"/>
    </row>
    <row r="224" spans="1:12" x14ac:dyDescent="0.25">
      <c r="A224" s="37" t="s">
        <v>226</v>
      </c>
      <c r="B224" s="37" t="s">
        <v>35</v>
      </c>
      <c r="C224" s="37" t="s">
        <v>35</v>
      </c>
      <c r="D224" s="37" t="b">
        <f t="shared" si="3"/>
        <v>1</v>
      </c>
      <c r="E224" s="37" t="str">
        <f>VLOOKUP(C224,'EDB naming'!$A$6:$B$36,2,)</f>
        <v>Powerco</v>
      </c>
      <c r="F224" s="37" t="str">
        <f>VLOOKUP(A224,'NZ.Stat (Format)'!$C$10:$D$2050,2,)</f>
        <v>Hauraki district</v>
      </c>
      <c r="G224" s="37" t="str">
        <f>VLOOKUP(F224,'TLA-EDB'!$A$12:$C$78,3,)</f>
        <v>Yes</v>
      </c>
      <c r="H224" s="65">
        <f>VLOOKUP($A224,'NZ.Stat (Format)'!$C$10:$H$2050,4,)</f>
        <v>5200</v>
      </c>
      <c r="I224" s="65">
        <f>VLOOKUP($A224,'NZ.Stat (Format)'!$C$10:$H$2050,5,)</f>
        <v>5270</v>
      </c>
      <c r="J224" s="65">
        <f>VLOOKUP($A224,'NZ.Stat (Format)'!$C$10:$H$2050,6,)</f>
        <v>5300</v>
      </c>
      <c r="K224" s="37"/>
      <c r="L224" s="37"/>
    </row>
    <row r="225" spans="1:12" x14ac:dyDescent="0.25">
      <c r="A225" s="37" t="s">
        <v>227</v>
      </c>
      <c r="B225" s="37" t="s">
        <v>35</v>
      </c>
      <c r="C225" s="37" t="s">
        <v>35</v>
      </c>
      <c r="D225" s="37" t="b">
        <f t="shared" si="3"/>
        <v>1</v>
      </c>
      <c r="E225" s="37" t="str">
        <f>VLOOKUP(C225,'EDB naming'!$A$6:$B$36,2,)</f>
        <v>Powerco</v>
      </c>
      <c r="F225" s="37" t="str">
        <f>VLOOKUP(A225,'NZ.Stat (Format)'!$C$10:$D$2050,2,)</f>
        <v>Matamata-Piako district</v>
      </c>
      <c r="G225" s="37" t="str">
        <f>VLOOKUP(F225,'TLA-EDB'!$A$12:$C$78,3,)</f>
        <v/>
      </c>
      <c r="H225" s="65">
        <f>VLOOKUP($A225,'NZ.Stat (Format)'!$C$10:$H$2050,4,)</f>
        <v>2650</v>
      </c>
      <c r="I225" s="65">
        <f>VLOOKUP($A225,'NZ.Stat (Format)'!$C$10:$H$2050,5,)</f>
        <v>2680</v>
      </c>
      <c r="J225" s="65">
        <f>VLOOKUP($A225,'NZ.Stat (Format)'!$C$10:$H$2050,6,)</f>
        <v>2690</v>
      </c>
      <c r="K225" s="37"/>
      <c r="L225" s="37"/>
    </row>
    <row r="226" spans="1:12" x14ac:dyDescent="0.25">
      <c r="A226" s="37" t="s">
        <v>228</v>
      </c>
      <c r="B226" s="37" t="s">
        <v>35</v>
      </c>
      <c r="C226" s="37" t="s">
        <v>35</v>
      </c>
      <c r="D226" s="37" t="b">
        <f t="shared" si="3"/>
        <v>1</v>
      </c>
      <c r="E226" s="37" t="str">
        <f>VLOOKUP(C226,'EDB naming'!$A$6:$B$36,2,)</f>
        <v>Powerco</v>
      </c>
      <c r="F226" s="37" t="str">
        <f>VLOOKUP(A226,'NZ.Stat (Format)'!$C$10:$D$2050,2,)</f>
        <v>Matamata-Piako district</v>
      </c>
      <c r="G226" s="37" t="str">
        <f>VLOOKUP(F226,'TLA-EDB'!$A$12:$C$78,3,)</f>
        <v/>
      </c>
      <c r="H226" s="65">
        <f>VLOOKUP($A226,'NZ.Stat (Format)'!$C$10:$H$2050,4,)</f>
        <v>4430</v>
      </c>
      <c r="I226" s="65">
        <f>VLOOKUP($A226,'NZ.Stat (Format)'!$C$10:$H$2050,5,)</f>
        <v>4470</v>
      </c>
      <c r="J226" s="65">
        <f>VLOOKUP($A226,'NZ.Stat (Format)'!$C$10:$H$2050,6,)</f>
        <v>4490</v>
      </c>
      <c r="K226" s="37"/>
      <c r="L226" s="37"/>
    </row>
    <row r="227" spans="1:12" x14ac:dyDescent="0.25">
      <c r="A227" s="37" t="s">
        <v>229</v>
      </c>
      <c r="B227" s="37" t="s">
        <v>35</v>
      </c>
      <c r="C227" s="37" t="s">
        <v>35</v>
      </c>
      <c r="D227" s="37" t="b">
        <f t="shared" si="3"/>
        <v>1</v>
      </c>
      <c r="E227" s="37" t="str">
        <f>VLOOKUP(C227,'EDB naming'!$A$6:$B$36,2,)</f>
        <v>Powerco</v>
      </c>
      <c r="F227" s="37" t="str">
        <f>VLOOKUP(A227,'NZ.Stat (Format)'!$C$10:$D$2050,2,)</f>
        <v>Matamata-Piako district</v>
      </c>
      <c r="G227" s="37" t="str">
        <f>VLOOKUP(F227,'TLA-EDB'!$A$12:$C$78,3,)</f>
        <v/>
      </c>
      <c r="H227" s="65">
        <f>VLOOKUP($A227,'NZ.Stat (Format)'!$C$10:$H$2050,4,)</f>
        <v>520</v>
      </c>
      <c r="I227" s="65">
        <f>VLOOKUP($A227,'NZ.Stat (Format)'!$C$10:$H$2050,5,)</f>
        <v>520</v>
      </c>
      <c r="J227" s="65">
        <f>VLOOKUP($A227,'NZ.Stat (Format)'!$C$10:$H$2050,6,)</f>
        <v>520</v>
      </c>
      <c r="K227" s="37"/>
      <c r="L227" s="37"/>
    </row>
    <row r="228" spans="1:12" x14ac:dyDescent="0.25">
      <c r="A228" s="37" t="s">
        <v>230</v>
      </c>
      <c r="B228" s="37" t="s">
        <v>35</v>
      </c>
      <c r="C228" s="37" t="s">
        <v>35</v>
      </c>
      <c r="D228" s="37" t="b">
        <f t="shared" si="3"/>
        <v>1</v>
      </c>
      <c r="E228" s="37" t="str">
        <f>VLOOKUP(C228,'EDB naming'!$A$6:$B$36,2,)</f>
        <v>Powerco</v>
      </c>
      <c r="F228" s="37" t="str">
        <f>VLOOKUP(A228,'NZ.Stat (Format)'!$C$10:$D$2050,2,)</f>
        <v>South Waikato district</v>
      </c>
      <c r="G228" s="37" t="str">
        <f>VLOOKUP(F228,'TLA-EDB'!$A$12:$C$78,3,)</f>
        <v/>
      </c>
      <c r="H228" s="65">
        <f>VLOOKUP($A228,'NZ.Stat (Format)'!$C$10:$H$2050,4,)</f>
        <v>1120</v>
      </c>
      <c r="I228" s="65">
        <f>VLOOKUP($A228,'NZ.Stat (Format)'!$C$10:$H$2050,5,)</f>
        <v>1130</v>
      </c>
      <c r="J228" s="65">
        <f>VLOOKUP($A228,'NZ.Stat (Format)'!$C$10:$H$2050,6,)</f>
        <v>1140</v>
      </c>
      <c r="K228" s="37"/>
      <c r="L228" s="37"/>
    </row>
    <row r="229" spans="1:12" x14ac:dyDescent="0.25">
      <c r="A229" s="37" t="s">
        <v>231</v>
      </c>
      <c r="B229" s="37" t="s">
        <v>180</v>
      </c>
      <c r="C229" s="37" t="s">
        <v>180</v>
      </c>
      <c r="D229" s="37" t="b">
        <f t="shared" si="3"/>
        <v>1</v>
      </c>
      <c r="E229" s="37" t="str">
        <f>VLOOKUP(C229,'EDB naming'!$A$6:$B$36,2,)</f>
        <v>Waipa Networks</v>
      </c>
      <c r="F229" s="37" t="str">
        <f>VLOOKUP(A229,'NZ.Stat (Format)'!$C$10:$D$2050,2,)</f>
        <v>Waipa district</v>
      </c>
      <c r="G229" s="37" t="str">
        <f>VLOOKUP(F229,'TLA-EDB'!$A$12:$C$78,3,)</f>
        <v>Yes</v>
      </c>
      <c r="H229" s="65">
        <f>VLOOKUP($A229,'NZ.Stat (Format)'!$C$10:$H$2050,4,)</f>
        <v>3080</v>
      </c>
      <c r="I229" s="65">
        <f>VLOOKUP($A229,'NZ.Stat (Format)'!$C$10:$H$2050,5,)</f>
        <v>3330</v>
      </c>
      <c r="J229" s="65">
        <f>VLOOKUP($A229,'NZ.Stat (Format)'!$C$10:$H$2050,6,)</f>
        <v>3580</v>
      </c>
      <c r="K229" s="37"/>
      <c r="L229" s="37"/>
    </row>
    <row r="230" spans="1:12" x14ac:dyDescent="0.25">
      <c r="A230" s="37" t="s">
        <v>232</v>
      </c>
      <c r="B230" s="37" t="s">
        <v>35</v>
      </c>
      <c r="C230" s="37" t="s">
        <v>35</v>
      </c>
      <c r="D230" s="37" t="b">
        <f t="shared" si="3"/>
        <v>1</v>
      </c>
      <c r="E230" s="37" t="str">
        <f>VLOOKUP(C230,'EDB naming'!$A$6:$B$36,2,)</f>
        <v>Powerco</v>
      </c>
      <c r="F230" s="37" t="str">
        <f>VLOOKUP(A230,'NZ.Stat (Format)'!$C$10:$D$2050,2,)</f>
        <v>Matamata-Piako district</v>
      </c>
      <c r="G230" s="37" t="str">
        <f>VLOOKUP(F230,'TLA-EDB'!$A$12:$C$78,3,)</f>
        <v/>
      </c>
      <c r="H230" s="65">
        <f>VLOOKUP($A230,'NZ.Stat (Format)'!$C$10:$H$2050,4,)</f>
        <v>990</v>
      </c>
      <c r="I230" s="65">
        <f>VLOOKUP($A230,'NZ.Stat (Format)'!$C$10:$H$2050,5,)</f>
        <v>1020</v>
      </c>
      <c r="J230" s="65">
        <f>VLOOKUP($A230,'NZ.Stat (Format)'!$C$10:$H$2050,6,)</f>
        <v>1030</v>
      </c>
      <c r="K230" s="37"/>
      <c r="L230" s="37"/>
    </row>
    <row r="231" spans="1:12" x14ac:dyDescent="0.25">
      <c r="A231" s="37" t="s">
        <v>233</v>
      </c>
      <c r="B231" s="37" t="s">
        <v>35</v>
      </c>
      <c r="C231" s="37" t="s">
        <v>35</v>
      </c>
      <c r="D231" s="37" t="b">
        <f t="shared" si="3"/>
        <v>1</v>
      </c>
      <c r="E231" s="37" t="str">
        <f>VLOOKUP(C231,'EDB naming'!$A$6:$B$36,2,)</f>
        <v>Powerco</v>
      </c>
      <c r="F231" s="37" t="str">
        <f>VLOOKUP(A231,'NZ.Stat (Format)'!$C$10:$D$2050,2,)</f>
        <v>South Waikato district</v>
      </c>
      <c r="G231" s="37" t="str">
        <f>VLOOKUP(F231,'TLA-EDB'!$A$12:$C$78,3,)</f>
        <v/>
      </c>
      <c r="H231" s="65">
        <f>VLOOKUP($A231,'NZ.Stat (Format)'!$C$10:$H$2050,4,)</f>
        <v>2470</v>
      </c>
      <c r="I231" s="65">
        <f>VLOOKUP($A231,'NZ.Stat (Format)'!$C$10:$H$2050,5,)</f>
        <v>2480</v>
      </c>
      <c r="J231" s="65">
        <f>VLOOKUP($A231,'NZ.Stat (Format)'!$C$10:$H$2050,6,)</f>
        <v>2460</v>
      </c>
      <c r="K231" s="37"/>
      <c r="L231" s="37"/>
    </row>
    <row r="232" spans="1:12" x14ac:dyDescent="0.25">
      <c r="A232" s="37" t="s">
        <v>234</v>
      </c>
      <c r="B232" s="37" t="s">
        <v>35</v>
      </c>
      <c r="C232" s="37" t="s">
        <v>35</v>
      </c>
      <c r="D232" s="37" t="b">
        <f t="shared" si="3"/>
        <v>1</v>
      </c>
      <c r="E232" s="37" t="str">
        <f>VLOOKUP(C232,'EDB naming'!$A$6:$B$36,2,)</f>
        <v>Powerco</v>
      </c>
      <c r="F232" s="37" t="str">
        <f>VLOOKUP(A232,'NZ.Stat (Format)'!$C$10:$D$2050,2,)</f>
        <v>South Waikato district</v>
      </c>
      <c r="G232" s="37" t="str">
        <f>VLOOKUP(F232,'TLA-EDB'!$A$12:$C$78,3,)</f>
        <v/>
      </c>
      <c r="H232" s="65">
        <f>VLOOKUP($A232,'NZ.Stat (Format)'!$C$10:$H$2050,4,)</f>
        <v>1110</v>
      </c>
      <c r="I232" s="65">
        <f>VLOOKUP($A232,'NZ.Stat (Format)'!$C$10:$H$2050,5,)</f>
        <v>1140</v>
      </c>
      <c r="J232" s="65">
        <f>VLOOKUP($A232,'NZ.Stat (Format)'!$C$10:$H$2050,6,)</f>
        <v>1160</v>
      </c>
      <c r="K232" s="37"/>
      <c r="L232" s="37"/>
    </row>
    <row r="233" spans="1:12" x14ac:dyDescent="0.25">
      <c r="A233" s="37" t="s">
        <v>235</v>
      </c>
      <c r="B233" s="37" t="s">
        <v>236</v>
      </c>
      <c r="C233" s="37" t="s">
        <v>236</v>
      </c>
      <c r="D233" s="37" t="b">
        <f t="shared" si="3"/>
        <v>1</v>
      </c>
      <c r="E233" s="37" t="str">
        <f>VLOOKUP(C233,'EDB naming'!$A$6:$B$36,2,)</f>
        <v>Unison Networks</v>
      </c>
      <c r="F233" s="37" t="str">
        <f>VLOOKUP(A233,'NZ.Stat (Format)'!$C$10:$D$2050,2,)</f>
        <v>South Waikato district</v>
      </c>
      <c r="G233" s="37" t="str">
        <f>VLOOKUP(F233,'TLA-EDB'!$A$12:$C$78,3,)</f>
        <v/>
      </c>
      <c r="H233" s="65">
        <f>VLOOKUP($A233,'NZ.Stat (Format)'!$C$10:$H$2050,4,)</f>
        <v>850</v>
      </c>
      <c r="I233" s="65">
        <f>VLOOKUP($A233,'NZ.Stat (Format)'!$C$10:$H$2050,5,)</f>
        <v>920</v>
      </c>
      <c r="J233" s="65">
        <f>VLOOKUP($A233,'NZ.Stat (Format)'!$C$10:$H$2050,6,)</f>
        <v>980</v>
      </c>
      <c r="K233" s="37"/>
      <c r="L233" s="37"/>
    </row>
    <row r="234" spans="1:12" x14ac:dyDescent="0.25">
      <c r="A234" s="37" t="s">
        <v>237</v>
      </c>
      <c r="B234" s="37" t="s">
        <v>35</v>
      </c>
      <c r="C234" s="37" t="s">
        <v>35</v>
      </c>
      <c r="D234" s="37" t="b">
        <f t="shared" si="3"/>
        <v>1</v>
      </c>
      <c r="E234" s="37" t="str">
        <f>VLOOKUP(C234,'EDB naming'!$A$6:$B$36,2,)</f>
        <v>Powerco</v>
      </c>
      <c r="F234" s="37" t="str">
        <f>VLOOKUP(A234,'NZ.Stat (Format)'!$C$10:$D$2050,2,)</f>
        <v>Matamata-Piako district</v>
      </c>
      <c r="G234" s="37" t="str">
        <f>VLOOKUP(F234,'TLA-EDB'!$A$12:$C$78,3,)</f>
        <v/>
      </c>
      <c r="H234" s="65">
        <f>VLOOKUP($A234,'NZ.Stat (Format)'!$C$10:$H$2050,4,)</f>
        <v>3240</v>
      </c>
      <c r="I234" s="65">
        <f>VLOOKUP($A234,'NZ.Stat (Format)'!$C$10:$H$2050,5,)</f>
        <v>3300</v>
      </c>
      <c r="J234" s="65">
        <f>VLOOKUP($A234,'NZ.Stat (Format)'!$C$10:$H$2050,6,)</f>
        <v>3350</v>
      </c>
      <c r="K234" s="37"/>
      <c r="L234" s="37"/>
    </row>
    <row r="235" spans="1:12" x14ac:dyDescent="0.25">
      <c r="A235" s="37" t="s">
        <v>238</v>
      </c>
      <c r="B235" s="37" t="s">
        <v>35</v>
      </c>
      <c r="C235" s="37" t="s">
        <v>35</v>
      </c>
      <c r="D235" s="37" t="b">
        <f t="shared" si="3"/>
        <v>1</v>
      </c>
      <c r="E235" s="37" t="str">
        <f>VLOOKUP(C235,'EDB naming'!$A$6:$B$36,2,)</f>
        <v>Powerco</v>
      </c>
      <c r="F235" s="37" t="str">
        <f>VLOOKUP(A235,'NZ.Stat (Format)'!$C$10:$D$2050,2,)</f>
        <v>Matamata-Piako district</v>
      </c>
      <c r="G235" s="37" t="str">
        <f>VLOOKUP(F235,'TLA-EDB'!$A$12:$C$78,3,)</f>
        <v/>
      </c>
      <c r="H235" s="65">
        <f>VLOOKUP($A235,'NZ.Stat (Format)'!$C$10:$H$2050,4,)</f>
        <v>4730</v>
      </c>
      <c r="I235" s="65">
        <f>VLOOKUP($A235,'NZ.Stat (Format)'!$C$10:$H$2050,5,)</f>
        <v>4900</v>
      </c>
      <c r="J235" s="65">
        <f>VLOOKUP($A235,'NZ.Stat (Format)'!$C$10:$H$2050,6,)</f>
        <v>5040</v>
      </c>
      <c r="K235" s="37"/>
      <c r="L235" s="37"/>
    </row>
    <row r="236" spans="1:12" x14ac:dyDescent="0.25">
      <c r="A236" s="37" t="s">
        <v>239</v>
      </c>
      <c r="B236" s="37" t="s">
        <v>35</v>
      </c>
      <c r="C236" s="37" t="s">
        <v>35</v>
      </c>
      <c r="D236" s="37" t="b">
        <f t="shared" si="3"/>
        <v>1</v>
      </c>
      <c r="E236" s="37" t="str">
        <f>VLOOKUP(C236,'EDB naming'!$A$6:$B$36,2,)</f>
        <v>Powerco</v>
      </c>
      <c r="F236" s="37" t="str">
        <f>VLOOKUP(A236,'NZ.Stat (Format)'!$C$10:$D$2050,2,)</f>
        <v>Western Bay of Plenty district</v>
      </c>
      <c r="G236" s="37" t="str">
        <f>VLOOKUP(F236,'TLA-EDB'!$A$12:$C$78,3,)</f>
        <v/>
      </c>
      <c r="H236" s="65">
        <f>VLOOKUP($A236,'NZ.Stat (Format)'!$C$10:$H$2050,4,)</f>
        <v>4760</v>
      </c>
      <c r="I236" s="65">
        <f>VLOOKUP($A236,'NZ.Stat (Format)'!$C$10:$H$2050,5,)</f>
        <v>5030</v>
      </c>
      <c r="J236" s="65">
        <f>VLOOKUP($A236,'NZ.Stat (Format)'!$C$10:$H$2050,6,)</f>
        <v>5270</v>
      </c>
      <c r="K236" s="37"/>
      <c r="L236" s="37"/>
    </row>
    <row r="237" spans="1:12" x14ac:dyDescent="0.25">
      <c r="A237" s="37" t="s">
        <v>240</v>
      </c>
      <c r="B237" s="37" t="s">
        <v>35</v>
      </c>
      <c r="C237" s="37" t="s">
        <v>35</v>
      </c>
      <c r="D237" s="37" t="b">
        <f t="shared" si="3"/>
        <v>1</v>
      </c>
      <c r="E237" s="37" t="str">
        <f>VLOOKUP(C237,'EDB naming'!$A$6:$B$36,2,)</f>
        <v>Powerco</v>
      </c>
      <c r="F237" s="37" t="str">
        <f>VLOOKUP(A237,'NZ.Stat (Format)'!$C$10:$D$2050,2,)</f>
        <v>Western Bay of Plenty district</v>
      </c>
      <c r="G237" s="37" t="str">
        <f>VLOOKUP(F237,'TLA-EDB'!$A$12:$C$78,3,)</f>
        <v/>
      </c>
      <c r="H237" s="65">
        <f>VLOOKUP($A237,'NZ.Stat (Format)'!$C$10:$H$2050,4,)</f>
        <v>1130</v>
      </c>
      <c r="I237" s="65">
        <f>VLOOKUP($A237,'NZ.Stat (Format)'!$C$10:$H$2050,5,)</f>
        <v>1150</v>
      </c>
      <c r="J237" s="65">
        <f>VLOOKUP($A237,'NZ.Stat (Format)'!$C$10:$H$2050,6,)</f>
        <v>1180</v>
      </c>
      <c r="K237" s="37"/>
      <c r="L237" s="37"/>
    </row>
    <row r="238" spans="1:12" x14ac:dyDescent="0.25">
      <c r="A238" s="37" t="s">
        <v>241</v>
      </c>
      <c r="B238" s="37" t="s">
        <v>35</v>
      </c>
      <c r="C238" s="37" t="s">
        <v>35</v>
      </c>
      <c r="D238" s="37" t="b">
        <f t="shared" si="3"/>
        <v>1</v>
      </c>
      <c r="E238" s="37" t="str">
        <f>VLOOKUP(C238,'EDB naming'!$A$6:$B$36,2,)</f>
        <v>Powerco</v>
      </c>
      <c r="F238" s="37" t="str">
        <f>VLOOKUP(A238,'NZ.Stat (Format)'!$C$10:$D$2050,2,)</f>
        <v>Western Bay of Plenty district</v>
      </c>
      <c r="G238" s="37" t="str">
        <f>VLOOKUP(F238,'TLA-EDB'!$A$12:$C$78,3,)</f>
        <v/>
      </c>
      <c r="H238" s="65">
        <f>VLOOKUP($A238,'NZ.Stat (Format)'!$C$10:$H$2050,4,)</f>
        <v>3160</v>
      </c>
      <c r="I238" s="65">
        <f>VLOOKUP($A238,'NZ.Stat (Format)'!$C$10:$H$2050,5,)</f>
        <v>3480</v>
      </c>
      <c r="J238" s="65">
        <f>VLOOKUP($A238,'NZ.Stat (Format)'!$C$10:$H$2050,6,)</f>
        <v>3790</v>
      </c>
      <c r="K238" s="37"/>
      <c r="L238" s="37"/>
    </row>
    <row r="239" spans="1:12" x14ac:dyDescent="0.25">
      <c r="A239" s="37" t="s">
        <v>242</v>
      </c>
      <c r="B239" s="37" t="s">
        <v>236</v>
      </c>
      <c r="C239" s="37" t="s">
        <v>236</v>
      </c>
      <c r="D239" s="37" t="b">
        <f t="shared" si="3"/>
        <v>1</v>
      </c>
      <c r="E239" s="37" t="str">
        <f>VLOOKUP(C239,'EDB naming'!$A$6:$B$36,2,)</f>
        <v>Unison Networks</v>
      </c>
      <c r="F239" s="37" t="str">
        <f>VLOOKUP(A239,'NZ.Stat (Format)'!$C$10:$D$2050,2,)</f>
        <v>Rotorua district</v>
      </c>
      <c r="G239" s="37" t="str">
        <f>VLOOKUP(F239,'TLA-EDB'!$A$12:$C$78,3,)</f>
        <v/>
      </c>
      <c r="H239" s="65">
        <f>VLOOKUP($A239,'NZ.Stat (Format)'!$C$10:$H$2050,4,)</f>
        <v>2020</v>
      </c>
      <c r="I239" s="65">
        <f>VLOOKUP($A239,'NZ.Stat (Format)'!$C$10:$H$2050,5,)</f>
        <v>2020</v>
      </c>
      <c r="J239" s="65">
        <f>VLOOKUP($A239,'NZ.Stat (Format)'!$C$10:$H$2050,6,)</f>
        <v>2020</v>
      </c>
      <c r="K239" s="37"/>
      <c r="L239" s="37"/>
    </row>
    <row r="240" spans="1:12" x14ac:dyDescent="0.25">
      <c r="A240" s="37" t="s">
        <v>243</v>
      </c>
      <c r="B240" s="37" t="s">
        <v>35</v>
      </c>
      <c r="C240" s="37" t="s">
        <v>35</v>
      </c>
      <c r="D240" s="37" t="b">
        <f t="shared" si="3"/>
        <v>1</v>
      </c>
      <c r="E240" s="37" t="str">
        <f>VLOOKUP(C240,'EDB naming'!$A$6:$B$36,2,)</f>
        <v>Powerco</v>
      </c>
      <c r="F240" s="37" t="str">
        <f>VLOOKUP(A240,'NZ.Stat (Format)'!$C$10:$D$2050,2,)</f>
        <v>Tauranga city</v>
      </c>
      <c r="G240" s="37" t="str">
        <f>VLOOKUP(F240,'TLA-EDB'!$A$12:$C$78,3,)</f>
        <v/>
      </c>
      <c r="H240" s="65">
        <f>VLOOKUP($A240,'NZ.Stat (Format)'!$C$10:$H$2050,4,)</f>
        <v>3760</v>
      </c>
      <c r="I240" s="65">
        <f>VLOOKUP($A240,'NZ.Stat (Format)'!$C$10:$H$2050,5,)</f>
        <v>3920</v>
      </c>
      <c r="J240" s="65">
        <f>VLOOKUP($A240,'NZ.Stat (Format)'!$C$10:$H$2050,6,)</f>
        <v>4070</v>
      </c>
      <c r="K240" s="37"/>
      <c r="L240" s="37"/>
    </row>
    <row r="241" spans="1:12" x14ac:dyDescent="0.25">
      <c r="A241" s="37" t="s">
        <v>244</v>
      </c>
      <c r="B241" s="37" t="s">
        <v>35</v>
      </c>
      <c r="C241" s="37" t="s">
        <v>35</v>
      </c>
      <c r="D241" s="37" t="b">
        <f t="shared" si="3"/>
        <v>1</v>
      </c>
      <c r="E241" s="37" t="str">
        <f>VLOOKUP(C241,'EDB naming'!$A$6:$B$36,2,)</f>
        <v>Powerco</v>
      </c>
      <c r="F241" s="37" t="str">
        <f>VLOOKUP(A241,'NZ.Stat (Format)'!$C$10:$D$2050,2,)</f>
        <v>Tauranga city</v>
      </c>
      <c r="G241" s="37" t="str">
        <f>VLOOKUP(F241,'TLA-EDB'!$A$12:$C$78,3,)</f>
        <v/>
      </c>
      <c r="H241" s="65">
        <f>VLOOKUP($A241,'NZ.Stat (Format)'!$C$10:$H$2050,4,)</f>
        <v>3370</v>
      </c>
      <c r="I241" s="65">
        <f>VLOOKUP($A241,'NZ.Stat (Format)'!$C$10:$H$2050,5,)</f>
        <v>3640</v>
      </c>
      <c r="J241" s="65">
        <f>VLOOKUP($A241,'NZ.Stat (Format)'!$C$10:$H$2050,6,)</f>
        <v>3720</v>
      </c>
      <c r="K241" s="37"/>
      <c r="L241" s="37"/>
    </row>
    <row r="242" spans="1:12" x14ac:dyDescent="0.25">
      <c r="A242" s="37" t="s">
        <v>245</v>
      </c>
      <c r="B242" s="37" t="s">
        <v>35</v>
      </c>
      <c r="C242" s="37" t="s">
        <v>35</v>
      </c>
      <c r="D242" s="37" t="b">
        <f t="shared" si="3"/>
        <v>1</v>
      </c>
      <c r="E242" s="37" t="str">
        <f>VLOOKUP(C242,'EDB naming'!$A$6:$B$36,2,)</f>
        <v>Powerco</v>
      </c>
      <c r="F242" s="37" t="str">
        <f>VLOOKUP(A242,'NZ.Stat (Format)'!$C$10:$D$2050,2,)</f>
        <v>Western Bay of Plenty district</v>
      </c>
      <c r="G242" s="37" t="str">
        <f>VLOOKUP(F242,'TLA-EDB'!$A$12:$C$78,3,)</f>
        <v/>
      </c>
      <c r="H242" s="65">
        <f>VLOOKUP($A242,'NZ.Stat (Format)'!$C$10:$H$2050,4,)</f>
        <v>610</v>
      </c>
      <c r="I242" s="65">
        <f>VLOOKUP($A242,'NZ.Stat (Format)'!$C$10:$H$2050,5,)</f>
        <v>610</v>
      </c>
      <c r="J242" s="65">
        <f>VLOOKUP($A242,'NZ.Stat (Format)'!$C$10:$H$2050,6,)</f>
        <v>610</v>
      </c>
      <c r="K242" s="37"/>
      <c r="L242" s="37"/>
    </row>
    <row r="243" spans="1:12" x14ac:dyDescent="0.25">
      <c r="A243" s="37" t="s">
        <v>246</v>
      </c>
      <c r="B243" s="37" t="s">
        <v>35</v>
      </c>
      <c r="C243" s="37" t="s">
        <v>35</v>
      </c>
      <c r="D243" s="37" t="b">
        <f t="shared" si="3"/>
        <v>1</v>
      </c>
      <c r="E243" s="37" t="str">
        <f>VLOOKUP(C243,'EDB naming'!$A$6:$B$36,2,)</f>
        <v>Powerco</v>
      </c>
      <c r="F243" s="37" t="str">
        <f>VLOOKUP(A243,'NZ.Stat (Format)'!$C$10:$D$2050,2,)</f>
        <v>Western Bay of Plenty district</v>
      </c>
      <c r="G243" s="37" t="str">
        <f>VLOOKUP(F243,'TLA-EDB'!$A$12:$C$78,3,)</f>
        <v/>
      </c>
      <c r="H243" s="65">
        <f>VLOOKUP($A243,'NZ.Stat (Format)'!$C$10:$H$2050,4,)</f>
        <v>2690</v>
      </c>
      <c r="I243" s="65">
        <f>VLOOKUP($A243,'NZ.Stat (Format)'!$C$10:$H$2050,5,)</f>
        <v>2780</v>
      </c>
      <c r="J243" s="65">
        <f>VLOOKUP($A243,'NZ.Stat (Format)'!$C$10:$H$2050,6,)</f>
        <v>2850</v>
      </c>
      <c r="K243" s="37"/>
      <c r="L243" s="37"/>
    </row>
    <row r="244" spans="1:12" x14ac:dyDescent="0.25">
      <c r="A244" s="37" t="s">
        <v>247</v>
      </c>
      <c r="B244" s="37"/>
      <c r="C244" s="37" t="s">
        <v>2119</v>
      </c>
      <c r="D244" s="37" t="b">
        <f t="shared" si="3"/>
        <v>0</v>
      </c>
      <c r="E244" s="37" t="str">
        <f>VLOOKUP(C244,'EDB naming'!$A$6:$B$36,2,)</f>
        <v>None</v>
      </c>
      <c r="F244" s="37" t="str">
        <f>VLOOKUP(A244,'NZ.Stat (Format)'!$C$10:$D$2050,2,)</f>
        <v>Western Bay of Plenty district</v>
      </c>
      <c r="G244" s="37" t="str">
        <f>VLOOKUP(F244,'TLA-EDB'!$A$12:$C$78,3,)</f>
        <v/>
      </c>
      <c r="H244" s="65">
        <f>VLOOKUP($A244,'NZ.Stat (Format)'!$C$10:$H$2050,4,)</f>
        <v>0</v>
      </c>
      <c r="I244" s="65">
        <f>VLOOKUP($A244,'NZ.Stat (Format)'!$C$10:$H$2050,5,)</f>
        <v>0</v>
      </c>
      <c r="J244" s="65">
        <f>VLOOKUP($A244,'NZ.Stat (Format)'!$C$10:$H$2050,6,)</f>
        <v>0</v>
      </c>
      <c r="K244" s="37"/>
      <c r="L244" s="37" t="s">
        <v>4187</v>
      </c>
    </row>
    <row r="245" spans="1:12" x14ac:dyDescent="0.25">
      <c r="A245" s="37" t="s">
        <v>248</v>
      </c>
      <c r="B245" s="37"/>
      <c r="C245" s="37" t="s">
        <v>2119</v>
      </c>
      <c r="D245" s="37" t="b">
        <f t="shared" si="3"/>
        <v>0</v>
      </c>
      <c r="E245" s="37" t="str">
        <f>VLOOKUP(C245,'EDB naming'!$A$6:$B$36,2,)</f>
        <v>None</v>
      </c>
      <c r="F245" s="37" t="str">
        <f>VLOOKUP(A245,'NZ.Stat (Format)'!$C$10:$D$2050,2,)</f>
        <v>Tauranga city</v>
      </c>
      <c r="G245" s="37" t="str">
        <f>VLOOKUP(F245,'TLA-EDB'!$A$12:$C$78,3,)</f>
        <v/>
      </c>
      <c r="H245" s="65">
        <f>VLOOKUP($A245,'NZ.Stat (Format)'!$C$10:$H$2050,4,)</f>
        <v>0</v>
      </c>
      <c r="I245" s="65">
        <f>VLOOKUP($A245,'NZ.Stat (Format)'!$C$10:$H$2050,5,)</f>
        <v>0</v>
      </c>
      <c r="J245" s="65">
        <f>VLOOKUP($A245,'NZ.Stat (Format)'!$C$10:$H$2050,6,)</f>
        <v>0</v>
      </c>
      <c r="K245" s="37"/>
      <c r="L245" s="37" t="s">
        <v>4187</v>
      </c>
    </row>
    <row r="246" spans="1:12" x14ac:dyDescent="0.25">
      <c r="A246" s="37" t="s">
        <v>249</v>
      </c>
      <c r="B246" s="37"/>
      <c r="C246" s="37" t="s">
        <v>2119</v>
      </c>
      <c r="D246" s="37" t="b">
        <f t="shared" si="3"/>
        <v>0</v>
      </c>
      <c r="E246" s="37" t="str">
        <f>VLOOKUP(C246,'EDB naming'!$A$6:$B$36,2,)</f>
        <v>None</v>
      </c>
      <c r="F246" s="37" t="str">
        <f>VLOOKUP(A246,'NZ.Stat (Format)'!$C$10:$D$2050,2,)</f>
        <v>Tauranga city</v>
      </c>
      <c r="G246" s="37" t="str">
        <f>VLOOKUP(F246,'TLA-EDB'!$A$12:$C$78,3,)</f>
        <v/>
      </c>
      <c r="H246" s="65">
        <f>VLOOKUP($A246,'NZ.Stat (Format)'!$C$10:$H$2050,4,)</f>
        <v>0</v>
      </c>
      <c r="I246" s="65">
        <f>VLOOKUP($A246,'NZ.Stat (Format)'!$C$10:$H$2050,5,)</f>
        <v>0</v>
      </c>
      <c r="J246" s="65">
        <f>VLOOKUP($A246,'NZ.Stat (Format)'!$C$10:$H$2050,6,)</f>
        <v>0</v>
      </c>
      <c r="K246" s="37"/>
      <c r="L246" s="37" t="s">
        <v>4187</v>
      </c>
    </row>
    <row r="247" spans="1:12" x14ac:dyDescent="0.25">
      <c r="A247" s="37" t="s">
        <v>250</v>
      </c>
      <c r="B247" s="37" t="s">
        <v>35</v>
      </c>
      <c r="C247" s="37" t="s">
        <v>35</v>
      </c>
      <c r="D247" s="37" t="b">
        <f t="shared" si="3"/>
        <v>1</v>
      </c>
      <c r="E247" s="37" t="str">
        <f>VLOOKUP(C247,'EDB naming'!$A$6:$B$36,2,)</f>
        <v>Powerco</v>
      </c>
      <c r="F247" s="37" t="str">
        <f>VLOOKUP(A247,'NZ.Stat (Format)'!$C$10:$D$2050,2,)</f>
        <v>Tauranga city</v>
      </c>
      <c r="G247" s="37" t="str">
        <f>VLOOKUP(F247,'TLA-EDB'!$A$12:$C$78,3,)</f>
        <v/>
      </c>
      <c r="H247" s="65">
        <f>VLOOKUP($A247,'NZ.Stat (Format)'!$C$10:$H$2050,4,)</f>
        <v>5070</v>
      </c>
      <c r="I247" s="65">
        <f>VLOOKUP($A247,'NZ.Stat (Format)'!$C$10:$H$2050,5,)</f>
        <v>5860</v>
      </c>
      <c r="J247" s="65">
        <f>VLOOKUP($A247,'NZ.Stat (Format)'!$C$10:$H$2050,6,)</f>
        <v>6390</v>
      </c>
      <c r="K247" s="37"/>
      <c r="L247" s="37"/>
    </row>
    <row r="248" spans="1:12" x14ac:dyDescent="0.25">
      <c r="A248" s="37" t="s">
        <v>251</v>
      </c>
      <c r="B248" s="37" t="s">
        <v>35</v>
      </c>
      <c r="C248" s="37" t="s">
        <v>35</v>
      </c>
      <c r="D248" s="37" t="b">
        <f t="shared" si="3"/>
        <v>1</v>
      </c>
      <c r="E248" s="37" t="str">
        <f>VLOOKUP(C248,'EDB naming'!$A$6:$B$36,2,)</f>
        <v>Powerco</v>
      </c>
      <c r="F248" s="37" t="str">
        <f>VLOOKUP(A248,'NZ.Stat (Format)'!$C$10:$D$2050,2,)</f>
        <v>Tauranga city</v>
      </c>
      <c r="G248" s="37" t="str">
        <f>VLOOKUP(F248,'TLA-EDB'!$A$12:$C$78,3,)</f>
        <v/>
      </c>
      <c r="H248" s="65">
        <f>VLOOKUP($A248,'NZ.Stat (Format)'!$C$10:$H$2050,4,)</f>
        <v>3680</v>
      </c>
      <c r="I248" s="65">
        <f>VLOOKUP($A248,'NZ.Stat (Format)'!$C$10:$H$2050,5,)</f>
        <v>3690</v>
      </c>
      <c r="J248" s="65">
        <f>VLOOKUP($A248,'NZ.Stat (Format)'!$C$10:$H$2050,6,)</f>
        <v>3700</v>
      </c>
      <c r="K248" s="37"/>
      <c r="L248" s="37"/>
    </row>
    <row r="249" spans="1:12" x14ac:dyDescent="0.25">
      <c r="A249" s="37" t="s">
        <v>252</v>
      </c>
      <c r="B249" s="37" t="s">
        <v>35</v>
      </c>
      <c r="C249" s="37" t="s">
        <v>35</v>
      </c>
      <c r="D249" s="37" t="b">
        <f t="shared" si="3"/>
        <v>1</v>
      </c>
      <c r="E249" s="37" t="str">
        <f>VLOOKUP(C249,'EDB naming'!$A$6:$B$36,2,)</f>
        <v>Powerco</v>
      </c>
      <c r="F249" s="37" t="str">
        <f>VLOOKUP(A249,'NZ.Stat (Format)'!$C$10:$D$2050,2,)</f>
        <v>Western Bay of Plenty district</v>
      </c>
      <c r="G249" s="37" t="str">
        <f>VLOOKUP(F249,'TLA-EDB'!$A$12:$C$78,3,)</f>
        <v/>
      </c>
      <c r="H249" s="65">
        <f>VLOOKUP($A249,'NZ.Stat (Format)'!$C$10:$H$2050,4,)</f>
        <v>260</v>
      </c>
      <c r="I249" s="65">
        <f>VLOOKUP($A249,'NZ.Stat (Format)'!$C$10:$H$2050,5,)</f>
        <v>260</v>
      </c>
      <c r="J249" s="65">
        <f>VLOOKUP($A249,'NZ.Stat (Format)'!$C$10:$H$2050,6,)</f>
        <v>260</v>
      </c>
      <c r="K249" s="37"/>
      <c r="L249" s="37"/>
    </row>
    <row r="250" spans="1:12" x14ac:dyDescent="0.25">
      <c r="A250" s="37" t="s">
        <v>253</v>
      </c>
      <c r="B250" s="37" t="s">
        <v>35</v>
      </c>
      <c r="C250" s="37" t="s">
        <v>35</v>
      </c>
      <c r="D250" s="37" t="b">
        <f t="shared" si="3"/>
        <v>1</v>
      </c>
      <c r="E250" s="37" t="str">
        <f>VLOOKUP(C250,'EDB naming'!$A$6:$B$36,2,)</f>
        <v>Powerco</v>
      </c>
      <c r="F250" s="37" t="str">
        <f>VLOOKUP(A250,'NZ.Stat (Format)'!$C$10:$D$2050,2,)</f>
        <v>Tauranga city</v>
      </c>
      <c r="G250" s="37" t="str">
        <f>VLOOKUP(F250,'TLA-EDB'!$A$12:$C$78,3,)</f>
        <v/>
      </c>
      <c r="H250" s="65">
        <f>VLOOKUP($A250,'NZ.Stat (Format)'!$C$10:$H$2050,4,)</f>
        <v>5520</v>
      </c>
      <c r="I250" s="65">
        <f>VLOOKUP($A250,'NZ.Stat (Format)'!$C$10:$H$2050,5,)</f>
        <v>5650</v>
      </c>
      <c r="J250" s="65">
        <f>VLOOKUP($A250,'NZ.Stat (Format)'!$C$10:$H$2050,6,)</f>
        <v>5760</v>
      </c>
      <c r="K250" s="37"/>
      <c r="L250" s="37"/>
    </row>
    <row r="251" spans="1:12" x14ac:dyDescent="0.25">
      <c r="A251" s="37" t="s">
        <v>254</v>
      </c>
      <c r="B251" s="37" t="s">
        <v>35</v>
      </c>
      <c r="C251" s="37" t="s">
        <v>35</v>
      </c>
      <c r="D251" s="37" t="b">
        <f t="shared" si="3"/>
        <v>1</v>
      </c>
      <c r="E251" s="37" t="str">
        <f>VLOOKUP(C251,'EDB naming'!$A$6:$B$36,2,)</f>
        <v>Powerco</v>
      </c>
      <c r="F251" s="37" t="str">
        <f>VLOOKUP(A251,'NZ.Stat (Format)'!$C$10:$D$2050,2,)</f>
        <v>Tauranga city</v>
      </c>
      <c r="G251" s="37" t="str">
        <f>VLOOKUP(F251,'TLA-EDB'!$A$12:$C$78,3,)</f>
        <v/>
      </c>
      <c r="H251" s="65">
        <f>VLOOKUP($A251,'NZ.Stat (Format)'!$C$10:$H$2050,4,)</f>
        <v>3330</v>
      </c>
      <c r="I251" s="65">
        <f>VLOOKUP($A251,'NZ.Stat (Format)'!$C$10:$H$2050,5,)</f>
        <v>3390</v>
      </c>
      <c r="J251" s="65">
        <f>VLOOKUP($A251,'NZ.Stat (Format)'!$C$10:$H$2050,6,)</f>
        <v>3440</v>
      </c>
      <c r="K251" s="37"/>
      <c r="L251" s="37"/>
    </row>
    <row r="252" spans="1:12" x14ac:dyDescent="0.25">
      <c r="A252" s="37" t="s">
        <v>255</v>
      </c>
      <c r="B252" s="37" t="s">
        <v>35</v>
      </c>
      <c r="C252" s="37" t="s">
        <v>35</v>
      </c>
      <c r="D252" s="37" t="b">
        <f t="shared" si="3"/>
        <v>1</v>
      </c>
      <c r="E252" s="37" t="str">
        <f>VLOOKUP(C252,'EDB naming'!$A$6:$B$36,2,)</f>
        <v>Powerco</v>
      </c>
      <c r="F252" s="37" t="str">
        <f>VLOOKUP(A252,'NZ.Stat (Format)'!$C$10:$D$2050,2,)</f>
        <v>Tauranga city</v>
      </c>
      <c r="G252" s="37" t="str">
        <f>VLOOKUP(F252,'TLA-EDB'!$A$12:$C$78,3,)</f>
        <v/>
      </c>
      <c r="H252" s="65">
        <f>VLOOKUP($A252,'NZ.Stat (Format)'!$C$10:$H$2050,4,)</f>
        <v>830</v>
      </c>
      <c r="I252" s="65">
        <f>VLOOKUP($A252,'NZ.Stat (Format)'!$C$10:$H$2050,5,)</f>
        <v>890</v>
      </c>
      <c r="J252" s="65">
        <f>VLOOKUP($A252,'NZ.Stat (Format)'!$C$10:$H$2050,6,)</f>
        <v>960</v>
      </c>
      <c r="K252" s="37"/>
      <c r="L252" s="37"/>
    </row>
    <row r="253" spans="1:12" x14ac:dyDescent="0.25">
      <c r="A253" s="37" t="s">
        <v>256</v>
      </c>
      <c r="B253" s="37" t="s">
        <v>236</v>
      </c>
      <c r="C253" s="37" t="s">
        <v>236</v>
      </c>
      <c r="D253" s="37" t="b">
        <f t="shared" si="3"/>
        <v>1</v>
      </c>
      <c r="E253" s="37" t="str">
        <f>VLOOKUP(C253,'EDB naming'!$A$6:$B$36,2,)</f>
        <v>Unison Networks</v>
      </c>
      <c r="F253" s="37" t="str">
        <f>VLOOKUP(A253,'NZ.Stat (Format)'!$C$10:$D$2050,2,)</f>
        <v>Taupo district</v>
      </c>
      <c r="G253" s="37" t="str">
        <f>VLOOKUP(F253,'TLA-EDB'!$A$12:$C$78,3,)</f>
        <v>Yes</v>
      </c>
      <c r="H253" s="65">
        <f>VLOOKUP($A253,'NZ.Stat (Format)'!$C$10:$H$2050,4,)</f>
        <v>620</v>
      </c>
      <c r="I253" s="65">
        <f>VLOOKUP($A253,'NZ.Stat (Format)'!$C$10:$H$2050,5,)</f>
        <v>600</v>
      </c>
      <c r="J253" s="65">
        <f>VLOOKUP($A253,'NZ.Stat (Format)'!$C$10:$H$2050,6,)</f>
        <v>570</v>
      </c>
      <c r="K253" s="37"/>
      <c r="L253" s="37"/>
    </row>
    <row r="254" spans="1:12" x14ac:dyDescent="0.25">
      <c r="A254" s="37" t="s">
        <v>257</v>
      </c>
      <c r="B254" s="37" t="s">
        <v>208</v>
      </c>
      <c r="C254" s="37" t="s">
        <v>208</v>
      </c>
      <c r="D254" s="37" t="b">
        <f t="shared" si="3"/>
        <v>1</v>
      </c>
      <c r="E254" s="37" t="str">
        <f>VLOOKUP(C254,'EDB naming'!$A$6:$B$36,2,)</f>
        <v>The Lines Company</v>
      </c>
      <c r="F254" s="37" t="str">
        <f>VLOOKUP(A254,'NZ.Stat (Format)'!$C$10:$D$2050,2,)</f>
        <v>Taupo district</v>
      </c>
      <c r="G254" s="37" t="str">
        <f>VLOOKUP(F254,'TLA-EDB'!$A$12:$C$78,3,)</f>
        <v>Yes</v>
      </c>
      <c r="H254" s="65">
        <f>VLOOKUP($A254,'NZ.Stat (Format)'!$C$10:$H$2050,4,)</f>
        <v>1800</v>
      </c>
      <c r="I254" s="65">
        <f>VLOOKUP($A254,'NZ.Stat (Format)'!$C$10:$H$2050,5,)</f>
        <v>1890</v>
      </c>
      <c r="J254" s="65">
        <f>VLOOKUP($A254,'NZ.Stat (Format)'!$C$10:$H$2050,6,)</f>
        <v>1960</v>
      </c>
      <c r="K254" s="37"/>
      <c r="L254" s="37"/>
    </row>
    <row r="255" spans="1:12" x14ac:dyDescent="0.25">
      <c r="A255" s="37" t="s">
        <v>258</v>
      </c>
      <c r="B255" s="37" t="s">
        <v>236</v>
      </c>
      <c r="C255" s="37" t="s">
        <v>236</v>
      </c>
      <c r="D255" s="37" t="b">
        <f t="shared" si="3"/>
        <v>1</v>
      </c>
      <c r="E255" s="37" t="str">
        <f>VLOOKUP(C255,'EDB naming'!$A$6:$B$36,2,)</f>
        <v>Unison Networks</v>
      </c>
      <c r="F255" s="37" t="str">
        <f>VLOOKUP(A255,'NZ.Stat (Format)'!$C$10:$D$2050,2,)</f>
        <v>Taupo district</v>
      </c>
      <c r="G255" s="37" t="str">
        <f>VLOOKUP(F255,'TLA-EDB'!$A$12:$C$78,3,)</f>
        <v>Yes</v>
      </c>
      <c r="H255" s="65">
        <f>VLOOKUP($A255,'NZ.Stat (Format)'!$C$10:$H$2050,4,)</f>
        <v>350</v>
      </c>
      <c r="I255" s="65">
        <f>VLOOKUP($A255,'NZ.Stat (Format)'!$C$10:$H$2050,5,)</f>
        <v>370</v>
      </c>
      <c r="J255" s="65">
        <f>VLOOKUP($A255,'NZ.Stat (Format)'!$C$10:$H$2050,6,)</f>
        <v>390</v>
      </c>
      <c r="K255" s="37"/>
      <c r="L255" s="37"/>
    </row>
    <row r="256" spans="1:12" x14ac:dyDescent="0.25">
      <c r="A256" s="37" t="s">
        <v>259</v>
      </c>
      <c r="B256" s="37" t="s">
        <v>236</v>
      </c>
      <c r="C256" s="37" t="s">
        <v>236</v>
      </c>
      <c r="D256" s="37" t="b">
        <f t="shared" si="3"/>
        <v>1</v>
      </c>
      <c r="E256" s="37" t="str">
        <f>VLOOKUP(C256,'EDB naming'!$A$6:$B$36,2,)</f>
        <v>Unison Networks</v>
      </c>
      <c r="F256" s="37" t="str">
        <f>VLOOKUP(A256,'NZ.Stat (Format)'!$C$10:$D$2050,2,)</f>
        <v>Taupo district</v>
      </c>
      <c r="G256" s="37" t="str">
        <f>VLOOKUP(F256,'TLA-EDB'!$A$12:$C$78,3,)</f>
        <v>Yes</v>
      </c>
      <c r="H256" s="65">
        <f>VLOOKUP($A256,'NZ.Stat (Format)'!$C$10:$H$2050,4,)</f>
        <v>2670</v>
      </c>
      <c r="I256" s="65">
        <f>VLOOKUP($A256,'NZ.Stat (Format)'!$C$10:$H$2050,5,)</f>
        <v>2850</v>
      </c>
      <c r="J256" s="65">
        <f>VLOOKUP($A256,'NZ.Stat (Format)'!$C$10:$H$2050,6,)</f>
        <v>3030</v>
      </c>
      <c r="K256" s="37"/>
      <c r="L256" s="37"/>
    </row>
    <row r="257" spans="1:12" x14ac:dyDescent="0.25">
      <c r="A257" s="37" t="s">
        <v>260</v>
      </c>
      <c r="B257" s="37" t="s">
        <v>236</v>
      </c>
      <c r="C257" s="37" t="s">
        <v>236</v>
      </c>
      <c r="D257" s="37" t="b">
        <f t="shared" si="3"/>
        <v>1</v>
      </c>
      <c r="E257" s="37" t="str">
        <f>VLOOKUP(C257,'EDB naming'!$A$6:$B$36,2,)</f>
        <v>Unison Networks</v>
      </c>
      <c r="F257" s="37" t="str">
        <f>VLOOKUP(A257,'NZ.Stat (Format)'!$C$10:$D$2050,2,)</f>
        <v>Taupo district</v>
      </c>
      <c r="G257" s="37" t="str">
        <f>VLOOKUP(F257,'TLA-EDB'!$A$12:$C$78,3,)</f>
        <v>Yes</v>
      </c>
      <c r="H257" s="65">
        <f>VLOOKUP($A257,'NZ.Stat (Format)'!$C$10:$H$2050,4,)</f>
        <v>150</v>
      </c>
      <c r="I257" s="65">
        <f>VLOOKUP($A257,'NZ.Stat (Format)'!$C$10:$H$2050,5,)</f>
        <v>170</v>
      </c>
      <c r="J257" s="65">
        <f>VLOOKUP($A257,'NZ.Stat (Format)'!$C$10:$H$2050,6,)</f>
        <v>180</v>
      </c>
      <c r="K257" s="37"/>
      <c r="L257" s="37"/>
    </row>
    <row r="258" spans="1:12" x14ac:dyDescent="0.25">
      <c r="A258" s="37" t="s">
        <v>261</v>
      </c>
      <c r="B258" s="37" t="s">
        <v>236</v>
      </c>
      <c r="C258" s="37" t="s">
        <v>236</v>
      </c>
      <c r="D258" s="37" t="b">
        <f t="shared" si="3"/>
        <v>1</v>
      </c>
      <c r="E258" s="37" t="str">
        <f>VLOOKUP(C258,'EDB naming'!$A$6:$B$36,2,)</f>
        <v>Unison Networks</v>
      </c>
      <c r="F258" s="37" t="str">
        <f>VLOOKUP(A258,'NZ.Stat (Format)'!$C$10:$D$2050,2,)</f>
        <v>Taupo district</v>
      </c>
      <c r="G258" s="37" t="str">
        <f>VLOOKUP(F258,'TLA-EDB'!$A$12:$C$78,3,)</f>
        <v>Yes</v>
      </c>
      <c r="H258" s="65">
        <f>VLOOKUP($A258,'NZ.Stat (Format)'!$C$10:$H$2050,4,)</f>
        <v>760</v>
      </c>
      <c r="I258" s="65">
        <f>VLOOKUP($A258,'NZ.Stat (Format)'!$C$10:$H$2050,5,)</f>
        <v>790</v>
      </c>
      <c r="J258" s="65">
        <f>VLOOKUP($A258,'NZ.Stat (Format)'!$C$10:$H$2050,6,)</f>
        <v>820</v>
      </c>
      <c r="K258" s="37"/>
      <c r="L258" s="37"/>
    </row>
    <row r="259" spans="1:12" x14ac:dyDescent="0.25">
      <c r="A259" s="37" t="s">
        <v>262</v>
      </c>
      <c r="B259" s="37" t="s">
        <v>236</v>
      </c>
      <c r="C259" s="37" t="s">
        <v>236</v>
      </c>
      <c r="D259" s="37" t="b">
        <f t="shared" si="3"/>
        <v>1</v>
      </c>
      <c r="E259" s="37" t="str">
        <f>VLOOKUP(C259,'EDB naming'!$A$6:$B$36,2,)</f>
        <v>Unison Networks</v>
      </c>
      <c r="F259" s="37" t="str">
        <f>VLOOKUP(A259,'NZ.Stat (Format)'!$C$10:$D$2050,2,)</f>
        <v>Taupo district</v>
      </c>
      <c r="G259" s="37" t="str">
        <f>VLOOKUP(F259,'TLA-EDB'!$A$12:$C$78,3,)</f>
        <v>Yes</v>
      </c>
      <c r="H259" s="65">
        <f>VLOOKUP($A259,'NZ.Stat (Format)'!$C$10:$H$2050,4,)</f>
        <v>520</v>
      </c>
      <c r="I259" s="65">
        <f>VLOOKUP($A259,'NZ.Stat (Format)'!$C$10:$H$2050,5,)</f>
        <v>510</v>
      </c>
      <c r="J259" s="65">
        <f>VLOOKUP($A259,'NZ.Stat (Format)'!$C$10:$H$2050,6,)</f>
        <v>490</v>
      </c>
      <c r="K259" s="37"/>
      <c r="L259" s="37"/>
    </row>
    <row r="260" spans="1:12" x14ac:dyDescent="0.25">
      <c r="A260" s="37" t="s">
        <v>263</v>
      </c>
      <c r="B260" s="37" t="s">
        <v>208</v>
      </c>
      <c r="C260" s="37" t="s">
        <v>208</v>
      </c>
      <c r="D260" s="37" t="b">
        <f t="shared" si="3"/>
        <v>1</v>
      </c>
      <c r="E260" s="37" t="str">
        <f>VLOOKUP(C260,'EDB naming'!$A$6:$B$36,2,)</f>
        <v>The Lines Company</v>
      </c>
      <c r="F260" s="37" t="str">
        <f>VLOOKUP(A260,'NZ.Stat (Format)'!$C$10:$D$2050,2,)</f>
        <v>Taupo district</v>
      </c>
      <c r="G260" s="37" t="str">
        <f>VLOOKUP(F260,'TLA-EDB'!$A$12:$C$78,3,)</f>
        <v>Yes</v>
      </c>
      <c r="H260" s="65">
        <f>VLOOKUP($A260,'NZ.Stat (Format)'!$C$10:$H$2050,4,)</f>
        <v>200</v>
      </c>
      <c r="I260" s="65">
        <f>VLOOKUP($A260,'NZ.Stat (Format)'!$C$10:$H$2050,5,)</f>
        <v>210</v>
      </c>
      <c r="J260" s="65">
        <f>VLOOKUP($A260,'NZ.Stat (Format)'!$C$10:$H$2050,6,)</f>
        <v>210</v>
      </c>
      <c r="K260" s="37"/>
      <c r="L260" s="37"/>
    </row>
    <row r="261" spans="1:12" x14ac:dyDescent="0.25">
      <c r="A261" s="37" t="s">
        <v>264</v>
      </c>
      <c r="B261" s="37" t="s">
        <v>208</v>
      </c>
      <c r="C261" s="37" t="s">
        <v>208</v>
      </c>
      <c r="D261" s="37" t="b">
        <f t="shared" si="3"/>
        <v>1</v>
      </c>
      <c r="E261" s="37" t="str">
        <f>VLOOKUP(C261,'EDB naming'!$A$6:$B$36,2,)</f>
        <v>The Lines Company</v>
      </c>
      <c r="F261" s="37" t="str">
        <f>VLOOKUP(A261,'NZ.Stat (Format)'!$C$10:$D$2050,2,)</f>
        <v>Taupo district</v>
      </c>
      <c r="G261" s="37" t="str">
        <f>VLOOKUP(F261,'TLA-EDB'!$A$12:$C$78,3,)</f>
        <v>Yes</v>
      </c>
      <c r="H261" s="65">
        <f>VLOOKUP($A261,'NZ.Stat (Format)'!$C$10:$H$2050,4,)</f>
        <v>100</v>
      </c>
      <c r="I261" s="65">
        <f>VLOOKUP($A261,'NZ.Stat (Format)'!$C$10:$H$2050,5,)</f>
        <v>100</v>
      </c>
      <c r="J261" s="65">
        <f>VLOOKUP($A261,'NZ.Stat (Format)'!$C$10:$H$2050,6,)</f>
        <v>100</v>
      </c>
      <c r="K261" s="37"/>
      <c r="L261" s="37"/>
    </row>
    <row r="262" spans="1:12" x14ac:dyDescent="0.25">
      <c r="A262" s="37" t="s">
        <v>265</v>
      </c>
      <c r="B262" s="37" t="s">
        <v>35</v>
      </c>
      <c r="C262" s="37" t="s">
        <v>35</v>
      </c>
      <c r="D262" s="37" t="b">
        <f t="shared" si="3"/>
        <v>1</v>
      </c>
      <c r="E262" s="37" t="str">
        <f>VLOOKUP(C262,'EDB naming'!$A$6:$B$36,2,)</f>
        <v>Powerco</v>
      </c>
      <c r="F262" s="37" t="str">
        <f>VLOOKUP(A262,'NZ.Stat (Format)'!$C$10:$D$2050,2,)</f>
        <v>Tauranga city</v>
      </c>
      <c r="G262" s="37" t="str">
        <f>VLOOKUP(F262,'TLA-EDB'!$A$12:$C$78,3,)</f>
        <v/>
      </c>
      <c r="H262" s="65">
        <f>VLOOKUP($A262,'NZ.Stat (Format)'!$C$10:$H$2050,4,)</f>
        <v>4000</v>
      </c>
      <c r="I262" s="65">
        <f>VLOOKUP($A262,'NZ.Stat (Format)'!$C$10:$H$2050,5,)</f>
        <v>4200</v>
      </c>
      <c r="J262" s="65">
        <f>VLOOKUP($A262,'NZ.Stat (Format)'!$C$10:$H$2050,6,)</f>
        <v>4350</v>
      </c>
      <c r="K262" s="37"/>
      <c r="L262" s="37"/>
    </row>
    <row r="263" spans="1:12" x14ac:dyDescent="0.25">
      <c r="A263" s="37" t="s">
        <v>266</v>
      </c>
      <c r="B263" s="37" t="s">
        <v>35</v>
      </c>
      <c r="C263" s="37" t="s">
        <v>35</v>
      </c>
      <c r="D263" s="37" t="b">
        <f t="shared" si="3"/>
        <v>1</v>
      </c>
      <c r="E263" s="37" t="str">
        <f>VLOOKUP(C263,'EDB naming'!$A$6:$B$36,2,)</f>
        <v>Powerco</v>
      </c>
      <c r="F263" s="37" t="str">
        <f>VLOOKUP(A263,'NZ.Stat (Format)'!$C$10:$D$2050,2,)</f>
        <v>Tauranga city</v>
      </c>
      <c r="G263" s="37" t="str">
        <f>VLOOKUP(F263,'TLA-EDB'!$A$12:$C$78,3,)</f>
        <v/>
      </c>
      <c r="H263" s="65">
        <f>VLOOKUP($A263,'NZ.Stat (Format)'!$C$10:$H$2050,4,)</f>
        <v>4750</v>
      </c>
      <c r="I263" s="65">
        <f>VLOOKUP($A263,'NZ.Stat (Format)'!$C$10:$H$2050,5,)</f>
        <v>5390</v>
      </c>
      <c r="J263" s="65">
        <f>VLOOKUP($A263,'NZ.Stat (Format)'!$C$10:$H$2050,6,)</f>
        <v>5890</v>
      </c>
      <c r="K263" s="37"/>
      <c r="L263" s="37"/>
    </row>
    <row r="264" spans="1:12" x14ac:dyDescent="0.25">
      <c r="A264" s="37" t="s">
        <v>267</v>
      </c>
      <c r="B264" s="37" t="s">
        <v>236</v>
      </c>
      <c r="C264" s="37" t="s">
        <v>236</v>
      </c>
      <c r="D264" s="37" t="b">
        <f t="shared" si="3"/>
        <v>1</v>
      </c>
      <c r="E264" s="37" t="str">
        <f>VLOOKUP(C264,'EDB naming'!$A$6:$B$36,2,)</f>
        <v>Unison Networks</v>
      </c>
      <c r="F264" s="37" t="str">
        <f>VLOOKUP(A264,'NZ.Stat (Format)'!$C$10:$D$2050,2,)</f>
        <v>Rotorua district</v>
      </c>
      <c r="G264" s="37" t="str">
        <f>VLOOKUP(F264,'TLA-EDB'!$A$12:$C$78,3,)</f>
        <v/>
      </c>
      <c r="H264" s="65">
        <f>VLOOKUP($A264,'NZ.Stat (Format)'!$C$10:$H$2050,4,)</f>
        <v>3360</v>
      </c>
      <c r="I264" s="65">
        <f>VLOOKUP($A264,'NZ.Stat (Format)'!$C$10:$H$2050,5,)</f>
        <v>3510</v>
      </c>
      <c r="J264" s="65">
        <f>VLOOKUP($A264,'NZ.Stat (Format)'!$C$10:$H$2050,6,)</f>
        <v>3570</v>
      </c>
      <c r="K264" s="37"/>
      <c r="L264" s="37"/>
    </row>
    <row r="265" spans="1:12" x14ac:dyDescent="0.25">
      <c r="A265" s="37" t="s">
        <v>268</v>
      </c>
      <c r="B265" s="37" t="s">
        <v>236</v>
      </c>
      <c r="C265" s="37" t="s">
        <v>236</v>
      </c>
      <c r="D265" s="37" t="b">
        <f t="shared" si="3"/>
        <v>1</v>
      </c>
      <c r="E265" s="37" t="str">
        <f>VLOOKUP(C265,'EDB naming'!$A$6:$B$36,2,)</f>
        <v>Unison Networks</v>
      </c>
      <c r="F265" s="37" t="str">
        <f>VLOOKUP(A265,'NZ.Stat (Format)'!$C$10:$D$2050,2,)</f>
        <v>Rotorua district</v>
      </c>
      <c r="G265" s="37" t="str">
        <f>VLOOKUP(F265,'TLA-EDB'!$A$12:$C$78,3,)</f>
        <v/>
      </c>
      <c r="H265" s="65">
        <f>VLOOKUP($A265,'NZ.Stat (Format)'!$C$10:$H$2050,4,)</f>
        <v>290</v>
      </c>
      <c r="I265" s="65">
        <f>VLOOKUP($A265,'NZ.Stat (Format)'!$C$10:$H$2050,5,)</f>
        <v>290</v>
      </c>
      <c r="J265" s="65">
        <f>VLOOKUP($A265,'NZ.Stat (Format)'!$C$10:$H$2050,6,)</f>
        <v>300</v>
      </c>
      <c r="K265" s="37"/>
      <c r="L265" s="37"/>
    </row>
    <row r="266" spans="1:12" x14ac:dyDescent="0.25">
      <c r="A266" s="37" t="s">
        <v>269</v>
      </c>
      <c r="B266" s="37" t="s">
        <v>236</v>
      </c>
      <c r="C266" s="37" t="s">
        <v>236</v>
      </c>
      <c r="D266" s="37" t="b">
        <f t="shared" si="3"/>
        <v>1</v>
      </c>
      <c r="E266" s="37" t="str">
        <f>VLOOKUP(C266,'EDB naming'!$A$6:$B$36,2,)</f>
        <v>Unison Networks</v>
      </c>
      <c r="F266" s="37" t="str">
        <f>VLOOKUP(A266,'NZ.Stat (Format)'!$C$10:$D$2050,2,)</f>
        <v>Rotorua district</v>
      </c>
      <c r="G266" s="37" t="str">
        <f>VLOOKUP(F266,'TLA-EDB'!$A$12:$C$78,3,)</f>
        <v/>
      </c>
      <c r="H266" s="65">
        <f>VLOOKUP($A266,'NZ.Stat (Format)'!$C$10:$H$2050,4,)</f>
        <v>650</v>
      </c>
      <c r="I266" s="65">
        <f>VLOOKUP($A266,'NZ.Stat (Format)'!$C$10:$H$2050,5,)</f>
        <v>660</v>
      </c>
      <c r="J266" s="65">
        <f>VLOOKUP($A266,'NZ.Stat (Format)'!$C$10:$H$2050,6,)</f>
        <v>660</v>
      </c>
      <c r="K266" s="37"/>
      <c r="L266" s="37"/>
    </row>
    <row r="267" spans="1:12" x14ac:dyDescent="0.25">
      <c r="A267" s="37" t="s">
        <v>270</v>
      </c>
      <c r="B267" s="37" t="s">
        <v>236</v>
      </c>
      <c r="C267" s="37" t="s">
        <v>236</v>
      </c>
      <c r="D267" s="37" t="b">
        <f t="shared" si="3"/>
        <v>1</v>
      </c>
      <c r="E267" s="37" t="str">
        <f>VLOOKUP(C267,'EDB naming'!$A$6:$B$36,2,)</f>
        <v>Unison Networks</v>
      </c>
      <c r="F267" s="37" t="str">
        <f>VLOOKUP(A267,'NZ.Stat (Format)'!$C$10:$D$2050,2,)</f>
        <v>Rotorua district</v>
      </c>
      <c r="G267" s="37" t="str">
        <f>VLOOKUP(F267,'TLA-EDB'!$A$12:$C$78,3,)</f>
        <v/>
      </c>
      <c r="H267" s="65">
        <f>VLOOKUP($A267,'NZ.Stat (Format)'!$C$10:$H$2050,4,)</f>
        <v>2200</v>
      </c>
      <c r="I267" s="65">
        <f>VLOOKUP($A267,'NZ.Stat (Format)'!$C$10:$H$2050,5,)</f>
        <v>2220</v>
      </c>
      <c r="J267" s="65">
        <f>VLOOKUP($A267,'NZ.Stat (Format)'!$C$10:$H$2050,6,)</f>
        <v>2240</v>
      </c>
      <c r="K267" s="37"/>
      <c r="L267" s="37"/>
    </row>
    <row r="268" spans="1:12" x14ac:dyDescent="0.25">
      <c r="A268" s="37" t="s">
        <v>271</v>
      </c>
      <c r="B268" s="37" t="s">
        <v>236</v>
      </c>
      <c r="C268" s="37" t="s">
        <v>236</v>
      </c>
      <c r="D268" s="37" t="b">
        <f t="shared" si="3"/>
        <v>1</v>
      </c>
      <c r="E268" s="37" t="str">
        <f>VLOOKUP(C268,'EDB naming'!$A$6:$B$36,2,)</f>
        <v>Unison Networks</v>
      </c>
      <c r="F268" s="37" t="str">
        <f>VLOOKUP(A268,'NZ.Stat (Format)'!$C$10:$D$2050,2,)</f>
        <v>Rotorua district</v>
      </c>
      <c r="G268" s="37" t="str">
        <f>VLOOKUP(F268,'TLA-EDB'!$A$12:$C$78,3,)</f>
        <v/>
      </c>
      <c r="H268" s="65">
        <f>VLOOKUP($A268,'NZ.Stat (Format)'!$C$10:$H$2050,4,)</f>
        <v>2720</v>
      </c>
      <c r="I268" s="65">
        <f>VLOOKUP($A268,'NZ.Stat (Format)'!$C$10:$H$2050,5,)</f>
        <v>2830</v>
      </c>
      <c r="J268" s="65">
        <f>VLOOKUP($A268,'NZ.Stat (Format)'!$C$10:$H$2050,6,)</f>
        <v>2940</v>
      </c>
      <c r="K268" s="37"/>
      <c r="L268" s="37"/>
    </row>
    <row r="269" spans="1:12" x14ac:dyDescent="0.25">
      <c r="A269" s="37" t="s">
        <v>272</v>
      </c>
      <c r="B269" s="37" t="s">
        <v>236</v>
      </c>
      <c r="C269" s="37" t="s">
        <v>236</v>
      </c>
      <c r="D269" s="37" t="b">
        <f t="shared" si="3"/>
        <v>1</v>
      </c>
      <c r="E269" s="37" t="str">
        <f>VLOOKUP(C269,'EDB naming'!$A$6:$B$36,2,)</f>
        <v>Unison Networks</v>
      </c>
      <c r="F269" s="37" t="str">
        <f>VLOOKUP(A269,'NZ.Stat (Format)'!$C$10:$D$2050,2,)</f>
        <v>Rotorua district</v>
      </c>
      <c r="G269" s="37" t="str">
        <f>VLOOKUP(F269,'TLA-EDB'!$A$12:$C$78,3,)</f>
        <v/>
      </c>
      <c r="H269" s="65">
        <f>VLOOKUP($A269,'NZ.Stat (Format)'!$C$10:$H$2050,4,)</f>
        <v>190</v>
      </c>
      <c r="I269" s="65">
        <f>VLOOKUP($A269,'NZ.Stat (Format)'!$C$10:$H$2050,5,)</f>
        <v>180</v>
      </c>
      <c r="J269" s="65">
        <f>VLOOKUP($A269,'NZ.Stat (Format)'!$C$10:$H$2050,6,)</f>
        <v>180</v>
      </c>
      <c r="K269" s="37"/>
      <c r="L269" s="37"/>
    </row>
    <row r="270" spans="1:12" x14ac:dyDescent="0.25">
      <c r="A270" s="37" t="s">
        <v>273</v>
      </c>
      <c r="B270" s="37" t="s">
        <v>208</v>
      </c>
      <c r="C270" s="37" t="s">
        <v>208</v>
      </c>
      <c r="D270" s="37" t="b">
        <f t="shared" si="3"/>
        <v>1</v>
      </c>
      <c r="E270" s="37" t="str">
        <f>VLOOKUP(C270,'EDB naming'!$A$6:$B$36,2,)</f>
        <v>The Lines Company</v>
      </c>
      <c r="F270" s="37" t="str">
        <f>VLOOKUP(A270,'NZ.Stat (Format)'!$C$10:$D$2050,2,)</f>
        <v>Taupo district</v>
      </c>
      <c r="G270" s="37" t="str">
        <f>VLOOKUP(F270,'TLA-EDB'!$A$12:$C$78,3,)</f>
        <v>Yes</v>
      </c>
      <c r="H270" s="65">
        <f>VLOOKUP($A270,'NZ.Stat (Format)'!$C$10:$H$2050,4,)</f>
        <v>0</v>
      </c>
      <c r="I270" s="65">
        <f>VLOOKUP($A270,'NZ.Stat (Format)'!$C$10:$H$2050,5,)</f>
        <v>0</v>
      </c>
      <c r="J270" s="65">
        <f>VLOOKUP($A270,'NZ.Stat (Format)'!$C$10:$H$2050,6,)</f>
        <v>0</v>
      </c>
      <c r="K270" s="37"/>
      <c r="L270" s="37"/>
    </row>
    <row r="271" spans="1:12" x14ac:dyDescent="0.25">
      <c r="A271" s="37" t="s">
        <v>274</v>
      </c>
      <c r="B271" s="37" t="s">
        <v>236</v>
      </c>
      <c r="C271" s="37" t="s">
        <v>236</v>
      </c>
      <c r="D271" s="37" t="b">
        <f t="shared" si="3"/>
        <v>1</v>
      </c>
      <c r="E271" s="37" t="str">
        <f>VLOOKUP(C271,'EDB naming'!$A$6:$B$36,2,)</f>
        <v>Unison Networks</v>
      </c>
      <c r="F271" s="37" t="str">
        <f>VLOOKUP(A271,'NZ.Stat (Format)'!$C$10:$D$2050,2,)</f>
        <v>Taupo district</v>
      </c>
      <c r="G271" s="37" t="str">
        <f>VLOOKUP(F271,'TLA-EDB'!$A$12:$C$78,3,)</f>
        <v>Yes</v>
      </c>
      <c r="H271" s="65">
        <f>VLOOKUP($A271,'NZ.Stat (Format)'!$C$10:$H$2050,4,)</f>
        <v>60</v>
      </c>
      <c r="I271" s="65">
        <f>VLOOKUP($A271,'NZ.Stat (Format)'!$C$10:$H$2050,5,)</f>
        <v>60</v>
      </c>
      <c r="J271" s="65">
        <f>VLOOKUP($A271,'NZ.Stat (Format)'!$C$10:$H$2050,6,)</f>
        <v>60</v>
      </c>
      <c r="K271" s="37"/>
      <c r="L271" s="37"/>
    </row>
    <row r="272" spans="1:12" x14ac:dyDescent="0.25">
      <c r="A272" s="37" t="s">
        <v>275</v>
      </c>
      <c r="B272" s="37" t="s">
        <v>276</v>
      </c>
      <c r="C272" s="37" t="s">
        <v>276</v>
      </c>
      <c r="D272" s="37" t="b">
        <f t="shared" si="3"/>
        <v>1</v>
      </c>
      <c r="E272" s="37" t="str">
        <f>VLOOKUP(C272,'EDB naming'!$A$6:$B$36,2,)</f>
        <v>Horizon Energy</v>
      </c>
      <c r="F272" s="37" t="str">
        <f>VLOOKUP(A272,'NZ.Stat (Format)'!$C$10:$D$2050,2,)</f>
        <v>Whakatane district</v>
      </c>
      <c r="G272" s="37" t="str">
        <f>VLOOKUP(F272,'TLA-EDB'!$A$12:$C$78,3,)</f>
        <v/>
      </c>
      <c r="H272" s="65">
        <f>VLOOKUP($A272,'NZ.Stat (Format)'!$C$10:$H$2050,4,)</f>
        <v>3170</v>
      </c>
      <c r="I272" s="65">
        <f>VLOOKUP($A272,'NZ.Stat (Format)'!$C$10:$H$2050,5,)</f>
        <v>3190</v>
      </c>
      <c r="J272" s="65">
        <f>VLOOKUP($A272,'NZ.Stat (Format)'!$C$10:$H$2050,6,)</f>
        <v>3200</v>
      </c>
      <c r="K272" s="37"/>
      <c r="L272" s="37"/>
    </row>
    <row r="273" spans="1:12" x14ac:dyDescent="0.25">
      <c r="A273" s="37" t="s">
        <v>277</v>
      </c>
      <c r="B273" s="37" t="s">
        <v>175</v>
      </c>
      <c r="C273" s="37" t="s">
        <v>2119</v>
      </c>
      <c r="D273" s="37" t="b">
        <f t="shared" si="3"/>
        <v>0</v>
      </c>
      <c r="E273" s="37" t="str">
        <f>VLOOKUP(C273,'EDB naming'!$A$6:$B$36,2,)</f>
        <v>None</v>
      </c>
      <c r="F273" s="37" t="str">
        <f>VLOOKUP(A273,'NZ.Stat (Format)'!$C$10:$D$2050,2,)</f>
        <v>Waikato district</v>
      </c>
      <c r="G273" s="37" t="str">
        <f>VLOOKUP(F273,'TLA-EDB'!$A$12:$C$78,3,)</f>
        <v>Yes</v>
      </c>
      <c r="H273" s="65">
        <f>VLOOKUP($A273,'NZ.Stat (Format)'!$C$10:$H$2050,4,)</f>
        <v>0</v>
      </c>
      <c r="I273" s="65">
        <f>VLOOKUP($A273,'NZ.Stat (Format)'!$C$10:$H$2050,5,)</f>
        <v>0</v>
      </c>
      <c r="J273" s="65">
        <f>VLOOKUP($A273,'NZ.Stat (Format)'!$C$10:$H$2050,6,)</f>
        <v>0</v>
      </c>
      <c r="K273" s="37"/>
      <c r="L273" s="37" t="s">
        <v>4170</v>
      </c>
    </row>
    <row r="274" spans="1:12" x14ac:dyDescent="0.25">
      <c r="A274" s="37" t="s">
        <v>278</v>
      </c>
      <c r="B274" s="37"/>
      <c r="C274" s="37" t="s">
        <v>2119</v>
      </c>
      <c r="D274" s="37" t="b">
        <f t="shared" ref="D274:D337" si="4">C274=B274</f>
        <v>0</v>
      </c>
      <c r="E274" s="37" t="str">
        <f>VLOOKUP(C274,'EDB naming'!$A$6:$B$36,2,)</f>
        <v>None</v>
      </c>
      <c r="F274" s="37" t="str">
        <f>VLOOKUP(A274,'NZ.Stat (Format)'!$C$10:$D$2050,2,)</f>
        <v>Waikato district</v>
      </c>
      <c r="G274" s="37" t="str">
        <f>VLOOKUP(F274,'TLA-EDB'!$A$12:$C$78,3,)</f>
        <v>Yes</v>
      </c>
      <c r="H274" s="65">
        <f>VLOOKUP($A274,'NZ.Stat (Format)'!$C$10:$H$2050,4,)</f>
        <v>0</v>
      </c>
      <c r="I274" s="65">
        <f>VLOOKUP($A274,'NZ.Stat (Format)'!$C$10:$H$2050,5,)</f>
        <v>0</v>
      </c>
      <c r="J274" s="65">
        <f>VLOOKUP($A274,'NZ.Stat (Format)'!$C$10:$H$2050,6,)</f>
        <v>0</v>
      </c>
      <c r="K274" s="37"/>
      <c r="L274" s="37" t="s">
        <v>4187</v>
      </c>
    </row>
    <row r="275" spans="1:12" x14ac:dyDescent="0.25">
      <c r="A275" s="37" t="s">
        <v>279</v>
      </c>
      <c r="B275" s="37"/>
      <c r="C275" s="37" t="s">
        <v>2119</v>
      </c>
      <c r="D275" s="37" t="b">
        <f t="shared" si="4"/>
        <v>0</v>
      </c>
      <c r="E275" s="37" t="str">
        <f>VLOOKUP(C275,'EDB naming'!$A$6:$B$36,2,)</f>
        <v>None</v>
      </c>
      <c r="F275" s="37" t="str">
        <f>VLOOKUP(A275,'NZ.Stat (Format)'!$C$10:$D$2050,2,)</f>
        <v>Otorohanga district</v>
      </c>
      <c r="G275" s="37" t="str">
        <f>VLOOKUP(F275,'TLA-EDB'!$A$12:$C$78,3,)</f>
        <v>Yes</v>
      </c>
      <c r="H275" s="65">
        <f>VLOOKUP($A275,'NZ.Stat (Format)'!$C$10:$H$2050,4,)</f>
        <v>0</v>
      </c>
      <c r="I275" s="65">
        <f>VLOOKUP($A275,'NZ.Stat (Format)'!$C$10:$H$2050,5,)</f>
        <v>0</v>
      </c>
      <c r="J275" s="65">
        <f>VLOOKUP($A275,'NZ.Stat (Format)'!$C$10:$H$2050,6,)</f>
        <v>0</v>
      </c>
      <c r="K275" s="37"/>
      <c r="L275" s="37" t="s">
        <v>4187</v>
      </c>
    </row>
    <row r="276" spans="1:12" x14ac:dyDescent="0.25">
      <c r="A276" s="37" t="s">
        <v>280</v>
      </c>
      <c r="B276" s="37" t="s">
        <v>236</v>
      </c>
      <c r="C276" s="37" t="s">
        <v>236</v>
      </c>
      <c r="D276" s="37" t="b">
        <f t="shared" si="4"/>
        <v>1</v>
      </c>
      <c r="E276" s="37" t="str">
        <f>VLOOKUP(C276,'EDB naming'!$A$6:$B$36,2,)</f>
        <v>Unison Networks</v>
      </c>
      <c r="F276" s="37" t="str">
        <f>VLOOKUP(A276,'NZ.Stat (Format)'!$C$10:$D$2050,2,)</f>
        <v>Rotorua district</v>
      </c>
      <c r="G276" s="37" t="str">
        <f>VLOOKUP(F276,'TLA-EDB'!$A$12:$C$78,3,)</f>
        <v/>
      </c>
      <c r="H276" s="65">
        <f>VLOOKUP($A276,'NZ.Stat (Format)'!$C$10:$H$2050,4,)</f>
        <v>1490</v>
      </c>
      <c r="I276" s="65">
        <f>VLOOKUP($A276,'NZ.Stat (Format)'!$C$10:$H$2050,5,)</f>
        <v>1480</v>
      </c>
      <c r="J276" s="65">
        <f>VLOOKUP($A276,'NZ.Stat (Format)'!$C$10:$H$2050,6,)</f>
        <v>1470</v>
      </c>
      <c r="K276" s="37"/>
      <c r="L276" s="37"/>
    </row>
    <row r="277" spans="1:12" x14ac:dyDescent="0.25">
      <c r="A277" s="37" t="s">
        <v>281</v>
      </c>
      <c r="B277" s="37" t="s">
        <v>236</v>
      </c>
      <c r="C277" s="37" t="s">
        <v>236</v>
      </c>
      <c r="D277" s="37" t="b">
        <f t="shared" si="4"/>
        <v>1</v>
      </c>
      <c r="E277" s="37" t="str">
        <f>VLOOKUP(C277,'EDB naming'!$A$6:$B$36,2,)</f>
        <v>Unison Networks</v>
      </c>
      <c r="F277" s="37" t="str">
        <f>VLOOKUP(A277,'NZ.Stat (Format)'!$C$10:$D$2050,2,)</f>
        <v>Rotorua district</v>
      </c>
      <c r="G277" s="37" t="str">
        <f>VLOOKUP(F277,'TLA-EDB'!$A$12:$C$78,3,)</f>
        <v/>
      </c>
      <c r="H277" s="65">
        <f>VLOOKUP($A277,'NZ.Stat (Format)'!$C$10:$H$2050,4,)</f>
        <v>280</v>
      </c>
      <c r="I277" s="65">
        <f>VLOOKUP($A277,'NZ.Stat (Format)'!$C$10:$H$2050,5,)</f>
        <v>290</v>
      </c>
      <c r="J277" s="65">
        <f>VLOOKUP($A277,'NZ.Stat (Format)'!$C$10:$H$2050,6,)</f>
        <v>300</v>
      </c>
      <c r="K277" s="37"/>
      <c r="L277" s="37"/>
    </row>
    <row r="278" spans="1:12" x14ac:dyDescent="0.25">
      <c r="A278" s="37" t="s">
        <v>282</v>
      </c>
      <c r="B278" s="37" t="s">
        <v>236</v>
      </c>
      <c r="C278" s="37" t="s">
        <v>236</v>
      </c>
      <c r="D278" s="37" t="b">
        <f t="shared" si="4"/>
        <v>1</v>
      </c>
      <c r="E278" s="37" t="str">
        <f>VLOOKUP(C278,'EDB naming'!$A$6:$B$36,2,)</f>
        <v>Unison Networks</v>
      </c>
      <c r="F278" s="37" t="str">
        <f>VLOOKUP(A278,'NZ.Stat (Format)'!$C$10:$D$2050,2,)</f>
        <v>Rotorua district</v>
      </c>
      <c r="G278" s="37" t="str">
        <f>VLOOKUP(F278,'TLA-EDB'!$A$12:$C$78,3,)</f>
        <v/>
      </c>
      <c r="H278" s="65">
        <f>VLOOKUP($A278,'NZ.Stat (Format)'!$C$10:$H$2050,4,)</f>
        <v>2210</v>
      </c>
      <c r="I278" s="65">
        <f>VLOOKUP($A278,'NZ.Stat (Format)'!$C$10:$H$2050,5,)</f>
        <v>2210</v>
      </c>
      <c r="J278" s="65">
        <f>VLOOKUP($A278,'NZ.Stat (Format)'!$C$10:$H$2050,6,)</f>
        <v>2220</v>
      </c>
      <c r="K278" s="37"/>
      <c r="L278" s="37"/>
    </row>
    <row r="279" spans="1:12" x14ac:dyDescent="0.25">
      <c r="A279" s="37" t="s">
        <v>283</v>
      </c>
      <c r="B279" s="37" t="s">
        <v>208</v>
      </c>
      <c r="C279" s="37" t="s">
        <v>208</v>
      </c>
      <c r="D279" s="37" t="b">
        <f t="shared" si="4"/>
        <v>1</v>
      </c>
      <c r="E279" s="37" t="str">
        <f>VLOOKUP(C279,'EDB naming'!$A$6:$B$36,2,)</f>
        <v>The Lines Company</v>
      </c>
      <c r="F279" s="37" t="str">
        <f>VLOOKUP(A279,'NZ.Stat (Format)'!$C$10:$D$2050,2,)</f>
        <v>Taupo district</v>
      </c>
      <c r="G279" s="37" t="str">
        <f>VLOOKUP(F279,'TLA-EDB'!$A$12:$C$78,3,)</f>
        <v>Yes</v>
      </c>
      <c r="H279" s="65">
        <f>VLOOKUP($A279,'NZ.Stat (Format)'!$C$10:$H$2050,4,)</f>
        <v>760</v>
      </c>
      <c r="I279" s="65">
        <f>VLOOKUP($A279,'NZ.Stat (Format)'!$C$10:$H$2050,5,)</f>
        <v>720</v>
      </c>
      <c r="J279" s="65">
        <f>VLOOKUP($A279,'NZ.Stat (Format)'!$C$10:$H$2050,6,)</f>
        <v>680</v>
      </c>
      <c r="K279" s="37"/>
      <c r="L279" s="37"/>
    </row>
    <row r="280" spans="1:12" x14ac:dyDescent="0.25">
      <c r="A280" s="37" t="s">
        <v>284</v>
      </c>
      <c r="B280" s="37" t="s">
        <v>208</v>
      </c>
      <c r="C280" s="37" t="s">
        <v>2119</v>
      </c>
      <c r="D280" s="37" t="b">
        <f t="shared" si="4"/>
        <v>0</v>
      </c>
      <c r="E280" s="37" t="str">
        <f>VLOOKUP(C280,'EDB naming'!$A$6:$B$36,2,)</f>
        <v>None</v>
      </c>
      <c r="F280" s="37" t="str">
        <f>VLOOKUP(A280,'NZ.Stat (Format)'!$C$10:$D$2050,2,)</f>
        <v>Waitomo district</v>
      </c>
      <c r="G280" s="37" t="str">
        <f>VLOOKUP(F280,'TLA-EDB'!$A$12:$C$78,3,)</f>
        <v/>
      </c>
      <c r="H280" s="65">
        <f>VLOOKUP($A280,'NZ.Stat (Format)'!$C$10:$H$2050,4,)</f>
        <v>0</v>
      </c>
      <c r="I280" s="65">
        <f>VLOOKUP($A280,'NZ.Stat (Format)'!$C$10:$H$2050,5,)</f>
        <v>0</v>
      </c>
      <c r="J280" s="65">
        <f>VLOOKUP($A280,'NZ.Stat (Format)'!$C$10:$H$2050,6,)</f>
        <v>0</v>
      </c>
      <c r="K280" s="37"/>
      <c r="L280" s="37" t="s">
        <v>4170</v>
      </c>
    </row>
    <row r="281" spans="1:12" x14ac:dyDescent="0.25">
      <c r="A281" s="37" t="s">
        <v>285</v>
      </c>
      <c r="B281" s="37" t="s">
        <v>276</v>
      </c>
      <c r="C281" s="37" t="s">
        <v>276</v>
      </c>
      <c r="D281" s="37" t="b">
        <f t="shared" si="4"/>
        <v>1</v>
      </c>
      <c r="E281" s="37" t="str">
        <f>VLOOKUP(C281,'EDB naming'!$A$6:$B$36,2,)</f>
        <v>Horizon Energy</v>
      </c>
      <c r="F281" s="37" t="str">
        <f>VLOOKUP(A281,'NZ.Stat (Format)'!$C$10:$D$2050,2,)</f>
        <v>Whakatane district</v>
      </c>
      <c r="G281" s="37" t="str">
        <f>VLOOKUP(F281,'TLA-EDB'!$A$12:$C$78,3,)</f>
        <v/>
      </c>
      <c r="H281" s="65">
        <f>VLOOKUP($A281,'NZ.Stat (Format)'!$C$10:$H$2050,4,)</f>
        <v>690</v>
      </c>
      <c r="I281" s="65">
        <f>VLOOKUP($A281,'NZ.Stat (Format)'!$C$10:$H$2050,5,)</f>
        <v>690</v>
      </c>
      <c r="J281" s="65">
        <f>VLOOKUP($A281,'NZ.Stat (Format)'!$C$10:$H$2050,6,)</f>
        <v>690</v>
      </c>
      <c r="K281" s="37"/>
      <c r="L281" s="37"/>
    </row>
    <row r="282" spans="1:12" x14ac:dyDescent="0.25">
      <c r="A282" s="37" t="s">
        <v>286</v>
      </c>
      <c r="B282" s="37" t="s">
        <v>276</v>
      </c>
      <c r="C282" s="37" t="s">
        <v>276</v>
      </c>
      <c r="D282" s="37" t="b">
        <f t="shared" si="4"/>
        <v>1</v>
      </c>
      <c r="E282" s="37" t="str">
        <f>VLOOKUP(C282,'EDB naming'!$A$6:$B$36,2,)</f>
        <v>Horizon Energy</v>
      </c>
      <c r="F282" s="37" t="str">
        <f>VLOOKUP(A282,'NZ.Stat (Format)'!$C$10:$D$2050,2,)</f>
        <v>Whakatane district</v>
      </c>
      <c r="G282" s="37" t="str">
        <f>VLOOKUP(F282,'TLA-EDB'!$A$12:$C$78,3,)</f>
        <v/>
      </c>
      <c r="H282" s="65">
        <f>VLOOKUP($A282,'NZ.Stat (Format)'!$C$10:$H$2050,4,)</f>
        <v>3440</v>
      </c>
      <c r="I282" s="65">
        <f>VLOOKUP($A282,'NZ.Stat (Format)'!$C$10:$H$2050,5,)</f>
        <v>3540</v>
      </c>
      <c r="J282" s="65">
        <f>VLOOKUP($A282,'NZ.Stat (Format)'!$C$10:$H$2050,6,)</f>
        <v>3620</v>
      </c>
      <c r="K282" s="37"/>
      <c r="L282" s="37"/>
    </row>
    <row r="283" spans="1:12" x14ac:dyDescent="0.25">
      <c r="A283" s="37" t="s">
        <v>287</v>
      </c>
      <c r="B283" s="37"/>
      <c r="C283" s="37" t="s">
        <v>2119</v>
      </c>
      <c r="D283" s="37" t="b">
        <f t="shared" si="4"/>
        <v>0</v>
      </c>
      <c r="E283" s="37" t="str">
        <f>VLOOKUP(C283,'EDB naming'!$A$6:$B$36,2,)</f>
        <v>None</v>
      </c>
      <c r="F283" s="37" t="str">
        <f>VLOOKUP(A283,'NZ.Stat (Format)'!$C$10:$D$2050,2,)</f>
        <v>Whakatane district</v>
      </c>
      <c r="G283" s="37" t="str">
        <f>VLOOKUP(F283,'TLA-EDB'!$A$12:$C$78,3,)</f>
        <v/>
      </c>
      <c r="H283" s="65">
        <f>VLOOKUP($A283,'NZ.Stat (Format)'!$C$10:$H$2050,4,)</f>
        <v>0</v>
      </c>
      <c r="I283" s="65">
        <f>VLOOKUP($A283,'NZ.Stat (Format)'!$C$10:$H$2050,5,)</f>
        <v>0</v>
      </c>
      <c r="J283" s="65">
        <f>VLOOKUP($A283,'NZ.Stat (Format)'!$C$10:$H$2050,6,)</f>
        <v>0</v>
      </c>
      <c r="K283" s="37"/>
      <c r="L283" s="37" t="s">
        <v>4187</v>
      </c>
    </row>
    <row r="284" spans="1:12" x14ac:dyDescent="0.25">
      <c r="A284" s="37" t="s">
        <v>288</v>
      </c>
      <c r="B284" s="37" t="s">
        <v>276</v>
      </c>
      <c r="C284" s="37" t="s">
        <v>276</v>
      </c>
      <c r="D284" s="37" t="b">
        <f t="shared" si="4"/>
        <v>1</v>
      </c>
      <c r="E284" s="37" t="str">
        <f>VLOOKUP(C284,'EDB naming'!$A$6:$B$36,2,)</f>
        <v>Horizon Energy</v>
      </c>
      <c r="F284" s="37" t="str">
        <f>VLOOKUP(A284,'NZ.Stat (Format)'!$C$10:$D$2050,2,)</f>
        <v>Whakatane district</v>
      </c>
      <c r="G284" s="37" t="str">
        <f>VLOOKUP(F284,'TLA-EDB'!$A$12:$C$78,3,)</f>
        <v/>
      </c>
      <c r="H284" s="65">
        <f>VLOOKUP($A284,'NZ.Stat (Format)'!$C$10:$H$2050,4,)</f>
        <v>120</v>
      </c>
      <c r="I284" s="65">
        <f>VLOOKUP($A284,'NZ.Stat (Format)'!$C$10:$H$2050,5,)</f>
        <v>130</v>
      </c>
      <c r="J284" s="65">
        <f>VLOOKUP($A284,'NZ.Stat (Format)'!$C$10:$H$2050,6,)</f>
        <v>140</v>
      </c>
      <c r="K284" s="37"/>
      <c r="L284" s="37"/>
    </row>
    <row r="285" spans="1:12" x14ac:dyDescent="0.25">
      <c r="A285" s="37" t="s">
        <v>289</v>
      </c>
      <c r="B285" s="37" t="s">
        <v>276</v>
      </c>
      <c r="C285" s="37" t="s">
        <v>276</v>
      </c>
      <c r="D285" s="37" t="b">
        <f t="shared" si="4"/>
        <v>1</v>
      </c>
      <c r="E285" s="37" t="str">
        <f>VLOOKUP(C285,'EDB naming'!$A$6:$B$36,2,)</f>
        <v>Horizon Energy</v>
      </c>
      <c r="F285" s="37" t="str">
        <f>VLOOKUP(A285,'NZ.Stat (Format)'!$C$10:$D$2050,2,)</f>
        <v>Whakatane district</v>
      </c>
      <c r="G285" s="37" t="str">
        <f>VLOOKUP(F285,'TLA-EDB'!$A$12:$C$78,3,)</f>
        <v/>
      </c>
      <c r="H285" s="65">
        <f>VLOOKUP($A285,'NZ.Stat (Format)'!$C$10:$H$2050,4,)</f>
        <v>4250</v>
      </c>
      <c r="I285" s="65">
        <f>VLOOKUP($A285,'NZ.Stat (Format)'!$C$10:$H$2050,5,)</f>
        <v>4320</v>
      </c>
      <c r="J285" s="65">
        <f>VLOOKUP($A285,'NZ.Stat (Format)'!$C$10:$H$2050,6,)</f>
        <v>4370</v>
      </c>
      <c r="K285" s="37"/>
      <c r="L285" s="37"/>
    </row>
    <row r="286" spans="1:12" x14ac:dyDescent="0.25">
      <c r="A286" s="37" t="s">
        <v>290</v>
      </c>
      <c r="B286" s="37" t="s">
        <v>276</v>
      </c>
      <c r="C286" s="37" t="s">
        <v>276</v>
      </c>
      <c r="D286" s="37" t="b">
        <f t="shared" si="4"/>
        <v>1</v>
      </c>
      <c r="E286" s="37" t="str">
        <f>VLOOKUP(C286,'EDB naming'!$A$6:$B$36,2,)</f>
        <v>Horizon Energy</v>
      </c>
      <c r="F286" s="37" t="str">
        <f>VLOOKUP(A286,'NZ.Stat (Format)'!$C$10:$D$2050,2,)</f>
        <v>Whakatane district</v>
      </c>
      <c r="G286" s="37" t="str">
        <f>VLOOKUP(F286,'TLA-EDB'!$A$12:$C$78,3,)</f>
        <v/>
      </c>
      <c r="H286" s="65">
        <f>VLOOKUP($A286,'NZ.Stat (Format)'!$C$10:$H$2050,4,)</f>
        <v>1900</v>
      </c>
      <c r="I286" s="65">
        <f>VLOOKUP($A286,'NZ.Stat (Format)'!$C$10:$H$2050,5,)</f>
        <v>1950</v>
      </c>
      <c r="J286" s="65">
        <f>VLOOKUP($A286,'NZ.Stat (Format)'!$C$10:$H$2050,6,)</f>
        <v>1990</v>
      </c>
      <c r="K286" s="37"/>
      <c r="L286" s="37"/>
    </row>
    <row r="287" spans="1:12" x14ac:dyDescent="0.25">
      <c r="A287" s="37" t="s">
        <v>291</v>
      </c>
      <c r="B287" s="37" t="s">
        <v>276</v>
      </c>
      <c r="C287" s="37" t="s">
        <v>276</v>
      </c>
      <c r="D287" s="37" t="b">
        <f t="shared" si="4"/>
        <v>1</v>
      </c>
      <c r="E287" s="37" t="str">
        <f>VLOOKUP(C287,'EDB naming'!$A$6:$B$36,2,)</f>
        <v>Horizon Energy</v>
      </c>
      <c r="F287" s="37" t="str">
        <f>VLOOKUP(A287,'NZ.Stat (Format)'!$C$10:$D$2050,2,)</f>
        <v>Whakatane district</v>
      </c>
      <c r="G287" s="37" t="str">
        <f>VLOOKUP(F287,'TLA-EDB'!$A$12:$C$78,3,)</f>
        <v/>
      </c>
      <c r="H287" s="65">
        <f>VLOOKUP($A287,'NZ.Stat (Format)'!$C$10:$H$2050,4,)</f>
        <v>1400</v>
      </c>
      <c r="I287" s="65">
        <f>VLOOKUP($A287,'NZ.Stat (Format)'!$C$10:$H$2050,5,)</f>
        <v>1350</v>
      </c>
      <c r="J287" s="65">
        <f>VLOOKUP($A287,'NZ.Stat (Format)'!$C$10:$H$2050,6,)</f>
        <v>1300</v>
      </c>
      <c r="K287" s="37"/>
      <c r="L287" s="37"/>
    </row>
    <row r="288" spans="1:12" x14ac:dyDescent="0.25">
      <c r="A288" s="37" t="s">
        <v>292</v>
      </c>
      <c r="B288" s="37" t="s">
        <v>276</v>
      </c>
      <c r="C288" s="37" t="s">
        <v>276</v>
      </c>
      <c r="D288" s="37" t="b">
        <f t="shared" si="4"/>
        <v>1</v>
      </c>
      <c r="E288" s="37" t="str">
        <f>VLOOKUP(C288,'EDB naming'!$A$6:$B$36,2,)</f>
        <v>Horizon Energy</v>
      </c>
      <c r="F288" s="37" t="str">
        <f>VLOOKUP(A288,'NZ.Stat (Format)'!$C$10:$D$2050,2,)</f>
        <v>Whakatane district</v>
      </c>
      <c r="G288" s="37" t="str">
        <f>VLOOKUP(F288,'TLA-EDB'!$A$12:$C$78,3,)</f>
        <v/>
      </c>
      <c r="H288" s="65">
        <f>VLOOKUP($A288,'NZ.Stat (Format)'!$C$10:$H$2050,4,)</f>
        <v>2310</v>
      </c>
      <c r="I288" s="65">
        <f>VLOOKUP($A288,'NZ.Stat (Format)'!$C$10:$H$2050,5,)</f>
        <v>2330</v>
      </c>
      <c r="J288" s="65">
        <f>VLOOKUP($A288,'NZ.Stat (Format)'!$C$10:$H$2050,6,)</f>
        <v>2350</v>
      </c>
      <c r="K288" s="37"/>
      <c r="L288" s="37"/>
    </row>
    <row r="289" spans="1:12" x14ac:dyDescent="0.25">
      <c r="A289" s="37" t="s">
        <v>293</v>
      </c>
      <c r="B289" s="37" t="s">
        <v>276</v>
      </c>
      <c r="C289" s="37" t="s">
        <v>276</v>
      </c>
      <c r="D289" s="37" t="b">
        <f t="shared" si="4"/>
        <v>1</v>
      </c>
      <c r="E289" s="37" t="str">
        <f>VLOOKUP(C289,'EDB naming'!$A$6:$B$36,2,)</f>
        <v>Horizon Energy</v>
      </c>
      <c r="F289" s="37" t="str">
        <f>VLOOKUP(A289,'NZ.Stat (Format)'!$C$10:$D$2050,2,)</f>
        <v>Opotiki district</v>
      </c>
      <c r="G289" s="37" t="str">
        <f>VLOOKUP(F289,'TLA-EDB'!$A$12:$C$78,3,)</f>
        <v/>
      </c>
      <c r="H289" s="65">
        <f>VLOOKUP($A289,'NZ.Stat (Format)'!$C$10:$H$2050,4,)</f>
        <v>400</v>
      </c>
      <c r="I289" s="65">
        <f>VLOOKUP($A289,'NZ.Stat (Format)'!$C$10:$H$2050,5,)</f>
        <v>400</v>
      </c>
      <c r="J289" s="65">
        <f>VLOOKUP($A289,'NZ.Stat (Format)'!$C$10:$H$2050,6,)</f>
        <v>400</v>
      </c>
      <c r="K289" s="37"/>
      <c r="L289" s="37"/>
    </row>
    <row r="290" spans="1:12" x14ac:dyDescent="0.25">
      <c r="A290" s="37" t="s">
        <v>294</v>
      </c>
      <c r="B290" s="37" t="s">
        <v>276</v>
      </c>
      <c r="C290" s="37" t="s">
        <v>276</v>
      </c>
      <c r="D290" s="37" t="b">
        <f t="shared" si="4"/>
        <v>1</v>
      </c>
      <c r="E290" s="37" t="str">
        <f>VLOOKUP(C290,'EDB naming'!$A$6:$B$36,2,)</f>
        <v>Horizon Energy</v>
      </c>
      <c r="F290" s="37" t="str">
        <f>VLOOKUP(A290,'NZ.Stat (Format)'!$C$10:$D$2050,2,)</f>
        <v>Opotiki district</v>
      </c>
      <c r="G290" s="37" t="str">
        <f>VLOOKUP(F290,'TLA-EDB'!$A$12:$C$78,3,)</f>
        <v/>
      </c>
      <c r="H290" s="65">
        <f>VLOOKUP($A290,'NZ.Stat (Format)'!$C$10:$H$2050,4,)</f>
        <v>1130</v>
      </c>
      <c r="I290" s="65">
        <f>VLOOKUP($A290,'NZ.Stat (Format)'!$C$10:$H$2050,5,)</f>
        <v>1060</v>
      </c>
      <c r="J290" s="65">
        <f>VLOOKUP($A290,'NZ.Stat (Format)'!$C$10:$H$2050,6,)</f>
        <v>990</v>
      </c>
      <c r="K290" s="37"/>
      <c r="L290" s="37"/>
    </row>
    <row r="291" spans="1:12" x14ac:dyDescent="0.25">
      <c r="A291" s="37" t="s">
        <v>295</v>
      </c>
      <c r="B291" s="37" t="s">
        <v>276</v>
      </c>
      <c r="C291" s="37" t="s">
        <v>276</v>
      </c>
      <c r="D291" s="37" t="b">
        <f t="shared" si="4"/>
        <v>1</v>
      </c>
      <c r="E291" s="37" t="str">
        <f>VLOOKUP(C291,'EDB naming'!$A$6:$B$36,2,)</f>
        <v>Horizon Energy</v>
      </c>
      <c r="F291" s="37" t="str">
        <f>VLOOKUP(A291,'NZ.Stat (Format)'!$C$10:$D$2050,2,)</f>
        <v>Opotiki district</v>
      </c>
      <c r="G291" s="37" t="str">
        <f>VLOOKUP(F291,'TLA-EDB'!$A$12:$C$78,3,)</f>
        <v/>
      </c>
      <c r="H291" s="65">
        <f>VLOOKUP($A291,'NZ.Stat (Format)'!$C$10:$H$2050,4,)</f>
        <v>300</v>
      </c>
      <c r="I291" s="65">
        <f>VLOOKUP($A291,'NZ.Stat (Format)'!$C$10:$H$2050,5,)</f>
        <v>300</v>
      </c>
      <c r="J291" s="65">
        <f>VLOOKUP($A291,'NZ.Stat (Format)'!$C$10:$H$2050,6,)</f>
        <v>290</v>
      </c>
      <c r="K291" s="37"/>
      <c r="L291" s="37"/>
    </row>
    <row r="292" spans="1:12" x14ac:dyDescent="0.25">
      <c r="A292" s="37" t="s">
        <v>296</v>
      </c>
      <c r="B292" s="37"/>
      <c r="C292" s="37" t="s">
        <v>2119</v>
      </c>
      <c r="D292" s="37" t="b">
        <f t="shared" si="4"/>
        <v>0</v>
      </c>
      <c r="E292" s="37" t="str">
        <f>VLOOKUP(C292,'EDB naming'!$A$6:$B$36,2,)</f>
        <v>None</v>
      </c>
      <c r="F292" s="37" t="str">
        <f>VLOOKUP(A292,'NZ.Stat (Format)'!$C$10:$D$2050,2,)</f>
        <v>Opotiki district</v>
      </c>
      <c r="G292" s="37" t="str">
        <f>VLOOKUP(F292,'TLA-EDB'!$A$12:$C$78,3,)</f>
        <v/>
      </c>
      <c r="H292" s="65">
        <f>VLOOKUP($A292,'NZ.Stat (Format)'!$C$10:$H$2050,4,)</f>
        <v>0</v>
      </c>
      <c r="I292" s="65">
        <f>VLOOKUP($A292,'NZ.Stat (Format)'!$C$10:$H$2050,5,)</f>
        <v>0</v>
      </c>
      <c r="J292" s="65">
        <f>VLOOKUP($A292,'NZ.Stat (Format)'!$C$10:$H$2050,6,)</f>
        <v>0</v>
      </c>
      <c r="K292" s="37"/>
      <c r="L292" s="37" t="s">
        <v>4187</v>
      </c>
    </row>
    <row r="293" spans="1:12" x14ac:dyDescent="0.25">
      <c r="A293" s="37" t="s">
        <v>297</v>
      </c>
      <c r="B293" s="37" t="s">
        <v>276</v>
      </c>
      <c r="C293" s="37" t="s">
        <v>276</v>
      </c>
      <c r="D293" s="37" t="b">
        <f t="shared" si="4"/>
        <v>1</v>
      </c>
      <c r="E293" s="37" t="str">
        <f>VLOOKUP(C293,'EDB naming'!$A$6:$B$36,2,)</f>
        <v>Horizon Energy</v>
      </c>
      <c r="F293" s="37" t="str">
        <f>VLOOKUP(A293,'NZ.Stat (Format)'!$C$10:$D$2050,2,)</f>
        <v>Opotiki district</v>
      </c>
      <c r="G293" s="37" t="str">
        <f>VLOOKUP(F293,'TLA-EDB'!$A$12:$C$78,3,)</f>
        <v/>
      </c>
      <c r="H293" s="65">
        <f>VLOOKUP($A293,'NZ.Stat (Format)'!$C$10:$H$2050,4,)</f>
        <v>2870</v>
      </c>
      <c r="I293" s="65">
        <f>VLOOKUP($A293,'NZ.Stat (Format)'!$C$10:$H$2050,5,)</f>
        <v>2810</v>
      </c>
      <c r="J293" s="65">
        <f>VLOOKUP($A293,'NZ.Stat (Format)'!$C$10:$H$2050,6,)</f>
        <v>2740</v>
      </c>
      <c r="K293" s="37"/>
      <c r="L293" s="37"/>
    </row>
    <row r="294" spans="1:12" x14ac:dyDescent="0.25">
      <c r="A294" s="37" t="s">
        <v>298</v>
      </c>
      <c r="B294" s="37" t="s">
        <v>299</v>
      </c>
      <c r="C294" s="37" t="s">
        <v>299</v>
      </c>
      <c r="D294" s="37" t="b">
        <f t="shared" si="4"/>
        <v>1</v>
      </c>
      <c r="E294" s="37" t="str">
        <f>VLOOKUP(C294,'EDB naming'!$A$6:$B$36,2,)</f>
        <v>Eastland Network</v>
      </c>
      <c r="F294" s="37" t="str">
        <f>VLOOKUP(A294,'NZ.Stat (Format)'!$C$10:$D$2050,2,)</f>
        <v>Gisborne district</v>
      </c>
      <c r="G294" s="37" t="str">
        <f>VLOOKUP(F294,'TLA-EDB'!$A$12:$C$78,3,)</f>
        <v/>
      </c>
      <c r="H294" s="65">
        <f>VLOOKUP($A294,'NZ.Stat (Format)'!$C$10:$H$2050,4,)</f>
        <v>2680</v>
      </c>
      <c r="I294" s="65">
        <f>VLOOKUP($A294,'NZ.Stat (Format)'!$C$10:$H$2050,5,)</f>
        <v>2700</v>
      </c>
      <c r="J294" s="65">
        <f>VLOOKUP($A294,'NZ.Stat (Format)'!$C$10:$H$2050,6,)</f>
        <v>2710</v>
      </c>
      <c r="K294" s="37"/>
      <c r="L294" s="37"/>
    </row>
    <row r="295" spans="1:12" x14ac:dyDescent="0.25">
      <c r="A295" s="37" t="s">
        <v>300</v>
      </c>
      <c r="B295" s="37" t="s">
        <v>299</v>
      </c>
      <c r="C295" s="37" t="s">
        <v>299</v>
      </c>
      <c r="D295" s="37" t="b">
        <f t="shared" si="4"/>
        <v>1</v>
      </c>
      <c r="E295" s="37" t="str">
        <f>VLOOKUP(C295,'EDB naming'!$A$6:$B$36,2,)</f>
        <v>Eastland Network</v>
      </c>
      <c r="F295" s="37" t="str">
        <f>VLOOKUP(A295,'NZ.Stat (Format)'!$C$10:$D$2050,2,)</f>
        <v>Gisborne district</v>
      </c>
      <c r="G295" s="37" t="str">
        <f>VLOOKUP(F295,'TLA-EDB'!$A$12:$C$78,3,)</f>
        <v/>
      </c>
      <c r="H295" s="65">
        <f>VLOOKUP($A295,'NZ.Stat (Format)'!$C$10:$H$2050,4,)</f>
        <v>2410</v>
      </c>
      <c r="I295" s="65">
        <f>VLOOKUP($A295,'NZ.Stat (Format)'!$C$10:$H$2050,5,)</f>
        <v>2500</v>
      </c>
      <c r="J295" s="65">
        <f>VLOOKUP($A295,'NZ.Stat (Format)'!$C$10:$H$2050,6,)</f>
        <v>2570</v>
      </c>
      <c r="K295" s="37"/>
      <c r="L295" s="37"/>
    </row>
    <row r="296" spans="1:12" x14ac:dyDescent="0.25">
      <c r="A296" s="37" t="s">
        <v>301</v>
      </c>
      <c r="B296" s="37" t="s">
        <v>299</v>
      </c>
      <c r="C296" s="37" t="s">
        <v>299</v>
      </c>
      <c r="D296" s="37" t="b">
        <f t="shared" si="4"/>
        <v>1</v>
      </c>
      <c r="E296" s="37" t="str">
        <f>VLOOKUP(C296,'EDB naming'!$A$6:$B$36,2,)</f>
        <v>Eastland Network</v>
      </c>
      <c r="F296" s="37" t="str">
        <f>VLOOKUP(A296,'NZ.Stat (Format)'!$C$10:$D$2050,2,)</f>
        <v>Wairoa district</v>
      </c>
      <c r="G296" s="37" t="str">
        <f>VLOOKUP(F296,'TLA-EDB'!$A$12:$C$78,3,)</f>
        <v/>
      </c>
      <c r="H296" s="65">
        <f>VLOOKUP($A296,'NZ.Stat (Format)'!$C$10:$H$2050,4,)</f>
        <v>710</v>
      </c>
      <c r="I296" s="65">
        <f>VLOOKUP($A296,'NZ.Stat (Format)'!$C$10:$H$2050,5,)</f>
        <v>680</v>
      </c>
      <c r="J296" s="65">
        <f>VLOOKUP($A296,'NZ.Stat (Format)'!$C$10:$H$2050,6,)</f>
        <v>650</v>
      </c>
      <c r="K296" s="37"/>
      <c r="L296" s="37"/>
    </row>
    <row r="297" spans="1:12" x14ac:dyDescent="0.25">
      <c r="A297" s="37" t="s">
        <v>302</v>
      </c>
      <c r="B297" s="37" t="s">
        <v>299</v>
      </c>
      <c r="C297" s="37" t="s">
        <v>299</v>
      </c>
      <c r="D297" s="37" t="b">
        <f t="shared" si="4"/>
        <v>1</v>
      </c>
      <c r="E297" s="37" t="str">
        <f>VLOOKUP(C297,'EDB naming'!$A$6:$B$36,2,)</f>
        <v>Eastland Network</v>
      </c>
      <c r="F297" s="37" t="str">
        <f>VLOOKUP(A297,'NZ.Stat (Format)'!$C$10:$D$2050,2,)</f>
        <v>Wairoa district</v>
      </c>
      <c r="G297" s="37" t="str">
        <f>VLOOKUP(F297,'TLA-EDB'!$A$12:$C$78,3,)</f>
        <v/>
      </c>
      <c r="H297" s="65">
        <f>VLOOKUP($A297,'NZ.Stat (Format)'!$C$10:$H$2050,4,)</f>
        <v>320</v>
      </c>
      <c r="I297" s="65">
        <f>VLOOKUP($A297,'NZ.Stat (Format)'!$C$10:$H$2050,5,)</f>
        <v>310</v>
      </c>
      <c r="J297" s="65">
        <f>VLOOKUP($A297,'NZ.Stat (Format)'!$C$10:$H$2050,6,)</f>
        <v>290</v>
      </c>
      <c r="K297" s="37"/>
      <c r="L297" s="37"/>
    </row>
    <row r="298" spans="1:12" x14ac:dyDescent="0.25">
      <c r="A298" s="37" t="s">
        <v>303</v>
      </c>
      <c r="B298" s="37" t="s">
        <v>299</v>
      </c>
      <c r="C298" s="37" t="s">
        <v>2119</v>
      </c>
      <c r="D298" s="37" t="b">
        <f t="shared" si="4"/>
        <v>0</v>
      </c>
      <c r="E298" s="37" t="str">
        <f>VLOOKUP(C298,'EDB naming'!$A$6:$B$36,2,)</f>
        <v>None</v>
      </c>
      <c r="F298" s="37" t="str">
        <f>VLOOKUP(A298,'NZ.Stat (Format)'!$C$10:$D$2050,2,)</f>
        <v>Wairoa district</v>
      </c>
      <c r="G298" s="37" t="str">
        <f>VLOOKUP(F298,'TLA-EDB'!$A$12:$C$78,3,)</f>
        <v/>
      </c>
      <c r="H298" s="65">
        <f>VLOOKUP($A298,'NZ.Stat (Format)'!$C$10:$H$2050,4,)</f>
        <v>0</v>
      </c>
      <c r="I298" s="65">
        <f>VLOOKUP($A298,'NZ.Stat (Format)'!$C$10:$H$2050,5,)</f>
        <v>0</v>
      </c>
      <c r="J298" s="65">
        <f>VLOOKUP($A298,'NZ.Stat (Format)'!$C$10:$H$2050,6,)</f>
        <v>0</v>
      </c>
      <c r="K298" s="37"/>
      <c r="L298" s="37" t="s">
        <v>4170</v>
      </c>
    </row>
    <row r="299" spans="1:12" x14ac:dyDescent="0.25">
      <c r="A299" s="37" t="s">
        <v>304</v>
      </c>
      <c r="B299" s="37" t="s">
        <v>299</v>
      </c>
      <c r="C299" s="37" t="s">
        <v>299</v>
      </c>
      <c r="D299" s="37" t="b">
        <f t="shared" si="4"/>
        <v>1</v>
      </c>
      <c r="E299" s="37" t="str">
        <f>VLOOKUP(C299,'EDB naming'!$A$6:$B$36,2,)</f>
        <v>Eastland Network</v>
      </c>
      <c r="F299" s="37" t="str">
        <f>VLOOKUP(A299,'NZ.Stat (Format)'!$C$10:$D$2050,2,)</f>
        <v>Wairoa district</v>
      </c>
      <c r="G299" s="37" t="str">
        <f>VLOOKUP(F299,'TLA-EDB'!$A$12:$C$78,3,)</f>
        <v/>
      </c>
      <c r="H299" s="65">
        <f>VLOOKUP($A299,'NZ.Stat (Format)'!$C$10:$H$2050,4,)</f>
        <v>640</v>
      </c>
      <c r="I299" s="65">
        <f>VLOOKUP($A299,'NZ.Stat (Format)'!$C$10:$H$2050,5,)</f>
        <v>620</v>
      </c>
      <c r="J299" s="65">
        <f>VLOOKUP($A299,'NZ.Stat (Format)'!$C$10:$H$2050,6,)</f>
        <v>590</v>
      </c>
      <c r="K299" s="37"/>
      <c r="L299" s="37"/>
    </row>
    <row r="300" spans="1:12" x14ac:dyDescent="0.25">
      <c r="A300" s="37" t="s">
        <v>305</v>
      </c>
      <c r="B300" s="37" t="s">
        <v>299</v>
      </c>
      <c r="C300" s="37" t="s">
        <v>299</v>
      </c>
      <c r="D300" s="37" t="b">
        <f t="shared" si="4"/>
        <v>1</v>
      </c>
      <c r="E300" s="37" t="str">
        <f>VLOOKUP(C300,'EDB naming'!$A$6:$B$36,2,)</f>
        <v>Eastland Network</v>
      </c>
      <c r="F300" s="37" t="str">
        <f>VLOOKUP(A300,'NZ.Stat (Format)'!$C$10:$D$2050,2,)</f>
        <v>Wairoa district</v>
      </c>
      <c r="G300" s="37" t="str">
        <f>VLOOKUP(F300,'TLA-EDB'!$A$12:$C$78,3,)</f>
        <v/>
      </c>
      <c r="H300" s="65">
        <f>VLOOKUP($A300,'NZ.Stat (Format)'!$C$10:$H$2050,4,)</f>
        <v>720</v>
      </c>
      <c r="I300" s="65">
        <f>VLOOKUP($A300,'NZ.Stat (Format)'!$C$10:$H$2050,5,)</f>
        <v>680</v>
      </c>
      <c r="J300" s="65">
        <f>VLOOKUP($A300,'NZ.Stat (Format)'!$C$10:$H$2050,6,)</f>
        <v>640</v>
      </c>
      <c r="K300" s="37"/>
      <c r="L300" s="37"/>
    </row>
    <row r="301" spans="1:12" x14ac:dyDescent="0.25">
      <c r="A301" s="37" t="s">
        <v>306</v>
      </c>
      <c r="B301" s="37" t="s">
        <v>299</v>
      </c>
      <c r="C301" s="37" t="s">
        <v>299</v>
      </c>
      <c r="D301" s="37" t="b">
        <f t="shared" si="4"/>
        <v>1</v>
      </c>
      <c r="E301" s="37" t="str">
        <f>VLOOKUP(C301,'EDB naming'!$A$6:$B$36,2,)</f>
        <v>Eastland Network</v>
      </c>
      <c r="F301" s="37" t="str">
        <f>VLOOKUP(A301,'NZ.Stat (Format)'!$C$10:$D$2050,2,)</f>
        <v>Wairoa district</v>
      </c>
      <c r="G301" s="37" t="str">
        <f>VLOOKUP(F301,'TLA-EDB'!$A$12:$C$78,3,)</f>
        <v/>
      </c>
      <c r="H301" s="65">
        <f>VLOOKUP($A301,'NZ.Stat (Format)'!$C$10:$H$2050,4,)</f>
        <v>760</v>
      </c>
      <c r="I301" s="65">
        <f>VLOOKUP($A301,'NZ.Stat (Format)'!$C$10:$H$2050,5,)</f>
        <v>740</v>
      </c>
      <c r="J301" s="65">
        <f>VLOOKUP($A301,'NZ.Stat (Format)'!$C$10:$H$2050,6,)</f>
        <v>710</v>
      </c>
      <c r="K301" s="37"/>
      <c r="L301" s="37"/>
    </row>
    <row r="302" spans="1:12" x14ac:dyDescent="0.25">
      <c r="A302" s="37" t="s">
        <v>307</v>
      </c>
      <c r="B302" s="37" t="s">
        <v>236</v>
      </c>
      <c r="C302" s="37" t="s">
        <v>236</v>
      </c>
      <c r="D302" s="37" t="b">
        <f t="shared" si="4"/>
        <v>1</v>
      </c>
      <c r="E302" s="37" t="str">
        <f>VLOOKUP(C302,'EDB naming'!$A$6:$B$36,2,)</f>
        <v>Unison Networks</v>
      </c>
      <c r="F302" s="37" t="str">
        <f>VLOOKUP(A302,'NZ.Stat (Format)'!$C$10:$D$2050,2,)</f>
        <v>Napier city</v>
      </c>
      <c r="G302" s="37" t="str">
        <f>VLOOKUP(F302,'TLA-EDB'!$A$12:$C$78,3,)</f>
        <v/>
      </c>
      <c r="H302" s="65">
        <f>VLOOKUP($A302,'NZ.Stat (Format)'!$C$10:$H$2050,4,)</f>
        <v>2160</v>
      </c>
      <c r="I302" s="65">
        <f>VLOOKUP($A302,'NZ.Stat (Format)'!$C$10:$H$2050,5,)</f>
        <v>2220</v>
      </c>
      <c r="J302" s="65">
        <f>VLOOKUP($A302,'NZ.Stat (Format)'!$C$10:$H$2050,6,)</f>
        <v>2250</v>
      </c>
      <c r="K302" s="37"/>
      <c r="L302" s="37"/>
    </row>
    <row r="303" spans="1:12" x14ac:dyDescent="0.25">
      <c r="A303" s="37" t="s">
        <v>308</v>
      </c>
      <c r="B303" s="37"/>
      <c r="C303" s="37" t="s">
        <v>2119</v>
      </c>
      <c r="D303" s="37" t="b">
        <f t="shared" si="4"/>
        <v>0</v>
      </c>
      <c r="E303" s="37" t="str">
        <f>VLOOKUP(C303,'EDB naming'!$A$6:$B$36,2,)</f>
        <v>None</v>
      </c>
      <c r="F303" s="37" t="e">
        <f>VLOOKUP(A303,'NZ.Stat (Format)'!$C$10:$D$2050,2,)</f>
        <v>#N/A</v>
      </c>
      <c r="G303" s="37" t="e">
        <f>VLOOKUP(F303,'TLA-EDB'!$A$12:$C$78,3,)</f>
        <v>#N/A</v>
      </c>
      <c r="H303" s="65" t="e">
        <f>VLOOKUP($A303,'NZ.Stat (Format)'!$C$10:$H$2050,4,)</f>
        <v>#N/A</v>
      </c>
      <c r="I303" s="65" t="e">
        <f>VLOOKUP($A303,'NZ.Stat (Format)'!$C$10:$H$2050,5,)</f>
        <v>#N/A</v>
      </c>
      <c r="J303" s="65" t="e">
        <f>VLOOKUP($A303,'NZ.Stat (Format)'!$C$10:$H$2050,6,)</f>
        <v>#N/A</v>
      </c>
      <c r="K303" s="37"/>
      <c r="L303" s="37" t="s">
        <v>4187</v>
      </c>
    </row>
    <row r="304" spans="1:12" x14ac:dyDescent="0.25">
      <c r="A304" s="37" t="s">
        <v>309</v>
      </c>
      <c r="B304" s="37"/>
      <c r="C304" s="37" t="s">
        <v>2119</v>
      </c>
      <c r="D304" s="37" t="b">
        <f t="shared" si="4"/>
        <v>0</v>
      </c>
      <c r="E304" s="37" t="str">
        <f>VLOOKUP(C304,'EDB naming'!$A$6:$B$36,2,)</f>
        <v>None</v>
      </c>
      <c r="F304" s="37" t="e">
        <f>VLOOKUP(A304,'NZ.Stat (Format)'!$C$10:$D$2050,2,)</f>
        <v>#N/A</v>
      </c>
      <c r="G304" s="37" t="e">
        <f>VLOOKUP(F304,'TLA-EDB'!$A$12:$C$78,3,)</f>
        <v>#N/A</v>
      </c>
      <c r="H304" s="65" t="e">
        <f>VLOOKUP($A304,'NZ.Stat (Format)'!$C$10:$H$2050,4,)</f>
        <v>#N/A</v>
      </c>
      <c r="I304" s="65" t="e">
        <f>VLOOKUP($A304,'NZ.Stat (Format)'!$C$10:$H$2050,5,)</f>
        <v>#N/A</v>
      </c>
      <c r="J304" s="65" t="e">
        <f>VLOOKUP($A304,'NZ.Stat (Format)'!$C$10:$H$2050,6,)</f>
        <v>#N/A</v>
      </c>
      <c r="K304" s="37"/>
      <c r="L304" s="37" t="s">
        <v>4187</v>
      </c>
    </row>
    <row r="305" spans="1:12" x14ac:dyDescent="0.25">
      <c r="A305" s="37" t="s">
        <v>310</v>
      </c>
      <c r="B305" s="37"/>
      <c r="C305" s="37" t="s">
        <v>2119</v>
      </c>
      <c r="D305" s="37" t="b">
        <f t="shared" si="4"/>
        <v>0</v>
      </c>
      <c r="E305" s="37" t="str">
        <f>VLOOKUP(C305,'EDB naming'!$A$6:$B$36,2,)</f>
        <v>None</v>
      </c>
      <c r="F305" s="37" t="e">
        <f>VLOOKUP(A305,'NZ.Stat (Format)'!$C$10:$D$2050,2,)</f>
        <v>#N/A</v>
      </c>
      <c r="G305" s="37" t="e">
        <f>VLOOKUP(F305,'TLA-EDB'!$A$12:$C$78,3,)</f>
        <v>#N/A</v>
      </c>
      <c r="H305" s="65" t="e">
        <f>VLOOKUP($A305,'NZ.Stat (Format)'!$C$10:$H$2050,4,)</f>
        <v>#N/A</v>
      </c>
      <c r="I305" s="65" t="e">
        <f>VLOOKUP($A305,'NZ.Stat (Format)'!$C$10:$H$2050,5,)</f>
        <v>#N/A</v>
      </c>
      <c r="J305" s="65" t="e">
        <f>VLOOKUP($A305,'NZ.Stat (Format)'!$C$10:$H$2050,6,)</f>
        <v>#N/A</v>
      </c>
      <c r="K305" s="37"/>
      <c r="L305" s="37" t="s">
        <v>4187</v>
      </c>
    </row>
    <row r="306" spans="1:12" x14ac:dyDescent="0.25">
      <c r="A306" s="37" t="s">
        <v>311</v>
      </c>
      <c r="B306" s="37" t="s">
        <v>299</v>
      </c>
      <c r="C306" s="37" t="s">
        <v>299</v>
      </c>
      <c r="D306" s="37" t="b">
        <f t="shared" si="4"/>
        <v>1</v>
      </c>
      <c r="E306" s="37" t="str">
        <f>VLOOKUP(C306,'EDB naming'!$A$6:$B$36,2,)</f>
        <v>Eastland Network</v>
      </c>
      <c r="F306" s="37" t="str">
        <f>VLOOKUP(A306,'NZ.Stat (Format)'!$C$10:$D$2050,2,)</f>
        <v>Gisborne district</v>
      </c>
      <c r="G306" s="37" t="str">
        <f>VLOOKUP(F306,'TLA-EDB'!$A$12:$C$78,3,)</f>
        <v/>
      </c>
      <c r="H306" s="65">
        <f>VLOOKUP($A306,'NZ.Stat (Format)'!$C$10:$H$2050,4,)</f>
        <v>840</v>
      </c>
      <c r="I306" s="65">
        <f>VLOOKUP($A306,'NZ.Stat (Format)'!$C$10:$H$2050,5,)</f>
        <v>840</v>
      </c>
      <c r="J306" s="65">
        <f>VLOOKUP($A306,'NZ.Stat (Format)'!$C$10:$H$2050,6,)</f>
        <v>840</v>
      </c>
      <c r="K306" s="37"/>
      <c r="L306" s="37"/>
    </row>
    <row r="307" spans="1:12" x14ac:dyDescent="0.25">
      <c r="A307" s="37" t="s">
        <v>312</v>
      </c>
      <c r="B307" s="37" t="s">
        <v>299</v>
      </c>
      <c r="C307" s="37" t="s">
        <v>299</v>
      </c>
      <c r="D307" s="37" t="b">
        <f t="shared" si="4"/>
        <v>1</v>
      </c>
      <c r="E307" s="37" t="str">
        <f>VLOOKUP(C307,'EDB naming'!$A$6:$B$36,2,)</f>
        <v>Eastland Network</v>
      </c>
      <c r="F307" s="37" t="str">
        <f>VLOOKUP(A307,'NZ.Stat (Format)'!$C$10:$D$2050,2,)</f>
        <v>Gisborne district</v>
      </c>
      <c r="G307" s="37" t="str">
        <f>VLOOKUP(F307,'TLA-EDB'!$A$12:$C$78,3,)</f>
        <v/>
      </c>
      <c r="H307" s="65">
        <f>VLOOKUP($A307,'NZ.Stat (Format)'!$C$10:$H$2050,4,)</f>
        <v>1570</v>
      </c>
      <c r="I307" s="65">
        <f>VLOOKUP($A307,'NZ.Stat (Format)'!$C$10:$H$2050,5,)</f>
        <v>1560</v>
      </c>
      <c r="J307" s="65">
        <f>VLOOKUP($A307,'NZ.Stat (Format)'!$C$10:$H$2050,6,)</f>
        <v>1540</v>
      </c>
      <c r="K307" s="37"/>
      <c r="L307" s="37"/>
    </row>
    <row r="308" spans="1:12" x14ac:dyDescent="0.25">
      <c r="A308" s="37" t="s">
        <v>313</v>
      </c>
      <c r="B308" s="37" t="s">
        <v>299</v>
      </c>
      <c r="C308" s="37" t="s">
        <v>299</v>
      </c>
      <c r="D308" s="37" t="b">
        <f t="shared" si="4"/>
        <v>1</v>
      </c>
      <c r="E308" s="37" t="str">
        <f>VLOOKUP(C308,'EDB naming'!$A$6:$B$36,2,)</f>
        <v>Eastland Network</v>
      </c>
      <c r="F308" s="37" t="str">
        <f>VLOOKUP(A308,'NZ.Stat (Format)'!$C$10:$D$2050,2,)</f>
        <v>Gisborne district</v>
      </c>
      <c r="G308" s="37" t="str">
        <f>VLOOKUP(F308,'TLA-EDB'!$A$12:$C$78,3,)</f>
        <v/>
      </c>
      <c r="H308" s="65">
        <f>VLOOKUP($A308,'NZ.Stat (Format)'!$C$10:$H$2050,4,)</f>
        <v>1420</v>
      </c>
      <c r="I308" s="65">
        <f>VLOOKUP($A308,'NZ.Stat (Format)'!$C$10:$H$2050,5,)</f>
        <v>1480</v>
      </c>
      <c r="J308" s="65">
        <f>VLOOKUP($A308,'NZ.Stat (Format)'!$C$10:$H$2050,6,)</f>
        <v>1520</v>
      </c>
      <c r="K308" s="37"/>
      <c r="L308" s="37"/>
    </row>
    <row r="309" spans="1:12" x14ac:dyDescent="0.25">
      <c r="A309" s="37" t="s">
        <v>314</v>
      </c>
      <c r="B309" s="37" t="s">
        <v>299</v>
      </c>
      <c r="C309" s="37" t="s">
        <v>299</v>
      </c>
      <c r="D309" s="37" t="b">
        <f t="shared" si="4"/>
        <v>1</v>
      </c>
      <c r="E309" s="37" t="str">
        <f>VLOOKUP(C309,'EDB naming'!$A$6:$B$36,2,)</f>
        <v>Eastland Network</v>
      </c>
      <c r="F309" s="37" t="str">
        <f>VLOOKUP(A309,'NZ.Stat (Format)'!$C$10:$D$2050,2,)</f>
        <v>Gisborne district</v>
      </c>
      <c r="G309" s="37" t="str">
        <f>VLOOKUP(F309,'TLA-EDB'!$A$12:$C$78,3,)</f>
        <v/>
      </c>
      <c r="H309" s="65">
        <f>VLOOKUP($A309,'NZ.Stat (Format)'!$C$10:$H$2050,4,)</f>
        <v>1990</v>
      </c>
      <c r="I309" s="65">
        <f>VLOOKUP($A309,'NZ.Stat (Format)'!$C$10:$H$2050,5,)</f>
        <v>2120</v>
      </c>
      <c r="J309" s="65">
        <f>VLOOKUP($A309,'NZ.Stat (Format)'!$C$10:$H$2050,6,)</f>
        <v>2240</v>
      </c>
      <c r="K309" s="37"/>
      <c r="L309" s="37"/>
    </row>
    <row r="310" spans="1:12" x14ac:dyDescent="0.25">
      <c r="A310" s="37" t="s">
        <v>315</v>
      </c>
      <c r="B310" s="37" t="s">
        <v>299</v>
      </c>
      <c r="C310" s="37" t="s">
        <v>299</v>
      </c>
      <c r="D310" s="37" t="b">
        <f t="shared" si="4"/>
        <v>1</v>
      </c>
      <c r="E310" s="37" t="str">
        <f>VLOOKUP(C310,'EDB naming'!$A$6:$B$36,2,)</f>
        <v>Eastland Network</v>
      </c>
      <c r="F310" s="37" t="str">
        <f>VLOOKUP(A310,'NZ.Stat (Format)'!$C$10:$D$2050,2,)</f>
        <v>Gisborne district</v>
      </c>
      <c r="G310" s="37" t="str">
        <f>VLOOKUP(F310,'TLA-EDB'!$A$12:$C$78,3,)</f>
        <v/>
      </c>
      <c r="H310" s="65">
        <f>VLOOKUP($A310,'NZ.Stat (Format)'!$C$10:$H$2050,4,)</f>
        <v>1930</v>
      </c>
      <c r="I310" s="65">
        <f>VLOOKUP($A310,'NZ.Stat (Format)'!$C$10:$H$2050,5,)</f>
        <v>1950</v>
      </c>
      <c r="J310" s="65">
        <f>VLOOKUP($A310,'NZ.Stat (Format)'!$C$10:$H$2050,6,)</f>
        <v>1960</v>
      </c>
      <c r="K310" s="37"/>
      <c r="L310" s="37"/>
    </row>
    <row r="311" spans="1:12" x14ac:dyDescent="0.25">
      <c r="A311" s="37" t="s">
        <v>316</v>
      </c>
      <c r="B311" s="37" t="s">
        <v>299</v>
      </c>
      <c r="C311" s="37" t="s">
        <v>299</v>
      </c>
      <c r="D311" s="37" t="b">
        <f t="shared" si="4"/>
        <v>1</v>
      </c>
      <c r="E311" s="37" t="str">
        <f>VLOOKUP(C311,'EDB naming'!$A$6:$B$36,2,)</f>
        <v>Eastland Network</v>
      </c>
      <c r="F311" s="37" t="str">
        <f>VLOOKUP(A311,'NZ.Stat (Format)'!$C$10:$D$2050,2,)</f>
        <v>Gisborne district</v>
      </c>
      <c r="G311" s="37" t="str">
        <f>VLOOKUP(F311,'TLA-EDB'!$A$12:$C$78,3,)</f>
        <v/>
      </c>
      <c r="H311" s="65">
        <f>VLOOKUP($A311,'NZ.Stat (Format)'!$C$10:$H$2050,4,)</f>
        <v>2160</v>
      </c>
      <c r="I311" s="65">
        <f>VLOOKUP($A311,'NZ.Stat (Format)'!$C$10:$H$2050,5,)</f>
        <v>2170</v>
      </c>
      <c r="J311" s="65">
        <f>VLOOKUP($A311,'NZ.Stat (Format)'!$C$10:$H$2050,6,)</f>
        <v>2180</v>
      </c>
      <c r="K311" s="37"/>
      <c r="L311" s="37"/>
    </row>
    <row r="312" spans="1:12" x14ac:dyDescent="0.25">
      <c r="A312" s="37" t="s">
        <v>317</v>
      </c>
      <c r="B312" s="37" t="s">
        <v>299</v>
      </c>
      <c r="C312" s="37" t="s">
        <v>299</v>
      </c>
      <c r="D312" s="37" t="b">
        <f t="shared" si="4"/>
        <v>1</v>
      </c>
      <c r="E312" s="37" t="str">
        <f>VLOOKUP(C312,'EDB naming'!$A$6:$B$36,2,)</f>
        <v>Eastland Network</v>
      </c>
      <c r="F312" s="37" t="str">
        <f>VLOOKUP(A312,'NZ.Stat (Format)'!$C$10:$D$2050,2,)</f>
        <v>Gisborne district</v>
      </c>
      <c r="G312" s="37" t="str">
        <f>VLOOKUP(F312,'TLA-EDB'!$A$12:$C$78,3,)</f>
        <v/>
      </c>
      <c r="H312" s="65">
        <f>VLOOKUP($A312,'NZ.Stat (Format)'!$C$10:$H$2050,4,)</f>
        <v>810</v>
      </c>
      <c r="I312" s="65">
        <f>VLOOKUP($A312,'NZ.Stat (Format)'!$C$10:$H$2050,5,)</f>
        <v>800</v>
      </c>
      <c r="J312" s="65">
        <f>VLOOKUP($A312,'NZ.Stat (Format)'!$C$10:$H$2050,6,)</f>
        <v>790</v>
      </c>
      <c r="K312" s="37"/>
      <c r="L312" s="37"/>
    </row>
    <row r="313" spans="1:12" x14ac:dyDescent="0.25">
      <c r="A313" s="37" t="s">
        <v>318</v>
      </c>
      <c r="B313" s="37" t="s">
        <v>299</v>
      </c>
      <c r="C313" s="37" t="s">
        <v>299</v>
      </c>
      <c r="D313" s="37" t="b">
        <f t="shared" si="4"/>
        <v>1</v>
      </c>
      <c r="E313" s="37" t="str">
        <f>VLOOKUP(C313,'EDB naming'!$A$6:$B$36,2,)</f>
        <v>Eastland Network</v>
      </c>
      <c r="F313" s="37" t="str">
        <f>VLOOKUP(A313,'NZ.Stat (Format)'!$C$10:$D$2050,2,)</f>
        <v>Gisborne district</v>
      </c>
      <c r="G313" s="37" t="str">
        <f>VLOOKUP(F313,'TLA-EDB'!$A$12:$C$78,3,)</f>
        <v/>
      </c>
      <c r="H313" s="65">
        <f>VLOOKUP($A313,'NZ.Stat (Format)'!$C$10:$H$2050,4,)</f>
        <v>2590</v>
      </c>
      <c r="I313" s="65">
        <f>VLOOKUP($A313,'NZ.Stat (Format)'!$C$10:$H$2050,5,)</f>
        <v>2650</v>
      </c>
      <c r="J313" s="65">
        <f>VLOOKUP($A313,'NZ.Stat (Format)'!$C$10:$H$2050,6,)</f>
        <v>2690</v>
      </c>
      <c r="K313" s="37"/>
      <c r="L313" s="37"/>
    </row>
    <row r="314" spans="1:12" x14ac:dyDescent="0.25">
      <c r="A314" s="37" t="s">
        <v>319</v>
      </c>
      <c r="B314" s="37" t="s">
        <v>35</v>
      </c>
      <c r="C314" s="37" t="s">
        <v>35</v>
      </c>
      <c r="D314" s="37" t="b">
        <f t="shared" si="4"/>
        <v>1</v>
      </c>
      <c r="E314" s="37" t="str">
        <f>VLOOKUP(C314,'EDB naming'!$A$6:$B$36,2,)</f>
        <v>Powerco</v>
      </c>
      <c r="F314" s="37" t="str">
        <f>VLOOKUP(A314,'NZ.Stat (Format)'!$C$10:$D$2050,2,)</f>
        <v>Tararua district</v>
      </c>
      <c r="G314" s="37" t="str">
        <f>VLOOKUP(F314,'TLA-EDB'!$A$12:$C$78,3,)</f>
        <v>Yes</v>
      </c>
      <c r="H314" s="65">
        <f>VLOOKUP($A314,'NZ.Stat (Format)'!$C$10:$H$2050,4,)</f>
        <v>510</v>
      </c>
      <c r="I314" s="65">
        <f>VLOOKUP($A314,'NZ.Stat (Format)'!$C$10:$H$2050,5,)</f>
        <v>500</v>
      </c>
      <c r="J314" s="65">
        <f>VLOOKUP($A314,'NZ.Stat (Format)'!$C$10:$H$2050,6,)</f>
        <v>480</v>
      </c>
      <c r="K314" s="37"/>
      <c r="L314" s="37"/>
    </row>
    <row r="315" spans="1:12" x14ac:dyDescent="0.25">
      <c r="A315" s="37" t="s">
        <v>320</v>
      </c>
      <c r="B315" s="37" t="s">
        <v>35</v>
      </c>
      <c r="C315" s="37" t="s">
        <v>35</v>
      </c>
      <c r="D315" s="37" t="b">
        <f t="shared" si="4"/>
        <v>1</v>
      </c>
      <c r="E315" s="37" t="str">
        <f>VLOOKUP(C315,'EDB naming'!$A$6:$B$36,2,)</f>
        <v>Powerco</v>
      </c>
      <c r="F315" s="37" t="str">
        <f>VLOOKUP(A315,'NZ.Stat (Format)'!$C$10:$D$2050,2,)</f>
        <v>Tararua district</v>
      </c>
      <c r="G315" s="37" t="str">
        <f>VLOOKUP(F315,'TLA-EDB'!$A$12:$C$78,3,)</f>
        <v>Yes</v>
      </c>
      <c r="H315" s="65">
        <f>VLOOKUP($A315,'NZ.Stat (Format)'!$C$10:$H$2050,4,)</f>
        <v>10</v>
      </c>
      <c r="I315" s="65">
        <f>VLOOKUP($A315,'NZ.Stat (Format)'!$C$10:$H$2050,5,)</f>
        <v>10</v>
      </c>
      <c r="J315" s="65">
        <f>VLOOKUP($A315,'NZ.Stat (Format)'!$C$10:$H$2050,6,)</f>
        <v>10</v>
      </c>
      <c r="K315" s="37"/>
      <c r="L315" s="37"/>
    </row>
    <row r="316" spans="1:12" x14ac:dyDescent="0.25">
      <c r="A316" s="37" t="s">
        <v>321</v>
      </c>
      <c r="B316" s="37" t="s">
        <v>322</v>
      </c>
      <c r="C316" s="37" t="s">
        <v>322</v>
      </c>
      <c r="D316" s="37" t="b">
        <f t="shared" si="4"/>
        <v>1</v>
      </c>
      <c r="E316" s="37" t="str">
        <f>VLOOKUP(C316,'EDB naming'!$A$6:$B$36,2,)</f>
        <v>Scanpower</v>
      </c>
      <c r="F316" s="37" t="str">
        <f>VLOOKUP(A316,'NZ.Stat (Format)'!$C$10:$D$2050,2,)</f>
        <v>Tararua district</v>
      </c>
      <c r="G316" s="37" t="str">
        <f>VLOOKUP(F316,'TLA-EDB'!$A$12:$C$78,3,)</f>
        <v>Yes</v>
      </c>
      <c r="H316" s="65">
        <f>VLOOKUP($A316,'NZ.Stat (Format)'!$C$10:$H$2050,4,)</f>
        <v>2200</v>
      </c>
      <c r="I316" s="65">
        <f>VLOOKUP($A316,'NZ.Stat (Format)'!$C$10:$H$2050,5,)</f>
        <v>2190</v>
      </c>
      <c r="J316" s="65">
        <f>VLOOKUP($A316,'NZ.Stat (Format)'!$C$10:$H$2050,6,)</f>
        <v>2150</v>
      </c>
      <c r="K316" s="37"/>
      <c r="L316" s="37"/>
    </row>
    <row r="317" spans="1:12" x14ac:dyDescent="0.25">
      <c r="A317" s="37" t="s">
        <v>323</v>
      </c>
      <c r="B317" s="37" t="s">
        <v>322</v>
      </c>
      <c r="C317" s="37" t="s">
        <v>322</v>
      </c>
      <c r="D317" s="37" t="b">
        <f t="shared" si="4"/>
        <v>1</v>
      </c>
      <c r="E317" s="37" t="str">
        <f>VLOOKUP(C317,'EDB naming'!$A$6:$B$36,2,)</f>
        <v>Scanpower</v>
      </c>
      <c r="F317" s="37" t="str">
        <f>VLOOKUP(A317,'NZ.Stat (Format)'!$C$10:$D$2050,2,)</f>
        <v>Tararua district</v>
      </c>
      <c r="G317" s="37" t="str">
        <f>VLOOKUP(F317,'TLA-EDB'!$A$12:$C$78,3,)</f>
        <v>Yes</v>
      </c>
      <c r="H317" s="65">
        <f>VLOOKUP($A317,'NZ.Stat (Format)'!$C$10:$H$2050,4,)</f>
        <v>1100</v>
      </c>
      <c r="I317" s="65">
        <f>VLOOKUP($A317,'NZ.Stat (Format)'!$C$10:$H$2050,5,)</f>
        <v>1090</v>
      </c>
      <c r="J317" s="65">
        <f>VLOOKUP($A317,'NZ.Stat (Format)'!$C$10:$H$2050,6,)</f>
        <v>1070</v>
      </c>
      <c r="K317" s="37"/>
      <c r="L317" s="37"/>
    </row>
    <row r="318" spans="1:12" x14ac:dyDescent="0.25">
      <c r="A318" s="37" t="s">
        <v>324</v>
      </c>
      <c r="B318" s="37" t="s">
        <v>325</v>
      </c>
      <c r="C318" s="37" t="s">
        <v>325</v>
      </c>
      <c r="D318" s="37" t="b">
        <f t="shared" si="4"/>
        <v>1</v>
      </c>
      <c r="E318" s="37" t="str">
        <f>VLOOKUP(C318,'EDB naming'!$A$6:$B$36,2,)</f>
        <v>Orion NZ</v>
      </c>
      <c r="F318" s="37" t="str">
        <f>VLOOKUP(A318,'NZ.Stat (Format)'!$C$10:$D$2050,2,)</f>
        <v>Christchurch city</v>
      </c>
      <c r="G318" s="37" t="str">
        <f>VLOOKUP(F318,'TLA-EDB'!$A$12:$C$78,3,)</f>
        <v/>
      </c>
      <c r="H318" s="65">
        <f>VLOOKUP($A318,'NZ.Stat (Format)'!$C$10:$H$2050,4,)</f>
        <v>1850</v>
      </c>
      <c r="I318" s="65">
        <f>VLOOKUP($A318,'NZ.Stat (Format)'!$C$10:$H$2050,5,)</f>
        <v>1940</v>
      </c>
      <c r="J318" s="65">
        <f>VLOOKUP($A318,'NZ.Stat (Format)'!$C$10:$H$2050,6,)</f>
        <v>2030</v>
      </c>
      <c r="K318" s="37"/>
      <c r="L318" s="37"/>
    </row>
    <row r="319" spans="1:12" x14ac:dyDescent="0.25">
      <c r="A319" s="37" t="s">
        <v>326</v>
      </c>
      <c r="B319" s="37" t="s">
        <v>236</v>
      </c>
      <c r="C319" s="37" t="s">
        <v>236</v>
      </c>
      <c r="D319" s="37" t="b">
        <f t="shared" si="4"/>
        <v>1</v>
      </c>
      <c r="E319" s="37" t="str">
        <f>VLOOKUP(C319,'EDB naming'!$A$6:$B$36,2,)</f>
        <v>Unison Networks</v>
      </c>
      <c r="F319" s="37" t="str">
        <f>VLOOKUP(A319,'NZ.Stat (Format)'!$C$10:$D$2050,2,)</f>
        <v>Napier city</v>
      </c>
      <c r="G319" s="37" t="str">
        <f>VLOOKUP(F319,'TLA-EDB'!$A$12:$C$78,3,)</f>
        <v/>
      </c>
      <c r="H319" s="65">
        <f>VLOOKUP($A319,'NZ.Stat (Format)'!$C$10:$H$2050,4,)</f>
        <v>360</v>
      </c>
      <c r="I319" s="65">
        <f>VLOOKUP($A319,'NZ.Stat (Format)'!$C$10:$H$2050,5,)</f>
        <v>380</v>
      </c>
      <c r="J319" s="65">
        <f>VLOOKUP($A319,'NZ.Stat (Format)'!$C$10:$H$2050,6,)</f>
        <v>390</v>
      </c>
      <c r="K319" s="37"/>
      <c r="L319" s="37"/>
    </row>
    <row r="320" spans="1:12" x14ac:dyDescent="0.25">
      <c r="A320" s="37" t="s">
        <v>327</v>
      </c>
      <c r="B320" s="37" t="s">
        <v>236</v>
      </c>
      <c r="C320" s="37" t="s">
        <v>236</v>
      </c>
      <c r="D320" s="37" t="b">
        <f t="shared" si="4"/>
        <v>1</v>
      </c>
      <c r="E320" s="37" t="str">
        <f>VLOOKUP(C320,'EDB naming'!$A$6:$B$36,2,)</f>
        <v>Unison Networks</v>
      </c>
      <c r="F320" s="37" t="str">
        <f>VLOOKUP(A320,'NZ.Stat (Format)'!$C$10:$D$2050,2,)</f>
        <v>Hastings district</v>
      </c>
      <c r="G320" s="37" t="str">
        <f>VLOOKUP(F320,'TLA-EDB'!$A$12:$C$78,3,)</f>
        <v/>
      </c>
      <c r="H320" s="65">
        <f>VLOOKUP($A320,'NZ.Stat (Format)'!$C$10:$H$2050,4,)</f>
        <v>1020</v>
      </c>
      <c r="I320" s="65">
        <f>VLOOKUP($A320,'NZ.Stat (Format)'!$C$10:$H$2050,5,)</f>
        <v>1090</v>
      </c>
      <c r="J320" s="65">
        <f>VLOOKUP($A320,'NZ.Stat (Format)'!$C$10:$H$2050,6,)</f>
        <v>1150</v>
      </c>
      <c r="K320" s="37"/>
      <c r="L320" s="37"/>
    </row>
    <row r="321" spans="1:12" x14ac:dyDescent="0.25">
      <c r="A321" s="37" t="s">
        <v>328</v>
      </c>
      <c r="B321" s="37" t="s">
        <v>236</v>
      </c>
      <c r="C321" s="37" t="s">
        <v>236</v>
      </c>
      <c r="D321" s="37" t="b">
        <f t="shared" si="4"/>
        <v>1</v>
      </c>
      <c r="E321" s="37" t="str">
        <f>VLOOKUP(C321,'EDB naming'!$A$6:$B$36,2,)</f>
        <v>Unison Networks</v>
      </c>
      <c r="F321" s="37" t="str">
        <f>VLOOKUP(A321,'NZ.Stat (Format)'!$C$10:$D$2050,2,)</f>
        <v>Hastings district</v>
      </c>
      <c r="G321" s="37" t="str">
        <f>VLOOKUP(F321,'TLA-EDB'!$A$12:$C$78,3,)</f>
        <v/>
      </c>
      <c r="H321" s="65">
        <f>VLOOKUP($A321,'NZ.Stat (Format)'!$C$10:$H$2050,4,)</f>
        <v>770</v>
      </c>
      <c r="I321" s="65">
        <f>VLOOKUP($A321,'NZ.Stat (Format)'!$C$10:$H$2050,5,)</f>
        <v>810</v>
      </c>
      <c r="J321" s="65">
        <f>VLOOKUP($A321,'NZ.Stat (Format)'!$C$10:$H$2050,6,)</f>
        <v>850</v>
      </c>
      <c r="K321" s="37"/>
      <c r="L321" s="37"/>
    </row>
    <row r="322" spans="1:12" x14ac:dyDescent="0.25">
      <c r="A322" s="37" t="s">
        <v>329</v>
      </c>
      <c r="B322" s="37" t="s">
        <v>236</v>
      </c>
      <c r="C322" s="37" t="s">
        <v>236</v>
      </c>
      <c r="D322" s="37" t="b">
        <f t="shared" si="4"/>
        <v>1</v>
      </c>
      <c r="E322" s="37" t="str">
        <f>VLOOKUP(C322,'EDB naming'!$A$6:$B$36,2,)</f>
        <v>Unison Networks</v>
      </c>
      <c r="F322" s="37" t="str">
        <f>VLOOKUP(A322,'NZ.Stat (Format)'!$C$10:$D$2050,2,)</f>
        <v>Hastings district</v>
      </c>
      <c r="G322" s="37" t="str">
        <f>VLOOKUP(F322,'TLA-EDB'!$A$12:$C$78,3,)</f>
        <v/>
      </c>
      <c r="H322" s="65">
        <f>VLOOKUP($A322,'NZ.Stat (Format)'!$C$10:$H$2050,4,)</f>
        <v>3070</v>
      </c>
      <c r="I322" s="65">
        <f>VLOOKUP($A322,'NZ.Stat (Format)'!$C$10:$H$2050,5,)</f>
        <v>3280</v>
      </c>
      <c r="J322" s="65">
        <f>VLOOKUP($A322,'NZ.Stat (Format)'!$C$10:$H$2050,6,)</f>
        <v>3490</v>
      </c>
      <c r="K322" s="37"/>
      <c r="L322" s="37"/>
    </row>
    <row r="323" spans="1:12" x14ac:dyDescent="0.25">
      <c r="A323" s="37" t="s">
        <v>330</v>
      </c>
      <c r="B323" s="37" t="s">
        <v>322</v>
      </c>
      <c r="C323" s="37" t="s">
        <v>322</v>
      </c>
      <c r="D323" s="37" t="b">
        <f t="shared" si="4"/>
        <v>1</v>
      </c>
      <c r="E323" s="37" t="str">
        <f>VLOOKUP(C323,'EDB naming'!$A$6:$B$36,2,)</f>
        <v>Scanpower</v>
      </c>
      <c r="F323" s="37" t="str">
        <f>VLOOKUP(A323,'NZ.Stat (Format)'!$C$10:$D$2050,2,)</f>
        <v>Tararua district</v>
      </c>
      <c r="G323" s="37" t="str">
        <f>VLOOKUP(F323,'TLA-EDB'!$A$12:$C$78,3,)</f>
        <v>Yes</v>
      </c>
      <c r="H323" s="65">
        <f>VLOOKUP($A323,'NZ.Stat (Format)'!$C$10:$H$2050,4,)</f>
        <v>1430</v>
      </c>
      <c r="I323" s="65">
        <f>VLOOKUP($A323,'NZ.Stat (Format)'!$C$10:$H$2050,5,)</f>
        <v>1410</v>
      </c>
      <c r="J323" s="65">
        <f>VLOOKUP($A323,'NZ.Stat (Format)'!$C$10:$H$2050,6,)</f>
        <v>1390</v>
      </c>
      <c r="K323" s="37"/>
      <c r="L323" s="37"/>
    </row>
    <row r="324" spans="1:12" x14ac:dyDescent="0.25">
      <c r="A324" s="37" t="s">
        <v>331</v>
      </c>
      <c r="B324" s="37" t="s">
        <v>35</v>
      </c>
      <c r="C324" s="37" t="s">
        <v>35</v>
      </c>
      <c r="D324" s="37" t="b">
        <f t="shared" si="4"/>
        <v>1</v>
      </c>
      <c r="E324" s="37" t="str">
        <f>VLOOKUP(C324,'EDB naming'!$A$6:$B$36,2,)</f>
        <v>Powerco</v>
      </c>
      <c r="F324" s="37" t="str">
        <f>VLOOKUP(A324,'NZ.Stat (Format)'!$C$10:$D$2050,2,)</f>
        <v>New Plymouth district</v>
      </c>
      <c r="G324" s="37" t="str">
        <f>VLOOKUP(F324,'TLA-EDB'!$A$12:$C$78,3,)</f>
        <v/>
      </c>
      <c r="H324" s="65">
        <f>VLOOKUP($A324,'NZ.Stat (Format)'!$C$10:$H$2050,4,)</f>
        <v>2450</v>
      </c>
      <c r="I324" s="65">
        <f>VLOOKUP($A324,'NZ.Stat (Format)'!$C$10:$H$2050,5,)</f>
        <v>2610</v>
      </c>
      <c r="J324" s="65">
        <f>VLOOKUP($A324,'NZ.Stat (Format)'!$C$10:$H$2050,6,)</f>
        <v>2770</v>
      </c>
      <c r="K324" s="37"/>
      <c r="L324" s="37"/>
    </row>
    <row r="325" spans="1:12" x14ac:dyDescent="0.25">
      <c r="A325" s="37" t="s">
        <v>332</v>
      </c>
      <c r="B325" s="37" t="s">
        <v>325</v>
      </c>
      <c r="C325" s="37" t="s">
        <v>325</v>
      </c>
      <c r="D325" s="37" t="b">
        <f t="shared" si="4"/>
        <v>1</v>
      </c>
      <c r="E325" s="37" t="str">
        <f>VLOOKUP(C325,'EDB naming'!$A$6:$B$36,2,)</f>
        <v>Orion NZ</v>
      </c>
      <c r="F325" s="37" t="str">
        <f>VLOOKUP(A325,'NZ.Stat (Format)'!$C$10:$D$2050,2,)</f>
        <v>Selwyn district</v>
      </c>
      <c r="G325" s="37" t="str">
        <f>VLOOKUP(F325,'TLA-EDB'!$A$12:$C$78,3,)</f>
        <v/>
      </c>
      <c r="H325" s="65">
        <f>VLOOKUP($A325,'NZ.Stat (Format)'!$C$10:$H$2050,4,)</f>
        <v>9680</v>
      </c>
      <c r="I325" s="65">
        <f>VLOOKUP($A325,'NZ.Stat (Format)'!$C$10:$H$2050,5,)</f>
        <v>12100</v>
      </c>
      <c r="J325" s="65">
        <f>VLOOKUP($A325,'NZ.Stat (Format)'!$C$10:$H$2050,6,)</f>
        <v>14100</v>
      </c>
      <c r="K325" s="37"/>
      <c r="L325" s="37"/>
    </row>
    <row r="326" spans="1:12" x14ac:dyDescent="0.25">
      <c r="A326" s="37" t="s">
        <v>333</v>
      </c>
      <c r="B326" s="37" t="s">
        <v>325</v>
      </c>
      <c r="C326" s="37" t="s">
        <v>325</v>
      </c>
      <c r="D326" s="37" t="b">
        <f t="shared" si="4"/>
        <v>1</v>
      </c>
      <c r="E326" s="37" t="str">
        <f>VLOOKUP(C326,'EDB naming'!$A$6:$B$36,2,)</f>
        <v>Orion NZ</v>
      </c>
      <c r="F326" s="37" t="str">
        <f>VLOOKUP(A326,'NZ.Stat (Format)'!$C$10:$D$2050,2,)</f>
        <v>Christchurch city</v>
      </c>
      <c r="G326" s="37" t="str">
        <f>VLOOKUP(F326,'TLA-EDB'!$A$12:$C$78,3,)</f>
        <v/>
      </c>
      <c r="H326" s="65">
        <f>VLOOKUP($A326,'NZ.Stat (Format)'!$C$10:$H$2050,4,)</f>
        <v>1580</v>
      </c>
      <c r="I326" s="65">
        <f>VLOOKUP($A326,'NZ.Stat (Format)'!$C$10:$H$2050,5,)</f>
        <v>1630</v>
      </c>
      <c r="J326" s="65">
        <f>VLOOKUP($A326,'NZ.Stat (Format)'!$C$10:$H$2050,6,)</f>
        <v>1670</v>
      </c>
      <c r="K326" s="37"/>
      <c r="L326" s="37"/>
    </row>
    <row r="327" spans="1:12" x14ac:dyDescent="0.25">
      <c r="A327" s="37" t="s">
        <v>334</v>
      </c>
      <c r="B327" s="37" t="s">
        <v>236</v>
      </c>
      <c r="C327" s="37" t="s">
        <v>236</v>
      </c>
      <c r="D327" s="37" t="b">
        <f t="shared" si="4"/>
        <v>1</v>
      </c>
      <c r="E327" s="37" t="str">
        <f>VLOOKUP(C327,'EDB naming'!$A$6:$B$36,2,)</f>
        <v>Unison Networks</v>
      </c>
      <c r="F327" s="37" t="str">
        <f>VLOOKUP(A327,'NZ.Stat (Format)'!$C$10:$D$2050,2,)</f>
        <v>Hastings district</v>
      </c>
      <c r="G327" s="37" t="str">
        <f>VLOOKUP(F327,'TLA-EDB'!$A$12:$C$78,3,)</f>
        <v/>
      </c>
      <c r="H327" s="65">
        <f>VLOOKUP($A327,'NZ.Stat (Format)'!$C$10:$H$2050,4,)</f>
        <v>380</v>
      </c>
      <c r="I327" s="65">
        <f>VLOOKUP($A327,'NZ.Stat (Format)'!$C$10:$H$2050,5,)</f>
        <v>380</v>
      </c>
      <c r="J327" s="65">
        <f>VLOOKUP($A327,'NZ.Stat (Format)'!$C$10:$H$2050,6,)</f>
        <v>390</v>
      </c>
      <c r="K327" s="37"/>
      <c r="L327" s="37"/>
    </row>
    <row r="328" spans="1:12" x14ac:dyDescent="0.25">
      <c r="A328" s="37" t="s">
        <v>335</v>
      </c>
      <c r="B328" s="37" t="s">
        <v>236</v>
      </c>
      <c r="C328" s="37" t="s">
        <v>236</v>
      </c>
      <c r="D328" s="37" t="b">
        <f t="shared" si="4"/>
        <v>1</v>
      </c>
      <c r="E328" s="37" t="str">
        <f>VLOOKUP(C328,'EDB naming'!$A$6:$B$36,2,)</f>
        <v>Unison Networks</v>
      </c>
      <c r="F328" s="37" t="str">
        <f>VLOOKUP(A328,'NZ.Stat (Format)'!$C$10:$D$2050,2,)</f>
        <v>Hastings district</v>
      </c>
      <c r="G328" s="37" t="str">
        <f>VLOOKUP(F328,'TLA-EDB'!$A$12:$C$78,3,)</f>
        <v/>
      </c>
      <c r="H328" s="65">
        <f>VLOOKUP($A328,'NZ.Stat (Format)'!$C$10:$H$2050,4,)</f>
        <v>1420</v>
      </c>
      <c r="I328" s="65">
        <f>VLOOKUP($A328,'NZ.Stat (Format)'!$C$10:$H$2050,5,)</f>
        <v>1490</v>
      </c>
      <c r="J328" s="65">
        <f>VLOOKUP($A328,'NZ.Stat (Format)'!$C$10:$H$2050,6,)</f>
        <v>1560</v>
      </c>
      <c r="K328" s="37"/>
      <c r="L328" s="37"/>
    </row>
    <row r="329" spans="1:12" x14ac:dyDescent="0.25">
      <c r="A329" s="37" t="s">
        <v>336</v>
      </c>
      <c r="B329" s="37" t="s">
        <v>236</v>
      </c>
      <c r="C329" s="37" t="s">
        <v>236</v>
      </c>
      <c r="D329" s="37" t="b">
        <f t="shared" si="4"/>
        <v>1</v>
      </c>
      <c r="E329" s="37" t="str">
        <f>VLOOKUP(C329,'EDB naming'!$A$6:$B$36,2,)</f>
        <v>Unison Networks</v>
      </c>
      <c r="F329" s="37" t="str">
        <f>VLOOKUP(A329,'NZ.Stat (Format)'!$C$10:$D$2050,2,)</f>
        <v>Hastings district</v>
      </c>
      <c r="G329" s="37" t="str">
        <f>VLOOKUP(F329,'TLA-EDB'!$A$12:$C$78,3,)</f>
        <v/>
      </c>
      <c r="H329" s="65">
        <f>VLOOKUP($A329,'NZ.Stat (Format)'!$C$10:$H$2050,4,)</f>
        <v>3310</v>
      </c>
      <c r="I329" s="65">
        <f>VLOOKUP($A329,'NZ.Stat (Format)'!$C$10:$H$2050,5,)</f>
        <v>3350</v>
      </c>
      <c r="J329" s="65">
        <f>VLOOKUP($A329,'NZ.Stat (Format)'!$C$10:$H$2050,6,)</f>
        <v>3380</v>
      </c>
      <c r="K329" s="37"/>
      <c r="L329" s="37"/>
    </row>
    <row r="330" spans="1:12" x14ac:dyDescent="0.25">
      <c r="A330" s="37" t="s">
        <v>337</v>
      </c>
      <c r="B330" s="37" t="s">
        <v>236</v>
      </c>
      <c r="C330" s="37" t="s">
        <v>236</v>
      </c>
      <c r="D330" s="37" t="b">
        <f t="shared" si="4"/>
        <v>1</v>
      </c>
      <c r="E330" s="37" t="str">
        <f>VLOOKUP(C330,'EDB naming'!$A$6:$B$36,2,)</f>
        <v>Unison Networks</v>
      </c>
      <c r="F330" s="37" t="str">
        <f>VLOOKUP(A330,'NZ.Stat (Format)'!$C$10:$D$2050,2,)</f>
        <v>Hastings district</v>
      </c>
      <c r="G330" s="37" t="str">
        <f>VLOOKUP(F330,'TLA-EDB'!$A$12:$C$78,3,)</f>
        <v/>
      </c>
      <c r="H330" s="65">
        <f>VLOOKUP($A330,'NZ.Stat (Format)'!$C$10:$H$2050,4,)</f>
        <v>1090</v>
      </c>
      <c r="I330" s="65">
        <f>VLOOKUP($A330,'NZ.Stat (Format)'!$C$10:$H$2050,5,)</f>
        <v>1180</v>
      </c>
      <c r="J330" s="65">
        <f>VLOOKUP($A330,'NZ.Stat (Format)'!$C$10:$H$2050,6,)</f>
        <v>1250</v>
      </c>
      <c r="K330" s="37"/>
      <c r="L330" s="37"/>
    </row>
    <row r="331" spans="1:12" x14ac:dyDescent="0.25">
      <c r="A331" s="37" t="s">
        <v>338</v>
      </c>
      <c r="B331" s="37" t="s">
        <v>339</v>
      </c>
      <c r="C331" s="37" t="s">
        <v>339</v>
      </c>
      <c r="D331" s="37" t="b">
        <f t="shared" si="4"/>
        <v>1</v>
      </c>
      <c r="E331" s="37" t="str">
        <f>VLOOKUP(C331,'EDB naming'!$A$6:$B$36,2,)</f>
        <v>Centralines</v>
      </c>
      <c r="F331" s="37" t="str">
        <f>VLOOKUP(A331,'NZ.Stat (Format)'!$C$10:$D$2050,2,)</f>
        <v>Central Hawke's Bay district</v>
      </c>
      <c r="G331" s="37" t="str">
        <f>VLOOKUP(F331,'TLA-EDB'!$A$12:$C$78,3,)</f>
        <v/>
      </c>
      <c r="H331" s="65">
        <f>VLOOKUP($A331,'NZ.Stat (Format)'!$C$10:$H$2050,4,)</f>
        <v>2960</v>
      </c>
      <c r="I331" s="65">
        <f>VLOOKUP($A331,'NZ.Stat (Format)'!$C$10:$H$2050,5,)</f>
        <v>2990</v>
      </c>
      <c r="J331" s="65">
        <f>VLOOKUP($A331,'NZ.Stat (Format)'!$C$10:$H$2050,6,)</f>
        <v>2990</v>
      </c>
      <c r="K331" s="37"/>
      <c r="L331" s="37"/>
    </row>
    <row r="332" spans="1:12" x14ac:dyDescent="0.25">
      <c r="A332" s="37" t="s">
        <v>340</v>
      </c>
      <c r="B332" s="37" t="s">
        <v>339</v>
      </c>
      <c r="C332" s="37" t="s">
        <v>339</v>
      </c>
      <c r="D332" s="37" t="b">
        <f t="shared" si="4"/>
        <v>1</v>
      </c>
      <c r="E332" s="37" t="str">
        <f>VLOOKUP(C332,'EDB naming'!$A$6:$B$36,2,)</f>
        <v>Centralines</v>
      </c>
      <c r="F332" s="37" t="str">
        <f>VLOOKUP(A332,'NZ.Stat (Format)'!$C$10:$D$2050,2,)</f>
        <v>Central Hawke's Bay district</v>
      </c>
      <c r="G332" s="37" t="str">
        <f>VLOOKUP(F332,'TLA-EDB'!$A$12:$C$78,3,)</f>
        <v/>
      </c>
      <c r="H332" s="65">
        <f>VLOOKUP($A332,'NZ.Stat (Format)'!$C$10:$H$2050,4,)</f>
        <v>4130</v>
      </c>
      <c r="I332" s="65">
        <f>VLOOKUP($A332,'NZ.Stat (Format)'!$C$10:$H$2050,5,)</f>
        <v>4140</v>
      </c>
      <c r="J332" s="65">
        <f>VLOOKUP($A332,'NZ.Stat (Format)'!$C$10:$H$2050,6,)</f>
        <v>4110</v>
      </c>
      <c r="K332" s="37"/>
      <c r="L332" s="37"/>
    </row>
    <row r="333" spans="1:12" x14ac:dyDescent="0.25">
      <c r="A333" s="37" t="s">
        <v>341</v>
      </c>
      <c r="B333" s="37" t="s">
        <v>35</v>
      </c>
      <c r="C333" s="37" t="s">
        <v>35</v>
      </c>
      <c r="D333" s="37" t="b">
        <f t="shared" si="4"/>
        <v>1</v>
      </c>
      <c r="E333" s="37" t="str">
        <f>VLOOKUP(C333,'EDB naming'!$A$6:$B$36,2,)</f>
        <v>Powerco</v>
      </c>
      <c r="F333" s="37" t="str">
        <f>VLOOKUP(A333,'NZ.Stat (Format)'!$C$10:$D$2050,2,)</f>
        <v>New Plymouth district</v>
      </c>
      <c r="G333" s="37" t="str">
        <f>VLOOKUP(F333,'TLA-EDB'!$A$12:$C$78,3,)</f>
        <v/>
      </c>
      <c r="H333" s="65">
        <f>VLOOKUP($A333,'NZ.Stat (Format)'!$C$10:$H$2050,4,)</f>
        <v>420</v>
      </c>
      <c r="I333" s="65">
        <f>VLOOKUP($A333,'NZ.Stat (Format)'!$C$10:$H$2050,5,)</f>
        <v>440</v>
      </c>
      <c r="J333" s="65">
        <f>VLOOKUP($A333,'NZ.Stat (Format)'!$C$10:$H$2050,6,)</f>
        <v>460</v>
      </c>
      <c r="K333" s="37"/>
      <c r="L333" s="37"/>
    </row>
    <row r="334" spans="1:12" x14ac:dyDescent="0.25">
      <c r="A334" s="37" t="s">
        <v>342</v>
      </c>
      <c r="B334" s="37" t="s">
        <v>35</v>
      </c>
      <c r="C334" s="37" t="s">
        <v>35</v>
      </c>
      <c r="D334" s="37" t="b">
        <f t="shared" si="4"/>
        <v>1</v>
      </c>
      <c r="E334" s="37" t="str">
        <f>VLOOKUP(C334,'EDB naming'!$A$6:$B$36,2,)</f>
        <v>Powerco</v>
      </c>
      <c r="F334" s="37" t="str">
        <f>VLOOKUP(A334,'NZ.Stat (Format)'!$C$10:$D$2050,2,)</f>
        <v>New Plymouth district</v>
      </c>
      <c r="G334" s="37" t="str">
        <f>VLOOKUP(F334,'TLA-EDB'!$A$12:$C$78,3,)</f>
        <v/>
      </c>
      <c r="H334" s="65">
        <f>VLOOKUP($A334,'NZ.Stat (Format)'!$C$10:$H$2050,4,)</f>
        <v>1030</v>
      </c>
      <c r="I334" s="65">
        <f>VLOOKUP($A334,'NZ.Stat (Format)'!$C$10:$H$2050,5,)</f>
        <v>1160</v>
      </c>
      <c r="J334" s="65">
        <f>VLOOKUP($A334,'NZ.Stat (Format)'!$C$10:$H$2050,6,)</f>
        <v>1290</v>
      </c>
      <c r="K334" s="37"/>
      <c r="L334" s="37"/>
    </row>
    <row r="335" spans="1:12" x14ac:dyDescent="0.25">
      <c r="A335" s="37" t="s">
        <v>343</v>
      </c>
      <c r="B335" s="37" t="s">
        <v>35</v>
      </c>
      <c r="C335" s="37" t="s">
        <v>35</v>
      </c>
      <c r="D335" s="37" t="b">
        <f t="shared" si="4"/>
        <v>1</v>
      </c>
      <c r="E335" s="37" t="str">
        <f>VLOOKUP(C335,'EDB naming'!$A$6:$B$36,2,)</f>
        <v>Powerco</v>
      </c>
      <c r="F335" s="37" t="str">
        <f>VLOOKUP(A335,'NZ.Stat (Format)'!$C$10:$D$2050,2,)</f>
        <v>New Plymouth district</v>
      </c>
      <c r="G335" s="37" t="str">
        <f>VLOOKUP(F335,'TLA-EDB'!$A$12:$C$78,3,)</f>
        <v/>
      </c>
      <c r="H335" s="65">
        <f>VLOOKUP($A335,'NZ.Stat (Format)'!$C$10:$H$2050,4,)</f>
        <v>620</v>
      </c>
      <c r="I335" s="65">
        <f>VLOOKUP($A335,'NZ.Stat (Format)'!$C$10:$H$2050,5,)</f>
        <v>670</v>
      </c>
      <c r="J335" s="65">
        <f>VLOOKUP($A335,'NZ.Stat (Format)'!$C$10:$H$2050,6,)</f>
        <v>730</v>
      </c>
      <c r="K335" s="37"/>
      <c r="L335" s="37"/>
    </row>
    <row r="336" spans="1:12" x14ac:dyDescent="0.25">
      <c r="A336" s="37" t="s">
        <v>344</v>
      </c>
      <c r="B336" s="37" t="s">
        <v>35</v>
      </c>
      <c r="C336" s="37" t="s">
        <v>35</v>
      </c>
      <c r="D336" s="37" t="b">
        <f t="shared" si="4"/>
        <v>1</v>
      </c>
      <c r="E336" s="37" t="str">
        <f>VLOOKUP(C336,'EDB naming'!$A$6:$B$36,2,)</f>
        <v>Powerco</v>
      </c>
      <c r="F336" s="37" t="str">
        <f>VLOOKUP(A336,'NZ.Stat (Format)'!$C$10:$D$2050,2,)</f>
        <v>New Plymouth district</v>
      </c>
      <c r="G336" s="37" t="str">
        <f>VLOOKUP(F336,'TLA-EDB'!$A$12:$C$78,3,)</f>
        <v/>
      </c>
      <c r="H336" s="65">
        <f>VLOOKUP($A336,'NZ.Stat (Format)'!$C$10:$H$2050,4,)</f>
        <v>2680</v>
      </c>
      <c r="I336" s="65">
        <f>VLOOKUP($A336,'NZ.Stat (Format)'!$C$10:$H$2050,5,)</f>
        <v>2910</v>
      </c>
      <c r="J336" s="65">
        <f>VLOOKUP($A336,'NZ.Stat (Format)'!$C$10:$H$2050,6,)</f>
        <v>3130</v>
      </c>
      <c r="K336" s="37"/>
      <c r="L336" s="37"/>
    </row>
    <row r="337" spans="1:12" x14ac:dyDescent="0.25">
      <c r="A337" s="37" t="s">
        <v>345</v>
      </c>
      <c r="B337" s="37" t="s">
        <v>35</v>
      </c>
      <c r="C337" s="37" t="s">
        <v>35</v>
      </c>
      <c r="D337" s="37" t="b">
        <f t="shared" si="4"/>
        <v>1</v>
      </c>
      <c r="E337" s="37" t="str">
        <f>VLOOKUP(C337,'EDB naming'!$A$6:$B$36,2,)</f>
        <v>Powerco</v>
      </c>
      <c r="F337" s="37" t="str">
        <f>VLOOKUP(A337,'NZ.Stat (Format)'!$C$10:$D$2050,2,)</f>
        <v>New Plymouth district</v>
      </c>
      <c r="G337" s="37" t="str">
        <f>VLOOKUP(F337,'TLA-EDB'!$A$12:$C$78,3,)</f>
        <v/>
      </c>
      <c r="H337" s="65">
        <f>VLOOKUP($A337,'NZ.Stat (Format)'!$C$10:$H$2050,4,)</f>
        <v>3340</v>
      </c>
      <c r="I337" s="65">
        <f>VLOOKUP($A337,'NZ.Stat (Format)'!$C$10:$H$2050,5,)</f>
        <v>3610</v>
      </c>
      <c r="J337" s="65">
        <f>VLOOKUP($A337,'NZ.Stat (Format)'!$C$10:$H$2050,6,)</f>
        <v>3870</v>
      </c>
      <c r="K337" s="37"/>
      <c r="L337" s="37"/>
    </row>
    <row r="338" spans="1:12" x14ac:dyDescent="0.25">
      <c r="A338" s="37" t="s">
        <v>346</v>
      </c>
      <c r="B338" s="37" t="s">
        <v>35</v>
      </c>
      <c r="C338" s="37" t="s">
        <v>35</v>
      </c>
      <c r="D338" s="37" t="b">
        <f t="shared" ref="D338:D401" si="5">C338=B338</f>
        <v>1</v>
      </c>
      <c r="E338" s="37" t="str">
        <f>VLOOKUP(C338,'EDB naming'!$A$6:$B$36,2,)</f>
        <v>Powerco</v>
      </c>
      <c r="F338" s="37" t="str">
        <f>VLOOKUP(A338,'NZ.Stat (Format)'!$C$10:$D$2050,2,)</f>
        <v>New Plymouth district</v>
      </c>
      <c r="G338" s="37" t="str">
        <f>VLOOKUP(F338,'TLA-EDB'!$A$12:$C$78,3,)</f>
        <v/>
      </c>
      <c r="H338" s="65">
        <f>VLOOKUP($A338,'NZ.Stat (Format)'!$C$10:$H$2050,4,)</f>
        <v>3620</v>
      </c>
      <c r="I338" s="65">
        <f>VLOOKUP($A338,'NZ.Stat (Format)'!$C$10:$H$2050,5,)</f>
        <v>3730</v>
      </c>
      <c r="J338" s="65">
        <f>VLOOKUP($A338,'NZ.Stat (Format)'!$C$10:$H$2050,6,)</f>
        <v>3810</v>
      </c>
      <c r="K338" s="37"/>
      <c r="L338" s="37"/>
    </row>
    <row r="339" spans="1:12" x14ac:dyDescent="0.25">
      <c r="A339" s="37" t="s">
        <v>347</v>
      </c>
      <c r="B339" s="37" t="s">
        <v>35</v>
      </c>
      <c r="C339" s="37" t="s">
        <v>35</v>
      </c>
      <c r="D339" s="37" t="b">
        <f t="shared" si="5"/>
        <v>1</v>
      </c>
      <c r="E339" s="37" t="str">
        <f>VLOOKUP(C339,'EDB naming'!$A$6:$B$36,2,)</f>
        <v>Powerco</v>
      </c>
      <c r="F339" s="37" t="str">
        <f>VLOOKUP(A339,'NZ.Stat (Format)'!$C$10:$D$2050,2,)</f>
        <v>New Plymouth district</v>
      </c>
      <c r="G339" s="37" t="str">
        <f>VLOOKUP(F339,'TLA-EDB'!$A$12:$C$78,3,)</f>
        <v/>
      </c>
      <c r="H339" s="65">
        <f>VLOOKUP($A339,'NZ.Stat (Format)'!$C$10:$H$2050,4,)</f>
        <v>1690</v>
      </c>
      <c r="I339" s="65">
        <f>VLOOKUP($A339,'NZ.Stat (Format)'!$C$10:$H$2050,5,)</f>
        <v>1730</v>
      </c>
      <c r="J339" s="65">
        <f>VLOOKUP($A339,'NZ.Stat (Format)'!$C$10:$H$2050,6,)</f>
        <v>1780</v>
      </c>
      <c r="K339" s="37"/>
      <c r="L339" s="37"/>
    </row>
    <row r="340" spans="1:12" x14ac:dyDescent="0.25">
      <c r="A340" s="37" t="s">
        <v>348</v>
      </c>
      <c r="B340" s="37" t="s">
        <v>35</v>
      </c>
      <c r="C340" s="37" t="s">
        <v>35</v>
      </c>
      <c r="D340" s="37" t="b">
        <f t="shared" si="5"/>
        <v>1</v>
      </c>
      <c r="E340" s="37" t="str">
        <f>VLOOKUP(C340,'EDB naming'!$A$6:$B$36,2,)</f>
        <v>Powerco</v>
      </c>
      <c r="F340" s="37" t="str">
        <f>VLOOKUP(A340,'NZ.Stat (Format)'!$C$10:$D$2050,2,)</f>
        <v>New Plymouth district</v>
      </c>
      <c r="G340" s="37" t="str">
        <f>VLOOKUP(F340,'TLA-EDB'!$A$12:$C$78,3,)</f>
        <v/>
      </c>
      <c r="H340" s="65">
        <f>VLOOKUP($A340,'NZ.Stat (Format)'!$C$10:$H$2050,4,)</f>
        <v>740</v>
      </c>
      <c r="I340" s="65">
        <f>VLOOKUP($A340,'NZ.Stat (Format)'!$C$10:$H$2050,5,)</f>
        <v>780</v>
      </c>
      <c r="J340" s="65">
        <f>VLOOKUP($A340,'NZ.Stat (Format)'!$C$10:$H$2050,6,)</f>
        <v>820</v>
      </c>
      <c r="K340" s="37"/>
      <c r="L340" s="37"/>
    </row>
    <row r="341" spans="1:12" x14ac:dyDescent="0.25">
      <c r="A341" s="37" t="s">
        <v>349</v>
      </c>
      <c r="B341" s="37" t="s">
        <v>35</v>
      </c>
      <c r="C341" s="37" t="s">
        <v>35</v>
      </c>
      <c r="D341" s="37" t="b">
        <f t="shared" si="5"/>
        <v>1</v>
      </c>
      <c r="E341" s="37" t="str">
        <f>VLOOKUP(C341,'EDB naming'!$A$6:$B$36,2,)</f>
        <v>Powerco</v>
      </c>
      <c r="F341" s="37" t="str">
        <f>VLOOKUP(A341,'NZ.Stat (Format)'!$C$10:$D$2050,2,)</f>
        <v>New Plymouth district</v>
      </c>
      <c r="G341" s="37" t="str">
        <f>VLOOKUP(F341,'TLA-EDB'!$A$12:$C$78,3,)</f>
        <v/>
      </c>
      <c r="H341" s="65">
        <f>VLOOKUP($A341,'NZ.Stat (Format)'!$C$10:$H$2050,4,)</f>
        <v>940</v>
      </c>
      <c r="I341" s="65">
        <f>VLOOKUP($A341,'NZ.Stat (Format)'!$C$10:$H$2050,5,)</f>
        <v>940</v>
      </c>
      <c r="J341" s="65">
        <f>VLOOKUP($A341,'NZ.Stat (Format)'!$C$10:$H$2050,6,)</f>
        <v>940</v>
      </c>
      <c r="K341" s="37"/>
      <c r="L341" s="37"/>
    </row>
    <row r="342" spans="1:12" x14ac:dyDescent="0.25">
      <c r="A342" s="37" t="s">
        <v>350</v>
      </c>
      <c r="B342" s="37" t="s">
        <v>35</v>
      </c>
      <c r="C342" s="37" t="s">
        <v>35</v>
      </c>
      <c r="D342" s="37" t="b">
        <f t="shared" si="5"/>
        <v>1</v>
      </c>
      <c r="E342" s="37" t="str">
        <f>VLOOKUP(C342,'EDB naming'!$A$6:$B$36,2,)</f>
        <v>Powerco</v>
      </c>
      <c r="F342" s="37" t="str">
        <f>VLOOKUP(A342,'NZ.Stat (Format)'!$C$10:$D$2050,2,)</f>
        <v>New Plymouth district</v>
      </c>
      <c r="G342" s="37" t="str">
        <f>VLOOKUP(F342,'TLA-EDB'!$A$12:$C$78,3,)</f>
        <v/>
      </c>
      <c r="H342" s="65">
        <f>VLOOKUP($A342,'NZ.Stat (Format)'!$C$10:$H$2050,4,)</f>
        <v>3050</v>
      </c>
      <c r="I342" s="65">
        <f>VLOOKUP($A342,'NZ.Stat (Format)'!$C$10:$H$2050,5,)</f>
        <v>3210</v>
      </c>
      <c r="J342" s="65">
        <f>VLOOKUP($A342,'NZ.Stat (Format)'!$C$10:$H$2050,6,)</f>
        <v>3370</v>
      </c>
      <c r="K342" s="37"/>
      <c r="L342" s="37"/>
    </row>
    <row r="343" spans="1:12" x14ac:dyDescent="0.25">
      <c r="A343" s="37" t="s">
        <v>351</v>
      </c>
      <c r="B343" s="37" t="s">
        <v>35</v>
      </c>
      <c r="C343" s="37" t="s">
        <v>35</v>
      </c>
      <c r="D343" s="37" t="b">
        <f t="shared" si="5"/>
        <v>1</v>
      </c>
      <c r="E343" s="37" t="str">
        <f>VLOOKUP(C343,'EDB naming'!$A$6:$B$36,2,)</f>
        <v>Powerco</v>
      </c>
      <c r="F343" s="37" t="str">
        <f>VLOOKUP(A343,'NZ.Stat (Format)'!$C$10:$D$2050,2,)</f>
        <v>Stratford district</v>
      </c>
      <c r="G343" s="37" t="str">
        <f>VLOOKUP(F343,'TLA-EDB'!$A$12:$C$78,3,)</f>
        <v/>
      </c>
      <c r="H343" s="65">
        <f>VLOOKUP($A343,'NZ.Stat (Format)'!$C$10:$H$2050,4,)</f>
        <v>150</v>
      </c>
      <c r="I343" s="65">
        <f>VLOOKUP($A343,'NZ.Stat (Format)'!$C$10:$H$2050,5,)</f>
        <v>140</v>
      </c>
      <c r="J343" s="65">
        <f>VLOOKUP($A343,'NZ.Stat (Format)'!$C$10:$H$2050,6,)</f>
        <v>130</v>
      </c>
      <c r="K343" s="37"/>
      <c r="L343" s="37"/>
    </row>
    <row r="344" spans="1:12" x14ac:dyDescent="0.25">
      <c r="A344" s="37" t="s">
        <v>352</v>
      </c>
      <c r="B344" s="37" t="s">
        <v>35</v>
      </c>
      <c r="C344" s="37" t="s">
        <v>35</v>
      </c>
      <c r="D344" s="37" t="b">
        <f t="shared" si="5"/>
        <v>1</v>
      </c>
      <c r="E344" s="37" t="str">
        <f>VLOOKUP(C344,'EDB naming'!$A$6:$B$36,2,)</f>
        <v>Powerco</v>
      </c>
      <c r="F344" s="37" t="str">
        <f>VLOOKUP(A344,'NZ.Stat (Format)'!$C$10:$D$2050,2,)</f>
        <v>South Taranaki district</v>
      </c>
      <c r="G344" s="37" t="str">
        <f>VLOOKUP(F344,'TLA-EDB'!$A$12:$C$78,3,)</f>
        <v/>
      </c>
      <c r="H344" s="65">
        <f>VLOOKUP($A344,'NZ.Stat (Format)'!$C$10:$H$2050,4,)</f>
        <v>1760</v>
      </c>
      <c r="I344" s="65">
        <f>VLOOKUP($A344,'NZ.Stat (Format)'!$C$10:$H$2050,5,)</f>
        <v>1780</v>
      </c>
      <c r="J344" s="65">
        <f>VLOOKUP($A344,'NZ.Stat (Format)'!$C$10:$H$2050,6,)</f>
        <v>1790</v>
      </c>
      <c r="K344" s="37"/>
      <c r="L344" s="37"/>
    </row>
    <row r="345" spans="1:12" x14ac:dyDescent="0.25">
      <c r="A345" s="37" t="s">
        <v>353</v>
      </c>
      <c r="B345" s="37" t="s">
        <v>35</v>
      </c>
      <c r="C345" s="37" t="s">
        <v>35</v>
      </c>
      <c r="D345" s="37" t="b">
        <f t="shared" si="5"/>
        <v>1</v>
      </c>
      <c r="E345" s="37" t="str">
        <f>VLOOKUP(C345,'EDB naming'!$A$6:$B$36,2,)</f>
        <v>Powerco</v>
      </c>
      <c r="F345" s="37" t="str">
        <f>VLOOKUP(A345,'NZ.Stat (Format)'!$C$10:$D$2050,2,)</f>
        <v>South Taranaki district</v>
      </c>
      <c r="G345" s="37" t="str">
        <f>VLOOKUP(F345,'TLA-EDB'!$A$12:$C$78,3,)</f>
        <v/>
      </c>
      <c r="H345" s="65">
        <f>VLOOKUP($A345,'NZ.Stat (Format)'!$C$10:$H$2050,4,)</f>
        <v>70</v>
      </c>
      <c r="I345" s="65">
        <f>VLOOKUP($A345,'NZ.Stat (Format)'!$C$10:$H$2050,5,)</f>
        <v>60</v>
      </c>
      <c r="J345" s="65">
        <f>VLOOKUP($A345,'NZ.Stat (Format)'!$C$10:$H$2050,6,)</f>
        <v>60</v>
      </c>
      <c r="K345" s="37"/>
      <c r="L345" s="37"/>
    </row>
    <row r="346" spans="1:12" x14ac:dyDescent="0.25">
      <c r="A346" s="37" t="s">
        <v>354</v>
      </c>
      <c r="B346" s="37" t="s">
        <v>35</v>
      </c>
      <c r="C346" s="37" t="s">
        <v>35</v>
      </c>
      <c r="D346" s="37" t="b">
        <f t="shared" si="5"/>
        <v>1</v>
      </c>
      <c r="E346" s="37" t="str">
        <f>VLOOKUP(C346,'EDB naming'!$A$6:$B$36,2,)</f>
        <v>Powerco</v>
      </c>
      <c r="F346" s="37" t="str">
        <f>VLOOKUP(A346,'NZ.Stat (Format)'!$C$10:$D$2050,2,)</f>
        <v>South Taranaki district</v>
      </c>
      <c r="G346" s="37" t="str">
        <f>VLOOKUP(F346,'TLA-EDB'!$A$12:$C$78,3,)</f>
        <v/>
      </c>
      <c r="H346" s="65">
        <f>VLOOKUP($A346,'NZ.Stat (Format)'!$C$10:$H$2050,4,)</f>
        <v>1150</v>
      </c>
      <c r="I346" s="65">
        <f>VLOOKUP($A346,'NZ.Stat (Format)'!$C$10:$H$2050,5,)</f>
        <v>1160</v>
      </c>
      <c r="J346" s="65">
        <f>VLOOKUP($A346,'NZ.Stat (Format)'!$C$10:$H$2050,6,)</f>
        <v>1160</v>
      </c>
      <c r="K346" s="37"/>
      <c r="L346" s="37"/>
    </row>
    <row r="347" spans="1:12" x14ac:dyDescent="0.25">
      <c r="A347" s="37" t="s">
        <v>355</v>
      </c>
      <c r="B347" s="37" t="s">
        <v>35</v>
      </c>
      <c r="C347" s="37" t="s">
        <v>35</v>
      </c>
      <c r="D347" s="37" t="b">
        <f t="shared" si="5"/>
        <v>1</v>
      </c>
      <c r="E347" s="37" t="str">
        <f>VLOOKUP(C347,'EDB naming'!$A$6:$B$36,2,)</f>
        <v>Powerco</v>
      </c>
      <c r="F347" s="37" t="str">
        <f>VLOOKUP(A347,'NZ.Stat (Format)'!$C$10:$D$2050,2,)</f>
        <v>South Taranaki district</v>
      </c>
      <c r="G347" s="37" t="str">
        <f>VLOOKUP(F347,'TLA-EDB'!$A$12:$C$78,3,)</f>
        <v/>
      </c>
      <c r="H347" s="65">
        <f>VLOOKUP($A347,'NZ.Stat (Format)'!$C$10:$H$2050,4,)</f>
        <v>830</v>
      </c>
      <c r="I347" s="65">
        <f>VLOOKUP($A347,'NZ.Stat (Format)'!$C$10:$H$2050,5,)</f>
        <v>830</v>
      </c>
      <c r="J347" s="65">
        <f>VLOOKUP($A347,'NZ.Stat (Format)'!$C$10:$H$2050,6,)</f>
        <v>820</v>
      </c>
      <c r="K347" s="37"/>
      <c r="L347" s="37"/>
    </row>
    <row r="348" spans="1:12" x14ac:dyDescent="0.25">
      <c r="A348" s="37" t="s">
        <v>356</v>
      </c>
      <c r="B348" s="37" t="s">
        <v>35</v>
      </c>
      <c r="C348" s="37" t="s">
        <v>35</v>
      </c>
      <c r="D348" s="37" t="b">
        <f t="shared" si="5"/>
        <v>1</v>
      </c>
      <c r="E348" s="37" t="str">
        <f>VLOOKUP(C348,'EDB naming'!$A$6:$B$36,2,)</f>
        <v>Powerco</v>
      </c>
      <c r="F348" s="37" t="str">
        <f>VLOOKUP(A348,'NZ.Stat (Format)'!$C$10:$D$2050,2,)</f>
        <v>South Taranaki district</v>
      </c>
      <c r="G348" s="37" t="str">
        <f>VLOOKUP(F348,'TLA-EDB'!$A$12:$C$78,3,)</f>
        <v/>
      </c>
      <c r="H348" s="65">
        <f>VLOOKUP($A348,'NZ.Stat (Format)'!$C$10:$H$2050,4,)</f>
        <v>820</v>
      </c>
      <c r="I348" s="65">
        <f>VLOOKUP($A348,'NZ.Stat (Format)'!$C$10:$H$2050,5,)</f>
        <v>820</v>
      </c>
      <c r="J348" s="65">
        <f>VLOOKUP($A348,'NZ.Stat (Format)'!$C$10:$H$2050,6,)</f>
        <v>820</v>
      </c>
      <c r="K348" s="37"/>
      <c r="L348" s="37"/>
    </row>
    <row r="349" spans="1:12" x14ac:dyDescent="0.25">
      <c r="A349" s="37" t="s">
        <v>357</v>
      </c>
      <c r="B349" s="37" t="s">
        <v>208</v>
      </c>
      <c r="C349" s="37" t="s">
        <v>208</v>
      </c>
      <c r="D349" s="37" t="b">
        <f t="shared" si="5"/>
        <v>1</v>
      </c>
      <c r="E349" s="37" t="str">
        <f>VLOOKUP(C349,'EDB naming'!$A$6:$B$36,2,)</f>
        <v>The Lines Company</v>
      </c>
      <c r="F349" s="37" t="str">
        <f>VLOOKUP(A349,'NZ.Stat (Format)'!$C$10:$D$2050,2,)</f>
        <v>Ruapehu district</v>
      </c>
      <c r="G349" s="37" t="str">
        <f>VLOOKUP(F349,'TLA-EDB'!$A$12:$C$78,3,)</f>
        <v>Yes</v>
      </c>
      <c r="H349" s="65">
        <f>VLOOKUP($A349,'NZ.Stat (Format)'!$C$10:$H$2050,4,)</f>
        <v>1330</v>
      </c>
      <c r="I349" s="65">
        <f>VLOOKUP($A349,'NZ.Stat (Format)'!$C$10:$H$2050,5,)</f>
        <v>1290</v>
      </c>
      <c r="J349" s="65">
        <f>VLOOKUP($A349,'NZ.Stat (Format)'!$C$10:$H$2050,6,)</f>
        <v>1220</v>
      </c>
      <c r="K349" s="37"/>
      <c r="L349" s="37"/>
    </row>
    <row r="350" spans="1:12" x14ac:dyDescent="0.25">
      <c r="A350" s="37" t="s">
        <v>358</v>
      </c>
      <c r="B350" s="37" t="s">
        <v>35</v>
      </c>
      <c r="C350" s="37" t="s">
        <v>35</v>
      </c>
      <c r="D350" s="37" t="b">
        <f t="shared" si="5"/>
        <v>1</v>
      </c>
      <c r="E350" s="37" t="str">
        <f>VLOOKUP(C350,'EDB naming'!$A$6:$B$36,2,)</f>
        <v>Powerco</v>
      </c>
      <c r="F350" s="37" t="str">
        <f>VLOOKUP(A350,'NZ.Stat (Format)'!$C$10:$D$2050,2,)</f>
        <v>Whanganui district</v>
      </c>
      <c r="G350" s="37" t="str">
        <f>VLOOKUP(F350,'TLA-EDB'!$A$12:$C$78,3,)</f>
        <v/>
      </c>
      <c r="H350" s="65">
        <f>VLOOKUP($A350,'NZ.Stat (Format)'!$C$10:$H$2050,4,)</f>
        <v>1940</v>
      </c>
      <c r="I350" s="65">
        <f>VLOOKUP($A350,'NZ.Stat (Format)'!$C$10:$H$2050,5,)</f>
        <v>2040</v>
      </c>
      <c r="J350" s="65">
        <f>VLOOKUP($A350,'NZ.Stat (Format)'!$C$10:$H$2050,6,)</f>
        <v>2140</v>
      </c>
      <c r="K350" s="37"/>
      <c r="L350" s="37"/>
    </row>
    <row r="351" spans="1:12" x14ac:dyDescent="0.25">
      <c r="A351" s="37" t="s">
        <v>359</v>
      </c>
      <c r="B351" s="37" t="s">
        <v>35</v>
      </c>
      <c r="C351" s="37" t="s">
        <v>35</v>
      </c>
      <c r="D351" s="37" t="b">
        <f t="shared" si="5"/>
        <v>1</v>
      </c>
      <c r="E351" s="37" t="str">
        <f>VLOOKUP(C351,'EDB naming'!$A$6:$B$36,2,)</f>
        <v>Powerco</v>
      </c>
      <c r="F351" s="37" t="str">
        <f>VLOOKUP(A351,'NZ.Stat (Format)'!$C$10:$D$2050,2,)</f>
        <v>Whanganui district</v>
      </c>
      <c r="G351" s="37" t="str">
        <f>VLOOKUP(F351,'TLA-EDB'!$A$12:$C$78,3,)</f>
        <v/>
      </c>
      <c r="H351" s="65">
        <f>VLOOKUP($A351,'NZ.Stat (Format)'!$C$10:$H$2050,4,)</f>
        <v>1760</v>
      </c>
      <c r="I351" s="65">
        <f>VLOOKUP($A351,'NZ.Stat (Format)'!$C$10:$H$2050,5,)</f>
        <v>1820</v>
      </c>
      <c r="J351" s="65">
        <f>VLOOKUP($A351,'NZ.Stat (Format)'!$C$10:$H$2050,6,)</f>
        <v>1880</v>
      </c>
      <c r="K351" s="37"/>
      <c r="L351" s="37"/>
    </row>
    <row r="352" spans="1:12" x14ac:dyDescent="0.25">
      <c r="A352" s="37" t="s">
        <v>360</v>
      </c>
      <c r="B352" s="37" t="s">
        <v>35</v>
      </c>
      <c r="C352" s="37" t="s">
        <v>35</v>
      </c>
      <c r="D352" s="37" t="b">
        <f t="shared" si="5"/>
        <v>1</v>
      </c>
      <c r="E352" s="37" t="str">
        <f>VLOOKUP(C352,'EDB naming'!$A$6:$B$36,2,)</f>
        <v>Powerco</v>
      </c>
      <c r="F352" s="37" t="str">
        <f>VLOOKUP(A352,'NZ.Stat (Format)'!$C$10:$D$2050,2,)</f>
        <v>Whanganui district</v>
      </c>
      <c r="G352" s="37" t="str">
        <f>VLOOKUP(F352,'TLA-EDB'!$A$12:$C$78,3,)</f>
        <v/>
      </c>
      <c r="H352" s="65">
        <f>VLOOKUP($A352,'NZ.Stat (Format)'!$C$10:$H$2050,4,)</f>
        <v>520</v>
      </c>
      <c r="I352" s="65">
        <f>VLOOKUP($A352,'NZ.Stat (Format)'!$C$10:$H$2050,5,)</f>
        <v>540</v>
      </c>
      <c r="J352" s="65">
        <f>VLOOKUP($A352,'NZ.Stat (Format)'!$C$10:$H$2050,6,)</f>
        <v>550</v>
      </c>
      <c r="K352" s="37"/>
      <c r="L352" s="37"/>
    </row>
    <row r="353" spans="1:12" x14ac:dyDescent="0.25">
      <c r="A353" s="37" t="s">
        <v>361</v>
      </c>
      <c r="B353" s="37" t="s">
        <v>35</v>
      </c>
      <c r="C353" s="37" t="s">
        <v>35</v>
      </c>
      <c r="D353" s="37" t="b">
        <f t="shared" si="5"/>
        <v>1</v>
      </c>
      <c r="E353" s="37" t="str">
        <f>VLOOKUP(C353,'EDB naming'!$A$6:$B$36,2,)</f>
        <v>Powerco</v>
      </c>
      <c r="F353" s="37" t="str">
        <f>VLOOKUP(A353,'NZ.Stat (Format)'!$C$10:$D$2050,2,)</f>
        <v>Whanganui district</v>
      </c>
      <c r="G353" s="37" t="str">
        <f>VLOOKUP(F353,'TLA-EDB'!$A$12:$C$78,3,)</f>
        <v/>
      </c>
      <c r="H353" s="65">
        <f>VLOOKUP($A353,'NZ.Stat (Format)'!$C$10:$H$2050,4,)</f>
        <v>2570</v>
      </c>
      <c r="I353" s="65">
        <f>VLOOKUP($A353,'NZ.Stat (Format)'!$C$10:$H$2050,5,)</f>
        <v>2630</v>
      </c>
      <c r="J353" s="65">
        <f>VLOOKUP($A353,'NZ.Stat (Format)'!$C$10:$H$2050,6,)</f>
        <v>2690</v>
      </c>
      <c r="K353" s="37"/>
      <c r="L353" s="37"/>
    </row>
    <row r="354" spans="1:12" x14ac:dyDescent="0.25">
      <c r="A354" s="37" t="s">
        <v>362</v>
      </c>
      <c r="B354" s="37" t="s">
        <v>35</v>
      </c>
      <c r="C354" s="37" t="s">
        <v>35</v>
      </c>
      <c r="D354" s="37" t="b">
        <f t="shared" si="5"/>
        <v>1</v>
      </c>
      <c r="E354" s="37" t="str">
        <f>VLOOKUP(C354,'EDB naming'!$A$6:$B$36,2,)</f>
        <v>Powerco</v>
      </c>
      <c r="F354" s="37" t="str">
        <f>VLOOKUP(A354,'NZ.Stat (Format)'!$C$10:$D$2050,2,)</f>
        <v>Ruapehu district</v>
      </c>
      <c r="G354" s="37" t="str">
        <f>VLOOKUP(F354,'TLA-EDB'!$A$12:$C$78,3,)</f>
        <v>Yes</v>
      </c>
      <c r="H354" s="65">
        <f>VLOOKUP($A354,'NZ.Stat (Format)'!$C$10:$H$2050,4,)</f>
        <v>820</v>
      </c>
      <c r="I354" s="65">
        <f>VLOOKUP($A354,'NZ.Stat (Format)'!$C$10:$H$2050,5,)</f>
        <v>780</v>
      </c>
      <c r="J354" s="65">
        <f>VLOOKUP($A354,'NZ.Stat (Format)'!$C$10:$H$2050,6,)</f>
        <v>730</v>
      </c>
      <c r="K354" s="37"/>
      <c r="L354" s="37"/>
    </row>
    <row r="355" spans="1:12" x14ac:dyDescent="0.25">
      <c r="A355" s="37" t="s">
        <v>363</v>
      </c>
      <c r="B355" s="37" t="s">
        <v>35</v>
      </c>
      <c r="C355" s="37" t="s">
        <v>35</v>
      </c>
      <c r="D355" s="37" t="b">
        <f t="shared" si="5"/>
        <v>1</v>
      </c>
      <c r="E355" s="37" t="str">
        <f>VLOOKUP(C355,'EDB naming'!$A$6:$B$36,2,)</f>
        <v>Powerco</v>
      </c>
      <c r="F355" s="37" t="str">
        <f>VLOOKUP(A355,'NZ.Stat (Format)'!$C$10:$D$2050,2,)</f>
        <v>Rangitikei district</v>
      </c>
      <c r="G355" s="37" t="str">
        <f>VLOOKUP(F355,'TLA-EDB'!$A$12:$C$78,3,)</f>
        <v/>
      </c>
      <c r="H355" s="65">
        <f>VLOOKUP($A355,'NZ.Stat (Format)'!$C$10:$H$2050,4,)</f>
        <v>30</v>
      </c>
      <c r="I355" s="65">
        <f>VLOOKUP($A355,'NZ.Stat (Format)'!$C$10:$H$2050,5,)</f>
        <v>30</v>
      </c>
      <c r="J355" s="65">
        <f>VLOOKUP($A355,'NZ.Stat (Format)'!$C$10:$H$2050,6,)</f>
        <v>30</v>
      </c>
      <c r="K355" s="37"/>
      <c r="L355" s="37"/>
    </row>
    <row r="356" spans="1:12" x14ac:dyDescent="0.25">
      <c r="A356" s="37" t="s">
        <v>364</v>
      </c>
      <c r="B356" s="37" t="s">
        <v>35</v>
      </c>
      <c r="C356" s="37" t="s">
        <v>35</v>
      </c>
      <c r="D356" s="37" t="b">
        <f t="shared" si="5"/>
        <v>1</v>
      </c>
      <c r="E356" s="37" t="str">
        <f>VLOOKUP(C356,'EDB naming'!$A$6:$B$36,2,)</f>
        <v>Powerco</v>
      </c>
      <c r="F356" s="37" t="str">
        <f>VLOOKUP(A356,'NZ.Stat (Format)'!$C$10:$D$2050,2,)</f>
        <v>Rangitikei district</v>
      </c>
      <c r="G356" s="37" t="str">
        <f>VLOOKUP(F356,'TLA-EDB'!$A$12:$C$78,3,)</f>
        <v/>
      </c>
      <c r="H356" s="65">
        <f>VLOOKUP($A356,'NZ.Stat (Format)'!$C$10:$H$2050,4,)</f>
        <v>4860</v>
      </c>
      <c r="I356" s="65">
        <f>VLOOKUP($A356,'NZ.Stat (Format)'!$C$10:$H$2050,5,)</f>
        <v>4840</v>
      </c>
      <c r="J356" s="65">
        <f>VLOOKUP($A356,'NZ.Stat (Format)'!$C$10:$H$2050,6,)</f>
        <v>4800</v>
      </c>
      <c r="K356" s="37"/>
      <c r="L356" s="37"/>
    </row>
    <row r="357" spans="1:12" x14ac:dyDescent="0.25">
      <c r="A357" s="37" t="s">
        <v>365</v>
      </c>
      <c r="B357" s="37" t="s">
        <v>35</v>
      </c>
      <c r="C357" s="37" t="s">
        <v>35</v>
      </c>
      <c r="D357" s="37" t="b">
        <f t="shared" si="5"/>
        <v>1</v>
      </c>
      <c r="E357" s="37" t="str">
        <f>VLOOKUP(C357,'EDB naming'!$A$6:$B$36,2,)</f>
        <v>Powerco</v>
      </c>
      <c r="F357" s="37" t="str">
        <f>VLOOKUP(A357,'NZ.Stat (Format)'!$C$10:$D$2050,2,)</f>
        <v>Manawatu district</v>
      </c>
      <c r="G357" s="37" t="str">
        <f>VLOOKUP(F357,'TLA-EDB'!$A$12:$C$78,3,)</f>
        <v/>
      </c>
      <c r="H357" s="65">
        <f>VLOOKUP($A357,'NZ.Stat (Format)'!$C$10:$H$2050,4,)</f>
        <v>1520</v>
      </c>
      <c r="I357" s="65">
        <f>VLOOKUP($A357,'NZ.Stat (Format)'!$C$10:$H$2050,5,)</f>
        <v>1540</v>
      </c>
      <c r="J357" s="65">
        <f>VLOOKUP($A357,'NZ.Stat (Format)'!$C$10:$H$2050,6,)</f>
        <v>1560</v>
      </c>
      <c r="K357" s="37"/>
      <c r="L357" s="37"/>
    </row>
    <row r="358" spans="1:12" x14ac:dyDescent="0.25">
      <c r="A358" s="37" t="s">
        <v>366</v>
      </c>
      <c r="B358" s="37" t="s">
        <v>35</v>
      </c>
      <c r="C358" s="37" t="s">
        <v>35</v>
      </c>
      <c r="D358" s="37" t="b">
        <f t="shared" si="5"/>
        <v>1</v>
      </c>
      <c r="E358" s="37" t="str">
        <f>VLOOKUP(C358,'EDB naming'!$A$6:$B$36,2,)</f>
        <v>Powerco</v>
      </c>
      <c r="F358" s="37" t="str">
        <f>VLOOKUP(A358,'NZ.Stat (Format)'!$C$10:$D$2050,2,)</f>
        <v>Manawatu district</v>
      </c>
      <c r="G358" s="37" t="str">
        <f>VLOOKUP(F358,'TLA-EDB'!$A$12:$C$78,3,)</f>
        <v/>
      </c>
      <c r="H358" s="65">
        <f>VLOOKUP($A358,'NZ.Stat (Format)'!$C$10:$H$2050,4,)</f>
        <v>1170</v>
      </c>
      <c r="I358" s="65">
        <f>VLOOKUP($A358,'NZ.Stat (Format)'!$C$10:$H$2050,5,)</f>
        <v>1200</v>
      </c>
      <c r="J358" s="65">
        <f>VLOOKUP($A358,'NZ.Stat (Format)'!$C$10:$H$2050,6,)</f>
        <v>1210</v>
      </c>
      <c r="K358" s="37"/>
      <c r="L358" s="37"/>
    </row>
    <row r="359" spans="1:12" x14ac:dyDescent="0.25">
      <c r="A359" s="37" t="s">
        <v>367</v>
      </c>
      <c r="B359" s="37" t="s">
        <v>35</v>
      </c>
      <c r="C359" s="37" t="s">
        <v>35</v>
      </c>
      <c r="D359" s="37" t="b">
        <f t="shared" si="5"/>
        <v>1</v>
      </c>
      <c r="E359" s="37" t="str">
        <f>VLOOKUP(C359,'EDB naming'!$A$6:$B$36,2,)</f>
        <v>Powerco</v>
      </c>
      <c r="F359" s="37" t="str">
        <f>VLOOKUP(A359,'NZ.Stat (Format)'!$C$10:$D$2050,2,)</f>
        <v>Manawatu district</v>
      </c>
      <c r="G359" s="37" t="str">
        <f>VLOOKUP(F359,'TLA-EDB'!$A$12:$C$78,3,)</f>
        <v/>
      </c>
      <c r="H359" s="65">
        <f>VLOOKUP($A359,'NZ.Stat (Format)'!$C$10:$H$2050,4,)</f>
        <v>250</v>
      </c>
      <c r="I359" s="65">
        <f>VLOOKUP($A359,'NZ.Stat (Format)'!$C$10:$H$2050,5,)</f>
        <v>260</v>
      </c>
      <c r="J359" s="65">
        <f>VLOOKUP($A359,'NZ.Stat (Format)'!$C$10:$H$2050,6,)</f>
        <v>270</v>
      </c>
      <c r="K359" s="37"/>
      <c r="L359" s="37"/>
    </row>
    <row r="360" spans="1:12" x14ac:dyDescent="0.25">
      <c r="A360" s="37" t="s">
        <v>368</v>
      </c>
      <c r="B360" s="37" t="s">
        <v>35</v>
      </c>
      <c r="C360" s="37" t="s">
        <v>35</v>
      </c>
      <c r="D360" s="37" t="b">
        <f t="shared" si="5"/>
        <v>1</v>
      </c>
      <c r="E360" s="37" t="str">
        <f>VLOOKUP(C360,'EDB naming'!$A$6:$B$36,2,)</f>
        <v>Powerco</v>
      </c>
      <c r="F360" s="37" t="str">
        <f>VLOOKUP(A360,'NZ.Stat (Format)'!$C$10:$D$2050,2,)</f>
        <v>Manawatu district</v>
      </c>
      <c r="G360" s="37" t="str">
        <f>VLOOKUP(F360,'TLA-EDB'!$A$12:$C$78,3,)</f>
        <v/>
      </c>
      <c r="H360" s="65">
        <f>VLOOKUP($A360,'NZ.Stat (Format)'!$C$10:$H$2050,4,)</f>
        <v>2790</v>
      </c>
      <c r="I360" s="65">
        <f>VLOOKUP($A360,'NZ.Stat (Format)'!$C$10:$H$2050,5,)</f>
        <v>2980</v>
      </c>
      <c r="J360" s="65">
        <f>VLOOKUP($A360,'NZ.Stat (Format)'!$C$10:$H$2050,6,)</f>
        <v>3150</v>
      </c>
      <c r="K360" s="37"/>
      <c r="L360" s="37"/>
    </row>
    <row r="361" spans="1:12" x14ac:dyDescent="0.25">
      <c r="A361" s="37" t="s">
        <v>369</v>
      </c>
      <c r="B361" s="37" t="s">
        <v>35</v>
      </c>
      <c r="C361" s="37" t="s">
        <v>35</v>
      </c>
      <c r="D361" s="37" t="b">
        <f t="shared" si="5"/>
        <v>1</v>
      </c>
      <c r="E361" s="37" t="str">
        <f>VLOOKUP(C361,'EDB naming'!$A$6:$B$36,2,)</f>
        <v>Powerco</v>
      </c>
      <c r="F361" s="37" t="str">
        <f>VLOOKUP(A361,'NZ.Stat (Format)'!$C$10:$D$2050,2,)</f>
        <v>Manawatu district</v>
      </c>
      <c r="G361" s="37" t="str">
        <f>VLOOKUP(F361,'TLA-EDB'!$A$12:$C$78,3,)</f>
        <v/>
      </c>
      <c r="H361" s="65">
        <f>VLOOKUP($A361,'NZ.Stat (Format)'!$C$10:$H$2050,4,)</f>
        <v>4580</v>
      </c>
      <c r="I361" s="65">
        <f>VLOOKUP($A361,'NZ.Stat (Format)'!$C$10:$H$2050,5,)</f>
        <v>4790</v>
      </c>
      <c r="J361" s="65">
        <f>VLOOKUP($A361,'NZ.Stat (Format)'!$C$10:$H$2050,6,)</f>
        <v>4980</v>
      </c>
      <c r="K361" s="37"/>
      <c r="L361" s="37"/>
    </row>
    <row r="362" spans="1:12" x14ac:dyDescent="0.25">
      <c r="A362" s="37" t="s">
        <v>370</v>
      </c>
      <c r="B362" s="37" t="s">
        <v>35</v>
      </c>
      <c r="C362" s="37" t="s">
        <v>35</v>
      </c>
      <c r="D362" s="37" t="b">
        <f t="shared" si="5"/>
        <v>1</v>
      </c>
      <c r="E362" s="37" t="str">
        <f>VLOOKUP(C362,'EDB naming'!$A$6:$B$36,2,)</f>
        <v>Powerco</v>
      </c>
      <c r="F362" s="37" t="str">
        <f>VLOOKUP(A362,'NZ.Stat (Format)'!$C$10:$D$2050,2,)</f>
        <v>Manawatu district</v>
      </c>
      <c r="G362" s="37" t="str">
        <f>VLOOKUP(F362,'TLA-EDB'!$A$12:$C$78,3,)</f>
        <v/>
      </c>
      <c r="H362" s="65">
        <f>VLOOKUP($A362,'NZ.Stat (Format)'!$C$10:$H$2050,4,)</f>
        <v>2970</v>
      </c>
      <c r="I362" s="65">
        <f>VLOOKUP($A362,'NZ.Stat (Format)'!$C$10:$H$2050,5,)</f>
        <v>3030</v>
      </c>
      <c r="J362" s="65">
        <f>VLOOKUP($A362,'NZ.Stat (Format)'!$C$10:$H$2050,6,)</f>
        <v>3070</v>
      </c>
      <c r="K362" s="37"/>
      <c r="L362" s="37"/>
    </row>
    <row r="363" spans="1:12" x14ac:dyDescent="0.25">
      <c r="A363" s="37" t="s">
        <v>371</v>
      </c>
      <c r="B363" s="37" t="s">
        <v>108</v>
      </c>
      <c r="C363" s="37" t="s">
        <v>108</v>
      </c>
      <c r="D363" s="37" t="b">
        <f t="shared" si="5"/>
        <v>1</v>
      </c>
      <c r="E363" s="37" t="str">
        <f>VLOOKUP(C363,'EDB naming'!$A$6:$B$36,2,)</f>
        <v>Electra</v>
      </c>
      <c r="F363" s="37" t="str">
        <f>VLOOKUP(A363,'NZ.Stat (Format)'!$C$10:$D$2050,2,)</f>
        <v>Horowhenua district</v>
      </c>
      <c r="G363" s="37" t="str">
        <f>VLOOKUP(F363,'TLA-EDB'!$A$12:$C$78,3,)</f>
        <v/>
      </c>
      <c r="H363" s="65">
        <f>VLOOKUP($A363,'NZ.Stat (Format)'!$C$10:$H$2050,4,)</f>
        <v>2790</v>
      </c>
      <c r="I363" s="65">
        <f>VLOOKUP($A363,'NZ.Stat (Format)'!$C$10:$H$2050,5,)</f>
        <v>2780</v>
      </c>
      <c r="J363" s="65">
        <f>VLOOKUP($A363,'NZ.Stat (Format)'!$C$10:$H$2050,6,)</f>
        <v>2770</v>
      </c>
      <c r="K363" s="37"/>
      <c r="L363" s="37"/>
    </row>
    <row r="364" spans="1:12" x14ac:dyDescent="0.25">
      <c r="A364" s="37" t="s">
        <v>372</v>
      </c>
      <c r="B364" s="37" t="s">
        <v>35</v>
      </c>
      <c r="C364" s="37" t="s">
        <v>35</v>
      </c>
      <c r="D364" s="37" t="b">
        <f t="shared" si="5"/>
        <v>1</v>
      </c>
      <c r="E364" s="37" t="str">
        <f>VLOOKUP(C364,'EDB naming'!$A$6:$B$36,2,)</f>
        <v>Powerco</v>
      </c>
      <c r="F364" s="37" t="str">
        <f>VLOOKUP(A364,'NZ.Stat (Format)'!$C$10:$D$2050,2,)</f>
        <v>Manawatu district</v>
      </c>
      <c r="G364" s="37" t="str">
        <f>VLOOKUP(F364,'TLA-EDB'!$A$12:$C$78,3,)</f>
        <v/>
      </c>
      <c r="H364" s="65">
        <f>VLOOKUP($A364,'NZ.Stat (Format)'!$C$10:$H$2050,4,)</f>
        <v>2080</v>
      </c>
      <c r="I364" s="65">
        <f>VLOOKUP($A364,'NZ.Stat (Format)'!$C$10:$H$2050,5,)</f>
        <v>2140</v>
      </c>
      <c r="J364" s="65">
        <f>VLOOKUP($A364,'NZ.Stat (Format)'!$C$10:$H$2050,6,)</f>
        <v>2200</v>
      </c>
      <c r="K364" s="37"/>
      <c r="L364" s="37"/>
    </row>
    <row r="365" spans="1:12" x14ac:dyDescent="0.25">
      <c r="A365" s="37" t="s">
        <v>373</v>
      </c>
      <c r="B365" s="37" t="s">
        <v>35</v>
      </c>
      <c r="C365" s="37" t="s">
        <v>35</v>
      </c>
      <c r="D365" s="37" t="b">
        <f t="shared" si="5"/>
        <v>1</v>
      </c>
      <c r="E365" s="37" t="str">
        <f>VLOOKUP(C365,'EDB naming'!$A$6:$B$36,2,)</f>
        <v>Powerco</v>
      </c>
      <c r="F365" s="37" t="str">
        <f>VLOOKUP(A365,'NZ.Stat (Format)'!$C$10:$D$2050,2,)</f>
        <v>Palmerston North city</v>
      </c>
      <c r="G365" s="37" t="str">
        <f>VLOOKUP(F365,'TLA-EDB'!$A$12:$C$78,3,)</f>
        <v/>
      </c>
      <c r="H365" s="65">
        <f>VLOOKUP($A365,'NZ.Stat (Format)'!$C$10:$H$2050,4,)</f>
        <v>2230</v>
      </c>
      <c r="I365" s="65">
        <f>VLOOKUP($A365,'NZ.Stat (Format)'!$C$10:$H$2050,5,)</f>
        <v>2510</v>
      </c>
      <c r="J365" s="65">
        <f>VLOOKUP($A365,'NZ.Stat (Format)'!$C$10:$H$2050,6,)</f>
        <v>2810</v>
      </c>
      <c r="K365" s="37"/>
      <c r="L365" s="37"/>
    </row>
    <row r="366" spans="1:12" x14ac:dyDescent="0.25">
      <c r="A366" s="37" t="s">
        <v>374</v>
      </c>
      <c r="B366" s="37" t="s">
        <v>35</v>
      </c>
      <c r="C366" s="37" t="s">
        <v>35</v>
      </c>
      <c r="D366" s="37" t="b">
        <f t="shared" si="5"/>
        <v>1</v>
      </c>
      <c r="E366" s="37" t="str">
        <f>VLOOKUP(C366,'EDB naming'!$A$6:$B$36,2,)</f>
        <v>Powerco</v>
      </c>
      <c r="F366" s="37" t="str">
        <f>VLOOKUP(A366,'NZ.Stat (Format)'!$C$10:$D$2050,2,)</f>
        <v>Palmerston North city</v>
      </c>
      <c r="G366" s="37" t="str">
        <f>VLOOKUP(F366,'TLA-EDB'!$A$12:$C$78,3,)</f>
        <v/>
      </c>
      <c r="H366" s="65">
        <f>VLOOKUP($A366,'NZ.Stat (Format)'!$C$10:$H$2050,4,)</f>
        <v>5590</v>
      </c>
      <c r="I366" s="65">
        <f>VLOOKUP($A366,'NZ.Stat (Format)'!$C$10:$H$2050,5,)</f>
        <v>5610</v>
      </c>
      <c r="J366" s="65">
        <f>VLOOKUP($A366,'NZ.Stat (Format)'!$C$10:$H$2050,6,)</f>
        <v>5610</v>
      </c>
      <c r="K366" s="37"/>
      <c r="L366" s="37"/>
    </row>
    <row r="367" spans="1:12" x14ac:dyDescent="0.25">
      <c r="A367" s="37" t="s">
        <v>375</v>
      </c>
      <c r="B367" s="37" t="s">
        <v>35</v>
      </c>
      <c r="C367" s="37" t="s">
        <v>35</v>
      </c>
      <c r="D367" s="37" t="b">
        <f t="shared" si="5"/>
        <v>1</v>
      </c>
      <c r="E367" s="37" t="str">
        <f>VLOOKUP(C367,'EDB naming'!$A$6:$B$36,2,)</f>
        <v>Powerco</v>
      </c>
      <c r="F367" s="37" t="str">
        <f>VLOOKUP(A367,'NZ.Stat (Format)'!$C$10:$D$2050,2,)</f>
        <v>Palmerston North city</v>
      </c>
      <c r="G367" s="37" t="str">
        <f>VLOOKUP(F367,'TLA-EDB'!$A$12:$C$78,3,)</f>
        <v/>
      </c>
      <c r="H367" s="65">
        <f>VLOOKUP($A367,'NZ.Stat (Format)'!$C$10:$H$2050,4,)</f>
        <v>5170</v>
      </c>
      <c r="I367" s="65">
        <f>VLOOKUP($A367,'NZ.Stat (Format)'!$C$10:$H$2050,5,)</f>
        <v>5260</v>
      </c>
      <c r="J367" s="65">
        <f>VLOOKUP($A367,'NZ.Stat (Format)'!$C$10:$H$2050,6,)</f>
        <v>5300</v>
      </c>
      <c r="K367" s="37"/>
      <c r="L367" s="37"/>
    </row>
    <row r="368" spans="1:12" x14ac:dyDescent="0.25">
      <c r="A368" s="37" t="s">
        <v>376</v>
      </c>
      <c r="B368" s="37" t="s">
        <v>35</v>
      </c>
      <c r="C368" s="37" t="s">
        <v>35</v>
      </c>
      <c r="D368" s="37" t="b">
        <f t="shared" si="5"/>
        <v>1</v>
      </c>
      <c r="E368" s="37" t="str">
        <f>VLOOKUP(C368,'EDB naming'!$A$6:$B$36,2,)</f>
        <v>Powerco</v>
      </c>
      <c r="F368" s="37" t="str">
        <f>VLOOKUP(A368,'NZ.Stat (Format)'!$C$10:$D$2050,2,)</f>
        <v>Palmerston North city</v>
      </c>
      <c r="G368" s="37" t="str">
        <f>VLOOKUP(F368,'TLA-EDB'!$A$12:$C$78,3,)</f>
        <v/>
      </c>
      <c r="H368" s="65">
        <f>VLOOKUP($A368,'NZ.Stat (Format)'!$C$10:$H$2050,4,)</f>
        <v>4550</v>
      </c>
      <c r="I368" s="65">
        <f>VLOOKUP($A368,'NZ.Stat (Format)'!$C$10:$H$2050,5,)</f>
        <v>4650</v>
      </c>
      <c r="J368" s="65">
        <f>VLOOKUP($A368,'NZ.Stat (Format)'!$C$10:$H$2050,6,)</f>
        <v>4660</v>
      </c>
      <c r="K368" s="37"/>
      <c r="L368" s="37"/>
    </row>
    <row r="369" spans="1:12" x14ac:dyDescent="0.25">
      <c r="A369" s="37" t="s">
        <v>377</v>
      </c>
      <c r="B369" s="37" t="s">
        <v>108</v>
      </c>
      <c r="C369" s="37" t="s">
        <v>108</v>
      </c>
      <c r="D369" s="37" t="b">
        <f t="shared" si="5"/>
        <v>1</v>
      </c>
      <c r="E369" s="37" t="str">
        <f>VLOOKUP(C369,'EDB naming'!$A$6:$B$36,2,)</f>
        <v>Electra</v>
      </c>
      <c r="F369" s="37" t="str">
        <f>VLOOKUP(A369,'NZ.Stat (Format)'!$C$10:$D$2050,2,)</f>
        <v>Horowhenua district</v>
      </c>
      <c r="G369" s="37" t="str">
        <f>VLOOKUP(F369,'TLA-EDB'!$A$12:$C$78,3,)</f>
        <v/>
      </c>
      <c r="H369" s="65">
        <f>VLOOKUP($A369,'NZ.Stat (Format)'!$C$10:$H$2050,4,)</f>
        <v>1270</v>
      </c>
      <c r="I369" s="65">
        <f>VLOOKUP($A369,'NZ.Stat (Format)'!$C$10:$H$2050,5,)</f>
        <v>1250</v>
      </c>
      <c r="J369" s="65">
        <f>VLOOKUP($A369,'NZ.Stat (Format)'!$C$10:$H$2050,6,)</f>
        <v>1240</v>
      </c>
      <c r="K369" s="37"/>
      <c r="L369" s="37"/>
    </row>
    <row r="370" spans="1:12" x14ac:dyDescent="0.25">
      <c r="A370" s="37" t="s">
        <v>378</v>
      </c>
      <c r="B370" s="37" t="s">
        <v>108</v>
      </c>
      <c r="C370" s="37" t="s">
        <v>108</v>
      </c>
      <c r="D370" s="37" t="b">
        <f t="shared" si="5"/>
        <v>1</v>
      </c>
      <c r="E370" s="37" t="str">
        <f>VLOOKUP(C370,'EDB naming'!$A$6:$B$36,2,)</f>
        <v>Electra</v>
      </c>
      <c r="F370" s="37" t="str">
        <f>VLOOKUP(A370,'NZ.Stat (Format)'!$C$10:$D$2050,2,)</f>
        <v>Horowhenua district</v>
      </c>
      <c r="G370" s="37" t="str">
        <f>VLOOKUP(F370,'TLA-EDB'!$A$12:$C$78,3,)</f>
        <v/>
      </c>
      <c r="H370" s="65">
        <f>VLOOKUP($A370,'NZ.Stat (Format)'!$C$10:$H$2050,4,)</f>
        <v>610</v>
      </c>
      <c r="I370" s="65">
        <f>VLOOKUP($A370,'NZ.Stat (Format)'!$C$10:$H$2050,5,)</f>
        <v>600</v>
      </c>
      <c r="J370" s="65">
        <f>VLOOKUP($A370,'NZ.Stat (Format)'!$C$10:$H$2050,6,)</f>
        <v>600</v>
      </c>
      <c r="K370" s="37"/>
      <c r="L370" s="37"/>
    </row>
    <row r="371" spans="1:12" x14ac:dyDescent="0.25">
      <c r="A371" s="37" t="s">
        <v>379</v>
      </c>
      <c r="B371" s="37" t="s">
        <v>325</v>
      </c>
      <c r="C371" s="37" t="s">
        <v>2119</v>
      </c>
      <c r="D371" s="37" t="b">
        <f t="shared" si="5"/>
        <v>0</v>
      </c>
      <c r="E371" s="37" t="str">
        <f>VLOOKUP(C371,'EDB naming'!$A$6:$B$36,2,)</f>
        <v>None</v>
      </c>
      <c r="F371" s="37" t="str">
        <f>VLOOKUP(A371,'NZ.Stat (Format)'!$C$10:$D$2050,2,)</f>
        <v>Christchurch city</v>
      </c>
      <c r="G371" s="37" t="str">
        <f>VLOOKUP(F371,'TLA-EDB'!$A$12:$C$78,3,)</f>
        <v/>
      </c>
      <c r="H371" s="65">
        <f>VLOOKUP($A371,'NZ.Stat (Format)'!$C$10:$H$2050,4,)</f>
        <v>0</v>
      </c>
      <c r="I371" s="65">
        <f>VLOOKUP($A371,'NZ.Stat (Format)'!$C$10:$H$2050,5,)</f>
        <v>0</v>
      </c>
      <c r="J371" s="65">
        <f>VLOOKUP($A371,'NZ.Stat (Format)'!$C$10:$H$2050,6,)</f>
        <v>0</v>
      </c>
      <c r="K371" s="37"/>
      <c r="L371" s="37" t="s">
        <v>4170</v>
      </c>
    </row>
    <row r="372" spans="1:12" x14ac:dyDescent="0.25">
      <c r="A372" s="37" t="s">
        <v>380</v>
      </c>
      <c r="B372" s="37" t="s">
        <v>325</v>
      </c>
      <c r="C372" s="37" t="s">
        <v>2119</v>
      </c>
      <c r="D372" s="37" t="b">
        <f t="shared" si="5"/>
        <v>0</v>
      </c>
      <c r="E372" s="37" t="str">
        <f>VLOOKUP(C372,'EDB naming'!$A$6:$B$36,2,)</f>
        <v>None</v>
      </c>
      <c r="F372" s="37" t="str">
        <f>VLOOKUP(A372,'NZ.Stat (Format)'!$C$10:$D$2050,2,)</f>
        <v>Selwyn district</v>
      </c>
      <c r="G372" s="37" t="str">
        <f>VLOOKUP(F372,'TLA-EDB'!$A$12:$C$78,3,)</f>
        <v/>
      </c>
      <c r="H372" s="65">
        <f>VLOOKUP($A372,'NZ.Stat (Format)'!$C$10:$H$2050,4,)</f>
        <v>0</v>
      </c>
      <c r="I372" s="65">
        <f>VLOOKUP($A372,'NZ.Stat (Format)'!$C$10:$H$2050,5,)</f>
        <v>0</v>
      </c>
      <c r="J372" s="65">
        <f>VLOOKUP($A372,'NZ.Stat (Format)'!$C$10:$H$2050,6,)</f>
        <v>0</v>
      </c>
      <c r="K372" s="37"/>
      <c r="L372" s="37" t="s">
        <v>4170</v>
      </c>
    </row>
    <row r="373" spans="1:12" x14ac:dyDescent="0.25">
      <c r="A373" s="37" t="s">
        <v>381</v>
      </c>
      <c r="B373" s="37" t="s">
        <v>325</v>
      </c>
      <c r="C373" s="37" t="s">
        <v>325</v>
      </c>
      <c r="D373" s="37" t="b">
        <f t="shared" si="5"/>
        <v>1</v>
      </c>
      <c r="E373" s="37" t="str">
        <f>VLOOKUP(C373,'EDB naming'!$A$6:$B$36,2,)</f>
        <v>Orion NZ</v>
      </c>
      <c r="F373" s="37" t="str">
        <f>VLOOKUP(A373,'NZ.Stat (Format)'!$C$10:$D$2050,2,)</f>
        <v>Selwyn district</v>
      </c>
      <c r="G373" s="37" t="str">
        <f>VLOOKUP(F373,'TLA-EDB'!$A$12:$C$78,3,)</f>
        <v/>
      </c>
      <c r="H373" s="65">
        <f>VLOOKUP($A373,'NZ.Stat (Format)'!$C$10:$H$2050,4,)</f>
        <v>4700</v>
      </c>
      <c r="I373" s="65">
        <f>VLOOKUP($A373,'NZ.Stat (Format)'!$C$10:$H$2050,5,)</f>
        <v>5030</v>
      </c>
      <c r="J373" s="65">
        <f>VLOOKUP($A373,'NZ.Stat (Format)'!$C$10:$H$2050,6,)</f>
        <v>5360</v>
      </c>
      <c r="K373" s="37"/>
      <c r="L373" s="37"/>
    </row>
    <row r="374" spans="1:12" x14ac:dyDescent="0.25">
      <c r="A374" s="37" t="s">
        <v>382</v>
      </c>
      <c r="B374" s="37" t="s">
        <v>325</v>
      </c>
      <c r="C374" s="37" t="s">
        <v>325</v>
      </c>
      <c r="D374" s="37" t="b">
        <f t="shared" si="5"/>
        <v>1</v>
      </c>
      <c r="E374" s="37" t="str">
        <f>VLOOKUP(C374,'EDB naming'!$A$6:$B$36,2,)</f>
        <v>Orion NZ</v>
      </c>
      <c r="F374" s="37" t="str">
        <f>VLOOKUP(A374,'NZ.Stat (Format)'!$C$10:$D$2050,2,)</f>
        <v>Selwyn district</v>
      </c>
      <c r="G374" s="37" t="str">
        <f>VLOOKUP(F374,'TLA-EDB'!$A$12:$C$78,3,)</f>
        <v/>
      </c>
      <c r="H374" s="65">
        <f>VLOOKUP($A374,'NZ.Stat (Format)'!$C$10:$H$2050,4,)</f>
        <v>3550</v>
      </c>
      <c r="I374" s="65">
        <f>VLOOKUP($A374,'NZ.Stat (Format)'!$C$10:$H$2050,5,)</f>
        <v>3960</v>
      </c>
      <c r="J374" s="65">
        <f>VLOOKUP($A374,'NZ.Stat (Format)'!$C$10:$H$2050,6,)</f>
        <v>4380</v>
      </c>
      <c r="K374" s="37"/>
      <c r="L374" s="37"/>
    </row>
    <row r="375" spans="1:12" x14ac:dyDescent="0.25">
      <c r="A375" s="37" t="s">
        <v>383</v>
      </c>
      <c r="B375" s="37" t="s">
        <v>384</v>
      </c>
      <c r="C375" s="37" t="s">
        <v>384</v>
      </c>
      <c r="D375" s="37" t="b">
        <f t="shared" si="5"/>
        <v>1</v>
      </c>
      <c r="E375" s="37" t="str">
        <f>VLOOKUP(C375,'EDB naming'!$A$6:$B$36,2,)</f>
        <v>EA Networks</v>
      </c>
      <c r="F375" s="37" t="str">
        <f>VLOOKUP(A375,'NZ.Stat (Format)'!$C$10:$D$2050,2,)</f>
        <v>Ashburton district</v>
      </c>
      <c r="G375" s="37" t="str">
        <f>VLOOKUP(F375,'TLA-EDB'!$A$12:$C$78,3,)</f>
        <v/>
      </c>
      <c r="H375" s="65">
        <f>VLOOKUP($A375,'NZ.Stat (Format)'!$C$10:$H$2050,4,)</f>
        <v>3030</v>
      </c>
      <c r="I375" s="65">
        <f>VLOOKUP($A375,'NZ.Stat (Format)'!$C$10:$H$2050,5,)</f>
        <v>3270</v>
      </c>
      <c r="J375" s="65">
        <f>VLOOKUP($A375,'NZ.Stat (Format)'!$C$10:$H$2050,6,)</f>
        <v>3480</v>
      </c>
      <c r="K375" s="37"/>
      <c r="L375" s="37"/>
    </row>
    <row r="376" spans="1:12" x14ac:dyDescent="0.25">
      <c r="A376" s="37" t="s">
        <v>385</v>
      </c>
      <c r="B376" s="37" t="s">
        <v>108</v>
      </c>
      <c r="C376" s="37" t="s">
        <v>108</v>
      </c>
      <c r="D376" s="37" t="b">
        <f t="shared" si="5"/>
        <v>1</v>
      </c>
      <c r="E376" s="37" t="str">
        <f>VLOOKUP(C376,'EDB naming'!$A$6:$B$36,2,)</f>
        <v>Electra</v>
      </c>
      <c r="F376" s="37" t="str">
        <f>VLOOKUP(A376,'NZ.Stat (Format)'!$C$10:$D$2050,2,)</f>
        <v>Kapiti Coast district</v>
      </c>
      <c r="G376" s="37" t="str">
        <f>VLOOKUP(F376,'TLA-EDB'!$A$12:$C$78,3,)</f>
        <v/>
      </c>
      <c r="H376" s="65">
        <f>VLOOKUP($A376,'NZ.Stat (Format)'!$C$10:$H$2050,4,)</f>
        <v>3370</v>
      </c>
      <c r="I376" s="65">
        <f>VLOOKUP($A376,'NZ.Stat (Format)'!$C$10:$H$2050,5,)</f>
        <v>3440</v>
      </c>
      <c r="J376" s="65">
        <f>VLOOKUP($A376,'NZ.Stat (Format)'!$C$10:$H$2050,6,)</f>
        <v>3500</v>
      </c>
      <c r="K376" s="37"/>
      <c r="L376" s="37"/>
    </row>
    <row r="377" spans="1:12" x14ac:dyDescent="0.25">
      <c r="A377" s="37" t="s">
        <v>386</v>
      </c>
      <c r="B377" s="37" t="s">
        <v>108</v>
      </c>
      <c r="C377" s="37" t="s">
        <v>108</v>
      </c>
      <c r="D377" s="37" t="b">
        <f t="shared" si="5"/>
        <v>1</v>
      </c>
      <c r="E377" s="37" t="str">
        <f>VLOOKUP(C377,'EDB naming'!$A$6:$B$36,2,)</f>
        <v>Electra</v>
      </c>
      <c r="F377" s="37" t="str">
        <f>VLOOKUP(A377,'NZ.Stat (Format)'!$C$10:$D$2050,2,)</f>
        <v>Kapiti Coast district</v>
      </c>
      <c r="G377" s="37" t="str">
        <f>VLOOKUP(F377,'TLA-EDB'!$A$12:$C$78,3,)</f>
        <v/>
      </c>
      <c r="H377" s="65">
        <f>VLOOKUP($A377,'NZ.Stat (Format)'!$C$10:$H$2050,4,)</f>
        <v>450</v>
      </c>
      <c r="I377" s="65">
        <f>VLOOKUP($A377,'NZ.Stat (Format)'!$C$10:$H$2050,5,)</f>
        <v>500</v>
      </c>
      <c r="J377" s="65">
        <f>VLOOKUP($A377,'NZ.Stat (Format)'!$C$10:$H$2050,6,)</f>
        <v>550</v>
      </c>
      <c r="K377" s="37"/>
      <c r="L377" s="37"/>
    </row>
    <row r="378" spans="1:12" x14ac:dyDescent="0.25">
      <c r="A378" s="37" t="s">
        <v>387</v>
      </c>
      <c r="B378" s="37" t="s">
        <v>108</v>
      </c>
      <c r="C378" s="37" t="s">
        <v>108</v>
      </c>
      <c r="D378" s="37" t="b">
        <f t="shared" si="5"/>
        <v>1</v>
      </c>
      <c r="E378" s="37" t="str">
        <f>VLOOKUP(C378,'EDB naming'!$A$6:$B$36,2,)</f>
        <v>Electra</v>
      </c>
      <c r="F378" s="37" t="str">
        <f>VLOOKUP(A378,'NZ.Stat (Format)'!$C$10:$D$2050,2,)</f>
        <v>Kapiti Coast district</v>
      </c>
      <c r="G378" s="37" t="str">
        <f>VLOOKUP(F378,'TLA-EDB'!$A$12:$C$78,3,)</f>
        <v/>
      </c>
      <c r="H378" s="65">
        <f>VLOOKUP($A378,'NZ.Stat (Format)'!$C$10:$H$2050,4,)</f>
        <v>2010</v>
      </c>
      <c r="I378" s="65">
        <f>VLOOKUP($A378,'NZ.Stat (Format)'!$C$10:$H$2050,5,)</f>
        <v>2030</v>
      </c>
      <c r="J378" s="65">
        <f>VLOOKUP($A378,'NZ.Stat (Format)'!$C$10:$H$2050,6,)</f>
        <v>2060</v>
      </c>
      <c r="K378" s="37"/>
      <c r="L378" s="37"/>
    </row>
    <row r="379" spans="1:12" x14ac:dyDescent="0.25">
      <c r="A379" s="37" t="s">
        <v>388</v>
      </c>
      <c r="B379" s="37" t="s">
        <v>4207</v>
      </c>
      <c r="C379" s="37" t="s">
        <v>4207</v>
      </c>
      <c r="D379" s="37" t="b">
        <f t="shared" si="5"/>
        <v>1</v>
      </c>
      <c r="E379" s="37" t="str">
        <f>VLOOKUP(C379,'EDB naming'!$A$6:$B$36,2,)</f>
        <v>Wellington Electricity</v>
      </c>
      <c r="F379" s="37" t="str">
        <f>VLOOKUP(A379,'NZ.Stat (Format)'!$C$10:$D$2050,2,)</f>
        <v>Upper Hutt city</v>
      </c>
      <c r="G379" s="37" t="str">
        <f>VLOOKUP(F379,'TLA-EDB'!$A$12:$C$78,3,)</f>
        <v/>
      </c>
      <c r="H379" s="65">
        <f>VLOOKUP($A379,'NZ.Stat (Format)'!$C$10:$H$2050,4,)</f>
        <v>2810</v>
      </c>
      <c r="I379" s="65">
        <f>VLOOKUP($A379,'NZ.Stat (Format)'!$C$10:$H$2050,5,)</f>
        <v>2850</v>
      </c>
      <c r="J379" s="65">
        <f>VLOOKUP($A379,'NZ.Stat (Format)'!$C$10:$H$2050,6,)</f>
        <v>2870</v>
      </c>
      <c r="K379" s="37"/>
      <c r="L379" s="37"/>
    </row>
    <row r="380" spans="1:12" x14ac:dyDescent="0.25">
      <c r="A380" s="37" t="s">
        <v>390</v>
      </c>
      <c r="B380" s="37" t="s">
        <v>4207</v>
      </c>
      <c r="C380" s="37" t="s">
        <v>4207</v>
      </c>
      <c r="D380" s="37" t="b">
        <f t="shared" si="5"/>
        <v>1</v>
      </c>
      <c r="E380" s="37" t="str">
        <f>VLOOKUP(C380,'EDB naming'!$A$6:$B$36,2,)</f>
        <v>Wellington Electricity</v>
      </c>
      <c r="F380" s="37" t="str">
        <f>VLOOKUP(A380,'NZ.Stat (Format)'!$C$10:$D$2050,2,)</f>
        <v>Lower Hutt city</v>
      </c>
      <c r="G380" s="37" t="str">
        <f>VLOOKUP(F380,'TLA-EDB'!$A$12:$C$78,3,)</f>
        <v/>
      </c>
      <c r="H380" s="65">
        <f>VLOOKUP($A380,'NZ.Stat (Format)'!$C$10:$H$2050,4,)</f>
        <v>580</v>
      </c>
      <c r="I380" s="65">
        <f>VLOOKUP($A380,'NZ.Stat (Format)'!$C$10:$H$2050,5,)</f>
        <v>590</v>
      </c>
      <c r="J380" s="65">
        <f>VLOOKUP($A380,'NZ.Stat (Format)'!$C$10:$H$2050,6,)</f>
        <v>600</v>
      </c>
      <c r="K380" s="37"/>
      <c r="L380" s="37"/>
    </row>
    <row r="381" spans="1:12" x14ac:dyDescent="0.25">
      <c r="A381" s="37" t="s">
        <v>391</v>
      </c>
      <c r="B381" s="37" t="s">
        <v>4207</v>
      </c>
      <c r="C381" s="37" t="s">
        <v>4207</v>
      </c>
      <c r="D381" s="37" t="b">
        <f t="shared" si="5"/>
        <v>1</v>
      </c>
      <c r="E381" s="37" t="str">
        <f>VLOOKUP(C381,'EDB naming'!$A$6:$B$36,2,)</f>
        <v>Wellington Electricity</v>
      </c>
      <c r="F381" s="37" t="str">
        <f>VLOOKUP(A381,'NZ.Stat (Format)'!$C$10:$D$2050,2,)</f>
        <v>Porirua city</v>
      </c>
      <c r="G381" s="37" t="str">
        <f>VLOOKUP(F381,'TLA-EDB'!$A$12:$C$78,3,)</f>
        <v/>
      </c>
      <c r="H381" s="65">
        <f>VLOOKUP($A381,'NZ.Stat (Format)'!$C$10:$H$2050,4,)</f>
        <v>1180</v>
      </c>
      <c r="I381" s="65">
        <f>VLOOKUP($A381,'NZ.Stat (Format)'!$C$10:$H$2050,5,)</f>
        <v>1260</v>
      </c>
      <c r="J381" s="65">
        <f>VLOOKUP($A381,'NZ.Stat (Format)'!$C$10:$H$2050,6,)</f>
        <v>1350</v>
      </c>
      <c r="K381" s="37"/>
      <c r="L381" s="37"/>
    </row>
    <row r="382" spans="1:12" x14ac:dyDescent="0.25">
      <c r="A382" s="37" t="s">
        <v>392</v>
      </c>
      <c r="B382" s="37" t="s">
        <v>4207</v>
      </c>
      <c r="C382" s="37" t="s">
        <v>4207</v>
      </c>
      <c r="D382" s="37" t="b">
        <f t="shared" si="5"/>
        <v>1</v>
      </c>
      <c r="E382" s="37" t="str">
        <f>VLOOKUP(C382,'EDB naming'!$A$6:$B$36,2,)</f>
        <v>Wellington Electricity</v>
      </c>
      <c r="F382" s="37" t="str">
        <f>VLOOKUP(A382,'NZ.Stat (Format)'!$C$10:$D$2050,2,)</f>
        <v>Porirua city</v>
      </c>
      <c r="G382" s="37" t="str">
        <f>VLOOKUP(F382,'TLA-EDB'!$A$12:$C$78,3,)</f>
        <v/>
      </c>
      <c r="H382" s="65">
        <f>VLOOKUP($A382,'NZ.Stat (Format)'!$C$10:$H$2050,4,)</f>
        <v>1560</v>
      </c>
      <c r="I382" s="65">
        <f>VLOOKUP($A382,'NZ.Stat (Format)'!$C$10:$H$2050,5,)</f>
        <v>1600</v>
      </c>
      <c r="J382" s="65">
        <f>VLOOKUP($A382,'NZ.Stat (Format)'!$C$10:$H$2050,6,)</f>
        <v>1620</v>
      </c>
      <c r="K382" s="37"/>
      <c r="L382" s="37"/>
    </row>
    <row r="383" spans="1:12" x14ac:dyDescent="0.25">
      <c r="A383" s="37" t="s">
        <v>393</v>
      </c>
      <c r="B383" s="37" t="s">
        <v>108</v>
      </c>
      <c r="C383" s="37" t="s">
        <v>108</v>
      </c>
      <c r="D383" s="37" t="b">
        <f t="shared" si="5"/>
        <v>1</v>
      </c>
      <c r="E383" s="37" t="str">
        <f>VLOOKUP(C383,'EDB naming'!$A$6:$B$36,2,)</f>
        <v>Electra</v>
      </c>
      <c r="F383" s="37" t="str">
        <f>VLOOKUP(A383,'NZ.Stat (Format)'!$C$10:$D$2050,2,)</f>
        <v>Kapiti Coast district</v>
      </c>
      <c r="G383" s="37" t="str">
        <f>VLOOKUP(F383,'TLA-EDB'!$A$12:$C$78,3,)</f>
        <v/>
      </c>
      <c r="H383" s="65">
        <f>VLOOKUP($A383,'NZ.Stat (Format)'!$C$10:$H$2050,4,)</f>
        <v>3850</v>
      </c>
      <c r="I383" s="65">
        <f>VLOOKUP($A383,'NZ.Stat (Format)'!$C$10:$H$2050,5,)</f>
        <v>3960</v>
      </c>
      <c r="J383" s="65">
        <f>VLOOKUP($A383,'NZ.Stat (Format)'!$C$10:$H$2050,6,)</f>
        <v>4070</v>
      </c>
      <c r="K383" s="37"/>
      <c r="L383" s="37"/>
    </row>
    <row r="384" spans="1:12" x14ac:dyDescent="0.25">
      <c r="A384" s="37" t="s">
        <v>394</v>
      </c>
      <c r="B384" s="37" t="s">
        <v>108</v>
      </c>
      <c r="C384" s="37" t="s">
        <v>108</v>
      </c>
      <c r="D384" s="37" t="b">
        <f t="shared" si="5"/>
        <v>1</v>
      </c>
      <c r="E384" s="37" t="str">
        <f>VLOOKUP(C384,'EDB naming'!$A$6:$B$36,2,)</f>
        <v>Electra</v>
      </c>
      <c r="F384" s="37" t="str">
        <f>VLOOKUP(A384,'NZ.Stat (Format)'!$C$10:$D$2050,2,)</f>
        <v>Kapiti Coast district</v>
      </c>
      <c r="G384" s="37" t="str">
        <f>VLOOKUP(F384,'TLA-EDB'!$A$12:$C$78,3,)</f>
        <v/>
      </c>
      <c r="H384" s="65">
        <f>VLOOKUP($A384,'NZ.Stat (Format)'!$C$10:$H$2050,4,)</f>
        <v>5220</v>
      </c>
      <c r="I384" s="65">
        <f>VLOOKUP($A384,'NZ.Stat (Format)'!$C$10:$H$2050,5,)</f>
        <v>5390</v>
      </c>
      <c r="J384" s="65">
        <f>VLOOKUP($A384,'NZ.Stat (Format)'!$C$10:$H$2050,6,)</f>
        <v>5560</v>
      </c>
      <c r="K384" s="37"/>
      <c r="L384" s="37"/>
    </row>
    <row r="385" spans="1:12" x14ac:dyDescent="0.25">
      <c r="A385" s="37" t="s">
        <v>395</v>
      </c>
      <c r="B385" s="37" t="s">
        <v>4207</v>
      </c>
      <c r="C385" s="37" t="s">
        <v>4207</v>
      </c>
      <c r="D385" s="37" t="b">
        <f t="shared" si="5"/>
        <v>1</v>
      </c>
      <c r="E385" s="37" t="str">
        <f>VLOOKUP(C385,'EDB naming'!$A$6:$B$36,2,)</f>
        <v>Wellington Electricity</v>
      </c>
      <c r="F385" s="37" t="str">
        <f>VLOOKUP(A385,'NZ.Stat (Format)'!$C$10:$D$2050,2,)</f>
        <v>Wellington city</v>
      </c>
      <c r="G385" s="37" t="str">
        <f>VLOOKUP(F385,'TLA-EDB'!$A$12:$C$78,3,)</f>
        <v/>
      </c>
      <c r="H385" s="65">
        <f>VLOOKUP($A385,'NZ.Stat (Format)'!$C$10:$H$2050,4,)</f>
        <v>1140</v>
      </c>
      <c r="I385" s="65">
        <f>VLOOKUP($A385,'NZ.Stat (Format)'!$C$10:$H$2050,5,)</f>
        <v>1180</v>
      </c>
      <c r="J385" s="65">
        <f>VLOOKUP($A385,'NZ.Stat (Format)'!$C$10:$H$2050,6,)</f>
        <v>1220</v>
      </c>
      <c r="K385" s="37"/>
      <c r="L385" s="37"/>
    </row>
    <row r="386" spans="1:12" x14ac:dyDescent="0.25">
      <c r="A386" s="37" t="s">
        <v>396</v>
      </c>
      <c r="B386" s="37" t="s">
        <v>108</v>
      </c>
      <c r="C386" s="37" t="s">
        <v>108</v>
      </c>
      <c r="D386" s="37" t="b">
        <f t="shared" si="5"/>
        <v>1</v>
      </c>
      <c r="E386" s="37" t="str">
        <f>VLOOKUP(C386,'EDB naming'!$A$6:$B$36,2,)</f>
        <v>Electra</v>
      </c>
      <c r="F386" s="37" t="str">
        <f>VLOOKUP(A386,'NZ.Stat (Format)'!$C$10:$D$2050,2,)</f>
        <v>Kapiti Coast district</v>
      </c>
      <c r="G386" s="37" t="str">
        <f>VLOOKUP(F386,'TLA-EDB'!$A$12:$C$78,3,)</f>
        <v/>
      </c>
      <c r="H386" s="65">
        <f>VLOOKUP($A386,'NZ.Stat (Format)'!$C$10:$H$2050,4,)</f>
        <v>3880</v>
      </c>
      <c r="I386" s="65">
        <f>VLOOKUP($A386,'NZ.Stat (Format)'!$C$10:$H$2050,5,)</f>
        <v>3970</v>
      </c>
      <c r="J386" s="65">
        <f>VLOOKUP($A386,'NZ.Stat (Format)'!$C$10:$H$2050,6,)</f>
        <v>4040</v>
      </c>
      <c r="K386" s="37"/>
      <c r="L386" s="37"/>
    </row>
    <row r="387" spans="1:12" x14ac:dyDescent="0.25">
      <c r="A387" s="37" t="s">
        <v>397</v>
      </c>
      <c r="B387" s="37" t="s">
        <v>108</v>
      </c>
      <c r="C387" s="37" t="s">
        <v>108</v>
      </c>
      <c r="D387" s="37" t="b">
        <f t="shared" si="5"/>
        <v>1</v>
      </c>
      <c r="E387" s="37" t="str">
        <f>VLOOKUP(C387,'EDB naming'!$A$6:$B$36,2,)</f>
        <v>Electra</v>
      </c>
      <c r="F387" s="37" t="str">
        <f>VLOOKUP(A387,'NZ.Stat (Format)'!$C$10:$D$2050,2,)</f>
        <v>Kapiti Coast district</v>
      </c>
      <c r="G387" s="37" t="str">
        <f>VLOOKUP(F387,'TLA-EDB'!$A$12:$C$78,3,)</f>
        <v/>
      </c>
      <c r="H387" s="65">
        <f>VLOOKUP($A387,'NZ.Stat (Format)'!$C$10:$H$2050,4,)</f>
        <v>10</v>
      </c>
      <c r="I387" s="65">
        <f>VLOOKUP($A387,'NZ.Stat (Format)'!$C$10:$H$2050,5,)</f>
        <v>10</v>
      </c>
      <c r="J387" s="65">
        <f>VLOOKUP($A387,'NZ.Stat (Format)'!$C$10:$H$2050,6,)</f>
        <v>10</v>
      </c>
      <c r="K387" s="37"/>
      <c r="L387" s="37"/>
    </row>
    <row r="388" spans="1:12" x14ac:dyDescent="0.25">
      <c r="A388" s="37" t="s">
        <v>398</v>
      </c>
      <c r="B388" s="37" t="s">
        <v>108</v>
      </c>
      <c r="C388" s="37" t="s">
        <v>108</v>
      </c>
      <c r="D388" s="37" t="b">
        <f t="shared" si="5"/>
        <v>1</v>
      </c>
      <c r="E388" s="37" t="str">
        <f>VLOOKUP(C388,'EDB naming'!$A$6:$B$36,2,)</f>
        <v>Electra</v>
      </c>
      <c r="F388" s="37" t="str">
        <f>VLOOKUP(A388,'NZ.Stat (Format)'!$C$10:$D$2050,2,)</f>
        <v>Kapiti Coast district</v>
      </c>
      <c r="G388" s="37" t="str">
        <f>VLOOKUP(F388,'TLA-EDB'!$A$12:$C$78,3,)</f>
        <v/>
      </c>
      <c r="H388" s="65">
        <f>VLOOKUP($A388,'NZ.Stat (Format)'!$C$10:$H$2050,4,)</f>
        <v>1130</v>
      </c>
      <c r="I388" s="65">
        <f>VLOOKUP($A388,'NZ.Stat (Format)'!$C$10:$H$2050,5,)</f>
        <v>1230</v>
      </c>
      <c r="J388" s="65">
        <f>VLOOKUP($A388,'NZ.Stat (Format)'!$C$10:$H$2050,6,)</f>
        <v>1340</v>
      </c>
      <c r="K388" s="37"/>
      <c r="L388" s="37"/>
    </row>
    <row r="389" spans="1:12" x14ac:dyDescent="0.25">
      <c r="A389" s="37" t="s">
        <v>399</v>
      </c>
      <c r="B389" s="37" t="s">
        <v>4207</v>
      </c>
      <c r="C389" s="37" t="s">
        <v>4207</v>
      </c>
      <c r="D389" s="37" t="b">
        <f t="shared" si="5"/>
        <v>1</v>
      </c>
      <c r="E389" s="37" t="str">
        <f>VLOOKUP(C389,'EDB naming'!$A$6:$B$36,2,)</f>
        <v>Wellington Electricity</v>
      </c>
      <c r="F389" s="37" t="str">
        <f>VLOOKUP(A389,'NZ.Stat (Format)'!$C$10:$D$2050,2,)</f>
        <v>Upper Hutt city</v>
      </c>
      <c r="G389" s="37" t="str">
        <f>VLOOKUP(F389,'TLA-EDB'!$A$12:$C$78,3,)</f>
        <v/>
      </c>
      <c r="H389" s="65">
        <f>VLOOKUP($A389,'NZ.Stat (Format)'!$C$10:$H$2050,4,)</f>
        <v>340</v>
      </c>
      <c r="I389" s="65">
        <f>VLOOKUP($A389,'NZ.Stat (Format)'!$C$10:$H$2050,5,)</f>
        <v>360</v>
      </c>
      <c r="J389" s="65">
        <f>VLOOKUP($A389,'NZ.Stat (Format)'!$C$10:$H$2050,6,)</f>
        <v>380</v>
      </c>
      <c r="K389" s="37"/>
      <c r="L389" s="37"/>
    </row>
    <row r="390" spans="1:12" x14ac:dyDescent="0.25">
      <c r="A390" s="37" t="s">
        <v>400</v>
      </c>
      <c r="B390" s="37" t="s">
        <v>4207</v>
      </c>
      <c r="C390" s="37" t="s">
        <v>4207</v>
      </c>
      <c r="D390" s="37" t="b">
        <f t="shared" si="5"/>
        <v>1</v>
      </c>
      <c r="E390" s="37" t="str">
        <f>VLOOKUP(C390,'EDB naming'!$A$6:$B$36,2,)</f>
        <v>Wellington Electricity</v>
      </c>
      <c r="F390" s="37" t="str">
        <f>VLOOKUP(A390,'NZ.Stat (Format)'!$C$10:$D$2050,2,)</f>
        <v>Upper Hutt city</v>
      </c>
      <c r="G390" s="37" t="str">
        <f>VLOOKUP(F390,'TLA-EDB'!$A$12:$C$78,3,)</f>
        <v/>
      </c>
      <c r="H390" s="65">
        <f>VLOOKUP($A390,'NZ.Stat (Format)'!$C$10:$H$2050,4,)</f>
        <v>440</v>
      </c>
      <c r="I390" s="65">
        <f>VLOOKUP($A390,'NZ.Stat (Format)'!$C$10:$H$2050,5,)</f>
        <v>470</v>
      </c>
      <c r="J390" s="65">
        <f>VLOOKUP($A390,'NZ.Stat (Format)'!$C$10:$H$2050,6,)</f>
        <v>500</v>
      </c>
      <c r="K390" s="37"/>
      <c r="L390" s="37"/>
    </row>
    <row r="391" spans="1:12" x14ac:dyDescent="0.25">
      <c r="A391" s="37" t="s">
        <v>401</v>
      </c>
      <c r="B391" s="37" t="s">
        <v>4207</v>
      </c>
      <c r="C391" s="37" t="s">
        <v>4207</v>
      </c>
      <c r="D391" s="37" t="b">
        <f t="shared" si="5"/>
        <v>1</v>
      </c>
      <c r="E391" s="37" t="str">
        <f>VLOOKUP(C391,'EDB naming'!$A$6:$B$36,2,)</f>
        <v>Wellington Electricity</v>
      </c>
      <c r="F391" s="37" t="str">
        <f>VLOOKUP(A391,'NZ.Stat (Format)'!$C$10:$D$2050,2,)</f>
        <v>Upper Hutt city</v>
      </c>
      <c r="G391" s="37" t="str">
        <f>VLOOKUP(F391,'TLA-EDB'!$A$12:$C$78,3,)</f>
        <v/>
      </c>
      <c r="H391" s="65">
        <f>VLOOKUP($A391,'NZ.Stat (Format)'!$C$10:$H$2050,4,)</f>
        <v>1890</v>
      </c>
      <c r="I391" s="65">
        <f>VLOOKUP($A391,'NZ.Stat (Format)'!$C$10:$H$2050,5,)</f>
        <v>2050</v>
      </c>
      <c r="J391" s="65">
        <f>VLOOKUP($A391,'NZ.Stat (Format)'!$C$10:$H$2050,6,)</f>
        <v>2200</v>
      </c>
      <c r="K391" s="37"/>
      <c r="L391" s="37"/>
    </row>
    <row r="392" spans="1:12" x14ac:dyDescent="0.25">
      <c r="A392" s="37" t="s">
        <v>402</v>
      </c>
      <c r="B392" s="37" t="s">
        <v>4207</v>
      </c>
      <c r="C392" s="37" t="s">
        <v>4207</v>
      </c>
      <c r="D392" s="37" t="b">
        <f t="shared" si="5"/>
        <v>1</v>
      </c>
      <c r="E392" s="37" t="str">
        <f>VLOOKUP(C392,'EDB naming'!$A$6:$B$36,2,)</f>
        <v>Wellington Electricity</v>
      </c>
      <c r="F392" s="37" t="str">
        <f>VLOOKUP(A392,'NZ.Stat (Format)'!$C$10:$D$2050,2,)</f>
        <v>Lower Hutt city</v>
      </c>
      <c r="G392" s="37" t="str">
        <f>VLOOKUP(F392,'TLA-EDB'!$A$12:$C$78,3,)</f>
        <v/>
      </c>
      <c r="H392" s="65">
        <f>VLOOKUP($A392,'NZ.Stat (Format)'!$C$10:$H$2050,4,)</f>
        <v>60</v>
      </c>
      <c r="I392" s="65">
        <f>VLOOKUP($A392,'NZ.Stat (Format)'!$C$10:$H$2050,5,)</f>
        <v>60</v>
      </c>
      <c r="J392" s="65">
        <f>VLOOKUP($A392,'NZ.Stat (Format)'!$C$10:$H$2050,6,)</f>
        <v>60</v>
      </c>
      <c r="K392" s="37"/>
      <c r="L392" s="37"/>
    </row>
    <row r="393" spans="1:12" x14ac:dyDescent="0.25">
      <c r="A393" s="37" t="s">
        <v>403</v>
      </c>
      <c r="B393" s="37" t="s">
        <v>4207</v>
      </c>
      <c r="C393" s="37" t="s">
        <v>4207</v>
      </c>
      <c r="D393" s="37" t="b">
        <f t="shared" si="5"/>
        <v>1</v>
      </c>
      <c r="E393" s="37" t="str">
        <f>VLOOKUP(C393,'EDB naming'!$A$6:$B$36,2,)</f>
        <v>Wellington Electricity</v>
      </c>
      <c r="F393" s="37" t="str">
        <f>VLOOKUP(A393,'NZ.Stat (Format)'!$C$10:$D$2050,2,)</f>
        <v>Lower Hutt city</v>
      </c>
      <c r="G393" s="37" t="str">
        <f>VLOOKUP(F393,'TLA-EDB'!$A$12:$C$78,3,)</f>
        <v/>
      </c>
      <c r="H393" s="65">
        <f>VLOOKUP($A393,'NZ.Stat (Format)'!$C$10:$H$2050,4,)</f>
        <v>420</v>
      </c>
      <c r="I393" s="65">
        <f>VLOOKUP($A393,'NZ.Stat (Format)'!$C$10:$H$2050,5,)</f>
        <v>440</v>
      </c>
      <c r="J393" s="65">
        <f>VLOOKUP($A393,'NZ.Stat (Format)'!$C$10:$H$2050,6,)</f>
        <v>450</v>
      </c>
      <c r="K393" s="37"/>
      <c r="L393" s="37"/>
    </row>
    <row r="394" spans="1:12" x14ac:dyDescent="0.25">
      <c r="A394" s="37" t="s">
        <v>404</v>
      </c>
      <c r="B394" s="37" t="s">
        <v>4207</v>
      </c>
      <c r="C394" s="37" t="s">
        <v>4207</v>
      </c>
      <c r="D394" s="37" t="b">
        <f t="shared" si="5"/>
        <v>1</v>
      </c>
      <c r="E394" s="37" t="str">
        <f>VLOOKUP(C394,'EDB naming'!$A$6:$B$36,2,)</f>
        <v>Wellington Electricity</v>
      </c>
      <c r="F394" s="37" t="str">
        <f>VLOOKUP(A394,'NZ.Stat (Format)'!$C$10:$D$2050,2,)</f>
        <v>Lower Hutt city</v>
      </c>
      <c r="G394" s="37" t="str">
        <f>VLOOKUP(F394,'TLA-EDB'!$A$12:$C$78,3,)</f>
        <v/>
      </c>
      <c r="H394" s="65">
        <f>VLOOKUP($A394,'NZ.Stat (Format)'!$C$10:$H$2050,4,)</f>
        <v>4280</v>
      </c>
      <c r="I394" s="65">
        <f>VLOOKUP($A394,'NZ.Stat (Format)'!$C$10:$H$2050,5,)</f>
        <v>4610</v>
      </c>
      <c r="J394" s="65">
        <f>VLOOKUP($A394,'NZ.Stat (Format)'!$C$10:$H$2050,6,)</f>
        <v>4680</v>
      </c>
      <c r="K394" s="37"/>
      <c r="L394" s="37"/>
    </row>
    <row r="395" spans="1:12" x14ac:dyDescent="0.25">
      <c r="A395" s="37" t="s">
        <v>405</v>
      </c>
      <c r="B395" s="37" t="s">
        <v>4207</v>
      </c>
      <c r="C395" s="37" t="s">
        <v>4207</v>
      </c>
      <c r="D395" s="37" t="b">
        <f t="shared" si="5"/>
        <v>1</v>
      </c>
      <c r="E395" s="37" t="str">
        <f>VLOOKUP(C395,'EDB naming'!$A$6:$B$36,2,)</f>
        <v>Wellington Electricity</v>
      </c>
      <c r="F395" s="37" t="str">
        <f>VLOOKUP(A395,'NZ.Stat (Format)'!$C$10:$D$2050,2,)</f>
        <v>Lower Hutt city</v>
      </c>
      <c r="G395" s="37" t="str">
        <f>VLOOKUP(F395,'TLA-EDB'!$A$12:$C$78,3,)</f>
        <v/>
      </c>
      <c r="H395" s="65">
        <f>VLOOKUP($A395,'NZ.Stat (Format)'!$C$10:$H$2050,4,)</f>
        <v>4950</v>
      </c>
      <c r="I395" s="65">
        <f>VLOOKUP($A395,'NZ.Stat (Format)'!$C$10:$H$2050,5,)</f>
        <v>5010</v>
      </c>
      <c r="J395" s="65">
        <f>VLOOKUP($A395,'NZ.Stat (Format)'!$C$10:$H$2050,6,)</f>
        <v>5020</v>
      </c>
      <c r="K395" s="37"/>
      <c r="L395" s="37"/>
    </row>
    <row r="396" spans="1:12" x14ac:dyDescent="0.25">
      <c r="A396" s="37" t="s">
        <v>406</v>
      </c>
      <c r="B396" s="37" t="s">
        <v>384</v>
      </c>
      <c r="C396" s="37" t="s">
        <v>384</v>
      </c>
      <c r="D396" s="37" t="b">
        <f t="shared" si="5"/>
        <v>1</v>
      </c>
      <c r="E396" s="37" t="str">
        <f>VLOOKUP(C396,'EDB naming'!$A$6:$B$36,2,)</f>
        <v>EA Networks</v>
      </c>
      <c r="F396" s="37" t="str">
        <f>VLOOKUP(A396,'NZ.Stat (Format)'!$C$10:$D$2050,2,)</f>
        <v>Ashburton district</v>
      </c>
      <c r="G396" s="37" t="str">
        <f>VLOOKUP(F396,'TLA-EDB'!$A$12:$C$78,3,)</f>
        <v/>
      </c>
      <c r="H396" s="65">
        <f>VLOOKUP($A396,'NZ.Stat (Format)'!$C$10:$H$2050,4,)</f>
        <v>5400</v>
      </c>
      <c r="I396" s="65">
        <f>VLOOKUP($A396,'NZ.Stat (Format)'!$C$10:$H$2050,5,)</f>
        <v>5890</v>
      </c>
      <c r="J396" s="65">
        <f>VLOOKUP($A396,'NZ.Stat (Format)'!$C$10:$H$2050,6,)</f>
        <v>6380</v>
      </c>
      <c r="K396" s="37"/>
      <c r="L396" s="37"/>
    </row>
    <row r="397" spans="1:12" x14ac:dyDescent="0.25">
      <c r="A397" s="37" t="s">
        <v>407</v>
      </c>
      <c r="B397" s="37" t="s">
        <v>384</v>
      </c>
      <c r="C397" s="37" t="s">
        <v>384</v>
      </c>
      <c r="D397" s="37" t="b">
        <f t="shared" si="5"/>
        <v>1</v>
      </c>
      <c r="E397" s="37" t="str">
        <f>VLOOKUP(C397,'EDB naming'!$A$6:$B$36,2,)</f>
        <v>EA Networks</v>
      </c>
      <c r="F397" s="37" t="str">
        <f>VLOOKUP(A397,'NZ.Stat (Format)'!$C$10:$D$2050,2,)</f>
        <v>Ashburton district</v>
      </c>
      <c r="G397" s="37" t="str">
        <f>VLOOKUP(F397,'TLA-EDB'!$A$12:$C$78,3,)</f>
        <v/>
      </c>
      <c r="H397" s="65">
        <f>VLOOKUP($A397,'NZ.Stat (Format)'!$C$10:$H$2050,4,)</f>
        <v>2870</v>
      </c>
      <c r="I397" s="65">
        <f>VLOOKUP($A397,'NZ.Stat (Format)'!$C$10:$H$2050,5,)</f>
        <v>3040</v>
      </c>
      <c r="J397" s="65">
        <f>VLOOKUP($A397,'NZ.Stat (Format)'!$C$10:$H$2050,6,)</f>
        <v>3200</v>
      </c>
      <c r="K397" s="37"/>
      <c r="L397" s="37"/>
    </row>
    <row r="398" spans="1:12" x14ac:dyDescent="0.25">
      <c r="A398" s="37" t="s">
        <v>408</v>
      </c>
      <c r="B398" s="37" t="s">
        <v>384</v>
      </c>
      <c r="C398" s="37" t="s">
        <v>384</v>
      </c>
      <c r="D398" s="37" t="b">
        <f t="shared" si="5"/>
        <v>1</v>
      </c>
      <c r="E398" s="37" t="str">
        <f>VLOOKUP(C398,'EDB naming'!$A$6:$B$36,2,)</f>
        <v>EA Networks</v>
      </c>
      <c r="F398" s="37" t="str">
        <f>VLOOKUP(A398,'NZ.Stat (Format)'!$C$10:$D$2050,2,)</f>
        <v>Timaru district</v>
      </c>
      <c r="G398" s="37" t="str">
        <f>VLOOKUP(F398,'TLA-EDB'!$A$12:$C$78,3,)</f>
        <v>Yes</v>
      </c>
      <c r="H398" s="65">
        <f>VLOOKUP($A398,'NZ.Stat (Format)'!$C$10:$H$2050,4,)</f>
        <v>80</v>
      </c>
      <c r="I398" s="65">
        <f>VLOOKUP($A398,'NZ.Stat (Format)'!$C$10:$H$2050,5,)</f>
        <v>80</v>
      </c>
      <c r="J398" s="65">
        <f>VLOOKUP($A398,'NZ.Stat (Format)'!$C$10:$H$2050,6,)</f>
        <v>80</v>
      </c>
      <c r="K398" s="37"/>
      <c r="L398" s="37"/>
    </row>
    <row r="399" spans="1:12" x14ac:dyDescent="0.25">
      <c r="A399" s="37" t="s">
        <v>409</v>
      </c>
      <c r="B399" s="37" t="s">
        <v>410</v>
      </c>
      <c r="C399" s="37" t="s">
        <v>410</v>
      </c>
      <c r="D399" s="37" t="b">
        <f t="shared" si="5"/>
        <v>1</v>
      </c>
      <c r="E399" s="37" t="str">
        <f>VLOOKUP(C399,'EDB naming'!$A$6:$B$36,2,)</f>
        <v>Alpine Energy</v>
      </c>
      <c r="F399" s="37" t="str">
        <f>VLOOKUP(A399,'NZ.Stat (Format)'!$C$10:$D$2050,2,)</f>
        <v>Timaru district</v>
      </c>
      <c r="G399" s="37" t="str">
        <f>VLOOKUP(F399,'TLA-EDB'!$A$12:$C$78,3,)</f>
        <v>Yes</v>
      </c>
      <c r="H399" s="65">
        <f>VLOOKUP($A399,'NZ.Stat (Format)'!$C$10:$H$2050,4,)</f>
        <v>5290</v>
      </c>
      <c r="I399" s="65">
        <f>VLOOKUP($A399,'NZ.Stat (Format)'!$C$10:$H$2050,5,)</f>
        <v>5620</v>
      </c>
      <c r="J399" s="65">
        <f>VLOOKUP($A399,'NZ.Stat (Format)'!$C$10:$H$2050,6,)</f>
        <v>5910</v>
      </c>
      <c r="K399" s="37"/>
      <c r="L399" s="37"/>
    </row>
    <row r="400" spans="1:12" x14ac:dyDescent="0.25">
      <c r="A400" s="37" t="s">
        <v>411</v>
      </c>
      <c r="B400" s="37" t="s">
        <v>4207</v>
      </c>
      <c r="C400" s="37" t="s">
        <v>4207</v>
      </c>
      <c r="D400" s="37" t="b">
        <f t="shared" si="5"/>
        <v>1</v>
      </c>
      <c r="E400" s="37" t="str">
        <f>VLOOKUP(C400,'EDB naming'!$A$6:$B$36,2,)</f>
        <v>Wellington Electricity</v>
      </c>
      <c r="F400" s="37" t="str">
        <f>VLOOKUP(A400,'NZ.Stat (Format)'!$C$10:$D$2050,2,)</f>
        <v>Porirua city</v>
      </c>
      <c r="G400" s="37" t="str">
        <f>VLOOKUP(F400,'TLA-EDB'!$A$12:$C$78,3,)</f>
        <v/>
      </c>
      <c r="H400" s="65">
        <f>VLOOKUP($A400,'NZ.Stat (Format)'!$C$10:$H$2050,4,)</f>
        <v>1890</v>
      </c>
      <c r="I400" s="65">
        <f>VLOOKUP($A400,'NZ.Stat (Format)'!$C$10:$H$2050,5,)</f>
        <v>1900</v>
      </c>
      <c r="J400" s="65">
        <f>VLOOKUP($A400,'NZ.Stat (Format)'!$C$10:$H$2050,6,)</f>
        <v>1880</v>
      </c>
      <c r="K400" s="37"/>
      <c r="L400" s="37"/>
    </row>
    <row r="401" spans="1:12" x14ac:dyDescent="0.25">
      <c r="A401" s="37" t="s">
        <v>412</v>
      </c>
      <c r="B401" s="37" t="s">
        <v>4207</v>
      </c>
      <c r="C401" s="37" t="s">
        <v>4207</v>
      </c>
      <c r="D401" s="37" t="b">
        <f t="shared" si="5"/>
        <v>1</v>
      </c>
      <c r="E401" s="37" t="str">
        <f>VLOOKUP(C401,'EDB naming'!$A$6:$B$36,2,)</f>
        <v>Wellington Electricity</v>
      </c>
      <c r="F401" s="37" t="str">
        <f>VLOOKUP(A401,'NZ.Stat (Format)'!$C$10:$D$2050,2,)</f>
        <v>Porirua city</v>
      </c>
      <c r="G401" s="37" t="str">
        <f>VLOOKUP(F401,'TLA-EDB'!$A$12:$C$78,3,)</f>
        <v/>
      </c>
      <c r="H401" s="65">
        <f>VLOOKUP($A401,'NZ.Stat (Format)'!$C$10:$H$2050,4,)</f>
        <v>4190</v>
      </c>
      <c r="I401" s="65">
        <f>VLOOKUP($A401,'NZ.Stat (Format)'!$C$10:$H$2050,5,)</f>
        <v>4170</v>
      </c>
      <c r="J401" s="65">
        <f>VLOOKUP($A401,'NZ.Stat (Format)'!$C$10:$H$2050,6,)</f>
        <v>4120</v>
      </c>
      <c r="K401" s="37"/>
      <c r="L401" s="37"/>
    </row>
    <row r="402" spans="1:12" x14ac:dyDescent="0.25">
      <c r="A402" s="37" t="s">
        <v>413</v>
      </c>
      <c r="B402" s="37" t="s">
        <v>4207</v>
      </c>
      <c r="C402" s="37" t="s">
        <v>4207</v>
      </c>
      <c r="D402" s="37" t="b">
        <f t="shared" ref="D402:D465" si="6">C402=B402</f>
        <v>1</v>
      </c>
      <c r="E402" s="37" t="str">
        <f>VLOOKUP(C402,'EDB naming'!$A$6:$B$36,2,)</f>
        <v>Wellington Electricity</v>
      </c>
      <c r="F402" s="37" t="str">
        <f>VLOOKUP(A402,'NZ.Stat (Format)'!$C$10:$D$2050,2,)</f>
        <v>Wellington city</v>
      </c>
      <c r="G402" s="37" t="str">
        <f>VLOOKUP(F402,'TLA-EDB'!$A$12:$C$78,3,)</f>
        <v/>
      </c>
      <c r="H402" s="65">
        <f>VLOOKUP($A402,'NZ.Stat (Format)'!$C$10:$H$2050,4,)</f>
        <v>1740</v>
      </c>
      <c r="I402" s="65">
        <f>VLOOKUP($A402,'NZ.Stat (Format)'!$C$10:$H$2050,5,)</f>
        <v>2110</v>
      </c>
      <c r="J402" s="65">
        <f>VLOOKUP($A402,'NZ.Stat (Format)'!$C$10:$H$2050,6,)</f>
        <v>2380</v>
      </c>
      <c r="K402" s="37"/>
      <c r="L402" s="37"/>
    </row>
    <row r="403" spans="1:12" x14ac:dyDescent="0.25">
      <c r="A403" s="37" t="s">
        <v>414</v>
      </c>
      <c r="B403" s="37" t="s">
        <v>4207</v>
      </c>
      <c r="C403" s="37" t="s">
        <v>4207</v>
      </c>
      <c r="D403" s="37" t="b">
        <f t="shared" si="6"/>
        <v>1</v>
      </c>
      <c r="E403" s="37" t="str">
        <f>VLOOKUP(C403,'EDB naming'!$A$6:$B$36,2,)</f>
        <v>Wellington Electricity</v>
      </c>
      <c r="F403" s="37" t="str">
        <f>VLOOKUP(A403,'NZ.Stat (Format)'!$C$10:$D$2050,2,)</f>
        <v>Wellington city</v>
      </c>
      <c r="G403" s="37" t="str">
        <f>VLOOKUP(F403,'TLA-EDB'!$A$12:$C$78,3,)</f>
        <v/>
      </c>
      <c r="H403" s="65">
        <f>VLOOKUP($A403,'NZ.Stat (Format)'!$C$10:$H$2050,4,)</f>
        <v>540</v>
      </c>
      <c r="I403" s="65">
        <f>VLOOKUP($A403,'NZ.Stat (Format)'!$C$10:$H$2050,5,)</f>
        <v>540</v>
      </c>
      <c r="J403" s="65">
        <f>VLOOKUP($A403,'NZ.Stat (Format)'!$C$10:$H$2050,6,)</f>
        <v>540</v>
      </c>
      <c r="K403" s="37"/>
      <c r="L403" s="37"/>
    </row>
    <row r="404" spans="1:12" x14ac:dyDescent="0.25">
      <c r="A404" s="37" t="s">
        <v>415</v>
      </c>
      <c r="B404" s="37" t="s">
        <v>410</v>
      </c>
      <c r="C404" s="37" t="s">
        <v>410</v>
      </c>
      <c r="D404" s="37" t="b">
        <f t="shared" si="6"/>
        <v>1</v>
      </c>
      <c r="E404" s="37" t="str">
        <f>VLOOKUP(C404,'EDB naming'!$A$6:$B$36,2,)</f>
        <v>Alpine Energy</v>
      </c>
      <c r="F404" s="37" t="str">
        <f>VLOOKUP(A404,'NZ.Stat (Format)'!$C$10:$D$2050,2,)</f>
        <v>Timaru district</v>
      </c>
      <c r="G404" s="37" t="str">
        <f>VLOOKUP(F404,'TLA-EDB'!$A$12:$C$78,3,)</f>
        <v>Yes</v>
      </c>
      <c r="H404" s="65">
        <f>VLOOKUP($A404,'NZ.Stat (Format)'!$C$10:$H$2050,4,)</f>
        <v>4160</v>
      </c>
      <c r="I404" s="65">
        <f>VLOOKUP($A404,'NZ.Stat (Format)'!$C$10:$H$2050,5,)</f>
        <v>4380</v>
      </c>
      <c r="J404" s="65">
        <f>VLOOKUP($A404,'NZ.Stat (Format)'!$C$10:$H$2050,6,)</f>
        <v>4580</v>
      </c>
      <c r="K404" s="37"/>
      <c r="L404" s="37"/>
    </row>
    <row r="405" spans="1:12" x14ac:dyDescent="0.25">
      <c r="A405" s="37" t="s">
        <v>416</v>
      </c>
      <c r="B405" s="37"/>
      <c r="C405" s="37" t="s">
        <v>2119</v>
      </c>
      <c r="D405" s="37" t="b">
        <f t="shared" si="6"/>
        <v>0</v>
      </c>
      <c r="E405" s="37" t="str">
        <f>VLOOKUP(C405,'EDB naming'!$A$6:$B$36,2,)</f>
        <v>None</v>
      </c>
      <c r="F405" s="37" t="e">
        <f>VLOOKUP(A405,'NZ.Stat (Format)'!$C$10:$D$2050,2,)</f>
        <v>#N/A</v>
      </c>
      <c r="G405" s="37" t="e">
        <f>VLOOKUP(F405,'TLA-EDB'!$A$12:$C$78,3,)</f>
        <v>#N/A</v>
      </c>
      <c r="H405" s="65" t="e">
        <f>VLOOKUP($A405,'NZ.Stat (Format)'!$C$10:$H$2050,4,)</f>
        <v>#N/A</v>
      </c>
      <c r="I405" s="65" t="e">
        <f>VLOOKUP($A405,'NZ.Stat (Format)'!$C$10:$H$2050,5,)</f>
        <v>#N/A</v>
      </c>
      <c r="J405" s="65" t="e">
        <f>VLOOKUP($A405,'NZ.Stat (Format)'!$C$10:$H$2050,6,)</f>
        <v>#N/A</v>
      </c>
      <c r="K405" s="37"/>
      <c r="L405" s="37" t="s">
        <v>4187</v>
      </c>
    </row>
    <row r="406" spans="1:12" x14ac:dyDescent="0.25">
      <c r="A406" s="37" t="s">
        <v>417</v>
      </c>
      <c r="B406" s="37" t="s">
        <v>4207</v>
      </c>
      <c r="C406" s="37" t="s">
        <v>4207</v>
      </c>
      <c r="D406" s="37" t="b">
        <f t="shared" si="6"/>
        <v>1</v>
      </c>
      <c r="E406" s="37" t="str">
        <f>VLOOKUP(C406,'EDB naming'!$A$6:$B$36,2,)</f>
        <v>Wellington Electricity</v>
      </c>
      <c r="F406" s="37" t="str">
        <f>VLOOKUP(A406,'NZ.Stat (Format)'!$C$10:$D$2050,2,)</f>
        <v>Wellington city</v>
      </c>
      <c r="G406" s="37" t="str">
        <f>VLOOKUP(F406,'TLA-EDB'!$A$12:$C$78,3,)</f>
        <v/>
      </c>
      <c r="H406" s="65">
        <f>VLOOKUP($A406,'NZ.Stat (Format)'!$C$10:$H$2050,4,)</f>
        <v>3470</v>
      </c>
      <c r="I406" s="65">
        <f>VLOOKUP($A406,'NZ.Stat (Format)'!$C$10:$H$2050,5,)</f>
        <v>3540</v>
      </c>
      <c r="J406" s="65">
        <f>VLOOKUP($A406,'NZ.Stat (Format)'!$C$10:$H$2050,6,)</f>
        <v>3580</v>
      </c>
      <c r="K406" s="37"/>
      <c r="L406" s="37"/>
    </row>
    <row r="407" spans="1:12" x14ac:dyDescent="0.25">
      <c r="A407" s="37" t="s">
        <v>418</v>
      </c>
      <c r="B407" s="37"/>
      <c r="C407" s="37" t="s">
        <v>389</v>
      </c>
      <c r="D407" s="37" t="b">
        <f t="shared" si="6"/>
        <v>0</v>
      </c>
      <c r="E407" s="37" t="str">
        <f>VLOOKUP(C407,'EDB naming'!$A$6:$B$36,2,)</f>
        <v>WEL Networks</v>
      </c>
      <c r="F407" s="37" t="str">
        <f>VLOOKUP(A407,'NZ.Stat (Format)'!$C$10:$D$2050,2,)</f>
        <v>Wellington city</v>
      </c>
      <c r="G407" s="37" t="str">
        <f>VLOOKUP(F407,'TLA-EDB'!$A$12:$C$78,3,)</f>
        <v/>
      </c>
      <c r="H407" s="65">
        <f>VLOOKUP($A407,'NZ.Stat (Format)'!$C$10:$H$2050,4,)</f>
        <v>20</v>
      </c>
      <c r="I407" s="65">
        <f>VLOOKUP($A407,'NZ.Stat (Format)'!$C$10:$H$2050,5,)</f>
        <v>20</v>
      </c>
      <c r="J407" s="65">
        <f>VLOOKUP($A407,'NZ.Stat (Format)'!$C$10:$H$2050,6,)</f>
        <v>20</v>
      </c>
      <c r="K407" s="37"/>
      <c r="L407" s="37" t="s">
        <v>4174</v>
      </c>
    </row>
    <row r="408" spans="1:12" x14ac:dyDescent="0.25">
      <c r="A408" s="37" t="s">
        <v>419</v>
      </c>
      <c r="B408" s="37" t="s">
        <v>4207</v>
      </c>
      <c r="C408" s="37" t="s">
        <v>4207</v>
      </c>
      <c r="D408" s="37" t="b">
        <f t="shared" si="6"/>
        <v>1</v>
      </c>
      <c r="E408" s="37" t="str">
        <f>VLOOKUP(C408,'EDB naming'!$A$6:$B$36,2,)</f>
        <v>Wellington Electricity</v>
      </c>
      <c r="F408" s="37" t="str">
        <f>VLOOKUP(A408,'NZ.Stat (Format)'!$C$10:$D$2050,2,)</f>
        <v>Wellington city</v>
      </c>
      <c r="G408" s="37" t="str">
        <f>VLOOKUP(F408,'TLA-EDB'!$A$12:$C$78,3,)</f>
        <v/>
      </c>
      <c r="H408" s="65">
        <f>VLOOKUP($A408,'NZ.Stat (Format)'!$C$10:$H$2050,4,)</f>
        <v>950</v>
      </c>
      <c r="I408" s="65">
        <f>VLOOKUP($A408,'NZ.Stat (Format)'!$C$10:$H$2050,5,)</f>
        <v>1000</v>
      </c>
      <c r="J408" s="65">
        <f>VLOOKUP($A408,'NZ.Stat (Format)'!$C$10:$H$2050,6,)</f>
        <v>1060</v>
      </c>
      <c r="K408" s="37"/>
      <c r="L408" s="37"/>
    </row>
    <row r="409" spans="1:12" x14ac:dyDescent="0.25">
      <c r="A409" s="37" t="s">
        <v>420</v>
      </c>
      <c r="B409" s="37" t="s">
        <v>35</v>
      </c>
      <c r="C409" s="37" t="s">
        <v>35</v>
      </c>
      <c r="D409" s="37" t="b">
        <f t="shared" si="6"/>
        <v>1</v>
      </c>
      <c r="E409" s="37" t="str">
        <f>VLOOKUP(C409,'EDB naming'!$A$6:$B$36,2,)</f>
        <v>Powerco</v>
      </c>
      <c r="F409" s="37" t="str">
        <f>VLOOKUP(A409,'NZ.Stat (Format)'!$C$10:$D$2050,2,)</f>
        <v>Tararua district</v>
      </c>
      <c r="G409" s="37" t="str">
        <f>VLOOKUP(F409,'TLA-EDB'!$A$12:$C$78,3,)</f>
        <v>Yes</v>
      </c>
      <c r="H409" s="65">
        <f>VLOOKUP($A409,'NZ.Stat (Format)'!$C$10:$H$2050,4,)</f>
        <v>1650</v>
      </c>
      <c r="I409" s="65">
        <f>VLOOKUP($A409,'NZ.Stat (Format)'!$C$10:$H$2050,5,)</f>
        <v>1660</v>
      </c>
      <c r="J409" s="65">
        <f>VLOOKUP($A409,'NZ.Stat (Format)'!$C$10:$H$2050,6,)</f>
        <v>1650</v>
      </c>
      <c r="K409" s="37"/>
      <c r="L409" s="37"/>
    </row>
    <row r="410" spans="1:12" x14ac:dyDescent="0.25">
      <c r="A410" s="37" t="s">
        <v>421</v>
      </c>
      <c r="B410" s="37" t="s">
        <v>35</v>
      </c>
      <c r="C410" s="37" t="s">
        <v>35</v>
      </c>
      <c r="D410" s="37" t="b">
        <f t="shared" si="6"/>
        <v>1</v>
      </c>
      <c r="E410" s="37" t="str">
        <f>VLOOKUP(C410,'EDB naming'!$A$6:$B$36,2,)</f>
        <v>Powerco</v>
      </c>
      <c r="F410" s="37" t="str">
        <f>VLOOKUP(A410,'NZ.Stat (Format)'!$C$10:$D$2050,2,)</f>
        <v>Tararua district</v>
      </c>
      <c r="G410" s="37" t="str">
        <f>VLOOKUP(F410,'TLA-EDB'!$A$12:$C$78,3,)</f>
        <v>Yes</v>
      </c>
      <c r="H410" s="65">
        <f>VLOOKUP($A410,'NZ.Stat (Format)'!$C$10:$H$2050,4,)</f>
        <v>2490</v>
      </c>
      <c r="I410" s="65">
        <f>VLOOKUP($A410,'NZ.Stat (Format)'!$C$10:$H$2050,5,)</f>
        <v>2450</v>
      </c>
      <c r="J410" s="65">
        <f>VLOOKUP($A410,'NZ.Stat (Format)'!$C$10:$H$2050,6,)</f>
        <v>2390</v>
      </c>
      <c r="K410" s="37"/>
      <c r="L410" s="37"/>
    </row>
    <row r="411" spans="1:12" x14ac:dyDescent="0.25">
      <c r="A411" s="37" t="s">
        <v>422</v>
      </c>
      <c r="B411" s="37" t="s">
        <v>35</v>
      </c>
      <c r="C411" s="37" t="s">
        <v>35</v>
      </c>
      <c r="D411" s="37" t="b">
        <f t="shared" si="6"/>
        <v>1</v>
      </c>
      <c r="E411" s="37" t="str">
        <f>VLOOKUP(C411,'EDB naming'!$A$6:$B$36,2,)</f>
        <v>Powerco</v>
      </c>
      <c r="F411" s="37" t="str">
        <f>VLOOKUP(A411,'NZ.Stat (Format)'!$C$10:$D$2050,2,)</f>
        <v>Masterton district</v>
      </c>
      <c r="G411" s="37" t="str">
        <f>VLOOKUP(F411,'TLA-EDB'!$A$12:$C$78,3,)</f>
        <v/>
      </c>
      <c r="H411" s="65">
        <f>VLOOKUP($A411,'NZ.Stat (Format)'!$C$10:$H$2050,4,)</f>
        <v>1600</v>
      </c>
      <c r="I411" s="65">
        <f>VLOOKUP($A411,'NZ.Stat (Format)'!$C$10:$H$2050,5,)</f>
        <v>1660</v>
      </c>
      <c r="J411" s="65">
        <f>VLOOKUP($A411,'NZ.Stat (Format)'!$C$10:$H$2050,6,)</f>
        <v>1710</v>
      </c>
      <c r="K411" s="37"/>
      <c r="L411" s="37"/>
    </row>
    <row r="412" spans="1:12" x14ac:dyDescent="0.25">
      <c r="A412" s="37" t="s">
        <v>423</v>
      </c>
      <c r="B412" s="37" t="s">
        <v>35</v>
      </c>
      <c r="C412" s="37" t="s">
        <v>35</v>
      </c>
      <c r="D412" s="37" t="b">
        <f t="shared" si="6"/>
        <v>1</v>
      </c>
      <c r="E412" s="37" t="str">
        <f>VLOOKUP(C412,'EDB naming'!$A$6:$B$36,2,)</f>
        <v>Powerco</v>
      </c>
      <c r="F412" s="37" t="str">
        <f>VLOOKUP(A412,'NZ.Stat (Format)'!$C$10:$D$2050,2,)</f>
        <v>Masterton district</v>
      </c>
      <c r="G412" s="37" t="str">
        <f>VLOOKUP(F412,'TLA-EDB'!$A$12:$C$78,3,)</f>
        <v/>
      </c>
      <c r="H412" s="65">
        <f>VLOOKUP($A412,'NZ.Stat (Format)'!$C$10:$H$2050,4,)</f>
        <v>1700</v>
      </c>
      <c r="I412" s="65">
        <f>VLOOKUP($A412,'NZ.Stat (Format)'!$C$10:$H$2050,5,)</f>
        <v>1730</v>
      </c>
      <c r="J412" s="65">
        <f>VLOOKUP($A412,'NZ.Stat (Format)'!$C$10:$H$2050,6,)</f>
        <v>1740</v>
      </c>
      <c r="K412" s="37"/>
      <c r="L412" s="37"/>
    </row>
    <row r="413" spans="1:12" x14ac:dyDescent="0.25">
      <c r="A413" s="37" t="s">
        <v>424</v>
      </c>
      <c r="B413" s="37" t="s">
        <v>35</v>
      </c>
      <c r="C413" s="37" t="s">
        <v>35</v>
      </c>
      <c r="D413" s="37" t="b">
        <f t="shared" si="6"/>
        <v>1</v>
      </c>
      <c r="E413" s="37" t="str">
        <f>VLOOKUP(C413,'EDB naming'!$A$6:$B$36,2,)</f>
        <v>Powerco</v>
      </c>
      <c r="F413" s="37" t="str">
        <f>VLOOKUP(A413,'NZ.Stat (Format)'!$C$10:$D$2050,2,)</f>
        <v>Masterton district</v>
      </c>
      <c r="G413" s="37" t="str">
        <f>VLOOKUP(F413,'TLA-EDB'!$A$12:$C$78,3,)</f>
        <v/>
      </c>
      <c r="H413" s="65">
        <f>VLOOKUP($A413,'NZ.Stat (Format)'!$C$10:$H$2050,4,)</f>
        <v>1800</v>
      </c>
      <c r="I413" s="65">
        <f>VLOOKUP($A413,'NZ.Stat (Format)'!$C$10:$H$2050,5,)</f>
        <v>1860</v>
      </c>
      <c r="J413" s="65">
        <f>VLOOKUP($A413,'NZ.Stat (Format)'!$C$10:$H$2050,6,)</f>
        <v>1910</v>
      </c>
      <c r="K413" s="37"/>
      <c r="L413" s="37"/>
    </row>
    <row r="414" spans="1:12" x14ac:dyDescent="0.25">
      <c r="A414" s="37" t="s">
        <v>425</v>
      </c>
      <c r="B414" s="37" t="s">
        <v>35</v>
      </c>
      <c r="C414" s="37" t="s">
        <v>35</v>
      </c>
      <c r="D414" s="37" t="b">
        <f t="shared" si="6"/>
        <v>1</v>
      </c>
      <c r="E414" s="37" t="str">
        <f>VLOOKUP(C414,'EDB naming'!$A$6:$B$36,2,)</f>
        <v>Powerco</v>
      </c>
      <c r="F414" s="37" t="str">
        <f>VLOOKUP(A414,'NZ.Stat (Format)'!$C$10:$D$2050,2,)</f>
        <v>Masterton district</v>
      </c>
      <c r="G414" s="37" t="str">
        <f>VLOOKUP(F414,'TLA-EDB'!$A$12:$C$78,3,)</f>
        <v/>
      </c>
      <c r="H414" s="65">
        <f>VLOOKUP($A414,'NZ.Stat (Format)'!$C$10:$H$2050,4,)</f>
        <v>2550</v>
      </c>
      <c r="I414" s="65">
        <f>VLOOKUP($A414,'NZ.Stat (Format)'!$C$10:$H$2050,5,)</f>
        <v>2580</v>
      </c>
      <c r="J414" s="65">
        <f>VLOOKUP($A414,'NZ.Stat (Format)'!$C$10:$H$2050,6,)</f>
        <v>2610</v>
      </c>
      <c r="K414" s="37"/>
      <c r="L414" s="37"/>
    </row>
    <row r="415" spans="1:12" x14ac:dyDescent="0.25">
      <c r="A415" s="37" t="s">
        <v>426</v>
      </c>
      <c r="B415" s="37" t="s">
        <v>7</v>
      </c>
      <c r="C415" s="37" t="s">
        <v>7</v>
      </c>
      <c r="D415" s="37" t="b">
        <f t="shared" si="6"/>
        <v>1</v>
      </c>
      <c r="E415" s="37" t="str">
        <f>VLOOKUP(C415,'EDB naming'!$A$6:$B$36,2,)</f>
        <v>Top Energy</v>
      </c>
      <c r="F415" s="37" t="str">
        <f>VLOOKUP(A415,'NZ.Stat (Format)'!$C$10:$D$2050,2,)</f>
        <v>Far North district</v>
      </c>
      <c r="G415" s="37" t="str">
        <f>VLOOKUP(F415,'TLA-EDB'!$A$12:$C$78,3,)</f>
        <v/>
      </c>
      <c r="H415" s="65">
        <f>VLOOKUP($A415,'NZ.Stat (Format)'!$C$10:$H$2050,4,)</f>
        <v>3820</v>
      </c>
      <c r="I415" s="65">
        <f>VLOOKUP($A415,'NZ.Stat (Format)'!$C$10:$H$2050,5,)</f>
        <v>4050</v>
      </c>
      <c r="J415" s="65">
        <f>VLOOKUP($A415,'NZ.Stat (Format)'!$C$10:$H$2050,6,)</f>
        <v>4240</v>
      </c>
      <c r="K415" s="37"/>
      <c r="L415" s="37"/>
    </row>
    <row r="416" spans="1:12" x14ac:dyDescent="0.25">
      <c r="A416" s="37" t="s">
        <v>427</v>
      </c>
      <c r="B416" s="37" t="s">
        <v>7</v>
      </c>
      <c r="C416" s="37" t="s">
        <v>7</v>
      </c>
      <c r="D416" s="37" t="b">
        <f t="shared" si="6"/>
        <v>1</v>
      </c>
      <c r="E416" s="37" t="str">
        <f>VLOOKUP(C416,'EDB naming'!$A$6:$B$36,2,)</f>
        <v>Top Energy</v>
      </c>
      <c r="F416" s="37" t="str">
        <f>VLOOKUP(A416,'NZ.Stat (Format)'!$C$10:$D$2050,2,)</f>
        <v>Far North district</v>
      </c>
      <c r="G416" s="37" t="str">
        <f>VLOOKUP(F416,'TLA-EDB'!$A$12:$C$78,3,)</f>
        <v/>
      </c>
      <c r="H416" s="65">
        <f>VLOOKUP($A416,'NZ.Stat (Format)'!$C$10:$H$2050,4,)</f>
        <v>2620</v>
      </c>
      <c r="I416" s="65">
        <f>VLOOKUP($A416,'NZ.Stat (Format)'!$C$10:$H$2050,5,)</f>
        <v>2630</v>
      </c>
      <c r="J416" s="65">
        <f>VLOOKUP($A416,'NZ.Stat (Format)'!$C$10:$H$2050,6,)</f>
        <v>2630</v>
      </c>
      <c r="K416" s="37"/>
      <c r="L416" s="37"/>
    </row>
    <row r="417" spans="1:12" x14ac:dyDescent="0.25">
      <c r="A417" s="37" t="s">
        <v>428</v>
      </c>
      <c r="B417" s="37" t="s">
        <v>7</v>
      </c>
      <c r="C417" s="37" t="s">
        <v>7</v>
      </c>
      <c r="D417" s="37" t="b">
        <f t="shared" si="6"/>
        <v>1</v>
      </c>
      <c r="E417" s="37" t="str">
        <f>VLOOKUP(C417,'EDB naming'!$A$6:$B$36,2,)</f>
        <v>Top Energy</v>
      </c>
      <c r="F417" s="37" t="str">
        <f>VLOOKUP(A417,'NZ.Stat (Format)'!$C$10:$D$2050,2,)</f>
        <v>Far North district</v>
      </c>
      <c r="G417" s="37" t="str">
        <f>VLOOKUP(F417,'TLA-EDB'!$A$12:$C$78,3,)</f>
        <v/>
      </c>
      <c r="H417" s="65">
        <f>VLOOKUP($A417,'NZ.Stat (Format)'!$C$10:$H$2050,4,)</f>
        <v>4360</v>
      </c>
      <c r="I417" s="65">
        <f>VLOOKUP($A417,'NZ.Stat (Format)'!$C$10:$H$2050,5,)</f>
        <v>4390</v>
      </c>
      <c r="J417" s="65">
        <f>VLOOKUP($A417,'NZ.Stat (Format)'!$C$10:$H$2050,6,)</f>
        <v>4380</v>
      </c>
      <c r="K417" s="37"/>
      <c r="L417" s="37"/>
    </row>
    <row r="418" spans="1:12" x14ac:dyDescent="0.25">
      <c r="A418" s="37" t="s">
        <v>429</v>
      </c>
      <c r="B418" s="37" t="s">
        <v>35</v>
      </c>
      <c r="C418" s="37" t="s">
        <v>35</v>
      </c>
      <c r="D418" s="37" t="b">
        <f t="shared" si="6"/>
        <v>1</v>
      </c>
      <c r="E418" s="37" t="str">
        <f>VLOOKUP(C418,'EDB naming'!$A$6:$B$36,2,)</f>
        <v>Powerco</v>
      </c>
      <c r="F418" s="37" t="str">
        <f>VLOOKUP(A418,'NZ.Stat (Format)'!$C$10:$D$2050,2,)</f>
        <v>Masterton district</v>
      </c>
      <c r="G418" s="37" t="str">
        <f>VLOOKUP(F418,'TLA-EDB'!$A$12:$C$78,3,)</f>
        <v/>
      </c>
      <c r="H418" s="65">
        <f>VLOOKUP($A418,'NZ.Stat (Format)'!$C$10:$H$2050,4,)</f>
        <v>4130</v>
      </c>
      <c r="I418" s="65">
        <f>VLOOKUP($A418,'NZ.Stat (Format)'!$C$10:$H$2050,5,)</f>
        <v>4200</v>
      </c>
      <c r="J418" s="65">
        <f>VLOOKUP($A418,'NZ.Stat (Format)'!$C$10:$H$2050,6,)</f>
        <v>4250</v>
      </c>
      <c r="K418" s="37"/>
      <c r="L418" s="37"/>
    </row>
    <row r="419" spans="1:12" x14ac:dyDescent="0.25">
      <c r="A419" s="37" t="s">
        <v>430</v>
      </c>
      <c r="B419" s="37" t="s">
        <v>35</v>
      </c>
      <c r="C419" s="37" t="s">
        <v>35</v>
      </c>
      <c r="D419" s="37" t="b">
        <f t="shared" si="6"/>
        <v>1</v>
      </c>
      <c r="E419" s="37" t="str">
        <f>VLOOKUP(C419,'EDB naming'!$A$6:$B$36,2,)</f>
        <v>Powerco</v>
      </c>
      <c r="F419" s="37" t="str">
        <f>VLOOKUP(A419,'NZ.Stat (Format)'!$C$10:$D$2050,2,)</f>
        <v>South Wairarapa district</v>
      </c>
      <c r="G419" s="37" t="str">
        <f>VLOOKUP(F419,'TLA-EDB'!$A$12:$C$78,3,)</f>
        <v/>
      </c>
      <c r="H419" s="65">
        <f>VLOOKUP($A419,'NZ.Stat (Format)'!$C$10:$H$2050,4,)</f>
        <v>410</v>
      </c>
      <c r="I419" s="65">
        <f>VLOOKUP($A419,'NZ.Stat (Format)'!$C$10:$H$2050,5,)</f>
        <v>420</v>
      </c>
      <c r="J419" s="65">
        <f>VLOOKUP($A419,'NZ.Stat (Format)'!$C$10:$H$2050,6,)</f>
        <v>430</v>
      </c>
      <c r="K419" s="37"/>
      <c r="L419" s="37"/>
    </row>
    <row r="420" spans="1:12" x14ac:dyDescent="0.25">
      <c r="A420" s="37" t="s">
        <v>431</v>
      </c>
      <c r="B420" s="37" t="s">
        <v>35</v>
      </c>
      <c r="C420" s="37" t="s">
        <v>35</v>
      </c>
      <c r="D420" s="37" t="b">
        <f t="shared" si="6"/>
        <v>1</v>
      </c>
      <c r="E420" s="37" t="str">
        <f>VLOOKUP(C420,'EDB naming'!$A$6:$B$36,2,)</f>
        <v>Powerco</v>
      </c>
      <c r="F420" s="37" t="str">
        <f>VLOOKUP(A420,'NZ.Stat (Format)'!$C$10:$D$2050,2,)</f>
        <v>South Wairarapa district</v>
      </c>
      <c r="G420" s="37" t="str">
        <f>VLOOKUP(F420,'TLA-EDB'!$A$12:$C$78,3,)</f>
        <v/>
      </c>
      <c r="H420" s="65">
        <f>VLOOKUP($A420,'NZ.Stat (Format)'!$C$10:$H$2050,4,)</f>
        <v>3510</v>
      </c>
      <c r="I420" s="65">
        <f>VLOOKUP($A420,'NZ.Stat (Format)'!$C$10:$H$2050,5,)</f>
        <v>3640</v>
      </c>
      <c r="J420" s="65">
        <f>VLOOKUP($A420,'NZ.Stat (Format)'!$C$10:$H$2050,6,)</f>
        <v>3770</v>
      </c>
      <c r="K420" s="37"/>
      <c r="L420" s="37"/>
    </row>
    <row r="421" spans="1:12" x14ac:dyDescent="0.25">
      <c r="A421" s="37" t="s">
        <v>432</v>
      </c>
      <c r="B421" s="37" t="s">
        <v>35</v>
      </c>
      <c r="C421" s="37" t="s">
        <v>35</v>
      </c>
      <c r="D421" s="37" t="b">
        <f t="shared" si="6"/>
        <v>1</v>
      </c>
      <c r="E421" s="37" t="str">
        <f>VLOOKUP(C421,'EDB naming'!$A$6:$B$36,2,)</f>
        <v>Powerco</v>
      </c>
      <c r="F421" s="37" t="str">
        <f>VLOOKUP(A421,'NZ.Stat (Format)'!$C$10:$D$2050,2,)</f>
        <v>South Wairarapa district</v>
      </c>
      <c r="G421" s="37" t="str">
        <f>VLOOKUP(F421,'TLA-EDB'!$A$12:$C$78,3,)</f>
        <v/>
      </c>
      <c r="H421" s="65">
        <f>VLOOKUP($A421,'NZ.Stat (Format)'!$C$10:$H$2050,4,)</f>
        <v>2350</v>
      </c>
      <c r="I421" s="65">
        <f>VLOOKUP($A421,'NZ.Stat (Format)'!$C$10:$H$2050,5,)</f>
        <v>2370</v>
      </c>
      <c r="J421" s="65">
        <f>VLOOKUP($A421,'NZ.Stat (Format)'!$C$10:$H$2050,6,)</f>
        <v>2380</v>
      </c>
      <c r="K421" s="37"/>
      <c r="L421" s="37"/>
    </row>
    <row r="422" spans="1:12" x14ac:dyDescent="0.25">
      <c r="A422" s="37" t="s">
        <v>433</v>
      </c>
      <c r="B422" s="37" t="s">
        <v>35</v>
      </c>
      <c r="C422" s="37" t="s">
        <v>35</v>
      </c>
      <c r="D422" s="37" t="b">
        <f t="shared" si="6"/>
        <v>1</v>
      </c>
      <c r="E422" s="37" t="str">
        <f>VLOOKUP(C422,'EDB naming'!$A$6:$B$36,2,)</f>
        <v>Powerco</v>
      </c>
      <c r="F422" s="37" t="str">
        <f>VLOOKUP(A422,'NZ.Stat (Format)'!$C$10:$D$2050,2,)</f>
        <v>South Wairarapa district</v>
      </c>
      <c r="G422" s="37" t="str">
        <f>VLOOKUP(F422,'TLA-EDB'!$A$12:$C$78,3,)</f>
        <v/>
      </c>
      <c r="H422" s="65">
        <f>VLOOKUP($A422,'NZ.Stat (Format)'!$C$10:$H$2050,4,)</f>
        <v>2370</v>
      </c>
      <c r="I422" s="65">
        <f>VLOOKUP($A422,'NZ.Stat (Format)'!$C$10:$H$2050,5,)</f>
        <v>2420</v>
      </c>
      <c r="J422" s="65">
        <f>VLOOKUP($A422,'NZ.Stat (Format)'!$C$10:$H$2050,6,)</f>
        <v>2450</v>
      </c>
      <c r="K422" s="37"/>
      <c r="L422" s="37"/>
    </row>
    <row r="423" spans="1:12" x14ac:dyDescent="0.25">
      <c r="A423" s="37" t="s">
        <v>434</v>
      </c>
      <c r="B423" s="37" t="s">
        <v>167</v>
      </c>
      <c r="C423" s="37" t="s">
        <v>167</v>
      </c>
      <c r="D423" s="37" t="b">
        <f t="shared" si="6"/>
        <v>1</v>
      </c>
      <c r="E423" s="37" t="str">
        <f>VLOOKUP(C423,'EDB naming'!$A$6:$B$36,2,)</f>
        <v>Marlborough Lines</v>
      </c>
      <c r="F423" s="37" t="str">
        <f>VLOOKUP(A423,'NZ.Stat (Format)'!$C$10:$D$2050,2,)</f>
        <v>Marlborough district</v>
      </c>
      <c r="G423" s="37" t="str">
        <f>VLOOKUP(F423,'TLA-EDB'!$A$12:$C$78,3,)</f>
        <v/>
      </c>
      <c r="H423" s="65">
        <f>VLOOKUP($A423,'NZ.Stat (Format)'!$C$10:$H$2050,4,)</f>
        <v>2280</v>
      </c>
      <c r="I423" s="65">
        <f>VLOOKUP($A423,'NZ.Stat (Format)'!$C$10:$H$2050,5,)</f>
        <v>2330</v>
      </c>
      <c r="J423" s="65">
        <f>VLOOKUP($A423,'NZ.Stat (Format)'!$C$10:$H$2050,6,)</f>
        <v>2370</v>
      </c>
      <c r="K423" s="37"/>
      <c r="L423" s="37"/>
    </row>
    <row r="424" spans="1:12" x14ac:dyDescent="0.25">
      <c r="A424" s="37" t="s">
        <v>435</v>
      </c>
      <c r="B424" s="37" t="s">
        <v>20</v>
      </c>
      <c r="C424" s="37" t="s">
        <v>20</v>
      </c>
      <c r="D424" s="37" t="b">
        <f t="shared" si="6"/>
        <v>1</v>
      </c>
      <c r="E424" s="37" t="str">
        <f>VLOOKUP(C424,'EDB naming'!$A$6:$B$36,2,)</f>
        <v>Northpower</v>
      </c>
      <c r="F424" s="37" t="str">
        <f>VLOOKUP(A424,'NZ.Stat (Format)'!$C$10:$D$2050,2,)</f>
        <v>Whangarei district</v>
      </c>
      <c r="G424" s="37" t="str">
        <f>VLOOKUP(F424,'TLA-EDB'!$A$12:$C$78,3,)</f>
        <v/>
      </c>
      <c r="H424" s="65">
        <f>VLOOKUP($A424,'NZ.Stat (Format)'!$C$10:$H$2050,4,)</f>
        <v>5510</v>
      </c>
      <c r="I424" s="65">
        <f>VLOOKUP($A424,'NZ.Stat (Format)'!$C$10:$H$2050,5,)</f>
        <v>5850</v>
      </c>
      <c r="J424" s="65">
        <f>VLOOKUP($A424,'NZ.Stat (Format)'!$C$10:$H$2050,6,)</f>
        <v>6120</v>
      </c>
      <c r="K424" s="37"/>
      <c r="L424" s="37"/>
    </row>
    <row r="425" spans="1:12" x14ac:dyDescent="0.25">
      <c r="A425" s="37" t="s">
        <v>436</v>
      </c>
      <c r="B425" s="37" t="s">
        <v>20</v>
      </c>
      <c r="C425" s="37" t="s">
        <v>20</v>
      </c>
      <c r="D425" s="37" t="b">
        <f t="shared" si="6"/>
        <v>1</v>
      </c>
      <c r="E425" s="37" t="str">
        <f>VLOOKUP(C425,'EDB naming'!$A$6:$B$36,2,)</f>
        <v>Northpower</v>
      </c>
      <c r="F425" s="37" t="str">
        <f>VLOOKUP(A425,'NZ.Stat (Format)'!$C$10:$D$2050,2,)</f>
        <v>Whangarei district</v>
      </c>
      <c r="G425" s="37" t="str">
        <f>VLOOKUP(F425,'TLA-EDB'!$A$12:$C$78,3,)</f>
        <v/>
      </c>
      <c r="H425" s="65">
        <f>VLOOKUP($A425,'NZ.Stat (Format)'!$C$10:$H$2050,4,)</f>
        <v>4820</v>
      </c>
      <c r="I425" s="65">
        <f>VLOOKUP($A425,'NZ.Stat (Format)'!$C$10:$H$2050,5,)</f>
        <v>5520</v>
      </c>
      <c r="J425" s="65">
        <f>VLOOKUP($A425,'NZ.Stat (Format)'!$C$10:$H$2050,6,)</f>
        <v>6080</v>
      </c>
      <c r="K425" s="37"/>
      <c r="L425" s="37"/>
    </row>
    <row r="426" spans="1:12" x14ac:dyDescent="0.25">
      <c r="A426" s="37" t="s">
        <v>437</v>
      </c>
      <c r="B426" s="37" t="s">
        <v>20</v>
      </c>
      <c r="C426" s="37" t="s">
        <v>20</v>
      </c>
      <c r="D426" s="37" t="b">
        <f t="shared" si="6"/>
        <v>1</v>
      </c>
      <c r="E426" s="37" t="str">
        <f>VLOOKUP(C426,'EDB naming'!$A$6:$B$36,2,)</f>
        <v>Northpower</v>
      </c>
      <c r="F426" s="37" t="str">
        <f>VLOOKUP(A426,'NZ.Stat (Format)'!$C$10:$D$2050,2,)</f>
        <v>Whangarei district</v>
      </c>
      <c r="G426" s="37" t="str">
        <f>VLOOKUP(F426,'TLA-EDB'!$A$12:$C$78,3,)</f>
        <v/>
      </c>
      <c r="H426" s="65">
        <f>VLOOKUP($A426,'NZ.Stat (Format)'!$C$10:$H$2050,4,)</f>
        <v>1830</v>
      </c>
      <c r="I426" s="65">
        <f>VLOOKUP($A426,'NZ.Stat (Format)'!$C$10:$H$2050,5,)</f>
        <v>1960</v>
      </c>
      <c r="J426" s="65">
        <f>VLOOKUP($A426,'NZ.Stat (Format)'!$C$10:$H$2050,6,)</f>
        <v>2050</v>
      </c>
      <c r="K426" s="37"/>
      <c r="L426" s="37"/>
    </row>
    <row r="427" spans="1:12" x14ac:dyDescent="0.25">
      <c r="A427" s="37" t="s">
        <v>438</v>
      </c>
      <c r="B427" s="37" t="s">
        <v>20</v>
      </c>
      <c r="C427" s="37" t="s">
        <v>20</v>
      </c>
      <c r="D427" s="37" t="b">
        <f t="shared" si="6"/>
        <v>1</v>
      </c>
      <c r="E427" s="37" t="str">
        <f>VLOOKUP(C427,'EDB naming'!$A$6:$B$36,2,)</f>
        <v>Northpower</v>
      </c>
      <c r="F427" s="37" t="str">
        <f>VLOOKUP(A427,'NZ.Stat (Format)'!$C$10:$D$2050,2,)</f>
        <v>Whangarei district</v>
      </c>
      <c r="G427" s="37" t="str">
        <f>VLOOKUP(F427,'TLA-EDB'!$A$12:$C$78,3,)</f>
        <v/>
      </c>
      <c r="H427" s="65">
        <f>VLOOKUP($A427,'NZ.Stat (Format)'!$C$10:$H$2050,4,)</f>
        <v>4170</v>
      </c>
      <c r="I427" s="65">
        <f>VLOOKUP($A427,'NZ.Stat (Format)'!$C$10:$H$2050,5,)</f>
        <v>4440</v>
      </c>
      <c r="J427" s="65">
        <f>VLOOKUP($A427,'NZ.Stat (Format)'!$C$10:$H$2050,6,)</f>
        <v>4710</v>
      </c>
      <c r="K427" s="37"/>
      <c r="L427" s="37"/>
    </row>
    <row r="428" spans="1:12" x14ac:dyDescent="0.25">
      <c r="A428" s="37" t="s">
        <v>439</v>
      </c>
      <c r="B428" s="37" t="s">
        <v>167</v>
      </c>
      <c r="C428" s="37" t="s">
        <v>167</v>
      </c>
      <c r="D428" s="37" t="b">
        <f t="shared" si="6"/>
        <v>1</v>
      </c>
      <c r="E428" s="37" t="str">
        <f>VLOOKUP(C428,'EDB naming'!$A$6:$B$36,2,)</f>
        <v>Marlborough Lines</v>
      </c>
      <c r="F428" s="37" t="str">
        <f>VLOOKUP(A428,'NZ.Stat (Format)'!$C$10:$D$2050,2,)</f>
        <v>Marlborough district</v>
      </c>
      <c r="G428" s="37" t="str">
        <f>VLOOKUP(F428,'TLA-EDB'!$A$12:$C$78,3,)</f>
        <v/>
      </c>
      <c r="H428" s="65">
        <f>VLOOKUP($A428,'NZ.Stat (Format)'!$C$10:$H$2050,4,)</f>
        <v>510</v>
      </c>
      <c r="I428" s="65">
        <f>VLOOKUP($A428,'NZ.Stat (Format)'!$C$10:$H$2050,5,)</f>
        <v>510</v>
      </c>
      <c r="J428" s="65">
        <f>VLOOKUP($A428,'NZ.Stat (Format)'!$C$10:$H$2050,6,)</f>
        <v>520</v>
      </c>
      <c r="K428" s="37"/>
      <c r="L428" s="37"/>
    </row>
    <row r="429" spans="1:12" x14ac:dyDescent="0.25">
      <c r="A429" s="37" t="s">
        <v>440</v>
      </c>
      <c r="B429" s="37" t="s">
        <v>43</v>
      </c>
      <c r="C429" s="37" t="s">
        <v>2119</v>
      </c>
      <c r="D429" s="37" t="b">
        <f t="shared" si="6"/>
        <v>0</v>
      </c>
      <c r="E429" s="37" t="str">
        <f>VLOOKUP(C429,'EDB naming'!$A$6:$B$36,2,)</f>
        <v>None</v>
      </c>
      <c r="F429" s="37" t="str">
        <f>VLOOKUP(A429,'NZ.Stat (Format)'!$C$10:$D$2050,2,)</f>
        <v>Hurunui district</v>
      </c>
      <c r="G429" s="37" t="str">
        <f>VLOOKUP(F429,'TLA-EDB'!$A$12:$C$78,3,)</f>
        <v/>
      </c>
      <c r="H429" s="65">
        <f>VLOOKUP($A429,'NZ.Stat (Format)'!$C$10:$H$2050,4,)</f>
        <v>0</v>
      </c>
      <c r="I429" s="65">
        <f>VLOOKUP($A429,'NZ.Stat (Format)'!$C$10:$H$2050,5,)</f>
        <v>0</v>
      </c>
      <c r="J429" s="65">
        <f>VLOOKUP($A429,'NZ.Stat (Format)'!$C$10:$H$2050,6,)</f>
        <v>0</v>
      </c>
      <c r="K429" s="37"/>
      <c r="L429" s="37" t="s">
        <v>4170</v>
      </c>
    </row>
    <row r="430" spans="1:12" x14ac:dyDescent="0.25">
      <c r="A430" s="37" t="s">
        <v>441</v>
      </c>
      <c r="B430" s="37" t="s">
        <v>167</v>
      </c>
      <c r="C430" s="37" t="s">
        <v>167</v>
      </c>
      <c r="D430" s="37" t="b">
        <f t="shared" si="6"/>
        <v>1</v>
      </c>
      <c r="E430" s="37" t="str">
        <f>VLOOKUP(C430,'EDB naming'!$A$6:$B$36,2,)</f>
        <v>Marlborough Lines</v>
      </c>
      <c r="F430" s="37" t="str">
        <f>VLOOKUP(A430,'NZ.Stat (Format)'!$C$10:$D$2050,2,)</f>
        <v>Marlborough district</v>
      </c>
      <c r="G430" s="37" t="str">
        <f>VLOOKUP(F430,'TLA-EDB'!$A$12:$C$78,3,)</f>
        <v/>
      </c>
      <c r="H430" s="65">
        <f>VLOOKUP($A430,'NZ.Stat (Format)'!$C$10:$H$2050,4,)</f>
        <v>2840</v>
      </c>
      <c r="I430" s="65">
        <f>VLOOKUP($A430,'NZ.Stat (Format)'!$C$10:$H$2050,5,)</f>
        <v>2820</v>
      </c>
      <c r="J430" s="65">
        <f>VLOOKUP($A430,'NZ.Stat (Format)'!$C$10:$H$2050,6,)</f>
        <v>2770</v>
      </c>
      <c r="K430" s="37"/>
      <c r="L430" s="37"/>
    </row>
    <row r="431" spans="1:12" x14ac:dyDescent="0.25">
      <c r="A431" s="37" t="s">
        <v>442</v>
      </c>
      <c r="B431" s="37" t="s">
        <v>43</v>
      </c>
      <c r="C431" s="37" t="s">
        <v>43</v>
      </c>
      <c r="D431" s="37" t="b">
        <f t="shared" si="6"/>
        <v>1</v>
      </c>
      <c r="E431" s="37" t="str">
        <f>VLOOKUP(C431,'EDB naming'!$A$6:$B$36,2,)</f>
        <v>MainPower NZ</v>
      </c>
      <c r="F431" s="37" t="str">
        <f>VLOOKUP(A431,'NZ.Stat (Format)'!$C$10:$D$2050,2,)</f>
        <v>Kaikoura district</v>
      </c>
      <c r="G431" s="37" t="str">
        <f>VLOOKUP(F431,'TLA-EDB'!$A$12:$C$78,3,)</f>
        <v/>
      </c>
      <c r="H431" s="65">
        <f>VLOOKUP($A431,'NZ.Stat (Format)'!$C$10:$H$2050,4,)</f>
        <v>2020</v>
      </c>
      <c r="I431" s="65">
        <f>VLOOKUP($A431,'NZ.Stat (Format)'!$C$10:$H$2050,5,)</f>
        <v>2010</v>
      </c>
      <c r="J431" s="65">
        <f>VLOOKUP($A431,'NZ.Stat (Format)'!$C$10:$H$2050,6,)</f>
        <v>1980</v>
      </c>
      <c r="K431" s="37"/>
      <c r="L431" s="37"/>
    </row>
    <row r="432" spans="1:12" x14ac:dyDescent="0.25">
      <c r="A432" s="37" t="s">
        <v>443</v>
      </c>
      <c r="B432" s="37" t="s">
        <v>43</v>
      </c>
      <c r="C432" s="37" t="s">
        <v>43</v>
      </c>
      <c r="D432" s="37" t="b">
        <f t="shared" si="6"/>
        <v>1</v>
      </c>
      <c r="E432" s="37" t="str">
        <f>VLOOKUP(C432,'EDB naming'!$A$6:$B$36,2,)</f>
        <v>MainPower NZ</v>
      </c>
      <c r="F432" s="37" t="str">
        <f>VLOOKUP(A432,'NZ.Stat (Format)'!$C$10:$D$2050,2,)</f>
        <v>Kaikoura district</v>
      </c>
      <c r="G432" s="37" t="str">
        <f>VLOOKUP(F432,'TLA-EDB'!$A$12:$C$78,3,)</f>
        <v/>
      </c>
      <c r="H432" s="65">
        <f>VLOOKUP($A432,'NZ.Stat (Format)'!$C$10:$H$2050,4,)</f>
        <v>1660</v>
      </c>
      <c r="I432" s="65">
        <f>VLOOKUP($A432,'NZ.Stat (Format)'!$C$10:$H$2050,5,)</f>
        <v>1680</v>
      </c>
      <c r="J432" s="65">
        <f>VLOOKUP($A432,'NZ.Stat (Format)'!$C$10:$H$2050,6,)</f>
        <v>1700</v>
      </c>
      <c r="K432" s="37"/>
      <c r="L432" s="37"/>
    </row>
    <row r="433" spans="1:12" x14ac:dyDescent="0.25">
      <c r="A433" s="37" t="s">
        <v>444</v>
      </c>
      <c r="B433" s="37" t="s">
        <v>445</v>
      </c>
      <c r="C433" s="37" t="s">
        <v>445</v>
      </c>
      <c r="D433" s="37" t="b">
        <f t="shared" si="6"/>
        <v>1</v>
      </c>
      <c r="E433" s="37" t="str">
        <f>VLOOKUP(C433,'EDB naming'!$A$6:$B$36,2,)</f>
        <v>Network Tasman</v>
      </c>
      <c r="F433" s="37" t="str">
        <f>VLOOKUP(A433,'NZ.Stat (Format)'!$C$10:$D$2050,2,)</f>
        <v>Nelson city</v>
      </c>
      <c r="G433" s="37" t="str">
        <f>VLOOKUP(F433,'TLA-EDB'!$A$12:$C$78,3,)</f>
        <v>Yes</v>
      </c>
      <c r="H433" s="65">
        <f>VLOOKUP($A433,'NZ.Stat (Format)'!$C$10:$H$2050,4,)</f>
        <v>560</v>
      </c>
      <c r="I433" s="65">
        <f>VLOOKUP($A433,'NZ.Stat (Format)'!$C$10:$H$2050,5,)</f>
        <v>580</v>
      </c>
      <c r="J433" s="65">
        <f>VLOOKUP($A433,'NZ.Stat (Format)'!$C$10:$H$2050,6,)</f>
        <v>590</v>
      </c>
      <c r="K433" s="37"/>
      <c r="L433" s="37"/>
    </row>
    <row r="434" spans="1:12" x14ac:dyDescent="0.25">
      <c r="A434" s="37" t="s">
        <v>446</v>
      </c>
      <c r="B434" s="37"/>
      <c r="C434" s="37" t="s">
        <v>2119</v>
      </c>
      <c r="D434" s="37" t="b">
        <f t="shared" si="6"/>
        <v>0</v>
      </c>
      <c r="E434" s="37" t="str">
        <f>VLOOKUP(C434,'EDB naming'!$A$6:$B$36,2,)</f>
        <v>None</v>
      </c>
      <c r="F434" s="37" t="str">
        <f>VLOOKUP(A434,'NZ.Stat (Format)'!$C$10:$D$2050,2,)</f>
        <v>Nelson city</v>
      </c>
      <c r="G434" s="37" t="str">
        <f>VLOOKUP(F434,'TLA-EDB'!$A$12:$C$78,3,)</f>
        <v>Yes</v>
      </c>
      <c r="H434" s="65">
        <f>VLOOKUP($A434,'NZ.Stat (Format)'!$C$10:$H$2050,4,)</f>
        <v>0</v>
      </c>
      <c r="I434" s="65">
        <f>VLOOKUP($A434,'NZ.Stat (Format)'!$C$10:$H$2050,5,)</f>
        <v>0</v>
      </c>
      <c r="J434" s="65">
        <f>VLOOKUP($A434,'NZ.Stat (Format)'!$C$10:$H$2050,6,)</f>
        <v>0</v>
      </c>
      <c r="K434" s="37"/>
      <c r="L434" s="37" t="s">
        <v>4187</v>
      </c>
    </row>
    <row r="435" spans="1:12" x14ac:dyDescent="0.25">
      <c r="A435" s="37" t="s">
        <v>447</v>
      </c>
      <c r="B435" s="37" t="s">
        <v>445</v>
      </c>
      <c r="C435" s="37" t="s">
        <v>445</v>
      </c>
      <c r="D435" s="37" t="b">
        <f t="shared" si="6"/>
        <v>1</v>
      </c>
      <c r="E435" s="37" t="str">
        <f>VLOOKUP(C435,'EDB naming'!$A$6:$B$36,2,)</f>
        <v>Network Tasman</v>
      </c>
      <c r="F435" s="37" t="str">
        <f>VLOOKUP(A435,'NZ.Stat (Format)'!$C$10:$D$2050,2,)</f>
        <v>Tasman district</v>
      </c>
      <c r="G435" s="37" t="str">
        <f>VLOOKUP(F435,'TLA-EDB'!$A$12:$C$78,3,)</f>
        <v/>
      </c>
      <c r="H435" s="65">
        <f>VLOOKUP($A435,'NZ.Stat (Format)'!$C$10:$H$2050,4,)</f>
        <v>80</v>
      </c>
      <c r="I435" s="65">
        <f>VLOOKUP($A435,'NZ.Stat (Format)'!$C$10:$H$2050,5,)</f>
        <v>80</v>
      </c>
      <c r="J435" s="65">
        <f>VLOOKUP($A435,'NZ.Stat (Format)'!$C$10:$H$2050,6,)</f>
        <v>80</v>
      </c>
      <c r="K435" s="37"/>
      <c r="L435" s="37"/>
    </row>
    <row r="436" spans="1:12" x14ac:dyDescent="0.25">
      <c r="A436" s="37" t="s">
        <v>448</v>
      </c>
      <c r="B436" s="37" t="s">
        <v>445</v>
      </c>
      <c r="C436" s="37" t="s">
        <v>445</v>
      </c>
      <c r="D436" s="37" t="b">
        <f t="shared" si="6"/>
        <v>1</v>
      </c>
      <c r="E436" s="37" t="str">
        <f>VLOOKUP(C436,'EDB naming'!$A$6:$B$36,2,)</f>
        <v>Network Tasman</v>
      </c>
      <c r="F436" s="37" t="str">
        <f>VLOOKUP(A436,'NZ.Stat (Format)'!$C$10:$D$2050,2,)</f>
        <v>Nelson city</v>
      </c>
      <c r="G436" s="37" t="str">
        <f>VLOOKUP(F436,'TLA-EDB'!$A$12:$C$78,3,)</f>
        <v>Yes</v>
      </c>
      <c r="H436" s="65">
        <f>VLOOKUP($A436,'NZ.Stat (Format)'!$C$10:$H$2050,4,)</f>
        <v>960</v>
      </c>
      <c r="I436" s="65">
        <f>VLOOKUP($A436,'NZ.Stat (Format)'!$C$10:$H$2050,5,)</f>
        <v>990</v>
      </c>
      <c r="J436" s="65">
        <f>VLOOKUP($A436,'NZ.Stat (Format)'!$C$10:$H$2050,6,)</f>
        <v>1020</v>
      </c>
      <c r="K436" s="37"/>
      <c r="L436" s="37"/>
    </row>
    <row r="437" spans="1:12" x14ac:dyDescent="0.25">
      <c r="A437" s="37" t="s">
        <v>449</v>
      </c>
      <c r="B437" s="37" t="s">
        <v>445</v>
      </c>
      <c r="C437" s="37" t="s">
        <v>445</v>
      </c>
      <c r="D437" s="37" t="b">
        <f t="shared" si="6"/>
        <v>1</v>
      </c>
      <c r="E437" s="37" t="str">
        <f>VLOOKUP(C437,'EDB naming'!$A$6:$B$36,2,)</f>
        <v>Network Tasman</v>
      </c>
      <c r="F437" s="37" t="str">
        <f>VLOOKUP(A437,'NZ.Stat (Format)'!$C$10:$D$2050,2,)</f>
        <v>Tasman district</v>
      </c>
      <c r="G437" s="37" t="str">
        <f>VLOOKUP(F437,'TLA-EDB'!$A$12:$C$78,3,)</f>
        <v/>
      </c>
      <c r="H437" s="65">
        <f>VLOOKUP($A437,'NZ.Stat (Format)'!$C$10:$H$2050,4,)</f>
        <v>2250</v>
      </c>
      <c r="I437" s="65">
        <f>VLOOKUP($A437,'NZ.Stat (Format)'!$C$10:$H$2050,5,)</f>
        <v>2350</v>
      </c>
      <c r="J437" s="65">
        <f>VLOOKUP($A437,'NZ.Stat (Format)'!$C$10:$H$2050,6,)</f>
        <v>2450</v>
      </c>
      <c r="K437" s="37"/>
      <c r="L437" s="37"/>
    </row>
    <row r="438" spans="1:12" x14ac:dyDescent="0.25">
      <c r="A438" s="37" t="s">
        <v>450</v>
      </c>
      <c r="B438" s="37" t="s">
        <v>445</v>
      </c>
      <c r="C438" s="37" t="s">
        <v>445</v>
      </c>
      <c r="D438" s="37" t="b">
        <f t="shared" si="6"/>
        <v>1</v>
      </c>
      <c r="E438" s="37" t="str">
        <f>VLOOKUP(C438,'EDB naming'!$A$6:$B$36,2,)</f>
        <v>Network Tasman</v>
      </c>
      <c r="F438" s="37" t="str">
        <f>VLOOKUP(A438,'NZ.Stat (Format)'!$C$10:$D$2050,2,)</f>
        <v>Tasman district</v>
      </c>
      <c r="G438" s="37" t="str">
        <f>VLOOKUP(F438,'TLA-EDB'!$A$12:$C$78,3,)</f>
        <v/>
      </c>
      <c r="H438" s="65">
        <f>VLOOKUP($A438,'NZ.Stat (Format)'!$C$10:$H$2050,4,)</f>
        <v>880</v>
      </c>
      <c r="I438" s="65">
        <f>VLOOKUP($A438,'NZ.Stat (Format)'!$C$10:$H$2050,5,)</f>
        <v>890</v>
      </c>
      <c r="J438" s="65">
        <f>VLOOKUP($A438,'NZ.Stat (Format)'!$C$10:$H$2050,6,)</f>
        <v>900</v>
      </c>
      <c r="K438" s="37"/>
      <c r="L438" s="37"/>
    </row>
    <row r="439" spans="1:12" x14ac:dyDescent="0.25">
      <c r="A439" s="37" t="s">
        <v>451</v>
      </c>
      <c r="B439" s="37" t="s">
        <v>445</v>
      </c>
      <c r="C439" s="37" t="s">
        <v>445</v>
      </c>
      <c r="D439" s="37" t="b">
        <f t="shared" si="6"/>
        <v>1</v>
      </c>
      <c r="E439" s="37" t="str">
        <f>VLOOKUP(C439,'EDB naming'!$A$6:$B$36,2,)</f>
        <v>Network Tasman</v>
      </c>
      <c r="F439" s="37" t="str">
        <f>VLOOKUP(A439,'NZ.Stat (Format)'!$C$10:$D$2050,2,)</f>
        <v>Tasman district</v>
      </c>
      <c r="G439" s="37" t="str">
        <f>VLOOKUP(F439,'TLA-EDB'!$A$12:$C$78,3,)</f>
        <v/>
      </c>
      <c r="H439" s="65">
        <f>VLOOKUP($A439,'NZ.Stat (Format)'!$C$10:$H$2050,4,)</f>
        <v>4470</v>
      </c>
      <c r="I439" s="65">
        <f>VLOOKUP($A439,'NZ.Stat (Format)'!$C$10:$H$2050,5,)</f>
        <v>4600</v>
      </c>
      <c r="J439" s="65">
        <f>VLOOKUP($A439,'NZ.Stat (Format)'!$C$10:$H$2050,6,)</f>
        <v>4710</v>
      </c>
      <c r="K439" s="37"/>
      <c r="L439" s="37"/>
    </row>
    <row r="440" spans="1:12" x14ac:dyDescent="0.25">
      <c r="A440" s="37" t="s">
        <v>452</v>
      </c>
      <c r="B440" s="37" t="s">
        <v>445</v>
      </c>
      <c r="C440" s="37" t="s">
        <v>2119</v>
      </c>
      <c r="D440" s="37" t="b">
        <f t="shared" si="6"/>
        <v>0</v>
      </c>
      <c r="E440" s="37" t="str">
        <f>VLOOKUP(C440,'EDB naming'!$A$6:$B$36,2,)</f>
        <v>None</v>
      </c>
      <c r="F440" s="37" t="str">
        <f>VLOOKUP(A440,'NZ.Stat (Format)'!$C$10:$D$2050,2,)</f>
        <v>Tasman district</v>
      </c>
      <c r="G440" s="37" t="str">
        <f>VLOOKUP(F440,'TLA-EDB'!$A$12:$C$78,3,)</f>
        <v/>
      </c>
      <c r="H440" s="65">
        <f>VLOOKUP($A440,'NZ.Stat (Format)'!$C$10:$H$2050,4,)</f>
        <v>0</v>
      </c>
      <c r="I440" s="65">
        <f>VLOOKUP($A440,'NZ.Stat (Format)'!$C$10:$H$2050,5,)</f>
        <v>0</v>
      </c>
      <c r="J440" s="65">
        <f>VLOOKUP($A440,'NZ.Stat (Format)'!$C$10:$H$2050,6,)</f>
        <v>0</v>
      </c>
      <c r="K440" s="37"/>
      <c r="L440" s="37" t="s">
        <v>4170</v>
      </c>
    </row>
    <row r="441" spans="1:12" x14ac:dyDescent="0.25">
      <c r="A441" s="37" t="s">
        <v>453</v>
      </c>
      <c r="B441" s="37"/>
      <c r="C441" s="37" t="s">
        <v>445</v>
      </c>
      <c r="D441" s="37" t="b">
        <f t="shared" si="6"/>
        <v>0</v>
      </c>
      <c r="E441" s="37" t="str">
        <f>VLOOKUP(C441,'EDB naming'!$A$6:$B$36,2,)</f>
        <v>Network Tasman</v>
      </c>
      <c r="F441" s="37" t="str">
        <f>VLOOKUP(A441,'NZ.Stat (Format)'!$C$10:$D$2050,2,)</f>
        <v>Tasman district</v>
      </c>
      <c r="G441" s="37" t="str">
        <f>VLOOKUP(F441,'TLA-EDB'!$A$12:$C$78,3,)</f>
        <v/>
      </c>
      <c r="H441" s="65">
        <f>VLOOKUP($A441,'NZ.Stat (Format)'!$C$10:$H$2050,4,)</f>
        <v>10</v>
      </c>
      <c r="I441" s="65">
        <f>VLOOKUP($A441,'NZ.Stat (Format)'!$C$10:$H$2050,5,)</f>
        <v>0</v>
      </c>
      <c r="J441" s="65">
        <f>VLOOKUP($A441,'NZ.Stat (Format)'!$C$10:$H$2050,6,)</f>
        <v>0</v>
      </c>
      <c r="K441" s="37"/>
      <c r="L441" s="37" t="s">
        <v>4174</v>
      </c>
    </row>
    <row r="442" spans="1:12" x14ac:dyDescent="0.25">
      <c r="A442" s="37" t="s">
        <v>454</v>
      </c>
      <c r="B442" s="37" t="s">
        <v>445</v>
      </c>
      <c r="C442" s="37" t="s">
        <v>445</v>
      </c>
      <c r="D442" s="37" t="b">
        <f t="shared" si="6"/>
        <v>1</v>
      </c>
      <c r="E442" s="37" t="str">
        <f>VLOOKUP(C442,'EDB naming'!$A$6:$B$36,2,)</f>
        <v>Network Tasman</v>
      </c>
      <c r="F442" s="37" t="str">
        <f>VLOOKUP(A442,'NZ.Stat (Format)'!$C$10:$D$2050,2,)</f>
        <v>Tasman district</v>
      </c>
      <c r="G442" s="37" t="str">
        <f>VLOOKUP(F442,'TLA-EDB'!$A$12:$C$78,3,)</f>
        <v/>
      </c>
      <c r="H442" s="65">
        <f>VLOOKUP($A442,'NZ.Stat (Format)'!$C$10:$H$2050,4,)</f>
        <v>6060</v>
      </c>
      <c r="I442" s="65">
        <f>VLOOKUP($A442,'NZ.Stat (Format)'!$C$10:$H$2050,5,)</f>
        <v>6310</v>
      </c>
      <c r="J442" s="65">
        <f>VLOOKUP($A442,'NZ.Stat (Format)'!$C$10:$H$2050,6,)</f>
        <v>6540</v>
      </c>
      <c r="K442" s="37"/>
      <c r="L442" s="37"/>
    </row>
    <row r="443" spans="1:12" x14ac:dyDescent="0.25">
      <c r="A443" s="37" t="s">
        <v>455</v>
      </c>
      <c r="B443" s="37" t="s">
        <v>445</v>
      </c>
      <c r="C443" s="37" t="s">
        <v>445</v>
      </c>
      <c r="D443" s="37" t="b">
        <f t="shared" si="6"/>
        <v>1</v>
      </c>
      <c r="E443" s="37" t="str">
        <f>VLOOKUP(C443,'EDB naming'!$A$6:$B$36,2,)</f>
        <v>Network Tasman</v>
      </c>
      <c r="F443" s="37" t="str">
        <f>VLOOKUP(A443,'NZ.Stat (Format)'!$C$10:$D$2050,2,)</f>
        <v>Tasman district</v>
      </c>
      <c r="G443" s="37" t="str">
        <f>VLOOKUP(F443,'TLA-EDB'!$A$12:$C$78,3,)</f>
        <v/>
      </c>
      <c r="H443" s="65">
        <f>VLOOKUP($A443,'NZ.Stat (Format)'!$C$10:$H$2050,4,)</f>
        <v>940</v>
      </c>
      <c r="I443" s="65">
        <f>VLOOKUP($A443,'NZ.Stat (Format)'!$C$10:$H$2050,5,)</f>
        <v>960</v>
      </c>
      <c r="J443" s="65">
        <f>VLOOKUP($A443,'NZ.Stat (Format)'!$C$10:$H$2050,6,)</f>
        <v>970</v>
      </c>
      <c r="K443" s="37"/>
      <c r="L443" s="37"/>
    </row>
    <row r="444" spans="1:12" x14ac:dyDescent="0.25">
      <c r="A444" s="37" t="s">
        <v>456</v>
      </c>
      <c r="B444" s="37" t="s">
        <v>445</v>
      </c>
      <c r="C444" s="37" t="s">
        <v>445</v>
      </c>
      <c r="D444" s="37" t="b">
        <f t="shared" si="6"/>
        <v>1</v>
      </c>
      <c r="E444" s="37" t="str">
        <f>VLOOKUP(C444,'EDB naming'!$A$6:$B$36,2,)</f>
        <v>Network Tasman</v>
      </c>
      <c r="F444" s="37" t="str">
        <f>VLOOKUP(A444,'NZ.Stat (Format)'!$C$10:$D$2050,2,)</f>
        <v>Tasman district</v>
      </c>
      <c r="G444" s="37" t="str">
        <f>VLOOKUP(F444,'TLA-EDB'!$A$12:$C$78,3,)</f>
        <v/>
      </c>
      <c r="H444" s="65">
        <f>VLOOKUP($A444,'NZ.Stat (Format)'!$C$10:$H$2050,4,)</f>
        <v>690</v>
      </c>
      <c r="I444" s="65">
        <f>VLOOKUP($A444,'NZ.Stat (Format)'!$C$10:$H$2050,5,)</f>
        <v>730</v>
      </c>
      <c r="J444" s="65">
        <f>VLOOKUP($A444,'NZ.Stat (Format)'!$C$10:$H$2050,6,)</f>
        <v>770</v>
      </c>
      <c r="K444" s="37"/>
      <c r="L444" s="37"/>
    </row>
    <row r="445" spans="1:12" x14ac:dyDescent="0.25">
      <c r="A445" s="37" t="s">
        <v>457</v>
      </c>
      <c r="B445" s="37" t="s">
        <v>58</v>
      </c>
      <c r="C445" s="37" t="s">
        <v>58</v>
      </c>
      <c r="D445" s="37" t="b">
        <f t="shared" si="6"/>
        <v>1</v>
      </c>
      <c r="E445" s="37" t="str">
        <f>VLOOKUP(C445,'EDB naming'!$A$6:$B$36,2,)</f>
        <v>Aurora Energy</v>
      </c>
      <c r="F445" s="37" t="str">
        <f>VLOOKUP(A445,'NZ.Stat (Format)'!$C$10:$D$2050,2,)</f>
        <v>Dunedin city</v>
      </c>
      <c r="G445" s="37" t="str">
        <f>VLOOKUP(F445,'TLA-EDB'!$A$12:$C$78,3,)</f>
        <v>Yes</v>
      </c>
      <c r="H445" s="65">
        <f>VLOOKUP($A445,'NZ.Stat (Format)'!$C$10:$H$2050,4,)</f>
        <v>590</v>
      </c>
      <c r="I445" s="65">
        <f>VLOOKUP($A445,'NZ.Stat (Format)'!$C$10:$H$2050,5,)</f>
        <v>600</v>
      </c>
      <c r="J445" s="65">
        <f>VLOOKUP($A445,'NZ.Stat (Format)'!$C$10:$H$2050,6,)</f>
        <v>610</v>
      </c>
      <c r="K445" s="37"/>
      <c r="L445" s="37"/>
    </row>
    <row r="446" spans="1:12" x14ac:dyDescent="0.25">
      <c r="A446" s="37" t="s">
        <v>458</v>
      </c>
      <c r="B446" s="37" t="s">
        <v>459</v>
      </c>
      <c r="C446" s="37" t="s">
        <v>459</v>
      </c>
      <c r="D446" s="37" t="b">
        <f t="shared" si="6"/>
        <v>1</v>
      </c>
      <c r="E446" s="37" t="str">
        <f>VLOOKUP(C446,'EDB naming'!$A$6:$B$36,2,)</f>
        <v>Nelson Electricity</v>
      </c>
      <c r="F446" s="37" t="str">
        <f>VLOOKUP(A446,'NZ.Stat (Format)'!$C$10:$D$2050,2,)</f>
        <v>Nelson city</v>
      </c>
      <c r="G446" s="37" t="str">
        <f>VLOOKUP(F446,'TLA-EDB'!$A$12:$C$78,3,)</f>
        <v>Yes</v>
      </c>
      <c r="H446" s="65">
        <f>VLOOKUP($A446,'NZ.Stat (Format)'!$C$10:$H$2050,4,)</f>
        <v>3270</v>
      </c>
      <c r="I446" s="65">
        <f>VLOOKUP($A446,'NZ.Stat (Format)'!$C$10:$H$2050,5,)</f>
        <v>3360</v>
      </c>
      <c r="J446" s="65">
        <f>VLOOKUP($A446,'NZ.Stat (Format)'!$C$10:$H$2050,6,)</f>
        <v>3420</v>
      </c>
      <c r="K446" s="37"/>
      <c r="L446" s="37"/>
    </row>
    <row r="447" spans="1:12" x14ac:dyDescent="0.25">
      <c r="A447" s="37" t="s">
        <v>460</v>
      </c>
      <c r="B447" s="37" t="s">
        <v>459</v>
      </c>
      <c r="C447" s="37" t="s">
        <v>459</v>
      </c>
      <c r="D447" s="37" t="b">
        <f t="shared" si="6"/>
        <v>1</v>
      </c>
      <c r="E447" s="37" t="str">
        <f>VLOOKUP(C447,'EDB naming'!$A$6:$B$36,2,)</f>
        <v>Nelson Electricity</v>
      </c>
      <c r="F447" s="37" t="str">
        <f>VLOOKUP(A447,'NZ.Stat (Format)'!$C$10:$D$2050,2,)</f>
        <v>Nelson city</v>
      </c>
      <c r="G447" s="37" t="str">
        <f>VLOOKUP(F447,'TLA-EDB'!$A$12:$C$78,3,)</f>
        <v>Yes</v>
      </c>
      <c r="H447" s="65">
        <f>VLOOKUP($A447,'NZ.Stat (Format)'!$C$10:$H$2050,4,)</f>
        <v>650</v>
      </c>
      <c r="I447" s="65">
        <f>VLOOKUP($A447,'NZ.Stat (Format)'!$C$10:$H$2050,5,)</f>
        <v>660</v>
      </c>
      <c r="J447" s="65">
        <f>VLOOKUP($A447,'NZ.Stat (Format)'!$C$10:$H$2050,6,)</f>
        <v>670</v>
      </c>
      <c r="K447" s="37"/>
      <c r="L447" s="37"/>
    </row>
    <row r="448" spans="1:12" x14ac:dyDescent="0.25">
      <c r="A448" s="37" t="s">
        <v>461</v>
      </c>
      <c r="B448" s="37" t="s">
        <v>459</v>
      </c>
      <c r="C448" s="37" t="s">
        <v>459</v>
      </c>
      <c r="D448" s="37" t="b">
        <f t="shared" si="6"/>
        <v>1</v>
      </c>
      <c r="E448" s="37" t="str">
        <f>VLOOKUP(C448,'EDB naming'!$A$6:$B$36,2,)</f>
        <v>Nelson Electricity</v>
      </c>
      <c r="F448" s="37" t="str">
        <f>VLOOKUP(A448,'NZ.Stat (Format)'!$C$10:$D$2050,2,)</f>
        <v>Nelson city</v>
      </c>
      <c r="G448" s="37" t="str">
        <f>VLOOKUP(F448,'TLA-EDB'!$A$12:$C$78,3,)</f>
        <v>Yes</v>
      </c>
      <c r="H448" s="65">
        <f>VLOOKUP($A448,'NZ.Stat (Format)'!$C$10:$H$2050,4,)</f>
        <v>890</v>
      </c>
      <c r="I448" s="65">
        <f>VLOOKUP($A448,'NZ.Stat (Format)'!$C$10:$H$2050,5,)</f>
        <v>910</v>
      </c>
      <c r="J448" s="65">
        <f>VLOOKUP($A448,'NZ.Stat (Format)'!$C$10:$H$2050,6,)</f>
        <v>910</v>
      </c>
      <c r="K448" s="37"/>
      <c r="L448" s="37"/>
    </row>
    <row r="449" spans="1:12" x14ac:dyDescent="0.25">
      <c r="A449" s="37" t="s">
        <v>462</v>
      </c>
      <c r="B449" s="37" t="s">
        <v>445</v>
      </c>
      <c r="C449" s="37" t="s">
        <v>445</v>
      </c>
      <c r="D449" s="37" t="b">
        <f t="shared" si="6"/>
        <v>1</v>
      </c>
      <c r="E449" s="37" t="str">
        <f>VLOOKUP(C449,'EDB naming'!$A$6:$B$36,2,)</f>
        <v>Network Tasman</v>
      </c>
      <c r="F449" s="37" t="str">
        <f>VLOOKUP(A449,'NZ.Stat (Format)'!$C$10:$D$2050,2,)</f>
        <v>Nelson city</v>
      </c>
      <c r="G449" s="37" t="str">
        <f>VLOOKUP(F449,'TLA-EDB'!$A$12:$C$78,3,)</f>
        <v>Yes</v>
      </c>
      <c r="H449" s="65">
        <f>VLOOKUP($A449,'NZ.Stat (Format)'!$C$10:$H$2050,4,)</f>
        <v>2280</v>
      </c>
      <c r="I449" s="65">
        <f>VLOOKUP($A449,'NZ.Stat (Format)'!$C$10:$H$2050,5,)</f>
        <v>2320</v>
      </c>
      <c r="J449" s="65">
        <f>VLOOKUP($A449,'NZ.Stat (Format)'!$C$10:$H$2050,6,)</f>
        <v>2340</v>
      </c>
      <c r="K449" s="37"/>
      <c r="L449" s="37"/>
    </row>
    <row r="450" spans="1:12" x14ac:dyDescent="0.25">
      <c r="A450" s="37" t="s">
        <v>463</v>
      </c>
      <c r="B450" s="37" t="s">
        <v>464</v>
      </c>
      <c r="C450" s="37" t="s">
        <v>464</v>
      </c>
      <c r="D450" s="37" t="b">
        <f t="shared" si="6"/>
        <v>1</v>
      </c>
      <c r="E450" s="37" t="str">
        <f>VLOOKUP(C450,'EDB naming'!$A$6:$B$36,2,)</f>
        <v>Westpower</v>
      </c>
      <c r="F450" s="37" t="str">
        <f>VLOOKUP(A450,'NZ.Stat (Format)'!$C$10:$D$2050,2,)</f>
        <v>Westland district</v>
      </c>
      <c r="G450" s="37" t="str">
        <f>VLOOKUP(F450,'TLA-EDB'!$A$12:$C$78,3,)</f>
        <v>Yes</v>
      </c>
      <c r="H450" s="65">
        <f>VLOOKUP($A450,'NZ.Stat (Format)'!$C$10:$H$2050,4,)</f>
        <v>310</v>
      </c>
      <c r="I450" s="65">
        <f>VLOOKUP($A450,'NZ.Stat (Format)'!$C$10:$H$2050,5,)</f>
        <v>310</v>
      </c>
      <c r="J450" s="65">
        <f>VLOOKUP($A450,'NZ.Stat (Format)'!$C$10:$H$2050,6,)</f>
        <v>310</v>
      </c>
      <c r="K450" s="37"/>
      <c r="L450" s="37"/>
    </row>
    <row r="451" spans="1:12" x14ac:dyDescent="0.25">
      <c r="A451" s="37" t="s">
        <v>465</v>
      </c>
      <c r="B451" s="37" t="s">
        <v>464</v>
      </c>
      <c r="C451" s="37" t="s">
        <v>464</v>
      </c>
      <c r="D451" s="37" t="b">
        <f t="shared" si="6"/>
        <v>1</v>
      </c>
      <c r="E451" s="37" t="str">
        <f>VLOOKUP(C451,'EDB naming'!$A$6:$B$36,2,)</f>
        <v>Westpower</v>
      </c>
      <c r="F451" s="37" t="str">
        <f>VLOOKUP(A451,'NZ.Stat (Format)'!$C$10:$D$2050,2,)</f>
        <v>Westland district</v>
      </c>
      <c r="G451" s="37" t="str">
        <f>VLOOKUP(F451,'TLA-EDB'!$A$12:$C$78,3,)</f>
        <v>Yes</v>
      </c>
      <c r="H451" s="65">
        <f>VLOOKUP($A451,'NZ.Stat (Format)'!$C$10:$H$2050,4,)</f>
        <v>340</v>
      </c>
      <c r="I451" s="65">
        <f>VLOOKUP($A451,'NZ.Stat (Format)'!$C$10:$H$2050,5,)</f>
        <v>340</v>
      </c>
      <c r="J451" s="65">
        <f>VLOOKUP($A451,'NZ.Stat (Format)'!$C$10:$H$2050,6,)</f>
        <v>340</v>
      </c>
      <c r="K451" s="37"/>
      <c r="L451" s="37"/>
    </row>
    <row r="452" spans="1:12" x14ac:dyDescent="0.25">
      <c r="A452" s="37" t="s">
        <v>466</v>
      </c>
      <c r="B452" s="37" t="s">
        <v>464</v>
      </c>
      <c r="C452" s="37" t="s">
        <v>464</v>
      </c>
      <c r="D452" s="37" t="b">
        <f t="shared" si="6"/>
        <v>1</v>
      </c>
      <c r="E452" s="37" t="str">
        <f>VLOOKUP(C452,'EDB naming'!$A$6:$B$36,2,)</f>
        <v>Westpower</v>
      </c>
      <c r="F452" s="37" t="str">
        <f>VLOOKUP(A452,'NZ.Stat (Format)'!$C$10:$D$2050,2,)</f>
        <v>Westland district</v>
      </c>
      <c r="G452" s="37" t="str">
        <f>VLOOKUP(F452,'TLA-EDB'!$A$12:$C$78,3,)</f>
        <v>Yes</v>
      </c>
      <c r="H452" s="65">
        <f>VLOOKUP($A452,'NZ.Stat (Format)'!$C$10:$H$2050,4,)</f>
        <v>320</v>
      </c>
      <c r="I452" s="65">
        <f>VLOOKUP($A452,'NZ.Stat (Format)'!$C$10:$H$2050,5,)</f>
        <v>320</v>
      </c>
      <c r="J452" s="65">
        <f>VLOOKUP($A452,'NZ.Stat (Format)'!$C$10:$H$2050,6,)</f>
        <v>320</v>
      </c>
      <c r="K452" s="37"/>
      <c r="L452" s="37"/>
    </row>
    <row r="453" spans="1:12" x14ac:dyDescent="0.25">
      <c r="A453" s="37" t="s">
        <v>467</v>
      </c>
      <c r="B453" s="37" t="s">
        <v>464</v>
      </c>
      <c r="C453" s="37" t="s">
        <v>464</v>
      </c>
      <c r="D453" s="37" t="b">
        <f t="shared" si="6"/>
        <v>1</v>
      </c>
      <c r="E453" s="37" t="str">
        <f>VLOOKUP(C453,'EDB naming'!$A$6:$B$36,2,)</f>
        <v>Westpower</v>
      </c>
      <c r="F453" s="37" t="str">
        <f>VLOOKUP(A453,'NZ.Stat (Format)'!$C$10:$D$2050,2,)</f>
        <v>Westland district</v>
      </c>
      <c r="G453" s="37" t="str">
        <f>VLOOKUP(F453,'TLA-EDB'!$A$12:$C$78,3,)</f>
        <v>Yes</v>
      </c>
      <c r="H453" s="65">
        <f>VLOOKUP($A453,'NZ.Stat (Format)'!$C$10:$H$2050,4,)</f>
        <v>260</v>
      </c>
      <c r="I453" s="65">
        <f>VLOOKUP($A453,'NZ.Stat (Format)'!$C$10:$H$2050,5,)</f>
        <v>260</v>
      </c>
      <c r="J453" s="65">
        <f>VLOOKUP($A453,'NZ.Stat (Format)'!$C$10:$H$2050,6,)</f>
        <v>260</v>
      </c>
      <c r="K453" s="37"/>
      <c r="L453" s="37"/>
    </row>
    <row r="454" spans="1:12" x14ac:dyDescent="0.25">
      <c r="A454" s="37" t="s">
        <v>468</v>
      </c>
      <c r="B454" s="37" t="s">
        <v>445</v>
      </c>
      <c r="C454" s="37" t="s">
        <v>445</v>
      </c>
      <c r="D454" s="37" t="b">
        <f t="shared" si="6"/>
        <v>1</v>
      </c>
      <c r="E454" s="37" t="str">
        <f>VLOOKUP(C454,'EDB naming'!$A$6:$B$36,2,)</f>
        <v>Network Tasman</v>
      </c>
      <c r="F454" s="37" t="str">
        <f>VLOOKUP(A454,'NZ.Stat (Format)'!$C$10:$D$2050,2,)</f>
        <v>Tasman district</v>
      </c>
      <c r="G454" s="37" t="str">
        <f>VLOOKUP(F454,'TLA-EDB'!$A$12:$C$78,3,)</f>
        <v/>
      </c>
      <c r="H454" s="65">
        <f>VLOOKUP($A454,'NZ.Stat (Format)'!$C$10:$H$2050,4,)</f>
        <v>6440</v>
      </c>
      <c r="I454" s="65">
        <f>VLOOKUP($A454,'NZ.Stat (Format)'!$C$10:$H$2050,5,)</f>
        <v>6670</v>
      </c>
      <c r="J454" s="65">
        <f>VLOOKUP($A454,'NZ.Stat (Format)'!$C$10:$H$2050,6,)</f>
        <v>6850</v>
      </c>
      <c r="K454" s="37"/>
      <c r="L454" s="37"/>
    </row>
    <row r="455" spans="1:12" x14ac:dyDescent="0.25">
      <c r="A455" s="37" t="s">
        <v>469</v>
      </c>
      <c r="B455" s="37" t="s">
        <v>445</v>
      </c>
      <c r="C455" s="37" t="s">
        <v>445</v>
      </c>
      <c r="D455" s="37" t="b">
        <f t="shared" si="6"/>
        <v>1</v>
      </c>
      <c r="E455" s="37" t="str">
        <f>VLOOKUP(C455,'EDB naming'!$A$6:$B$36,2,)</f>
        <v>Network Tasman</v>
      </c>
      <c r="F455" s="37" t="str">
        <f>VLOOKUP(A455,'NZ.Stat (Format)'!$C$10:$D$2050,2,)</f>
        <v>Tasman district</v>
      </c>
      <c r="G455" s="37" t="str">
        <f>VLOOKUP(F455,'TLA-EDB'!$A$12:$C$78,3,)</f>
        <v/>
      </c>
      <c r="H455" s="65">
        <f>VLOOKUP($A455,'NZ.Stat (Format)'!$C$10:$H$2050,4,)</f>
        <v>4010</v>
      </c>
      <c r="I455" s="65">
        <f>VLOOKUP($A455,'NZ.Stat (Format)'!$C$10:$H$2050,5,)</f>
        <v>4170</v>
      </c>
      <c r="J455" s="65">
        <f>VLOOKUP($A455,'NZ.Stat (Format)'!$C$10:$H$2050,6,)</f>
        <v>4280</v>
      </c>
      <c r="K455" s="37"/>
      <c r="L455" s="37"/>
    </row>
    <row r="456" spans="1:12" x14ac:dyDescent="0.25">
      <c r="A456" s="37" t="s">
        <v>470</v>
      </c>
      <c r="B456" s="37"/>
      <c r="C456" s="37" t="s">
        <v>2119</v>
      </c>
      <c r="D456" s="37" t="b">
        <f t="shared" si="6"/>
        <v>0</v>
      </c>
      <c r="E456" s="37" t="str">
        <f>VLOOKUP(C456,'EDB naming'!$A$6:$B$36,2,)</f>
        <v>None</v>
      </c>
      <c r="F456" s="37" t="str">
        <f>VLOOKUP(A456,'NZ.Stat (Format)'!$C$10:$D$2050,2,)</f>
        <v>Tasman district</v>
      </c>
      <c r="G456" s="37" t="str">
        <f>VLOOKUP(F456,'TLA-EDB'!$A$12:$C$78,3,)</f>
        <v/>
      </c>
      <c r="H456" s="65">
        <f>VLOOKUP($A456,'NZ.Stat (Format)'!$C$10:$H$2050,4,)</f>
        <v>0</v>
      </c>
      <c r="I456" s="65">
        <f>VLOOKUP($A456,'NZ.Stat (Format)'!$C$10:$H$2050,5,)</f>
        <v>0</v>
      </c>
      <c r="J456" s="65">
        <f>VLOOKUP($A456,'NZ.Stat (Format)'!$C$10:$H$2050,6,)</f>
        <v>0</v>
      </c>
      <c r="K456" s="37"/>
      <c r="L456" s="37" t="s">
        <v>4187</v>
      </c>
    </row>
    <row r="457" spans="1:12" x14ac:dyDescent="0.25">
      <c r="A457" s="37" t="s">
        <v>471</v>
      </c>
      <c r="B457" s="37" t="s">
        <v>472</v>
      </c>
      <c r="C457" s="37" t="s">
        <v>472</v>
      </c>
      <c r="D457" s="37" t="b">
        <f t="shared" si="6"/>
        <v>1</v>
      </c>
      <c r="E457" s="37" t="str">
        <f>VLOOKUP(C457,'EDB naming'!$A$6:$B$36,2,)</f>
        <v>Buller Electricity</v>
      </c>
      <c r="F457" s="37" t="str">
        <f>VLOOKUP(A457,'NZ.Stat (Format)'!$C$10:$D$2050,2,)</f>
        <v>Buller district</v>
      </c>
      <c r="G457" s="37" t="str">
        <f>VLOOKUP(F457,'TLA-EDB'!$A$12:$C$78,3,)</f>
        <v>Yes</v>
      </c>
      <c r="H457" s="65">
        <f>VLOOKUP($A457,'NZ.Stat (Format)'!$C$10:$H$2050,4,)</f>
        <v>350</v>
      </c>
      <c r="I457" s="65">
        <f>VLOOKUP($A457,'NZ.Stat (Format)'!$C$10:$H$2050,5,)</f>
        <v>330</v>
      </c>
      <c r="J457" s="65">
        <f>VLOOKUP($A457,'NZ.Stat (Format)'!$C$10:$H$2050,6,)</f>
        <v>320</v>
      </c>
      <c r="K457" s="37"/>
      <c r="L457" s="37"/>
    </row>
    <row r="458" spans="1:12" x14ac:dyDescent="0.25">
      <c r="A458" s="37" t="s">
        <v>473</v>
      </c>
      <c r="B458" s="37" t="s">
        <v>472</v>
      </c>
      <c r="C458" s="37" t="s">
        <v>472</v>
      </c>
      <c r="D458" s="37" t="b">
        <f t="shared" si="6"/>
        <v>1</v>
      </c>
      <c r="E458" s="37" t="str">
        <f>VLOOKUP(C458,'EDB naming'!$A$6:$B$36,2,)</f>
        <v>Buller Electricity</v>
      </c>
      <c r="F458" s="37" t="str">
        <f>VLOOKUP(A458,'NZ.Stat (Format)'!$C$10:$D$2050,2,)</f>
        <v>Buller district</v>
      </c>
      <c r="G458" s="37" t="str">
        <f>VLOOKUP(F458,'TLA-EDB'!$A$12:$C$78,3,)</f>
        <v>Yes</v>
      </c>
      <c r="H458" s="65">
        <f>VLOOKUP($A458,'NZ.Stat (Format)'!$C$10:$H$2050,4,)</f>
        <v>1520</v>
      </c>
      <c r="I458" s="65">
        <f>VLOOKUP($A458,'NZ.Stat (Format)'!$C$10:$H$2050,5,)</f>
        <v>1510</v>
      </c>
      <c r="J458" s="65">
        <f>VLOOKUP($A458,'NZ.Stat (Format)'!$C$10:$H$2050,6,)</f>
        <v>1500</v>
      </c>
      <c r="K458" s="37"/>
      <c r="L458" s="37"/>
    </row>
    <row r="459" spans="1:12" x14ac:dyDescent="0.25">
      <c r="A459" s="37" t="s">
        <v>474</v>
      </c>
      <c r="B459" s="37" t="s">
        <v>472</v>
      </c>
      <c r="C459" s="37" t="s">
        <v>472</v>
      </c>
      <c r="D459" s="37" t="b">
        <f t="shared" si="6"/>
        <v>1</v>
      </c>
      <c r="E459" s="37" t="str">
        <f>VLOOKUP(C459,'EDB naming'!$A$6:$B$36,2,)</f>
        <v>Buller Electricity</v>
      </c>
      <c r="F459" s="37" t="str">
        <f>VLOOKUP(A459,'NZ.Stat (Format)'!$C$10:$D$2050,2,)</f>
        <v>Buller district</v>
      </c>
      <c r="G459" s="37" t="str">
        <f>VLOOKUP(F459,'TLA-EDB'!$A$12:$C$78,3,)</f>
        <v>Yes</v>
      </c>
      <c r="H459" s="65">
        <f>VLOOKUP($A459,'NZ.Stat (Format)'!$C$10:$H$2050,4,)</f>
        <v>350</v>
      </c>
      <c r="I459" s="65">
        <f>VLOOKUP($A459,'NZ.Stat (Format)'!$C$10:$H$2050,5,)</f>
        <v>340</v>
      </c>
      <c r="J459" s="65">
        <f>VLOOKUP($A459,'NZ.Stat (Format)'!$C$10:$H$2050,6,)</f>
        <v>330</v>
      </c>
      <c r="K459" s="37"/>
      <c r="L459" s="37"/>
    </row>
    <row r="460" spans="1:12" x14ac:dyDescent="0.25">
      <c r="A460" s="37" t="s">
        <v>475</v>
      </c>
      <c r="B460" s="37" t="s">
        <v>464</v>
      </c>
      <c r="C460" s="37" t="s">
        <v>464</v>
      </c>
      <c r="D460" s="37" t="b">
        <f t="shared" si="6"/>
        <v>1</v>
      </c>
      <c r="E460" s="37" t="str">
        <f>VLOOKUP(C460,'EDB naming'!$A$6:$B$36,2,)</f>
        <v>Westpower</v>
      </c>
      <c r="F460" s="37" t="str">
        <f>VLOOKUP(A460,'NZ.Stat (Format)'!$C$10:$D$2050,2,)</f>
        <v>Buller district</v>
      </c>
      <c r="G460" s="37" t="str">
        <f>VLOOKUP(F460,'TLA-EDB'!$A$12:$C$78,3,)</f>
        <v>Yes</v>
      </c>
      <c r="H460" s="65">
        <f>VLOOKUP($A460,'NZ.Stat (Format)'!$C$10:$H$2050,4,)</f>
        <v>140</v>
      </c>
      <c r="I460" s="65">
        <f>VLOOKUP($A460,'NZ.Stat (Format)'!$C$10:$H$2050,5,)</f>
        <v>140</v>
      </c>
      <c r="J460" s="65">
        <f>VLOOKUP($A460,'NZ.Stat (Format)'!$C$10:$H$2050,6,)</f>
        <v>140</v>
      </c>
      <c r="K460" s="37"/>
      <c r="L460" s="37"/>
    </row>
    <row r="461" spans="1:12" x14ac:dyDescent="0.25">
      <c r="A461" s="37" t="s">
        <v>476</v>
      </c>
      <c r="B461" s="37" t="s">
        <v>464</v>
      </c>
      <c r="C461" s="37" t="s">
        <v>464</v>
      </c>
      <c r="D461" s="37" t="b">
        <f t="shared" si="6"/>
        <v>1</v>
      </c>
      <c r="E461" s="37" t="str">
        <f>VLOOKUP(C461,'EDB naming'!$A$6:$B$36,2,)</f>
        <v>Westpower</v>
      </c>
      <c r="F461" s="37" t="str">
        <f>VLOOKUP(A461,'NZ.Stat (Format)'!$C$10:$D$2050,2,)</f>
        <v>Buller district</v>
      </c>
      <c r="G461" s="37" t="str">
        <f>VLOOKUP(F461,'TLA-EDB'!$A$12:$C$78,3,)</f>
        <v>Yes</v>
      </c>
      <c r="H461" s="65">
        <f>VLOOKUP($A461,'NZ.Stat (Format)'!$C$10:$H$2050,4,)</f>
        <v>330</v>
      </c>
      <c r="I461" s="65">
        <f>VLOOKUP($A461,'NZ.Stat (Format)'!$C$10:$H$2050,5,)</f>
        <v>340</v>
      </c>
      <c r="J461" s="65">
        <f>VLOOKUP($A461,'NZ.Stat (Format)'!$C$10:$H$2050,6,)</f>
        <v>350</v>
      </c>
      <c r="K461" s="37"/>
      <c r="L461" s="37"/>
    </row>
    <row r="462" spans="1:12" x14ac:dyDescent="0.25">
      <c r="A462" s="37" t="s">
        <v>477</v>
      </c>
      <c r="B462" s="37" t="s">
        <v>464</v>
      </c>
      <c r="C462" s="37" t="s">
        <v>464</v>
      </c>
      <c r="D462" s="37" t="b">
        <f t="shared" si="6"/>
        <v>1</v>
      </c>
      <c r="E462" s="37" t="str">
        <f>VLOOKUP(C462,'EDB naming'!$A$6:$B$36,2,)</f>
        <v>Westpower</v>
      </c>
      <c r="F462" s="37" t="str">
        <f>VLOOKUP(A462,'NZ.Stat (Format)'!$C$10:$D$2050,2,)</f>
        <v>Buller district</v>
      </c>
      <c r="G462" s="37" t="str">
        <f>VLOOKUP(F462,'TLA-EDB'!$A$12:$C$78,3,)</f>
        <v>Yes</v>
      </c>
      <c r="H462" s="65">
        <f>VLOOKUP($A462,'NZ.Stat (Format)'!$C$10:$H$2050,4,)</f>
        <v>380</v>
      </c>
      <c r="I462" s="65">
        <f>VLOOKUP($A462,'NZ.Stat (Format)'!$C$10:$H$2050,5,)</f>
        <v>390</v>
      </c>
      <c r="J462" s="65">
        <f>VLOOKUP($A462,'NZ.Stat (Format)'!$C$10:$H$2050,6,)</f>
        <v>400</v>
      </c>
      <c r="K462" s="37"/>
      <c r="L462" s="37"/>
    </row>
    <row r="463" spans="1:12" x14ac:dyDescent="0.25">
      <c r="A463" s="37" t="s">
        <v>478</v>
      </c>
      <c r="B463" s="37" t="s">
        <v>445</v>
      </c>
      <c r="C463" s="37" t="s">
        <v>445</v>
      </c>
      <c r="D463" s="37" t="b">
        <f t="shared" si="6"/>
        <v>1</v>
      </c>
      <c r="E463" s="37" t="str">
        <f>VLOOKUP(C463,'EDB naming'!$A$6:$B$36,2,)</f>
        <v>Network Tasman</v>
      </c>
      <c r="F463" s="37" t="str">
        <f>VLOOKUP(A463,'NZ.Stat (Format)'!$C$10:$D$2050,2,)</f>
        <v>Buller district</v>
      </c>
      <c r="G463" s="37" t="str">
        <f>VLOOKUP(F463,'TLA-EDB'!$A$12:$C$78,3,)</f>
        <v>Yes</v>
      </c>
      <c r="H463" s="65">
        <f>VLOOKUP($A463,'NZ.Stat (Format)'!$C$10:$H$2050,4,)</f>
        <v>190</v>
      </c>
      <c r="I463" s="65">
        <f>VLOOKUP($A463,'NZ.Stat (Format)'!$C$10:$H$2050,5,)</f>
        <v>190</v>
      </c>
      <c r="J463" s="65">
        <f>VLOOKUP($A463,'NZ.Stat (Format)'!$C$10:$H$2050,6,)</f>
        <v>180</v>
      </c>
      <c r="K463" s="37"/>
      <c r="L463" s="37"/>
    </row>
    <row r="464" spans="1:12" x14ac:dyDescent="0.25">
      <c r="A464" s="37" t="s">
        <v>479</v>
      </c>
      <c r="B464" s="37" t="s">
        <v>464</v>
      </c>
      <c r="C464" s="37" t="s">
        <v>464</v>
      </c>
      <c r="D464" s="37" t="b">
        <f t="shared" si="6"/>
        <v>1</v>
      </c>
      <c r="E464" s="37" t="str">
        <f>VLOOKUP(C464,'EDB naming'!$A$6:$B$36,2,)</f>
        <v>Westpower</v>
      </c>
      <c r="F464" s="37" t="str">
        <f>VLOOKUP(A464,'NZ.Stat (Format)'!$C$10:$D$2050,2,)</f>
        <v>Grey district</v>
      </c>
      <c r="G464" s="37" t="str">
        <f>VLOOKUP(F464,'TLA-EDB'!$A$12:$C$78,3,)</f>
        <v/>
      </c>
      <c r="H464" s="65">
        <f>VLOOKUP($A464,'NZ.Stat (Format)'!$C$10:$H$2050,4,)</f>
        <v>290</v>
      </c>
      <c r="I464" s="65">
        <f>VLOOKUP($A464,'NZ.Stat (Format)'!$C$10:$H$2050,5,)</f>
        <v>280</v>
      </c>
      <c r="J464" s="65">
        <f>VLOOKUP($A464,'NZ.Stat (Format)'!$C$10:$H$2050,6,)</f>
        <v>270</v>
      </c>
      <c r="K464" s="37"/>
      <c r="L464" s="37"/>
    </row>
    <row r="465" spans="1:12" x14ac:dyDescent="0.25">
      <c r="A465" s="37" t="s">
        <v>480</v>
      </c>
      <c r="B465" s="37" t="s">
        <v>464</v>
      </c>
      <c r="C465" s="37" t="s">
        <v>464</v>
      </c>
      <c r="D465" s="37" t="b">
        <f t="shared" si="6"/>
        <v>1</v>
      </c>
      <c r="E465" s="37" t="str">
        <f>VLOOKUP(C465,'EDB naming'!$A$6:$B$36,2,)</f>
        <v>Westpower</v>
      </c>
      <c r="F465" s="37" t="str">
        <f>VLOOKUP(A465,'NZ.Stat (Format)'!$C$10:$D$2050,2,)</f>
        <v>Grey district</v>
      </c>
      <c r="G465" s="37" t="str">
        <f>VLOOKUP(F465,'TLA-EDB'!$A$12:$C$78,3,)</f>
        <v/>
      </c>
      <c r="H465" s="65">
        <f>VLOOKUP($A465,'NZ.Stat (Format)'!$C$10:$H$2050,4,)</f>
        <v>240</v>
      </c>
      <c r="I465" s="65">
        <f>VLOOKUP($A465,'NZ.Stat (Format)'!$C$10:$H$2050,5,)</f>
        <v>240</v>
      </c>
      <c r="J465" s="65">
        <f>VLOOKUP($A465,'NZ.Stat (Format)'!$C$10:$H$2050,6,)</f>
        <v>230</v>
      </c>
      <c r="K465" s="37"/>
      <c r="L465" s="37"/>
    </row>
    <row r="466" spans="1:12" x14ac:dyDescent="0.25">
      <c r="A466" s="37" t="s">
        <v>481</v>
      </c>
      <c r="B466" s="37" t="s">
        <v>464</v>
      </c>
      <c r="C466" s="37" t="s">
        <v>464</v>
      </c>
      <c r="D466" s="37" t="b">
        <f t="shared" ref="D466:D529" si="7">C466=B466</f>
        <v>1</v>
      </c>
      <c r="E466" s="37" t="str">
        <f>VLOOKUP(C466,'EDB naming'!$A$6:$B$36,2,)</f>
        <v>Westpower</v>
      </c>
      <c r="F466" s="37" t="str">
        <f>VLOOKUP(A466,'NZ.Stat (Format)'!$C$10:$D$2050,2,)</f>
        <v>Grey district</v>
      </c>
      <c r="G466" s="37" t="str">
        <f>VLOOKUP(F466,'TLA-EDB'!$A$12:$C$78,3,)</f>
        <v/>
      </c>
      <c r="H466" s="65">
        <f>VLOOKUP($A466,'NZ.Stat (Format)'!$C$10:$H$2050,4,)</f>
        <v>50</v>
      </c>
      <c r="I466" s="65">
        <f>VLOOKUP($A466,'NZ.Stat (Format)'!$C$10:$H$2050,5,)</f>
        <v>50</v>
      </c>
      <c r="J466" s="65">
        <f>VLOOKUP($A466,'NZ.Stat (Format)'!$C$10:$H$2050,6,)</f>
        <v>50</v>
      </c>
      <c r="K466" s="37"/>
      <c r="L466" s="37"/>
    </row>
    <row r="467" spans="1:12" x14ac:dyDescent="0.25">
      <c r="A467" s="37" t="s">
        <v>482</v>
      </c>
      <c r="B467" s="37" t="s">
        <v>464</v>
      </c>
      <c r="C467" s="37" t="s">
        <v>464</v>
      </c>
      <c r="D467" s="37" t="b">
        <f t="shared" si="7"/>
        <v>1</v>
      </c>
      <c r="E467" s="37" t="str">
        <f>VLOOKUP(C467,'EDB naming'!$A$6:$B$36,2,)</f>
        <v>Westpower</v>
      </c>
      <c r="F467" s="37" t="str">
        <f>VLOOKUP(A467,'NZ.Stat (Format)'!$C$10:$D$2050,2,)</f>
        <v>Grey district</v>
      </c>
      <c r="G467" s="37" t="str">
        <f>VLOOKUP(F467,'TLA-EDB'!$A$12:$C$78,3,)</f>
        <v/>
      </c>
      <c r="H467" s="65">
        <f>VLOOKUP($A467,'NZ.Stat (Format)'!$C$10:$H$2050,4,)</f>
        <v>190</v>
      </c>
      <c r="I467" s="65">
        <f>VLOOKUP($A467,'NZ.Stat (Format)'!$C$10:$H$2050,5,)</f>
        <v>190</v>
      </c>
      <c r="J467" s="65">
        <f>VLOOKUP($A467,'NZ.Stat (Format)'!$C$10:$H$2050,6,)</f>
        <v>190</v>
      </c>
      <c r="K467" s="37"/>
      <c r="L467" s="37"/>
    </row>
    <row r="468" spans="1:12" x14ac:dyDescent="0.25">
      <c r="A468" s="37" t="s">
        <v>483</v>
      </c>
      <c r="B468" s="37" t="s">
        <v>464</v>
      </c>
      <c r="C468" s="37" t="s">
        <v>464</v>
      </c>
      <c r="D468" s="37" t="b">
        <f t="shared" si="7"/>
        <v>1</v>
      </c>
      <c r="E468" s="37" t="str">
        <f>VLOOKUP(C468,'EDB naming'!$A$6:$B$36,2,)</f>
        <v>Westpower</v>
      </c>
      <c r="F468" s="37" t="str">
        <f>VLOOKUP(A468,'NZ.Stat (Format)'!$C$10:$D$2050,2,)</f>
        <v>Grey district</v>
      </c>
      <c r="G468" s="37" t="str">
        <f>VLOOKUP(F468,'TLA-EDB'!$A$12:$C$78,3,)</f>
        <v/>
      </c>
      <c r="H468" s="65">
        <f>VLOOKUP($A468,'NZ.Stat (Format)'!$C$10:$H$2050,4,)</f>
        <v>80</v>
      </c>
      <c r="I468" s="65">
        <f>VLOOKUP($A468,'NZ.Stat (Format)'!$C$10:$H$2050,5,)</f>
        <v>70</v>
      </c>
      <c r="J468" s="65">
        <f>VLOOKUP($A468,'NZ.Stat (Format)'!$C$10:$H$2050,6,)</f>
        <v>70</v>
      </c>
      <c r="K468" s="37"/>
      <c r="L468" s="37"/>
    </row>
    <row r="469" spans="1:12" x14ac:dyDescent="0.25">
      <c r="A469" s="37" t="s">
        <v>484</v>
      </c>
      <c r="B469" s="37" t="s">
        <v>464</v>
      </c>
      <c r="C469" s="37" t="s">
        <v>464</v>
      </c>
      <c r="D469" s="37" t="b">
        <f t="shared" si="7"/>
        <v>1</v>
      </c>
      <c r="E469" s="37" t="str">
        <f>VLOOKUP(C469,'EDB naming'!$A$6:$B$36,2,)</f>
        <v>Westpower</v>
      </c>
      <c r="F469" s="37" t="str">
        <f>VLOOKUP(A469,'NZ.Stat (Format)'!$C$10:$D$2050,2,)</f>
        <v>Grey district</v>
      </c>
      <c r="G469" s="37" t="str">
        <f>VLOOKUP(F469,'TLA-EDB'!$A$12:$C$78,3,)</f>
        <v/>
      </c>
      <c r="H469" s="65">
        <f>VLOOKUP($A469,'NZ.Stat (Format)'!$C$10:$H$2050,4,)</f>
        <v>420</v>
      </c>
      <c r="I469" s="65">
        <f>VLOOKUP($A469,'NZ.Stat (Format)'!$C$10:$H$2050,5,)</f>
        <v>430</v>
      </c>
      <c r="J469" s="65">
        <f>VLOOKUP($A469,'NZ.Stat (Format)'!$C$10:$H$2050,6,)</f>
        <v>440</v>
      </c>
      <c r="K469" s="37"/>
      <c r="L469" s="37"/>
    </row>
    <row r="470" spans="1:12" x14ac:dyDescent="0.25">
      <c r="A470" s="37" t="s">
        <v>485</v>
      </c>
      <c r="B470" s="37" t="s">
        <v>464</v>
      </c>
      <c r="C470" s="37" t="s">
        <v>464</v>
      </c>
      <c r="D470" s="37" t="b">
        <f t="shared" si="7"/>
        <v>1</v>
      </c>
      <c r="E470" s="37" t="str">
        <f>VLOOKUP(C470,'EDB naming'!$A$6:$B$36,2,)</f>
        <v>Westpower</v>
      </c>
      <c r="F470" s="37" t="str">
        <f>VLOOKUP(A470,'NZ.Stat (Format)'!$C$10:$D$2050,2,)</f>
        <v>Grey district</v>
      </c>
      <c r="G470" s="37" t="str">
        <f>VLOOKUP(F470,'TLA-EDB'!$A$12:$C$78,3,)</f>
        <v/>
      </c>
      <c r="H470" s="65">
        <f>VLOOKUP($A470,'NZ.Stat (Format)'!$C$10:$H$2050,4,)</f>
        <v>170</v>
      </c>
      <c r="I470" s="65">
        <f>VLOOKUP($A470,'NZ.Stat (Format)'!$C$10:$H$2050,5,)</f>
        <v>170</v>
      </c>
      <c r="J470" s="65">
        <f>VLOOKUP($A470,'NZ.Stat (Format)'!$C$10:$H$2050,6,)</f>
        <v>170</v>
      </c>
      <c r="K470" s="37"/>
      <c r="L470" s="37"/>
    </row>
    <row r="471" spans="1:12" x14ac:dyDescent="0.25">
      <c r="A471" s="37" t="s">
        <v>486</v>
      </c>
      <c r="B471" s="37" t="s">
        <v>464</v>
      </c>
      <c r="C471" s="37" t="s">
        <v>464</v>
      </c>
      <c r="D471" s="37" t="b">
        <f t="shared" si="7"/>
        <v>1</v>
      </c>
      <c r="E471" s="37" t="str">
        <f>VLOOKUP(C471,'EDB naming'!$A$6:$B$36,2,)</f>
        <v>Westpower</v>
      </c>
      <c r="F471" s="37" t="str">
        <f>VLOOKUP(A471,'NZ.Stat (Format)'!$C$10:$D$2050,2,)</f>
        <v>Westland district</v>
      </c>
      <c r="G471" s="37" t="str">
        <f>VLOOKUP(F471,'TLA-EDB'!$A$12:$C$78,3,)</f>
        <v>Yes</v>
      </c>
      <c r="H471" s="65">
        <f>VLOOKUP($A471,'NZ.Stat (Format)'!$C$10:$H$2050,4,)</f>
        <v>60</v>
      </c>
      <c r="I471" s="65">
        <f>VLOOKUP($A471,'NZ.Stat (Format)'!$C$10:$H$2050,5,)</f>
        <v>60</v>
      </c>
      <c r="J471" s="65">
        <f>VLOOKUP($A471,'NZ.Stat (Format)'!$C$10:$H$2050,6,)</f>
        <v>60</v>
      </c>
      <c r="K471" s="37"/>
      <c r="L471" s="37"/>
    </row>
    <row r="472" spans="1:12" x14ac:dyDescent="0.25">
      <c r="A472" s="37" t="s">
        <v>487</v>
      </c>
      <c r="B472" s="37" t="s">
        <v>464</v>
      </c>
      <c r="C472" s="37" t="s">
        <v>464</v>
      </c>
      <c r="D472" s="37" t="b">
        <f t="shared" si="7"/>
        <v>1</v>
      </c>
      <c r="E472" s="37" t="str">
        <f>VLOOKUP(C472,'EDB naming'!$A$6:$B$36,2,)</f>
        <v>Westpower</v>
      </c>
      <c r="F472" s="37" t="str">
        <f>VLOOKUP(A472,'NZ.Stat (Format)'!$C$10:$D$2050,2,)</f>
        <v>Westland district</v>
      </c>
      <c r="G472" s="37" t="str">
        <f>VLOOKUP(F472,'TLA-EDB'!$A$12:$C$78,3,)</f>
        <v>Yes</v>
      </c>
      <c r="H472" s="65">
        <f>VLOOKUP($A472,'NZ.Stat (Format)'!$C$10:$H$2050,4,)</f>
        <v>750</v>
      </c>
      <c r="I472" s="65">
        <f>VLOOKUP($A472,'NZ.Stat (Format)'!$C$10:$H$2050,5,)</f>
        <v>770</v>
      </c>
      <c r="J472" s="65">
        <f>VLOOKUP($A472,'NZ.Stat (Format)'!$C$10:$H$2050,6,)</f>
        <v>800</v>
      </c>
      <c r="K472" s="37"/>
      <c r="L472" s="37"/>
    </row>
    <row r="473" spans="1:12" x14ac:dyDescent="0.25">
      <c r="A473" s="37" t="s">
        <v>488</v>
      </c>
      <c r="B473" s="37" t="s">
        <v>464</v>
      </c>
      <c r="C473" s="37" t="s">
        <v>464</v>
      </c>
      <c r="D473" s="37" t="b">
        <f t="shared" si="7"/>
        <v>1</v>
      </c>
      <c r="E473" s="37" t="str">
        <f>VLOOKUP(C473,'EDB naming'!$A$6:$B$36,2,)</f>
        <v>Westpower</v>
      </c>
      <c r="F473" s="37" t="str">
        <f>VLOOKUP(A473,'NZ.Stat (Format)'!$C$10:$D$2050,2,)</f>
        <v>Westland district</v>
      </c>
      <c r="G473" s="37" t="str">
        <f>VLOOKUP(F473,'TLA-EDB'!$A$12:$C$78,3,)</f>
        <v>Yes</v>
      </c>
      <c r="H473" s="65">
        <f>VLOOKUP($A473,'NZ.Stat (Format)'!$C$10:$H$2050,4,)</f>
        <v>960</v>
      </c>
      <c r="I473" s="65">
        <f>VLOOKUP($A473,'NZ.Stat (Format)'!$C$10:$H$2050,5,)</f>
        <v>990</v>
      </c>
      <c r="J473" s="65">
        <f>VLOOKUP($A473,'NZ.Stat (Format)'!$C$10:$H$2050,6,)</f>
        <v>1020</v>
      </c>
      <c r="K473" s="37"/>
      <c r="L473" s="37"/>
    </row>
    <row r="474" spans="1:12" x14ac:dyDescent="0.25">
      <c r="A474" s="37" t="s">
        <v>489</v>
      </c>
      <c r="B474" s="37" t="s">
        <v>464</v>
      </c>
      <c r="C474" s="37" t="s">
        <v>464</v>
      </c>
      <c r="D474" s="37" t="b">
        <f t="shared" si="7"/>
        <v>1</v>
      </c>
      <c r="E474" s="37" t="str">
        <f>VLOOKUP(C474,'EDB naming'!$A$6:$B$36,2,)</f>
        <v>Westpower</v>
      </c>
      <c r="F474" s="37" t="str">
        <f>VLOOKUP(A474,'NZ.Stat (Format)'!$C$10:$D$2050,2,)</f>
        <v>Westland district</v>
      </c>
      <c r="G474" s="37" t="str">
        <f>VLOOKUP(F474,'TLA-EDB'!$A$12:$C$78,3,)</f>
        <v>Yes</v>
      </c>
      <c r="H474" s="65">
        <f>VLOOKUP($A474,'NZ.Stat (Format)'!$C$10:$H$2050,4,)</f>
        <v>550</v>
      </c>
      <c r="I474" s="65">
        <f>VLOOKUP($A474,'NZ.Stat (Format)'!$C$10:$H$2050,5,)</f>
        <v>550</v>
      </c>
      <c r="J474" s="65">
        <f>VLOOKUP($A474,'NZ.Stat (Format)'!$C$10:$H$2050,6,)</f>
        <v>560</v>
      </c>
      <c r="K474" s="37"/>
      <c r="L474" s="37"/>
    </row>
    <row r="475" spans="1:12" x14ac:dyDescent="0.25">
      <c r="A475" s="37" t="s">
        <v>490</v>
      </c>
      <c r="B475" s="37" t="s">
        <v>43</v>
      </c>
      <c r="C475" s="37" t="s">
        <v>43</v>
      </c>
      <c r="D475" s="37" t="b">
        <f t="shared" si="7"/>
        <v>1</v>
      </c>
      <c r="E475" s="37" t="str">
        <f>VLOOKUP(C475,'EDB naming'!$A$6:$B$36,2,)</f>
        <v>MainPower NZ</v>
      </c>
      <c r="F475" s="37" t="str">
        <f>VLOOKUP(A475,'NZ.Stat (Format)'!$C$10:$D$2050,2,)</f>
        <v>Hurunui district</v>
      </c>
      <c r="G475" s="37" t="str">
        <f>VLOOKUP(F475,'TLA-EDB'!$A$12:$C$78,3,)</f>
        <v/>
      </c>
      <c r="H475" s="65">
        <f>VLOOKUP($A475,'NZ.Stat (Format)'!$C$10:$H$2050,4,)</f>
        <v>1910</v>
      </c>
      <c r="I475" s="65">
        <f>VLOOKUP($A475,'NZ.Stat (Format)'!$C$10:$H$2050,5,)</f>
        <v>1960</v>
      </c>
      <c r="J475" s="65">
        <f>VLOOKUP($A475,'NZ.Stat (Format)'!$C$10:$H$2050,6,)</f>
        <v>2000</v>
      </c>
      <c r="K475" s="37"/>
      <c r="L475" s="37"/>
    </row>
    <row r="476" spans="1:12" x14ac:dyDescent="0.25">
      <c r="A476" s="37" t="s">
        <v>491</v>
      </c>
      <c r="B476" s="37" t="s">
        <v>43</v>
      </c>
      <c r="C476" s="37" t="s">
        <v>43</v>
      </c>
      <c r="D476" s="37" t="b">
        <f t="shared" si="7"/>
        <v>1</v>
      </c>
      <c r="E476" s="37" t="str">
        <f>VLOOKUP(C476,'EDB naming'!$A$6:$B$36,2,)</f>
        <v>MainPower NZ</v>
      </c>
      <c r="F476" s="37" t="str">
        <f>VLOOKUP(A476,'NZ.Stat (Format)'!$C$10:$D$2050,2,)</f>
        <v>Waimakariri district</v>
      </c>
      <c r="G476" s="37" t="str">
        <f>VLOOKUP(F476,'TLA-EDB'!$A$12:$C$78,3,)</f>
        <v/>
      </c>
      <c r="H476" s="65">
        <f>VLOOKUP($A476,'NZ.Stat (Format)'!$C$10:$H$2050,4,)</f>
        <v>2860</v>
      </c>
      <c r="I476" s="65">
        <f>VLOOKUP($A476,'NZ.Stat (Format)'!$C$10:$H$2050,5,)</f>
        <v>3720</v>
      </c>
      <c r="J476" s="65">
        <f>VLOOKUP($A476,'NZ.Stat (Format)'!$C$10:$H$2050,6,)</f>
        <v>4370</v>
      </c>
      <c r="K476" s="37"/>
      <c r="L476" s="37"/>
    </row>
    <row r="477" spans="1:12" x14ac:dyDescent="0.25">
      <c r="A477" s="37" t="s">
        <v>492</v>
      </c>
      <c r="B477" s="37" t="s">
        <v>43</v>
      </c>
      <c r="C477" s="37" t="s">
        <v>43</v>
      </c>
      <c r="D477" s="37" t="b">
        <f t="shared" si="7"/>
        <v>1</v>
      </c>
      <c r="E477" s="37" t="str">
        <f>VLOOKUP(C477,'EDB naming'!$A$6:$B$36,2,)</f>
        <v>MainPower NZ</v>
      </c>
      <c r="F477" s="37" t="str">
        <f>VLOOKUP(A477,'NZ.Stat (Format)'!$C$10:$D$2050,2,)</f>
        <v>Waimakariri district</v>
      </c>
      <c r="G477" s="37" t="str">
        <f>VLOOKUP(F477,'TLA-EDB'!$A$12:$C$78,3,)</f>
        <v/>
      </c>
      <c r="H477" s="65">
        <f>VLOOKUP($A477,'NZ.Stat (Format)'!$C$10:$H$2050,4,)</f>
        <v>80</v>
      </c>
      <c r="I477" s="65">
        <f>VLOOKUP($A477,'NZ.Stat (Format)'!$C$10:$H$2050,5,)</f>
        <v>70</v>
      </c>
      <c r="J477" s="65">
        <f>VLOOKUP($A477,'NZ.Stat (Format)'!$C$10:$H$2050,6,)</f>
        <v>70</v>
      </c>
      <c r="K477" s="37"/>
      <c r="L477" s="37"/>
    </row>
    <row r="478" spans="1:12" x14ac:dyDescent="0.25">
      <c r="A478" s="37" t="s">
        <v>493</v>
      </c>
      <c r="B478" s="37" t="s">
        <v>43</v>
      </c>
      <c r="C478" s="37" t="s">
        <v>43</v>
      </c>
      <c r="D478" s="37" t="b">
        <f t="shared" si="7"/>
        <v>1</v>
      </c>
      <c r="E478" s="37" t="str">
        <f>VLOOKUP(C478,'EDB naming'!$A$6:$B$36,2,)</f>
        <v>MainPower NZ</v>
      </c>
      <c r="F478" s="37" t="str">
        <f>VLOOKUP(A478,'NZ.Stat (Format)'!$C$10:$D$2050,2,)</f>
        <v>Waimakariri district</v>
      </c>
      <c r="G478" s="37" t="str">
        <f>VLOOKUP(F478,'TLA-EDB'!$A$12:$C$78,3,)</f>
        <v/>
      </c>
      <c r="H478" s="65">
        <f>VLOOKUP($A478,'NZ.Stat (Format)'!$C$10:$H$2050,4,)</f>
        <v>2980</v>
      </c>
      <c r="I478" s="65">
        <f>VLOOKUP($A478,'NZ.Stat (Format)'!$C$10:$H$2050,5,)</f>
        <v>3190</v>
      </c>
      <c r="J478" s="65">
        <f>VLOOKUP($A478,'NZ.Stat (Format)'!$C$10:$H$2050,6,)</f>
        <v>3380</v>
      </c>
      <c r="K478" s="37"/>
      <c r="L478" s="37"/>
    </row>
    <row r="479" spans="1:12" x14ac:dyDescent="0.25">
      <c r="A479" s="37" t="s">
        <v>494</v>
      </c>
      <c r="B479" s="37" t="s">
        <v>43</v>
      </c>
      <c r="C479" s="37" t="s">
        <v>43</v>
      </c>
      <c r="D479" s="37" t="b">
        <f t="shared" si="7"/>
        <v>1</v>
      </c>
      <c r="E479" s="37" t="str">
        <f>VLOOKUP(C479,'EDB naming'!$A$6:$B$36,2,)</f>
        <v>MainPower NZ</v>
      </c>
      <c r="F479" s="37" t="str">
        <f>VLOOKUP(A479,'NZ.Stat (Format)'!$C$10:$D$2050,2,)</f>
        <v>Waimakariri district</v>
      </c>
      <c r="G479" s="37" t="str">
        <f>VLOOKUP(F479,'TLA-EDB'!$A$12:$C$78,3,)</f>
        <v/>
      </c>
      <c r="H479" s="65">
        <f>VLOOKUP($A479,'NZ.Stat (Format)'!$C$10:$H$2050,4,)</f>
        <v>2280</v>
      </c>
      <c r="I479" s="65">
        <f>VLOOKUP($A479,'NZ.Stat (Format)'!$C$10:$H$2050,5,)</f>
        <v>2290</v>
      </c>
      <c r="J479" s="65">
        <f>VLOOKUP($A479,'NZ.Stat (Format)'!$C$10:$H$2050,6,)</f>
        <v>2290</v>
      </c>
      <c r="K479" s="37"/>
      <c r="L479" s="37"/>
    </row>
    <row r="480" spans="1:12" x14ac:dyDescent="0.25">
      <c r="A480" s="37" t="s">
        <v>495</v>
      </c>
      <c r="B480" s="37" t="s">
        <v>43</v>
      </c>
      <c r="C480" s="37" t="s">
        <v>43</v>
      </c>
      <c r="D480" s="37" t="b">
        <f t="shared" si="7"/>
        <v>1</v>
      </c>
      <c r="E480" s="37" t="str">
        <f>VLOOKUP(C480,'EDB naming'!$A$6:$B$36,2,)</f>
        <v>MainPower NZ</v>
      </c>
      <c r="F480" s="37" t="str">
        <f>VLOOKUP(A480,'NZ.Stat (Format)'!$C$10:$D$2050,2,)</f>
        <v>Waimakariri district</v>
      </c>
      <c r="G480" s="37" t="str">
        <f>VLOOKUP(F480,'TLA-EDB'!$A$12:$C$78,3,)</f>
        <v/>
      </c>
      <c r="H480" s="65">
        <f>VLOOKUP($A480,'NZ.Stat (Format)'!$C$10:$H$2050,4,)</f>
        <v>1520</v>
      </c>
      <c r="I480" s="65">
        <f>VLOOKUP($A480,'NZ.Stat (Format)'!$C$10:$H$2050,5,)</f>
        <v>1550</v>
      </c>
      <c r="J480" s="65">
        <f>VLOOKUP($A480,'NZ.Stat (Format)'!$C$10:$H$2050,6,)</f>
        <v>1570</v>
      </c>
      <c r="K480" s="37"/>
      <c r="L480" s="37"/>
    </row>
    <row r="481" spans="1:12" x14ac:dyDescent="0.25">
      <c r="A481" s="37" t="s">
        <v>496</v>
      </c>
      <c r="B481" s="37" t="s">
        <v>43</v>
      </c>
      <c r="C481" s="37" t="s">
        <v>43</v>
      </c>
      <c r="D481" s="37" t="b">
        <f t="shared" si="7"/>
        <v>1</v>
      </c>
      <c r="E481" s="37" t="str">
        <f>VLOOKUP(C481,'EDB naming'!$A$6:$B$36,2,)</f>
        <v>MainPower NZ</v>
      </c>
      <c r="F481" s="37" t="str">
        <f>VLOOKUP(A481,'NZ.Stat (Format)'!$C$10:$D$2050,2,)</f>
        <v>Waimakariri district</v>
      </c>
      <c r="G481" s="37" t="str">
        <f>VLOOKUP(F481,'TLA-EDB'!$A$12:$C$78,3,)</f>
        <v/>
      </c>
      <c r="H481" s="65">
        <f>VLOOKUP($A481,'NZ.Stat (Format)'!$C$10:$H$2050,4,)</f>
        <v>2920</v>
      </c>
      <c r="I481" s="65">
        <f>VLOOKUP($A481,'NZ.Stat (Format)'!$C$10:$H$2050,5,)</f>
        <v>3620</v>
      </c>
      <c r="J481" s="65">
        <f>VLOOKUP($A481,'NZ.Stat (Format)'!$C$10:$H$2050,6,)</f>
        <v>3920</v>
      </c>
      <c r="K481" s="37"/>
      <c r="L481" s="37"/>
    </row>
    <row r="482" spans="1:12" x14ac:dyDescent="0.25">
      <c r="A482" s="37" t="s">
        <v>497</v>
      </c>
      <c r="B482" s="37" t="s">
        <v>43</v>
      </c>
      <c r="C482" s="37" t="s">
        <v>43</v>
      </c>
      <c r="D482" s="37" t="b">
        <f t="shared" si="7"/>
        <v>1</v>
      </c>
      <c r="E482" s="37" t="str">
        <f>VLOOKUP(C482,'EDB naming'!$A$6:$B$36,2,)</f>
        <v>MainPower NZ</v>
      </c>
      <c r="F482" s="37" t="str">
        <f>VLOOKUP(A482,'NZ.Stat (Format)'!$C$10:$D$2050,2,)</f>
        <v>Waimakariri district</v>
      </c>
      <c r="G482" s="37" t="str">
        <f>VLOOKUP(F482,'TLA-EDB'!$A$12:$C$78,3,)</f>
        <v/>
      </c>
      <c r="H482" s="65">
        <f>VLOOKUP($A482,'NZ.Stat (Format)'!$C$10:$H$2050,4,)</f>
        <v>740</v>
      </c>
      <c r="I482" s="65">
        <f>VLOOKUP($A482,'NZ.Stat (Format)'!$C$10:$H$2050,5,)</f>
        <v>1130</v>
      </c>
      <c r="J482" s="65">
        <f>VLOOKUP($A482,'NZ.Stat (Format)'!$C$10:$H$2050,6,)</f>
        <v>1310</v>
      </c>
      <c r="K482" s="37"/>
      <c r="L482" s="37"/>
    </row>
    <row r="483" spans="1:12" x14ac:dyDescent="0.25">
      <c r="A483" s="37" t="s">
        <v>498</v>
      </c>
      <c r="B483" s="37" t="s">
        <v>43</v>
      </c>
      <c r="C483" s="37" t="s">
        <v>43</v>
      </c>
      <c r="D483" s="37" t="b">
        <f t="shared" si="7"/>
        <v>1</v>
      </c>
      <c r="E483" s="37" t="str">
        <f>VLOOKUP(C483,'EDB naming'!$A$6:$B$36,2,)</f>
        <v>MainPower NZ</v>
      </c>
      <c r="F483" s="37" t="str">
        <f>VLOOKUP(A483,'NZ.Stat (Format)'!$C$10:$D$2050,2,)</f>
        <v>Waimakariri district</v>
      </c>
      <c r="G483" s="37" t="str">
        <f>VLOOKUP(F483,'TLA-EDB'!$A$12:$C$78,3,)</f>
        <v/>
      </c>
      <c r="H483" s="65">
        <f>VLOOKUP($A483,'NZ.Stat (Format)'!$C$10:$H$2050,4,)</f>
        <v>2000</v>
      </c>
      <c r="I483" s="65">
        <f>VLOOKUP($A483,'NZ.Stat (Format)'!$C$10:$H$2050,5,)</f>
        <v>2170</v>
      </c>
      <c r="J483" s="65">
        <f>VLOOKUP($A483,'NZ.Stat (Format)'!$C$10:$H$2050,6,)</f>
        <v>2320</v>
      </c>
      <c r="K483" s="37"/>
      <c r="L483" s="37"/>
    </row>
    <row r="484" spans="1:12" x14ac:dyDescent="0.25">
      <c r="A484" s="37" t="s">
        <v>499</v>
      </c>
      <c r="B484" s="37" t="s">
        <v>325</v>
      </c>
      <c r="C484" s="37" t="s">
        <v>325</v>
      </c>
      <c r="D484" s="37" t="b">
        <f t="shared" si="7"/>
        <v>1</v>
      </c>
      <c r="E484" s="37" t="str">
        <f>VLOOKUP(C484,'EDB naming'!$A$6:$B$36,2,)</f>
        <v>Orion NZ</v>
      </c>
      <c r="F484" s="37" t="str">
        <f>VLOOKUP(A484,'NZ.Stat (Format)'!$C$10:$D$2050,2,)</f>
        <v>Selwyn district</v>
      </c>
      <c r="G484" s="37" t="str">
        <f>VLOOKUP(F484,'TLA-EDB'!$A$12:$C$78,3,)</f>
        <v/>
      </c>
      <c r="H484" s="65">
        <f>VLOOKUP($A484,'NZ.Stat (Format)'!$C$10:$H$2050,4,)</f>
        <v>4270</v>
      </c>
      <c r="I484" s="65">
        <f>VLOOKUP($A484,'NZ.Stat (Format)'!$C$10:$H$2050,5,)</f>
        <v>4780</v>
      </c>
      <c r="J484" s="65">
        <f>VLOOKUP($A484,'NZ.Stat (Format)'!$C$10:$H$2050,6,)</f>
        <v>5160</v>
      </c>
      <c r="K484" s="37"/>
      <c r="L484" s="37"/>
    </row>
    <row r="485" spans="1:12" x14ac:dyDescent="0.25">
      <c r="A485" s="37" t="s">
        <v>500</v>
      </c>
      <c r="B485" s="37" t="s">
        <v>325</v>
      </c>
      <c r="C485" s="37" t="s">
        <v>325</v>
      </c>
      <c r="D485" s="37" t="b">
        <f t="shared" si="7"/>
        <v>1</v>
      </c>
      <c r="E485" s="37" t="str">
        <f>VLOOKUP(C485,'EDB naming'!$A$6:$B$36,2,)</f>
        <v>Orion NZ</v>
      </c>
      <c r="F485" s="37" t="str">
        <f>VLOOKUP(A485,'NZ.Stat (Format)'!$C$10:$D$2050,2,)</f>
        <v>Selwyn district</v>
      </c>
      <c r="G485" s="37" t="str">
        <f>VLOOKUP(F485,'TLA-EDB'!$A$12:$C$78,3,)</f>
        <v/>
      </c>
      <c r="H485" s="65">
        <f>VLOOKUP($A485,'NZ.Stat (Format)'!$C$10:$H$2050,4,)</f>
        <v>1590</v>
      </c>
      <c r="I485" s="65">
        <f>VLOOKUP($A485,'NZ.Stat (Format)'!$C$10:$H$2050,5,)</f>
        <v>1620</v>
      </c>
      <c r="J485" s="65">
        <f>VLOOKUP($A485,'NZ.Stat (Format)'!$C$10:$H$2050,6,)</f>
        <v>1650</v>
      </c>
      <c r="K485" s="37"/>
      <c r="L485" s="37"/>
    </row>
    <row r="486" spans="1:12" x14ac:dyDescent="0.25">
      <c r="A486" s="37" t="s">
        <v>501</v>
      </c>
      <c r="B486" s="37" t="s">
        <v>325</v>
      </c>
      <c r="C486" s="37" t="s">
        <v>325</v>
      </c>
      <c r="D486" s="37" t="b">
        <f t="shared" si="7"/>
        <v>1</v>
      </c>
      <c r="E486" s="37" t="str">
        <f>VLOOKUP(C486,'EDB naming'!$A$6:$B$36,2,)</f>
        <v>Orion NZ</v>
      </c>
      <c r="F486" s="37" t="str">
        <f>VLOOKUP(A486,'NZ.Stat (Format)'!$C$10:$D$2050,2,)</f>
        <v>Christchurch city</v>
      </c>
      <c r="G486" s="37" t="str">
        <f>VLOOKUP(F486,'TLA-EDB'!$A$12:$C$78,3,)</f>
        <v/>
      </c>
      <c r="H486" s="65">
        <f>VLOOKUP($A486,'NZ.Stat (Format)'!$C$10:$H$2050,4,)</f>
        <v>3400</v>
      </c>
      <c r="I486" s="65">
        <f>VLOOKUP($A486,'NZ.Stat (Format)'!$C$10:$H$2050,5,)</f>
        <v>3490</v>
      </c>
      <c r="J486" s="65">
        <f>VLOOKUP($A486,'NZ.Stat (Format)'!$C$10:$H$2050,6,)</f>
        <v>3570</v>
      </c>
      <c r="K486" s="37"/>
      <c r="L486" s="37"/>
    </row>
    <row r="487" spans="1:12" x14ac:dyDescent="0.25">
      <c r="A487" s="37" t="s">
        <v>502</v>
      </c>
      <c r="B487" s="37" t="s">
        <v>325</v>
      </c>
      <c r="C487" s="37" t="s">
        <v>325</v>
      </c>
      <c r="D487" s="37" t="b">
        <f t="shared" si="7"/>
        <v>1</v>
      </c>
      <c r="E487" s="37" t="str">
        <f>VLOOKUP(C487,'EDB naming'!$A$6:$B$36,2,)</f>
        <v>Orion NZ</v>
      </c>
      <c r="F487" s="37" t="str">
        <f>VLOOKUP(A487,'NZ.Stat (Format)'!$C$10:$D$2050,2,)</f>
        <v>Christchurch city</v>
      </c>
      <c r="G487" s="37" t="str">
        <f>VLOOKUP(F487,'TLA-EDB'!$A$12:$C$78,3,)</f>
        <v/>
      </c>
      <c r="H487" s="65">
        <f>VLOOKUP($A487,'NZ.Stat (Format)'!$C$10:$H$2050,4,)</f>
        <v>3730</v>
      </c>
      <c r="I487" s="65">
        <f>VLOOKUP($A487,'NZ.Stat (Format)'!$C$10:$H$2050,5,)</f>
        <v>3770</v>
      </c>
      <c r="J487" s="65">
        <f>VLOOKUP($A487,'NZ.Stat (Format)'!$C$10:$H$2050,6,)</f>
        <v>3810</v>
      </c>
      <c r="K487" s="37"/>
      <c r="L487" s="37"/>
    </row>
    <row r="488" spans="1:12" x14ac:dyDescent="0.25">
      <c r="A488" s="37" t="s">
        <v>503</v>
      </c>
      <c r="B488" s="37" t="s">
        <v>325</v>
      </c>
      <c r="C488" s="37" t="s">
        <v>325</v>
      </c>
      <c r="D488" s="37" t="b">
        <f t="shared" si="7"/>
        <v>1</v>
      </c>
      <c r="E488" s="37" t="str">
        <f>VLOOKUP(C488,'EDB naming'!$A$6:$B$36,2,)</f>
        <v>Orion NZ</v>
      </c>
      <c r="F488" s="37" t="str">
        <f>VLOOKUP(A488,'NZ.Stat (Format)'!$C$10:$D$2050,2,)</f>
        <v>Christchurch city</v>
      </c>
      <c r="G488" s="37" t="str">
        <f>VLOOKUP(F488,'TLA-EDB'!$A$12:$C$78,3,)</f>
        <v/>
      </c>
      <c r="H488" s="65">
        <f>VLOOKUP($A488,'NZ.Stat (Format)'!$C$10:$H$2050,4,)</f>
        <v>2430</v>
      </c>
      <c r="I488" s="65">
        <f>VLOOKUP($A488,'NZ.Stat (Format)'!$C$10:$H$2050,5,)</f>
        <v>2510</v>
      </c>
      <c r="J488" s="65">
        <f>VLOOKUP($A488,'NZ.Stat (Format)'!$C$10:$H$2050,6,)</f>
        <v>2590</v>
      </c>
      <c r="K488" s="37"/>
      <c r="L488" s="37"/>
    </row>
    <row r="489" spans="1:12" x14ac:dyDescent="0.25">
      <c r="A489" s="37" t="s">
        <v>504</v>
      </c>
      <c r="B489" s="37" t="s">
        <v>325</v>
      </c>
      <c r="C489" s="37" t="s">
        <v>325</v>
      </c>
      <c r="D489" s="37" t="b">
        <f t="shared" si="7"/>
        <v>1</v>
      </c>
      <c r="E489" s="37" t="str">
        <f>VLOOKUP(C489,'EDB naming'!$A$6:$B$36,2,)</f>
        <v>Orion NZ</v>
      </c>
      <c r="F489" s="37" t="str">
        <f>VLOOKUP(A489,'NZ.Stat (Format)'!$C$10:$D$2050,2,)</f>
        <v>Christchurch city</v>
      </c>
      <c r="G489" s="37" t="str">
        <f>VLOOKUP(F489,'TLA-EDB'!$A$12:$C$78,3,)</f>
        <v/>
      </c>
      <c r="H489" s="65">
        <f>VLOOKUP($A489,'NZ.Stat (Format)'!$C$10:$H$2050,4,)</f>
        <v>1050</v>
      </c>
      <c r="I489" s="65">
        <f>VLOOKUP($A489,'NZ.Stat (Format)'!$C$10:$H$2050,5,)</f>
        <v>3110</v>
      </c>
      <c r="J489" s="65">
        <f>VLOOKUP($A489,'NZ.Stat (Format)'!$C$10:$H$2050,6,)</f>
        <v>3690</v>
      </c>
      <c r="K489" s="37"/>
      <c r="L489" s="37"/>
    </row>
    <row r="490" spans="1:12" x14ac:dyDescent="0.25">
      <c r="A490" s="37" t="s">
        <v>505</v>
      </c>
      <c r="B490" s="37" t="s">
        <v>325</v>
      </c>
      <c r="C490" s="37" t="s">
        <v>325</v>
      </c>
      <c r="D490" s="37" t="b">
        <f t="shared" si="7"/>
        <v>1</v>
      </c>
      <c r="E490" s="37" t="str">
        <f>VLOOKUP(C490,'EDB naming'!$A$6:$B$36,2,)</f>
        <v>Orion NZ</v>
      </c>
      <c r="F490" s="37" t="str">
        <f>VLOOKUP(A490,'NZ.Stat (Format)'!$C$10:$D$2050,2,)</f>
        <v>Christchurch city</v>
      </c>
      <c r="G490" s="37" t="str">
        <f>VLOOKUP(F490,'TLA-EDB'!$A$12:$C$78,3,)</f>
        <v/>
      </c>
      <c r="H490" s="65">
        <f>VLOOKUP($A490,'NZ.Stat (Format)'!$C$10:$H$2050,4,)</f>
        <v>4620</v>
      </c>
      <c r="I490" s="65">
        <f>VLOOKUP($A490,'NZ.Stat (Format)'!$C$10:$H$2050,5,)</f>
        <v>4710</v>
      </c>
      <c r="J490" s="65">
        <f>VLOOKUP($A490,'NZ.Stat (Format)'!$C$10:$H$2050,6,)</f>
        <v>4790</v>
      </c>
      <c r="K490" s="37"/>
      <c r="L490" s="37"/>
    </row>
    <row r="491" spans="1:12" x14ac:dyDescent="0.25">
      <c r="A491" s="37" t="s">
        <v>506</v>
      </c>
      <c r="B491" s="37" t="s">
        <v>325</v>
      </c>
      <c r="C491" s="37" t="s">
        <v>325</v>
      </c>
      <c r="D491" s="37" t="b">
        <f t="shared" si="7"/>
        <v>1</v>
      </c>
      <c r="E491" s="37" t="str">
        <f>VLOOKUP(C491,'EDB naming'!$A$6:$B$36,2,)</f>
        <v>Orion NZ</v>
      </c>
      <c r="F491" s="37" t="str">
        <f>VLOOKUP(A491,'NZ.Stat (Format)'!$C$10:$D$2050,2,)</f>
        <v>Christchurch city</v>
      </c>
      <c r="G491" s="37" t="str">
        <f>VLOOKUP(F491,'TLA-EDB'!$A$12:$C$78,3,)</f>
        <v/>
      </c>
      <c r="H491" s="65">
        <f>VLOOKUP($A491,'NZ.Stat (Format)'!$C$10:$H$2050,4,)</f>
        <v>3590</v>
      </c>
      <c r="I491" s="65">
        <f>VLOOKUP($A491,'NZ.Stat (Format)'!$C$10:$H$2050,5,)</f>
        <v>3650</v>
      </c>
      <c r="J491" s="65">
        <f>VLOOKUP($A491,'NZ.Stat (Format)'!$C$10:$H$2050,6,)</f>
        <v>3700</v>
      </c>
      <c r="K491" s="37"/>
      <c r="L491" s="37"/>
    </row>
    <row r="492" spans="1:12" x14ac:dyDescent="0.25">
      <c r="A492" s="37" t="s">
        <v>507</v>
      </c>
      <c r="B492" s="37" t="s">
        <v>325</v>
      </c>
      <c r="C492" s="37" t="s">
        <v>325</v>
      </c>
      <c r="D492" s="37" t="b">
        <f t="shared" si="7"/>
        <v>1</v>
      </c>
      <c r="E492" s="37" t="str">
        <f>VLOOKUP(C492,'EDB naming'!$A$6:$B$36,2,)</f>
        <v>Orion NZ</v>
      </c>
      <c r="F492" s="37" t="str">
        <f>VLOOKUP(A492,'NZ.Stat (Format)'!$C$10:$D$2050,2,)</f>
        <v>Christchurch city</v>
      </c>
      <c r="G492" s="37" t="str">
        <f>VLOOKUP(F492,'TLA-EDB'!$A$12:$C$78,3,)</f>
        <v/>
      </c>
      <c r="H492" s="65">
        <f>VLOOKUP($A492,'NZ.Stat (Format)'!$C$10:$H$2050,4,)</f>
        <v>4240</v>
      </c>
      <c r="I492" s="65">
        <f>VLOOKUP($A492,'NZ.Stat (Format)'!$C$10:$H$2050,5,)</f>
        <v>4330</v>
      </c>
      <c r="J492" s="65">
        <f>VLOOKUP($A492,'NZ.Stat (Format)'!$C$10:$H$2050,6,)</f>
        <v>4390</v>
      </c>
      <c r="K492" s="37"/>
      <c r="L492" s="37"/>
    </row>
    <row r="493" spans="1:12" x14ac:dyDescent="0.25">
      <c r="A493" s="37" t="s">
        <v>508</v>
      </c>
      <c r="B493" s="37" t="s">
        <v>325</v>
      </c>
      <c r="C493" s="37" t="s">
        <v>325</v>
      </c>
      <c r="D493" s="37" t="b">
        <f t="shared" si="7"/>
        <v>1</v>
      </c>
      <c r="E493" s="37" t="str">
        <f>VLOOKUP(C493,'EDB naming'!$A$6:$B$36,2,)</f>
        <v>Orion NZ</v>
      </c>
      <c r="F493" s="37" t="str">
        <f>VLOOKUP(A493,'NZ.Stat (Format)'!$C$10:$D$2050,2,)</f>
        <v>Christchurch city</v>
      </c>
      <c r="G493" s="37" t="str">
        <f>VLOOKUP(F493,'TLA-EDB'!$A$12:$C$78,3,)</f>
        <v/>
      </c>
      <c r="H493" s="65">
        <f>VLOOKUP($A493,'NZ.Stat (Format)'!$C$10:$H$2050,4,)</f>
        <v>3890</v>
      </c>
      <c r="I493" s="65">
        <f>VLOOKUP($A493,'NZ.Stat (Format)'!$C$10:$H$2050,5,)</f>
        <v>3900</v>
      </c>
      <c r="J493" s="65">
        <f>VLOOKUP($A493,'NZ.Stat (Format)'!$C$10:$H$2050,6,)</f>
        <v>3910</v>
      </c>
      <c r="K493" s="37"/>
      <c r="L493" s="37"/>
    </row>
    <row r="494" spans="1:12" x14ac:dyDescent="0.25">
      <c r="A494" s="37" t="s">
        <v>509</v>
      </c>
      <c r="B494" s="37" t="s">
        <v>325</v>
      </c>
      <c r="C494" s="37" t="s">
        <v>325</v>
      </c>
      <c r="D494" s="37" t="b">
        <f t="shared" si="7"/>
        <v>1</v>
      </c>
      <c r="E494" s="37" t="str">
        <f>VLOOKUP(C494,'EDB naming'!$A$6:$B$36,2,)</f>
        <v>Orion NZ</v>
      </c>
      <c r="F494" s="37" t="str">
        <f>VLOOKUP(A494,'NZ.Stat (Format)'!$C$10:$D$2050,2,)</f>
        <v>Christchurch city</v>
      </c>
      <c r="G494" s="37" t="str">
        <f>VLOOKUP(F494,'TLA-EDB'!$A$12:$C$78,3,)</f>
        <v/>
      </c>
      <c r="H494" s="65">
        <f>VLOOKUP($A494,'NZ.Stat (Format)'!$C$10:$H$2050,4,)</f>
        <v>3130</v>
      </c>
      <c r="I494" s="65">
        <f>VLOOKUP($A494,'NZ.Stat (Format)'!$C$10:$H$2050,5,)</f>
        <v>3170</v>
      </c>
      <c r="J494" s="65">
        <f>VLOOKUP($A494,'NZ.Stat (Format)'!$C$10:$H$2050,6,)</f>
        <v>3210</v>
      </c>
      <c r="K494" s="37"/>
      <c r="L494" s="37"/>
    </row>
    <row r="495" spans="1:12" x14ac:dyDescent="0.25">
      <c r="A495" s="37" t="s">
        <v>510</v>
      </c>
      <c r="B495" s="37" t="s">
        <v>325</v>
      </c>
      <c r="C495" s="37" t="s">
        <v>325</v>
      </c>
      <c r="D495" s="37" t="b">
        <f t="shared" si="7"/>
        <v>1</v>
      </c>
      <c r="E495" s="37" t="str">
        <f>VLOOKUP(C495,'EDB naming'!$A$6:$B$36,2,)</f>
        <v>Orion NZ</v>
      </c>
      <c r="F495" s="37" t="str">
        <f>VLOOKUP(A495,'NZ.Stat (Format)'!$C$10:$D$2050,2,)</f>
        <v>Christchurch city</v>
      </c>
      <c r="G495" s="37" t="str">
        <f>VLOOKUP(F495,'TLA-EDB'!$A$12:$C$78,3,)</f>
        <v/>
      </c>
      <c r="H495" s="65">
        <f>VLOOKUP($A495,'NZ.Stat (Format)'!$C$10:$H$2050,4,)</f>
        <v>1570</v>
      </c>
      <c r="I495" s="65">
        <f>VLOOKUP($A495,'NZ.Stat (Format)'!$C$10:$H$2050,5,)</f>
        <v>1620</v>
      </c>
      <c r="J495" s="65">
        <f>VLOOKUP($A495,'NZ.Stat (Format)'!$C$10:$H$2050,6,)</f>
        <v>1680</v>
      </c>
      <c r="K495" s="37"/>
      <c r="L495" s="37"/>
    </row>
    <row r="496" spans="1:12" x14ac:dyDescent="0.25">
      <c r="A496" s="37" t="s">
        <v>511</v>
      </c>
      <c r="B496" s="37" t="s">
        <v>325</v>
      </c>
      <c r="C496" s="37" t="s">
        <v>325</v>
      </c>
      <c r="D496" s="37" t="b">
        <f t="shared" si="7"/>
        <v>1</v>
      </c>
      <c r="E496" s="37" t="str">
        <f>VLOOKUP(C496,'EDB naming'!$A$6:$B$36,2,)</f>
        <v>Orion NZ</v>
      </c>
      <c r="F496" s="37" t="str">
        <f>VLOOKUP(A496,'NZ.Stat (Format)'!$C$10:$D$2050,2,)</f>
        <v>Christchurch city</v>
      </c>
      <c r="G496" s="37" t="str">
        <f>VLOOKUP(F496,'TLA-EDB'!$A$12:$C$78,3,)</f>
        <v/>
      </c>
      <c r="H496" s="65">
        <f>VLOOKUP($A496,'NZ.Stat (Format)'!$C$10:$H$2050,4,)</f>
        <v>950</v>
      </c>
      <c r="I496" s="65">
        <f>VLOOKUP($A496,'NZ.Stat (Format)'!$C$10:$H$2050,5,)</f>
        <v>980</v>
      </c>
      <c r="J496" s="65">
        <f>VLOOKUP($A496,'NZ.Stat (Format)'!$C$10:$H$2050,6,)</f>
        <v>1010</v>
      </c>
      <c r="K496" s="37"/>
      <c r="L496" s="37"/>
    </row>
    <row r="497" spans="1:12" x14ac:dyDescent="0.25">
      <c r="A497" s="37" t="s">
        <v>512</v>
      </c>
      <c r="B497" s="37" t="s">
        <v>410</v>
      </c>
      <c r="C497" s="37" t="s">
        <v>410</v>
      </c>
      <c r="D497" s="37" t="b">
        <f t="shared" si="7"/>
        <v>1</v>
      </c>
      <c r="E497" s="37" t="str">
        <f>VLOOKUP(C497,'EDB naming'!$A$6:$B$36,2,)</f>
        <v>Alpine Energy</v>
      </c>
      <c r="F497" s="37" t="str">
        <f>VLOOKUP(A497,'NZ.Stat (Format)'!$C$10:$D$2050,2,)</f>
        <v>Timaru district</v>
      </c>
      <c r="G497" s="37" t="str">
        <f>VLOOKUP(F497,'TLA-EDB'!$A$12:$C$78,3,)</f>
        <v>Yes</v>
      </c>
      <c r="H497" s="65">
        <f>VLOOKUP($A497,'NZ.Stat (Format)'!$C$10:$H$2050,4,)</f>
        <v>1020</v>
      </c>
      <c r="I497" s="65">
        <f>VLOOKUP($A497,'NZ.Stat (Format)'!$C$10:$H$2050,5,)</f>
        <v>1030</v>
      </c>
      <c r="J497" s="65">
        <f>VLOOKUP($A497,'NZ.Stat (Format)'!$C$10:$H$2050,6,)</f>
        <v>1030</v>
      </c>
      <c r="K497" s="37"/>
      <c r="L497" s="37"/>
    </row>
    <row r="498" spans="1:12" x14ac:dyDescent="0.25">
      <c r="A498" s="37" t="s">
        <v>513</v>
      </c>
      <c r="B498" s="37" t="s">
        <v>410</v>
      </c>
      <c r="C498" s="37" t="s">
        <v>410</v>
      </c>
      <c r="D498" s="37" t="b">
        <f t="shared" si="7"/>
        <v>1</v>
      </c>
      <c r="E498" s="37" t="str">
        <f>VLOOKUP(C498,'EDB naming'!$A$6:$B$36,2,)</f>
        <v>Alpine Energy</v>
      </c>
      <c r="F498" s="37" t="str">
        <f>VLOOKUP(A498,'NZ.Stat (Format)'!$C$10:$D$2050,2,)</f>
        <v>Timaru district</v>
      </c>
      <c r="G498" s="37" t="str">
        <f>VLOOKUP(F498,'TLA-EDB'!$A$12:$C$78,3,)</f>
        <v>Yes</v>
      </c>
      <c r="H498" s="65">
        <f>VLOOKUP($A498,'NZ.Stat (Format)'!$C$10:$H$2050,4,)</f>
        <v>70</v>
      </c>
      <c r="I498" s="65">
        <f>VLOOKUP($A498,'NZ.Stat (Format)'!$C$10:$H$2050,5,)</f>
        <v>70</v>
      </c>
      <c r="J498" s="65">
        <f>VLOOKUP($A498,'NZ.Stat (Format)'!$C$10:$H$2050,6,)</f>
        <v>70</v>
      </c>
      <c r="K498" s="37"/>
      <c r="L498" s="37"/>
    </row>
    <row r="499" spans="1:12" x14ac:dyDescent="0.25">
      <c r="A499" s="37" t="s">
        <v>514</v>
      </c>
      <c r="B499" s="37" t="s">
        <v>410</v>
      </c>
      <c r="C499" s="37" t="s">
        <v>410</v>
      </c>
      <c r="D499" s="37" t="b">
        <f t="shared" si="7"/>
        <v>1</v>
      </c>
      <c r="E499" s="37" t="str">
        <f>VLOOKUP(C499,'EDB naming'!$A$6:$B$36,2,)</f>
        <v>Alpine Energy</v>
      </c>
      <c r="F499" s="37" t="str">
        <f>VLOOKUP(A499,'NZ.Stat (Format)'!$C$10:$D$2050,2,)</f>
        <v>Mackenzie district</v>
      </c>
      <c r="G499" s="37" t="str">
        <f>VLOOKUP(F499,'TLA-EDB'!$A$12:$C$78,3,)</f>
        <v/>
      </c>
      <c r="H499" s="65">
        <f>VLOOKUP($A499,'NZ.Stat (Format)'!$C$10:$H$2050,4,)</f>
        <v>1310</v>
      </c>
      <c r="I499" s="65">
        <f>VLOOKUP($A499,'NZ.Stat (Format)'!$C$10:$H$2050,5,)</f>
        <v>1330</v>
      </c>
      <c r="J499" s="65">
        <f>VLOOKUP($A499,'NZ.Stat (Format)'!$C$10:$H$2050,6,)</f>
        <v>1340</v>
      </c>
      <c r="K499" s="37"/>
      <c r="L499" s="37"/>
    </row>
    <row r="500" spans="1:12" x14ac:dyDescent="0.25">
      <c r="A500" s="37" t="s">
        <v>515</v>
      </c>
      <c r="B500" s="37" t="s">
        <v>410</v>
      </c>
      <c r="C500" s="37" t="s">
        <v>2119</v>
      </c>
      <c r="D500" s="37" t="b">
        <f t="shared" si="7"/>
        <v>0</v>
      </c>
      <c r="E500" s="37" t="str">
        <f>VLOOKUP(C500,'EDB naming'!$A$6:$B$36,2,)</f>
        <v>None</v>
      </c>
      <c r="F500" s="37" t="str">
        <f>VLOOKUP(A500,'NZ.Stat (Format)'!$C$10:$D$2050,2,)</f>
        <v>Mackenzie district</v>
      </c>
      <c r="G500" s="37" t="str">
        <f>VLOOKUP(F500,'TLA-EDB'!$A$12:$C$78,3,)</f>
        <v/>
      </c>
      <c r="H500" s="65">
        <f>VLOOKUP($A500,'NZ.Stat (Format)'!$C$10:$H$2050,4,)</f>
        <v>0</v>
      </c>
      <c r="I500" s="65">
        <f>VLOOKUP($A500,'NZ.Stat (Format)'!$C$10:$H$2050,5,)</f>
        <v>0</v>
      </c>
      <c r="J500" s="65">
        <f>VLOOKUP($A500,'NZ.Stat (Format)'!$C$10:$H$2050,6,)</f>
        <v>0</v>
      </c>
      <c r="K500" s="37"/>
      <c r="L500" s="37" t="s">
        <v>4170</v>
      </c>
    </row>
    <row r="501" spans="1:12" x14ac:dyDescent="0.25">
      <c r="A501" s="37" t="s">
        <v>516</v>
      </c>
      <c r="B501" s="37" t="s">
        <v>410</v>
      </c>
      <c r="C501" s="37" t="s">
        <v>2119</v>
      </c>
      <c r="D501" s="37" t="b">
        <f t="shared" si="7"/>
        <v>0</v>
      </c>
      <c r="E501" s="37" t="str">
        <f>VLOOKUP(C501,'EDB naming'!$A$6:$B$36,2,)</f>
        <v>None</v>
      </c>
      <c r="F501" s="37" t="str">
        <f>VLOOKUP(A501,'NZ.Stat (Format)'!$C$10:$D$2050,2,)</f>
        <v>Mackenzie district</v>
      </c>
      <c r="G501" s="37" t="str">
        <f>VLOOKUP(F501,'TLA-EDB'!$A$12:$C$78,3,)</f>
        <v/>
      </c>
      <c r="H501" s="65">
        <f>VLOOKUP($A501,'NZ.Stat (Format)'!$C$10:$H$2050,4,)</f>
        <v>0</v>
      </c>
      <c r="I501" s="65">
        <f>VLOOKUP($A501,'NZ.Stat (Format)'!$C$10:$H$2050,5,)</f>
        <v>0</v>
      </c>
      <c r="J501" s="65">
        <f>VLOOKUP($A501,'NZ.Stat (Format)'!$C$10:$H$2050,6,)</f>
        <v>0</v>
      </c>
      <c r="K501" s="37"/>
      <c r="L501" s="37" t="s">
        <v>4170</v>
      </c>
    </row>
    <row r="502" spans="1:12" x14ac:dyDescent="0.25">
      <c r="A502" s="37" t="s">
        <v>517</v>
      </c>
      <c r="B502" s="37" t="s">
        <v>410</v>
      </c>
      <c r="C502" s="37" t="s">
        <v>410</v>
      </c>
      <c r="D502" s="37" t="b">
        <f t="shared" si="7"/>
        <v>1</v>
      </c>
      <c r="E502" s="37" t="str">
        <f>VLOOKUP(C502,'EDB naming'!$A$6:$B$36,2,)</f>
        <v>Alpine Energy</v>
      </c>
      <c r="F502" s="37" t="str">
        <f>VLOOKUP(A502,'NZ.Stat (Format)'!$C$10:$D$2050,2,)</f>
        <v>Mackenzie district</v>
      </c>
      <c r="G502" s="37" t="str">
        <f>VLOOKUP(F502,'TLA-EDB'!$A$12:$C$78,3,)</f>
        <v/>
      </c>
      <c r="H502" s="65">
        <f>VLOOKUP($A502,'NZ.Stat (Format)'!$C$10:$H$2050,4,)</f>
        <v>1990</v>
      </c>
      <c r="I502" s="65">
        <f>VLOOKUP($A502,'NZ.Stat (Format)'!$C$10:$H$2050,5,)</f>
        <v>2070</v>
      </c>
      <c r="J502" s="65">
        <f>VLOOKUP($A502,'NZ.Stat (Format)'!$C$10:$H$2050,6,)</f>
        <v>2140</v>
      </c>
      <c r="K502" s="37"/>
      <c r="L502" s="37"/>
    </row>
    <row r="503" spans="1:12" x14ac:dyDescent="0.25">
      <c r="A503" s="37" t="s">
        <v>518</v>
      </c>
      <c r="B503" s="37" t="s">
        <v>410</v>
      </c>
      <c r="C503" s="37" t="s">
        <v>410</v>
      </c>
      <c r="D503" s="37" t="b">
        <f t="shared" si="7"/>
        <v>1</v>
      </c>
      <c r="E503" s="37" t="str">
        <f>VLOOKUP(C503,'EDB naming'!$A$6:$B$36,2,)</f>
        <v>Alpine Energy</v>
      </c>
      <c r="F503" s="37" t="str">
        <f>VLOOKUP(A503,'NZ.Stat (Format)'!$C$10:$D$2050,2,)</f>
        <v>Waimate district</v>
      </c>
      <c r="G503" s="37" t="str">
        <f>VLOOKUP(F503,'TLA-EDB'!$A$12:$C$78,3,)</f>
        <v/>
      </c>
      <c r="H503" s="65">
        <f>VLOOKUP($A503,'NZ.Stat (Format)'!$C$10:$H$2050,4,)</f>
        <v>4980</v>
      </c>
      <c r="I503" s="65">
        <f>VLOOKUP($A503,'NZ.Stat (Format)'!$C$10:$H$2050,5,)</f>
        <v>5110</v>
      </c>
      <c r="J503" s="65">
        <f>VLOOKUP($A503,'NZ.Stat (Format)'!$C$10:$H$2050,6,)</f>
        <v>5210</v>
      </c>
      <c r="K503" s="37"/>
      <c r="L503" s="37"/>
    </row>
    <row r="504" spans="1:12" x14ac:dyDescent="0.25">
      <c r="A504" s="37" t="s">
        <v>519</v>
      </c>
      <c r="B504" s="37" t="s">
        <v>520</v>
      </c>
      <c r="C504" s="37" t="s">
        <v>520</v>
      </c>
      <c r="D504" s="37" t="b">
        <f t="shared" si="7"/>
        <v>1</v>
      </c>
      <c r="E504" s="37" t="str">
        <f>VLOOKUP(C504,'EDB naming'!$A$6:$B$36,2,)</f>
        <v>Network Waitaki</v>
      </c>
      <c r="F504" s="37" t="str">
        <f>VLOOKUP(A504,'NZ.Stat (Format)'!$C$10:$D$2050,2,)</f>
        <v>Waitaki district</v>
      </c>
      <c r="G504" s="37" t="str">
        <f>VLOOKUP(F504,'TLA-EDB'!$A$12:$C$78,3,)</f>
        <v>Yes</v>
      </c>
      <c r="H504" s="65">
        <f>VLOOKUP($A504,'NZ.Stat (Format)'!$C$10:$H$2050,4,)</f>
        <v>860</v>
      </c>
      <c r="I504" s="65">
        <f>VLOOKUP($A504,'NZ.Stat (Format)'!$C$10:$H$2050,5,)</f>
        <v>890</v>
      </c>
      <c r="J504" s="65">
        <f>VLOOKUP($A504,'NZ.Stat (Format)'!$C$10:$H$2050,6,)</f>
        <v>930</v>
      </c>
      <c r="K504" s="37"/>
      <c r="L504" s="37"/>
    </row>
    <row r="505" spans="1:12" x14ac:dyDescent="0.25">
      <c r="A505" s="37" t="s">
        <v>521</v>
      </c>
      <c r="B505" s="37" t="s">
        <v>520</v>
      </c>
      <c r="C505" s="37" t="s">
        <v>520</v>
      </c>
      <c r="D505" s="37" t="b">
        <f t="shared" si="7"/>
        <v>1</v>
      </c>
      <c r="E505" s="37" t="str">
        <f>VLOOKUP(C505,'EDB naming'!$A$6:$B$36,2,)</f>
        <v>Network Waitaki</v>
      </c>
      <c r="F505" s="37" t="str">
        <f>VLOOKUP(A505,'NZ.Stat (Format)'!$C$10:$D$2050,2,)</f>
        <v>Waitaki district</v>
      </c>
      <c r="G505" s="37" t="str">
        <f>VLOOKUP(F505,'TLA-EDB'!$A$12:$C$78,3,)</f>
        <v>Yes</v>
      </c>
      <c r="H505" s="65">
        <f>VLOOKUP($A505,'NZ.Stat (Format)'!$C$10:$H$2050,4,)</f>
        <v>90</v>
      </c>
      <c r="I505" s="65">
        <f>VLOOKUP($A505,'NZ.Stat (Format)'!$C$10:$H$2050,5,)</f>
        <v>90</v>
      </c>
      <c r="J505" s="65">
        <f>VLOOKUP($A505,'NZ.Stat (Format)'!$C$10:$H$2050,6,)</f>
        <v>90</v>
      </c>
      <c r="K505" s="37"/>
      <c r="L505" s="37"/>
    </row>
    <row r="506" spans="1:12" x14ac:dyDescent="0.25">
      <c r="A506" s="37" t="s">
        <v>522</v>
      </c>
      <c r="B506" s="37" t="s">
        <v>520</v>
      </c>
      <c r="C506" s="37" t="s">
        <v>520</v>
      </c>
      <c r="D506" s="37" t="b">
        <f t="shared" si="7"/>
        <v>1</v>
      </c>
      <c r="E506" s="37" t="str">
        <f>VLOOKUP(C506,'EDB naming'!$A$6:$B$36,2,)</f>
        <v>Network Waitaki</v>
      </c>
      <c r="F506" s="37" t="str">
        <f>VLOOKUP(A506,'NZ.Stat (Format)'!$C$10:$D$2050,2,)</f>
        <v>Waitaki district</v>
      </c>
      <c r="G506" s="37" t="str">
        <f>VLOOKUP(F506,'TLA-EDB'!$A$12:$C$78,3,)</f>
        <v>Yes</v>
      </c>
      <c r="H506" s="65">
        <f>VLOOKUP($A506,'NZ.Stat (Format)'!$C$10:$H$2050,4,)</f>
        <v>4310</v>
      </c>
      <c r="I506" s="65">
        <f>VLOOKUP($A506,'NZ.Stat (Format)'!$C$10:$H$2050,5,)</f>
        <v>4560</v>
      </c>
      <c r="J506" s="65">
        <f>VLOOKUP($A506,'NZ.Stat (Format)'!$C$10:$H$2050,6,)</f>
        <v>4790</v>
      </c>
      <c r="K506" s="37"/>
      <c r="L506" s="37"/>
    </row>
    <row r="507" spans="1:12" x14ac:dyDescent="0.25">
      <c r="A507" s="37" t="s">
        <v>523</v>
      </c>
      <c r="B507" s="37" t="s">
        <v>58</v>
      </c>
      <c r="C507" s="37" t="s">
        <v>58</v>
      </c>
      <c r="D507" s="37" t="b">
        <f t="shared" si="7"/>
        <v>1</v>
      </c>
      <c r="E507" s="37" t="str">
        <f>VLOOKUP(C507,'EDB naming'!$A$6:$B$36,2,)</f>
        <v>Aurora Energy</v>
      </c>
      <c r="F507" s="37" t="str">
        <f>VLOOKUP(A507,'NZ.Stat (Format)'!$C$10:$D$2050,2,)</f>
        <v>Dunedin city</v>
      </c>
      <c r="G507" s="37" t="str">
        <f>VLOOKUP(F507,'TLA-EDB'!$A$12:$C$78,3,)</f>
        <v>Yes</v>
      </c>
      <c r="H507" s="65">
        <f>VLOOKUP($A507,'NZ.Stat (Format)'!$C$10:$H$2050,4,)</f>
        <v>880</v>
      </c>
      <c r="I507" s="65">
        <f>VLOOKUP($A507,'NZ.Stat (Format)'!$C$10:$H$2050,5,)</f>
        <v>890</v>
      </c>
      <c r="J507" s="65">
        <f>VLOOKUP($A507,'NZ.Stat (Format)'!$C$10:$H$2050,6,)</f>
        <v>900</v>
      </c>
      <c r="K507" s="37"/>
      <c r="L507" s="37"/>
    </row>
    <row r="508" spans="1:12" x14ac:dyDescent="0.25">
      <c r="A508" s="37" t="s">
        <v>524</v>
      </c>
      <c r="B508" s="37" t="s">
        <v>520</v>
      </c>
      <c r="C508" s="37" t="s">
        <v>520</v>
      </c>
      <c r="D508" s="37" t="b">
        <f t="shared" si="7"/>
        <v>1</v>
      </c>
      <c r="E508" s="37" t="str">
        <f>VLOOKUP(C508,'EDB naming'!$A$6:$B$36,2,)</f>
        <v>Network Waitaki</v>
      </c>
      <c r="F508" s="37" t="str">
        <f>VLOOKUP(A508,'NZ.Stat (Format)'!$C$10:$D$2050,2,)</f>
        <v>Waitaki district</v>
      </c>
      <c r="G508" s="37" t="str">
        <f>VLOOKUP(F508,'TLA-EDB'!$A$12:$C$78,3,)</f>
        <v>Yes</v>
      </c>
      <c r="H508" s="65">
        <f>VLOOKUP($A508,'NZ.Stat (Format)'!$C$10:$H$2050,4,)</f>
        <v>280</v>
      </c>
      <c r="I508" s="65">
        <f>VLOOKUP($A508,'NZ.Stat (Format)'!$C$10:$H$2050,5,)</f>
        <v>290</v>
      </c>
      <c r="J508" s="65">
        <f>VLOOKUP($A508,'NZ.Stat (Format)'!$C$10:$H$2050,6,)</f>
        <v>290</v>
      </c>
      <c r="K508" s="37"/>
      <c r="L508" s="37"/>
    </row>
    <row r="509" spans="1:12" x14ac:dyDescent="0.25">
      <c r="A509" s="37" t="s">
        <v>525</v>
      </c>
      <c r="B509" s="37" t="s">
        <v>520</v>
      </c>
      <c r="C509" s="37" t="s">
        <v>520</v>
      </c>
      <c r="D509" s="37" t="b">
        <f t="shared" si="7"/>
        <v>1</v>
      </c>
      <c r="E509" s="37" t="str">
        <f>VLOOKUP(C509,'EDB naming'!$A$6:$B$36,2,)</f>
        <v>Network Waitaki</v>
      </c>
      <c r="F509" s="37" t="str">
        <f>VLOOKUP(A509,'NZ.Stat (Format)'!$C$10:$D$2050,2,)</f>
        <v>Waitaki district</v>
      </c>
      <c r="G509" s="37" t="str">
        <f>VLOOKUP(F509,'TLA-EDB'!$A$12:$C$78,3,)</f>
        <v>Yes</v>
      </c>
      <c r="H509" s="65">
        <f>VLOOKUP($A509,'NZ.Stat (Format)'!$C$10:$H$2050,4,)</f>
        <v>860</v>
      </c>
      <c r="I509" s="65">
        <f>VLOOKUP($A509,'NZ.Stat (Format)'!$C$10:$H$2050,5,)</f>
        <v>930</v>
      </c>
      <c r="J509" s="65">
        <f>VLOOKUP($A509,'NZ.Stat (Format)'!$C$10:$H$2050,6,)</f>
        <v>990</v>
      </c>
      <c r="K509" s="37"/>
      <c r="L509" s="37"/>
    </row>
    <row r="510" spans="1:12" x14ac:dyDescent="0.25">
      <c r="A510" s="37" t="s">
        <v>526</v>
      </c>
      <c r="B510" s="37" t="s">
        <v>520</v>
      </c>
      <c r="C510" s="37" t="s">
        <v>2119</v>
      </c>
      <c r="D510" s="37" t="b">
        <f t="shared" si="7"/>
        <v>0</v>
      </c>
      <c r="E510" s="37" t="str">
        <f>VLOOKUP(C510,'EDB naming'!$A$6:$B$36,2,)</f>
        <v>None</v>
      </c>
      <c r="F510" s="37" t="str">
        <f>VLOOKUP(A510,'NZ.Stat (Format)'!$C$10:$D$2050,2,)</f>
        <v>Waitaki district</v>
      </c>
      <c r="G510" s="37" t="str">
        <f>VLOOKUP(F510,'TLA-EDB'!$A$12:$C$78,3,)</f>
        <v>Yes</v>
      </c>
      <c r="H510" s="65">
        <f>VLOOKUP($A510,'NZ.Stat (Format)'!$C$10:$H$2050,4,)</f>
        <v>0</v>
      </c>
      <c r="I510" s="65">
        <f>VLOOKUP($A510,'NZ.Stat (Format)'!$C$10:$H$2050,5,)</f>
        <v>0</v>
      </c>
      <c r="J510" s="65">
        <f>VLOOKUP($A510,'NZ.Stat (Format)'!$C$10:$H$2050,6,)</f>
        <v>0</v>
      </c>
      <c r="K510" s="37"/>
      <c r="L510" s="37" t="s">
        <v>4170</v>
      </c>
    </row>
    <row r="511" spans="1:12" x14ac:dyDescent="0.25">
      <c r="A511" s="37" t="s">
        <v>527</v>
      </c>
      <c r="B511" s="37" t="s">
        <v>520</v>
      </c>
      <c r="C511" s="37" t="s">
        <v>520</v>
      </c>
      <c r="D511" s="37" t="b">
        <f t="shared" si="7"/>
        <v>1</v>
      </c>
      <c r="E511" s="37" t="str">
        <f>VLOOKUP(C511,'EDB naming'!$A$6:$B$36,2,)</f>
        <v>Network Waitaki</v>
      </c>
      <c r="F511" s="37" t="str">
        <f>VLOOKUP(A511,'NZ.Stat (Format)'!$C$10:$D$2050,2,)</f>
        <v>Waitaki district</v>
      </c>
      <c r="G511" s="37" t="str">
        <f>VLOOKUP(F511,'TLA-EDB'!$A$12:$C$78,3,)</f>
        <v>Yes</v>
      </c>
      <c r="H511" s="65">
        <f>VLOOKUP($A511,'NZ.Stat (Format)'!$C$10:$H$2050,4,)</f>
        <v>3470</v>
      </c>
      <c r="I511" s="65">
        <f>VLOOKUP($A511,'NZ.Stat (Format)'!$C$10:$H$2050,5,)</f>
        <v>3510</v>
      </c>
      <c r="J511" s="65">
        <f>VLOOKUP($A511,'NZ.Stat (Format)'!$C$10:$H$2050,6,)</f>
        <v>3560</v>
      </c>
      <c r="K511" s="37"/>
      <c r="L511" s="37"/>
    </row>
    <row r="512" spans="1:12" x14ac:dyDescent="0.25">
      <c r="A512" s="37" t="s">
        <v>528</v>
      </c>
      <c r="B512" s="37" t="s">
        <v>529</v>
      </c>
      <c r="C512" s="37" t="s">
        <v>529</v>
      </c>
      <c r="D512" s="37" t="b">
        <f t="shared" si="7"/>
        <v>1</v>
      </c>
      <c r="E512" s="37" t="str">
        <f>VLOOKUP(C512,'EDB naming'!$A$6:$B$36,2,)</f>
        <v>OtagoNet</v>
      </c>
      <c r="F512" s="37" t="str">
        <f>VLOOKUP(A512,'NZ.Stat (Format)'!$C$10:$D$2050,2,)</f>
        <v>Waitaki district</v>
      </c>
      <c r="G512" s="37" t="str">
        <f>VLOOKUP(F512,'TLA-EDB'!$A$12:$C$78,3,)</f>
        <v>Yes</v>
      </c>
      <c r="H512" s="65">
        <f>VLOOKUP($A512,'NZ.Stat (Format)'!$C$10:$H$2050,4,)</f>
        <v>820</v>
      </c>
      <c r="I512" s="65">
        <f>VLOOKUP($A512,'NZ.Stat (Format)'!$C$10:$H$2050,5,)</f>
        <v>820</v>
      </c>
      <c r="J512" s="65">
        <f>VLOOKUP($A512,'NZ.Stat (Format)'!$C$10:$H$2050,6,)</f>
        <v>810</v>
      </c>
      <c r="K512" s="37"/>
      <c r="L512" s="37"/>
    </row>
    <row r="513" spans="1:12" x14ac:dyDescent="0.25">
      <c r="A513" s="37" t="s">
        <v>530</v>
      </c>
      <c r="B513" s="37" t="s">
        <v>529</v>
      </c>
      <c r="C513" s="37" t="s">
        <v>529</v>
      </c>
      <c r="D513" s="37" t="b">
        <f t="shared" si="7"/>
        <v>1</v>
      </c>
      <c r="E513" s="37" t="str">
        <f>VLOOKUP(C513,'EDB naming'!$A$6:$B$36,2,)</f>
        <v>OtagoNet</v>
      </c>
      <c r="F513" s="37" t="str">
        <f>VLOOKUP(A513,'NZ.Stat (Format)'!$C$10:$D$2050,2,)</f>
        <v>Dunedin city</v>
      </c>
      <c r="G513" s="37" t="str">
        <f>VLOOKUP(F513,'TLA-EDB'!$A$12:$C$78,3,)</f>
        <v>Yes</v>
      </c>
      <c r="H513" s="65">
        <f>VLOOKUP($A513,'NZ.Stat (Format)'!$C$10:$H$2050,4,)</f>
        <v>1160</v>
      </c>
      <c r="I513" s="65">
        <f>VLOOKUP($A513,'NZ.Stat (Format)'!$C$10:$H$2050,5,)</f>
        <v>1170</v>
      </c>
      <c r="J513" s="65">
        <f>VLOOKUP($A513,'NZ.Stat (Format)'!$C$10:$H$2050,6,)</f>
        <v>1170</v>
      </c>
      <c r="K513" s="37"/>
      <c r="L513" s="37"/>
    </row>
    <row r="514" spans="1:12" x14ac:dyDescent="0.25">
      <c r="A514" s="37" t="s">
        <v>531</v>
      </c>
      <c r="B514" s="37"/>
      <c r="C514" s="37" t="s">
        <v>529</v>
      </c>
      <c r="D514" s="37" t="b">
        <f t="shared" si="7"/>
        <v>0</v>
      </c>
      <c r="E514" s="37" t="str">
        <f>VLOOKUP(C514,'EDB naming'!$A$6:$B$36,2,)</f>
        <v>OtagoNet</v>
      </c>
      <c r="F514" s="37" t="str">
        <f>VLOOKUP(A514,'NZ.Stat (Format)'!$C$10:$D$2050,2,)</f>
        <v>Dunedin city</v>
      </c>
      <c r="G514" s="37" t="str">
        <f>VLOOKUP(F514,'TLA-EDB'!$A$12:$C$78,3,)</f>
        <v>Yes</v>
      </c>
      <c r="H514" s="65">
        <f>VLOOKUP($A514,'NZ.Stat (Format)'!$C$10:$H$2050,4,)</f>
        <v>270</v>
      </c>
      <c r="I514" s="65">
        <f>VLOOKUP($A514,'NZ.Stat (Format)'!$C$10:$H$2050,5,)</f>
        <v>270</v>
      </c>
      <c r="J514" s="65">
        <f>VLOOKUP($A514,'NZ.Stat (Format)'!$C$10:$H$2050,6,)</f>
        <v>270</v>
      </c>
      <c r="K514" s="37"/>
      <c r="L514" s="37" t="s">
        <v>4174</v>
      </c>
    </row>
    <row r="515" spans="1:12" x14ac:dyDescent="0.25">
      <c r="A515" s="37" t="s">
        <v>532</v>
      </c>
      <c r="B515" s="37" t="s">
        <v>529</v>
      </c>
      <c r="C515" s="37" t="s">
        <v>529</v>
      </c>
      <c r="D515" s="37" t="b">
        <f t="shared" si="7"/>
        <v>1</v>
      </c>
      <c r="E515" s="37" t="str">
        <f>VLOOKUP(C515,'EDB naming'!$A$6:$B$36,2,)</f>
        <v>OtagoNet</v>
      </c>
      <c r="F515" s="37" t="str">
        <f>VLOOKUP(A515,'NZ.Stat (Format)'!$C$10:$D$2050,2,)</f>
        <v>Dunedin city</v>
      </c>
      <c r="G515" s="37" t="str">
        <f>VLOOKUP(F515,'TLA-EDB'!$A$12:$C$78,3,)</f>
        <v>Yes</v>
      </c>
      <c r="H515" s="65">
        <f>VLOOKUP($A515,'NZ.Stat (Format)'!$C$10:$H$2050,4,)</f>
        <v>540</v>
      </c>
      <c r="I515" s="65">
        <f>VLOOKUP($A515,'NZ.Stat (Format)'!$C$10:$H$2050,5,)</f>
        <v>550</v>
      </c>
      <c r="J515" s="65">
        <f>VLOOKUP($A515,'NZ.Stat (Format)'!$C$10:$H$2050,6,)</f>
        <v>560</v>
      </c>
      <c r="K515" s="37"/>
      <c r="L515" s="37"/>
    </row>
    <row r="516" spans="1:12" x14ac:dyDescent="0.25">
      <c r="A516" s="37" t="s">
        <v>533</v>
      </c>
      <c r="B516" s="37" t="s">
        <v>529</v>
      </c>
      <c r="C516" s="37" t="s">
        <v>529</v>
      </c>
      <c r="D516" s="37" t="b">
        <f t="shared" si="7"/>
        <v>1</v>
      </c>
      <c r="E516" s="37" t="str">
        <f>VLOOKUP(C516,'EDB naming'!$A$6:$B$36,2,)</f>
        <v>OtagoNet</v>
      </c>
      <c r="F516" s="37" t="str">
        <f>VLOOKUP(A516,'NZ.Stat (Format)'!$C$10:$D$2050,2,)</f>
        <v>Dunedin city</v>
      </c>
      <c r="G516" s="37" t="str">
        <f>VLOOKUP(F516,'TLA-EDB'!$A$12:$C$78,3,)</f>
        <v>Yes</v>
      </c>
      <c r="H516" s="65">
        <f>VLOOKUP($A516,'NZ.Stat (Format)'!$C$10:$H$2050,4,)</f>
        <v>1660</v>
      </c>
      <c r="I516" s="65">
        <f>VLOOKUP($A516,'NZ.Stat (Format)'!$C$10:$H$2050,5,)</f>
        <v>1750</v>
      </c>
      <c r="J516" s="65">
        <f>VLOOKUP($A516,'NZ.Stat (Format)'!$C$10:$H$2050,6,)</f>
        <v>1820</v>
      </c>
      <c r="K516" s="37"/>
      <c r="L516" s="37"/>
    </row>
    <row r="517" spans="1:12" x14ac:dyDescent="0.25">
      <c r="A517" s="37" t="s">
        <v>534</v>
      </c>
      <c r="B517" s="37" t="s">
        <v>529</v>
      </c>
      <c r="C517" s="37" t="s">
        <v>529</v>
      </c>
      <c r="D517" s="37" t="b">
        <f t="shared" si="7"/>
        <v>1</v>
      </c>
      <c r="E517" s="37" t="str">
        <f>VLOOKUP(C517,'EDB naming'!$A$6:$B$36,2,)</f>
        <v>OtagoNet</v>
      </c>
      <c r="F517" s="37" t="str">
        <f>VLOOKUP(A517,'NZ.Stat (Format)'!$C$10:$D$2050,2,)</f>
        <v>Waitaki district</v>
      </c>
      <c r="G517" s="37" t="str">
        <f>VLOOKUP(F517,'TLA-EDB'!$A$12:$C$78,3,)</f>
        <v>Yes</v>
      </c>
      <c r="H517" s="65">
        <f>VLOOKUP($A517,'NZ.Stat (Format)'!$C$10:$H$2050,4,)</f>
        <v>110</v>
      </c>
      <c r="I517" s="65">
        <f>VLOOKUP($A517,'NZ.Stat (Format)'!$C$10:$H$2050,5,)</f>
        <v>110</v>
      </c>
      <c r="J517" s="65">
        <f>VLOOKUP($A517,'NZ.Stat (Format)'!$C$10:$H$2050,6,)</f>
        <v>120</v>
      </c>
      <c r="K517" s="37"/>
      <c r="L517" s="37"/>
    </row>
    <row r="518" spans="1:12" x14ac:dyDescent="0.25">
      <c r="A518" s="37" t="s">
        <v>535</v>
      </c>
      <c r="B518" s="37" t="s">
        <v>58</v>
      </c>
      <c r="C518" s="37" t="s">
        <v>58</v>
      </c>
      <c r="D518" s="37" t="b">
        <f t="shared" si="7"/>
        <v>1</v>
      </c>
      <c r="E518" s="37" t="str">
        <f>VLOOKUP(C518,'EDB naming'!$A$6:$B$36,2,)</f>
        <v>Aurora Energy</v>
      </c>
      <c r="F518" s="37" t="str">
        <f>VLOOKUP(A518,'NZ.Stat (Format)'!$C$10:$D$2050,2,)</f>
        <v>Dunedin city</v>
      </c>
      <c r="G518" s="37" t="str">
        <f>VLOOKUP(F518,'TLA-EDB'!$A$12:$C$78,3,)</f>
        <v>Yes</v>
      </c>
      <c r="H518" s="65">
        <f>VLOOKUP($A518,'NZ.Stat (Format)'!$C$10:$H$2050,4,)</f>
        <v>600</v>
      </c>
      <c r="I518" s="65">
        <f>VLOOKUP($A518,'NZ.Stat (Format)'!$C$10:$H$2050,5,)</f>
        <v>610</v>
      </c>
      <c r="J518" s="65">
        <f>VLOOKUP($A518,'NZ.Stat (Format)'!$C$10:$H$2050,6,)</f>
        <v>620</v>
      </c>
      <c r="K518" s="37"/>
      <c r="L518" s="37"/>
    </row>
    <row r="519" spans="1:12" x14ac:dyDescent="0.25">
      <c r="A519" s="37" t="s">
        <v>536</v>
      </c>
      <c r="B519" s="37" t="s">
        <v>58</v>
      </c>
      <c r="C519" s="37" t="s">
        <v>58</v>
      </c>
      <c r="D519" s="37" t="b">
        <f t="shared" si="7"/>
        <v>1</v>
      </c>
      <c r="E519" s="37" t="str">
        <f>VLOOKUP(C519,'EDB naming'!$A$6:$B$36,2,)</f>
        <v>Aurora Energy</v>
      </c>
      <c r="F519" s="37" t="str">
        <f>VLOOKUP(A519,'NZ.Stat (Format)'!$C$10:$D$2050,2,)</f>
        <v>Dunedin city</v>
      </c>
      <c r="G519" s="37" t="str">
        <f>VLOOKUP(F519,'TLA-EDB'!$A$12:$C$78,3,)</f>
        <v>Yes</v>
      </c>
      <c r="H519" s="65">
        <f>VLOOKUP($A519,'NZ.Stat (Format)'!$C$10:$H$2050,4,)</f>
        <v>360</v>
      </c>
      <c r="I519" s="65">
        <f>VLOOKUP($A519,'NZ.Stat (Format)'!$C$10:$H$2050,5,)</f>
        <v>380</v>
      </c>
      <c r="J519" s="65">
        <f>VLOOKUP($A519,'NZ.Stat (Format)'!$C$10:$H$2050,6,)</f>
        <v>410</v>
      </c>
      <c r="K519" s="37"/>
      <c r="L519" s="37"/>
    </row>
    <row r="520" spans="1:12" x14ac:dyDescent="0.25">
      <c r="A520" s="37" t="s">
        <v>537</v>
      </c>
      <c r="B520" s="37" t="s">
        <v>58</v>
      </c>
      <c r="C520" s="37" t="s">
        <v>58</v>
      </c>
      <c r="D520" s="37" t="b">
        <f t="shared" si="7"/>
        <v>1</v>
      </c>
      <c r="E520" s="37" t="str">
        <f>VLOOKUP(C520,'EDB naming'!$A$6:$B$36,2,)</f>
        <v>Aurora Energy</v>
      </c>
      <c r="F520" s="37" t="str">
        <f>VLOOKUP(A520,'NZ.Stat (Format)'!$C$10:$D$2050,2,)</f>
        <v>Dunedin city</v>
      </c>
      <c r="G520" s="37" t="str">
        <f>VLOOKUP(F520,'TLA-EDB'!$A$12:$C$78,3,)</f>
        <v>Yes</v>
      </c>
      <c r="H520" s="65">
        <f>VLOOKUP($A520,'NZ.Stat (Format)'!$C$10:$H$2050,4,)</f>
        <v>1110</v>
      </c>
      <c r="I520" s="65">
        <f>VLOOKUP($A520,'NZ.Stat (Format)'!$C$10:$H$2050,5,)</f>
        <v>1160</v>
      </c>
      <c r="J520" s="65">
        <f>VLOOKUP($A520,'NZ.Stat (Format)'!$C$10:$H$2050,6,)</f>
        <v>1220</v>
      </c>
      <c r="K520" s="37"/>
      <c r="L520" s="37"/>
    </row>
    <row r="521" spans="1:12" x14ac:dyDescent="0.25">
      <c r="A521" s="37" t="s">
        <v>538</v>
      </c>
      <c r="B521" s="37" t="s">
        <v>58</v>
      </c>
      <c r="C521" s="37" t="s">
        <v>58</v>
      </c>
      <c r="D521" s="37" t="b">
        <f t="shared" si="7"/>
        <v>1</v>
      </c>
      <c r="E521" s="37" t="str">
        <f>VLOOKUP(C521,'EDB naming'!$A$6:$B$36,2,)</f>
        <v>Aurora Energy</v>
      </c>
      <c r="F521" s="37" t="str">
        <f>VLOOKUP(A521,'NZ.Stat (Format)'!$C$10:$D$2050,2,)</f>
        <v>Dunedin city</v>
      </c>
      <c r="G521" s="37" t="str">
        <f>VLOOKUP(F521,'TLA-EDB'!$A$12:$C$78,3,)</f>
        <v>Yes</v>
      </c>
      <c r="H521" s="65">
        <f>VLOOKUP($A521,'NZ.Stat (Format)'!$C$10:$H$2050,4,)</f>
        <v>3190</v>
      </c>
      <c r="I521" s="65">
        <f>VLOOKUP($A521,'NZ.Stat (Format)'!$C$10:$H$2050,5,)</f>
        <v>3310</v>
      </c>
      <c r="J521" s="65">
        <f>VLOOKUP($A521,'NZ.Stat (Format)'!$C$10:$H$2050,6,)</f>
        <v>3440</v>
      </c>
      <c r="K521" s="37"/>
      <c r="L521" s="37"/>
    </row>
    <row r="522" spans="1:12" x14ac:dyDescent="0.25">
      <c r="A522" s="37" t="s">
        <v>539</v>
      </c>
      <c r="B522" s="37" t="s">
        <v>529</v>
      </c>
      <c r="C522" s="37" t="s">
        <v>529</v>
      </c>
      <c r="D522" s="37" t="b">
        <f t="shared" si="7"/>
        <v>1</v>
      </c>
      <c r="E522" s="37" t="str">
        <f>VLOOKUP(C522,'EDB naming'!$A$6:$B$36,2,)</f>
        <v>OtagoNet</v>
      </c>
      <c r="F522" s="37" t="str">
        <f>VLOOKUP(A522,'NZ.Stat (Format)'!$C$10:$D$2050,2,)</f>
        <v>Dunedin city</v>
      </c>
      <c r="G522" s="37" t="str">
        <f>VLOOKUP(F522,'TLA-EDB'!$A$12:$C$78,3,)</f>
        <v>Yes</v>
      </c>
      <c r="H522" s="65">
        <f>VLOOKUP($A522,'NZ.Stat (Format)'!$C$10:$H$2050,4,)</f>
        <v>460</v>
      </c>
      <c r="I522" s="65">
        <f>VLOOKUP($A522,'NZ.Stat (Format)'!$C$10:$H$2050,5,)</f>
        <v>470</v>
      </c>
      <c r="J522" s="65">
        <f>VLOOKUP($A522,'NZ.Stat (Format)'!$C$10:$H$2050,6,)</f>
        <v>490</v>
      </c>
      <c r="K522" s="37"/>
      <c r="L522" s="37"/>
    </row>
    <row r="523" spans="1:12" x14ac:dyDescent="0.25">
      <c r="A523" s="37" t="s">
        <v>540</v>
      </c>
      <c r="B523" s="37" t="s">
        <v>529</v>
      </c>
      <c r="C523" s="37" t="s">
        <v>529</v>
      </c>
      <c r="D523" s="37" t="b">
        <f t="shared" si="7"/>
        <v>1</v>
      </c>
      <c r="E523" s="37" t="str">
        <f>VLOOKUP(C523,'EDB naming'!$A$6:$B$36,2,)</f>
        <v>OtagoNet</v>
      </c>
      <c r="F523" s="37" t="str">
        <f>VLOOKUP(A523,'NZ.Stat (Format)'!$C$10:$D$2050,2,)</f>
        <v>Central Otago district</v>
      </c>
      <c r="G523" s="37" t="str">
        <f>VLOOKUP(F523,'TLA-EDB'!$A$12:$C$78,3,)</f>
        <v>Yes</v>
      </c>
      <c r="H523" s="65">
        <f>VLOOKUP($A523,'NZ.Stat (Format)'!$C$10:$H$2050,4,)</f>
        <v>1190</v>
      </c>
      <c r="I523" s="65">
        <f>VLOOKUP($A523,'NZ.Stat (Format)'!$C$10:$H$2050,5,)</f>
        <v>1220</v>
      </c>
      <c r="J523" s="65">
        <f>VLOOKUP($A523,'NZ.Stat (Format)'!$C$10:$H$2050,6,)</f>
        <v>1240</v>
      </c>
      <c r="K523" s="37"/>
      <c r="L523" s="37"/>
    </row>
    <row r="524" spans="1:12" x14ac:dyDescent="0.25">
      <c r="A524" s="37" t="s">
        <v>541</v>
      </c>
      <c r="B524" s="37" t="s">
        <v>58</v>
      </c>
      <c r="C524" s="37" t="s">
        <v>58</v>
      </c>
      <c r="D524" s="37" t="b">
        <f t="shared" si="7"/>
        <v>1</v>
      </c>
      <c r="E524" s="37" t="str">
        <f>VLOOKUP(C524,'EDB naming'!$A$6:$B$36,2,)</f>
        <v>Aurora Energy</v>
      </c>
      <c r="F524" s="37" t="str">
        <f>VLOOKUP(A524,'NZ.Stat (Format)'!$C$10:$D$2050,2,)</f>
        <v>Queenstown-Lakes district</v>
      </c>
      <c r="G524" s="37" t="str">
        <f>VLOOKUP(F524,'TLA-EDB'!$A$12:$C$78,3,)</f>
        <v>Yes</v>
      </c>
      <c r="H524" s="65">
        <f>VLOOKUP($A524,'NZ.Stat (Format)'!$C$10:$H$2050,4,)</f>
        <v>9280</v>
      </c>
      <c r="I524" s="65">
        <f>VLOOKUP($A524,'NZ.Stat (Format)'!$C$10:$H$2050,5,)</f>
        <v>10600</v>
      </c>
      <c r="J524" s="65">
        <f>VLOOKUP($A524,'NZ.Stat (Format)'!$C$10:$H$2050,6,)</f>
        <v>11400</v>
      </c>
      <c r="K524" s="37"/>
      <c r="L524" s="37"/>
    </row>
    <row r="525" spans="1:12" x14ac:dyDescent="0.25">
      <c r="A525" s="37" t="s">
        <v>542</v>
      </c>
      <c r="B525" s="37" t="s">
        <v>58</v>
      </c>
      <c r="C525" s="37" t="s">
        <v>2119</v>
      </c>
      <c r="D525" s="37" t="b">
        <f t="shared" si="7"/>
        <v>0</v>
      </c>
      <c r="E525" s="37" t="str">
        <f>VLOOKUP(C525,'EDB naming'!$A$6:$B$36,2,)</f>
        <v>None</v>
      </c>
      <c r="F525" s="37" t="str">
        <f>VLOOKUP(A525,'NZ.Stat (Format)'!$C$10:$D$2050,2,)</f>
        <v>Southland district</v>
      </c>
      <c r="G525" s="37" t="str">
        <f>VLOOKUP(F525,'TLA-EDB'!$A$12:$C$78,3,)</f>
        <v>Yes</v>
      </c>
      <c r="H525" s="65">
        <f>VLOOKUP($A525,'NZ.Stat (Format)'!$C$10:$H$2050,4,)</f>
        <v>120</v>
      </c>
      <c r="I525" s="65">
        <f>VLOOKUP($A525,'NZ.Stat (Format)'!$C$10:$H$2050,5,)</f>
        <v>120</v>
      </c>
      <c r="J525" s="65">
        <f>VLOOKUP($A525,'NZ.Stat (Format)'!$C$10:$H$2050,6,)</f>
        <v>120</v>
      </c>
      <c r="K525" s="37"/>
      <c r="L525" s="37" t="s">
        <v>4171</v>
      </c>
    </row>
    <row r="526" spans="1:12" x14ac:dyDescent="0.25">
      <c r="A526" s="37" t="s">
        <v>543</v>
      </c>
      <c r="B526" s="37" t="s">
        <v>58</v>
      </c>
      <c r="C526" s="37" t="s">
        <v>58</v>
      </c>
      <c r="D526" s="37" t="b">
        <f t="shared" si="7"/>
        <v>1</v>
      </c>
      <c r="E526" s="37" t="str">
        <f>VLOOKUP(C526,'EDB naming'!$A$6:$B$36,2,)</f>
        <v>Aurora Energy</v>
      </c>
      <c r="F526" s="37" t="str">
        <f>VLOOKUP(A526,'NZ.Stat (Format)'!$C$10:$D$2050,2,)</f>
        <v>Queenstown-Lakes district</v>
      </c>
      <c r="G526" s="37" t="str">
        <f>VLOOKUP(F526,'TLA-EDB'!$A$12:$C$78,3,)</f>
        <v>Yes</v>
      </c>
      <c r="H526" s="65">
        <f>VLOOKUP($A526,'NZ.Stat (Format)'!$C$10:$H$2050,4,)</f>
        <v>490</v>
      </c>
      <c r="I526" s="65">
        <f>VLOOKUP($A526,'NZ.Stat (Format)'!$C$10:$H$2050,5,)</f>
        <v>540</v>
      </c>
      <c r="J526" s="65">
        <f>VLOOKUP($A526,'NZ.Stat (Format)'!$C$10:$H$2050,6,)</f>
        <v>590</v>
      </c>
      <c r="K526" s="37"/>
      <c r="L526" s="37"/>
    </row>
    <row r="527" spans="1:12" x14ac:dyDescent="0.25">
      <c r="A527" s="37" t="s">
        <v>544</v>
      </c>
      <c r="B527" s="37" t="s">
        <v>58</v>
      </c>
      <c r="C527" s="37" t="s">
        <v>58</v>
      </c>
      <c r="D527" s="37" t="b">
        <f t="shared" si="7"/>
        <v>1</v>
      </c>
      <c r="E527" s="37" t="str">
        <f>VLOOKUP(C527,'EDB naming'!$A$6:$B$36,2,)</f>
        <v>Aurora Energy</v>
      </c>
      <c r="F527" s="37" t="str">
        <f>VLOOKUP(A527,'NZ.Stat (Format)'!$C$10:$D$2050,2,)</f>
        <v>Dunedin city</v>
      </c>
      <c r="G527" s="37" t="str">
        <f>VLOOKUP(F527,'TLA-EDB'!$A$12:$C$78,3,)</f>
        <v>Yes</v>
      </c>
      <c r="H527" s="65">
        <f>VLOOKUP($A527,'NZ.Stat (Format)'!$C$10:$H$2050,4,)</f>
        <v>2580</v>
      </c>
      <c r="I527" s="65">
        <f>VLOOKUP($A527,'NZ.Stat (Format)'!$C$10:$H$2050,5,)</f>
        <v>2610</v>
      </c>
      <c r="J527" s="65">
        <f>VLOOKUP($A527,'NZ.Stat (Format)'!$C$10:$H$2050,6,)</f>
        <v>2650</v>
      </c>
      <c r="K527" s="37"/>
      <c r="L527" s="37"/>
    </row>
    <row r="528" spans="1:12" x14ac:dyDescent="0.25">
      <c r="A528" s="37" t="s">
        <v>545</v>
      </c>
      <c r="B528" s="37" t="s">
        <v>58</v>
      </c>
      <c r="C528" s="37" t="s">
        <v>58</v>
      </c>
      <c r="D528" s="37" t="b">
        <f t="shared" si="7"/>
        <v>1</v>
      </c>
      <c r="E528" s="37" t="str">
        <f>VLOOKUP(C528,'EDB naming'!$A$6:$B$36,2,)</f>
        <v>Aurora Energy</v>
      </c>
      <c r="F528" s="37" t="str">
        <f>VLOOKUP(A528,'NZ.Stat (Format)'!$C$10:$D$2050,2,)</f>
        <v>Dunedin city</v>
      </c>
      <c r="G528" s="37" t="str">
        <f>VLOOKUP(F528,'TLA-EDB'!$A$12:$C$78,3,)</f>
        <v>Yes</v>
      </c>
      <c r="H528" s="65">
        <f>VLOOKUP($A528,'NZ.Stat (Format)'!$C$10:$H$2050,4,)</f>
        <v>1330</v>
      </c>
      <c r="I528" s="65">
        <f>VLOOKUP($A528,'NZ.Stat (Format)'!$C$10:$H$2050,5,)</f>
        <v>1340</v>
      </c>
      <c r="J528" s="65">
        <f>VLOOKUP($A528,'NZ.Stat (Format)'!$C$10:$H$2050,6,)</f>
        <v>1340</v>
      </c>
      <c r="K528" s="37"/>
      <c r="L528" s="37"/>
    </row>
    <row r="529" spans="1:12" x14ac:dyDescent="0.25">
      <c r="A529" s="37" t="s">
        <v>546</v>
      </c>
      <c r="B529" s="37" t="s">
        <v>58</v>
      </c>
      <c r="C529" s="37" t="s">
        <v>58</v>
      </c>
      <c r="D529" s="37" t="b">
        <f t="shared" si="7"/>
        <v>1</v>
      </c>
      <c r="E529" s="37" t="str">
        <f>VLOOKUP(C529,'EDB naming'!$A$6:$B$36,2,)</f>
        <v>Aurora Energy</v>
      </c>
      <c r="F529" s="37" t="str">
        <f>VLOOKUP(A529,'NZ.Stat (Format)'!$C$10:$D$2050,2,)</f>
        <v>Dunedin city</v>
      </c>
      <c r="G529" s="37" t="str">
        <f>VLOOKUP(F529,'TLA-EDB'!$A$12:$C$78,3,)</f>
        <v>Yes</v>
      </c>
      <c r="H529" s="65">
        <f>VLOOKUP($A529,'NZ.Stat (Format)'!$C$10:$H$2050,4,)</f>
        <v>1200</v>
      </c>
      <c r="I529" s="65">
        <f>VLOOKUP($A529,'NZ.Stat (Format)'!$C$10:$H$2050,5,)</f>
        <v>1220</v>
      </c>
      <c r="J529" s="65">
        <f>VLOOKUP($A529,'NZ.Stat (Format)'!$C$10:$H$2050,6,)</f>
        <v>1240</v>
      </c>
      <c r="K529" s="37"/>
      <c r="L529" s="37"/>
    </row>
    <row r="530" spans="1:12" x14ac:dyDescent="0.25">
      <c r="A530" s="37" t="s">
        <v>547</v>
      </c>
      <c r="B530" s="37" t="s">
        <v>58</v>
      </c>
      <c r="C530" s="37" t="s">
        <v>58</v>
      </c>
      <c r="D530" s="37" t="b">
        <f t="shared" ref="D530:D593" si="8">C530=B530</f>
        <v>1</v>
      </c>
      <c r="E530" s="37" t="str">
        <f>VLOOKUP(C530,'EDB naming'!$A$6:$B$36,2,)</f>
        <v>Aurora Energy</v>
      </c>
      <c r="F530" s="37" t="str">
        <f>VLOOKUP(A530,'NZ.Stat (Format)'!$C$10:$D$2050,2,)</f>
        <v>Dunedin city</v>
      </c>
      <c r="G530" s="37" t="str">
        <f>VLOOKUP(F530,'TLA-EDB'!$A$12:$C$78,3,)</f>
        <v>Yes</v>
      </c>
      <c r="H530" s="65">
        <f>VLOOKUP($A530,'NZ.Stat (Format)'!$C$10:$H$2050,4,)</f>
        <v>470</v>
      </c>
      <c r="I530" s="65">
        <f>VLOOKUP($A530,'NZ.Stat (Format)'!$C$10:$H$2050,5,)</f>
        <v>460</v>
      </c>
      <c r="J530" s="65">
        <f>VLOOKUP($A530,'NZ.Stat (Format)'!$C$10:$H$2050,6,)</f>
        <v>450</v>
      </c>
      <c r="K530" s="37"/>
      <c r="L530" s="37"/>
    </row>
    <row r="531" spans="1:12" x14ac:dyDescent="0.25">
      <c r="A531" s="37" t="s">
        <v>548</v>
      </c>
      <c r="B531" s="37" t="s">
        <v>58</v>
      </c>
      <c r="C531" s="37" t="s">
        <v>58</v>
      </c>
      <c r="D531" s="37" t="b">
        <f t="shared" si="8"/>
        <v>1</v>
      </c>
      <c r="E531" s="37" t="str">
        <f>VLOOKUP(C531,'EDB naming'!$A$6:$B$36,2,)</f>
        <v>Aurora Energy</v>
      </c>
      <c r="F531" s="37" t="str">
        <f>VLOOKUP(A531,'NZ.Stat (Format)'!$C$10:$D$2050,2,)</f>
        <v>Dunedin city</v>
      </c>
      <c r="G531" s="37" t="str">
        <f>VLOOKUP(F531,'TLA-EDB'!$A$12:$C$78,3,)</f>
        <v>Yes</v>
      </c>
      <c r="H531" s="65">
        <f>VLOOKUP($A531,'NZ.Stat (Format)'!$C$10:$H$2050,4,)</f>
        <v>180</v>
      </c>
      <c r="I531" s="65">
        <f>VLOOKUP($A531,'NZ.Stat (Format)'!$C$10:$H$2050,5,)</f>
        <v>180</v>
      </c>
      <c r="J531" s="65">
        <f>VLOOKUP($A531,'NZ.Stat (Format)'!$C$10:$H$2050,6,)</f>
        <v>180</v>
      </c>
      <c r="K531" s="37"/>
      <c r="L531" s="37"/>
    </row>
    <row r="532" spans="1:12" x14ac:dyDescent="0.25">
      <c r="A532" s="37" t="s">
        <v>549</v>
      </c>
      <c r="B532" s="37" t="s">
        <v>529</v>
      </c>
      <c r="C532" s="37" t="s">
        <v>529</v>
      </c>
      <c r="D532" s="37" t="b">
        <f t="shared" si="8"/>
        <v>1</v>
      </c>
      <c r="E532" s="37" t="str">
        <f>VLOOKUP(C532,'EDB naming'!$A$6:$B$36,2,)</f>
        <v>OtagoNet</v>
      </c>
      <c r="F532" s="37" t="str">
        <f>VLOOKUP(A532,'NZ.Stat (Format)'!$C$10:$D$2050,2,)</f>
        <v>Clutha district</v>
      </c>
      <c r="G532" s="37" t="str">
        <f>VLOOKUP(F532,'TLA-EDB'!$A$12:$C$78,3,)</f>
        <v>Yes</v>
      </c>
      <c r="H532" s="65">
        <f>VLOOKUP($A532,'NZ.Stat (Format)'!$C$10:$H$2050,4,)</f>
        <v>100</v>
      </c>
      <c r="I532" s="65">
        <f>VLOOKUP($A532,'NZ.Stat (Format)'!$C$10:$H$2050,5,)</f>
        <v>110</v>
      </c>
      <c r="J532" s="65">
        <f>VLOOKUP($A532,'NZ.Stat (Format)'!$C$10:$H$2050,6,)</f>
        <v>110</v>
      </c>
      <c r="K532" s="37"/>
      <c r="L532" s="37"/>
    </row>
    <row r="533" spans="1:12" x14ac:dyDescent="0.25">
      <c r="A533" s="37" t="s">
        <v>550</v>
      </c>
      <c r="B533" s="37" t="s">
        <v>529</v>
      </c>
      <c r="C533" s="37" t="s">
        <v>529</v>
      </c>
      <c r="D533" s="37" t="b">
        <f t="shared" si="8"/>
        <v>1</v>
      </c>
      <c r="E533" s="37" t="str">
        <f>VLOOKUP(C533,'EDB naming'!$A$6:$B$36,2,)</f>
        <v>OtagoNet</v>
      </c>
      <c r="F533" s="37" t="str">
        <f>VLOOKUP(A533,'NZ.Stat (Format)'!$C$10:$D$2050,2,)</f>
        <v>Clutha district</v>
      </c>
      <c r="G533" s="37" t="str">
        <f>VLOOKUP(F533,'TLA-EDB'!$A$12:$C$78,3,)</f>
        <v>Yes</v>
      </c>
      <c r="H533" s="65">
        <f>VLOOKUP($A533,'NZ.Stat (Format)'!$C$10:$H$2050,4,)</f>
        <v>310</v>
      </c>
      <c r="I533" s="65">
        <f>VLOOKUP($A533,'NZ.Stat (Format)'!$C$10:$H$2050,5,)</f>
        <v>320</v>
      </c>
      <c r="J533" s="65">
        <f>VLOOKUP($A533,'NZ.Stat (Format)'!$C$10:$H$2050,6,)</f>
        <v>320</v>
      </c>
      <c r="K533" s="37"/>
      <c r="L533" s="37"/>
    </row>
    <row r="534" spans="1:12" x14ac:dyDescent="0.25">
      <c r="A534" s="37" t="s">
        <v>551</v>
      </c>
      <c r="B534" s="37" t="s">
        <v>529</v>
      </c>
      <c r="C534" s="37" t="s">
        <v>529</v>
      </c>
      <c r="D534" s="37" t="b">
        <f t="shared" si="8"/>
        <v>1</v>
      </c>
      <c r="E534" s="37" t="str">
        <f>VLOOKUP(C534,'EDB naming'!$A$6:$B$36,2,)</f>
        <v>OtagoNet</v>
      </c>
      <c r="F534" s="37" t="str">
        <f>VLOOKUP(A534,'NZ.Stat (Format)'!$C$10:$D$2050,2,)</f>
        <v>Clutha district</v>
      </c>
      <c r="G534" s="37" t="str">
        <f>VLOOKUP(F534,'TLA-EDB'!$A$12:$C$78,3,)</f>
        <v>Yes</v>
      </c>
      <c r="H534" s="65">
        <f>VLOOKUP($A534,'NZ.Stat (Format)'!$C$10:$H$2050,4,)</f>
        <v>3390</v>
      </c>
      <c r="I534" s="65">
        <f>VLOOKUP($A534,'NZ.Stat (Format)'!$C$10:$H$2050,5,)</f>
        <v>3500</v>
      </c>
      <c r="J534" s="65">
        <f>VLOOKUP($A534,'NZ.Stat (Format)'!$C$10:$H$2050,6,)</f>
        <v>3610</v>
      </c>
      <c r="K534" s="37"/>
      <c r="L534" s="37"/>
    </row>
    <row r="535" spans="1:12" x14ac:dyDescent="0.25">
      <c r="A535" s="37" t="s">
        <v>552</v>
      </c>
      <c r="B535" s="37" t="s">
        <v>529</v>
      </c>
      <c r="C535" s="37" t="s">
        <v>529</v>
      </c>
      <c r="D535" s="37" t="b">
        <f t="shared" si="8"/>
        <v>1</v>
      </c>
      <c r="E535" s="37" t="str">
        <f>VLOOKUP(C535,'EDB naming'!$A$6:$B$36,2,)</f>
        <v>OtagoNet</v>
      </c>
      <c r="F535" s="37" t="str">
        <f>VLOOKUP(A535,'NZ.Stat (Format)'!$C$10:$D$2050,2,)</f>
        <v>Clutha district</v>
      </c>
      <c r="G535" s="37" t="str">
        <f>VLOOKUP(F535,'TLA-EDB'!$A$12:$C$78,3,)</f>
        <v>Yes</v>
      </c>
      <c r="H535" s="65">
        <f>VLOOKUP($A535,'NZ.Stat (Format)'!$C$10:$H$2050,4,)</f>
        <v>280</v>
      </c>
      <c r="I535" s="65">
        <f>VLOOKUP($A535,'NZ.Stat (Format)'!$C$10:$H$2050,5,)</f>
        <v>260</v>
      </c>
      <c r="J535" s="65">
        <f>VLOOKUP($A535,'NZ.Stat (Format)'!$C$10:$H$2050,6,)</f>
        <v>250</v>
      </c>
      <c r="K535" s="37"/>
      <c r="L535" s="37"/>
    </row>
    <row r="536" spans="1:12" x14ac:dyDescent="0.25">
      <c r="A536" s="37" t="s">
        <v>553</v>
      </c>
      <c r="B536" s="37" t="s">
        <v>529</v>
      </c>
      <c r="C536" s="37" t="s">
        <v>529</v>
      </c>
      <c r="D536" s="37" t="b">
        <f t="shared" si="8"/>
        <v>1</v>
      </c>
      <c r="E536" s="37" t="str">
        <f>VLOOKUP(C536,'EDB naming'!$A$6:$B$36,2,)</f>
        <v>OtagoNet</v>
      </c>
      <c r="F536" s="37" t="str">
        <f>VLOOKUP(A536,'NZ.Stat (Format)'!$C$10:$D$2050,2,)</f>
        <v>Clutha district</v>
      </c>
      <c r="G536" s="37" t="str">
        <f>VLOOKUP(F536,'TLA-EDB'!$A$12:$C$78,3,)</f>
        <v>Yes</v>
      </c>
      <c r="H536" s="65">
        <f>VLOOKUP($A536,'NZ.Stat (Format)'!$C$10:$H$2050,4,)</f>
        <v>3530</v>
      </c>
      <c r="I536" s="65">
        <f>VLOOKUP($A536,'NZ.Stat (Format)'!$C$10:$H$2050,5,)</f>
        <v>3550</v>
      </c>
      <c r="J536" s="65">
        <f>VLOOKUP($A536,'NZ.Stat (Format)'!$C$10:$H$2050,6,)</f>
        <v>3560</v>
      </c>
      <c r="K536" s="37"/>
      <c r="L536" s="37"/>
    </row>
    <row r="537" spans="1:12" x14ac:dyDescent="0.25">
      <c r="A537" s="37" t="s">
        <v>554</v>
      </c>
      <c r="B537" s="37" t="s">
        <v>58</v>
      </c>
      <c r="C537" s="37" t="s">
        <v>58</v>
      </c>
      <c r="D537" s="37" t="b">
        <f t="shared" si="8"/>
        <v>1</v>
      </c>
      <c r="E537" s="37" t="str">
        <f>VLOOKUP(C537,'EDB naming'!$A$6:$B$36,2,)</f>
        <v>Aurora Energy</v>
      </c>
      <c r="F537" s="37" t="str">
        <f>VLOOKUP(A537,'NZ.Stat (Format)'!$C$10:$D$2050,2,)</f>
        <v>Central Otago district</v>
      </c>
      <c r="G537" s="37" t="str">
        <f>VLOOKUP(F537,'TLA-EDB'!$A$12:$C$78,3,)</f>
        <v>Yes</v>
      </c>
      <c r="H537" s="65">
        <f>VLOOKUP($A537,'NZ.Stat (Format)'!$C$10:$H$2050,4,)</f>
        <v>1100</v>
      </c>
      <c r="I537" s="65">
        <f>VLOOKUP($A537,'NZ.Stat (Format)'!$C$10:$H$2050,5,)</f>
        <v>1100</v>
      </c>
      <c r="J537" s="65">
        <f>VLOOKUP($A537,'NZ.Stat (Format)'!$C$10:$H$2050,6,)</f>
        <v>1090</v>
      </c>
      <c r="K537" s="37"/>
      <c r="L537" s="37"/>
    </row>
    <row r="538" spans="1:12" x14ac:dyDescent="0.25">
      <c r="A538" s="37" t="s">
        <v>555</v>
      </c>
      <c r="B538" s="37" t="s">
        <v>529</v>
      </c>
      <c r="C538" s="37" t="s">
        <v>529</v>
      </c>
      <c r="D538" s="37" t="b">
        <f t="shared" si="8"/>
        <v>1</v>
      </c>
      <c r="E538" s="37" t="str">
        <f>VLOOKUP(C538,'EDB naming'!$A$6:$B$36,2,)</f>
        <v>OtagoNet</v>
      </c>
      <c r="F538" s="37" t="str">
        <f>VLOOKUP(A538,'NZ.Stat (Format)'!$C$10:$D$2050,2,)</f>
        <v>Central Otago district</v>
      </c>
      <c r="G538" s="37" t="str">
        <f>VLOOKUP(F538,'TLA-EDB'!$A$12:$C$78,3,)</f>
        <v>Yes</v>
      </c>
      <c r="H538" s="65">
        <f>VLOOKUP($A538,'NZ.Stat (Format)'!$C$10:$H$2050,4,)</f>
        <v>680</v>
      </c>
      <c r="I538" s="65">
        <f>VLOOKUP($A538,'NZ.Stat (Format)'!$C$10:$H$2050,5,)</f>
        <v>670</v>
      </c>
      <c r="J538" s="65">
        <f>VLOOKUP($A538,'NZ.Stat (Format)'!$C$10:$H$2050,6,)</f>
        <v>660</v>
      </c>
      <c r="K538" s="37"/>
      <c r="L538" s="37"/>
    </row>
    <row r="539" spans="1:12" x14ac:dyDescent="0.25">
      <c r="A539" s="37" t="s">
        <v>556</v>
      </c>
      <c r="B539" s="37" t="s">
        <v>58</v>
      </c>
      <c r="C539" s="37" t="s">
        <v>58</v>
      </c>
      <c r="D539" s="37" t="b">
        <f t="shared" si="8"/>
        <v>1</v>
      </c>
      <c r="E539" s="37" t="str">
        <f>VLOOKUP(C539,'EDB naming'!$A$6:$B$36,2,)</f>
        <v>Aurora Energy</v>
      </c>
      <c r="F539" s="37" t="str">
        <f>VLOOKUP(A539,'NZ.Stat (Format)'!$C$10:$D$2050,2,)</f>
        <v>Queenstown-Lakes district</v>
      </c>
      <c r="G539" s="37" t="str">
        <f>VLOOKUP(F539,'TLA-EDB'!$A$12:$C$78,3,)</f>
        <v>Yes</v>
      </c>
      <c r="H539" s="65">
        <f>VLOOKUP($A539,'NZ.Stat (Format)'!$C$10:$H$2050,4,)</f>
        <v>440</v>
      </c>
      <c r="I539" s="65">
        <f>VLOOKUP($A539,'NZ.Stat (Format)'!$C$10:$H$2050,5,)</f>
        <v>470</v>
      </c>
      <c r="J539" s="65">
        <f>VLOOKUP($A539,'NZ.Stat (Format)'!$C$10:$H$2050,6,)</f>
        <v>500</v>
      </c>
      <c r="K539" s="37"/>
      <c r="L539" s="37"/>
    </row>
    <row r="540" spans="1:12" x14ac:dyDescent="0.25">
      <c r="A540" s="37" t="s">
        <v>557</v>
      </c>
      <c r="B540" s="37" t="s">
        <v>58</v>
      </c>
      <c r="C540" s="37" t="s">
        <v>58</v>
      </c>
      <c r="D540" s="37" t="b">
        <f t="shared" si="8"/>
        <v>1</v>
      </c>
      <c r="E540" s="37" t="str">
        <f>VLOOKUP(C540,'EDB naming'!$A$6:$B$36,2,)</f>
        <v>Aurora Energy</v>
      </c>
      <c r="F540" s="37" t="str">
        <f>VLOOKUP(A540,'NZ.Stat (Format)'!$C$10:$D$2050,2,)</f>
        <v>Queenstown-Lakes district</v>
      </c>
      <c r="G540" s="37" t="str">
        <f>VLOOKUP(F540,'TLA-EDB'!$A$12:$C$78,3,)</f>
        <v>Yes</v>
      </c>
      <c r="H540" s="65">
        <f>VLOOKUP($A540,'NZ.Stat (Format)'!$C$10:$H$2050,4,)</f>
        <v>480</v>
      </c>
      <c r="I540" s="65">
        <f>VLOOKUP($A540,'NZ.Stat (Format)'!$C$10:$H$2050,5,)</f>
        <v>900</v>
      </c>
      <c r="J540" s="65">
        <f>VLOOKUP($A540,'NZ.Stat (Format)'!$C$10:$H$2050,6,)</f>
        <v>1120</v>
      </c>
      <c r="K540" s="37"/>
      <c r="L540" s="37"/>
    </row>
    <row r="541" spans="1:12" x14ac:dyDescent="0.25">
      <c r="A541" s="37" t="s">
        <v>558</v>
      </c>
      <c r="B541" s="37" t="s">
        <v>58</v>
      </c>
      <c r="C541" s="37" t="s">
        <v>2119</v>
      </c>
      <c r="D541" s="37" t="b">
        <f t="shared" si="8"/>
        <v>0</v>
      </c>
      <c r="E541" s="37" t="str">
        <f>VLOOKUP(C541,'EDB naming'!$A$6:$B$36,2,)</f>
        <v>None</v>
      </c>
      <c r="F541" s="37" t="str">
        <f>VLOOKUP(A541,'NZ.Stat (Format)'!$C$10:$D$2050,2,)</f>
        <v>Queenstown-Lakes district</v>
      </c>
      <c r="G541" s="37" t="str">
        <f>VLOOKUP(F541,'TLA-EDB'!$A$12:$C$78,3,)</f>
        <v>Yes</v>
      </c>
      <c r="H541" s="65">
        <f>VLOOKUP($A541,'NZ.Stat (Format)'!$C$10:$H$2050,4,)</f>
        <v>0</v>
      </c>
      <c r="I541" s="65">
        <f>VLOOKUP($A541,'NZ.Stat (Format)'!$C$10:$H$2050,5,)</f>
        <v>0</v>
      </c>
      <c r="J541" s="65">
        <f>VLOOKUP($A541,'NZ.Stat (Format)'!$C$10:$H$2050,6,)</f>
        <v>0</v>
      </c>
      <c r="K541" s="37"/>
      <c r="L541" s="37" t="s">
        <v>4170</v>
      </c>
    </row>
    <row r="542" spans="1:12" x14ac:dyDescent="0.25">
      <c r="A542" s="37" t="s">
        <v>559</v>
      </c>
      <c r="B542" s="37" t="s">
        <v>58</v>
      </c>
      <c r="C542" s="37" t="s">
        <v>58</v>
      </c>
      <c r="D542" s="37" t="b">
        <f t="shared" si="8"/>
        <v>1</v>
      </c>
      <c r="E542" s="37" t="str">
        <f>VLOOKUP(C542,'EDB naming'!$A$6:$B$36,2,)</f>
        <v>Aurora Energy</v>
      </c>
      <c r="F542" s="37" t="str">
        <f>VLOOKUP(A542,'NZ.Stat (Format)'!$C$10:$D$2050,2,)</f>
        <v>Queenstown-Lakes district</v>
      </c>
      <c r="G542" s="37" t="str">
        <f>VLOOKUP(F542,'TLA-EDB'!$A$12:$C$78,3,)</f>
        <v>Yes</v>
      </c>
      <c r="H542" s="65">
        <f>VLOOKUP($A542,'NZ.Stat (Format)'!$C$10:$H$2050,4,)</f>
        <v>820</v>
      </c>
      <c r="I542" s="65">
        <f>VLOOKUP($A542,'NZ.Stat (Format)'!$C$10:$H$2050,5,)</f>
        <v>890</v>
      </c>
      <c r="J542" s="65">
        <f>VLOOKUP($A542,'NZ.Stat (Format)'!$C$10:$H$2050,6,)</f>
        <v>960</v>
      </c>
      <c r="K542" s="37"/>
      <c r="L542" s="37"/>
    </row>
    <row r="543" spans="1:12" x14ac:dyDescent="0.25">
      <c r="A543" s="37" t="s">
        <v>560</v>
      </c>
      <c r="B543" s="37" t="s">
        <v>58</v>
      </c>
      <c r="C543" s="37" t="s">
        <v>58</v>
      </c>
      <c r="D543" s="37" t="b">
        <f t="shared" si="8"/>
        <v>1</v>
      </c>
      <c r="E543" s="37" t="str">
        <f>VLOOKUP(C543,'EDB naming'!$A$6:$B$36,2,)</f>
        <v>Aurora Energy</v>
      </c>
      <c r="F543" s="37" t="str">
        <f>VLOOKUP(A543,'NZ.Stat (Format)'!$C$10:$D$2050,2,)</f>
        <v>Queenstown-Lakes district</v>
      </c>
      <c r="G543" s="37" t="str">
        <f>VLOOKUP(F543,'TLA-EDB'!$A$12:$C$78,3,)</f>
        <v>Yes</v>
      </c>
      <c r="H543" s="65">
        <f>VLOOKUP($A543,'NZ.Stat (Format)'!$C$10:$H$2050,4,)</f>
        <v>1580</v>
      </c>
      <c r="I543" s="65">
        <f>VLOOKUP($A543,'NZ.Stat (Format)'!$C$10:$H$2050,5,)</f>
        <v>2090</v>
      </c>
      <c r="J543" s="65">
        <f>VLOOKUP($A543,'NZ.Stat (Format)'!$C$10:$H$2050,6,)</f>
        <v>2210</v>
      </c>
      <c r="K543" s="37"/>
      <c r="L543" s="37"/>
    </row>
    <row r="544" spans="1:12" x14ac:dyDescent="0.25">
      <c r="A544" s="37" t="s">
        <v>561</v>
      </c>
      <c r="B544" s="37" t="s">
        <v>58</v>
      </c>
      <c r="C544" s="37" t="s">
        <v>58</v>
      </c>
      <c r="D544" s="37" t="b">
        <f t="shared" si="8"/>
        <v>1</v>
      </c>
      <c r="E544" s="37" t="str">
        <f>VLOOKUP(C544,'EDB naming'!$A$6:$B$36,2,)</f>
        <v>Aurora Energy</v>
      </c>
      <c r="F544" s="37" t="str">
        <f>VLOOKUP(A544,'NZ.Stat (Format)'!$C$10:$D$2050,2,)</f>
        <v>Queenstown-Lakes district</v>
      </c>
      <c r="G544" s="37" t="str">
        <f>VLOOKUP(F544,'TLA-EDB'!$A$12:$C$78,3,)</f>
        <v>Yes</v>
      </c>
      <c r="H544" s="65">
        <f>VLOOKUP($A544,'NZ.Stat (Format)'!$C$10:$H$2050,4,)</f>
        <v>840</v>
      </c>
      <c r="I544" s="65">
        <f>VLOOKUP($A544,'NZ.Stat (Format)'!$C$10:$H$2050,5,)</f>
        <v>1230</v>
      </c>
      <c r="J544" s="65">
        <f>VLOOKUP($A544,'NZ.Stat (Format)'!$C$10:$H$2050,6,)</f>
        <v>1620</v>
      </c>
      <c r="K544" s="37"/>
      <c r="L544" s="37"/>
    </row>
    <row r="545" spans="1:12" x14ac:dyDescent="0.25">
      <c r="A545" s="37" t="s">
        <v>562</v>
      </c>
      <c r="B545" s="37" t="s">
        <v>58</v>
      </c>
      <c r="C545" s="37" t="s">
        <v>58</v>
      </c>
      <c r="D545" s="37" t="b">
        <f t="shared" si="8"/>
        <v>1</v>
      </c>
      <c r="E545" s="37" t="str">
        <f>VLOOKUP(C545,'EDB naming'!$A$6:$B$36,2,)</f>
        <v>Aurora Energy</v>
      </c>
      <c r="F545" s="37" t="str">
        <f>VLOOKUP(A545,'NZ.Stat (Format)'!$C$10:$D$2050,2,)</f>
        <v>Queenstown-Lakes district</v>
      </c>
      <c r="G545" s="37" t="str">
        <f>VLOOKUP(F545,'TLA-EDB'!$A$12:$C$78,3,)</f>
        <v>Yes</v>
      </c>
      <c r="H545" s="65">
        <f>VLOOKUP($A545,'NZ.Stat (Format)'!$C$10:$H$2050,4,)</f>
        <v>2910</v>
      </c>
      <c r="I545" s="65">
        <f>VLOOKUP($A545,'NZ.Stat (Format)'!$C$10:$H$2050,5,)</f>
        <v>3030</v>
      </c>
      <c r="J545" s="65">
        <f>VLOOKUP($A545,'NZ.Stat (Format)'!$C$10:$H$2050,6,)</f>
        <v>3160</v>
      </c>
      <c r="K545" s="37"/>
      <c r="L545" s="37"/>
    </row>
    <row r="546" spans="1:12" x14ac:dyDescent="0.25">
      <c r="A546" s="37" t="s">
        <v>563</v>
      </c>
      <c r="B546" s="37" t="s">
        <v>79</v>
      </c>
      <c r="C546" s="37" t="s">
        <v>79</v>
      </c>
      <c r="D546" s="37" t="b">
        <f t="shared" si="8"/>
        <v>1</v>
      </c>
      <c r="E546" s="37" t="str">
        <f>VLOOKUP(C546,'EDB naming'!$A$6:$B$36,2,)</f>
        <v>The Power Company</v>
      </c>
      <c r="F546" s="37" t="str">
        <f>VLOOKUP(A546,'NZ.Stat (Format)'!$C$10:$D$2050,2,)</f>
        <v>Southland district</v>
      </c>
      <c r="G546" s="37" t="str">
        <f>VLOOKUP(F546,'TLA-EDB'!$A$12:$C$78,3,)</f>
        <v>Yes</v>
      </c>
      <c r="H546" s="65">
        <f>VLOOKUP($A546,'NZ.Stat (Format)'!$C$10:$H$2050,4,)</f>
        <v>130</v>
      </c>
      <c r="I546" s="65">
        <f>VLOOKUP($A546,'NZ.Stat (Format)'!$C$10:$H$2050,5,)</f>
        <v>130</v>
      </c>
      <c r="J546" s="65">
        <f>VLOOKUP($A546,'NZ.Stat (Format)'!$C$10:$H$2050,6,)</f>
        <v>130</v>
      </c>
      <c r="K546" s="37"/>
      <c r="L546" s="37"/>
    </row>
    <row r="547" spans="1:12" x14ac:dyDescent="0.25">
      <c r="A547" s="37" t="s">
        <v>564</v>
      </c>
      <c r="B547" s="37" t="s">
        <v>79</v>
      </c>
      <c r="C547" s="37" t="s">
        <v>79</v>
      </c>
      <c r="D547" s="37" t="b">
        <f t="shared" si="8"/>
        <v>1</v>
      </c>
      <c r="E547" s="37" t="str">
        <f>VLOOKUP(C547,'EDB naming'!$A$6:$B$36,2,)</f>
        <v>The Power Company</v>
      </c>
      <c r="F547" s="37" t="str">
        <f>VLOOKUP(A547,'NZ.Stat (Format)'!$C$10:$D$2050,2,)</f>
        <v>Invercargill city</v>
      </c>
      <c r="G547" s="37" t="str">
        <f>VLOOKUP(F547,'TLA-EDB'!$A$12:$C$78,3,)</f>
        <v>Yes</v>
      </c>
      <c r="H547" s="65">
        <f>VLOOKUP($A547,'NZ.Stat (Format)'!$C$10:$H$2050,4,)</f>
        <v>200</v>
      </c>
      <c r="I547" s="65">
        <f>VLOOKUP($A547,'NZ.Stat (Format)'!$C$10:$H$2050,5,)</f>
        <v>200</v>
      </c>
      <c r="J547" s="65">
        <f>VLOOKUP($A547,'NZ.Stat (Format)'!$C$10:$H$2050,6,)</f>
        <v>200</v>
      </c>
      <c r="K547" s="37"/>
      <c r="L547" s="37"/>
    </row>
    <row r="548" spans="1:12" x14ac:dyDescent="0.25">
      <c r="A548" s="37" t="s">
        <v>565</v>
      </c>
      <c r="B548" s="37" t="s">
        <v>79</v>
      </c>
      <c r="C548" s="37" t="s">
        <v>79</v>
      </c>
      <c r="D548" s="37" t="b">
        <f t="shared" si="8"/>
        <v>1</v>
      </c>
      <c r="E548" s="37" t="str">
        <f>VLOOKUP(C548,'EDB naming'!$A$6:$B$36,2,)</f>
        <v>The Power Company</v>
      </c>
      <c r="F548" s="37" t="str">
        <f>VLOOKUP(A548,'NZ.Stat (Format)'!$C$10:$D$2050,2,)</f>
        <v>Gore district</v>
      </c>
      <c r="G548" s="37" t="str">
        <f>VLOOKUP(F548,'TLA-EDB'!$A$12:$C$78,3,)</f>
        <v/>
      </c>
      <c r="H548" s="65">
        <f>VLOOKUP($A548,'NZ.Stat (Format)'!$C$10:$H$2050,4,)</f>
        <v>720</v>
      </c>
      <c r="I548" s="65">
        <f>VLOOKUP($A548,'NZ.Stat (Format)'!$C$10:$H$2050,5,)</f>
        <v>700</v>
      </c>
      <c r="J548" s="65">
        <f>VLOOKUP($A548,'NZ.Stat (Format)'!$C$10:$H$2050,6,)</f>
        <v>680</v>
      </c>
      <c r="K548" s="37"/>
      <c r="L548" s="37"/>
    </row>
    <row r="549" spans="1:12" x14ac:dyDescent="0.25">
      <c r="A549" s="37" t="s">
        <v>566</v>
      </c>
      <c r="B549" s="37" t="s">
        <v>79</v>
      </c>
      <c r="C549" s="37" t="s">
        <v>79</v>
      </c>
      <c r="D549" s="37" t="b">
        <f t="shared" si="8"/>
        <v>1</v>
      </c>
      <c r="E549" s="37" t="str">
        <f>VLOOKUP(C549,'EDB naming'!$A$6:$B$36,2,)</f>
        <v>The Power Company</v>
      </c>
      <c r="F549" s="37" t="str">
        <f>VLOOKUP(A549,'NZ.Stat (Format)'!$C$10:$D$2050,2,)</f>
        <v>Southland district</v>
      </c>
      <c r="G549" s="37" t="str">
        <f>VLOOKUP(F549,'TLA-EDB'!$A$12:$C$78,3,)</f>
        <v>Yes</v>
      </c>
      <c r="H549" s="65">
        <f>VLOOKUP($A549,'NZ.Stat (Format)'!$C$10:$H$2050,4,)</f>
        <v>1820</v>
      </c>
      <c r="I549" s="65">
        <f>VLOOKUP($A549,'NZ.Stat (Format)'!$C$10:$H$2050,5,)</f>
        <v>1850</v>
      </c>
      <c r="J549" s="65">
        <f>VLOOKUP($A549,'NZ.Stat (Format)'!$C$10:$H$2050,6,)</f>
        <v>1870</v>
      </c>
      <c r="K549" s="37"/>
      <c r="L549" s="37"/>
    </row>
    <row r="550" spans="1:12" x14ac:dyDescent="0.25">
      <c r="A550" s="37" t="s">
        <v>567</v>
      </c>
      <c r="B550" s="37" t="s">
        <v>79</v>
      </c>
      <c r="C550" s="37" t="s">
        <v>79</v>
      </c>
      <c r="D550" s="37" t="b">
        <f t="shared" si="8"/>
        <v>1</v>
      </c>
      <c r="E550" s="37" t="str">
        <f>VLOOKUP(C550,'EDB naming'!$A$6:$B$36,2,)</f>
        <v>The Power Company</v>
      </c>
      <c r="F550" s="37" t="str">
        <f>VLOOKUP(A550,'NZ.Stat (Format)'!$C$10:$D$2050,2,)</f>
        <v>Southland district</v>
      </c>
      <c r="G550" s="37" t="str">
        <f>VLOOKUP(F550,'TLA-EDB'!$A$12:$C$78,3,)</f>
        <v>Yes</v>
      </c>
      <c r="H550" s="65">
        <f>VLOOKUP($A550,'NZ.Stat (Format)'!$C$10:$H$2050,4,)</f>
        <v>610</v>
      </c>
      <c r="I550" s="65">
        <f>VLOOKUP($A550,'NZ.Stat (Format)'!$C$10:$H$2050,5,)</f>
        <v>640</v>
      </c>
      <c r="J550" s="65">
        <f>VLOOKUP($A550,'NZ.Stat (Format)'!$C$10:$H$2050,6,)</f>
        <v>670</v>
      </c>
      <c r="K550" s="37"/>
      <c r="L550" s="37"/>
    </row>
    <row r="551" spans="1:12" x14ac:dyDescent="0.25">
      <c r="A551" s="37" t="s">
        <v>568</v>
      </c>
      <c r="B551" s="37" t="s">
        <v>569</v>
      </c>
      <c r="C551" s="37" t="s">
        <v>569</v>
      </c>
      <c r="D551" s="37" t="b">
        <f t="shared" si="8"/>
        <v>1</v>
      </c>
      <c r="E551" s="37" t="str">
        <f>VLOOKUP(C551,'EDB naming'!$A$6:$B$36,2,)</f>
        <v>Electricity Invercargill</v>
      </c>
      <c r="F551" s="37" t="str">
        <f>VLOOKUP(A551,'NZ.Stat (Format)'!$C$10:$D$2050,2,)</f>
        <v>Invercargill city</v>
      </c>
      <c r="G551" s="37" t="str">
        <f>VLOOKUP(F551,'TLA-EDB'!$A$12:$C$78,3,)</f>
        <v>Yes</v>
      </c>
      <c r="H551" s="65">
        <f>VLOOKUP($A551,'NZ.Stat (Format)'!$C$10:$H$2050,4,)</f>
        <v>3250</v>
      </c>
      <c r="I551" s="65">
        <f>VLOOKUP($A551,'NZ.Stat (Format)'!$C$10:$H$2050,5,)</f>
        <v>3260</v>
      </c>
      <c r="J551" s="65">
        <f>VLOOKUP($A551,'NZ.Stat (Format)'!$C$10:$H$2050,6,)</f>
        <v>3260</v>
      </c>
      <c r="K551" s="37"/>
      <c r="L551" s="37"/>
    </row>
    <row r="552" spans="1:12" x14ac:dyDescent="0.25">
      <c r="A552" s="37" t="s">
        <v>570</v>
      </c>
      <c r="B552" s="37" t="s">
        <v>569</v>
      </c>
      <c r="C552" s="37" t="s">
        <v>569</v>
      </c>
      <c r="D552" s="37" t="b">
        <f t="shared" si="8"/>
        <v>1</v>
      </c>
      <c r="E552" s="37" t="str">
        <f>VLOOKUP(C552,'EDB naming'!$A$6:$B$36,2,)</f>
        <v>Electricity Invercargill</v>
      </c>
      <c r="F552" s="37" t="str">
        <f>VLOOKUP(A552,'NZ.Stat (Format)'!$C$10:$D$2050,2,)</f>
        <v>Invercargill city</v>
      </c>
      <c r="G552" s="37" t="str">
        <f>VLOOKUP(F552,'TLA-EDB'!$A$12:$C$78,3,)</f>
        <v>Yes</v>
      </c>
      <c r="H552" s="65">
        <f>VLOOKUP($A552,'NZ.Stat (Format)'!$C$10:$H$2050,4,)</f>
        <v>2970</v>
      </c>
      <c r="I552" s="65">
        <f>VLOOKUP($A552,'NZ.Stat (Format)'!$C$10:$H$2050,5,)</f>
        <v>3000</v>
      </c>
      <c r="J552" s="65">
        <f>VLOOKUP($A552,'NZ.Stat (Format)'!$C$10:$H$2050,6,)</f>
        <v>3020</v>
      </c>
      <c r="K552" s="37"/>
      <c r="L552" s="37"/>
    </row>
    <row r="553" spans="1:12" x14ac:dyDescent="0.25">
      <c r="A553" s="37" t="s">
        <v>571</v>
      </c>
      <c r="B553" s="37" t="s">
        <v>569</v>
      </c>
      <c r="C553" s="37" t="s">
        <v>569</v>
      </c>
      <c r="D553" s="37" t="b">
        <f t="shared" si="8"/>
        <v>1</v>
      </c>
      <c r="E553" s="37" t="str">
        <f>VLOOKUP(C553,'EDB naming'!$A$6:$B$36,2,)</f>
        <v>Electricity Invercargill</v>
      </c>
      <c r="F553" s="37" t="str">
        <f>VLOOKUP(A553,'NZ.Stat (Format)'!$C$10:$D$2050,2,)</f>
        <v>Invercargill city</v>
      </c>
      <c r="G553" s="37" t="str">
        <f>VLOOKUP(F553,'TLA-EDB'!$A$12:$C$78,3,)</f>
        <v>Yes</v>
      </c>
      <c r="H553" s="65">
        <f>VLOOKUP($A553,'NZ.Stat (Format)'!$C$10:$H$2050,4,)</f>
        <v>800</v>
      </c>
      <c r="I553" s="65">
        <f>VLOOKUP($A553,'NZ.Stat (Format)'!$C$10:$H$2050,5,)</f>
        <v>810</v>
      </c>
      <c r="J553" s="65">
        <f>VLOOKUP($A553,'NZ.Stat (Format)'!$C$10:$H$2050,6,)</f>
        <v>820</v>
      </c>
      <c r="K553" s="37"/>
      <c r="L553" s="37"/>
    </row>
    <row r="554" spans="1:12" x14ac:dyDescent="0.25">
      <c r="A554" s="37" t="s">
        <v>572</v>
      </c>
      <c r="B554" s="37" t="s">
        <v>569</v>
      </c>
      <c r="C554" s="37" t="s">
        <v>569</v>
      </c>
      <c r="D554" s="37" t="b">
        <f t="shared" si="8"/>
        <v>1</v>
      </c>
      <c r="E554" s="37" t="str">
        <f>VLOOKUP(C554,'EDB naming'!$A$6:$B$36,2,)</f>
        <v>Electricity Invercargill</v>
      </c>
      <c r="F554" s="37" t="str">
        <f>VLOOKUP(A554,'NZ.Stat (Format)'!$C$10:$D$2050,2,)</f>
        <v>Invercargill city</v>
      </c>
      <c r="G554" s="37" t="str">
        <f>VLOOKUP(F554,'TLA-EDB'!$A$12:$C$78,3,)</f>
        <v>Yes</v>
      </c>
      <c r="H554" s="65">
        <f>VLOOKUP($A554,'NZ.Stat (Format)'!$C$10:$H$2050,4,)</f>
        <v>1880</v>
      </c>
      <c r="I554" s="65">
        <f>VLOOKUP($A554,'NZ.Stat (Format)'!$C$10:$H$2050,5,)</f>
        <v>1880</v>
      </c>
      <c r="J554" s="65">
        <f>VLOOKUP($A554,'NZ.Stat (Format)'!$C$10:$H$2050,6,)</f>
        <v>1880</v>
      </c>
      <c r="K554" s="37"/>
      <c r="L554" s="37"/>
    </row>
    <row r="555" spans="1:12" x14ac:dyDescent="0.25">
      <c r="A555" s="37" t="s">
        <v>573</v>
      </c>
      <c r="B555" s="37" t="s">
        <v>569</v>
      </c>
      <c r="C555" s="37" t="s">
        <v>569</v>
      </c>
      <c r="D555" s="37" t="b">
        <f t="shared" si="8"/>
        <v>1</v>
      </c>
      <c r="E555" s="37" t="str">
        <f>VLOOKUP(C555,'EDB naming'!$A$6:$B$36,2,)</f>
        <v>Electricity Invercargill</v>
      </c>
      <c r="F555" s="37" t="str">
        <f>VLOOKUP(A555,'NZ.Stat (Format)'!$C$10:$D$2050,2,)</f>
        <v>Invercargill city</v>
      </c>
      <c r="G555" s="37" t="str">
        <f>VLOOKUP(F555,'TLA-EDB'!$A$12:$C$78,3,)</f>
        <v>Yes</v>
      </c>
      <c r="H555" s="65">
        <f>VLOOKUP($A555,'NZ.Stat (Format)'!$C$10:$H$2050,4,)</f>
        <v>1850</v>
      </c>
      <c r="I555" s="65">
        <f>VLOOKUP($A555,'NZ.Stat (Format)'!$C$10:$H$2050,5,)</f>
        <v>1840</v>
      </c>
      <c r="J555" s="65">
        <f>VLOOKUP($A555,'NZ.Stat (Format)'!$C$10:$H$2050,6,)</f>
        <v>1840</v>
      </c>
      <c r="K555" s="37"/>
      <c r="L555" s="37"/>
    </row>
    <row r="556" spans="1:12" x14ac:dyDescent="0.25">
      <c r="A556" s="37" t="s">
        <v>574</v>
      </c>
      <c r="B556" s="37" t="s">
        <v>79</v>
      </c>
      <c r="C556" s="37" t="s">
        <v>79</v>
      </c>
      <c r="D556" s="37" t="b">
        <f t="shared" si="8"/>
        <v>1</v>
      </c>
      <c r="E556" s="37" t="str">
        <f>VLOOKUP(C556,'EDB naming'!$A$6:$B$36,2,)</f>
        <v>The Power Company</v>
      </c>
      <c r="F556" s="37" t="str">
        <f>VLOOKUP(A556,'NZ.Stat (Format)'!$C$10:$D$2050,2,)</f>
        <v>Southland district</v>
      </c>
      <c r="G556" s="37" t="str">
        <f>VLOOKUP(F556,'TLA-EDB'!$A$12:$C$78,3,)</f>
        <v>Yes</v>
      </c>
      <c r="H556" s="65">
        <f>VLOOKUP($A556,'NZ.Stat (Format)'!$C$10:$H$2050,4,)</f>
        <v>670</v>
      </c>
      <c r="I556" s="65">
        <f>VLOOKUP($A556,'NZ.Stat (Format)'!$C$10:$H$2050,5,)</f>
        <v>660</v>
      </c>
      <c r="J556" s="65">
        <f>VLOOKUP($A556,'NZ.Stat (Format)'!$C$10:$H$2050,6,)</f>
        <v>650</v>
      </c>
      <c r="K556" s="37"/>
      <c r="L556" s="37"/>
    </row>
    <row r="557" spans="1:12" x14ac:dyDescent="0.25">
      <c r="A557" s="37" t="s">
        <v>575</v>
      </c>
      <c r="B557" s="37" t="s">
        <v>79</v>
      </c>
      <c r="C557" s="37" t="s">
        <v>79</v>
      </c>
      <c r="D557" s="37" t="b">
        <f t="shared" si="8"/>
        <v>1</v>
      </c>
      <c r="E557" s="37" t="str">
        <f>VLOOKUP(C557,'EDB naming'!$A$6:$B$36,2,)</f>
        <v>The Power Company</v>
      </c>
      <c r="F557" s="37" t="str">
        <f>VLOOKUP(A557,'NZ.Stat (Format)'!$C$10:$D$2050,2,)</f>
        <v>Southland district</v>
      </c>
      <c r="G557" s="37" t="str">
        <f>VLOOKUP(F557,'TLA-EDB'!$A$12:$C$78,3,)</f>
        <v>Yes</v>
      </c>
      <c r="H557" s="65">
        <f>VLOOKUP($A557,'NZ.Stat (Format)'!$C$10:$H$2050,4,)</f>
        <v>1730</v>
      </c>
      <c r="I557" s="65">
        <f>VLOOKUP($A557,'NZ.Stat (Format)'!$C$10:$H$2050,5,)</f>
        <v>1800</v>
      </c>
      <c r="J557" s="65">
        <f>VLOOKUP($A557,'NZ.Stat (Format)'!$C$10:$H$2050,6,)</f>
        <v>1860</v>
      </c>
      <c r="K557" s="37"/>
      <c r="L557" s="37"/>
    </row>
    <row r="558" spans="1:12" x14ac:dyDescent="0.25">
      <c r="A558" s="37" t="s">
        <v>576</v>
      </c>
      <c r="B558" s="37" t="s">
        <v>79</v>
      </c>
      <c r="C558" s="37" t="s">
        <v>79</v>
      </c>
      <c r="D558" s="37" t="b">
        <f t="shared" si="8"/>
        <v>1</v>
      </c>
      <c r="E558" s="37" t="str">
        <f>VLOOKUP(C558,'EDB naming'!$A$6:$B$36,2,)</f>
        <v>The Power Company</v>
      </c>
      <c r="F558" s="37" t="str">
        <f>VLOOKUP(A558,'NZ.Stat (Format)'!$C$10:$D$2050,2,)</f>
        <v>Southland district</v>
      </c>
      <c r="G558" s="37" t="str">
        <f>VLOOKUP(F558,'TLA-EDB'!$A$12:$C$78,3,)</f>
        <v>Yes</v>
      </c>
      <c r="H558" s="65">
        <f>VLOOKUP($A558,'NZ.Stat (Format)'!$C$10:$H$2050,4,)</f>
        <v>10</v>
      </c>
      <c r="I558" s="65">
        <f>VLOOKUP($A558,'NZ.Stat (Format)'!$C$10:$H$2050,5,)</f>
        <v>10</v>
      </c>
      <c r="J558" s="65">
        <f>VLOOKUP($A558,'NZ.Stat (Format)'!$C$10:$H$2050,6,)</f>
        <v>10</v>
      </c>
      <c r="K558" s="37"/>
      <c r="L558" s="37"/>
    </row>
    <row r="559" spans="1:12" x14ac:dyDescent="0.25">
      <c r="A559" s="37" t="s">
        <v>577</v>
      </c>
      <c r="B559" s="37" t="s">
        <v>79</v>
      </c>
      <c r="C559" s="37" t="s">
        <v>2119</v>
      </c>
      <c r="D559" s="37" t="b">
        <f t="shared" si="8"/>
        <v>0</v>
      </c>
      <c r="E559" s="37" t="str">
        <f>VLOOKUP(C559,'EDB naming'!$A$6:$B$36,2,)</f>
        <v>None</v>
      </c>
      <c r="F559" s="37" t="str">
        <f>VLOOKUP(A559,'NZ.Stat (Format)'!$C$10:$D$2050,2,)</f>
        <v>Southland district</v>
      </c>
      <c r="G559" s="37" t="str">
        <f>VLOOKUP(F559,'TLA-EDB'!$A$12:$C$78,3,)</f>
        <v>Yes</v>
      </c>
      <c r="H559" s="65">
        <f>VLOOKUP($A559,'NZ.Stat (Format)'!$C$10:$H$2050,4,)</f>
        <v>0</v>
      </c>
      <c r="I559" s="65">
        <f>VLOOKUP($A559,'NZ.Stat (Format)'!$C$10:$H$2050,5,)</f>
        <v>0</v>
      </c>
      <c r="J559" s="65">
        <f>VLOOKUP($A559,'NZ.Stat (Format)'!$C$10:$H$2050,6,)</f>
        <v>0</v>
      </c>
      <c r="K559" s="37"/>
      <c r="L559" s="37" t="s">
        <v>4170</v>
      </c>
    </row>
    <row r="560" spans="1:12" x14ac:dyDescent="0.25">
      <c r="A560" s="37" t="s">
        <v>578</v>
      </c>
      <c r="B560" s="37" t="s">
        <v>79</v>
      </c>
      <c r="C560" s="37" t="s">
        <v>2119</v>
      </c>
      <c r="D560" s="37" t="b">
        <f t="shared" si="8"/>
        <v>0</v>
      </c>
      <c r="E560" s="37" t="str">
        <f>VLOOKUP(C560,'EDB naming'!$A$6:$B$36,2,)</f>
        <v>None</v>
      </c>
      <c r="F560" s="37" t="str">
        <f>VLOOKUP(A560,'NZ.Stat (Format)'!$C$10:$D$2050,2,)</f>
        <v>Southland district</v>
      </c>
      <c r="G560" s="37" t="str">
        <f>VLOOKUP(F560,'TLA-EDB'!$A$12:$C$78,3,)</f>
        <v>Yes</v>
      </c>
      <c r="H560" s="65">
        <f>VLOOKUP($A560,'NZ.Stat (Format)'!$C$10:$H$2050,4,)</f>
        <v>0</v>
      </c>
      <c r="I560" s="65">
        <f>VLOOKUP($A560,'NZ.Stat (Format)'!$C$10:$H$2050,5,)</f>
        <v>0</v>
      </c>
      <c r="J560" s="65">
        <f>VLOOKUP($A560,'NZ.Stat (Format)'!$C$10:$H$2050,6,)</f>
        <v>0</v>
      </c>
      <c r="K560" s="37"/>
      <c r="L560" s="37" t="s">
        <v>4170</v>
      </c>
    </row>
    <row r="561" spans="1:12" x14ac:dyDescent="0.25">
      <c r="A561" s="37" t="s">
        <v>579</v>
      </c>
      <c r="B561" s="37" t="s">
        <v>580</v>
      </c>
      <c r="C561" s="37" t="s">
        <v>580</v>
      </c>
      <c r="D561" s="37" t="b">
        <f t="shared" si="8"/>
        <v>1</v>
      </c>
      <c r="E561" s="37" t="str">
        <f>VLOOKUP(C561,'EDB naming'!$A$6:$B$36,2,)</f>
        <v>None</v>
      </c>
      <c r="F561" s="37" t="str">
        <f>VLOOKUP(A561,'NZ.Stat (Format)'!$C$10:$D$2050,2,)</f>
        <v>Southland district</v>
      </c>
      <c r="G561" s="37" t="str">
        <f>VLOOKUP(F561,'TLA-EDB'!$A$12:$C$78,3,)</f>
        <v>Yes</v>
      </c>
      <c r="H561" s="65">
        <f>VLOOKUP($A561,'NZ.Stat (Format)'!$C$10:$H$2050,4,)</f>
        <v>430</v>
      </c>
      <c r="I561" s="65">
        <f>VLOOKUP($A561,'NZ.Stat (Format)'!$C$10:$H$2050,5,)</f>
        <v>440</v>
      </c>
      <c r="J561" s="65">
        <f>VLOOKUP($A561,'NZ.Stat (Format)'!$C$10:$H$2050,6,)</f>
        <v>450</v>
      </c>
      <c r="K561" s="37"/>
      <c r="L561" s="37"/>
    </row>
    <row r="562" spans="1:12" x14ac:dyDescent="0.25">
      <c r="A562" s="37" t="s">
        <v>581</v>
      </c>
      <c r="B562" s="37" t="s">
        <v>7</v>
      </c>
      <c r="C562" s="37" t="s">
        <v>2119</v>
      </c>
      <c r="D562" s="37" t="b">
        <f t="shared" si="8"/>
        <v>0</v>
      </c>
      <c r="E562" s="37" t="str">
        <f>VLOOKUP(C562,'EDB naming'!$A$6:$B$36,2,)</f>
        <v>None</v>
      </c>
      <c r="F562" s="37" t="str">
        <f>VLOOKUP(A562,'NZ.Stat (Format)'!$C$10:$D$2050,2,)</f>
        <v>Far North district</v>
      </c>
      <c r="G562" s="37" t="str">
        <f>VLOOKUP(F562,'TLA-EDB'!$A$12:$C$78,3,)</f>
        <v/>
      </c>
      <c r="H562" s="65">
        <f>VLOOKUP($A562,'NZ.Stat (Format)'!$C$10:$H$2050,4,)</f>
        <v>0</v>
      </c>
      <c r="I562" s="65">
        <f>VLOOKUP($A562,'NZ.Stat (Format)'!$C$10:$H$2050,5,)</f>
        <v>0</v>
      </c>
      <c r="J562" s="65">
        <f>VLOOKUP($A562,'NZ.Stat (Format)'!$C$10:$H$2050,6,)</f>
        <v>0</v>
      </c>
      <c r="K562" s="37"/>
      <c r="L562" s="37" t="s">
        <v>4170</v>
      </c>
    </row>
    <row r="563" spans="1:12" x14ac:dyDescent="0.25">
      <c r="A563" s="37" t="s">
        <v>582</v>
      </c>
      <c r="B563" s="37"/>
      <c r="C563" s="37" t="s">
        <v>2119</v>
      </c>
      <c r="D563" s="37" t="b">
        <f t="shared" si="8"/>
        <v>0</v>
      </c>
      <c r="E563" s="37" t="str">
        <f>VLOOKUP(C563,'EDB naming'!$A$6:$B$36,2,)</f>
        <v>None</v>
      </c>
      <c r="F563" s="37" t="e">
        <f>VLOOKUP(A563,'NZ.Stat (Format)'!$C$10:$D$2050,2,)</f>
        <v>#N/A</v>
      </c>
      <c r="G563" s="37" t="e">
        <f>VLOOKUP(F563,'TLA-EDB'!$A$12:$C$78,3,)</f>
        <v>#N/A</v>
      </c>
      <c r="H563" s="65" t="e">
        <f>VLOOKUP($A563,'NZ.Stat (Format)'!$C$10:$H$2050,4,)</f>
        <v>#N/A</v>
      </c>
      <c r="I563" s="65" t="e">
        <f>VLOOKUP($A563,'NZ.Stat (Format)'!$C$10:$H$2050,5,)</f>
        <v>#N/A</v>
      </c>
      <c r="J563" s="65" t="e">
        <f>VLOOKUP($A563,'NZ.Stat (Format)'!$C$10:$H$2050,6,)</f>
        <v>#N/A</v>
      </c>
      <c r="K563" s="37"/>
      <c r="L563" s="37" t="s">
        <v>4187</v>
      </c>
    </row>
    <row r="564" spans="1:12" x14ac:dyDescent="0.25">
      <c r="A564" s="37" t="s">
        <v>583</v>
      </c>
      <c r="B564" s="37"/>
      <c r="C564" s="37" t="s">
        <v>2119</v>
      </c>
      <c r="D564" s="37" t="b">
        <f t="shared" si="8"/>
        <v>0</v>
      </c>
      <c r="E564" s="37" t="str">
        <f>VLOOKUP(C564,'EDB naming'!$A$6:$B$36,2,)</f>
        <v>None</v>
      </c>
      <c r="F564" s="37" t="str">
        <f>VLOOKUP(A564,'NZ.Stat (Format)'!$C$10:$D$2050,2,)</f>
        <v>Tasman district</v>
      </c>
      <c r="G564" s="37" t="str">
        <f>VLOOKUP(F564,'TLA-EDB'!$A$12:$C$78,3,)</f>
        <v/>
      </c>
      <c r="H564" s="65">
        <f>VLOOKUP($A564,'NZ.Stat (Format)'!$C$10:$H$2050,4,)</f>
        <v>0</v>
      </c>
      <c r="I564" s="65">
        <f>VLOOKUP($A564,'NZ.Stat (Format)'!$C$10:$H$2050,5,)</f>
        <v>0</v>
      </c>
      <c r="J564" s="65">
        <f>VLOOKUP($A564,'NZ.Stat (Format)'!$C$10:$H$2050,6,)</f>
        <v>0</v>
      </c>
      <c r="K564" s="37"/>
      <c r="L564" s="37" t="s">
        <v>4187</v>
      </c>
    </row>
    <row r="565" spans="1:12" x14ac:dyDescent="0.25">
      <c r="A565" s="37" t="s">
        <v>584</v>
      </c>
      <c r="B565" s="37"/>
      <c r="C565" s="37" t="s">
        <v>2119</v>
      </c>
      <c r="D565" s="37" t="b">
        <f t="shared" si="8"/>
        <v>0</v>
      </c>
      <c r="E565" s="37" t="str">
        <f>VLOOKUP(C565,'EDB naming'!$A$6:$B$36,2,)</f>
        <v>None</v>
      </c>
      <c r="F565" s="37" t="e">
        <f>VLOOKUP(A565,'NZ.Stat (Format)'!$C$10:$D$2050,2,)</f>
        <v>#N/A</v>
      </c>
      <c r="G565" s="37" t="e">
        <f>VLOOKUP(F565,'TLA-EDB'!$A$12:$C$78,3,)</f>
        <v>#N/A</v>
      </c>
      <c r="H565" s="65" t="e">
        <f>VLOOKUP($A565,'NZ.Stat (Format)'!$C$10:$H$2050,4,)</f>
        <v>#N/A</v>
      </c>
      <c r="I565" s="65" t="e">
        <f>VLOOKUP($A565,'NZ.Stat (Format)'!$C$10:$H$2050,5,)</f>
        <v>#N/A</v>
      </c>
      <c r="J565" s="65" t="e">
        <f>VLOOKUP($A565,'NZ.Stat (Format)'!$C$10:$H$2050,6,)</f>
        <v>#N/A</v>
      </c>
      <c r="K565" s="37"/>
      <c r="L565" s="37" t="s">
        <v>4187</v>
      </c>
    </row>
    <row r="566" spans="1:12" x14ac:dyDescent="0.25">
      <c r="A566" s="37" t="s">
        <v>585</v>
      </c>
      <c r="B566" s="37" t="s">
        <v>167</v>
      </c>
      <c r="C566" s="37" t="s">
        <v>2119</v>
      </c>
      <c r="D566" s="37" t="b">
        <f t="shared" si="8"/>
        <v>0</v>
      </c>
      <c r="E566" s="37" t="str">
        <f>VLOOKUP(C566,'EDB naming'!$A$6:$B$36,2,)</f>
        <v>None</v>
      </c>
      <c r="F566" s="37" t="e">
        <f>VLOOKUP(A566,'NZ.Stat (Format)'!$C$10:$D$2050,2,)</f>
        <v>#N/A</v>
      </c>
      <c r="G566" s="37" t="e">
        <f>VLOOKUP(F566,'TLA-EDB'!$A$12:$C$78,3,)</f>
        <v>#N/A</v>
      </c>
      <c r="H566" s="65" t="e">
        <f>VLOOKUP($A566,'NZ.Stat (Format)'!$C$10:$H$2050,4,)</f>
        <v>#N/A</v>
      </c>
      <c r="I566" s="65" t="e">
        <f>VLOOKUP($A566,'NZ.Stat (Format)'!$C$10:$H$2050,5,)</f>
        <v>#N/A</v>
      </c>
      <c r="J566" s="65" t="e">
        <f>VLOOKUP($A566,'NZ.Stat (Format)'!$C$10:$H$2050,6,)</f>
        <v>#N/A</v>
      </c>
      <c r="K566" s="37"/>
      <c r="L566" s="37" t="s">
        <v>4172</v>
      </c>
    </row>
    <row r="567" spans="1:12" x14ac:dyDescent="0.25">
      <c r="A567" s="37" t="s">
        <v>586</v>
      </c>
      <c r="B567" s="37"/>
      <c r="C567" s="37" t="s">
        <v>2119</v>
      </c>
      <c r="D567" s="37" t="b">
        <f t="shared" si="8"/>
        <v>0</v>
      </c>
      <c r="E567" s="37" t="str">
        <f>VLOOKUP(C567,'EDB naming'!$A$6:$B$36,2,)</f>
        <v>None</v>
      </c>
      <c r="F567" s="37" t="e">
        <f>VLOOKUP(A567,'NZ.Stat (Format)'!$C$10:$D$2050,2,)</f>
        <v>#N/A</v>
      </c>
      <c r="G567" s="37" t="e">
        <f>VLOOKUP(F567,'TLA-EDB'!$A$12:$C$78,3,)</f>
        <v>#N/A</v>
      </c>
      <c r="H567" s="65" t="e">
        <f>VLOOKUP($A567,'NZ.Stat (Format)'!$C$10:$H$2050,4,)</f>
        <v>#N/A</v>
      </c>
      <c r="I567" s="65" t="e">
        <f>VLOOKUP($A567,'NZ.Stat (Format)'!$C$10:$H$2050,5,)</f>
        <v>#N/A</v>
      </c>
      <c r="J567" s="65" t="e">
        <f>VLOOKUP($A567,'NZ.Stat (Format)'!$C$10:$H$2050,6,)</f>
        <v>#N/A</v>
      </c>
      <c r="K567" s="37"/>
      <c r="L567" s="37" t="s">
        <v>4187</v>
      </c>
    </row>
    <row r="568" spans="1:12" x14ac:dyDescent="0.25">
      <c r="A568" s="37" t="s">
        <v>587</v>
      </c>
      <c r="B568" s="37"/>
      <c r="C568" s="37" t="s">
        <v>2119</v>
      </c>
      <c r="D568" s="37" t="b">
        <f t="shared" si="8"/>
        <v>0</v>
      </c>
      <c r="E568" s="37" t="str">
        <f>VLOOKUP(C568,'EDB naming'!$A$6:$B$36,2,)</f>
        <v>None</v>
      </c>
      <c r="F568" s="37" t="str">
        <f>VLOOKUP(A568,'NZ.Stat (Format)'!$C$10:$D$2050,2,)</f>
        <v>Christchurch city</v>
      </c>
      <c r="G568" s="37" t="str">
        <f>VLOOKUP(F568,'TLA-EDB'!$A$12:$C$78,3,)</f>
        <v/>
      </c>
      <c r="H568" s="65">
        <f>VLOOKUP($A568,'NZ.Stat (Format)'!$C$10:$H$2050,4,)</f>
        <v>0</v>
      </c>
      <c r="I568" s="65">
        <f>VLOOKUP($A568,'NZ.Stat (Format)'!$C$10:$H$2050,5,)</f>
        <v>0</v>
      </c>
      <c r="J568" s="65">
        <f>VLOOKUP($A568,'NZ.Stat (Format)'!$C$10:$H$2050,6,)</f>
        <v>0</v>
      </c>
      <c r="K568" s="37"/>
      <c r="L568" s="37" t="s">
        <v>4187</v>
      </c>
    </row>
    <row r="569" spans="1:12" x14ac:dyDescent="0.25">
      <c r="A569" s="37" t="s">
        <v>588</v>
      </c>
      <c r="B569" s="37"/>
      <c r="C569" s="37" t="s">
        <v>2119</v>
      </c>
      <c r="D569" s="37" t="b">
        <f t="shared" si="8"/>
        <v>0</v>
      </c>
      <c r="E569" s="37" t="str">
        <f>VLOOKUP(C569,'EDB naming'!$A$6:$B$36,2,)</f>
        <v>None</v>
      </c>
      <c r="F569" s="37" t="str">
        <f>VLOOKUP(A569,'NZ.Stat (Format)'!$C$10:$D$2050,2,)</f>
        <v>Christchurch city</v>
      </c>
      <c r="G569" s="37" t="str">
        <f>VLOOKUP(F569,'TLA-EDB'!$A$12:$C$78,3,)</f>
        <v/>
      </c>
      <c r="H569" s="65">
        <f>VLOOKUP($A569,'NZ.Stat (Format)'!$C$10:$H$2050,4,)</f>
        <v>0</v>
      </c>
      <c r="I569" s="65">
        <f>VLOOKUP($A569,'NZ.Stat (Format)'!$C$10:$H$2050,5,)</f>
        <v>0</v>
      </c>
      <c r="J569" s="65">
        <f>VLOOKUP($A569,'NZ.Stat (Format)'!$C$10:$H$2050,6,)</f>
        <v>0</v>
      </c>
      <c r="K569" s="37"/>
      <c r="L569" s="37" t="s">
        <v>4187</v>
      </c>
    </row>
    <row r="570" spans="1:12" x14ac:dyDescent="0.25">
      <c r="A570" s="37" t="s">
        <v>589</v>
      </c>
      <c r="B570" s="37" t="s">
        <v>33</v>
      </c>
      <c r="C570" s="37" t="s">
        <v>33</v>
      </c>
      <c r="D570" s="37" t="b">
        <f t="shared" si="8"/>
        <v>1</v>
      </c>
      <c r="E570" s="37" t="str">
        <f>VLOOKUP(C570,'EDB naming'!$A$6:$B$36,2,)</f>
        <v>Vector Lines</v>
      </c>
      <c r="F570" s="37" t="str">
        <f>VLOOKUP(A570,'NZ.Stat (Format)'!$C$10:$D$2050,2,)</f>
        <v>Auckland</v>
      </c>
      <c r="G570" s="37" t="str">
        <f>VLOOKUP(F570,'TLA-EDB'!$A$12:$C$78,3,)</f>
        <v>Yes</v>
      </c>
      <c r="H570" s="65">
        <f>VLOOKUP($A570,'NZ.Stat (Format)'!$C$10:$H$2050,4,)</f>
        <v>9080</v>
      </c>
      <c r="I570" s="65">
        <f>VLOOKUP($A570,'NZ.Stat (Format)'!$C$10:$H$2050,5,)</f>
        <v>9800</v>
      </c>
      <c r="J570" s="65">
        <f>VLOOKUP($A570,'NZ.Stat (Format)'!$C$10:$H$2050,6,)</f>
        <v>10300</v>
      </c>
      <c r="K570" s="37"/>
      <c r="L570" s="37"/>
    </row>
    <row r="571" spans="1:12" x14ac:dyDescent="0.25">
      <c r="A571" s="37" t="s">
        <v>590</v>
      </c>
      <c r="B571" s="37"/>
      <c r="C571" s="37" t="s">
        <v>2119</v>
      </c>
      <c r="D571" s="37" t="b">
        <f t="shared" si="8"/>
        <v>0</v>
      </c>
      <c r="E571" s="37" t="str">
        <f>VLOOKUP(C571,'EDB naming'!$A$6:$B$36,2,)</f>
        <v>None</v>
      </c>
      <c r="F571" s="37" t="e">
        <f>VLOOKUP(A571,'NZ.Stat (Format)'!$C$10:$D$2050,2,)</f>
        <v>#N/A</v>
      </c>
      <c r="G571" s="37" t="e">
        <f>VLOOKUP(F571,'TLA-EDB'!$A$12:$C$78,3,)</f>
        <v>#N/A</v>
      </c>
      <c r="H571" s="65" t="e">
        <f>VLOOKUP($A571,'NZ.Stat (Format)'!$C$10:$H$2050,4,)</f>
        <v>#N/A</v>
      </c>
      <c r="I571" s="65" t="e">
        <f>VLOOKUP($A571,'NZ.Stat (Format)'!$C$10:$H$2050,5,)</f>
        <v>#N/A</v>
      </c>
      <c r="J571" s="65" t="e">
        <f>VLOOKUP($A571,'NZ.Stat (Format)'!$C$10:$H$2050,6,)</f>
        <v>#N/A</v>
      </c>
      <c r="K571" s="37"/>
      <c r="L571" s="37" t="s">
        <v>4187</v>
      </c>
    </row>
    <row r="572" spans="1:12" x14ac:dyDescent="0.25">
      <c r="A572" s="37" t="s">
        <v>591</v>
      </c>
      <c r="B572" s="37" t="s">
        <v>7</v>
      </c>
      <c r="C572" s="37" t="s">
        <v>2119</v>
      </c>
      <c r="D572" s="37" t="b">
        <f t="shared" si="8"/>
        <v>0</v>
      </c>
      <c r="E572" s="37" t="str">
        <f>VLOOKUP(C572,'EDB naming'!$A$6:$B$36,2,)</f>
        <v>None</v>
      </c>
      <c r="F572" s="37" t="e">
        <f>VLOOKUP(A572,'NZ.Stat (Format)'!$C$10:$D$2050,2,)</f>
        <v>#N/A</v>
      </c>
      <c r="G572" s="37" t="e">
        <f>VLOOKUP(F572,'TLA-EDB'!$A$12:$C$78,3,)</f>
        <v>#N/A</v>
      </c>
      <c r="H572" s="65" t="e">
        <f>VLOOKUP($A572,'NZ.Stat (Format)'!$C$10:$H$2050,4,)</f>
        <v>#N/A</v>
      </c>
      <c r="I572" s="65" t="e">
        <f>VLOOKUP($A572,'NZ.Stat (Format)'!$C$10:$H$2050,5,)</f>
        <v>#N/A</v>
      </c>
      <c r="J572" s="65" t="e">
        <f>VLOOKUP($A572,'NZ.Stat (Format)'!$C$10:$H$2050,6,)</f>
        <v>#N/A</v>
      </c>
      <c r="K572" s="37"/>
      <c r="L572" s="37" t="s">
        <v>4172</v>
      </c>
    </row>
    <row r="573" spans="1:12" x14ac:dyDescent="0.25">
      <c r="A573" s="37" t="s">
        <v>592</v>
      </c>
      <c r="B573" s="37"/>
      <c r="C573" s="37" t="s">
        <v>2119</v>
      </c>
      <c r="D573" s="37" t="b">
        <f t="shared" si="8"/>
        <v>0</v>
      </c>
      <c r="E573" s="37" t="str">
        <f>VLOOKUP(C573,'EDB naming'!$A$6:$B$36,2,)</f>
        <v>None</v>
      </c>
      <c r="F573" s="37" t="str">
        <f>VLOOKUP(A573,'NZ.Stat (Format)'!$C$10:$D$2050,2,)</f>
        <v>Far North district</v>
      </c>
      <c r="G573" s="37" t="str">
        <f>VLOOKUP(F573,'TLA-EDB'!$A$12:$C$78,3,)</f>
        <v/>
      </c>
      <c r="H573" s="65">
        <f>VLOOKUP($A573,'NZ.Stat (Format)'!$C$10:$H$2050,4,)</f>
        <v>0</v>
      </c>
      <c r="I573" s="65">
        <f>VLOOKUP($A573,'NZ.Stat (Format)'!$C$10:$H$2050,5,)</f>
        <v>0</v>
      </c>
      <c r="J573" s="65">
        <f>VLOOKUP($A573,'NZ.Stat (Format)'!$C$10:$H$2050,6,)</f>
        <v>0</v>
      </c>
      <c r="K573" s="37"/>
      <c r="L573" s="37" t="s">
        <v>4187</v>
      </c>
    </row>
    <row r="574" spans="1:12" x14ac:dyDescent="0.25">
      <c r="A574" s="37" t="s">
        <v>593</v>
      </c>
      <c r="B574" s="37"/>
      <c r="C574" s="37" t="s">
        <v>2119</v>
      </c>
      <c r="D574" s="37" t="b">
        <f t="shared" si="8"/>
        <v>0</v>
      </c>
      <c r="E574" s="37" t="str">
        <f>VLOOKUP(C574,'EDB naming'!$A$6:$B$36,2,)</f>
        <v>None</v>
      </c>
      <c r="F574" s="37" t="e">
        <f>VLOOKUP(A574,'NZ.Stat (Format)'!$C$10:$D$2050,2,)</f>
        <v>#N/A</v>
      </c>
      <c r="G574" s="37" t="e">
        <f>VLOOKUP(F574,'TLA-EDB'!$A$12:$C$78,3,)</f>
        <v>#N/A</v>
      </c>
      <c r="H574" s="65" t="e">
        <f>VLOOKUP($A574,'NZ.Stat (Format)'!$C$10:$H$2050,4,)</f>
        <v>#N/A</v>
      </c>
      <c r="I574" s="65" t="e">
        <f>VLOOKUP($A574,'NZ.Stat (Format)'!$C$10:$H$2050,5,)</f>
        <v>#N/A</v>
      </c>
      <c r="J574" s="65" t="e">
        <f>VLOOKUP($A574,'NZ.Stat (Format)'!$C$10:$H$2050,6,)</f>
        <v>#N/A</v>
      </c>
      <c r="K574" s="37"/>
      <c r="L574" s="37" t="s">
        <v>4187</v>
      </c>
    </row>
    <row r="575" spans="1:12" x14ac:dyDescent="0.25">
      <c r="A575" s="37" t="s">
        <v>594</v>
      </c>
      <c r="B575" s="37"/>
      <c r="C575" s="37" t="s">
        <v>7</v>
      </c>
      <c r="D575" s="37" t="b">
        <f t="shared" si="8"/>
        <v>0</v>
      </c>
      <c r="E575" s="37" t="str">
        <f>VLOOKUP(C575,'EDB naming'!$A$6:$B$36,2,)</f>
        <v>Top Energy</v>
      </c>
      <c r="F575" s="37" t="str">
        <f>VLOOKUP(A575,'NZ.Stat (Format)'!$C$10:$D$2050,2,)</f>
        <v>Far North district</v>
      </c>
      <c r="G575" s="37" t="str">
        <f>VLOOKUP(F575,'TLA-EDB'!$A$12:$C$78,3,)</f>
        <v/>
      </c>
      <c r="H575" s="65">
        <f>VLOOKUP($A575,'NZ.Stat (Format)'!$C$10:$H$2050,4,)</f>
        <v>20</v>
      </c>
      <c r="I575" s="65">
        <f>VLOOKUP($A575,'NZ.Stat (Format)'!$C$10:$H$2050,5,)</f>
        <v>20</v>
      </c>
      <c r="J575" s="65">
        <f>VLOOKUP($A575,'NZ.Stat (Format)'!$C$10:$H$2050,6,)</f>
        <v>20</v>
      </c>
      <c r="K575" s="37"/>
      <c r="L575" s="37" t="s">
        <v>4174</v>
      </c>
    </row>
    <row r="576" spans="1:12" x14ac:dyDescent="0.25">
      <c r="A576" s="37" t="s">
        <v>595</v>
      </c>
      <c r="B576" s="37" t="s">
        <v>7</v>
      </c>
      <c r="C576" s="37" t="s">
        <v>7</v>
      </c>
      <c r="D576" s="37" t="b">
        <f t="shared" si="8"/>
        <v>1</v>
      </c>
      <c r="E576" s="37" t="str">
        <f>VLOOKUP(C576,'EDB naming'!$A$6:$B$36,2,)</f>
        <v>Top Energy</v>
      </c>
      <c r="F576" s="37" t="str">
        <f>VLOOKUP(A576,'NZ.Stat (Format)'!$C$10:$D$2050,2,)</f>
        <v>Far North district</v>
      </c>
      <c r="G576" s="37" t="str">
        <f>VLOOKUP(F576,'TLA-EDB'!$A$12:$C$78,3,)</f>
        <v/>
      </c>
      <c r="H576" s="65">
        <f>VLOOKUP($A576,'NZ.Stat (Format)'!$C$10:$H$2050,4,)</f>
        <v>10</v>
      </c>
      <c r="I576" s="65">
        <f>VLOOKUP($A576,'NZ.Stat (Format)'!$C$10:$H$2050,5,)</f>
        <v>10</v>
      </c>
      <c r="J576" s="65">
        <f>VLOOKUP($A576,'NZ.Stat (Format)'!$C$10:$H$2050,6,)</f>
        <v>10</v>
      </c>
      <c r="K576" s="37"/>
      <c r="L576" s="37"/>
    </row>
    <row r="577" spans="1:12" x14ac:dyDescent="0.25">
      <c r="A577" s="37" t="s">
        <v>596</v>
      </c>
      <c r="B577" s="37" t="s">
        <v>20</v>
      </c>
      <c r="C577" s="37" t="s">
        <v>2119</v>
      </c>
      <c r="D577" s="37" t="b">
        <f t="shared" si="8"/>
        <v>0</v>
      </c>
      <c r="E577" s="37" t="str">
        <f>VLOOKUP(C577,'EDB naming'!$A$6:$B$36,2,)</f>
        <v>None</v>
      </c>
      <c r="F577" s="37" t="str">
        <f>VLOOKUP(A577,'NZ.Stat (Format)'!$C$10:$D$2050,2,)</f>
        <v>Kaipara district</v>
      </c>
      <c r="G577" s="37" t="str">
        <f>VLOOKUP(F577,'TLA-EDB'!$A$12:$C$78,3,)</f>
        <v/>
      </c>
      <c r="H577" s="65">
        <f>VLOOKUP($A577,'NZ.Stat (Format)'!$C$10:$H$2050,4,)</f>
        <v>0</v>
      </c>
      <c r="I577" s="65">
        <f>VLOOKUP($A577,'NZ.Stat (Format)'!$C$10:$H$2050,5,)</f>
        <v>0</v>
      </c>
      <c r="J577" s="65">
        <f>VLOOKUP($A577,'NZ.Stat (Format)'!$C$10:$H$2050,6,)</f>
        <v>0</v>
      </c>
      <c r="K577" s="37"/>
      <c r="L577" s="37" t="s">
        <v>4170</v>
      </c>
    </row>
    <row r="578" spans="1:12" x14ac:dyDescent="0.25">
      <c r="A578" s="37" t="s">
        <v>597</v>
      </c>
      <c r="B578" s="37"/>
      <c r="C578" s="37" t="s">
        <v>2119</v>
      </c>
      <c r="D578" s="37" t="b">
        <f t="shared" si="8"/>
        <v>0</v>
      </c>
      <c r="E578" s="37" t="str">
        <f>VLOOKUP(C578,'EDB naming'!$A$6:$B$36,2,)</f>
        <v>None</v>
      </c>
      <c r="F578" s="37" t="str">
        <f>VLOOKUP(A578,'NZ.Stat (Format)'!$C$10:$D$2050,2,)</f>
        <v>Auckland</v>
      </c>
      <c r="G578" s="37" t="str">
        <f>VLOOKUP(F578,'TLA-EDB'!$A$12:$C$78,3,)</f>
        <v>Yes</v>
      </c>
      <c r="H578" s="65">
        <f>VLOOKUP($A578,'NZ.Stat (Format)'!$C$10:$H$2050,4,)</f>
        <v>0</v>
      </c>
      <c r="I578" s="65">
        <f>VLOOKUP($A578,'NZ.Stat (Format)'!$C$10:$H$2050,5,)</f>
        <v>0</v>
      </c>
      <c r="J578" s="65">
        <f>VLOOKUP($A578,'NZ.Stat (Format)'!$C$10:$H$2050,6,)</f>
        <v>0</v>
      </c>
      <c r="K578" s="37"/>
      <c r="L578" s="37" t="s">
        <v>4187</v>
      </c>
    </row>
    <row r="579" spans="1:12" x14ac:dyDescent="0.25">
      <c r="A579" s="37" t="s">
        <v>598</v>
      </c>
      <c r="B579" s="37" t="s">
        <v>33</v>
      </c>
      <c r="C579" s="37" t="s">
        <v>2119</v>
      </c>
      <c r="D579" s="37" t="b">
        <f t="shared" si="8"/>
        <v>0</v>
      </c>
      <c r="E579" s="37" t="str">
        <f>VLOOKUP(C579,'EDB naming'!$A$6:$B$36,2,)</f>
        <v>None</v>
      </c>
      <c r="F579" s="37" t="str">
        <f>VLOOKUP(A579,'NZ.Stat (Format)'!$C$10:$D$2050,2,)</f>
        <v>Auckland</v>
      </c>
      <c r="G579" s="37" t="str">
        <f>VLOOKUP(F579,'TLA-EDB'!$A$12:$C$78,3,)</f>
        <v>Yes</v>
      </c>
      <c r="H579" s="65">
        <f>VLOOKUP($A579,'NZ.Stat (Format)'!$C$10:$H$2050,4,)</f>
        <v>0</v>
      </c>
      <c r="I579" s="65">
        <f>VLOOKUP($A579,'NZ.Stat (Format)'!$C$10:$H$2050,5,)</f>
        <v>0</v>
      </c>
      <c r="J579" s="65">
        <f>VLOOKUP($A579,'NZ.Stat (Format)'!$C$10:$H$2050,6,)</f>
        <v>0</v>
      </c>
      <c r="K579" s="37"/>
      <c r="L579" s="37" t="s">
        <v>4170</v>
      </c>
    </row>
    <row r="580" spans="1:12" x14ac:dyDescent="0.25">
      <c r="A580" s="37" t="s">
        <v>599</v>
      </c>
      <c r="B580" s="37"/>
      <c r="C580" s="37" t="s">
        <v>2119</v>
      </c>
      <c r="D580" s="37" t="b">
        <f t="shared" si="8"/>
        <v>0</v>
      </c>
      <c r="E580" s="37" t="str">
        <f>VLOOKUP(C580,'EDB naming'!$A$6:$B$36,2,)</f>
        <v>None</v>
      </c>
      <c r="F580" s="37" t="str">
        <f>VLOOKUP(A580,'NZ.Stat (Format)'!$C$10:$D$2050,2,)</f>
        <v>Auckland</v>
      </c>
      <c r="G580" s="37" t="str">
        <f>VLOOKUP(F580,'TLA-EDB'!$A$12:$C$78,3,)</f>
        <v>Yes</v>
      </c>
      <c r="H580" s="65">
        <f>VLOOKUP($A580,'NZ.Stat (Format)'!$C$10:$H$2050,4,)</f>
        <v>40</v>
      </c>
      <c r="I580" s="65">
        <f>VLOOKUP($A580,'NZ.Stat (Format)'!$C$10:$H$2050,5,)</f>
        <v>50</v>
      </c>
      <c r="J580" s="65">
        <f>VLOOKUP($A580,'NZ.Stat (Format)'!$C$10:$H$2050,6,)</f>
        <v>50</v>
      </c>
      <c r="K580" s="37"/>
      <c r="L580" s="37" t="s">
        <v>4185</v>
      </c>
    </row>
    <row r="581" spans="1:12" x14ac:dyDescent="0.25">
      <c r="A581" s="37" t="s">
        <v>600</v>
      </c>
      <c r="B581" s="37" t="s">
        <v>33</v>
      </c>
      <c r="C581" s="37" t="s">
        <v>2119</v>
      </c>
      <c r="D581" s="37" t="b">
        <f t="shared" si="8"/>
        <v>0</v>
      </c>
      <c r="E581" s="37" t="str">
        <f>VLOOKUP(C581,'EDB naming'!$A$6:$B$36,2,)</f>
        <v>None</v>
      </c>
      <c r="F581" s="37" t="str">
        <f>VLOOKUP(A581,'NZ.Stat (Format)'!$C$10:$D$2050,2,)</f>
        <v>Auckland</v>
      </c>
      <c r="G581" s="37" t="str">
        <f>VLOOKUP(F581,'TLA-EDB'!$A$12:$C$78,3,)</f>
        <v>Yes</v>
      </c>
      <c r="H581" s="65">
        <f>VLOOKUP($A581,'NZ.Stat (Format)'!$C$10:$H$2050,4,)</f>
        <v>0</v>
      </c>
      <c r="I581" s="65">
        <f>VLOOKUP($A581,'NZ.Stat (Format)'!$C$10:$H$2050,5,)</f>
        <v>0</v>
      </c>
      <c r="J581" s="65">
        <f>VLOOKUP($A581,'NZ.Stat (Format)'!$C$10:$H$2050,6,)</f>
        <v>0</v>
      </c>
      <c r="K581" s="37"/>
      <c r="L581" s="37" t="s">
        <v>4170</v>
      </c>
    </row>
    <row r="582" spans="1:12" x14ac:dyDescent="0.25">
      <c r="A582" s="37" t="s">
        <v>601</v>
      </c>
      <c r="B582" s="37"/>
      <c r="C582" s="37" t="s">
        <v>2119</v>
      </c>
      <c r="D582" s="37" t="b">
        <f t="shared" si="8"/>
        <v>0</v>
      </c>
      <c r="E582" s="37" t="str">
        <f>VLOOKUP(C582,'EDB naming'!$A$6:$B$36,2,)</f>
        <v>None</v>
      </c>
      <c r="F582" s="37" t="str">
        <f>VLOOKUP(A582,'NZ.Stat (Format)'!$C$10:$D$2050,2,)</f>
        <v>Auckland</v>
      </c>
      <c r="G582" s="37" t="str">
        <f>VLOOKUP(F582,'TLA-EDB'!$A$12:$C$78,3,)</f>
        <v>Yes</v>
      </c>
      <c r="H582" s="65">
        <f>VLOOKUP($A582,'NZ.Stat (Format)'!$C$10:$H$2050,4,)</f>
        <v>0</v>
      </c>
      <c r="I582" s="65">
        <f>VLOOKUP($A582,'NZ.Stat (Format)'!$C$10:$H$2050,5,)</f>
        <v>0</v>
      </c>
      <c r="J582" s="65">
        <f>VLOOKUP($A582,'NZ.Stat (Format)'!$C$10:$H$2050,6,)</f>
        <v>0</v>
      </c>
      <c r="K582" s="37"/>
      <c r="L582" s="37" t="s">
        <v>4187</v>
      </c>
    </row>
    <row r="583" spans="1:12" x14ac:dyDescent="0.25">
      <c r="A583" s="37" t="s">
        <v>602</v>
      </c>
      <c r="B583" s="37" t="s">
        <v>33</v>
      </c>
      <c r="C583" s="37" t="s">
        <v>2119</v>
      </c>
      <c r="D583" s="37" t="b">
        <f t="shared" si="8"/>
        <v>0</v>
      </c>
      <c r="E583" s="37" t="str">
        <f>VLOOKUP(C583,'EDB naming'!$A$6:$B$36,2,)</f>
        <v>None</v>
      </c>
      <c r="F583" s="37" t="str">
        <f>VLOOKUP(A583,'NZ.Stat (Format)'!$C$10:$D$2050,2,)</f>
        <v>Auckland</v>
      </c>
      <c r="G583" s="37" t="str">
        <f>VLOOKUP(F583,'TLA-EDB'!$A$12:$C$78,3,)</f>
        <v>Yes</v>
      </c>
      <c r="H583" s="65">
        <f>VLOOKUP($A583,'NZ.Stat (Format)'!$C$10:$H$2050,4,)</f>
        <v>0</v>
      </c>
      <c r="I583" s="65">
        <f>VLOOKUP($A583,'NZ.Stat (Format)'!$C$10:$H$2050,5,)</f>
        <v>0</v>
      </c>
      <c r="J583" s="65">
        <f>VLOOKUP($A583,'NZ.Stat (Format)'!$C$10:$H$2050,6,)</f>
        <v>0</v>
      </c>
      <c r="K583" s="37"/>
      <c r="L583" s="37" t="s">
        <v>4170</v>
      </c>
    </row>
    <row r="584" spans="1:12" x14ac:dyDescent="0.25">
      <c r="A584" s="37" t="s">
        <v>603</v>
      </c>
      <c r="B584" s="37"/>
      <c r="C584" s="37" t="s">
        <v>2119</v>
      </c>
      <c r="D584" s="37" t="b">
        <f t="shared" si="8"/>
        <v>0</v>
      </c>
      <c r="E584" s="37" t="str">
        <f>VLOOKUP(C584,'EDB naming'!$A$6:$B$36,2,)</f>
        <v>None</v>
      </c>
      <c r="F584" s="37" t="str">
        <f>VLOOKUP(A584,'NZ.Stat (Format)'!$C$10:$D$2050,2,)</f>
        <v>Auckland</v>
      </c>
      <c r="G584" s="37" t="str">
        <f>VLOOKUP(F584,'TLA-EDB'!$A$12:$C$78,3,)</f>
        <v>Yes</v>
      </c>
      <c r="H584" s="65">
        <f>VLOOKUP($A584,'NZ.Stat (Format)'!$C$10:$H$2050,4,)</f>
        <v>0</v>
      </c>
      <c r="I584" s="65">
        <f>VLOOKUP($A584,'NZ.Stat (Format)'!$C$10:$H$2050,5,)</f>
        <v>0</v>
      </c>
      <c r="J584" s="65">
        <f>VLOOKUP($A584,'NZ.Stat (Format)'!$C$10:$H$2050,6,)</f>
        <v>0</v>
      </c>
      <c r="K584" s="37"/>
      <c r="L584" s="37" t="s">
        <v>4187</v>
      </c>
    </row>
    <row r="585" spans="1:12" x14ac:dyDescent="0.25">
      <c r="A585" s="37" t="s">
        <v>604</v>
      </c>
      <c r="B585" s="37"/>
      <c r="C585" s="37" t="s">
        <v>2119</v>
      </c>
      <c r="D585" s="37" t="b">
        <f t="shared" si="8"/>
        <v>0</v>
      </c>
      <c r="E585" s="37" t="str">
        <f>VLOOKUP(C585,'EDB naming'!$A$6:$B$36,2,)</f>
        <v>None</v>
      </c>
      <c r="F585" s="37" t="e">
        <f>VLOOKUP(A585,'NZ.Stat (Format)'!$C$10:$D$2050,2,)</f>
        <v>#N/A</v>
      </c>
      <c r="G585" s="37" t="e">
        <f>VLOOKUP(F585,'TLA-EDB'!$A$12:$C$78,3,)</f>
        <v>#N/A</v>
      </c>
      <c r="H585" s="65" t="e">
        <f>VLOOKUP($A585,'NZ.Stat (Format)'!$C$10:$H$2050,4,)</f>
        <v>#N/A</v>
      </c>
      <c r="I585" s="65" t="e">
        <f>VLOOKUP($A585,'NZ.Stat (Format)'!$C$10:$H$2050,5,)</f>
        <v>#N/A</v>
      </c>
      <c r="J585" s="65" t="e">
        <f>VLOOKUP($A585,'NZ.Stat (Format)'!$C$10:$H$2050,6,)</f>
        <v>#N/A</v>
      </c>
      <c r="K585" s="37"/>
      <c r="L585" s="37" t="s">
        <v>4187</v>
      </c>
    </row>
    <row r="586" spans="1:12" x14ac:dyDescent="0.25">
      <c r="A586" s="37" t="s">
        <v>605</v>
      </c>
      <c r="B586" s="37"/>
      <c r="C586" s="37" t="s">
        <v>2119</v>
      </c>
      <c r="D586" s="37" t="b">
        <f t="shared" si="8"/>
        <v>0</v>
      </c>
      <c r="E586" s="37" t="str">
        <f>VLOOKUP(C586,'EDB naming'!$A$6:$B$36,2,)</f>
        <v>None</v>
      </c>
      <c r="F586" s="37" t="str">
        <f>VLOOKUP(A586,'NZ.Stat (Format)'!$C$10:$D$2050,2,)</f>
        <v>Auckland</v>
      </c>
      <c r="G586" s="37" t="str">
        <f>VLOOKUP(F586,'TLA-EDB'!$A$12:$C$78,3,)</f>
        <v>Yes</v>
      </c>
      <c r="H586" s="65">
        <f>VLOOKUP($A586,'NZ.Stat (Format)'!$C$10:$H$2050,4,)</f>
        <v>0</v>
      </c>
      <c r="I586" s="65">
        <f>VLOOKUP($A586,'NZ.Stat (Format)'!$C$10:$H$2050,5,)</f>
        <v>0</v>
      </c>
      <c r="J586" s="65">
        <f>VLOOKUP($A586,'NZ.Stat (Format)'!$C$10:$H$2050,6,)</f>
        <v>0</v>
      </c>
      <c r="K586" s="37"/>
      <c r="L586" s="37" t="s">
        <v>4187</v>
      </c>
    </row>
    <row r="587" spans="1:12" x14ac:dyDescent="0.25">
      <c r="A587" s="37" t="s">
        <v>606</v>
      </c>
      <c r="B587" s="37" t="s">
        <v>33</v>
      </c>
      <c r="C587" s="37" t="s">
        <v>2119</v>
      </c>
      <c r="D587" s="37" t="b">
        <f t="shared" si="8"/>
        <v>0</v>
      </c>
      <c r="E587" s="37" t="str">
        <f>VLOOKUP(C587,'EDB naming'!$A$6:$B$36,2,)</f>
        <v>None</v>
      </c>
      <c r="F587" s="37" t="str">
        <f>VLOOKUP(A587,'NZ.Stat (Format)'!$C$10:$D$2050,2,)</f>
        <v>Auckland</v>
      </c>
      <c r="G587" s="37" t="str">
        <f>VLOOKUP(F587,'TLA-EDB'!$A$12:$C$78,3,)</f>
        <v>Yes</v>
      </c>
      <c r="H587" s="65">
        <f>VLOOKUP($A587,'NZ.Stat (Format)'!$C$10:$H$2050,4,)</f>
        <v>0</v>
      </c>
      <c r="I587" s="65">
        <f>VLOOKUP($A587,'NZ.Stat (Format)'!$C$10:$H$2050,5,)</f>
        <v>0</v>
      </c>
      <c r="J587" s="65">
        <f>VLOOKUP($A587,'NZ.Stat (Format)'!$C$10:$H$2050,6,)</f>
        <v>0</v>
      </c>
      <c r="K587" s="37"/>
      <c r="L587" s="37" t="s">
        <v>4170</v>
      </c>
    </row>
    <row r="588" spans="1:12" x14ac:dyDescent="0.25">
      <c r="A588" s="37" t="s">
        <v>607</v>
      </c>
      <c r="B588" s="37"/>
      <c r="C588" s="37" t="s">
        <v>2119</v>
      </c>
      <c r="D588" s="37" t="b">
        <f t="shared" si="8"/>
        <v>0</v>
      </c>
      <c r="E588" s="37" t="str">
        <f>VLOOKUP(C588,'EDB naming'!$A$6:$B$36,2,)</f>
        <v>None</v>
      </c>
      <c r="F588" s="37" t="str">
        <f>VLOOKUP(A588,'NZ.Stat (Format)'!$C$10:$D$2050,2,)</f>
        <v>Auckland</v>
      </c>
      <c r="G588" s="37" t="str">
        <f>VLOOKUP(F588,'TLA-EDB'!$A$12:$C$78,3,)</f>
        <v>Yes</v>
      </c>
      <c r="H588" s="65">
        <f>VLOOKUP($A588,'NZ.Stat (Format)'!$C$10:$H$2050,4,)</f>
        <v>0</v>
      </c>
      <c r="I588" s="65">
        <f>VLOOKUP($A588,'NZ.Stat (Format)'!$C$10:$H$2050,5,)</f>
        <v>0</v>
      </c>
      <c r="J588" s="65">
        <f>VLOOKUP($A588,'NZ.Stat (Format)'!$C$10:$H$2050,6,)</f>
        <v>0</v>
      </c>
      <c r="K588" s="37"/>
      <c r="L588" s="37" t="s">
        <v>4187</v>
      </c>
    </row>
    <row r="589" spans="1:12" x14ac:dyDescent="0.25">
      <c r="A589" s="37" t="s">
        <v>608</v>
      </c>
      <c r="B589" s="37"/>
      <c r="C589" s="37" t="s">
        <v>2119</v>
      </c>
      <c r="D589" s="37" t="b">
        <f t="shared" si="8"/>
        <v>0</v>
      </c>
      <c r="E589" s="37" t="str">
        <f>VLOOKUP(C589,'EDB naming'!$A$6:$B$36,2,)</f>
        <v>None</v>
      </c>
      <c r="F589" s="37" t="str">
        <f>VLOOKUP(A589,'NZ.Stat (Format)'!$C$10:$D$2050,2,)</f>
        <v>Auckland</v>
      </c>
      <c r="G589" s="37" t="str">
        <f>VLOOKUP(F589,'TLA-EDB'!$A$12:$C$78,3,)</f>
        <v>Yes</v>
      </c>
      <c r="H589" s="65">
        <f>VLOOKUP($A589,'NZ.Stat (Format)'!$C$10:$H$2050,4,)</f>
        <v>10</v>
      </c>
      <c r="I589" s="65">
        <f>VLOOKUP($A589,'NZ.Stat (Format)'!$C$10:$H$2050,5,)</f>
        <v>10</v>
      </c>
      <c r="J589" s="65">
        <f>VLOOKUP($A589,'NZ.Stat (Format)'!$C$10:$H$2050,6,)</f>
        <v>10</v>
      </c>
      <c r="K589" s="37"/>
      <c r="L589" s="37" t="s">
        <v>4168</v>
      </c>
    </row>
    <row r="590" spans="1:12" x14ac:dyDescent="0.25">
      <c r="A590" s="37" t="s">
        <v>609</v>
      </c>
      <c r="B590" s="37" t="s">
        <v>33</v>
      </c>
      <c r="C590" s="37" t="s">
        <v>2119</v>
      </c>
      <c r="D590" s="37" t="b">
        <f t="shared" si="8"/>
        <v>0</v>
      </c>
      <c r="E590" s="37" t="str">
        <f>VLOOKUP(C590,'EDB naming'!$A$6:$B$36,2,)</f>
        <v>None</v>
      </c>
      <c r="F590" s="37" t="str">
        <f>VLOOKUP(A590,'NZ.Stat (Format)'!$C$10:$D$2050,2,)</f>
        <v>Auckland</v>
      </c>
      <c r="G590" s="37" t="str">
        <f>VLOOKUP(F590,'TLA-EDB'!$A$12:$C$78,3,)</f>
        <v>Yes</v>
      </c>
      <c r="H590" s="65">
        <f>VLOOKUP($A590,'NZ.Stat (Format)'!$C$10:$H$2050,4,)</f>
        <v>0</v>
      </c>
      <c r="I590" s="65">
        <f>VLOOKUP($A590,'NZ.Stat (Format)'!$C$10:$H$2050,5,)</f>
        <v>0</v>
      </c>
      <c r="J590" s="65">
        <f>VLOOKUP($A590,'NZ.Stat (Format)'!$C$10:$H$2050,6,)</f>
        <v>0</v>
      </c>
      <c r="K590" s="37"/>
      <c r="L590" s="37" t="s">
        <v>4170</v>
      </c>
    </row>
    <row r="591" spans="1:12" x14ac:dyDescent="0.25">
      <c r="A591" s="37" t="s">
        <v>610</v>
      </c>
      <c r="B591" s="37"/>
      <c r="C591" s="37" t="s">
        <v>33</v>
      </c>
      <c r="D591" s="37" t="b">
        <f t="shared" si="8"/>
        <v>0</v>
      </c>
      <c r="E591" s="37" t="str">
        <f>VLOOKUP(C591,'EDB naming'!$A$6:$B$36,2,)</f>
        <v>Vector Lines</v>
      </c>
      <c r="F591" s="37" t="str">
        <f>VLOOKUP(A591,'NZ.Stat (Format)'!$C$10:$D$2050,2,)</f>
        <v>Auckland</v>
      </c>
      <c r="G591" s="37" t="str">
        <f>VLOOKUP(F591,'TLA-EDB'!$A$12:$C$78,3,)</f>
        <v>Yes</v>
      </c>
      <c r="H591" s="65">
        <f>VLOOKUP($A591,'NZ.Stat (Format)'!$C$10:$H$2050,4,)</f>
        <v>40</v>
      </c>
      <c r="I591" s="65">
        <f>VLOOKUP($A591,'NZ.Stat (Format)'!$C$10:$H$2050,5,)</f>
        <v>40</v>
      </c>
      <c r="J591" s="65">
        <f>VLOOKUP($A591,'NZ.Stat (Format)'!$C$10:$H$2050,6,)</f>
        <v>40</v>
      </c>
      <c r="K591" s="37"/>
      <c r="L591" s="37" t="s">
        <v>4174</v>
      </c>
    </row>
    <row r="592" spans="1:12" x14ac:dyDescent="0.25">
      <c r="A592" s="37" t="s">
        <v>611</v>
      </c>
      <c r="B592" s="37"/>
      <c r="C592" s="37" t="s">
        <v>2119</v>
      </c>
      <c r="D592" s="37" t="b">
        <f t="shared" si="8"/>
        <v>0</v>
      </c>
      <c r="E592" s="37" t="str">
        <f>VLOOKUP(C592,'EDB naming'!$A$6:$B$36,2,)</f>
        <v>None</v>
      </c>
      <c r="F592" s="37" t="str">
        <f>VLOOKUP(A592,'NZ.Stat (Format)'!$C$10:$D$2050,2,)</f>
        <v>Timaru district</v>
      </c>
      <c r="G592" s="37" t="str">
        <f>VLOOKUP(F592,'TLA-EDB'!$A$12:$C$78,3,)</f>
        <v>Yes</v>
      </c>
      <c r="H592" s="65">
        <f>VLOOKUP($A592,'NZ.Stat (Format)'!$C$10:$H$2050,4,)</f>
        <v>0</v>
      </c>
      <c r="I592" s="65">
        <f>VLOOKUP($A592,'NZ.Stat (Format)'!$C$10:$H$2050,5,)</f>
        <v>0</v>
      </c>
      <c r="J592" s="65">
        <f>VLOOKUP($A592,'NZ.Stat (Format)'!$C$10:$H$2050,6,)</f>
        <v>0</v>
      </c>
      <c r="K592" s="37"/>
      <c r="L592" s="37" t="s">
        <v>4187</v>
      </c>
    </row>
    <row r="593" spans="1:12" x14ac:dyDescent="0.25">
      <c r="A593" s="37" t="s">
        <v>612</v>
      </c>
      <c r="B593" s="37"/>
      <c r="C593" s="37" t="s">
        <v>58</v>
      </c>
      <c r="D593" s="37" t="b">
        <f t="shared" si="8"/>
        <v>0</v>
      </c>
      <c r="E593" s="37" t="str">
        <f>VLOOKUP(C593,'EDB naming'!$A$6:$B$36,2,)</f>
        <v>Aurora Energy</v>
      </c>
      <c r="F593" s="37" t="str">
        <f>VLOOKUP(A593,'NZ.Stat (Format)'!$C$10:$D$2050,2,)</f>
        <v>Dunedin city</v>
      </c>
      <c r="G593" s="37" t="str">
        <f>VLOOKUP(F593,'TLA-EDB'!$A$12:$C$78,3,)</f>
        <v>Yes</v>
      </c>
      <c r="H593" s="65">
        <f>VLOOKUP($A593,'NZ.Stat (Format)'!$C$10:$H$2050,4,)</f>
        <v>10</v>
      </c>
      <c r="I593" s="65">
        <f>VLOOKUP($A593,'NZ.Stat (Format)'!$C$10:$H$2050,5,)</f>
        <v>10</v>
      </c>
      <c r="J593" s="65">
        <f>VLOOKUP($A593,'NZ.Stat (Format)'!$C$10:$H$2050,6,)</f>
        <v>10</v>
      </c>
      <c r="K593" s="37"/>
      <c r="L593" s="37" t="s">
        <v>4174</v>
      </c>
    </row>
    <row r="594" spans="1:12" x14ac:dyDescent="0.25">
      <c r="A594" s="37" t="s">
        <v>613</v>
      </c>
      <c r="B594" s="37" t="s">
        <v>58</v>
      </c>
      <c r="C594" s="37" t="s">
        <v>2119</v>
      </c>
      <c r="D594" s="37" t="b">
        <f t="shared" ref="D594:D657" si="9">C594=B594</f>
        <v>0</v>
      </c>
      <c r="E594" s="37" t="str">
        <f>VLOOKUP(C594,'EDB naming'!$A$6:$B$36,2,)</f>
        <v>None</v>
      </c>
      <c r="F594" s="37" t="str">
        <f>VLOOKUP(A594,'NZ.Stat (Format)'!$C$10:$D$2050,2,)</f>
        <v>Dunedin city</v>
      </c>
      <c r="G594" s="37" t="str">
        <f>VLOOKUP(F594,'TLA-EDB'!$A$12:$C$78,3,)</f>
        <v>Yes</v>
      </c>
      <c r="H594" s="65">
        <f>VLOOKUP($A594,'NZ.Stat (Format)'!$C$10:$H$2050,4,)</f>
        <v>0</v>
      </c>
      <c r="I594" s="65">
        <f>VLOOKUP($A594,'NZ.Stat (Format)'!$C$10:$H$2050,5,)</f>
        <v>0</v>
      </c>
      <c r="J594" s="65">
        <f>VLOOKUP($A594,'NZ.Stat (Format)'!$C$10:$H$2050,6,)</f>
        <v>0</v>
      </c>
      <c r="K594" s="37"/>
      <c r="L594" s="37" t="s">
        <v>4170</v>
      </c>
    </row>
    <row r="595" spans="1:12" x14ac:dyDescent="0.25">
      <c r="A595" s="37" t="s">
        <v>614</v>
      </c>
      <c r="B595" s="37" t="s">
        <v>33</v>
      </c>
      <c r="C595" s="37" t="s">
        <v>33</v>
      </c>
      <c r="D595" s="37" t="b">
        <f t="shared" si="9"/>
        <v>1</v>
      </c>
      <c r="E595" s="37" t="str">
        <f>VLOOKUP(C595,'EDB naming'!$A$6:$B$36,2,)</f>
        <v>Vector Lines</v>
      </c>
      <c r="F595" s="37" t="str">
        <f>VLOOKUP(A595,'NZ.Stat (Format)'!$C$10:$D$2050,2,)</f>
        <v>Auckland</v>
      </c>
      <c r="G595" s="37" t="str">
        <f>VLOOKUP(F595,'TLA-EDB'!$A$12:$C$78,3,)</f>
        <v>Yes</v>
      </c>
      <c r="H595" s="65">
        <f>VLOOKUP($A595,'NZ.Stat (Format)'!$C$10:$H$2050,4,)</f>
        <v>3630</v>
      </c>
      <c r="I595" s="65">
        <f>VLOOKUP($A595,'NZ.Stat (Format)'!$C$10:$H$2050,5,)</f>
        <v>3890</v>
      </c>
      <c r="J595" s="65">
        <f>VLOOKUP($A595,'NZ.Stat (Format)'!$C$10:$H$2050,6,)</f>
        <v>4010</v>
      </c>
      <c r="K595" s="37"/>
      <c r="L595" s="37"/>
    </row>
    <row r="596" spans="1:12" x14ac:dyDescent="0.25">
      <c r="A596" s="37" t="s">
        <v>615</v>
      </c>
      <c r="B596" s="37" t="s">
        <v>529</v>
      </c>
      <c r="C596" s="37" t="s">
        <v>529</v>
      </c>
      <c r="D596" s="37" t="b">
        <f t="shared" si="9"/>
        <v>1</v>
      </c>
      <c r="E596" s="37" t="str">
        <f>VLOOKUP(C596,'EDB naming'!$A$6:$B$36,2,)</f>
        <v>OtagoNet</v>
      </c>
      <c r="F596" s="37" t="str">
        <f>VLOOKUP(A596,'NZ.Stat (Format)'!$C$10:$D$2050,2,)</f>
        <v>Waitaki district</v>
      </c>
      <c r="G596" s="37" t="str">
        <f>VLOOKUP(F596,'TLA-EDB'!$A$12:$C$78,3,)</f>
        <v>Yes</v>
      </c>
      <c r="H596" s="65">
        <f>VLOOKUP($A596,'NZ.Stat (Format)'!$C$10:$H$2050,4,)</f>
        <v>750</v>
      </c>
      <c r="I596" s="65">
        <f>VLOOKUP($A596,'NZ.Stat (Format)'!$C$10:$H$2050,5,)</f>
        <v>760</v>
      </c>
      <c r="J596" s="65">
        <f>VLOOKUP($A596,'NZ.Stat (Format)'!$C$10:$H$2050,6,)</f>
        <v>760</v>
      </c>
      <c r="K596" s="37"/>
      <c r="L596" s="37"/>
    </row>
    <row r="597" spans="1:12" x14ac:dyDescent="0.25">
      <c r="A597" s="37" t="s">
        <v>616</v>
      </c>
      <c r="B597" s="37" t="s">
        <v>7</v>
      </c>
      <c r="C597" s="37" t="s">
        <v>7</v>
      </c>
      <c r="D597" s="37" t="b">
        <f t="shared" si="9"/>
        <v>1</v>
      </c>
      <c r="E597" s="37" t="str">
        <f>VLOOKUP(C597,'EDB naming'!$A$6:$B$36,2,)</f>
        <v>Top Energy</v>
      </c>
      <c r="F597" s="37" t="str">
        <f>VLOOKUP(A597,'NZ.Stat (Format)'!$C$10:$D$2050,2,)</f>
        <v>Far North district</v>
      </c>
      <c r="G597" s="37" t="str">
        <f>VLOOKUP(F597,'TLA-EDB'!$A$12:$C$78,3,)</f>
        <v/>
      </c>
      <c r="H597" s="65">
        <f>VLOOKUP($A597,'NZ.Stat (Format)'!$C$10:$H$2050,4,)</f>
        <v>3350</v>
      </c>
      <c r="I597" s="65">
        <f>VLOOKUP($A597,'NZ.Stat (Format)'!$C$10:$H$2050,5,)</f>
        <v>3360</v>
      </c>
      <c r="J597" s="65">
        <f>VLOOKUP($A597,'NZ.Stat (Format)'!$C$10:$H$2050,6,)</f>
        <v>3350</v>
      </c>
      <c r="K597" s="37"/>
      <c r="L597" s="37"/>
    </row>
    <row r="598" spans="1:12" x14ac:dyDescent="0.25">
      <c r="A598" s="37" t="s">
        <v>617</v>
      </c>
      <c r="B598" s="37" t="s">
        <v>7</v>
      </c>
      <c r="C598" s="37" t="s">
        <v>7</v>
      </c>
      <c r="D598" s="37" t="b">
        <f t="shared" si="9"/>
        <v>1</v>
      </c>
      <c r="E598" s="37" t="str">
        <f>VLOOKUP(C598,'EDB naming'!$A$6:$B$36,2,)</f>
        <v>Top Energy</v>
      </c>
      <c r="F598" s="37" t="str">
        <f>VLOOKUP(A598,'NZ.Stat (Format)'!$C$10:$D$2050,2,)</f>
        <v>Far North district</v>
      </c>
      <c r="G598" s="37" t="str">
        <f>VLOOKUP(F598,'TLA-EDB'!$A$12:$C$78,3,)</f>
        <v/>
      </c>
      <c r="H598" s="65">
        <f>VLOOKUP($A598,'NZ.Stat (Format)'!$C$10:$H$2050,4,)</f>
        <v>1160</v>
      </c>
      <c r="I598" s="65">
        <f>VLOOKUP($A598,'NZ.Stat (Format)'!$C$10:$H$2050,5,)</f>
        <v>1150</v>
      </c>
      <c r="J598" s="65">
        <f>VLOOKUP($A598,'NZ.Stat (Format)'!$C$10:$H$2050,6,)</f>
        <v>1130</v>
      </c>
      <c r="K598" s="37"/>
      <c r="L598" s="37"/>
    </row>
    <row r="599" spans="1:12" x14ac:dyDescent="0.25">
      <c r="A599" s="37" t="s">
        <v>618</v>
      </c>
      <c r="B599" s="37" t="s">
        <v>7</v>
      </c>
      <c r="C599" s="37" t="s">
        <v>7</v>
      </c>
      <c r="D599" s="37" t="b">
        <f t="shared" si="9"/>
        <v>1</v>
      </c>
      <c r="E599" s="37" t="str">
        <f>VLOOKUP(C599,'EDB naming'!$A$6:$B$36,2,)</f>
        <v>Top Energy</v>
      </c>
      <c r="F599" s="37" t="str">
        <f>VLOOKUP(A599,'NZ.Stat (Format)'!$C$10:$D$2050,2,)</f>
        <v>Far North district</v>
      </c>
      <c r="G599" s="37" t="str">
        <f>VLOOKUP(F599,'TLA-EDB'!$A$12:$C$78,3,)</f>
        <v/>
      </c>
      <c r="H599" s="65">
        <f>VLOOKUP($A599,'NZ.Stat (Format)'!$C$10:$H$2050,4,)</f>
        <v>2040</v>
      </c>
      <c r="I599" s="65">
        <f>VLOOKUP($A599,'NZ.Stat (Format)'!$C$10:$H$2050,5,)</f>
        <v>2070</v>
      </c>
      <c r="J599" s="65">
        <f>VLOOKUP($A599,'NZ.Stat (Format)'!$C$10:$H$2050,6,)</f>
        <v>2090</v>
      </c>
      <c r="K599" s="37"/>
      <c r="L599" s="37"/>
    </row>
    <row r="600" spans="1:12" x14ac:dyDescent="0.25">
      <c r="A600" s="37" t="s">
        <v>619</v>
      </c>
      <c r="B600" s="37" t="s">
        <v>33</v>
      </c>
      <c r="C600" s="37" t="s">
        <v>33</v>
      </c>
      <c r="D600" s="37" t="b">
        <f t="shared" si="9"/>
        <v>1</v>
      </c>
      <c r="E600" s="37" t="str">
        <f>VLOOKUP(C600,'EDB naming'!$A$6:$B$36,2,)</f>
        <v>Vector Lines</v>
      </c>
      <c r="F600" s="37" t="str">
        <f>VLOOKUP(A600,'NZ.Stat (Format)'!$C$10:$D$2050,2,)</f>
        <v>Auckland</v>
      </c>
      <c r="G600" s="37" t="str">
        <f>VLOOKUP(F600,'TLA-EDB'!$A$12:$C$78,3,)</f>
        <v>Yes</v>
      </c>
      <c r="H600" s="65">
        <f>VLOOKUP($A600,'NZ.Stat (Format)'!$C$10:$H$2050,4,)</f>
        <v>6380</v>
      </c>
      <c r="I600" s="65">
        <f>VLOOKUP($A600,'NZ.Stat (Format)'!$C$10:$H$2050,5,)</f>
        <v>6640</v>
      </c>
      <c r="J600" s="65">
        <f>VLOOKUP($A600,'NZ.Stat (Format)'!$C$10:$H$2050,6,)</f>
        <v>6670</v>
      </c>
      <c r="K600" s="37"/>
      <c r="L600" s="37"/>
    </row>
    <row r="601" spans="1:12" x14ac:dyDescent="0.25">
      <c r="A601" s="37" t="s">
        <v>620</v>
      </c>
      <c r="B601" s="37" t="s">
        <v>7</v>
      </c>
      <c r="C601" s="37" t="s">
        <v>7</v>
      </c>
      <c r="D601" s="37" t="b">
        <f t="shared" si="9"/>
        <v>1</v>
      </c>
      <c r="E601" s="37" t="str">
        <f>VLOOKUP(C601,'EDB naming'!$A$6:$B$36,2,)</f>
        <v>Top Energy</v>
      </c>
      <c r="F601" s="37" t="str">
        <f>VLOOKUP(A601,'NZ.Stat (Format)'!$C$10:$D$2050,2,)</f>
        <v>Far North district</v>
      </c>
      <c r="G601" s="37" t="str">
        <f>VLOOKUP(F601,'TLA-EDB'!$A$12:$C$78,3,)</f>
        <v/>
      </c>
      <c r="H601" s="65">
        <f>VLOOKUP($A601,'NZ.Stat (Format)'!$C$10:$H$2050,4,)</f>
        <v>520</v>
      </c>
      <c r="I601" s="65">
        <f>VLOOKUP($A601,'NZ.Stat (Format)'!$C$10:$H$2050,5,)</f>
        <v>520</v>
      </c>
      <c r="J601" s="65">
        <f>VLOOKUP($A601,'NZ.Stat (Format)'!$C$10:$H$2050,6,)</f>
        <v>520</v>
      </c>
      <c r="K601" s="37"/>
      <c r="L601" s="37"/>
    </row>
    <row r="602" spans="1:12" x14ac:dyDescent="0.25">
      <c r="A602" s="37" t="s">
        <v>621</v>
      </c>
      <c r="B602" s="37" t="s">
        <v>7</v>
      </c>
      <c r="C602" s="37" t="s">
        <v>7</v>
      </c>
      <c r="D602" s="37" t="b">
        <f t="shared" si="9"/>
        <v>1</v>
      </c>
      <c r="E602" s="37" t="str">
        <f>VLOOKUP(C602,'EDB naming'!$A$6:$B$36,2,)</f>
        <v>Top Energy</v>
      </c>
      <c r="F602" s="37" t="str">
        <f>VLOOKUP(A602,'NZ.Stat (Format)'!$C$10:$D$2050,2,)</f>
        <v>Far North district</v>
      </c>
      <c r="G602" s="37" t="str">
        <f>VLOOKUP(F602,'TLA-EDB'!$A$12:$C$78,3,)</f>
        <v/>
      </c>
      <c r="H602" s="65">
        <f>VLOOKUP($A602,'NZ.Stat (Format)'!$C$10:$H$2050,4,)</f>
        <v>180</v>
      </c>
      <c r="I602" s="65">
        <f>VLOOKUP($A602,'NZ.Stat (Format)'!$C$10:$H$2050,5,)</f>
        <v>170</v>
      </c>
      <c r="J602" s="65">
        <f>VLOOKUP($A602,'NZ.Stat (Format)'!$C$10:$H$2050,6,)</f>
        <v>170</v>
      </c>
      <c r="K602" s="37"/>
      <c r="L602" s="37"/>
    </row>
    <row r="603" spans="1:12" x14ac:dyDescent="0.25">
      <c r="A603" s="37" t="s">
        <v>622</v>
      </c>
      <c r="B603" s="37" t="s">
        <v>7</v>
      </c>
      <c r="C603" s="37" t="s">
        <v>7</v>
      </c>
      <c r="D603" s="37" t="b">
        <f t="shared" si="9"/>
        <v>1</v>
      </c>
      <c r="E603" s="37" t="str">
        <f>VLOOKUP(C603,'EDB naming'!$A$6:$B$36,2,)</f>
        <v>Top Energy</v>
      </c>
      <c r="F603" s="37" t="str">
        <f>VLOOKUP(A603,'NZ.Stat (Format)'!$C$10:$D$2050,2,)</f>
        <v>Far North district</v>
      </c>
      <c r="G603" s="37" t="str">
        <f>VLOOKUP(F603,'TLA-EDB'!$A$12:$C$78,3,)</f>
        <v/>
      </c>
      <c r="H603" s="65">
        <f>VLOOKUP($A603,'NZ.Stat (Format)'!$C$10:$H$2050,4,)</f>
        <v>1400</v>
      </c>
      <c r="I603" s="65">
        <f>VLOOKUP($A603,'NZ.Stat (Format)'!$C$10:$H$2050,5,)</f>
        <v>1420</v>
      </c>
      <c r="J603" s="65">
        <f>VLOOKUP($A603,'NZ.Stat (Format)'!$C$10:$H$2050,6,)</f>
        <v>1420</v>
      </c>
      <c r="K603" s="37"/>
      <c r="L603" s="37"/>
    </row>
    <row r="604" spans="1:12" x14ac:dyDescent="0.25">
      <c r="A604" s="37" t="s">
        <v>623</v>
      </c>
      <c r="B604" s="37" t="s">
        <v>58</v>
      </c>
      <c r="C604" s="37" t="s">
        <v>58</v>
      </c>
      <c r="D604" s="37" t="b">
        <f t="shared" si="9"/>
        <v>1</v>
      </c>
      <c r="E604" s="37" t="str">
        <f>VLOOKUP(C604,'EDB naming'!$A$6:$B$36,2,)</f>
        <v>Aurora Energy</v>
      </c>
      <c r="F604" s="37" t="str">
        <f>VLOOKUP(A604,'NZ.Stat (Format)'!$C$10:$D$2050,2,)</f>
        <v>Dunedin city</v>
      </c>
      <c r="G604" s="37" t="str">
        <f>VLOOKUP(F604,'TLA-EDB'!$A$12:$C$78,3,)</f>
        <v>Yes</v>
      </c>
      <c r="H604" s="65">
        <f>VLOOKUP($A604,'NZ.Stat (Format)'!$C$10:$H$2050,4,)</f>
        <v>2610</v>
      </c>
      <c r="I604" s="65">
        <f>VLOOKUP($A604,'NZ.Stat (Format)'!$C$10:$H$2050,5,)</f>
        <v>2670</v>
      </c>
      <c r="J604" s="65">
        <f>VLOOKUP($A604,'NZ.Stat (Format)'!$C$10:$H$2050,6,)</f>
        <v>2710</v>
      </c>
      <c r="K604" s="37"/>
      <c r="L604" s="37"/>
    </row>
    <row r="605" spans="1:12" x14ac:dyDescent="0.25">
      <c r="A605" s="37" t="s">
        <v>624</v>
      </c>
      <c r="B605" s="37" t="s">
        <v>7</v>
      </c>
      <c r="C605" s="37" t="s">
        <v>7</v>
      </c>
      <c r="D605" s="37" t="b">
        <f t="shared" si="9"/>
        <v>1</v>
      </c>
      <c r="E605" s="37" t="str">
        <f>VLOOKUP(C605,'EDB naming'!$A$6:$B$36,2,)</f>
        <v>Top Energy</v>
      </c>
      <c r="F605" s="37" t="str">
        <f>VLOOKUP(A605,'NZ.Stat (Format)'!$C$10:$D$2050,2,)</f>
        <v>Far North district</v>
      </c>
      <c r="G605" s="37" t="str">
        <f>VLOOKUP(F605,'TLA-EDB'!$A$12:$C$78,3,)</f>
        <v/>
      </c>
      <c r="H605" s="65">
        <f>VLOOKUP($A605,'NZ.Stat (Format)'!$C$10:$H$2050,4,)</f>
        <v>470</v>
      </c>
      <c r="I605" s="65">
        <f>VLOOKUP($A605,'NZ.Stat (Format)'!$C$10:$H$2050,5,)</f>
        <v>480</v>
      </c>
      <c r="J605" s="65">
        <f>VLOOKUP($A605,'NZ.Stat (Format)'!$C$10:$H$2050,6,)</f>
        <v>490</v>
      </c>
      <c r="K605" s="37"/>
      <c r="L605" s="37"/>
    </row>
    <row r="606" spans="1:12" x14ac:dyDescent="0.25">
      <c r="A606" s="37" t="s">
        <v>625</v>
      </c>
      <c r="B606" s="37" t="s">
        <v>7</v>
      </c>
      <c r="C606" s="37" t="s">
        <v>7</v>
      </c>
      <c r="D606" s="37" t="b">
        <f t="shared" si="9"/>
        <v>1</v>
      </c>
      <c r="E606" s="37" t="str">
        <f>VLOOKUP(C606,'EDB naming'!$A$6:$B$36,2,)</f>
        <v>Top Energy</v>
      </c>
      <c r="F606" s="37" t="str">
        <f>VLOOKUP(A606,'NZ.Stat (Format)'!$C$10:$D$2050,2,)</f>
        <v>Far North district</v>
      </c>
      <c r="G606" s="37" t="str">
        <f>VLOOKUP(F606,'TLA-EDB'!$A$12:$C$78,3,)</f>
        <v/>
      </c>
      <c r="H606" s="65">
        <f>VLOOKUP($A606,'NZ.Stat (Format)'!$C$10:$H$2050,4,)</f>
        <v>1810</v>
      </c>
      <c r="I606" s="65">
        <f>VLOOKUP($A606,'NZ.Stat (Format)'!$C$10:$H$2050,5,)</f>
        <v>1770</v>
      </c>
      <c r="J606" s="65">
        <f>VLOOKUP($A606,'NZ.Stat (Format)'!$C$10:$H$2050,6,)</f>
        <v>1740</v>
      </c>
      <c r="K606" s="37"/>
      <c r="L606" s="37"/>
    </row>
    <row r="607" spans="1:12" x14ac:dyDescent="0.25">
      <c r="A607" s="37" t="s">
        <v>626</v>
      </c>
      <c r="B607" s="37" t="s">
        <v>7</v>
      </c>
      <c r="C607" s="37" t="s">
        <v>7</v>
      </c>
      <c r="D607" s="37" t="b">
        <f t="shared" si="9"/>
        <v>1</v>
      </c>
      <c r="E607" s="37" t="str">
        <f>VLOOKUP(C607,'EDB naming'!$A$6:$B$36,2,)</f>
        <v>Top Energy</v>
      </c>
      <c r="F607" s="37" t="str">
        <f>VLOOKUP(A607,'NZ.Stat (Format)'!$C$10:$D$2050,2,)</f>
        <v>Far North district</v>
      </c>
      <c r="G607" s="37" t="str">
        <f>VLOOKUP(F607,'TLA-EDB'!$A$12:$C$78,3,)</f>
        <v/>
      </c>
      <c r="H607" s="65">
        <f>VLOOKUP($A607,'NZ.Stat (Format)'!$C$10:$H$2050,4,)</f>
        <v>2870</v>
      </c>
      <c r="I607" s="65">
        <f>VLOOKUP($A607,'NZ.Stat (Format)'!$C$10:$H$2050,5,)</f>
        <v>2890</v>
      </c>
      <c r="J607" s="65">
        <f>VLOOKUP($A607,'NZ.Stat (Format)'!$C$10:$H$2050,6,)</f>
        <v>2880</v>
      </c>
      <c r="K607" s="37"/>
      <c r="L607" s="37"/>
    </row>
    <row r="608" spans="1:12" x14ac:dyDescent="0.25">
      <c r="A608" s="37" t="s">
        <v>627</v>
      </c>
      <c r="B608" s="37" t="s">
        <v>7</v>
      </c>
      <c r="C608" s="37" t="s">
        <v>7</v>
      </c>
      <c r="D608" s="37" t="b">
        <f t="shared" si="9"/>
        <v>1</v>
      </c>
      <c r="E608" s="37" t="str">
        <f>VLOOKUP(C608,'EDB naming'!$A$6:$B$36,2,)</f>
        <v>Top Energy</v>
      </c>
      <c r="F608" s="37" t="str">
        <f>VLOOKUP(A608,'NZ.Stat (Format)'!$C$10:$D$2050,2,)</f>
        <v>Far North district</v>
      </c>
      <c r="G608" s="37" t="str">
        <f>VLOOKUP(F608,'TLA-EDB'!$A$12:$C$78,3,)</f>
        <v/>
      </c>
      <c r="H608" s="65">
        <f>VLOOKUP($A608,'NZ.Stat (Format)'!$C$10:$H$2050,4,)</f>
        <v>7660</v>
      </c>
      <c r="I608" s="65">
        <f>VLOOKUP($A608,'NZ.Stat (Format)'!$C$10:$H$2050,5,)</f>
        <v>7930</v>
      </c>
      <c r="J608" s="65">
        <f>VLOOKUP($A608,'NZ.Stat (Format)'!$C$10:$H$2050,6,)</f>
        <v>8170</v>
      </c>
      <c r="K608" s="37"/>
      <c r="L608" s="37"/>
    </row>
    <row r="609" spans="1:12" x14ac:dyDescent="0.25">
      <c r="A609" s="37" t="s">
        <v>628</v>
      </c>
      <c r="B609" s="37" t="s">
        <v>7</v>
      </c>
      <c r="C609" s="37" t="s">
        <v>7</v>
      </c>
      <c r="D609" s="37" t="b">
        <f t="shared" si="9"/>
        <v>1</v>
      </c>
      <c r="E609" s="37" t="str">
        <f>VLOOKUP(C609,'EDB naming'!$A$6:$B$36,2,)</f>
        <v>Top Energy</v>
      </c>
      <c r="F609" s="37" t="str">
        <f>VLOOKUP(A609,'NZ.Stat (Format)'!$C$10:$D$2050,2,)</f>
        <v>Far North district</v>
      </c>
      <c r="G609" s="37" t="str">
        <f>VLOOKUP(F609,'TLA-EDB'!$A$12:$C$78,3,)</f>
        <v/>
      </c>
      <c r="H609" s="65">
        <f>VLOOKUP($A609,'NZ.Stat (Format)'!$C$10:$H$2050,4,)</f>
        <v>810</v>
      </c>
      <c r="I609" s="65">
        <f>VLOOKUP($A609,'NZ.Stat (Format)'!$C$10:$H$2050,5,)</f>
        <v>800</v>
      </c>
      <c r="J609" s="65">
        <f>VLOOKUP($A609,'NZ.Stat (Format)'!$C$10:$H$2050,6,)</f>
        <v>790</v>
      </c>
      <c r="K609" s="37"/>
      <c r="L609" s="37"/>
    </row>
    <row r="610" spans="1:12" x14ac:dyDescent="0.25">
      <c r="A610" s="37" t="s">
        <v>629</v>
      </c>
      <c r="B610" s="37" t="s">
        <v>7</v>
      </c>
      <c r="C610" s="37" t="s">
        <v>7</v>
      </c>
      <c r="D610" s="37" t="b">
        <f t="shared" si="9"/>
        <v>1</v>
      </c>
      <c r="E610" s="37" t="str">
        <f>VLOOKUP(C610,'EDB naming'!$A$6:$B$36,2,)</f>
        <v>Top Energy</v>
      </c>
      <c r="F610" s="37" t="str">
        <f>VLOOKUP(A610,'NZ.Stat (Format)'!$C$10:$D$2050,2,)</f>
        <v>Far North district</v>
      </c>
      <c r="G610" s="37" t="str">
        <f>VLOOKUP(F610,'TLA-EDB'!$A$12:$C$78,3,)</f>
        <v/>
      </c>
      <c r="H610" s="65">
        <f>VLOOKUP($A610,'NZ.Stat (Format)'!$C$10:$H$2050,4,)</f>
        <v>1920</v>
      </c>
      <c r="I610" s="65">
        <f>VLOOKUP($A610,'NZ.Stat (Format)'!$C$10:$H$2050,5,)</f>
        <v>1950</v>
      </c>
      <c r="J610" s="65">
        <f>VLOOKUP($A610,'NZ.Stat (Format)'!$C$10:$H$2050,6,)</f>
        <v>1960</v>
      </c>
      <c r="K610" s="37"/>
      <c r="L610" s="37"/>
    </row>
    <row r="611" spans="1:12" x14ac:dyDescent="0.25">
      <c r="A611" s="37" t="s">
        <v>630</v>
      </c>
      <c r="B611" s="37" t="s">
        <v>7</v>
      </c>
      <c r="C611" s="37" t="s">
        <v>7</v>
      </c>
      <c r="D611" s="37" t="b">
        <f t="shared" si="9"/>
        <v>1</v>
      </c>
      <c r="E611" s="37" t="str">
        <f>VLOOKUP(C611,'EDB naming'!$A$6:$B$36,2,)</f>
        <v>Top Energy</v>
      </c>
      <c r="F611" s="37" t="str">
        <f>VLOOKUP(A611,'NZ.Stat (Format)'!$C$10:$D$2050,2,)</f>
        <v>Far North district</v>
      </c>
      <c r="G611" s="37" t="str">
        <f>VLOOKUP(F611,'TLA-EDB'!$A$12:$C$78,3,)</f>
        <v/>
      </c>
      <c r="H611" s="65">
        <f>VLOOKUP($A611,'NZ.Stat (Format)'!$C$10:$H$2050,4,)</f>
        <v>290</v>
      </c>
      <c r="I611" s="65">
        <f>VLOOKUP($A611,'NZ.Stat (Format)'!$C$10:$H$2050,5,)</f>
        <v>290</v>
      </c>
      <c r="J611" s="65">
        <f>VLOOKUP($A611,'NZ.Stat (Format)'!$C$10:$H$2050,6,)</f>
        <v>290</v>
      </c>
      <c r="K611" s="37"/>
      <c r="L611" s="37"/>
    </row>
    <row r="612" spans="1:12" x14ac:dyDescent="0.25">
      <c r="A612" s="37" t="s">
        <v>631</v>
      </c>
      <c r="B612" s="37" t="s">
        <v>7</v>
      </c>
      <c r="C612" s="37" t="s">
        <v>7</v>
      </c>
      <c r="D612" s="37" t="b">
        <f t="shared" si="9"/>
        <v>1</v>
      </c>
      <c r="E612" s="37" t="str">
        <f>VLOOKUP(C612,'EDB naming'!$A$6:$B$36,2,)</f>
        <v>Top Energy</v>
      </c>
      <c r="F612" s="37" t="str">
        <f>VLOOKUP(A612,'NZ.Stat (Format)'!$C$10:$D$2050,2,)</f>
        <v>Far North district</v>
      </c>
      <c r="G612" s="37" t="str">
        <f>VLOOKUP(F612,'TLA-EDB'!$A$12:$C$78,3,)</f>
        <v/>
      </c>
      <c r="H612" s="65">
        <f>VLOOKUP($A612,'NZ.Stat (Format)'!$C$10:$H$2050,4,)</f>
        <v>930</v>
      </c>
      <c r="I612" s="65">
        <f>VLOOKUP($A612,'NZ.Stat (Format)'!$C$10:$H$2050,5,)</f>
        <v>940</v>
      </c>
      <c r="J612" s="65">
        <f>VLOOKUP($A612,'NZ.Stat (Format)'!$C$10:$H$2050,6,)</f>
        <v>940</v>
      </c>
      <c r="K612" s="37"/>
      <c r="L612" s="37"/>
    </row>
    <row r="613" spans="1:12" x14ac:dyDescent="0.25">
      <c r="A613" s="37" t="s">
        <v>632</v>
      </c>
      <c r="B613" s="37" t="s">
        <v>7</v>
      </c>
      <c r="C613" s="37" t="s">
        <v>7</v>
      </c>
      <c r="D613" s="37" t="b">
        <f t="shared" si="9"/>
        <v>1</v>
      </c>
      <c r="E613" s="37" t="str">
        <f>VLOOKUP(C613,'EDB naming'!$A$6:$B$36,2,)</f>
        <v>Top Energy</v>
      </c>
      <c r="F613" s="37" t="str">
        <f>VLOOKUP(A613,'NZ.Stat (Format)'!$C$10:$D$2050,2,)</f>
        <v>Far North district</v>
      </c>
      <c r="G613" s="37" t="str">
        <f>VLOOKUP(F613,'TLA-EDB'!$A$12:$C$78,3,)</f>
        <v/>
      </c>
      <c r="H613" s="65">
        <f>VLOOKUP($A613,'NZ.Stat (Format)'!$C$10:$H$2050,4,)</f>
        <v>2700</v>
      </c>
      <c r="I613" s="65">
        <f>VLOOKUP($A613,'NZ.Stat (Format)'!$C$10:$H$2050,5,)</f>
        <v>2760</v>
      </c>
      <c r="J613" s="65">
        <f>VLOOKUP($A613,'NZ.Stat (Format)'!$C$10:$H$2050,6,)</f>
        <v>2800</v>
      </c>
      <c r="K613" s="37"/>
      <c r="L613" s="37"/>
    </row>
    <row r="614" spans="1:12" x14ac:dyDescent="0.25">
      <c r="A614" s="37" t="s">
        <v>633</v>
      </c>
      <c r="B614" s="37" t="s">
        <v>7</v>
      </c>
      <c r="C614" s="37" t="s">
        <v>7</v>
      </c>
      <c r="D614" s="37" t="b">
        <f t="shared" si="9"/>
        <v>1</v>
      </c>
      <c r="E614" s="37" t="str">
        <f>VLOOKUP(C614,'EDB naming'!$A$6:$B$36,2,)</f>
        <v>Top Energy</v>
      </c>
      <c r="F614" s="37" t="str">
        <f>VLOOKUP(A614,'NZ.Stat (Format)'!$C$10:$D$2050,2,)</f>
        <v>Far North district</v>
      </c>
      <c r="G614" s="37" t="str">
        <f>VLOOKUP(F614,'TLA-EDB'!$A$12:$C$78,3,)</f>
        <v/>
      </c>
      <c r="H614" s="65">
        <f>VLOOKUP($A614,'NZ.Stat (Format)'!$C$10:$H$2050,4,)</f>
        <v>760</v>
      </c>
      <c r="I614" s="65">
        <f>VLOOKUP($A614,'NZ.Stat (Format)'!$C$10:$H$2050,5,)</f>
        <v>770</v>
      </c>
      <c r="J614" s="65">
        <f>VLOOKUP($A614,'NZ.Stat (Format)'!$C$10:$H$2050,6,)</f>
        <v>770</v>
      </c>
      <c r="K614" s="37"/>
      <c r="L614" s="37"/>
    </row>
    <row r="615" spans="1:12" x14ac:dyDescent="0.25">
      <c r="A615" s="37" t="s">
        <v>634</v>
      </c>
      <c r="B615" s="37" t="s">
        <v>7</v>
      </c>
      <c r="C615" s="37" t="s">
        <v>7</v>
      </c>
      <c r="D615" s="37" t="b">
        <f t="shared" si="9"/>
        <v>1</v>
      </c>
      <c r="E615" s="37" t="str">
        <f>VLOOKUP(C615,'EDB naming'!$A$6:$B$36,2,)</f>
        <v>Top Energy</v>
      </c>
      <c r="F615" s="37" t="str">
        <f>VLOOKUP(A615,'NZ.Stat (Format)'!$C$10:$D$2050,2,)</f>
        <v>Far North district</v>
      </c>
      <c r="G615" s="37" t="str">
        <f>VLOOKUP(F615,'TLA-EDB'!$A$12:$C$78,3,)</f>
        <v/>
      </c>
      <c r="H615" s="65">
        <f>VLOOKUP($A615,'NZ.Stat (Format)'!$C$10:$H$2050,4,)</f>
        <v>820</v>
      </c>
      <c r="I615" s="65">
        <f>VLOOKUP($A615,'NZ.Stat (Format)'!$C$10:$H$2050,5,)</f>
        <v>840</v>
      </c>
      <c r="J615" s="65">
        <f>VLOOKUP($A615,'NZ.Stat (Format)'!$C$10:$H$2050,6,)</f>
        <v>850</v>
      </c>
      <c r="K615" s="37"/>
      <c r="L615" s="37"/>
    </row>
    <row r="616" spans="1:12" x14ac:dyDescent="0.25">
      <c r="A616" s="37" t="s">
        <v>635</v>
      </c>
      <c r="B616" s="37" t="s">
        <v>7</v>
      </c>
      <c r="C616" s="37" t="s">
        <v>7</v>
      </c>
      <c r="D616" s="37" t="b">
        <f t="shared" si="9"/>
        <v>1</v>
      </c>
      <c r="E616" s="37" t="str">
        <f>VLOOKUP(C616,'EDB naming'!$A$6:$B$36,2,)</f>
        <v>Top Energy</v>
      </c>
      <c r="F616" s="37" t="str">
        <f>VLOOKUP(A616,'NZ.Stat (Format)'!$C$10:$D$2050,2,)</f>
        <v>Far North district</v>
      </c>
      <c r="G616" s="37" t="str">
        <f>VLOOKUP(F616,'TLA-EDB'!$A$12:$C$78,3,)</f>
        <v/>
      </c>
      <c r="H616" s="65">
        <f>VLOOKUP($A616,'NZ.Stat (Format)'!$C$10:$H$2050,4,)</f>
        <v>990</v>
      </c>
      <c r="I616" s="65">
        <f>VLOOKUP($A616,'NZ.Stat (Format)'!$C$10:$H$2050,5,)</f>
        <v>1000</v>
      </c>
      <c r="J616" s="65">
        <f>VLOOKUP($A616,'NZ.Stat (Format)'!$C$10:$H$2050,6,)</f>
        <v>1000</v>
      </c>
      <c r="K616" s="37"/>
      <c r="L616" s="37"/>
    </row>
    <row r="617" spans="1:12" x14ac:dyDescent="0.25">
      <c r="A617" s="37" t="s">
        <v>636</v>
      </c>
      <c r="B617" s="37" t="s">
        <v>7</v>
      </c>
      <c r="C617" s="37" t="s">
        <v>7</v>
      </c>
      <c r="D617" s="37" t="b">
        <f t="shared" si="9"/>
        <v>1</v>
      </c>
      <c r="E617" s="37" t="str">
        <f>VLOOKUP(C617,'EDB naming'!$A$6:$B$36,2,)</f>
        <v>Top Energy</v>
      </c>
      <c r="F617" s="37" t="str">
        <f>VLOOKUP(A617,'NZ.Stat (Format)'!$C$10:$D$2050,2,)</f>
        <v>Far North district</v>
      </c>
      <c r="G617" s="37" t="str">
        <f>VLOOKUP(F617,'TLA-EDB'!$A$12:$C$78,3,)</f>
        <v/>
      </c>
      <c r="H617" s="65">
        <f>VLOOKUP($A617,'NZ.Stat (Format)'!$C$10:$H$2050,4,)</f>
        <v>330</v>
      </c>
      <c r="I617" s="65">
        <f>VLOOKUP($A617,'NZ.Stat (Format)'!$C$10:$H$2050,5,)</f>
        <v>330</v>
      </c>
      <c r="J617" s="65">
        <f>VLOOKUP($A617,'NZ.Stat (Format)'!$C$10:$H$2050,6,)</f>
        <v>330</v>
      </c>
      <c r="K617" s="37"/>
      <c r="L617" s="37"/>
    </row>
    <row r="618" spans="1:12" x14ac:dyDescent="0.25">
      <c r="A618" s="37" t="s">
        <v>637</v>
      </c>
      <c r="B618" s="37" t="s">
        <v>20</v>
      </c>
      <c r="C618" s="37" t="s">
        <v>20</v>
      </c>
      <c r="D618" s="37" t="b">
        <f t="shared" si="9"/>
        <v>1</v>
      </c>
      <c r="E618" s="37" t="str">
        <f>VLOOKUP(C618,'EDB naming'!$A$6:$B$36,2,)</f>
        <v>Northpower</v>
      </c>
      <c r="F618" s="37" t="str">
        <f>VLOOKUP(A618,'NZ.Stat (Format)'!$C$10:$D$2050,2,)</f>
        <v>Whangarei district</v>
      </c>
      <c r="G618" s="37" t="str">
        <f>VLOOKUP(F618,'TLA-EDB'!$A$12:$C$78,3,)</f>
        <v/>
      </c>
      <c r="H618" s="65">
        <f>VLOOKUP($A618,'NZ.Stat (Format)'!$C$10:$H$2050,4,)</f>
        <v>4030</v>
      </c>
      <c r="I618" s="65">
        <f>VLOOKUP($A618,'NZ.Stat (Format)'!$C$10:$H$2050,5,)</f>
        <v>4000</v>
      </c>
      <c r="J618" s="65">
        <f>VLOOKUP($A618,'NZ.Stat (Format)'!$C$10:$H$2050,6,)</f>
        <v>3980</v>
      </c>
      <c r="K618" s="37"/>
      <c r="L618" s="37"/>
    </row>
    <row r="619" spans="1:12" x14ac:dyDescent="0.25">
      <c r="A619" s="37" t="s">
        <v>638</v>
      </c>
      <c r="B619" s="37" t="s">
        <v>33</v>
      </c>
      <c r="C619" s="37" t="s">
        <v>33</v>
      </c>
      <c r="D619" s="37" t="b">
        <f t="shared" si="9"/>
        <v>1</v>
      </c>
      <c r="E619" s="37" t="str">
        <f>VLOOKUP(C619,'EDB naming'!$A$6:$B$36,2,)</f>
        <v>Vector Lines</v>
      </c>
      <c r="F619" s="37" t="str">
        <f>VLOOKUP(A619,'NZ.Stat (Format)'!$C$10:$D$2050,2,)</f>
        <v>Auckland</v>
      </c>
      <c r="G619" s="37" t="str">
        <f>VLOOKUP(F619,'TLA-EDB'!$A$12:$C$78,3,)</f>
        <v>Yes</v>
      </c>
      <c r="H619" s="65">
        <f>VLOOKUP($A619,'NZ.Stat (Format)'!$C$10:$H$2050,4,)</f>
        <v>920</v>
      </c>
      <c r="I619" s="65">
        <f>VLOOKUP($A619,'NZ.Stat (Format)'!$C$10:$H$2050,5,)</f>
        <v>980</v>
      </c>
      <c r="J619" s="65">
        <f>VLOOKUP($A619,'NZ.Stat (Format)'!$C$10:$H$2050,6,)</f>
        <v>1040</v>
      </c>
      <c r="K619" s="37"/>
      <c r="L619" s="37"/>
    </row>
    <row r="620" spans="1:12" x14ac:dyDescent="0.25">
      <c r="A620" s="37" t="s">
        <v>639</v>
      </c>
      <c r="B620" s="37" t="s">
        <v>20</v>
      </c>
      <c r="C620" s="37" t="s">
        <v>20</v>
      </c>
      <c r="D620" s="37" t="b">
        <f t="shared" si="9"/>
        <v>1</v>
      </c>
      <c r="E620" s="37" t="str">
        <f>VLOOKUP(C620,'EDB naming'!$A$6:$B$36,2,)</f>
        <v>Northpower</v>
      </c>
      <c r="F620" s="37" t="str">
        <f>VLOOKUP(A620,'NZ.Stat (Format)'!$C$10:$D$2050,2,)</f>
        <v>Whangarei district</v>
      </c>
      <c r="G620" s="37" t="str">
        <f>VLOOKUP(F620,'TLA-EDB'!$A$12:$C$78,3,)</f>
        <v/>
      </c>
      <c r="H620" s="65">
        <f>VLOOKUP($A620,'NZ.Stat (Format)'!$C$10:$H$2050,4,)</f>
        <v>1490</v>
      </c>
      <c r="I620" s="65">
        <f>VLOOKUP($A620,'NZ.Stat (Format)'!$C$10:$H$2050,5,)</f>
        <v>1550</v>
      </c>
      <c r="J620" s="65">
        <f>VLOOKUP($A620,'NZ.Stat (Format)'!$C$10:$H$2050,6,)</f>
        <v>1620</v>
      </c>
      <c r="K620" s="37"/>
      <c r="L620" s="37"/>
    </row>
    <row r="621" spans="1:12" x14ac:dyDescent="0.25">
      <c r="A621" s="37" t="s">
        <v>640</v>
      </c>
      <c r="B621" s="37" t="s">
        <v>20</v>
      </c>
      <c r="C621" s="37" t="s">
        <v>20</v>
      </c>
      <c r="D621" s="37" t="b">
        <f t="shared" si="9"/>
        <v>1</v>
      </c>
      <c r="E621" s="37" t="str">
        <f>VLOOKUP(C621,'EDB naming'!$A$6:$B$36,2,)</f>
        <v>Northpower</v>
      </c>
      <c r="F621" s="37" t="str">
        <f>VLOOKUP(A621,'NZ.Stat (Format)'!$C$10:$D$2050,2,)</f>
        <v>Whangarei district</v>
      </c>
      <c r="G621" s="37" t="str">
        <f>VLOOKUP(F621,'TLA-EDB'!$A$12:$C$78,3,)</f>
        <v/>
      </c>
      <c r="H621" s="65">
        <f>VLOOKUP($A621,'NZ.Stat (Format)'!$C$10:$H$2050,4,)</f>
        <v>4030</v>
      </c>
      <c r="I621" s="65">
        <f>VLOOKUP($A621,'NZ.Stat (Format)'!$C$10:$H$2050,5,)</f>
        <v>4290</v>
      </c>
      <c r="J621" s="65">
        <f>VLOOKUP($A621,'NZ.Stat (Format)'!$C$10:$H$2050,6,)</f>
        <v>4440</v>
      </c>
      <c r="K621" s="37"/>
      <c r="L621" s="37"/>
    </row>
    <row r="622" spans="1:12" x14ac:dyDescent="0.25">
      <c r="A622" s="37" t="s">
        <v>641</v>
      </c>
      <c r="B622" s="37" t="s">
        <v>20</v>
      </c>
      <c r="C622" s="37" t="s">
        <v>20</v>
      </c>
      <c r="D622" s="37" t="b">
        <f t="shared" si="9"/>
        <v>1</v>
      </c>
      <c r="E622" s="37" t="str">
        <f>VLOOKUP(C622,'EDB naming'!$A$6:$B$36,2,)</f>
        <v>Northpower</v>
      </c>
      <c r="F622" s="37" t="str">
        <f>VLOOKUP(A622,'NZ.Stat (Format)'!$C$10:$D$2050,2,)</f>
        <v>Whangarei district</v>
      </c>
      <c r="G622" s="37" t="str">
        <f>VLOOKUP(F622,'TLA-EDB'!$A$12:$C$78,3,)</f>
        <v/>
      </c>
      <c r="H622" s="65">
        <f>VLOOKUP($A622,'NZ.Stat (Format)'!$C$10:$H$2050,4,)</f>
        <v>3490</v>
      </c>
      <c r="I622" s="65">
        <f>VLOOKUP($A622,'NZ.Stat (Format)'!$C$10:$H$2050,5,)</f>
        <v>3610</v>
      </c>
      <c r="J622" s="65">
        <f>VLOOKUP($A622,'NZ.Stat (Format)'!$C$10:$H$2050,6,)</f>
        <v>3660</v>
      </c>
      <c r="K622" s="37"/>
      <c r="L622" s="37"/>
    </row>
    <row r="623" spans="1:12" x14ac:dyDescent="0.25">
      <c r="A623" s="37" t="s">
        <v>642</v>
      </c>
      <c r="B623" s="37" t="s">
        <v>33</v>
      </c>
      <c r="C623" s="37" t="s">
        <v>33</v>
      </c>
      <c r="D623" s="37" t="b">
        <f t="shared" si="9"/>
        <v>1</v>
      </c>
      <c r="E623" s="37" t="str">
        <f>VLOOKUP(C623,'EDB naming'!$A$6:$B$36,2,)</f>
        <v>Vector Lines</v>
      </c>
      <c r="F623" s="37" t="str">
        <f>VLOOKUP(A623,'NZ.Stat (Format)'!$C$10:$D$2050,2,)</f>
        <v>Auckland</v>
      </c>
      <c r="G623" s="37" t="str">
        <f>VLOOKUP(F623,'TLA-EDB'!$A$12:$C$78,3,)</f>
        <v>Yes</v>
      </c>
      <c r="H623" s="65">
        <f>VLOOKUP($A623,'NZ.Stat (Format)'!$C$10:$H$2050,4,)</f>
        <v>6610</v>
      </c>
      <c r="I623" s="65">
        <f>VLOOKUP($A623,'NZ.Stat (Format)'!$C$10:$H$2050,5,)</f>
        <v>7770</v>
      </c>
      <c r="J623" s="65">
        <f>VLOOKUP($A623,'NZ.Stat (Format)'!$C$10:$H$2050,6,)</f>
        <v>8570</v>
      </c>
      <c r="K623" s="37"/>
      <c r="L623" s="37"/>
    </row>
    <row r="624" spans="1:12" x14ac:dyDescent="0.25">
      <c r="A624" s="37" t="s">
        <v>643</v>
      </c>
      <c r="B624" s="37" t="s">
        <v>20</v>
      </c>
      <c r="C624" s="37" t="s">
        <v>20</v>
      </c>
      <c r="D624" s="37" t="b">
        <f t="shared" si="9"/>
        <v>1</v>
      </c>
      <c r="E624" s="37" t="str">
        <f>VLOOKUP(C624,'EDB naming'!$A$6:$B$36,2,)</f>
        <v>Northpower</v>
      </c>
      <c r="F624" s="37" t="str">
        <f>VLOOKUP(A624,'NZ.Stat (Format)'!$C$10:$D$2050,2,)</f>
        <v>Whangarei district</v>
      </c>
      <c r="G624" s="37" t="str">
        <f>VLOOKUP(F624,'TLA-EDB'!$A$12:$C$78,3,)</f>
        <v/>
      </c>
      <c r="H624" s="65">
        <f>VLOOKUP($A624,'NZ.Stat (Format)'!$C$10:$H$2050,4,)</f>
        <v>1190</v>
      </c>
      <c r="I624" s="65">
        <f>VLOOKUP($A624,'NZ.Stat (Format)'!$C$10:$H$2050,5,)</f>
        <v>1280</v>
      </c>
      <c r="J624" s="65">
        <f>VLOOKUP($A624,'NZ.Stat (Format)'!$C$10:$H$2050,6,)</f>
        <v>1370</v>
      </c>
      <c r="K624" s="37"/>
      <c r="L624" s="37"/>
    </row>
    <row r="625" spans="1:12" x14ac:dyDescent="0.25">
      <c r="A625" s="37" t="s">
        <v>644</v>
      </c>
      <c r="B625" s="37" t="s">
        <v>20</v>
      </c>
      <c r="C625" s="37" t="s">
        <v>20</v>
      </c>
      <c r="D625" s="37" t="b">
        <f t="shared" si="9"/>
        <v>1</v>
      </c>
      <c r="E625" s="37" t="str">
        <f>VLOOKUP(C625,'EDB naming'!$A$6:$B$36,2,)</f>
        <v>Northpower</v>
      </c>
      <c r="F625" s="37" t="str">
        <f>VLOOKUP(A625,'NZ.Stat (Format)'!$C$10:$D$2050,2,)</f>
        <v>Whangarei district</v>
      </c>
      <c r="G625" s="37" t="str">
        <f>VLOOKUP(F625,'TLA-EDB'!$A$12:$C$78,3,)</f>
        <v/>
      </c>
      <c r="H625" s="65">
        <f>VLOOKUP($A625,'NZ.Stat (Format)'!$C$10:$H$2050,4,)</f>
        <v>740</v>
      </c>
      <c r="I625" s="65">
        <f>VLOOKUP($A625,'NZ.Stat (Format)'!$C$10:$H$2050,5,)</f>
        <v>790</v>
      </c>
      <c r="J625" s="65">
        <f>VLOOKUP($A625,'NZ.Stat (Format)'!$C$10:$H$2050,6,)</f>
        <v>840</v>
      </c>
      <c r="K625" s="37"/>
      <c r="L625" s="37"/>
    </row>
    <row r="626" spans="1:12" x14ac:dyDescent="0.25">
      <c r="A626" s="37" t="s">
        <v>645</v>
      </c>
      <c r="B626" s="37" t="s">
        <v>33</v>
      </c>
      <c r="C626" s="37" t="s">
        <v>33</v>
      </c>
      <c r="D626" s="37" t="b">
        <f t="shared" si="9"/>
        <v>1</v>
      </c>
      <c r="E626" s="37" t="str">
        <f>VLOOKUP(C626,'EDB naming'!$A$6:$B$36,2,)</f>
        <v>Vector Lines</v>
      </c>
      <c r="F626" s="37" t="str">
        <f>VLOOKUP(A626,'NZ.Stat (Format)'!$C$10:$D$2050,2,)</f>
        <v>Auckland</v>
      </c>
      <c r="G626" s="37" t="str">
        <f>VLOOKUP(F626,'TLA-EDB'!$A$12:$C$78,3,)</f>
        <v>Yes</v>
      </c>
      <c r="H626" s="65">
        <f>VLOOKUP($A626,'NZ.Stat (Format)'!$C$10:$H$2050,4,)</f>
        <v>2150</v>
      </c>
      <c r="I626" s="65">
        <f>VLOOKUP($A626,'NZ.Stat (Format)'!$C$10:$H$2050,5,)</f>
        <v>2390</v>
      </c>
      <c r="J626" s="65">
        <f>VLOOKUP($A626,'NZ.Stat (Format)'!$C$10:$H$2050,6,)</f>
        <v>2620</v>
      </c>
      <c r="K626" s="37"/>
      <c r="L626" s="37"/>
    </row>
    <row r="627" spans="1:12" x14ac:dyDescent="0.25">
      <c r="A627" s="37" t="s">
        <v>646</v>
      </c>
      <c r="B627" s="37" t="s">
        <v>20</v>
      </c>
      <c r="C627" s="37" t="s">
        <v>20</v>
      </c>
      <c r="D627" s="37" t="b">
        <f t="shared" si="9"/>
        <v>1</v>
      </c>
      <c r="E627" s="37" t="str">
        <f>VLOOKUP(C627,'EDB naming'!$A$6:$B$36,2,)</f>
        <v>Northpower</v>
      </c>
      <c r="F627" s="37" t="str">
        <f>VLOOKUP(A627,'NZ.Stat (Format)'!$C$10:$D$2050,2,)</f>
        <v>Whangarei district</v>
      </c>
      <c r="G627" s="37" t="str">
        <f>VLOOKUP(F627,'TLA-EDB'!$A$12:$C$78,3,)</f>
        <v/>
      </c>
      <c r="H627" s="65">
        <f>VLOOKUP($A627,'NZ.Stat (Format)'!$C$10:$H$2050,4,)</f>
        <v>2660</v>
      </c>
      <c r="I627" s="65">
        <f>VLOOKUP($A627,'NZ.Stat (Format)'!$C$10:$H$2050,5,)</f>
        <v>2710</v>
      </c>
      <c r="J627" s="65">
        <f>VLOOKUP($A627,'NZ.Stat (Format)'!$C$10:$H$2050,6,)</f>
        <v>2740</v>
      </c>
      <c r="K627" s="37"/>
      <c r="L627" s="37"/>
    </row>
    <row r="628" spans="1:12" x14ac:dyDescent="0.25">
      <c r="A628" s="37" t="s">
        <v>647</v>
      </c>
      <c r="B628" s="37" t="s">
        <v>35</v>
      </c>
      <c r="C628" s="37" t="s">
        <v>35</v>
      </c>
      <c r="D628" s="37" t="b">
        <f t="shared" si="9"/>
        <v>1</v>
      </c>
      <c r="E628" s="37" t="str">
        <f>VLOOKUP(C628,'EDB naming'!$A$6:$B$36,2,)</f>
        <v>Powerco</v>
      </c>
      <c r="F628" s="37" t="str">
        <f>VLOOKUP(A628,'NZ.Stat (Format)'!$C$10:$D$2050,2,)</f>
        <v>South Waikato district</v>
      </c>
      <c r="G628" s="37" t="str">
        <f>VLOOKUP(F628,'TLA-EDB'!$A$12:$C$78,3,)</f>
        <v/>
      </c>
      <c r="H628" s="65">
        <f>VLOOKUP($A628,'NZ.Stat (Format)'!$C$10:$H$2050,4,)</f>
        <v>2210</v>
      </c>
      <c r="I628" s="65">
        <f>VLOOKUP($A628,'NZ.Stat (Format)'!$C$10:$H$2050,5,)</f>
        <v>2210</v>
      </c>
      <c r="J628" s="65">
        <f>VLOOKUP($A628,'NZ.Stat (Format)'!$C$10:$H$2050,6,)</f>
        <v>2190</v>
      </c>
      <c r="K628" s="37"/>
      <c r="L628" s="37"/>
    </row>
    <row r="629" spans="1:12" x14ac:dyDescent="0.25">
      <c r="A629" s="37" t="s">
        <v>648</v>
      </c>
      <c r="B629" s="37" t="s">
        <v>20</v>
      </c>
      <c r="C629" s="37" t="s">
        <v>20</v>
      </c>
      <c r="D629" s="37" t="b">
        <f t="shared" si="9"/>
        <v>1</v>
      </c>
      <c r="E629" s="37" t="str">
        <f>VLOOKUP(C629,'EDB naming'!$A$6:$B$36,2,)</f>
        <v>Northpower</v>
      </c>
      <c r="F629" s="37" t="str">
        <f>VLOOKUP(A629,'NZ.Stat (Format)'!$C$10:$D$2050,2,)</f>
        <v>Whangarei district</v>
      </c>
      <c r="G629" s="37" t="str">
        <f>VLOOKUP(F629,'TLA-EDB'!$A$12:$C$78,3,)</f>
        <v/>
      </c>
      <c r="H629" s="65">
        <f>VLOOKUP($A629,'NZ.Stat (Format)'!$C$10:$H$2050,4,)</f>
        <v>1950</v>
      </c>
      <c r="I629" s="65">
        <f>VLOOKUP($A629,'NZ.Stat (Format)'!$C$10:$H$2050,5,)</f>
        <v>1970</v>
      </c>
      <c r="J629" s="65">
        <f>VLOOKUP($A629,'NZ.Stat (Format)'!$C$10:$H$2050,6,)</f>
        <v>1990</v>
      </c>
      <c r="K629" s="37"/>
      <c r="L629" s="37"/>
    </row>
    <row r="630" spans="1:12" x14ac:dyDescent="0.25">
      <c r="A630" s="37" t="s">
        <v>649</v>
      </c>
      <c r="B630" s="37" t="s">
        <v>33</v>
      </c>
      <c r="C630" s="37" t="s">
        <v>33</v>
      </c>
      <c r="D630" s="37" t="b">
        <f t="shared" si="9"/>
        <v>1</v>
      </c>
      <c r="E630" s="37" t="str">
        <f>VLOOKUP(C630,'EDB naming'!$A$6:$B$36,2,)</f>
        <v>Vector Lines</v>
      </c>
      <c r="F630" s="37" t="str">
        <f>VLOOKUP(A630,'NZ.Stat (Format)'!$C$10:$D$2050,2,)</f>
        <v>Auckland</v>
      </c>
      <c r="G630" s="37" t="str">
        <f>VLOOKUP(F630,'TLA-EDB'!$A$12:$C$78,3,)</f>
        <v>Yes</v>
      </c>
      <c r="H630" s="65">
        <f>VLOOKUP($A630,'NZ.Stat (Format)'!$C$10:$H$2050,4,)</f>
        <v>4060</v>
      </c>
      <c r="I630" s="65">
        <f>VLOOKUP($A630,'NZ.Stat (Format)'!$C$10:$H$2050,5,)</f>
        <v>4280</v>
      </c>
      <c r="J630" s="65">
        <f>VLOOKUP($A630,'NZ.Stat (Format)'!$C$10:$H$2050,6,)</f>
        <v>4400</v>
      </c>
      <c r="K630" s="37"/>
      <c r="L630" s="37"/>
    </row>
    <row r="631" spans="1:12" x14ac:dyDescent="0.25">
      <c r="A631" s="37" t="s">
        <v>650</v>
      </c>
      <c r="B631" s="37" t="s">
        <v>20</v>
      </c>
      <c r="C631" s="37" t="s">
        <v>20</v>
      </c>
      <c r="D631" s="37" t="b">
        <f t="shared" si="9"/>
        <v>1</v>
      </c>
      <c r="E631" s="37" t="str">
        <f>VLOOKUP(C631,'EDB naming'!$A$6:$B$36,2,)</f>
        <v>Northpower</v>
      </c>
      <c r="F631" s="37" t="str">
        <f>VLOOKUP(A631,'NZ.Stat (Format)'!$C$10:$D$2050,2,)</f>
        <v>Whangarei district</v>
      </c>
      <c r="G631" s="37" t="str">
        <f>VLOOKUP(F631,'TLA-EDB'!$A$12:$C$78,3,)</f>
        <v/>
      </c>
      <c r="H631" s="65">
        <f>VLOOKUP($A631,'NZ.Stat (Format)'!$C$10:$H$2050,4,)</f>
        <v>280</v>
      </c>
      <c r="I631" s="65">
        <f>VLOOKUP($A631,'NZ.Stat (Format)'!$C$10:$H$2050,5,)</f>
        <v>290</v>
      </c>
      <c r="J631" s="65">
        <f>VLOOKUP($A631,'NZ.Stat (Format)'!$C$10:$H$2050,6,)</f>
        <v>300</v>
      </c>
      <c r="K631" s="37"/>
      <c r="L631" s="37"/>
    </row>
    <row r="632" spans="1:12" x14ac:dyDescent="0.25">
      <c r="A632" s="37" t="s">
        <v>651</v>
      </c>
      <c r="B632" s="37" t="s">
        <v>20</v>
      </c>
      <c r="C632" s="37" t="s">
        <v>20</v>
      </c>
      <c r="D632" s="37" t="b">
        <f t="shared" si="9"/>
        <v>1</v>
      </c>
      <c r="E632" s="37" t="str">
        <f>VLOOKUP(C632,'EDB naming'!$A$6:$B$36,2,)</f>
        <v>Northpower</v>
      </c>
      <c r="F632" s="37" t="str">
        <f>VLOOKUP(A632,'NZ.Stat (Format)'!$C$10:$D$2050,2,)</f>
        <v>Whangarei district</v>
      </c>
      <c r="G632" s="37" t="str">
        <f>VLOOKUP(F632,'TLA-EDB'!$A$12:$C$78,3,)</f>
        <v/>
      </c>
      <c r="H632" s="65">
        <f>VLOOKUP($A632,'NZ.Stat (Format)'!$C$10:$H$2050,4,)</f>
        <v>1440</v>
      </c>
      <c r="I632" s="65">
        <f>VLOOKUP($A632,'NZ.Stat (Format)'!$C$10:$H$2050,5,)</f>
        <v>1460</v>
      </c>
      <c r="J632" s="65">
        <f>VLOOKUP($A632,'NZ.Stat (Format)'!$C$10:$H$2050,6,)</f>
        <v>1470</v>
      </c>
      <c r="K632" s="37"/>
      <c r="L632" s="37"/>
    </row>
    <row r="633" spans="1:12" x14ac:dyDescent="0.25">
      <c r="A633" s="37" t="s">
        <v>652</v>
      </c>
      <c r="B633" s="37" t="s">
        <v>20</v>
      </c>
      <c r="C633" s="37" t="s">
        <v>20</v>
      </c>
      <c r="D633" s="37" t="b">
        <f t="shared" si="9"/>
        <v>1</v>
      </c>
      <c r="E633" s="37" t="str">
        <f>VLOOKUP(C633,'EDB naming'!$A$6:$B$36,2,)</f>
        <v>Northpower</v>
      </c>
      <c r="F633" s="37" t="str">
        <f>VLOOKUP(A633,'NZ.Stat (Format)'!$C$10:$D$2050,2,)</f>
        <v>Whangarei district</v>
      </c>
      <c r="G633" s="37" t="str">
        <f>VLOOKUP(F633,'TLA-EDB'!$A$12:$C$78,3,)</f>
        <v/>
      </c>
      <c r="H633" s="65">
        <f>VLOOKUP($A633,'NZ.Stat (Format)'!$C$10:$H$2050,4,)</f>
        <v>1870</v>
      </c>
      <c r="I633" s="65">
        <f>VLOOKUP($A633,'NZ.Stat (Format)'!$C$10:$H$2050,5,)</f>
        <v>1930</v>
      </c>
      <c r="J633" s="65">
        <f>VLOOKUP($A633,'NZ.Stat (Format)'!$C$10:$H$2050,6,)</f>
        <v>1980</v>
      </c>
      <c r="K633" s="37"/>
      <c r="L633" s="37"/>
    </row>
    <row r="634" spans="1:12" x14ac:dyDescent="0.25">
      <c r="A634" s="37" t="s">
        <v>653</v>
      </c>
      <c r="B634" s="37" t="s">
        <v>20</v>
      </c>
      <c r="C634" s="37" t="s">
        <v>20</v>
      </c>
      <c r="D634" s="37" t="b">
        <f t="shared" si="9"/>
        <v>1</v>
      </c>
      <c r="E634" s="37" t="str">
        <f>VLOOKUP(C634,'EDB naming'!$A$6:$B$36,2,)</f>
        <v>Northpower</v>
      </c>
      <c r="F634" s="37" t="str">
        <f>VLOOKUP(A634,'NZ.Stat (Format)'!$C$10:$D$2050,2,)</f>
        <v>Whangarei district</v>
      </c>
      <c r="G634" s="37" t="str">
        <f>VLOOKUP(F634,'TLA-EDB'!$A$12:$C$78,3,)</f>
        <v/>
      </c>
      <c r="H634" s="65">
        <f>VLOOKUP($A634,'NZ.Stat (Format)'!$C$10:$H$2050,4,)</f>
        <v>2400</v>
      </c>
      <c r="I634" s="65">
        <f>VLOOKUP($A634,'NZ.Stat (Format)'!$C$10:$H$2050,5,)</f>
        <v>2420</v>
      </c>
      <c r="J634" s="65">
        <f>VLOOKUP($A634,'NZ.Stat (Format)'!$C$10:$H$2050,6,)</f>
        <v>2440</v>
      </c>
      <c r="K634" s="37"/>
      <c r="L634" s="37"/>
    </row>
    <row r="635" spans="1:12" x14ac:dyDescent="0.25">
      <c r="A635" s="37" t="s">
        <v>654</v>
      </c>
      <c r="B635" s="37" t="s">
        <v>20</v>
      </c>
      <c r="C635" s="37" t="s">
        <v>20</v>
      </c>
      <c r="D635" s="37" t="b">
        <f t="shared" si="9"/>
        <v>1</v>
      </c>
      <c r="E635" s="37" t="str">
        <f>VLOOKUP(C635,'EDB naming'!$A$6:$B$36,2,)</f>
        <v>Northpower</v>
      </c>
      <c r="F635" s="37" t="str">
        <f>VLOOKUP(A635,'NZ.Stat (Format)'!$C$10:$D$2050,2,)</f>
        <v>Whangarei district</v>
      </c>
      <c r="G635" s="37" t="str">
        <f>VLOOKUP(F635,'TLA-EDB'!$A$12:$C$78,3,)</f>
        <v/>
      </c>
      <c r="H635" s="65">
        <f>VLOOKUP($A635,'NZ.Stat (Format)'!$C$10:$H$2050,4,)</f>
        <v>1750</v>
      </c>
      <c r="I635" s="65">
        <f>VLOOKUP($A635,'NZ.Stat (Format)'!$C$10:$H$2050,5,)</f>
        <v>1770</v>
      </c>
      <c r="J635" s="65">
        <f>VLOOKUP($A635,'NZ.Stat (Format)'!$C$10:$H$2050,6,)</f>
        <v>1780</v>
      </c>
      <c r="K635" s="37"/>
      <c r="L635" s="37"/>
    </row>
    <row r="636" spans="1:12" x14ac:dyDescent="0.25">
      <c r="A636" s="37" t="s">
        <v>655</v>
      </c>
      <c r="B636" s="37" t="s">
        <v>20</v>
      </c>
      <c r="C636" s="37" t="s">
        <v>20</v>
      </c>
      <c r="D636" s="37" t="b">
        <f t="shared" si="9"/>
        <v>1</v>
      </c>
      <c r="E636" s="37" t="str">
        <f>VLOOKUP(C636,'EDB naming'!$A$6:$B$36,2,)</f>
        <v>Northpower</v>
      </c>
      <c r="F636" s="37" t="str">
        <f>VLOOKUP(A636,'NZ.Stat (Format)'!$C$10:$D$2050,2,)</f>
        <v>Whangarei district</v>
      </c>
      <c r="G636" s="37" t="str">
        <f>VLOOKUP(F636,'TLA-EDB'!$A$12:$C$78,3,)</f>
        <v/>
      </c>
      <c r="H636" s="65">
        <f>VLOOKUP($A636,'NZ.Stat (Format)'!$C$10:$H$2050,4,)</f>
        <v>1930</v>
      </c>
      <c r="I636" s="65">
        <f>VLOOKUP($A636,'NZ.Stat (Format)'!$C$10:$H$2050,5,)</f>
        <v>2020</v>
      </c>
      <c r="J636" s="65">
        <f>VLOOKUP($A636,'NZ.Stat (Format)'!$C$10:$H$2050,6,)</f>
        <v>2090</v>
      </c>
      <c r="K636" s="37"/>
      <c r="L636" s="37"/>
    </row>
    <row r="637" spans="1:12" x14ac:dyDescent="0.25">
      <c r="A637" s="37" t="s">
        <v>656</v>
      </c>
      <c r="B637" s="37" t="s">
        <v>20</v>
      </c>
      <c r="C637" s="37" t="s">
        <v>20</v>
      </c>
      <c r="D637" s="37" t="b">
        <f t="shared" si="9"/>
        <v>1</v>
      </c>
      <c r="E637" s="37" t="str">
        <f>VLOOKUP(C637,'EDB naming'!$A$6:$B$36,2,)</f>
        <v>Northpower</v>
      </c>
      <c r="F637" s="37" t="str">
        <f>VLOOKUP(A637,'NZ.Stat (Format)'!$C$10:$D$2050,2,)</f>
        <v>Whangarei district</v>
      </c>
      <c r="G637" s="37" t="str">
        <f>VLOOKUP(F637,'TLA-EDB'!$A$12:$C$78,3,)</f>
        <v/>
      </c>
      <c r="H637" s="65">
        <f>VLOOKUP($A637,'NZ.Stat (Format)'!$C$10:$H$2050,4,)</f>
        <v>1640</v>
      </c>
      <c r="I637" s="65">
        <f>VLOOKUP($A637,'NZ.Stat (Format)'!$C$10:$H$2050,5,)</f>
        <v>1680</v>
      </c>
      <c r="J637" s="65">
        <f>VLOOKUP($A637,'NZ.Stat (Format)'!$C$10:$H$2050,6,)</f>
        <v>1730</v>
      </c>
      <c r="K637" s="37"/>
      <c r="L637" s="37"/>
    </row>
    <row r="638" spans="1:12" x14ac:dyDescent="0.25">
      <c r="A638" s="37" t="s">
        <v>657</v>
      </c>
      <c r="B638" s="37" t="s">
        <v>33</v>
      </c>
      <c r="C638" s="37" t="s">
        <v>33</v>
      </c>
      <c r="D638" s="37" t="b">
        <f t="shared" si="9"/>
        <v>1</v>
      </c>
      <c r="E638" s="37" t="str">
        <f>VLOOKUP(C638,'EDB naming'!$A$6:$B$36,2,)</f>
        <v>Vector Lines</v>
      </c>
      <c r="F638" s="37" t="str">
        <f>VLOOKUP(A638,'NZ.Stat (Format)'!$C$10:$D$2050,2,)</f>
        <v>Auckland</v>
      </c>
      <c r="G638" s="37" t="str">
        <f>VLOOKUP(F638,'TLA-EDB'!$A$12:$C$78,3,)</f>
        <v>Yes</v>
      </c>
      <c r="H638" s="65">
        <f>VLOOKUP($A638,'NZ.Stat (Format)'!$C$10:$H$2050,4,)</f>
        <v>3950</v>
      </c>
      <c r="I638" s="65">
        <f>VLOOKUP($A638,'NZ.Stat (Format)'!$C$10:$H$2050,5,)</f>
        <v>4460</v>
      </c>
      <c r="J638" s="65">
        <f>VLOOKUP($A638,'NZ.Stat (Format)'!$C$10:$H$2050,6,)</f>
        <v>4980</v>
      </c>
      <c r="K638" s="37"/>
      <c r="L638" s="37"/>
    </row>
    <row r="639" spans="1:12" x14ac:dyDescent="0.25">
      <c r="A639" s="37" t="s">
        <v>658</v>
      </c>
      <c r="B639" s="37" t="s">
        <v>20</v>
      </c>
      <c r="C639" s="37" t="s">
        <v>20</v>
      </c>
      <c r="D639" s="37" t="b">
        <f t="shared" si="9"/>
        <v>1</v>
      </c>
      <c r="E639" s="37" t="str">
        <f>VLOOKUP(C639,'EDB naming'!$A$6:$B$36,2,)</f>
        <v>Northpower</v>
      </c>
      <c r="F639" s="37" t="str">
        <f>VLOOKUP(A639,'NZ.Stat (Format)'!$C$10:$D$2050,2,)</f>
        <v>Whangarei district</v>
      </c>
      <c r="G639" s="37" t="str">
        <f>VLOOKUP(F639,'TLA-EDB'!$A$12:$C$78,3,)</f>
        <v/>
      </c>
      <c r="H639" s="65">
        <f>VLOOKUP($A639,'NZ.Stat (Format)'!$C$10:$H$2050,4,)</f>
        <v>200</v>
      </c>
      <c r="I639" s="65">
        <f>VLOOKUP($A639,'NZ.Stat (Format)'!$C$10:$H$2050,5,)</f>
        <v>210</v>
      </c>
      <c r="J639" s="65">
        <f>VLOOKUP($A639,'NZ.Stat (Format)'!$C$10:$H$2050,6,)</f>
        <v>210</v>
      </c>
      <c r="K639" s="37"/>
      <c r="L639" s="37"/>
    </row>
    <row r="640" spans="1:12" x14ac:dyDescent="0.25">
      <c r="A640" s="37" t="s">
        <v>659</v>
      </c>
      <c r="B640" s="37" t="s">
        <v>20</v>
      </c>
      <c r="C640" s="37" t="s">
        <v>20</v>
      </c>
      <c r="D640" s="37" t="b">
        <f t="shared" si="9"/>
        <v>1</v>
      </c>
      <c r="E640" s="37" t="str">
        <f>VLOOKUP(C640,'EDB naming'!$A$6:$B$36,2,)</f>
        <v>Northpower</v>
      </c>
      <c r="F640" s="37" t="str">
        <f>VLOOKUP(A640,'NZ.Stat (Format)'!$C$10:$D$2050,2,)</f>
        <v>Whangarei district</v>
      </c>
      <c r="G640" s="37" t="str">
        <f>VLOOKUP(F640,'TLA-EDB'!$A$12:$C$78,3,)</f>
        <v/>
      </c>
      <c r="H640" s="65">
        <f>VLOOKUP($A640,'NZ.Stat (Format)'!$C$10:$H$2050,4,)</f>
        <v>780</v>
      </c>
      <c r="I640" s="65">
        <f>VLOOKUP($A640,'NZ.Stat (Format)'!$C$10:$H$2050,5,)</f>
        <v>790</v>
      </c>
      <c r="J640" s="65">
        <f>VLOOKUP($A640,'NZ.Stat (Format)'!$C$10:$H$2050,6,)</f>
        <v>800</v>
      </c>
      <c r="K640" s="37"/>
      <c r="L640" s="37"/>
    </row>
    <row r="641" spans="1:12" x14ac:dyDescent="0.25">
      <c r="A641" s="37" t="s">
        <v>660</v>
      </c>
      <c r="B641" s="37" t="s">
        <v>20</v>
      </c>
      <c r="C641" s="37" t="s">
        <v>20</v>
      </c>
      <c r="D641" s="37" t="b">
        <f t="shared" si="9"/>
        <v>1</v>
      </c>
      <c r="E641" s="37" t="str">
        <f>VLOOKUP(C641,'EDB naming'!$A$6:$B$36,2,)</f>
        <v>Northpower</v>
      </c>
      <c r="F641" s="37" t="str">
        <f>VLOOKUP(A641,'NZ.Stat (Format)'!$C$10:$D$2050,2,)</f>
        <v>Kaipara district</v>
      </c>
      <c r="G641" s="37" t="str">
        <f>VLOOKUP(F641,'TLA-EDB'!$A$12:$C$78,3,)</f>
        <v/>
      </c>
      <c r="H641" s="65">
        <f>VLOOKUP($A641,'NZ.Stat (Format)'!$C$10:$H$2050,4,)</f>
        <v>470</v>
      </c>
      <c r="I641" s="65">
        <f>VLOOKUP($A641,'NZ.Stat (Format)'!$C$10:$H$2050,5,)</f>
        <v>460</v>
      </c>
      <c r="J641" s="65">
        <f>VLOOKUP($A641,'NZ.Stat (Format)'!$C$10:$H$2050,6,)</f>
        <v>460</v>
      </c>
      <c r="K641" s="37"/>
      <c r="L641" s="37"/>
    </row>
    <row r="642" spans="1:12" x14ac:dyDescent="0.25">
      <c r="A642" s="37" t="s">
        <v>661</v>
      </c>
      <c r="B642" s="37" t="s">
        <v>20</v>
      </c>
      <c r="C642" s="37" t="s">
        <v>20</v>
      </c>
      <c r="D642" s="37" t="b">
        <f t="shared" si="9"/>
        <v>1</v>
      </c>
      <c r="E642" s="37" t="str">
        <f>VLOOKUP(C642,'EDB naming'!$A$6:$B$36,2,)</f>
        <v>Northpower</v>
      </c>
      <c r="F642" s="37" t="str">
        <f>VLOOKUP(A642,'NZ.Stat (Format)'!$C$10:$D$2050,2,)</f>
        <v>Whangarei district</v>
      </c>
      <c r="G642" s="37" t="str">
        <f>VLOOKUP(F642,'TLA-EDB'!$A$12:$C$78,3,)</f>
        <v/>
      </c>
      <c r="H642" s="65">
        <f>VLOOKUP($A642,'NZ.Stat (Format)'!$C$10:$H$2050,4,)</f>
        <v>1200</v>
      </c>
      <c r="I642" s="65">
        <f>VLOOKUP($A642,'NZ.Stat (Format)'!$C$10:$H$2050,5,)</f>
        <v>1260</v>
      </c>
      <c r="J642" s="65">
        <f>VLOOKUP($A642,'NZ.Stat (Format)'!$C$10:$H$2050,6,)</f>
        <v>1300</v>
      </c>
      <c r="K642" s="37"/>
      <c r="L642" s="37"/>
    </row>
    <row r="643" spans="1:12" x14ac:dyDescent="0.25">
      <c r="A643" s="37" t="s">
        <v>662</v>
      </c>
      <c r="B643" s="37" t="s">
        <v>20</v>
      </c>
      <c r="C643" s="37" t="s">
        <v>20</v>
      </c>
      <c r="D643" s="37" t="b">
        <f t="shared" si="9"/>
        <v>1</v>
      </c>
      <c r="E643" s="37" t="str">
        <f>VLOOKUP(C643,'EDB naming'!$A$6:$B$36,2,)</f>
        <v>Northpower</v>
      </c>
      <c r="F643" s="37" t="str">
        <f>VLOOKUP(A643,'NZ.Stat (Format)'!$C$10:$D$2050,2,)</f>
        <v>Whangarei district</v>
      </c>
      <c r="G643" s="37" t="str">
        <f>VLOOKUP(F643,'TLA-EDB'!$A$12:$C$78,3,)</f>
        <v/>
      </c>
      <c r="H643" s="65">
        <f>VLOOKUP($A643,'NZ.Stat (Format)'!$C$10:$H$2050,4,)</f>
        <v>1470</v>
      </c>
      <c r="I643" s="65">
        <f>VLOOKUP($A643,'NZ.Stat (Format)'!$C$10:$H$2050,5,)</f>
        <v>1480</v>
      </c>
      <c r="J643" s="65">
        <f>VLOOKUP($A643,'NZ.Stat (Format)'!$C$10:$H$2050,6,)</f>
        <v>1500</v>
      </c>
      <c r="K643" s="37"/>
      <c r="L643" s="37"/>
    </row>
    <row r="644" spans="1:12" x14ac:dyDescent="0.25">
      <c r="A644" s="37" t="s">
        <v>663</v>
      </c>
      <c r="B644" s="37" t="s">
        <v>20</v>
      </c>
      <c r="C644" s="37" t="s">
        <v>20</v>
      </c>
      <c r="D644" s="37" t="b">
        <f t="shared" si="9"/>
        <v>1</v>
      </c>
      <c r="E644" s="37" t="str">
        <f>VLOOKUP(C644,'EDB naming'!$A$6:$B$36,2,)</f>
        <v>Northpower</v>
      </c>
      <c r="F644" s="37" t="str">
        <f>VLOOKUP(A644,'NZ.Stat (Format)'!$C$10:$D$2050,2,)</f>
        <v>Whangarei district</v>
      </c>
      <c r="G644" s="37" t="str">
        <f>VLOOKUP(F644,'TLA-EDB'!$A$12:$C$78,3,)</f>
        <v/>
      </c>
      <c r="H644" s="65">
        <f>VLOOKUP($A644,'NZ.Stat (Format)'!$C$10:$H$2050,4,)</f>
        <v>1280</v>
      </c>
      <c r="I644" s="65">
        <f>VLOOKUP($A644,'NZ.Stat (Format)'!$C$10:$H$2050,5,)</f>
        <v>1290</v>
      </c>
      <c r="J644" s="65">
        <f>VLOOKUP($A644,'NZ.Stat (Format)'!$C$10:$H$2050,6,)</f>
        <v>1310</v>
      </c>
      <c r="K644" s="37"/>
      <c r="L644" s="37"/>
    </row>
    <row r="645" spans="1:12" x14ac:dyDescent="0.25">
      <c r="A645" s="37" t="s">
        <v>664</v>
      </c>
      <c r="B645" s="37" t="s">
        <v>33</v>
      </c>
      <c r="C645" s="37" t="s">
        <v>33</v>
      </c>
      <c r="D645" s="37" t="b">
        <f t="shared" si="9"/>
        <v>1</v>
      </c>
      <c r="E645" s="37" t="str">
        <f>VLOOKUP(C645,'EDB naming'!$A$6:$B$36,2,)</f>
        <v>Vector Lines</v>
      </c>
      <c r="F645" s="37" t="str">
        <f>VLOOKUP(A645,'NZ.Stat (Format)'!$C$10:$D$2050,2,)</f>
        <v>Auckland</v>
      </c>
      <c r="G645" s="37" t="str">
        <f>VLOOKUP(F645,'TLA-EDB'!$A$12:$C$78,3,)</f>
        <v>Yes</v>
      </c>
      <c r="H645" s="65">
        <f>VLOOKUP($A645,'NZ.Stat (Format)'!$C$10:$H$2050,4,)</f>
        <v>2010</v>
      </c>
      <c r="I645" s="65">
        <f>VLOOKUP($A645,'NZ.Stat (Format)'!$C$10:$H$2050,5,)</f>
        <v>2120</v>
      </c>
      <c r="J645" s="65">
        <f>VLOOKUP($A645,'NZ.Stat (Format)'!$C$10:$H$2050,6,)</f>
        <v>2240</v>
      </c>
      <c r="K645" s="37"/>
      <c r="L645" s="37"/>
    </row>
    <row r="646" spans="1:12" x14ac:dyDescent="0.25">
      <c r="A646" s="37" t="s">
        <v>665</v>
      </c>
      <c r="B646" s="37" t="s">
        <v>35</v>
      </c>
      <c r="C646" s="37" t="s">
        <v>35</v>
      </c>
      <c r="D646" s="37" t="b">
        <f t="shared" si="9"/>
        <v>1</v>
      </c>
      <c r="E646" s="37" t="str">
        <f>VLOOKUP(C646,'EDB naming'!$A$6:$B$36,2,)</f>
        <v>Powerco</v>
      </c>
      <c r="F646" s="37" t="str">
        <f>VLOOKUP(A646,'NZ.Stat (Format)'!$C$10:$D$2050,2,)</f>
        <v>Palmerston North city</v>
      </c>
      <c r="G646" s="37" t="str">
        <f>VLOOKUP(F646,'TLA-EDB'!$A$12:$C$78,3,)</f>
        <v/>
      </c>
      <c r="H646" s="65">
        <f>VLOOKUP($A646,'NZ.Stat (Format)'!$C$10:$H$2050,4,)</f>
        <v>2010</v>
      </c>
      <c r="I646" s="65">
        <f>VLOOKUP($A646,'NZ.Stat (Format)'!$C$10:$H$2050,5,)</f>
        <v>2020</v>
      </c>
      <c r="J646" s="65">
        <f>VLOOKUP($A646,'NZ.Stat (Format)'!$C$10:$H$2050,6,)</f>
        <v>2030</v>
      </c>
      <c r="K646" s="37"/>
      <c r="L646" s="37"/>
    </row>
    <row r="647" spans="1:12" x14ac:dyDescent="0.25">
      <c r="A647" s="37" t="s">
        <v>666</v>
      </c>
      <c r="B647" s="37" t="s">
        <v>33</v>
      </c>
      <c r="C647" s="37" t="s">
        <v>33</v>
      </c>
      <c r="D647" s="37" t="b">
        <f t="shared" si="9"/>
        <v>1</v>
      </c>
      <c r="E647" s="37" t="str">
        <f>VLOOKUP(C647,'EDB naming'!$A$6:$B$36,2,)</f>
        <v>Vector Lines</v>
      </c>
      <c r="F647" s="37" t="str">
        <f>VLOOKUP(A647,'NZ.Stat (Format)'!$C$10:$D$2050,2,)</f>
        <v>Auckland</v>
      </c>
      <c r="G647" s="37" t="str">
        <f>VLOOKUP(F647,'TLA-EDB'!$A$12:$C$78,3,)</f>
        <v>Yes</v>
      </c>
      <c r="H647" s="65">
        <f>VLOOKUP($A647,'NZ.Stat (Format)'!$C$10:$H$2050,4,)</f>
        <v>2660</v>
      </c>
      <c r="I647" s="65">
        <f>VLOOKUP($A647,'NZ.Stat (Format)'!$C$10:$H$2050,5,)</f>
        <v>2790</v>
      </c>
      <c r="J647" s="65">
        <f>VLOOKUP($A647,'NZ.Stat (Format)'!$C$10:$H$2050,6,)</f>
        <v>2930</v>
      </c>
      <c r="K647" s="37"/>
      <c r="L647" s="37"/>
    </row>
    <row r="648" spans="1:12" x14ac:dyDescent="0.25">
      <c r="A648" s="37" t="s">
        <v>667</v>
      </c>
      <c r="B648" s="37" t="s">
        <v>20</v>
      </c>
      <c r="C648" s="37" t="s">
        <v>20</v>
      </c>
      <c r="D648" s="37" t="b">
        <f t="shared" si="9"/>
        <v>1</v>
      </c>
      <c r="E648" s="37" t="str">
        <f>VLOOKUP(C648,'EDB naming'!$A$6:$B$36,2,)</f>
        <v>Northpower</v>
      </c>
      <c r="F648" s="37" t="str">
        <f>VLOOKUP(A648,'NZ.Stat (Format)'!$C$10:$D$2050,2,)</f>
        <v>Whangarei district</v>
      </c>
      <c r="G648" s="37" t="str">
        <f>VLOOKUP(F648,'TLA-EDB'!$A$12:$C$78,3,)</f>
        <v/>
      </c>
      <c r="H648" s="65">
        <f>VLOOKUP($A648,'NZ.Stat (Format)'!$C$10:$H$2050,4,)</f>
        <v>4330</v>
      </c>
      <c r="I648" s="65">
        <f>VLOOKUP($A648,'NZ.Stat (Format)'!$C$10:$H$2050,5,)</f>
        <v>4500</v>
      </c>
      <c r="J648" s="65">
        <f>VLOOKUP($A648,'NZ.Stat (Format)'!$C$10:$H$2050,6,)</f>
        <v>4670</v>
      </c>
      <c r="K648" s="37"/>
      <c r="L648" s="37"/>
    </row>
    <row r="649" spans="1:12" x14ac:dyDescent="0.25">
      <c r="A649" s="37" t="s">
        <v>668</v>
      </c>
      <c r="B649" s="37" t="s">
        <v>33</v>
      </c>
      <c r="C649" s="37" t="s">
        <v>33</v>
      </c>
      <c r="D649" s="37" t="b">
        <f t="shared" si="9"/>
        <v>1</v>
      </c>
      <c r="E649" s="37" t="str">
        <f>VLOOKUP(C649,'EDB naming'!$A$6:$B$36,2,)</f>
        <v>Vector Lines</v>
      </c>
      <c r="F649" s="37" t="str">
        <f>VLOOKUP(A649,'NZ.Stat (Format)'!$C$10:$D$2050,2,)</f>
        <v>Auckland</v>
      </c>
      <c r="G649" s="37" t="str">
        <f>VLOOKUP(F649,'TLA-EDB'!$A$12:$C$78,3,)</f>
        <v>Yes</v>
      </c>
      <c r="H649" s="65">
        <f>VLOOKUP($A649,'NZ.Stat (Format)'!$C$10:$H$2050,4,)</f>
        <v>1260</v>
      </c>
      <c r="I649" s="65">
        <f>VLOOKUP($A649,'NZ.Stat (Format)'!$C$10:$H$2050,5,)</f>
        <v>1370</v>
      </c>
      <c r="J649" s="65">
        <f>VLOOKUP($A649,'NZ.Stat (Format)'!$C$10:$H$2050,6,)</f>
        <v>1500</v>
      </c>
      <c r="K649" s="37"/>
      <c r="L649" s="37"/>
    </row>
    <row r="650" spans="1:12" x14ac:dyDescent="0.25">
      <c r="A650" s="37" t="s">
        <v>669</v>
      </c>
      <c r="B650" s="37" t="s">
        <v>20</v>
      </c>
      <c r="C650" s="37" t="s">
        <v>20</v>
      </c>
      <c r="D650" s="37" t="b">
        <f t="shared" si="9"/>
        <v>1</v>
      </c>
      <c r="E650" s="37" t="str">
        <f>VLOOKUP(C650,'EDB naming'!$A$6:$B$36,2,)</f>
        <v>Northpower</v>
      </c>
      <c r="F650" s="37" t="str">
        <f>VLOOKUP(A650,'NZ.Stat (Format)'!$C$10:$D$2050,2,)</f>
        <v>Whangarei district</v>
      </c>
      <c r="G650" s="37" t="str">
        <f>VLOOKUP(F650,'TLA-EDB'!$A$12:$C$78,3,)</f>
        <v/>
      </c>
      <c r="H650" s="65">
        <f>VLOOKUP($A650,'NZ.Stat (Format)'!$C$10:$H$2050,4,)</f>
        <v>2310</v>
      </c>
      <c r="I650" s="65">
        <f>VLOOKUP($A650,'NZ.Stat (Format)'!$C$10:$H$2050,5,)</f>
        <v>2350</v>
      </c>
      <c r="J650" s="65">
        <f>VLOOKUP($A650,'NZ.Stat (Format)'!$C$10:$H$2050,6,)</f>
        <v>2370</v>
      </c>
      <c r="K650" s="37"/>
      <c r="L650" s="37"/>
    </row>
    <row r="651" spans="1:12" x14ac:dyDescent="0.25">
      <c r="A651" s="37" t="s">
        <v>670</v>
      </c>
      <c r="B651" s="37" t="s">
        <v>20</v>
      </c>
      <c r="C651" s="37" t="s">
        <v>20</v>
      </c>
      <c r="D651" s="37" t="b">
        <f t="shared" si="9"/>
        <v>1</v>
      </c>
      <c r="E651" s="37" t="str">
        <f>VLOOKUP(C651,'EDB naming'!$A$6:$B$36,2,)</f>
        <v>Northpower</v>
      </c>
      <c r="F651" s="37" t="str">
        <f>VLOOKUP(A651,'NZ.Stat (Format)'!$C$10:$D$2050,2,)</f>
        <v>Whangarei district</v>
      </c>
      <c r="G651" s="37" t="str">
        <f>VLOOKUP(F651,'TLA-EDB'!$A$12:$C$78,3,)</f>
        <v/>
      </c>
      <c r="H651" s="65">
        <f>VLOOKUP($A651,'NZ.Stat (Format)'!$C$10:$H$2050,4,)</f>
        <v>1630</v>
      </c>
      <c r="I651" s="65">
        <f>VLOOKUP($A651,'NZ.Stat (Format)'!$C$10:$H$2050,5,)</f>
        <v>1670</v>
      </c>
      <c r="J651" s="65">
        <f>VLOOKUP($A651,'NZ.Stat (Format)'!$C$10:$H$2050,6,)</f>
        <v>1700</v>
      </c>
      <c r="K651" s="37"/>
      <c r="L651" s="37"/>
    </row>
    <row r="652" spans="1:12" x14ac:dyDescent="0.25">
      <c r="A652" s="37" t="s">
        <v>671</v>
      </c>
      <c r="B652" s="37" t="s">
        <v>20</v>
      </c>
      <c r="C652" s="37" t="s">
        <v>20</v>
      </c>
      <c r="D652" s="37" t="b">
        <f t="shared" si="9"/>
        <v>1</v>
      </c>
      <c r="E652" s="37" t="str">
        <f>VLOOKUP(C652,'EDB naming'!$A$6:$B$36,2,)</f>
        <v>Northpower</v>
      </c>
      <c r="F652" s="37" t="str">
        <f>VLOOKUP(A652,'NZ.Stat (Format)'!$C$10:$D$2050,2,)</f>
        <v>Kaipara district</v>
      </c>
      <c r="G652" s="37" t="str">
        <f>VLOOKUP(F652,'TLA-EDB'!$A$12:$C$78,3,)</f>
        <v/>
      </c>
      <c r="H652" s="65">
        <f>VLOOKUP($A652,'NZ.Stat (Format)'!$C$10:$H$2050,4,)</f>
        <v>530</v>
      </c>
      <c r="I652" s="65">
        <f>VLOOKUP($A652,'NZ.Stat (Format)'!$C$10:$H$2050,5,)</f>
        <v>530</v>
      </c>
      <c r="J652" s="65">
        <f>VLOOKUP($A652,'NZ.Stat (Format)'!$C$10:$H$2050,6,)</f>
        <v>530</v>
      </c>
      <c r="K652" s="37"/>
      <c r="L652" s="37"/>
    </row>
    <row r="653" spans="1:12" x14ac:dyDescent="0.25">
      <c r="A653" s="37" t="s">
        <v>672</v>
      </c>
      <c r="B653" s="37" t="s">
        <v>20</v>
      </c>
      <c r="C653" s="37" t="s">
        <v>20</v>
      </c>
      <c r="D653" s="37" t="b">
        <f t="shared" si="9"/>
        <v>1</v>
      </c>
      <c r="E653" s="37" t="str">
        <f>VLOOKUP(C653,'EDB naming'!$A$6:$B$36,2,)</f>
        <v>Northpower</v>
      </c>
      <c r="F653" s="37" t="str">
        <f>VLOOKUP(A653,'NZ.Stat (Format)'!$C$10:$D$2050,2,)</f>
        <v>Kaipara district</v>
      </c>
      <c r="G653" s="37" t="str">
        <f>VLOOKUP(F653,'TLA-EDB'!$A$12:$C$78,3,)</f>
        <v/>
      </c>
      <c r="H653" s="65">
        <f>VLOOKUP($A653,'NZ.Stat (Format)'!$C$10:$H$2050,4,)</f>
        <v>1910</v>
      </c>
      <c r="I653" s="65">
        <f>VLOOKUP($A653,'NZ.Stat (Format)'!$C$10:$H$2050,5,)</f>
        <v>1970</v>
      </c>
      <c r="J653" s="65">
        <f>VLOOKUP($A653,'NZ.Stat (Format)'!$C$10:$H$2050,6,)</f>
        <v>2010</v>
      </c>
      <c r="K653" s="37"/>
      <c r="L653" s="37"/>
    </row>
    <row r="654" spans="1:12" x14ac:dyDescent="0.25">
      <c r="A654" s="37" t="s">
        <v>673</v>
      </c>
      <c r="B654" s="37" t="s">
        <v>20</v>
      </c>
      <c r="C654" s="37" t="s">
        <v>20</v>
      </c>
      <c r="D654" s="37" t="b">
        <f t="shared" si="9"/>
        <v>1</v>
      </c>
      <c r="E654" s="37" t="str">
        <f>VLOOKUP(C654,'EDB naming'!$A$6:$B$36,2,)</f>
        <v>Northpower</v>
      </c>
      <c r="F654" s="37" t="str">
        <f>VLOOKUP(A654,'NZ.Stat (Format)'!$C$10:$D$2050,2,)</f>
        <v>Kaipara district</v>
      </c>
      <c r="G654" s="37" t="str">
        <f>VLOOKUP(F654,'TLA-EDB'!$A$12:$C$78,3,)</f>
        <v/>
      </c>
      <c r="H654" s="65">
        <f>VLOOKUP($A654,'NZ.Stat (Format)'!$C$10:$H$2050,4,)</f>
        <v>4920</v>
      </c>
      <c r="I654" s="65">
        <f>VLOOKUP($A654,'NZ.Stat (Format)'!$C$10:$H$2050,5,)</f>
        <v>4960</v>
      </c>
      <c r="J654" s="65">
        <f>VLOOKUP($A654,'NZ.Stat (Format)'!$C$10:$H$2050,6,)</f>
        <v>4980</v>
      </c>
      <c r="K654" s="37"/>
      <c r="L654" s="37"/>
    </row>
    <row r="655" spans="1:12" x14ac:dyDescent="0.25">
      <c r="A655" s="37" t="s">
        <v>674</v>
      </c>
      <c r="B655" s="37" t="s">
        <v>35</v>
      </c>
      <c r="C655" s="37" t="s">
        <v>35</v>
      </c>
      <c r="D655" s="37" t="b">
        <f t="shared" si="9"/>
        <v>1</v>
      </c>
      <c r="E655" s="37" t="str">
        <f>VLOOKUP(C655,'EDB naming'!$A$6:$B$36,2,)</f>
        <v>Powerco</v>
      </c>
      <c r="F655" s="37" t="str">
        <f>VLOOKUP(A655,'NZ.Stat (Format)'!$C$10:$D$2050,2,)</f>
        <v>Palmerston North city</v>
      </c>
      <c r="G655" s="37" t="str">
        <f>VLOOKUP(F655,'TLA-EDB'!$A$12:$C$78,3,)</f>
        <v/>
      </c>
      <c r="H655" s="65">
        <f>VLOOKUP($A655,'NZ.Stat (Format)'!$C$10:$H$2050,4,)</f>
        <v>2840</v>
      </c>
      <c r="I655" s="65">
        <f>VLOOKUP($A655,'NZ.Stat (Format)'!$C$10:$H$2050,5,)</f>
        <v>2880</v>
      </c>
      <c r="J655" s="65">
        <f>VLOOKUP($A655,'NZ.Stat (Format)'!$C$10:$H$2050,6,)</f>
        <v>2900</v>
      </c>
      <c r="K655" s="37"/>
      <c r="L655" s="37"/>
    </row>
    <row r="656" spans="1:12" x14ac:dyDescent="0.25">
      <c r="A656" s="37" t="s">
        <v>675</v>
      </c>
      <c r="B656" s="37" t="s">
        <v>20</v>
      </c>
      <c r="C656" s="37" t="s">
        <v>20</v>
      </c>
      <c r="D656" s="37" t="b">
        <f t="shared" si="9"/>
        <v>1</v>
      </c>
      <c r="E656" s="37" t="str">
        <f>VLOOKUP(C656,'EDB naming'!$A$6:$B$36,2,)</f>
        <v>Northpower</v>
      </c>
      <c r="F656" s="37" t="str">
        <f>VLOOKUP(A656,'NZ.Stat (Format)'!$C$10:$D$2050,2,)</f>
        <v>Kaipara district</v>
      </c>
      <c r="G656" s="37" t="str">
        <f>VLOOKUP(F656,'TLA-EDB'!$A$12:$C$78,3,)</f>
        <v/>
      </c>
      <c r="H656" s="65">
        <f>VLOOKUP($A656,'NZ.Stat (Format)'!$C$10:$H$2050,4,)</f>
        <v>690</v>
      </c>
      <c r="I656" s="65">
        <f>VLOOKUP($A656,'NZ.Stat (Format)'!$C$10:$H$2050,5,)</f>
        <v>720</v>
      </c>
      <c r="J656" s="65">
        <f>VLOOKUP($A656,'NZ.Stat (Format)'!$C$10:$H$2050,6,)</f>
        <v>740</v>
      </c>
      <c r="K656" s="37"/>
      <c r="L656" s="37"/>
    </row>
    <row r="657" spans="1:12" x14ac:dyDescent="0.25">
      <c r="A657" s="37" t="s">
        <v>676</v>
      </c>
      <c r="B657" s="37" t="s">
        <v>33</v>
      </c>
      <c r="C657" s="37" t="s">
        <v>33</v>
      </c>
      <c r="D657" s="37" t="b">
        <f t="shared" si="9"/>
        <v>1</v>
      </c>
      <c r="E657" s="37" t="str">
        <f>VLOOKUP(C657,'EDB naming'!$A$6:$B$36,2,)</f>
        <v>Vector Lines</v>
      </c>
      <c r="F657" s="37" t="str">
        <f>VLOOKUP(A657,'NZ.Stat (Format)'!$C$10:$D$2050,2,)</f>
        <v>Auckland</v>
      </c>
      <c r="G657" s="37" t="str">
        <f>VLOOKUP(F657,'TLA-EDB'!$A$12:$C$78,3,)</f>
        <v>Yes</v>
      </c>
      <c r="H657" s="65">
        <f>VLOOKUP($A657,'NZ.Stat (Format)'!$C$10:$H$2050,4,)</f>
        <v>5250</v>
      </c>
      <c r="I657" s="65">
        <f>VLOOKUP($A657,'NZ.Stat (Format)'!$C$10:$H$2050,5,)</f>
        <v>5450</v>
      </c>
      <c r="J657" s="65">
        <f>VLOOKUP($A657,'NZ.Stat (Format)'!$C$10:$H$2050,6,)</f>
        <v>5580</v>
      </c>
      <c r="K657" s="37"/>
      <c r="L657" s="37"/>
    </row>
    <row r="658" spans="1:12" x14ac:dyDescent="0.25">
      <c r="A658" s="37" t="s">
        <v>677</v>
      </c>
      <c r="B658" s="37" t="s">
        <v>20</v>
      </c>
      <c r="C658" s="37" t="s">
        <v>20</v>
      </c>
      <c r="D658" s="37" t="b">
        <f t="shared" ref="D658:D721" si="10">C658=B658</f>
        <v>1</v>
      </c>
      <c r="E658" s="37" t="str">
        <f>VLOOKUP(C658,'EDB naming'!$A$6:$B$36,2,)</f>
        <v>Northpower</v>
      </c>
      <c r="F658" s="37" t="str">
        <f>VLOOKUP(A658,'NZ.Stat (Format)'!$C$10:$D$2050,2,)</f>
        <v>Kaipara district</v>
      </c>
      <c r="G658" s="37" t="str">
        <f>VLOOKUP(F658,'TLA-EDB'!$A$12:$C$78,3,)</f>
        <v/>
      </c>
      <c r="H658" s="65">
        <f>VLOOKUP($A658,'NZ.Stat (Format)'!$C$10:$H$2050,4,)</f>
        <v>1570</v>
      </c>
      <c r="I658" s="65">
        <f>VLOOKUP($A658,'NZ.Stat (Format)'!$C$10:$H$2050,5,)</f>
        <v>1770</v>
      </c>
      <c r="J658" s="65">
        <f>VLOOKUP($A658,'NZ.Stat (Format)'!$C$10:$H$2050,6,)</f>
        <v>1960</v>
      </c>
      <c r="K658" s="37"/>
      <c r="L658" s="37"/>
    </row>
    <row r="659" spans="1:12" x14ac:dyDescent="0.25">
      <c r="A659" s="37" t="s">
        <v>678</v>
      </c>
      <c r="B659" s="37" t="s">
        <v>35</v>
      </c>
      <c r="C659" s="37" t="s">
        <v>35</v>
      </c>
      <c r="D659" s="37" t="b">
        <f t="shared" si="10"/>
        <v>1</v>
      </c>
      <c r="E659" s="37" t="str">
        <f>VLOOKUP(C659,'EDB naming'!$A$6:$B$36,2,)</f>
        <v>Powerco</v>
      </c>
      <c r="F659" s="37" t="str">
        <f>VLOOKUP(A659,'NZ.Stat (Format)'!$C$10:$D$2050,2,)</f>
        <v>Palmerston North city</v>
      </c>
      <c r="G659" s="37" t="str">
        <f>VLOOKUP(F659,'TLA-EDB'!$A$12:$C$78,3,)</f>
        <v/>
      </c>
      <c r="H659" s="65">
        <f>VLOOKUP($A659,'NZ.Stat (Format)'!$C$10:$H$2050,4,)</f>
        <v>2880</v>
      </c>
      <c r="I659" s="65">
        <f>VLOOKUP($A659,'NZ.Stat (Format)'!$C$10:$H$2050,5,)</f>
        <v>2940</v>
      </c>
      <c r="J659" s="65">
        <f>VLOOKUP($A659,'NZ.Stat (Format)'!$C$10:$H$2050,6,)</f>
        <v>2970</v>
      </c>
      <c r="K659" s="37"/>
      <c r="L659" s="37"/>
    </row>
    <row r="660" spans="1:12" x14ac:dyDescent="0.25">
      <c r="A660" s="37" t="s">
        <v>679</v>
      </c>
      <c r="B660" s="37" t="s">
        <v>33</v>
      </c>
      <c r="C660" s="37" t="s">
        <v>33</v>
      </c>
      <c r="D660" s="37" t="b">
        <f t="shared" si="10"/>
        <v>1</v>
      </c>
      <c r="E660" s="37" t="str">
        <f>VLOOKUP(C660,'EDB naming'!$A$6:$B$36,2,)</f>
        <v>Vector Lines</v>
      </c>
      <c r="F660" s="37" t="str">
        <f>VLOOKUP(A660,'NZ.Stat (Format)'!$C$10:$D$2050,2,)</f>
        <v>Auckland</v>
      </c>
      <c r="G660" s="37" t="str">
        <f>VLOOKUP(F660,'TLA-EDB'!$A$12:$C$78,3,)</f>
        <v>Yes</v>
      </c>
      <c r="H660" s="65">
        <f>VLOOKUP($A660,'NZ.Stat (Format)'!$C$10:$H$2050,4,)</f>
        <v>490</v>
      </c>
      <c r="I660" s="65">
        <f>VLOOKUP($A660,'NZ.Stat (Format)'!$C$10:$H$2050,5,)</f>
        <v>510</v>
      </c>
      <c r="J660" s="65">
        <f>VLOOKUP($A660,'NZ.Stat (Format)'!$C$10:$H$2050,6,)</f>
        <v>530</v>
      </c>
      <c r="K660" s="37"/>
      <c r="L660" s="37"/>
    </row>
    <row r="661" spans="1:12" x14ac:dyDescent="0.25">
      <c r="A661" s="37" t="s">
        <v>680</v>
      </c>
      <c r="B661" s="37" t="s">
        <v>33</v>
      </c>
      <c r="C661" s="37" t="s">
        <v>33</v>
      </c>
      <c r="D661" s="37" t="b">
        <f t="shared" si="10"/>
        <v>1</v>
      </c>
      <c r="E661" s="37" t="str">
        <f>VLOOKUP(C661,'EDB naming'!$A$6:$B$36,2,)</f>
        <v>Vector Lines</v>
      </c>
      <c r="F661" s="37" t="str">
        <f>VLOOKUP(A661,'NZ.Stat (Format)'!$C$10:$D$2050,2,)</f>
        <v>Auckland</v>
      </c>
      <c r="G661" s="37" t="str">
        <f>VLOOKUP(F661,'TLA-EDB'!$A$12:$C$78,3,)</f>
        <v>Yes</v>
      </c>
      <c r="H661" s="65">
        <f>VLOOKUP($A661,'NZ.Stat (Format)'!$C$10:$H$2050,4,)</f>
        <v>5090</v>
      </c>
      <c r="I661" s="65">
        <f>VLOOKUP($A661,'NZ.Stat (Format)'!$C$10:$H$2050,5,)</f>
        <v>5650</v>
      </c>
      <c r="J661" s="65">
        <f>VLOOKUP($A661,'NZ.Stat (Format)'!$C$10:$H$2050,6,)</f>
        <v>6230</v>
      </c>
      <c r="K661" s="37"/>
      <c r="L661" s="37"/>
    </row>
    <row r="662" spans="1:12" x14ac:dyDescent="0.25">
      <c r="A662" s="37" t="s">
        <v>681</v>
      </c>
      <c r="B662" s="37" t="s">
        <v>33</v>
      </c>
      <c r="C662" s="37" t="s">
        <v>33</v>
      </c>
      <c r="D662" s="37" t="b">
        <f t="shared" si="10"/>
        <v>1</v>
      </c>
      <c r="E662" s="37" t="str">
        <f>VLOOKUP(C662,'EDB naming'!$A$6:$B$36,2,)</f>
        <v>Vector Lines</v>
      </c>
      <c r="F662" s="37" t="str">
        <f>VLOOKUP(A662,'NZ.Stat (Format)'!$C$10:$D$2050,2,)</f>
        <v>Auckland</v>
      </c>
      <c r="G662" s="37" t="str">
        <f>VLOOKUP(F662,'TLA-EDB'!$A$12:$C$78,3,)</f>
        <v>Yes</v>
      </c>
      <c r="H662" s="65">
        <f>VLOOKUP($A662,'NZ.Stat (Format)'!$C$10:$H$2050,4,)</f>
        <v>4670</v>
      </c>
      <c r="I662" s="65">
        <f>VLOOKUP($A662,'NZ.Stat (Format)'!$C$10:$H$2050,5,)</f>
        <v>4960</v>
      </c>
      <c r="J662" s="65">
        <f>VLOOKUP($A662,'NZ.Stat (Format)'!$C$10:$H$2050,6,)</f>
        <v>5260</v>
      </c>
      <c r="K662" s="37"/>
      <c r="L662" s="37"/>
    </row>
    <row r="663" spans="1:12" x14ac:dyDescent="0.25">
      <c r="A663" s="37" t="s">
        <v>682</v>
      </c>
      <c r="B663" s="37" t="s">
        <v>33</v>
      </c>
      <c r="C663" s="37" t="s">
        <v>33</v>
      </c>
      <c r="D663" s="37" t="b">
        <f t="shared" si="10"/>
        <v>1</v>
      </c>
      <c r="E663" s="37" t="str">
        <f>VLOOKUP(C663,'EDB naming'!$A$6:$B$36,2,)</f>
        <v>Vector Lines</v>
      </c>
      <c r="F663" s="37" t="str">
        <f>VLOOKUP(A663,'NZ.Stat (Format)'!$C$10:$D$2050,2,)</f>
        <v>Auckland</v>
      </c>
      <c r="G663" s="37" t="str">
        <f>VLOOKUP(F663,'TLA-EDB'!$A$12:$C$78,3,)</f>
        <v>Yes</v>
      </c>
      <c r="H663" s="65">
        <f>VLOOKUP($A663,'NZ.Stat (Format)'!$C$10:$H$2050,4,)</f>
        <v>2950</v>
      </c>
      <c r="I663" s="65">
        <f>VLOOKUP($A663,'NZ.Stat (Format)'!$C$10:$H$2050,5,)</f>
        <v>4380</v>
      </c>
      <c r="J663" s="65">
        <f>VLOOKUP($A663,'NZ.Stat (Format)'!$C$10:$H$2050,6,)</f>
        <v>5330</v>
      </c>
      <c r="K663" s="37"/>
      <c r="L663" s="37"/>
    </row>
    <row r="664" spans="1:12" x14ac:dyDescent="0.25">
      <c r="A664" s="37" t="s">
        <v>683</v>
      </c>
      <c r="B664" s="37" t="s">
        <v>33</v>
      </c>
      <c r="C664" s="37" t="s">
        <v>33</v>
      </c>
      <c r="D664" s="37" t="b">
        <f t="shared" si="10"/>
        <v>1</v>
      </c>
      <c r="E664" s="37" t="str">
        <f>VLOOKUP(C664,'EDB naming'!$A$6:$B$36,2,)</f>
        <v>Vector Lines</v>
      </c>
      <c r="F664" s="37" t="str">
        <f>VLOOKUP(A664,'NZ.Stat (Format)'!$C$10:$D$2050,2,)</f>
        <v>Auckland</v>
      </c>
      <c r="G664" s="37" t="str">
        <f>VLOOKUP(F664,'TLA-EDB'!$A$12:$C$78,3,)</f>
        <v>Yes</v>
      </c>
      <c r="H664" s="65">
        <f>VLOOKUP($A664,'NZ.Stat (Format)'!$C$10:$H$2050,4,)</f>
        <v>2940</v>
      </c>
      <c r="I664" s="65">
        <f>VLOOKUP($A664,'NZ.Stat (Format)'!$C$10:$H$2050,5,)</f>
        <v>4480</v>
      </c>
      <c r="J664" s="65">
        <f>VLOOKUP($A664,'NZ.Stat (Format)'!$C$10:$H$2050,6,)</f>
        <v>4640</v>
      </c>
      <c r="K664" s="37"/>
      <c r="L664" s="37"/>
    </row>
    <row r="665" spans="1:12" x14ac:dyDescent="0.25">
      <c r="A665" s="37" t="s">
        <v>684</v>
      </c>
      <c r="B665" s="37" t="s">
        <v>33</v>
      </c>
      <c r="C665" s="37" t="s">
        <v>33</v>
      </c>
      <c r="D665" s="37" t="b">
        <f t="shared" si="10"/>
        <v>1</v>
      </c>
      <c r="E665" s="37" t="str">
        <f>VLOOKUP(C665,'EDB naming'!$A$6:$B$36,2,)</f>
        <v>Vector Lines</v>
      </c>
      <c r="F665" s="37" t="str">
        <f>VLOOKUP(A665,'NZ.Stat (Format)'!$C$10:$D$2050,2,)</f>
        <v>Auckland</v>
      </c>
      <c r="G665" s="37" t="str">
        <f>VLOOKUP(F665,'TLA-EDB'!$A$12:$C$78,3,)</f>
        <v>Yes</v>
      </c>
      <c r="H665" s="65">
        <f>VLOOKUP($A665,'NZ.Stat (Format)'!$C$10:$H$2050,4,)</f>
        <v>2170</v>
      </c>
      <c r="I665" s="65">
        <f>VLOOKUP($A665,'NZ.Stat (Format)'!$C$10:$H$2050,5,)</f>
        <v>2830</v>
      </c>
      <c r="J665" s="65">
        <f>VLOOKUP($A665,'NZ.Stat (Format)'!$C$10:$H$2050,6,)</f>
        <v>3210</v>
      </c>
      <c r="K665" s="37"/>
      <c r="L665" s="37"/>
    </row>
    <row r="666" spans="1:12" x14ac:dyDescent="0.25">
      <c r="A666" s="37" t="s">
        <v>685</v>
      </c>
      <c r="B666" s="37" t="s">
        <v>33</v>
      </c>
      <c r="C666" s="37" t="s">
        <v>33</v>
      </c>
      <c r="D666" s="37" t="b">
        <f t="shared" si="10"/>
        <v>1</v>
      </c>
      <c r="E666" s="37" t="str">
        <f>VLOOKUP(C666,'EDB naming'!$A$6:$B$36,2,)</f>
        <v>Vector Lines</v>
      </c>
      <c r="F666" s="37" t="str">
        <f>VLOOKUP(A666,'NZ.Stat (Format)'!$C$10:$D$2050,2,)</f>
        <v>Auckland</v>
      </c>
      <c r="G666" s="37" t="str">
        <f>VLOOKUP(F666,'TLA-EDB'!$A$12:$C$78,3,)</f>
        <v>Yes</v>
      </c>
      <c r="H666" s="65">
        <f>VLOOKUP($A666,'NZ.Stat (Format)'!$C$10:$H$2050,4,)</f>
        <v>1050</v>
      </c>
      <c r="I666" s="65">
        <f>VLOOKUP($A666,'NZ.Stat (Format)'!$C$10:$H$2050,5,)</f>
        <v>1090</v>
      </c>
      <c r="J666" s="65">
        <f>VLOOKUP($A666,'NZ.Stat (Format)'!$C$10:$H$2050,6,)</f>
        <v>1120</v>
      </c>
      <c r="K666" s="37"/>
      <c r="L666" s="37"/>
    </row>
    <row r="667" spans="1:12" x14ac:dyDescent="0.25">
      <c r="A667" s="37" t="s">
        <v>686</v>
      </c>
      <c r="B667" s="37" t="s">
        <v>33</v>
      </c>
      <c r="C667" s="37" t="s">
        <v>33</v>
      </c>
      <c r="D667" s="37" t="b">
        <f t="shared" si="10"/>
        <v>1</v>
      </c>
      <c r="E667" s="37" t="str">
        <f>VLOOKUP(C667,'EDB naming'!$A$6:$B$36,2,)</f>
        <v>Vector Lines</v>
      </c>
      <c r="F667" s="37" t="str">
        <f>VLOOKUP(A667,'NZ.Stat (Format)'!$C$10:$D$2050,2,)</f>
        <v>Auckland</v>
      </c>
      <c r="G667" s="37" t="str">
        <f>VLOOKUP(F667,'TLA-EDB'!$A$12:$C$78,3,)</f>
        <v>Yes</v>
      </c>
      <c r="H667" s="65">
        <f>VLOOKUP($A667,'NZ.Stat (Format)'!$C$10:$H$2050,4,)</f>
        <v>6010</v>
      </c>
      <c r="I667" s="65">
        <f>VLOOKUP($A667,'NZ.Stat (Format)'!$C$10:$H$2050,5,)</f>
        <v>6220</v>
      </c>
      <c r="J667" s="65">
        <f>VLOOKUP($A667,'NZ.Stat (Format)'!$C$10:$H$2050,6,)</f>
        <v>6460</v>
      </c>
      <c r="K667" s="37"/>
      <c r="L667" s="37"/>
    </row>
    <row r="668" spans="1:12" x14ac:dyDescent="0.25">
      <c r="A668" s="37" t="s">
        <v>687</v>
      </c>
      <c r="B668" s="37" t="s">
        <v>33</v>
      </c>
      <c r="C668" s="37" t="s">
        <v>33</v>
      </c>
      <c r="D668" s="37" t="b">
        <f t="shared" si="10"/>
        <v>1</v>
      </c>
      <c r="E668" s="37" t="str">
        <f>VLOOKUP(C668,'EDB naming'!$A$6:$B$36,2,)</f>
        <v>Vector Lines</v>
      </c>
      <c r="F668" s="37" t="str">
        <f>VLOOKUP(A668,'NZ.Stat (Format)'!$C$10:$D$2050,2,)</f>
        <v>Auckland</v>
      </c>
      <c r="G668" s="37" t="str">
        <f>VLOOKUP(F668,'TLA-EDB'!$A$12:$C$78,3,)</f>
        <v>Yes</v>
      </c>
      <c r="H668" s="65">
        <f>VLOOKUP($A668,'NZ.Stat (Format)'!$C$10:$H$2050,4,)</f>
        <v>320</v>
      </c>
      <c r="I668" s="65">
        <f>VLOOKUP($A668,'NZ.Stat (Format)'!$C$10:$H$2050,5,)</f>
        <v>330</v>
      </c>
      <c r="J668" s="65">
        <f>VLOOKUP($A668,'NZ.Stat (Format)'!$C$10:$H$2050,6,)</f>
        <v>350</v>
      </c>
      <c r="K668" s="37"/>
      <c r="L668" s="37"/>
    </row>
    <row r="669" spans="1:12" x14ac:dyDescent="0.25">
      <c r="A669" s="37" t="s">
        <v>688</v>
      </c>
      <c r="B669" s="37" t="s">
        <v>33</v>
      </c>
      <c r="C669" s="37" t="s">
        <v>33</v>
      </c>
      <c r="D669" s="37" t="b">
        <f t="shared" si="10"/>
        <v>1</v>
      </c>
      <c r="E669" s="37" t="str">
        <f>VLOOKUP(C669,'EDB naming'!$A$6:$B$36,2,)</f>
        <v>Vector Lines</v>
      </c>
      <c r="F669" s="37" t="str">
        <f>VLOOKUP(A669,'NZ.Stat (Format)'!$C$10:$D$2050,2,)</f>
        <v>Auckland</v>
      </c>
      <c r="G669" s="37" t="str">
        <f>VLOOKUP(F669,'TLA-EDB'!$A$12:$C$78,3,)</f>
        <v>Yes</v>
      </c>
      <c r="H669" s="65">
        <f>VLOOKUP($A669,'NZ.Stat (Format)'!$C$10:$H$2050,4,)</f>
        <v>1140</v>
      </c>
      <c r="I669" s="65">
        <f>VLOOKUP($A669,'NZ.Stat (Format)'!$C$10:$H$2050,5,)</f>
        <v>1190</v>
      </c>
      <c r="J669" s="65">
        <f>VLOOKUP($A669,'NZ.Stat (Format)'!$C$10:$H$2050,6,)</f>
        <v>1230</v>
      </c>
      <c r="K669" s="37"/>
      <c r="L669" s="37"/>
    </row>
    <row r="670" spans="1:12" x14ac:dyDescent="0.25">
      <c r="A670" s="37" t="s">
        <v>689</v>
      </c>
      <c r="B670" s="37" t="s">
        <v>33</v>
      </c>
      <c r="C670" s="37" t="s">
        <v>33</v>
      </c>
      <c r="D670" s="37" t="b">
        <f t="shared" si="10"/>
        <v>1</v>
      </c>
      <c r="E670" s="37" t="str">
        <f>VLOOKUP(C670,'EDB naming'!$A$6:$B$36,2,)</f>
        <v>Vector Lines</v>
      </c>
      <c r="F670" s="37" t="str">
        <f>VLOOKUP(A670,'NZ.Stat (Format)'!$C$10:$D$2050,2,)</f>
        <v>Auckland</v>
      </c>
      <c r="G670" s="37" t="str">
        <f>VLOOKUP(F670,'TLA-EDB'!$A$12:$C$78,3,)</f>
        <v>Yes</v>
      </c>
      <c r="H670" s="65">
        <f>VLOOKUP($A670,'NZ.Stat (Format)'!$C$10:$H$2050,4,)</f>
        <v>6630</v>
      </c>
      <c r="I670" s="65">
        <f>VLOOKUP($A670,'NZ.Stat (Format)'!$C$10:$H$2050,5,)</f>
        <v>8510</v>
      </c>
      <c r="J670" s="65">
        <f>VLOOKUP($A670,'NZ.Stat (Format)'!$C$10:$H$2050,6,)</f>
        <v>9380</v>
      </c>
      <c r="K670" s="37"/>
      <c r="L670" s="37"/>
    </row>
    <row r="671" spans="1:12" x14ac:dyDescent="0.25">
      <c r="A671" s="37" t="s">
        <v>690</v>
      </c>
      <c r="B671" s="37" t="s">
        <v>33</v>
      </c>
      <c r="C671" s="37" t="s">
        <v>33</v>
      </c>
      <c r="D671" s="37" t="b">
        <f t="shared" si="10"/>
        <v>1</v>
      </c>
      <c r="E671" s="37" t="str">
        <f>VLOOKUP(C671,'EDB naming'!$A$6:$B$36,2,)</f>
        <v>Vector Lines</v>
      </c>
      <c r="F671" s="37" t="str">
        <f>VLOOKUP(A671,'NZ.Stat (Format)'!$C$10:$D$2050,2,)</f>
        <v>Auckland</v>
      </c>
      <c r="G671" s="37" t="str">
        <f>VLOOKUP(F671,'TLA-EDB'!$A$12:$C$78,3,)</f>
        <v>Yes</v>
      </c>
      <c r="H671" s="65">
        <f>VLOOKUP($A671,'NZ.Stat (Format)'!$C$10:$H$2050,4,)</f>
        <v>4150</v>
      </c>
      <c r="I671" s="65">
        <f>VLOOKUP($A671,'NZ.Stat (Format)'!$C$10:$H$2050,5,)</f>
        <v>4310</v>
      </c>
      <c r="J671" s="65">
        <f>VLOOKUP($A671,'NZ.Stat (Format)'!$C$10:$H$2050,6,)</f>
        <v>4480</v>
      </c>
      <c r="K671" s="37"/>
      <c r="L671" s="37"/>
    </row>
    <row r="672" spans="1:12" x14ac:dyDescent="0.25">
      <c r="A672" s="37" t="s">
        <v>691</v>
      </c>
      <c r="B672" s="37" t="s">
        <v>33</v>
      </c>
      <c r="C672" s="37" t="s">
        <v>33</v>
      </c>
      <c r="D672" s="37" t="b">
        <f t="shared" si="10"/>
        <v>1</v>
      </c>
      <c r="E672" s="37" t="str">
        <f>VLOOKUP(C672,'EDB naming'!$A$6:$B$36,2,)</f>
        <v>Vector Lines</v>
      </c>
      <c r="F672" s="37" t="str">
        <f>VLOOKUP(A672,'NZ.Stat (Format)'!$C$10:$D$2050,2,)</f>
        <v>Auckland</v>
      </c>
      <c r="G672" s="37" t="str">
        <f>VLOOKUP(F672,'TLA-EDB'!$A$12:$C$78,3,)</f>
        <v>Yes</v>
      </c>
      <c r="H672" s="65">
        <f>VLOOKUP($A672,'NZ.Stat (Format)'!$C$10:$H$2050,4,)</f>
        <v>600</v>
      </c>
      <c r="I672" s="65">
        <f>VLOOKUP($A672,'NZ.Stat (Format)'!$C$10:$H$2050,5,)</f>
        <v>630</v>
      </c>
      <c r="J672" s="65">
        <f>VLOOKUP($A672,'NZ.Stat (Format)'!$C$10:$H$2050,6,)</f>
        <v>670</v>
      </c>
      <c r="K672" s="37"/>
      <c r="L672" s="37"/>
    </row>
    <row r="673" spans="1:12" x14ac:dyDescent="0.25">
      <c r="A673" s="37" t="s">
        <v>692</v>
      </c>
      <c r="B673" s="37" t="s">
        <v>33</v>
      </c>
      <c r="C673" s="37" t="s">
        <v>33</v>
      </c>
      <c r="D673" s="37" t="b">
        <f t="shared" si="10"/>
        <v>1</v>
      </c>
      <c r="E673" s="37" t="str">
        <f>VLOOKUP(C673,'EDB naming'!$A$6:$B$36,2,)</f>
        <v>Vector Lines</v>
      </c>
      <c r="F673" s="37" t="str">
        <f>VLOOKUP(A673,'NZ.Stat (Format)'!$C$10:$D$2050,2,)</f>
        <v>Auckland</v>
      </c>
      <c r="G673" s="37" t="str">
        <f>VLOOKUP(F673,'TLA-EDB'!$A$12:$C$78,3,)</f>
        <v>Yes</v>
      </c>
      <c r="H673" s="65">
        <f>VLOOKUP($A673,'NZ.Stat (Format)'!$C$10:$H$2050,4,)</f>
        <v>3110</v>
      </c>
      <c r="I673" s="65">
        <f>VLOOKUP($A673,'NZ.Stat (Format)'!$C$10:$H$2050,5,)</f>
        <v>3230</v>
      </c>
      <c r="J673" s="65">
        <f>VLOOKUP($A673,'NZ.Stat (Format)'!$C$10:$H$2050,6,)</f>
        <v>3320</v>
      </c>
      <c r="K673" s="37"/>
      <c r="L673" s="37"/>
    </row>
    <row r="674" spans="1:12" x14ac:dyDescent="0.25">
      <c r="A674" s="37" t="s">
        <v>693</v>
      </c>
      <c r="B674" s="37" t="s">
        <v>33</v>
      </c>
      <c r="C674" s="37" t="s">
        <v>33</v>
      </c>
      <c r="D674" s="37" t="b">
        <f t="shared" si="10"/>
        <v>1</v>
      </c>
      <c r="E674" s="37" t="str">
        <f>VLOOKUP(C674,'EDB naming'!$A$6:$B$36,2,)</f>
        <v>Vector Lines</v>
      </c>
      <c r="F674" s="37" t="str">
        <f>VLOOKUP(A674,'NZ.Stat (Format)'!$C$10:$D$2050,2,)</f>
        <v>Auckland</v>
      </c>
      <c r="G674" s="37" t="str">
        <f>VLOOKUP(F674,'TLA-EDB'!$A$12:$C$78,3,)</f>
        <v>Yes</v>
      </c>
      <c r="H674" s="65">
        <f>VLOOKUP($A674,'NZ.Stat (Format)'!$C$10:$H$2050,4,)</f>
        <v>2850</v>
      </c>
      <c r="I674" s="65">
        <f>VLOOKUP($A674,'NZ.Stat (Format)'!$C$10:$H$2050,5,)</f>
        <v>2940</v>
      </c>
      <c r="J674" s="65">
        <f>VLOOKUP($A674,'NZ.Stat (Format)'!$C$10:$H$2050,6,)</f>
        <v>2990</v>
      </c>
      <c r="K674" s="37"/>
      <c r="L674" s="37"/>
    </row>
    <row r="675" spans="1:12" x14ac:dyDescent="0.25">
      <c r="A675" s="37" t="s">
        <v>694</v>
      </c>
      <c r="B675" s="37" t="s">
        <v>33</v>
      </c>
      <c r="C675" s="37" t="s">
        <v>33</v>
      </c>
      <c r="D675" s="37" t="b">
        <f t="shared" si="10"/>
        <v>1</v>
      </c>
      <c r="E675" s="37" t="str">
        <f>VLOOKUP(C675,'EDB naming'!$A$6:$B$36,2,)</f>
        <v>Vector Lines</v>
      </c>
      <c r="F675" s="37" t="str">
        <f>VLOOKUP(A675,'NZ.Stat (Format)'!$C$10:$D$2050,2,)</f>
        <v>Auckland</v>
      </c>
      <c r="G675" s="37" t="str">
        <f>VLOOKUP(F675,'TLA-EDB'!$A$12:$C$78,3,)</f>
        <v>Yes</v>
      </c>
      <c r="H675" s="65">
        <f>VLOOKUP($A675,'NZ.Stat (Format)'!$C$10:$H$2050,4,)</f>
        <v>2830</v>
      </c>
      <c r="I675" s="65">
        <f>VLOOKUP($A675,'NZ.Stat (Format)'!$C$10:$H$2050,5,)</f>
        <v>2920</v>
      </c>
      <c r="J675" s="65">
        <f>VLOOKUP($A675,'NZ.Stat (Format)'!$C$10:$H$2050,6,)</f>
        <v>3020</v>
      </c>
      <c r="K675" s="37"/>
      <c r="L675" s="37"/>
    </row>
    <row r="676" spans="1:12" x14ac:dyDescent="0.25">
      <c r="A676" s="37" t="s">
        <v>695</v>
      </c>
      <c r="B676" s="37" t="s">
        <v>33</v>
      </c>
      <c r="C676" s="37" t="s">
        <v>33</v>
      </c>
      <c r="D676" s="37" t="b">
        <f t="shared" si="10"/>
        <v>1</v>
      </c>
      <c r="E676" s="37" t="str">
        <f>VLOOKUP(C676,'EDB naming'!$A$6:$B$36,2,)</f>
        <v>Vector Lines</v>
      </c>
      <c r="F676" s="37" t="str">
        <f>VLOOKUP(A676,'NZ.Stat (Format)'!$C$10:$D$2050,2,)</f>
        <v>Auckland</v>
      </c>
      <c r="G676" s="37" t="str">
        <f>VLOOKUP(F676,'TLA-EDB'!$A$12:$C$78,3,)</f>
        <v>Yes</v>
      </c>
      <c r="H676" s="65">
        <f>VLOOKUP($A676,'NZ.Stat (Format)'!$C$10:$H$2050,4,)</f>
        <v>3970</v>
      </c>
      <c r="I676" s="65">
        <f>VLOOKUP($A676,'NZ.Stat (Format)'!$C$10:$H$2050,5,)</f>
        <v>4410</v>
      </c>
      <c r="J676" s="65">
        <f>VLOOKUP($A676,'NZ.Stat (Format)'!$C$10:$H$2050,6,)</f>
        <v>4870</v>
      </c>
      <c r="K676" s="37"/>
      <c r="L676" s="37"/>
    </row>
    <row r="677" spans="1:12" x14ac:dyDescent="0.25">
      <c r="A677" s="37" t="s">
        <v>696</v>
      </c>
      <c r="B677" s="37" t="s">
        <v>33</v>
      </c>
      <c r="C677" s="37" t="s">
        <v>33</v>
      </c>
      <c r="D677" s="37" t="b">
        <f t="shared" si="10"/>
        <v>1</v>
      </c>
      <c r="E677" s="37" t="str">
        <f>VLOOKUP(C677,'EDB naming'!$A$6:$B$36,2,)</f>
        <v>Vector Lines</v>
      </c>
      <c r="F677" s="37" t="str">
        <f>VLOOKUP(A677,'NZ.Stat (Format)'!$C$10:$D$2050,2,)</f>
        <v>Auckland</v>
      </c>
      <c r="G677" s="37" t="str">
        <f>VLOOKUP(F677,'TLA-EDB'!$A$12:$C$78,3,)</f>
        <v>Yes</v>
      </c>
      <c r="H677" s="65">
        <f>VLOOKUP($A677,'NZ.Stat (Format)'!$C$10:$H$2050,4,)</f>
        <v>4760</v>
      </c>
      <c r="I677" s="65">
        <f>VLOOKUP($A677,'NZ.Stat (Format)'!$C$10:$H$2050,5,)</f>
        <v>4910</v>
      </c>
      <c r="J677" s="65">
        <f>VLOOKUP($A677,'NZ.Stat (Format)'!$C$10:$H$2050,6,)</f>
        <v>5020</v>
      </c>
      <c r="K677" s="37"/>
      <c r="L677" s="37"/>
    </row>
    <row r="678" spans="1:12" x14ac:dyDescent="0.25">
      <c r="A678" s="37" t="s">
        <v>697</v>
      </c>
      <c r="B678" s="37" t="s">
        <v>33</v>
      </c>
      <c r="C678" s="37" t="s">
        <v>33</v>
      </c>
      <c r="D678" s="37" t="b">
        <f t="shared" si="10"/>
        <v>1</v>
      </c>
      <c r="E678" s="37" t="str">
        <f>VLOOKUP(C678,'EDB naming'!$A$6:$B$36,2,)</f>
        <v>Vector Lines</v>
      </c>
      <c r="F678" s="37" t="str">
        <f>VLOOKUP(A678,'NZ.Stat (Format)'!$C$10:$D$2050,2,)</f>
        <v>Auckland</v>
      </c>
      <c r="G678" s="37" t="str">
        <f>VLOOKUP(F678,'TLA-EDB'!$A$12:$C$78,3,)</f>
        <v>Yes</v>
      </c>
      <c r="H678" s="65">
        <f>VLOOKUP($A678,'NZ.Stat (Format)'!$C$10:$H$2050,4,)</f>
        <v>3780</v>
      </c>
      <c r="I678" s="65">
        <f>VLOOKUP($A678,'NZ.Stat (Format)'!$C$10:$H$2050,5,)</f>
        <v>4450</v>
      </c>
      <c r="J678" s="65">
        <f>VLOOKUP($A678,'NZ.Stat (Format)'!$C$10:$H$2050,6,)</f>
        <v>5130</v>
      </c>
      <c r="K678" s="37"/>
      <c r="L678" s="37"/>
    </row>
    <row r="679" spans="1:12" x14ac:dyDescent="0.25">
      <c r="A679" s="37" t="s">
        <v>698</v>
      </c>
      <c r="B679" s="37" t="s">
        <v>33</v>
      </c>
      <c r="C679" s="37" t="s">
        <v>33</v>
      </c>
      <c r="D679" s="37" t="b">
        <f t="shared" si="10"/>
        <v>1</v>
      </c>
      <c r="E679" s="37" t="str">
        <f>VLOOKUP(C679,'EDB naming'!$A$6:$B$36,2,)</f>
        <v>Vector Lines</v>
      </c>
      <c r="F679" s="37" t="str">
        <f>VLOOKUP(A679,'NZ.Stat (Format)'!$C$10:$D$2050,2,)</f>
        <v>Auckland</v>
      </c>
      <c r="G679" s="37" t="str">
        <f>VLOOKUP(F679,'TLA-EDB'!$A$12:$C$78,3,)</f>
        <v>Yes</v>
      </c>
      <c r="H679" s="65">
        <f>VLOOKUP($A679,'NZ.Stat (Format)'!$C$10:$H$2050,4,)</f>
        <v>960</v>
      </c>
      <c r="I679" s="65">
        <f>VLOOKUP($A679,'NZ.Stat (Format)'!$C$10:$H$2050,5,)</f>
        <v>2210</v>
      </c>
      <c r="J679" s="65">
        <f>VLOOKUP($A679,'NZ.Stat (Format)'!$C$10:$H$2050,6,)</f>
        <v>3490</v>
      </c>
      <c r="K679" s="37"/>
      <c r="L679" s="37"/>
    </row>
    <row r="680" spans="1:12" x14ac:dyDescent="0.25">
      <c r="A680" s="37" t="s">
        <v>699</v>
      </c>
      <c r="B680" s="37" t="s">
        <v>33</v>
      </c>
      <c r="C680" s="37" t="s">
        <v>33</v>
      </c>
      <c r="D680" s="37" t="b">
        <f t="shared" si="10"/>
        <v>1</v>
      </c>
      <c r="E680" s="37" t="str">
        <f>VLOOKUP(C680,'EDB naming'!$A$6:$B$36,2,)</f>
        <v>Vector Lines</v>
      </c>
      <c r="F680" s="37" t="str">
        <f>VLOOKUP(A680,'NZ.Stat (Format)'!$C$10:$D$2050,2,)</f>
        <v>Auckland</v>
      </c>
      <c r="G680" s="37" t="str">
        <f>VLOOKUP(F680,'TLA-EDB'!$A$12:$C$78,3,)</f>
        <v>Yes</v>
      </c>
      <c r="H680" s="65">
        <f>VLOOKUP($A680,'NZ.Stat (Format)'!$C$10:$H$2050,4,)</f>
        <v>590</v>
      </c>
      <c r="I680" s="65">
        <f>VLOOKUP($A680,'NZ.Stat (Format)'!$C$10:$H$2050,5,)</f>
        <v>1600</v>
      </c>
      <c r="J680" s="65">
        <f>VLOOKUP($A680,'NZ.Stat (Format)'!$C$10:$H$2050,6,)</f>
        <v>3020</v>
      </c>
      <c r="K680" s="37"/>
      <c r="L680" s="37"/>
    </row>
    <row r="681" spans="1:12" x14ac:dyDescent="0.25">
      <c r="A681" s="37" t="s">
        <v>700</v>
      </c>
      <c r="B681" s="37" t="s">
        <v>33</v>
      </c>
      <c r="C681" s="37" t="s">
        <v>33</v>
      </c>
      <c r="D681" s="37" t="b">
        <f t="shared" si="10"/>
        <v>1</v>
      </c>
      <c r="E681" s="37" t="str">
        <f>VLOOKUP(C681,'EDB naming'!$A$6:$B$36,2,)</f>
        <v>Vector Lines</v>
      </c>
      <c r="F681" s="37" t="str">
        <f>VLOOKUP(A681,'NZ.Stat (Format)'!$C$10:$D$2050,2,)</f>
        <v>Auckland</v>
      </c>
      <c r="G681" s="37" t="str">
        <f>VLOOKUP(F681,'TLA-EDB'!$A$12:$C$78,3,)</f>
        <v>Yes</v>
      </c>
      <c r="H681" s="65">
        <f>VLOOKUP($A681,'NZ.Stat (Format)'!$C$10:$H$2050,4,)</f>
        <v>4880</v>
      </c>
      <c r="I681" s="65">
        <f>VLOOKUP($A681,'NZ.Stat (Format)'!$C$10:$H$2050,5,)</f>
        <v>5150</v>
      </c>
      <c r="J681" s="65">
        <f>VLOOKUP($A681,'NZ.Stat (Format)'!$C$10:$H$2050,6,)</f>
        <v>5440</v>
      </c>
      <c r="K681" s="37"/>
      <c r="L681" s="37"/>
    </row>
    <row r="682" spans="1:12" x14ac:dyDescent="0.25">
      <c r="A682" s="37" t="s">
        <v>701</v>
      </c>
      <c r="B682" s="37" t="s">
        <v>33</v>
      </c>
      <c r="C682" s="37" t="s">
        <v>33</v>
      </c>
      <c r="D682" s="37" t="b">
        <f t="shared" si="10"/>
        <v>1</v>
      </c>
      <c r="E682" s="37" t="str">
        <f>VLOOKUP(C682,'EDB naming'!$A$6:$B$36,2,)</f>
        <v>Vector Lines</v>
      </c>
      <c r="F682" s="37" t="str">
        <f>VLOOKUP(A682,'NZ.Stat (Format)'!$C$10:$D$2050,2,)</f>
        <v>Auckland</v>
      </c>
      <c r="G682" s="37" t="str">
        <f>VLOOKUP(F682,'TLA-EDB'!$A$12:$C$78,3,)</f>
        <v>Yes</v>
      </c>
      <c r="H682" s="65">
        <f>VLOOKUP($A682,'NZ.Stat (Format)'!$C$10:$H$2050,4,)</f>
        <v>3280</v>
      </c>
      <c r="I682" s="65">
        <f>VLOOKUP($A682,'NZ.Stat (Format)'!$C$10:$H$2050,5,)</f>
        <v>3760</v>
      </c>
      <c r="J682" s="65">
        <f>VLOOKUP($A682,'NZ.Stat (Format)'!$C$10:$H$2050,6,)</f>
        <v>4270</v>
      </c>
      <c r="K682" s="37"/>
      <c r="L682" s="37"/>
    </row>
    <row r="683" spans="1:12" x14ac:dyDescent="0.25">
      <c r="A683" s="37" t="s">
        <v>702</v>
      </c>
      <c r="B683" s="37" t="s">
        <v>33</v>
      </c>
      <c r="C683" s="37" t="s">
        <v>33</v>
      </c>
      <c r="D683" s="37" t="b">
        <f t="shared" si="10"/>
        <v>1</v>
      </c>
      <c r="E683" s="37" t="str">
        <f>VLOOKUP(C683,'EDB naming'!$A$6:$B$36,2,)</f>
        <v>Vector Lines</v>
      </c>
      <c r="F683" s="37" t="str">
        <f>VLOOKUP(A683,'NZ.Stat (Format)'!$C$10:$D$2050,2,)</f>
        <v>Auckland</v>
      </c>
      <c r="G683" s="37" t="str">
        <f>VLOOKUP(F683,'TLA-EDB'!$A$12:$C$78,3,)</f>
        <v>Yes</v>
      </c>
      <c r="H683" s="65">
        <f>VLOOKUP($A683,'NZ.Stat (Format)'!$C$10:$H$2050,4,)</f>
        <v>140</v>
      </c>
      <c r="I683" s="65">
        <f>VLOOKUP($A683,'NZ.Stat (Format)'!$C$10:$H$2050,5,)</f>
        <v>140</v>
      </c>
      <c r="J683" s="65">
        <f>VLOOKUP($A683,'NZ.Stat (Format)'!$C$10:$H$2050,6,)</f>
        <v>140</v>
      </c>
      <c r="K683" s="37"/>
      <c r="L683" s="37"/>
    </row>
    <row r="684" spans="1:12" x14ac:dyDescent="0.25">
      <c r="A684" s="37" t="s">
        <v>703</v>
      </c>
      <c r="B684" s="37" t="s">
        <v>33</v>
      </c>
      <c r="C684" s="37" t="s">
        <v>33</v>
      </c>
      <c r="D684" s="37" t="b">
        <f t="shared" si="10"/>
        <v>1</v>
      </c>
      <c r="E684" s="37" t="str">
        <f>VLOOKUP(C684,'EDB naming'!$A$6:$B$36,2,)</f>
        <v>Vector Lines</v>
      </c>
      <c r="F684" s="37" t="str">
        <f>VLOOKUP(A684,'NZ.Stat (Format)'!$C$10:$D$2050,2,)</f>
        <v>Auckland</v>
      </c>
      <c r="G684" s="37" t="str">
        <f>VLOOKUP(F684,'TLA-EDB'!$A$12:$C$78,3,)</f>
        <v>Yes</v>
      </c>
      <c r="H684" s="65">
        <f>VLOOKUP($A684,'NZ.Stat (Format)'!$C$10:$H$2050,4,)</f>
        <v>5120</v>
      </c>
      <c r="I684" s="65">
        <f>VLOOKUP($A684,'NZ.Stat (Format)'!$C$10:$H$2050,5,)</f>
        <v>5240</v>
      </c>
      <c r="J684" s="65">
        <f>VLOOKUP($A684,'NZ.Stat (Format)'!$C$10:$H$2050,6,)</f>
        <v>5320</v>
      </c>
      <c r="K684" s="37"/>
      <c r="L684" s="37"/>
    </row>
    <row r="685" spans="1:12" x14ac:dyDescent="0.25">
      <c r="A685" s="37" t="s">
        <v>704</v>
      </c>
      <c r="B685" s="37" t="s">
        <v>33</v>
      </c>
      <c r="C685" s="37" t="s">
        <v>33</v>
      </c>
      <c r="D685" s="37" t="b">
        <f t="shared" si="10"/>
        <v>1</v>
      </c>
      <c r="E685" s="37" t="str">
        <f>VLOOKUP(C685,'EDB naming'!$A$6:$B$36,2,)</f>
        <v>Vector Lines</v>
      </c>
      <c r="F685" s="37" t="str">
        <f>VLOOKUP(A685,'NZ.Stat (Format)'!$C$10:$D$2050,2,)</f>
        <v>Auckland</v>
      </c>
      <c r="G685" s="37" t="str">
        <f>VLOOKUP(F685,'TLA-EDB'!$A$12:$C$78,3,)</f>
        <v>Yes</v>
      </c>
      <c r="H685" s="65">
        <f>VLOOKUP($A685,'NZ.Stat (Format)'!$C$10:$H$2050,4,)</f>
        <v>760</v>
      </c>
      <c r="I685" s="65">
        <f>VLOOKUP($A685,'NZ.Stat (Format)'!$C$10:$H$2050,5,)</f>
        <v>810</v>
      </c>
      <c r="J685" s="65">
        <f>VLOOKUP($A685,'NZ.Stat (Format)'!$C$10:$H$2050,6,)</f>
        <v>860</v>
      </c>
      <c r="K685" s="37"/>
      <c r="L685" s="37"/>
    </row>
    <row r="686" spans="1:12" x14ac:dyDescent="0.25">
      <c r="A686" s="37" t="s">
        <v>705</v>
      </c>
      <c r="B686" s="37" t="s">
        <v>33</v>
      </c>
      <c r="C686" s="37" t="s">
        <v>33</v>
      </c>
      <c r="D686" s="37" t="b">
        <f t="shared" si="10"/>
        <v>1</v>
      </c>
      <c r="E686" s="37" t="str">
        <f>VLOOKUP(C686,'EDB naming'!$A$6:$B$36,2,)</f>
        <v>Vector Lines</v>
      </c>
      <c r="F686" s="37" t="str">
        <f>VLOOKUP(A686,'NZ.Stat (Format)'!$C$10:$D$2050,2,)</f>
        <v>Auckland</v>
      </c>
      <c r="G686" s="37" t="str">
        <f>VLOOKUP(F686,'TLA-EDB'!$A$12:$C$78,3,)</f>
        <v>Yes</v>
      </c>
      <c r="H686" s="65">
        <f>VLOOKUP($A686,'NZ.Stat (Format)'!$C$10:$H$2050,4,)</f>
        <v>2330</v>
      </c>
      <c r="I686" s="65">
        <f>VLOOKUP($A686,'NZ.Stat (Format)'!$C$10:$H$2050,5,)</f>
        <v>2380</v>
      </c>
      <c r="J686" s="65">
        <f>VLOOKUP($A686,'NZ.Stat (Format)'!$C$10:$H$2050,6,)</f>
        <v>2420</v>
      </c>
      <c r="K686" s="37"/>
      <c r="L686" s="37"/>
    </row>
    <row r="687" spans="1:12" x14ac:dyDescent="0.25">
      <c r="A687" s="37" t="s">
        <v>706</v>
      </c>
      <c r="B687" s="37" t="s">
        <v>33</v>
      </c>
      <c r="C687" s="37" t="s">
        <v>33</v>
      </c>
      <c r="D687" s="37" t="b">
        <f t="shared" si="10"/>
        <v>1</v>
      </c>
      <c r="E687" s="37" t="str">
        <f>VLOOKUP(C687,'EDB naming'!$A$6:$B$36,2,)</f>
        <v>Vector Lines</v>
      </c>
      <c r="F687" s="37" t="str">
        <f>VLOOKUP(A687,'NZ.Stat (Format)'!$C$10:$D$2050,2,)</f>
        <v>Auckland</v>
      </c>
      <c r="G687" s="37" t="str">
        <f>VLOOKUP(F687,'TLA-EDB'!$A$12:$C$78,3,)</f>
        <v>Yes</v>
      </c>
      <c r="H687" s="65">
        <f>VLOOKUP($A687,'NZ.Stat (Format)'!$C$10:$H$2050,4,)</f>
        <v>1280</v>
      </c>
      <c r="I687" s="65">
        <f>VLOOKUP($A687,'NZ.Stat (Format)'!$C$10:$H$2050,5,)</f>
        <v>1310</v>
      </c>
      <c r="J687" s="65">
        <f>VLOOKUP($A687,'NZ.Stat (Format)'!$C$10:$H$2050,6,)</f>
        <v>1340</v>
      </c>
      <c r="K687" s="37"/>
      <c r="L687" s="37"/>
    </row>
    <row r="688" spans="1:12" x14ac:dyDescent="0.25">
      <c r="A688" s="37" t="s">
        <v>707</v>
      </c>
      <c r="B688" s="37" t="s">
        <v>33</v>
      </c>
      <c r="C688" s="37" t="s">
        <v>33</v>
      </c>
      <c r="D688" s="37" t="b">
        <f t="shared" si="10"/>
        <v>1</v>
      </c>
      <c r="E688" s="37" t="str">
        <f>VLOOKUP(C688,'EDB naming'!$A$6:$B$36,2,)</f>
        <v>Vector Lines</v>
      </c>
      <c r="F688" s="37" t="str">
        <f>VLOOKUP(A688,'NZ.Stat (Format)'!$C$10:$D$2050,2,)</f>
        <v>Auckland</v>
      </c>
      <c r="G688" s="37" t="str">
        <f>VLOOKUP(F688,'TLA-EDB'!$A$12:$C$78,3,)</f>
        <v>Yes</v>
      </c>
      <c r="H688" s="65">
        <f>VLOOKUP($A688,'NZ.Stat (Format)'!$C$10:$H$2050,4,)</f>
        <v>430</v>
      </c>
      <c r="I688" s="65">
        <f>VLOOKUP($A688,'NZ.Stat (Format)'!$C$10:$H$2050,5,)</f>
        <v>460</v>
      </c>
      <c r="J688" s="65">
        <f>VLOOKUP($A688,'NZ.Stat (Format)'!$C$10:$H$2050,6,)</f>
        <v>480</v>
      </c>
      <c r="K688" s="37"/>
      <c r="L688" s="37"/>
    </row>
    <row r="689" spans="1:12" x14ac:dyDescent="0.25">
      <c r="A689" s="37" t="s">
        <v>708</v>
      </c>
      <c r="B689" s="37" t="s">
        <v>33</v>
      </c>
      <c r="C689" s="37" t="s">
        <v>33</v>
      </c>
      <c r="D689" s="37" t="b">
        <f t="shared" si="10"/>
        <v>1</v>
      </c>
      <c r="E689" s="37" t="str">
        <f>VLOOKUP(C689,'EDB naming'!$A$6:$B$36,2,)</f>
        <v>Vector Lines</v>
      </c>
      <c r="F689" s="37" t="str">
        <f>VLOOKUP(A689,'NZ.Stat (Format)'!$C$10:$D$2050,2,)</f>
        <v>Auckland</v>
      </c>
      <c r="G689" s="37" t="str">
        <f>VLOOKUP(F689,'TLA-EDB'!$A$12:$C$78,3,)</f>
        <v>Yes</v>
      </c>
      <c r="H689" s="65">
        <f>VLOOKUP($A689,'NZ.Stat (Format)'!$C$10:$H$2050,4,)</f>
        <v>4400</v>
      </c>
      <c r="I689" s="65">
        <f>VLOOKUP($A689,'NZ.Stat (Format)'!$C$10:$H$2050,5,)</f>
        <v>4730</v>
      </c>
      <c r="J689" s="65">
        <f>VLOOKUP($A689,'NZ.Stat (Format)'!$C$10:$H$2050,6,)</f>
        <v>4970</v>
      </c>
      <c r="K689" s="37"/>
      <c r="L689" s="37"/>
    </row>
    <row r="690" spans="1:12" x14ac:dyDescent="0.25">
      <c r="A690" s="37" t="s">
        <v>709</v>
      </c>
      <c r="B690" s="37" t="s">
        <v>33</v>
      </c>
      <c r="C690" s="37" t="s">
        <v>33</v>
      </c>
      <c r="D690" s="37" t="b">
        <f t="shared" si="10"/>
        <v>1</v>
      </c>
      <c r="E690" s="37" t="str">
        <f>VLOOKUP(C690,'EDB naming'!$A$6:$B$36,2,)</f>
        <v>Vector Lines</v>
      </c>
      <c r="F690" s="37" t="str">
        <f>VLOOKUP(A690,'NZ.Stat (Format)'!$C$10:$D$2050,2,)</f>
        <v>Auckland</v>
      </c>
      <c r="G690" s="37" t="str">
        <f>VLOOKUP(F690,'TLA-EDB'!$A$12:$C$78,3,)</f>
        <v>Yes</v>
      </c>
      <c r="H690" s="65">
        <f>VLOOKUP($A690,'NZ.Stat (Format)'!$C$10:$H$2050,4,)</f>
        <v>750</v>
      </c>
      <c r="I690" s="65">
        <f>VLOOKUP($A690,'NZ.Stat (Format)'!$C$10:$H$2050,5,)</f>
        <v>850</v>
      </c>
      <c r="J690" s="65">
        <f>VLOOKUP($A690,'NZ.Stat (Format)'!$C$10:$H$2050,6,)</f>
        <v>940</v>
      </c>
      <c r="K690" s="37"/>
      <c r="L690" s="37"/>
    </row>
    <row r="691" spans="1:12" x14ac:dyDescent="0.25">
      <c r="A691" s="37" t="s">
        <v>710</v>
      </c>
      <c r="B691" s="37" t="s">
        <v>33</v>
      </c>
      <c r="C691" s="37" t="s">
        <v>33</v>
      </c>
      <c r="D691" s="37" t="b">
        <f t="shared" si="10"/>
        <v>1</v>
      </c>
      <c r="E691" s="37" t="str">
        <f>VLOOKUP(C691,'EDB naming'!$A$6:$B$36,2,)</f>
        <v>Vector Lines</v>
      </c>
      <c r="F691" s="37" t="str">
        <f>VLOOKUP(A691,'NZ.Stat (Format)'!$C$10:$D$2050,2,)</f>
        <v>Auckland</v>
      </c>
      <c r="G691" s="37" t="str">
        <f>VLOOKUP(F691,'TLA-EDB'!$A$12:$C$78,3,)</f>
        <v>Yes</v>
      </c>
      <c r="H691" s="65">
        <f>VLOOKUP($A691,'NZ.Stat (Format)'!$C$10:$H$2050,4,)</f>
        <v>2930</v>
      </c>
      <c r="I691" s="65">
        <f>VLOOKUP($A691,'NZ.Stat (Format)'!$C$10:$H$2050,5,)</f>
        <v>3080</v>
      </c>
      <c r="J691" s="65">
        <f>VLOOKUP($A691,'NZ.Stat (Format)'!$C$10:$H$2050,6,)</f>
        <v>3250</v>
      </c>
      <c r="K691" s="37"/>
      <c r="L691" s="37"/>
    </row>
    <row r="692" spans="1:12" x14ac:dyDescent="0.25">
      <c r="A692" s="37" t="s">
        <v>711</v>
      </c>
      <c r="B692" s="37" t="s">
        <v>33</v>
      </c>
      <c r="C692" s="37" t="s">
        <v>33</v>
      </c>
      <c r="D692" s="37" t="b">
        <f t="shared" si="10"/>
        <v>1</v>
      </c>
      <c r="E692" s="37" t="str">
        <f>VLOOKUP(C692,'EDB naming'!$A$6:$B$36,2,)</f>
        <v>Vector Lines</v>
      </c>
      <c r="F692" s="37" t="str">
        <f>VLOOKUP(A692,'NZ.Stat (Format)'!$C$10:$D$2050,2,)</f>
        <v>Auckland</v>
      </c>
      <c r="G692" s="37" t="str">
        <f>VLOOKUP(F692,'TLA-EDB'!$A$12:$C$78,3,)</f>
        <v>Yes</v>
      </c>
      <c r="H692" s="65">
        <f>VLOOKUP($A692,'NZ.Stat (Format)'!$C$10:$H$2050,4,)</f>
        <v>4270</v>
      </c>
      <c r="I692" s="65">
        <f>VLOOKUP($A692,'NZ.Stat (Format)'!$C$10:$H$2050,5,)</f>
        <v>4490</v>
      </c>
      <c r="J692" s="65">
        <f>VLOOKUP($A692,'NZ.Stat (Format)'!$C$10:$H$2050,6,)</f>
        <v>4700</v>
      </c>
      <c r="K692" s="37"/>
      <c r="L692" s="37"/>
    </row>
    <row r="693" spans="1:12" x14ac:dyDescent="0.25">
      <c r="A693" s="37" t="s">
        <v>712</v>
      </c>
      <c r="B693" s="37" t="s">
        <v>33</v>
      </c>
      <c r="C693" s="37" t="s">
        <v>33</v>
      </c>
      <c r="D693" s="37" t="b">
        <f t="shared" si="10"/>
        <v>1</v>
      </c>
      <c r="E693" s="37" t="str">
        <f>VLOOKUP(C693,'EDB naming'!$A$6:$B$36,2,)</f>
        <v>Vector Lines</v>
      </c>
      <c r="F693" s="37" t="str">
        <f>VLOOKUP(A693,'NZ.Stat (Format)'!$C$10:$D$2050,2,)</f>
        <v>Auckland</v>
      </c>
      <c r="G693" s="37" t="str">
        <f>VLOOKUP(F693,'TLA-EDB'!$A$12:$C$78,3,)</f>
        <v>Yes</v>
      </c>
      <c r="H693" s="65">
        <f>VLOOKUP($A693,'NZ.Stat (Format)'!$C$10:$H$2050,4,)</f>
        <v>5510</v>
      </c>
      <c r="I693" s="65">
        <f>VLOOKUP($A693,'NZ.Stat (Format)'!$C$10:$H$2050,5,)</f>
        <v>5820</v>
      </c>
      <c r="J693" s="65">
        <f>VLOOKUP($A693,'NZ.Stat (Format)'!$C$10:$H$2050,6,)</f>
        <v>6140</v>
      </c>
      <c r="K693" s="37"/>
      <c r="L693" s="37"/>
    </row>
    <row r="694" spans="1:12" x14ac:dyDescent="0.25">
      <c r="A694" s="37" t="s">
        <v>713</v>
      </c>
      <c r="B694" s="37" t="s">
        <v>33</v>
      </c>
      <c r="C694" s="37" t="s">
        <v>33</v>
      </c>
      <c r="D694" s="37" t="b">
        <f t="shared" si="10"/>
        <v>1</v>
      </c>
      <c r="E694" s="37" t="str">
        <f>VLOOKUP(C694,'EDB naming'!$A$6:$B$36,2,)</f>
        <v>Vector Lines</v>
      </c>
      <c r="F694" s="37" t="str">
        <f>VLOOKUP(A694,'NZ.Stat (Format)'!$C$10:$D$2050,2,)</f>
        <v>Auckland</v>
      </c>
      <c r="G694" s="37" t="str">
        <f>VLOOKUP(F694,'TLA-EDB'!$A$12:$C$78,3,)</f>
        <v>Yes</v>
      </c>
      <c r="H694" s="65">
        <f>VLOOKUP($A694,'NZ.Stat (Format)'!$C$10:$H$2050,4,)</f>
        <v>6120</v>
      </c>
      <c r="I694" s="65">
        <f>VLOOKUP($A694,'NZ.Stat (Format)'!$C$10:$H$2050,5,)</f>
        <v>6350</v>
      </c>
      <c r="J694" s="65">
        <f>VLOOKUP($A694,'NZ.Stat (Format)'!$C$10:$H$2050,6,)</f>
        <v>6520</v>
      </c>
      <c r="K694" s="37"/>
      <c r="L694" s="37"/>
    </row>
    <row r="695" spans="1:12" x14ac:dyDescent="0.25">
      <c r="A695" s="37" t="s">
        <v>714</v>
      </c>
      <c r="B695" s="37" t="s">
        <v>33</v>
      </c>
      <c r="C695" s="37" t="s">
        <v>33</v>
      </c>
      <c r="D695" s="37" t="b">
        <f t="shared" si="10"/>
        <v>1</v>
      </c>
      <c r="E695" s="37" t="str">
        <f>VLOOKUP(C695,'EDB naming'!$A$6:$B$36,2,)</f>
        <v>Vector Lines</v>
      </c>
      <c r="F695" s="37" t="str">
        <f>VLOOKUP(A695,'NZ.Stat (Format)'!$C$10:$D$2050,2,)</f>
        <v>Auckland</v>
      </c>
      <c r="G695" s="37" t="str">
        <f>VLOOKUP(F695,'TLA-EDB'!$A$12:$C$78,3,)</f>
        <v>Yes</v>
      </c>
      <c r="H695" s="65">
        <f>VLOOKUP($A695,'NZ.Stat (Format)'!$C$10:$H$2050,4,)</f>
        <v>3350</v>
      </c>
      <c r="I695" s="65">
        <f>VLOOKUP($A695,'NZ.Stat (Format)'!$C$10:$H$2050,5,)</f>
        <v>3460</v>
      </c>
      <c r="J695" s="65">
        <f>VLOOKUP($A695,'NZ.Stat (Format)'!$C$10:$H$2050,6,)</f>
        <v>3590</v>
      </c>
      <c r="K695" s="37"/>
      <c r="L695" s="37"/>
    </row>
    <row r="696" spans="1:12" x14ac:dyDescent="0.25">
      <c r="A696" s="37" t="s">
        <v>715</v>
      </c>
      <c r="B696" s="37" t="s">
        <v>33</v>
      </c>
      <c r="C696" s="37" t="s">
        <v>33</v>
      </c>
      <c r="D696" s="37" t="b">
        <f t="shared" si="10"/>
        <v>1</v>
      </c>
      <c r="E696" s="37" t="str">
        <f>VLOOKUP(C696,'EDB naming'!$A$6:$B$36,2,)</f>
        <v>Vector Lines</v>
      </c>
      <c r="F696" s="37" t="str">
        <f>VLOOKUP(A696,'NZ.Stat (Format)'!$C$10:$D$2050,2,)</f>
        <v>Auckland</v>
      </c>
      <c r="G696" s="37" t="str">
        <f>VLOOKUP(F696,'TLA-EDB'!$A$12:$C$78,3,)</f>
        <v>Yes</v>
      </c>
      <c r="H696" s="65">
        <f>VLOOKUP($A696,'NZ.Stat (Format)'!$C$10:$H$2050,4,)</f>
        <v>4070</v>
      </c>
      <c r="I696" s="65">
        <f>VLOOKUP($A696,'NZ.Stat (Format)'!$C$10:$H$2050,5,)</f>
        <v>4150</v>
      </c>
      <c r="J696" s="65">
        <f>VLOOKUP($A696,'NZ.Stat (Format)'!$C$10:$H$2050,6,)</f>
        <v>4240</v>
      </c>
      <c r="K696" s="37"/>
      <c r="L696" s="37"/>
    </row>
    <row r="697" spans="1:12" x14ac:dyDescent="0.25">
      <c r="A697" s="37" t="s">
        <v>716</v>
      </c>
      <c r="B697" s="37" t="s">
        <v>33</v>
      </c>
      <c r="C697" s="37" t="s">
        <v>33</v>
      </c>
      <c r="D697" s="37" t="b">
        <f t="shared" si="10"/>
        <v>1</v>
      </c>
      <c r="E697" s="37" t="str">
        <f>VLOOKUP(C697,'EDB naming'!$A$6:$B$36,2,)</f>
        <v>Vector Lines</v>
      </c>
      <c r="F697" s="37" t="str">
        <f>VLOOKUP(A697,'NZ.Stat (Format)'!$C$10:$D$2050,2,)</f>
        <v>Auckland</v>
      </c>
      <c r="G697" s="37" t="str">
        <f>VLOOKUP(F697,'TLA-EDB'!$A$12:$C$78,3,)</f>
        <v>Yes</v>
      </c>
      <c r="H697" s="65">
        <f>VLOOKUP($A697,'NZ.Stat (Format)'!$C$10:$H$2050,4,)</f>
        <v>4140</v>
      </c>
      <c r="I697" s="65">
        <f>VLOOKUP($A697,'NZ.Stat (Format)'!$C$10:$H$2050,5,)</f>
        <v>4270</v>
      </c>
      <c r="J697" s="65">
        <f>VLOOKUP($A697,'NZ.Stat (Format)'!$C$10:$H$2050,6,)</f>
        <v>4410</v>
      </c>
      <c r="K697" s="37"/>
      <c r="L697" s="37"/>
    </row>
    <row r="698" spans="1:12" x14ac:dyDescent="0.25">
      <c r="A698" s="37" t="s">
        <v>717</v>
      </c>
      <c r="B698" s="37" t="s">
        <v>33</v>
      </c>
      <c r="C698" s="37" t="s">
        <v>33</v>
      </c>
      <c r="D698" s="37" t="b">
        <f t="shared" si="10"/>
        <v>1</v>
      </c>
      <c r="E698" s="37" t="str">
        <f>VLOOKUP(C698,'EDB naming'!$A$6:$B$36,2,)</f>
        <v>Vector Lines</v>
      </c>
      <c r="F698" s="37" t="str">
        <f>VLOOKUP(A698,'NZ.Stat (Format)'!$C$10:$D$2050,2,)</f>
        <v>Auckland</v>
      </c>
      <c r="G698" s="37" t="str">
        <f>VLOOKUP(F698,'TLA-EDB'!$A$12:$C$78,3,)</f>
        <v>Yes</v>
      </c>
      <c r="H698" s="65">
        <f>VLOOKUP($A698,'NZ.Stat (Format)'!$C$10:$H$2050,4,)</f>
        <v>4530</v>
      </c>
      <c r="I698" s="65">
        <f>VLOOKUP($A698,'NZ.Stat (Format)'!$C$10:$H$2050,5,)</f>
        <v>4820</v>
      </c>
      <c r="J698" s="65">
        <f>VLOOKUP($A698,'NZ.Stat (Format)'!$C$10:$H$2050,6,)</f>
        <v>5100</v>
      </c>
      <c r="K698" s="37"/>
      <c r="L698" s="37"/>
    </row>
    <row r="699" spans="1:12" x14ac:dyDescent="0.25">
      <c r="A699" s="37" t="s">
        <v>718</v>
      </c>
      <c r="B699" s="37" t="s">
        <v>33</v>
      </c>
      <c r="C699" s="37" t="s">
        <v>33</v>
      </c>
      <c r="D699" s="37" t="b">
        <f t="shared" si="10"/>
        <v>1</v>
      </c>
      <c r="E699" s="37" t="str">
        <f>VLOOKUP(C699,'EDB naming'!$A$6:$B$36,2,)</f>
        <v>Vector Lines</v>
      </c>
      <c r="F699" s="37" t="str">
        <f>VLOOKUP(A699,'NZ.Stat (Format)'!$C$10:$D$2050,2,)</f>
        <v>Auckland</v>
      </c>
      <c r="G699" s="37" t="str">
        <f>VLOOKUP(F699,'TLA-EDB'!$A$12:$C$78,3,)</f>
        <v>Yes</v>
      </c>
      <c r="H699" s="65">
        <f>VLOOKUP($A699,'NZ.Stat (Format)'!$C$10:$H$2050,4,)</f>
        <v>5920</v>
      </c>
      <c r="I699" s="65">
        <f>VLOOKUP($A699,'NZ.Stat (Format)'!$C$10:$H$2050,5,)</f>
        <v>6210</v>
      </c>
      <c r="J699" s="65">
        <f>VLOOKUP($A699,'NZ.Stat (Format)'!$C$10:$H$2050,6,)</f>
        <v>6510</v>
      </c>
      <c r="K699" s="37"/>
      <c r="L699" s="37"/>
    </row>
    <row r="700" spans="1:12" x14ac:dyDescent="0.25">
      <c r="A700" s="37" t="s">
        <v>719</v>
      </c>
      <c r="B700" s="37" t="s">
        <v>33</v>
      </c>
      <c r="C700" s="37" t="s">
        <v>33</v>
      </c>
      <c r="D700" s="37" t="b">
        <f t="shared" si="10"/>
        <v>1</v>
      </c>
      <c r="E700" s="37" t="str">
        <f>VLOOKUP(C700,'EDB naming'!$A$6:$B$36,2,)</f>
        <v>Vector Lines</v>
      </c>
      <c r="F700" s="37" t="str">
        <f>VLOOKUP(A700,'NZ.Stat (Format)'!$C$10:$D$2050,2,)</f>
        <v>Auckland</v>
      </c>
      <c r="G700" s="37" t="str">
        <f>VLOOKUP(F700,'TLA-EDB'!$A$12:$C$78,3,)</f>
        <v>Yes</v>
      </c>
      <c r="H700" s="65">
        <f>VLOOKUP($A700,'NZ.Stat (Format)'!$C$10:$H$2050,4,)</f>
        <v>5430</v>
      </c>
      <c r="I700" s="65">
        <f>VLOOKUP($A700,'NZ.Stat (Format)'!$C$10:$H$2050,5,)</f>
        <v>5810</v>
      </c>
      <c r="J700" s="65">
        <f>VLOOKUP($A700,'NZ.Stat (Format)'!$C$10:$H$2050,6,)</f>
        <v>6070</v>
      </c>
      <c r="K700" s="37"/>
      <c r="L700" s="37"/>
    </row>
    <row r="701" spans="1:12" x14ac:dyDescent="0.25">
      <c r="A701" s="37" t="s">
        <v>720</v>
      </c>
      <c r="B701" s="37" t="s">
        <v>33</v>
      </c>
      <c r="C701" s="37" t="s">
        <v>33</v>
      </c>
      <c r="D701" s="37" t="b">
        <f t="shared" si="10"/>
        <v>1</v>
      </c>
      <c r="E701" s="37" t="str">
        <f>VLOOKUP(C701,'EDB naming'!$A$6:$B$36,2,)</f>
        <v>Vector Lines</v>
      </c>
      <c r="F701" s="37" t="str">
        <f>VLOOKUP(A701,'NZ.Stat (Format)'!$C$10:$D$2050,2,)</f>
        <v>Auckland</v>
      </c>
      <c r="G701" s="37" t="str">
        <f>VLOOKUP(F701,'TLA-EDB'!$A$12:$C$78,3,)</f>
        <v>Yes</v>
      </c>
      <c r="H701" s="65">
        <f>VLOOKUP($A701,'NZ.Stat (Format)'!$C$10:$H$2050,4,)</f>
        <v>6200</v>
      </c>
      <c r="I701" s="65">
        <f>VLOOKUP($A701,'NZ.Stat (Format)'!$C$10:$H$2050,5,)</f>
        <v>6640</v>
      </c>
      <c r="J701" s="65">
        <f>VLOOKUP($A701,'NZ.Stat (Format)'!$C$10:$H$2050,6,)</f>
        <v>7110</v>
      </c>
      <c r="K701" s="37"/>
      <c r="L701" s="37"/>
    </row>
    <row r="702" spans="1:12" x14ac:dyDescent="0.25">
      <c r="A702" s="37" t="s">
        <v>721</v>
      </c>
      <c r="B702" s="37" t="s">
        <v>33</v>
      </c>
      <c r="C702" s="37" t="s">
        <v>33</v>
      </c>
      <c r="D702" s="37" t="b">
        <f t="shared" si="10"/>
        <v>1</v>
      </c>
      <c r="E702" s="37" t="str">
        <f>VLOOKUP(C702,'EDB naming'!$A$6:$B$36,2,)</f>
        <v>Vector Lines</v>
      </c>
      <c r="F702" s="37" t="str">
        <f>VLOOKUP(A702,'NZ.Stat (Format)'!$C$10:$D$2050,2,)</f>
        <v>Auckland</v>
      </c>
      <c r="G702" s="37" t="str">
        <f>VLOOKUP(F702,'TLA-EDB'!$A$12:$C$78,3,)</f>
        <v>Yes</v>
      </c>
      <c r="H702" s="65">
        <f>VLOOKUP($A702,'NZ.Stat (Format)'!$C$10:$H$2050,4,)</f>
        <v>4200</v>
      </c>
      <c r="I702" s="65">
        <f>VLOOKUP($A702,'NZ.Stat (Format)'!$C$10:$H$2050,5,)</f>
        <v>4520</v>
      </c>
      <c r="J702" s="65">
        <f>VLOOKUP($A702,'NZ.Stat (Format)'!$C$10:$H$2050,6,)</f>
        <v>4730</v>
      </c>
      <c r="K702" s="37"/>
      <c r="L702" s="37"/>
    </row>
    <row r="703" spans="1:12" x14ac:dyDescent="0.25">
      <c r="A703" s="37" t="s">
        <v>722</v>
      </c>
      <c r="B703" s="37" t="s">
        <v>33</v>
      </c>
      <c r="C703" s="37" t="s">
        <v>33</v>
      </c>
      <c r="D703" s="37" t="b">
        <f t="shared" si="10"/>
        <v>1</v>
      </c>
      <c r="E703" s="37" t="str">
        <f>VLOOKUP(C703,'EDB naming'!$A$6:$B$36,2,)</f>
        <v>Vector Lines</v>
      </c>
      <c r="F703" s="37" t="str">
        <f>VLOOKUP(A703,'NZ.Stat (Format)'!$C$10:$D$2050,2,)</f>
        <v>Auckland</v>
      </c>
      <c r="G703" s="37" t="str">
        <f>VLOOKUP(F703,'TLA-EDB'!$A$12:$C$78,3,)</f>
        <v>Yes</v>
      </c>
      <c r="H703" s="65">
        <f>VLOOKUP($A703,'NZ.Stat (Format)'!$C$10:$H$2050,4,)</f>
        <v>5420</v>
      </c>
      <c r="I703" s="65">
        <f>VLOOKUP($A703,'NZ.Stat (Format)'!$C$10:$H$2050,5,)</f>
        <v>5710</v>
      </c>
      <c r="J703" s="65">
        <f>VLOOKUP($A703,'NZ.Stat (Format)'!$C$10:$H$2050,6,)</f>
        <v>5940</v>
      </c>
      <c r="K703" s="37"/>
      <c r="L703" s="37"/>
    </row>
    <row r="704" spans="1:12" x14ac:dyDescent="0.25">
      <c r="A704" s="37" t="s">
        <v>723</v>
      </c>
      <c r="B704" s="37" t="s">
        <v>33</v>
      </c>
      <c r="C704" s="37" t="s">
        <v>33</v>
      </c>
      <c r="D704" s="37" t="b">
        <f t="shared" si="10"/>
        <v>1</v>
      </c>
      <c r="E704" s="37" t="str">
        <f>VLOOKUP(C704,'EDB naming'!$A$6:$B$36,2,)</f>
        <v>Vector Lines</v>
      </c>
      <c r="F704" s="37" t="str">
        <f>VLOOKUP(A704,'NZ.Stat (Format)'!$C$10:$D$2050,2,)</f>
        <v>Auckland</v>
      </c>
      <c r="G704" s="37" t="str">
        <f>VLOOKUP(F704,'TLA-EDB'!$A$12:$C$78,3,)</f>
        <v>Yes</v>
      </c>
      <c r="H704" s="65">
        <f>VLOOKUP($A704,'NZ.Stat (Format)'!$C$10:$H$2050,4,)</f>
        <v>3980</v>
      </c>
      <c r="I704" s="65">
        <f>VLOOKUP($A704,'NZ.Stat (Format)'!$C$10:$H$2050,5,)</f>
        <v>4590</v>
      </c>
      <c r="J704" s="65">
        <f>VLOOKUP($A704,'NZ.Stat (Format)'!$C$10:$H$2050,6,)</f>
        <v>5220</v>
      </c>
      <c r="K704" s="37"/>
      <c r="L704" s="37"/>
    </row>
    <row r="705" spans="1:12" x14ac:dyDescent="0.25">
      <c r="A705" s="37" t="s">
        <v>724</v>
      </c>
      <c r="B705" s="37" t="s">
        <v>33</v>
      </c>
      <c r="C705" s="37" t="s">
        <v>33</v>
      </c>
      <c r="D705" s="37" t="b">
        <f t="shared" si="10"/>
        <v>1</v>
      </c>
      <c r="E705" s="37" t="str">
        <f>VLOOKUP(C705,'EDB naming'!$A$6:$B$36,2,)</f>
        <v>Vector Lines</v>
      </c>
      <c r="F705" s="37" t="str">
        <f>VLOOKUP(A705,'NZ.Stat (Format)'!$C$10:$D$2050,2,)</f>
        <v>Auckland</v>
      </c>
      <c r="G705" s="37" t="str">
        <f>VLOOKUP(F705,'TLA-EDB'!$A$12:$C$78,3,)</f>
        <v>Yes</v>
      </c>
      <c r="H705" s="65">
        <f>VLOOKUP($A705,'NZ.Stat (Format)'!$C$10:$H$2050,4,)</f>
        <v>580</v>
      </c>
      <c r="I705" s="65">
        <f>VLOOKUP($A705,'NZ.Stat (Format)'!$C$10:$H$2050,5,)</f>
        <v>1310</v>
      </c>
      <c r="J705" s="65">
        <f>VLOOKUP($A705,'NZ.Stat (Format)'!$C$10:$H$2050,6,)</f>
        <v>2080</v>
      </c>
      <c r="K705" s="37"/>
      <c r="L705" s="37"/>
    </row>
    <row r="706" spans="1:12" x14ac:dyDescent="0.25">
      <c r="A706" s="37" t="s">
        <v>725</v>
      </c>
      <c r="B706" s="37" t="s">
        <v>33</v>
      </c>
      <c r="C706" s="37" t="s">
        <v>33</v>
      </c>
      <c r="D706" s="37" t="b">
        <f t="shared" si="10"/>
        <v>1</v>
      </c>
      <c r="E706" s="37" t="str">
        <f>VLOOKUP(C706,'EDB naming'!$A$6:$B$36,2,)</f>
        <v>Vector Lines</v>
      </c>
      <c r="F706" s="37" t="str">
        <f>VLOOKUP(A706,'NZ.Stat (Format)'!$C$10:$D$2050,2,)</f>
        <v>Auckland</v>
      </c>
      <c r="G706" s="37" t="str">
        <f>VLOOKUP(F706,'TLA-EDB'!$A$12:$C$78,3,)</f>
        <v>Yes</v>
      </c>
      <c r="H706" s="65">
        <f>VLOOKUP($A706,'NZ.Stat (Format)'!$C$10:$H$2050,4,)</f>
        <v>3860</v>
      </c>
      <c r="I706" s="65">
        <f>VLOOKUP($A706,'NZ.Stat (Format)'!$C$10:$H$2050,5,)</f>
        <v>4090</v>
      </c>
      <c r="J706" s="65">
        <f>VLOOKUP($A706,'NZ.Stat (Format)'!$C$10:$H$2050,6,)</f>
        <v>4340</v>
      </c>
      <c r="K706" s="37"/>
      <c r="L706" s="37"/>
    </row>
    <row r="707" spans="1:12" x14ac:dyDescent="0.25">
      <c r="A707" s="37" t="s">
        <v>726</v>
      </c>
      <c r="B707" s="37" t="s">
        <v>33</v>
      </c>
      <c r="C707" s="37" t="s">
        <v>33</v>
      </c>
      <c r="D707" s="37" t="b">
        <f t="shared" si="10"/>
        <v>1</v>
      </c>
      <c r="E707" s="37" t="str">
        <f>VLOOKUP(C707,'EDB naming'!$A$6:$B$36,2,)</f>
        <v>Vector Lines</v>
      </c>
      <c r="F707" s="37" t="str">
        <f>VLOOKUP(A707,'NZ.Stat (Format)'!$C$10:$D$2050,2,)</f>
        <v>Auckland</v>
      </c>
      <c r="G707" s="37" t="str">
        <f>VLOOKUP(F707,'TLA-EDB'!$A$12:$C$78,3,)</f>
        <v>Yes</v>
      </c>
      <c r="H707" s="65">
        <f>VLOOKUP($A707,'NZ.Stat (Format)'!$C$10:$H$2050,4,)</f>
        <v>6390</v>
      </c>
      <c r="I707" s="65">
        <f>VLOOKUP($A707,'NZ.Stat (Format)'!$C$10:$H$2050,5,)</f>
        <v>6750</v>
      </c>
      <c r="J707" s="65">
        <f>VLOOKUP($A707,'NZ.Stat (Format)'!$C$10:$H$2050,6,)</f>
        <v>6980</v>
      </c>
      <c r="K707" s="37"/>
      <c r="L707" s="37"/>
    </row>
    <row r="708" spans="1:12" x14ac:dyDescent="0.25">
      <c r="A708" s="37" t="s">
        <v>727</v>
      </c>
      <c r="B708" s="37" t="s">
        <v>33</v>
      </c>
      <c r="C708" s="37" t="s">
        <v>33</v>
      </c>
      <c r="D708" s="37" t="b">
        <f t="shared" si="10"/>
        <v>1</v>
      </c>
      <c r="E708" s="37" t="str">
        <f>VLOOKUP(C708,'EDB naming'!$A$6:$B$36,2,)</f>
        <v>Vector Lines</v>
      </c>
      <c r="F708" s="37" t="str">
        <f>VLOOKUP(A708,'NZ.Stat (Format)'!$C$10:$D$2050,2,)</f>
        <v>Auckland</v>
      </c>
      <c r="G708" s="37" t="str">
        <f>VLOOKUP(F708,'TLA-EDB'!$A$12:$C$78,3,)</f>
        <v>Yes</v>
      </c>
      <c r="H708" s="65">
        <f>VLOOKUP($A708,'NZ.Stat (Format)'!$C$10:$H$2050,4,)</f>
        <v>2780</v>
      </c>
      <c r="I708" s="65">
        <f>VLOOKUP($A708,'NZ.Stat (Format)'!$C$10:$H$2050,5,)</f>
        <v>2890</v>
      </c>
      <c r="J708" s="65">
        <f>VLOOKUP($A708,'NZ.Stat (Format)'!$C$10:$H$2050,6,)</f>
        <v>3000</v>
      </c>
      <c r="K708" s="37"/>
      <c r="L708" s="37"/>
    </row>
    <row r="709" spans="1:12" x14ac:dyDescent="0.25">
      <c r="A709" s="37" t="s">
        <v>728</v>
      </c>
      <c r="B709" s="37" t="s">
        <v>33</v>
      </c>
      <c r="C709" s="37" t="s">
        <v>33</v>
      </c>
      <c r="D709" s="37" t="b">
        <f t="shared" si="10"/>
        <v>1</v>
      </c>
      <c r="E709" s="37" t="str">
        <f>VLOOKUP(C709,'EDB naming'!$A$6:$B$36,2,)</f>
        <v>Vector Lines</v>
      </c>
      <c r="F709" s="37" t="str">
        <f>VLOOKUP(A709,'NZ.Stat (Format)'!$C$10:$D$2050,2,)</f>
        <v>Auckland</v>
      </c>
      <c r="G709" s="37" t="str">
        <f>VLOOKUP(F709,'TLA-EDB'!$A$12:$C$78,3,)</f>
        <v>Yes</v>
      </c>
      <c r="H709" s="65">
        <f>VLOOKUP($A709,'NZ.Stat (Format)'!$C$10:$H$2050,4,)</f>
        <v>5550</v>
      </c>
      <c r="I709" s="65">
        <f>VLOOKUP($A709,'NZ.Stat (Format)'!$C$10:$H$2050,5,)</f>
        <v>5850</v>
      </c>
      <c r="J709" s="65">
        <f>VLOOKUP($A709,'NZ.Stat (Format)'!$C$10:$H$2050,6,)</f>
        <v>6050</v>
      </c>
      <c r="K709" s="37"/>
      <c r="L709" s="37"/>
    </row>
    <row r="710" spans="1:12" x14ac:dyDescent="0.25">
      <c r="A710" s="37" t="s">
        <v>729</v>
      </c>
      <c r="B710" s="37" t="s">
        <v>4207</v>
      </c>
      <c r="C710" s="37" t="s">
        <v>4207</v>
      </c>
      <c r="D710" s="37" t="b">
        <f t="shared" si="10"/>
        <v>1</v>
      </c>
      <c r="E710" s="37" t="str">
        <f>VLOOKUP(C710,'EDB naming'!$A$6:$B$36,2,)</f>
        <v>Wellington Electricity</v>
      </c>
      <c r="F710" s="37" t="str">
        <f>VLOOKUP(A710,'NZ.Stat (Format)'!$C$10:$D$2050,2,)</f>
        <v>Upper Hutt city</v>
      </c>
      <c r="G710" s="37" t="str">
        <f>VLOOKUP(F710,'TLA-EDB'!$A$12:$C$78,3,)</f>
        <v/>
      </c>
      <c r="H710" s="65">
        <f>VLOOKUP($A710,'NZ.Stat (Format)'!$C$10:$H$2050,4,)</f>
        <v>2220</v>
      </c>
      <c r="I710" s="65">
        <f>VLOOKUP($A710,'NZ.Stat (Format)'!$C$10:$H$2050,5,)</f>
        <v>2260</v>
      </c>
      <c r="J710" s="65">
        <f>VLOOKUP($A710,'NZ.Stat (Format)'!$C$10:$H$2050,6,)</f>
        <v>2290</v>
      </c>
      <c r="K710" s="37"/>
      <c r="L710" s="37"/>
    </row>
    <row r="711" spans="1:12" x14ac:dyDescent="0.25">
      <c r="A711" s="37" t="s">
        <v>730</v>
      </c>
      <c r="B711" s="37" t="s">
        <v>33</v>
      </c>
      <c r="C711" s="37" t="s">
        <v>33</v>
      </c>
      <c r="D711" s="37" t="b">
        <f t="shared" si="10"/>
        <v>1</v>
      </c>
      <c r="E711" s="37" t="str">
        <f>VLOOKUP(C711,'EDB naming'!$A$6:$B$36,2,)</f>
        <v>Vector Lines</v>
      </c>
      <c r="F711" s="37" t="str">
        <f>VLOOKUP(A711,'NZ.Stat (Format)'!$C$10:$D$2050,2,)</f>
        <v>Auckland</v>
      </c>
      <c r="G711" s="37" t="str">
        <f>VLOOKUP(F711,'TLA-EDB'!$A$12:$C$78,3,)</f>
        <v>Yes</v>
      </c>
      <c r="H711" s="65">
        <f>VLOOKUP($A711,'NZ.Stat (Format)'!$C$10:$H$2050,4,)</f>
        <v>3610</v>
      </c>
      <c r="I711" s="65">
        <f>VLOOKUP($A711,'NZ.Stat (Format)'!$C$10:$H$2050,5,)</f>
        <v>3780</v>
      </c>
      <c r="J711" s="65">
        <f>VLOOKUP($A711,'NZ.Stat (Format)'!$C$10:$H$2050,6,)</f>
        <v>3870</v>
      </c>
      <c r="K711" s="37"/>
      <c r="L711" s="37"/>
    </row>
    <row r="712" spans="1:12" x14ac:dyDescent="0.25">
      <c r="A712" s="37" t="s">
        <v>731</v>
      </c>
      <c r="B712" s="37" t="s">
        <v>33</v>
      </c>
      <c r="C712" s="37" t="s">
        <v>33</v>
      </c>
      <c r="D712" s="37" t="b">
        <f t="shared" si="10"/>
        <v>1</v>
      </c>
      <c r="E712" s="37" t="str">
        <f>VLOOKUP(C712,'EDB naming'!$A$6:$B$36,2,)</f>
        <v>Vector Lines</v>
      </c>
      <c r="F712" s="37" t="str">
        <f>VLOOKUP(A712,'NZ.Stat (Format)'!$C$10:$D$2050,2,)</f>
        <v>Auckland</v>
      </c>
      <c r="G712" s="37" t="str">
        <f>VLOOKUP(F712,'TLA-EDB'!$A$12:$C$78,3,)</f>
        <v>Yes</v>
      </c>
      <c r="H712" s="65">
        <f>VLOOKUP($A712,'NZ.Stat (Format)'!$C$10:$H$2050,4,)</f>
        <v>7710</v>
      </c>
      <c r="I712" s="65">
        <f>VLOOKUP($A712,'NZ.Stat (Format)'!$C$10:$H$2050,5,)</f>
        <v>8070</v>
      </c>
      <c r="J712" s="65">
        <f>VLOOKUP($A712,'NZ.Stat (Format)'!$C$10:$H$2050,6,)</f>
        <v>8290</v>
      </c>
      <c r="K712" s="37"/>
      <c r="L712" s="37"/>
    </row>
    <row r="713" spans="1:12" x14ac:dyDescent="0.25">
      <c r="A713" s="37" t="s">
        <v>732</v>
      </c>
      <c r="B713" s="37" t="s">
        <v>33</v>
      </c>
      <c r="C713" s="37" t="s">
        <v>33</v>
      </c>
      <c r="D713" s="37" t="b">
        <f t="shared" si="10"/>
        <v>1</v>
      </c>
      <c r="E713" s="37" t="str">
        <f>VLOOKUP(C713,'EDB naming'!$A$6:$B$36,2,)</f>
        <v>Vector Lines</v>
      </c>
      <c r="F713" s="37" t="str">
        <f>VLOOKUP(A713,'NZ.Stat (Format)'!$C$10:$D$2050,2,)</f>
        <v>Auckland</v>
      </c>
      <c r="G713" s="37" t="str">
        <f>VLOOKUP(F713,'TLA-EDB'!$A$12:$C$78,3,)</f>
        <v>Yes</v>
      </c>
      <c r="H713" s="65">
        <f>VLOOKUP($A713,'NZ.Stat (Format)'!$C$10:$H$2050,4,)</f>
        <v>6500</v>
      </c>
      <c r="I713" s="65">
        <f>VLOOKUP($A713,'NZ.Stat (Format)'!$C$10:$H$2050,5,)</f>
        <v>6690</v>
      </c>
      <c r="J713" s="65">
        <f>VLOOKUP($A713,'NZ.Stat (Format)'!$C$10:$H$2050,6,)</f>
        <v>6890</v>
      </c>
      <c r="K713" s="37"/>
      <c r="L713" s="37"/>
    </row>
    <row r="714" spans="1:12" x14ac:dyDescent="0.25">
      <c r="A714" s="37" t="s">
        <v>733</v>
      </c>
      <c r="B714" s="37" t="s">
        <v>33</v>
      </c>
      <c r="C714" s="37" t="s">
        <v>33</v>
      </c>
      <c r="D714" s="37" t="b">
        <f t="shared" si="10"/>
        <v>1</v>
      </c>
      <c r="E714" s="37" t="str">
        <f>VLOOKUP(C714,'EDB naming'!$A$6:$B$36,2,)</f>
        <v>Vector Lines</v>
      </c>
      <c r="F714" s="37" t="str">
        <f>VLOOKUP(A714,'NZ.Stat (Format)'!$C$10:$D$2050,2,)</f>
        <v>Auckland</v>
      </c>
      <c r="G714" s="37" t="str">
        <f>VLOOKUP(F714,'TLA-EDB'!$A$12:$C$78,3,)</f>
        <v>Yes</v>
      </c>
      <c r="H714" s="65">
        <f>VLOOKUP($A714,'NZ.Stat (Format)'!$C$10:$H$2050,4,)</f>
        <v>5390</v>
      </c>
      <c r="I714" s="65">
        <f>VLOOKUP($A714,'NZ.Stat (Format)'!$C$10:$H$2050,5,)</f>
        <v>8190</v>
      </c>
      <c r="J714" s="65">
        <f>VLOOKUP($A714,'NZ.Stat (Format)'!$C$10:$H$2050,6,)</f>
        <v>11550</v>
      </c>
      <c r="K714" s="37"/>
      <c r="L714" s="37"/>
    </row>
    <row r="715" spans="1:12" x14ac:dyDescent="0.25">
      <c r="A715" s="37" t="s">
        <v>734</v>
      </c>
      <c r="B715" s="37" t="s">
        <v>33</v>
      </c>
      <c r="C715" s="37" t="s">
        <v>33</v>
      </c>
      <c r="D715" s="37" t="b">
        <f t="shared" si="10"/>
        <v>1</v>
      </c>
      <c r="E715" s="37" t="str">
        <f>VLOOKUP(C715,'EDB naming'!$A$6:$B$36,2,)</f>
        <v>Vector Lines</v>
      </c>
      <c r="F715" s="37" t="str">
        <f>VLOOKUP(A715,'NZ.Stat (Format)'!$C$10:$D$2050,2,)</f>
        <v>Auckland</v>
      </c>
      <c r="G715" s="37" t="str">
        <f>VLOOKUP(F715,'TLA-EDB'!$A$12:$C$78,3,)</f>
        <v>Yes</v>
      </c>
      <c r="H715" s="65">
        <f>VLOOKUP($A715,'NZ.Stat (Format)'!$C$10:$H$2050,4,)</f>
        <v>3780</v>
      </c>
      <c r="I715" s="65">
        <f>VLOOKUP($A715,'NZ.Stat (Format)'!$C$10:$H$2050,5,)</f>
        <v>4120</v>
      </c>
      <c r="J715" s="65">
        <f>VLOOKUP($A715,'NZ.Stat (Format)'!$C$10:$H$2050,6,)</f>
        <v>4450</v>
      </c>
      <c r="K715" s="37"/>
      <c r="L715" s="37"/>
    </row>
    <row r="716" spans="1:12" x14ac:dyDescent="0.25">
      <c r="A716" s="37" t="s">
        <v>735</v>
      </c>
      <c r="B716" s="37" t="s">
        <v>33</v>
      </c>
      <c r="C716" s="37" t="s">
        <v>33</v>
      </c>
      <c r="D716" s="37" t="b">
        <f t="shared" si="10"/>
        <v>1</v>
      </c>
      <c r="E716" s="37" t="str">
        <f>VLOOKUP(C716,'EDB naming'!$A$6:$B$36,2,)</f>
        <v>Vector Lines</v>
      </c>
      <c r="F716" s="37" t="str">
        <f>VLOOKUP(A716,'NZ.Stat (Format)'!$C$10:$D$2050,2,)</f>
        <v>Auckland</v>
      </c>
      <c r="G716" s="37" t="str">
        <f>VLOOKUP(F716,'TLA-EDB'!$A$12:$C$78,3,)</f>
        <v>Yes</v>
      </c>
      <c r="H716" s="65">
        <f>VLOOKUP($A716,'NZ.Stat (Format)'!$C$10:$H$2050,4,)</f>
        <v>5650</v>
      </c>
      <c r="I716" s="65">
        <f>VLOOKUP($A716,'NZ.Stat (Format)'!$C$10:$H$2050,5,)</f>
        <v>6160</v>
      </c>
      <c r="J716" s="65">
        <f>VLOOKUP($A716,'NZ.Stat (Format)'!$C$10:$H$2050,6,)</f>
        <v>6360</v>
      </c>
      <c r="K716" s="37"/>
      <c r="L716" s="37"/>
    </row>
    <row r="717" spans="1:12" x14ac:dyDescent="0.25">
      <c r="A717" s="37" t="s">
        <v>736</v>
      </c>
      <c r="B717" s="37" t="s">
        <v>33</v>
      </c>
      <c r="C717" s="37" t="s">
        <v>33</v>
      </c>
      <c r="D717" s="37" t="b">
        <f t="shared" si="10"/>
        <v>1</v>
      </c>
      <c r="E717" s="37" t="str">
        <f>VLOOKUP(C717,'EDB naming'!$A$6:$B$36,2,)</f>
        <v>Vector Lines</v>
      </c>
      <c r="F717" s="37" t="str">
        <f>VLOOKUP(A717,'NZ.Stat (Format)'!$C$10:$D$2050,2,)</f>
        <v>Auckland</v>
      </c>
      <c r="G717" s="37" t="str">
        <f>VLOOKUP(F717,'TLA-EDB'!$A$12:$C$78,3,)</f>
        <v>Yes</v>
      </c>
      <c r="H717" s="65">
        <f>VLOOKUP($A717,'NZ.Stat (Format)'!$C$10:$H$2050,4,)</f>
        <v>4150</v>
      </c>
      <c r="I717" s="65">
        <f>VLOOKUP($A717,'NZ.Stat (Format)'!$C$10:$H$2050,5,)</f>
        <v>4300</v>
      </c>
      <c r="J717" s="65">
        <f>VLOOKUP($A717,'NZ.Stat (Format)'!$C$10:$H$2050,6,)</f>
        <v>4450</v>
      </c>
      <c r="K717" s="37"/>
      <c r="L717" s="37"/>
    </row>
    <row r="718" spans="1:12" x14ac:dyDescent="0.25">
      <c r="A718" s="37" t="s">
        <v>737</v>
      </c>
      <c r="B718" s="37" t="s">
        <v>33</v>
      </c>
      <c r="C718" s="37" t="s">
        <v>33</v>
      </c>
      <c r="D718" s="37" t="b">
        <f t="shared" si="10"/>
        <v>1</v>
      </c>
      <c r="E718" s="37" t="str">
        <f>VLOOKUP(C718,'EDB naming'!$A$6:$B$36,2,)</f>
        <v>Vector Lines</v>
      </c>
      <c r="F718" s="37" t="str">
        <f>VLOOKUP(A718,'NZ.Stat (Format)'!$C$10:$D$2050,2,)</f>
        <v>Auckland</v>
      </c>
      <c r="G718" s="37" t="str">
        <f>VLOOKUP(F718,'TLA-EDB'!$A$12:$C$78,3,)</f>
        <v>Yes</v>
      </c>
      <c r="H718" s="65">
        <f>VLOOKUP($A718,'NZ.Stat (Format)'!$C$10:$H$2050,4,)</f>
        <v>5820</v>
      </c>
      <c r="I718" s="65">
        <f>VLOOKUP($A718,'NZ.Stat (Format)'!$C$10:$H$2050,5,)</f>
        <v>5890</v>
      </c>
      <c r="J718" s="65">
        <f>VLOOKUP($A718,'NZ.Stat (Format)'!$C$10:$H$2050,6,)</f>
        <v>5970</v>
      </c>
      <c r="K718" s="37"/>
      <c r="L718" s="37"/>
    </row>
    <row r="719" spans="1:12" x14ac:dyDescent="0.25">
      <c r="A719" s="37" t="s">
        <v>738</v>
      </c>
      <c r="B719" s="37" t="s">
        <v>33</v>
      </c>
      <c r="C719" s="37" t="s">
        <v>33</v>
      </c>
      <c r="D719" s="37" t="b">
        <f t="shared" si="10"/>
        <v>1</v>
      </c>
      <c r="E719" s="37" t="str">
        <f>VLOOKUP(C719,'EDB naming'!$A$6:$B$36,2,)</f>
        <v>Vector Lines</v>
      </c>
      <c r="F719" s="37" t="str">
        <f>VLOOKUP(A719,'NZ.Stat (Format)'!$C$10:$D$2050,2,)</f>
        <v>Auckland</v>
      </c>
      <c r="G719" s="37" t="str">
        <f>VLOOKUP(F719,'TLA-EDB'!$A$12:$C$78,3,)</f>
        <v>Yes</v>
      </c>
      <c r="H719" s="65">
        <f>VLOOKUP($A719,'NZ.Stat (Format)'!$C$10:$H$2050,4,)</f>
        <v>10300</v>
      </c>
      <c r="I719" s="65">
        <f>VLOOKUP($A719,'NZ.Stat (Format)'!$C$10:$H$2050,5,)</f>
        <v>12600</v>
      </c>
      <c r="J719" s="65">
        <f>VLOOKUP($A719,'NZ.Stat (Format)'!$C$10:$H$2050,6,)</f>
        <v>13850</v>
      </c>
      <c r="K719" s="37"/>
      <c r="L719" s="37"/>
    </row>
    <row r="720" spans="1:12" x14ac:dyDescent="0.25">
      <c r="A720" s="37" t="s">
        <v>739</v>
      </c>
      <c r="B720" s="37" t="s">
        <v>33</v>
      </c>
      <c r="C720" s="37" t="s">
        <v>33</v>
      </c>
      <c r="D720" s="37" t="b">
        <f t="shared" si="10"/>
        <v>1</v>
      </c>
      <c r="E720" s="37" t="str">
        <f>VLOOKUP(C720,'EDB naming'!$A$6:$B$36,2,)</f>
        <v>Vector Lines</v>
      </c>
      <c r="F720" s="37" t="str">
        <f>VLOOKUP(A720,'NZ.Stat (Format)'!$C$10:$D$2050,2,)</f>
        <v>Auckland</v>
      </c>
      <c r="G720" s="37" t="str">
        <f>VLOOKUP(F720,'TLA-EDB'!$A$12:$C$78,3,)</f>
        <v>Yes</v>
      </c>
      <c r="H720" s="65">
        <f>VLOOKUP($A720,'NZ.Stat (Format)'!$C$10:$H$2050,4,)</f>
        <v>2350</v>
      </c>
      <c r="I720" s="65">
        <f>VLOOKUP($A720,'NZ.Stat (Format)'!$C$10:$H$2050,5,)</f>
        <v>3280</v>
      </c>
      <c r="J720" s="65">
        <f>VLOOKUP($A720,'NZ.Stat (Format)'!$C$10:$H$2050,6,)</f>
        <v>4190</v>
      </c>
      <c r="K720" s="37"/>
      <c r="L720" s="37"/>
    </row>
    <row r="721" spans="1:12" x14ac:dyDescent="0.25">
      <c r="A721" s="37" t="s">
        <v>740</v>
      </c>
      <c r="B721" s="37" t="s">
        <v>33</v>
      </c>
      <c r="C721" s="37" t="s">
        <v>33</v>
      </c>
      <c r="D721" s="37" t="b">
        <f t="shared" si="10"/>
        <v>1</v>
      </c>
      <c r="E721" s="37" t="str">
        <f>VLOOKUP(C721,'EDB naming'!$A$6:$B$36,2,)</f>
        <v>Vector Lines</v>
      </c>
      <c r="F721" s="37" t="str">
        <f>VLOOKUP(A721,'NZ.Stat (Format)'!$C$10:$D$2050,2,)</f>
        <v>Auckland</v>
      </c>
      <c r="G721" s="37" t="str">
        <f>VLOOKUP(F721,'TLA-EDB'!$A$12:$C$78,3,)</f>
        <v>Yes</v>
      </c>
      <c r="H721" s="65">
        <f>VLOOKUP($A721,'NZ.Stat (Format)'!$C$10:$H$2050,4,)</f>
        <v>5700</v>
      </c>
      <c r="I721" s="65">
        <f>VLOOKUP($A721,'NZ.Stat (Format)'!$C$10:$H$2050,5,)</f>
        <v>6350</v>
      </c>
      <c r="J721" s="65">
        <f>VLOOKUP($A721,'NZ.Stat (Format)'!$C$10:$H$2050,6,)</f>
        <v>6590</v>
      </c>
      <c r="K721" s="37"/>
      <c r="L721" s="37"/>
    </row>
    <row r="722" spans="1:12" x14ac:dyDescent="0.25">
      <c r="A722" s="37" t="s">
        <v>741</v>
      </c>
      <c r="B722" s="37" t="s">
        <v>33</v>
      </c>
      <c r="C722" s="37" t="s">
        <v>33</v>
      </c>
      <c r="D722" s="37" t="b">
        <f t="shared" ref="D722:D785" si="11">C722=B722</f>
        <v>1</v>
      </c>
      <c r="E722" s="37" t="str">
        <f>VLOOKUP(C722,'EDB naming'!$A$6:$B$36,2,)</f>
        <v>Vector Lines</v>
      </c>
      <c r="F722" s="37" t="str">
        <f>VLOOKUP(A722,'NZ.Stat (Format)'!$C$10:$D$2050,2,)</f>
        <v>Auckland</v>
      </c>
      <c r="G722" s="37" t="str">
        <f>VLOOKUP(F722,'TLA-EDB'!$A$12:$C$78,3,)</f>
        <v>Yes</v>
      </c>
      <c r="H722" s="65">
        <f>VLOOKUP($A722,'NZ.Stat (Format)'!$C$10:$H$2050,4,)</f>
        <v>4110</v>
      </c>
      <c r="I722" s="65">
        <f>VLOOKUP($A722,'NZ.Stat (Format)'!$C$10:$H$2050,5,)</f>
        <v>4780</v>
      </c>
      <c r="J722" s="65">
        <f>VLOOKUP($A722,'NZ.Stat (Format)'!$C$10:$H$2050,6,)</f>
        <v>4860</v>
      </c>
      <c r="K722" s="37"/>
      <c r="L722" s="37"/>
    </row>
    <row r="723" spans="1:12" x14ac:dyDescent="0.25">
      <c r="A723" s="37" t="s">
        <v>742</v>
      </c>
      <c r="B723" s="37" t="s">
        <v>33</v>
      </c>
      <c r="C723" s="37" t="s">
        <v>33</v>
      </c>
      <c r="D723" s="37" t="b">
        <f t="shared" si="11"/>
        <v>1</v>
      </c>
      <c r="E723" s="37" t="str">
        <f>VLOOKUP(C723,'EDB naming'!$A$6:$B$36,2,)</f>
        <v>Vector Lines</v>
      </c>
      <c r="F723" s="37" t="str">
        <f>VLOOKUP(A723,'NZ.Stat (Format)'!$C$10:$D$2050,2,)</f>
        <v>Auckland</v>
      </c>
      <c r="G723" s="37" t="str">
        <f>VLOOKUP(F723,'TLA-EDB'!$A$12:$C$78,3,)</f>
        <v>Yes</v>
      </c>
      <c r="H723" s="65">
        <f>VLOOKUP($A723,'NZ.Stat (Format)'!$C$10:$H$2050,4,)</f>
        <v>8080</v>
      </c>
      <c r="I723" s="65">
        <f>VLOOKUP($A723,'NZ.Stat (Format)'!$C$10:$H$2050,5,)</f>
        <v>8670</v>
      </c>
      <c r="J723" s="65">
        <f>VLOOKUP($A723,'NZ.Stat (Format)'!$C$10:$H$2050,6,)</f>
        <v>9160</v>
      </c>
      <c r="K723" s="37"/>
      <c r="L723" s="37"/>
    </row>
    <row r="724" spans="1:12" x14ac:dyDescent="0.25">
      <c r="A724" s="37" t="s">
        <v>743</v>
      </c>
      <c r="B724" s="37" t="s">
        <v>33</v>
      </c>
      <c r="C724" s="37" t="s">
        <v>33</v>
      </c>
      <c r="D724" s="37" t="b">
        <f t="shared" si="11"/>
        <v>1</v>
      </c>
      <c r="E724" s="37" t="str">
        <f>VLOOKUP(C724,'EDB naming'!$A$6:$B$36,2,)</f>
        <v>Vector Lines</v>
      </c>
      <c r="F724" s="37" t="str">
        <f>VLOOKUP(A724,'NZ.Stat (Format)'!$C$10:$D$2050,2,)</f>
        <v>Auckland</v>
      </c>
      <c r="G724" s="37" t="str">
        <f>VLOOKUP(F724,'TLA-EDB'!$A$12:$C$78,3,)</f>
        <v>Yes</v>
      </c>
      <c r="H724" s="65">
        <f>VLOOKUP($A724,'NZ.Stat (Format)'!$C$10:$H$2050,4,)</f>
        <v>2410</v>
      </c>
      <c r="I724" s="65">
        <f>VLOOKUP($A724,'NZ.Stat (Format)'!$C$10:$H$2050,5,)</f>
        <v>2440</v>
      </c>
      <c r="J724" s="65">
        <f>VLOOKUP($A724,'NZ.Stat (Format)'!$C$10:$H$2050,6,)</f>
        <v>2470</v>
      </c>
      <c r="K724" s="37"/>
      <c r="L724" s="37"/>
    </row>
    <row r="725" spans="1:12" x14ac:dyDescent="0.25">
      <c r="A725" s="37" t="s">
        <v>744</v>
      </c>
      <c r="B725" s="37"/>
      <c r="C725" s="37" t="s">
        <v>33</v>
      </c>
      <c r="D725" s="37" t="b">
        <f t="shared" si="11"/>
        <v>0</v>
      </c>
      <c r="E725" s="37" t="str">
        <f>VLOOKUP(C725,'EDB naming'!$A$6:$B$36,2,)</f>
        <v>Vector Lines</v>
      </c>
      <c r="F725" s="37" t="str">
        <f>VLOOKUP(A725,'NZ.Stat (Format)'!$C$10:$D$2050,2,)</f>
        <v>Auckland</v>
      </c>
      <c r="G725" s="37" t="str">
        <f>VLOOKUP(F725,'TLA-EDB'!$A$12:$C$78,3,)</f>
        <v>Yes</v>
      </c>
      <c r="H725" s="65">
        <f>VLOOKUP($A725,'NZ.Stat (Format)'!$C$10:$H$2050,4,)</f>
        <v>4970</v>
      </c>
      <c r="I725" s="65">
        <f>VLOOKUP($A725,'NZ.Stat (Format)'!$C$10:$H$2050,5,)</f>
        <v>5350</v>
      </c>
      <c r="J725" s="65">
        <f>VLOOKUP($A725,'NZ.Stat (Format)'!$C$10:$H$2050,6,)</f>
        <v>5630</v>
      </c>
      <c r="K725" s="37"/>
      <c r="L725" s="37" t="s">
        <v>4174</v>
      </c>
    </row>
    <row r="726" spans="1:12" x14ac:dyDescent="0.25">
      <c r="A726" s="37" t="s">
        <v>745</v>
      </c>
      <c r="B726" s="37" t="s">
        <v>33</v>
      </c>
      <c r="C726" s="37" t="s">
        <v>33</v>
      </c>
      <c r="D726" s="37" t="b">
        <f t="shared" si="11"/>
        <v>1</v>
      </c>
      <c r="E726" s="37" t="str">
        <f>VLOOKUP(C726,'EDB naming'!$A$6:$B$36,2,)</f>
        <v>Vector Lines</v>
      </c>
      <c r="F726" s="37" t="str">
        <f>VLOOKUP(A726,'NZ.Stat (Format)'!$C$10:$D$2050,2,)</f>
        <v>Auckland</v>
      </c>
      <c r="G726" s="37" t="str">
        <f>VLOOKUP(F726,'TLA-EDB'!$A$12:$C$78,3,)</f>
        <v>Yes</v>
      </c>
      <c r="H726" s="65">
        <f>VLOOKUP($A726,'NZ.Stat (Format)'!$C$10:$H$2050,4,)</f>
        <v>1610</v>
      </c>
      <c r="I726" s="65">
        <f>VLOOKUP($A726,'NZ.Stat (Format)'!$C$10:$H$2050,5,)</f>
        <v>1750</v>
      </c>
      <c r="J726" s="65">
        <f>VLOOKUP($A726,'NZ.Stat (Format)'!$C$10:$H$2050,6,)</f>
        <v>1890</v>
      </c>
      <c r="K726" s="37"/>
      <c r="L726" s="37"/>
    </row>
    <row r="727" spans="1:12" x14ac:dyDescent="0.25">
      <c r="A727" s="37" t="s">
        <v>746</v>
      </c>
      <c r="B727" s="37" t="s">
        <v>33</v>
      </c>
      <c r="C727" s="37" t="s">
        <v>33</v>
      </c>
      <c r="D727" s="37" t="b">
        <f t="shared" si="11"/>
        <v>1</v>
      </c>
      <c r="E727" s="37" t="str">
        <f>VLOOKUP(C727,'EDB naming'!$A$6:$B$36,2,)</f>
        <v>Vector Lines</v>
      </c>
      <c r="F727" s="37" t="str">
        <f>VLOOKUP(A727,'NZ.Stat (Format)'!$C$10:$D$2050,2,)</f>
        <v>Auckland</v>
      </c>
      <c r="G727" s="37" t="str">
        <f>VLOOKUP(F727,'TLA-EDB'!$A$12:$C$78,3,)</f>
        <v>Yes</v>
      </c>
      <c r="H727" s="65">
        <f>VLOOKUP($A727,'NZ.Stat (Format)'!$C$10:$H$2050,4,)</f>
        <v>4690</v>
      </c>
      <c r="I727" s="65">
        <f>VLOOKUP($A727,'NZ.Stat (Format)'!$C$10:$H$2050,5,)</f>
        <v>4850</v>
      </c>
      <c r="J727" s="65">
        <f>VLOOKUP($A727,'NZ.Stat (Format)'!$C$10:$H$2050,6,)</f>
        <v>4930</v>
      </c>
      <c r="K727" s="37"/>
      <c r="L727" s="37"/>
    </row>
    <row r="728" spans="1:12" x14ac:dyDescent="0.25">
      <c r="A728" s="37" t="s">
        <v>747</v>
      </c>
      <c r="B728" s="37" t="s">
        <v>33</v>
      </c>
      <c r="C728" s="37" t="s">
        <v>33</v>
      </c>
      <c r="D728" s="37" t="b">
        <f t="shared" si="11"/>
        <v>1</v>
      </c>
      <c r="E728" s="37" t="str">
        <f>VLOOKUP(C728,'EDB naming'!$A$6:$B$36,2,)</f>
        <v>Vector Lines</v>
      </c>
      <c r="F728" s="37" t="str">
        <f>VLOOKUP(A728,'NZ.Stat (Format)'!$C$10:$D$2050,2,)</f>
        <v>Auckland</v>
      </c>
      <c r="G728" s="37" t="str">
        <f>VLOOKUP(F728,'TLA-EDB'!$A$12:$C$78,3,)</f>
        <v>Yes</v>
      </c>
      <c r="H728" s="65">
        <f>VLOOKUP($A728,'NZ.Stat (Format)'!$C$10:$H$2050,4,)</f>
        <v>5440</v>
      </c>
      <c r="I728" s="65">
        <f>VLOOKUP($A728,'NZ.Stat (Format)'!$C$10:$H$2050,5,)</f>
        <v>5900</v>
      </c>
      <c r="J728" s="65">
        <f>VLOOKUP($A728,'NZ.Stat (Format)'!$C$10:$H$2050,6,)</f>
        <v>6200</v>
      </c>
      <c r="K728" s="37"/>
      <c r="L728" s="37"/>
    </row>
    <row r="729" spans="1:12" x14ac:dyDescent="0.25">
      <c r="A729" s="37" t="s">
        <v>748</v>
      </c>
      <c r="B729" s="37" t="s">
        <v>33</v>
      </c>
      <c r="C729" s="37" t="s">
        <v>33</v>
      </c>
      <c r="D729" s="37" t="b">
        <f t="shared" si="11"/>
        <v>1</v>
      </c>
      <c r="E729" s="37" t="str">
        <f>VLOOKUP(C729,'EDB naming'!$A$6:$B$36,2,)</f>
        <v>Vector Lines</v>
      </c>
      <c r="F729" s="37" t="str">
        <f>VLOOKUP(A729,'NZ.Stat (Format)'!$C$10:$D$2050,2,)</f>
        <v>Auckland</v>
      </c>
      <c r="G729" s="37" t="str">
        <f>VLOOKUP(F729,'TLA-EDB'!$A$12:$C$78,3,)</f>
        <v>Yes</v>
      </c>
      <c r="H729" s="65">
        <f>VLOOKUP($A729,'NZ.Stat (Format)'!$C$10:$H$2050,4,)</f>
        <v>6310</v>
      </c>
      <c r="I729" s="65">
        <f>VLOOKUP($A729,'NZ.Stat (Format)'!$C$10:$H$2050,5,)</f>
        <v>6690</v>
      </c>
      <c r="J729" s="65">
        <f>VLOOKUP($A729,'NZ.Stat (Format)'!$C$10:$H$2050,6,)</f>
        <v>6950</v>
      </c>
      <c r="K729" s="37"/>
      <c r="L729" s="37"/>
    </row>
    <row r="730" spans="1:12" x14ac:dyDescent="0.25">
      <c r="A730" s="37" t="s">
        <v>749</v>
      </c>
      <c r="B730" s="37" t="s">
        <v>79</v>
      </c>
      <c r="C730" s="37" t="s">
        <v>79</v>
      </c>
      <c r="D730" s="37" t="b">
        <f t="shared" si="11"/>
        <v>1</v>
      </c>
      <c r="E730" s="37" t="str">
        <f>VLOOKUP(C730,'EDB naming'!$A$6:$B$36,2,)</f>
        <v>The Power Company</v>
      </c>
      <c r="F730" s="37" t="str">
        <f>VLOOKUP(A730,'NZ.Stat (Format)'!$C$10:$D$2050,2,)</f>
        <v>Southland district</v>
      </c>
      <c r="G730" s="37" t="str">
        <f>VLOOKUP(F730,'TLA-EDB'!$A$12:$C$78,3,)</f>
        <v>Yes</v>
      </c>
      <c r="H730" s="65">
        <f>VLOOKUP($A730,'NZ.Stat (Format)'!$C$10:$H$2050,4,)</f>
        <v>570</v>
      </c>
      <c r="I730" s="65">
        <f>VLOOKUP($A730,'NZ.Stat (Format)'!$C$10:$H$2050,5,)</f>
        <v>560</v>
      </c>
      <c r="J730" s="65">
        <f>VLOOKUP($A730,'NZ.Stat (Format)'!$C$10:$H$2050,6,)</f>
        <v>550</v>
      </c>
      <c r="K730" s="37"/>
      <c r="L730" s="37"/>
    </row>
    <row r="731" spans="1:12" x14ac:dyDescent="0.25">
      <c r="A731" s="37" t="s">
        <v>750</v>
      </c>
      <c r="B731" s="37" t="s">
        <v>33</v>
      </c>
      <c r="C731" s="37" t="s">
        <v>33</v>
      </c>
      <c r="D731" s="37" t="b">
        <f t="shared" si="11"/>
        <v>1</v>
      </c>
      <c r="E731" s="37" t="str">
        <f>VLOOKUP(C731,'EDB naming'!$A$6:$B$36,2,)</f>
        <v>Vector Lines</v>
      </c>
      <c r="F731" s="37" t="str">
        <f>VLOOKUP(A731,'NZ.Stat (Format)'!$C$10:$D$2050,2,)</f>
        <v>Auckland</v>
      </c>
      <c r="G731" s="37" t="str">
        <f>VLOOKUP(F731,'TLA-EDB'!$A$12:$C$78,3,)</f>
        <v>Yes</v>
      </c>
      <c r="H731" s="65">
        <f>VLOOKUP($A731,'NZ.Stat (Format)'!$C$10:$H$2050,4,)</f>
        <v>5340</v>
      </c>
      <c r="I731" s="65">
        <f>VLOOKUP($A731,'NZ.Stat (Format)'!$C$10:$H$2050,5,)</f>
        <v>5620</v>
      </c>
      <c r="J731" s="65">
        <f>VLOOKUP($A731,'NZ.Stat (Format)'!$C$10:$H$2050,6,)</f>
        <v>5820</v>
      </c>
      <c r="K731" s="37"/>
      <c r="L731" s="37"/>
    </row>
    <row r="732" spans="1:12" x14ac:dyDescent="0.25">
      <c r="A732" s="37" t="s">
        <v>751</v>
      </c>
      <c r="B732" s="37" t="s">
        <v>33</v>
      </c>
      <c r="C732" s="37" t="s">
        <v>33</v>
      </c>
      <c r="D732" s="37" t="b">
        <f t="shared" si="11"/>
        <v>1</v>
      </c>
      <c r="E732" s="37" t="str">
        <f>VLOOKUP(C732,'EDB naming'!$A$6:$B$36,2,)</f>
        <v>Vector Lines</v>
      </c>
      <c r="F732" s="37" t="str">
        <f>VLOOKUP(A732,'NZ.Stat (Format)'!$C$10:$D$2050,2,)</f>
        <v>Auckland</v>
      </c>
      <c r="G732" s="37" t="str">
        <f>VLOOKUP(F732,'TLA-EDB'!$A$12:$C$78,3,)</f>
        <v>Yes</v>
      </c>
      <c r="H732" s="65">
        <f>VLOOKUP($A732,'NZ.Stat (Format)'!$C$10:$H$2050,4,)</f>
        <v>5730</v>
      </c>
      <c r="I732" s="65">
        <f>VLOOKUP($A732,'NZ.Stat (Format)'!$C$10:$H$2050,5,)</f>
        <v>6070</v>
      </c>
      <c r="J732" s="65">
        <f>VLOOKUP($A732,'NZ.Stat (Format)'!$C$10:$H$2050,6,)</f>
        <v>6380</v>
      </c>
      <c r="K732" s="37"/>
      <c r="L732" s="37"/>
    </row>
    <row r="733" spans="1:12" x14ac:dyDescent="0.25">
      <c r="A733" s="37" t="s">
        <v>752</v>
      </c>
      <c r="B733" s="37" t="s">
        <v>33</v>
      </c>
      <c r="C733" s="37" t="s">
        <v>33</v>
      </c>
      <c r="D733" s="37" t="b">
        <f t="shared" si="11"/>
        <v>1</v>
      </c>
      <c r="E733" s="37" t="str">
        <f>VLOOKUP(C733,'EDB naming'!$A$6:$B$36,2,)</f>
        <v>Vector Lines</v>
      </c>
      <c r="F733" s="37" t="str">
        <f>VLOOKUP(A733,'NZ.Stat (Format)'!$C$10:$D$2050,2,)</f>
        <v>Auckland</v>
      </c>
      <c r="G733" s="37" t="str">
        <f>VLOOKUP(F733,'TLA-EDB'!$A$12:$C$78,3,)</f>
        <v>Yes</v>
      </c>
      <c r="H733" s="65">
        <f>VLOOKUP($A733,'NZ.Stat (Format)'!$C$10:$H$2050,4,)</f>
        <v>3370</v>
      </c>
      <c r="I733" s="65">
        <f>VLOOKUP($A733,'NZ.Stat (Format)'!$C$10:$H$2050,5,)</f>
        <v>3490</v>
      </c>
      <c r="J733" s="65">
        <f>VLOOKUP($A733,'NZ.Stat (Format)'!$C$10:$H$2050,6,)</f>
        <v>3520</v>
      </c>
      <c r="K733" s="37"/>
      <c r="L733" s="37"/>
    </row>
    <row r="734" spans="1:12" x14ac:dyDescent="0.25">
      <c r="A734" s="37" t="s">
        <v>753</v>
      </c>
      <c r="B734" s="37" t="s">
        <v>33</v>
      </c>
      <c r="C734" s="37" t="s">
        <v>33</v>
      </c>
      <c r="D734" s="37" t="b">
        <f t="shared" si="11"/>
        <v>1</v>
      </c>
      <c r="E734" s="37" t="str">
        <f>VLOOKUP(C734,'EDB naming'!$A$6:$B$36,2,)</f>
        <v>Vector Lines</v>
      </c>
      <c r="F734" s="37" t="str">
        <f>VLOOKUP(A734,'NZ.Stat (Format)'!$C$10:$D$2050,2,)</f>
        <v>Auckland</v>
      </c>
      <c r="G734" s="37" t="str">
        <f>VLOOKUP(F734,'TLA-EDB'!$A$12:$C$78,3,)</f>
        <v>Yes</v>
      </c>
      <c r="H734" s="65">
        <f>VLOOKUP($A734,'NZ.Stat (Format)'!$C$10:$H$2050,4,)</f>
        <v>4750</v>
      </c>
      <c r="I734" s="65">
        <f>VLOOKUP($A734,'NZ.Stat (Format)'!$C$10:$H$2050,5,)</f>
        <v>4980</v>
      </c>
      <c r="J734" s="65">
        <f>VLOOKUP($A734,'NZ.Stat (Format)'!$C$10:$H$2050,6,)</f>
        <v>5160</v>
      </c>
      <c r="K734" s="37"/>
      <c r="L734" s="37"/>
    </row>
    <row r="735" spans="1:12" x14ac:dyDescent="0.25">
      <c r="A735" s="37" t="s">
        <v>754</v>
      </c>
      <c r="B735" s="37" t="s">
        <v>33</v>
      </c>
      <c r="C735" s="37" t="s">
        <v>33</v>
      </c>
      <c r="D735" s="37" t="b">
        <f t="shared" si="11"/>
        <v>1</v>
      </c>
      <c r="E735" s="37" t="str">
        <f>VLOOKUP(C735,'EDB naming'!$A$6:$B$36,2,)</f>
        <v>Vector Lines</v>
      </c>
      <c r="F735" s="37" t="str">
        <f>VLOOKUP(A735,'NZ.Stat (Format)'!$C$10:$D$2050,2,)</f>
        <v>Auckland</v>
      </c>
      <c r="G735" s="37" t="str">
        <f>VLOOKUP(F735,'TLA-EDB'!$A$12:$C$78,3,)</f>
        <v>Yes</v>
      </c>
      <c r="H735" s="65">
        <f>VLOOKUP($A735,'NZ.Stat (Format)'!$C$10:$H$2050,4,)</f>
        <v>4770</v>
      </c>
      <c r="I735" s="65">
        <f>VLOOKUP($A735,'NZ.Stat (Format)'!$C$10:$H$2050,5,)</f>
        <v>5140</v>
      </c>
      <c r="J735" s="65">
        <f>VLOOKUP($A735,'NZ.Stat (Format)'!$C$10:$H$2050,6,)</f>
        <v>5390</v>
      </c>
      <c r="K735" s="37"/>
      <c r="L735" s="37"/>
    </row>
    <row r="736" spans="1:12" x14ac:dyDescent="0.25">
      <c r="A736" s="37" t="s">
        <v>755</v>
      </c>
      <c r="B736" s="37" t="s">
        <v>4207</v>
      </c>
      <c r="C736" s="37" t="s">
        <v>4207</v>
      </c>
      <c r="D736" s="37" t="b">
        <f t="shared" si="11"/>
        <v>1</v>
      </c>
      <c r="E736" s="37" t="str">
        <f>VLOOKUP(C736,'EDB naming'!$A$6:$B$36,2,)</f>
        <v>Wellington Electricity</v>
      </c>
      <c r="F736" s="37" t="str">
        <f>VLOOKUP(A736,'NZ.Stat (Format)'!$C$10:$D$2050,2,)</f>
        <v>Upper Hutt city</v>
      </c>
      <c r="G736" s="37" t="str">
        <f>VLOOKUP(F736,'TLA-EDB'!$A$12:$C$78,3,)</f>
        <v/>
      </c>
      <c r="H736" s="65">
        <f>VLOOKUP($A736,'NZ.Stat (Format)'!$C$10:$H$2050,4,)</f>
        <v>3080</v>
      </c>
      <c r="I736" s="65">
        <f>VLOOKUP($A736,'NZ.Stat (Format)'!$C$10:$H$2050,5,)</f>
        <v>3120</v>
      </c>
      <c r="J736" s="65">
        <f>VLOOKUP($A736,'NZ.Stat (Format)'!$C$10:$H$2050,6,)</f>
        <v>3140</v>
      </c>
      <c r="K736" s="37"/>
      <c r="L736" s="37"/>
    </row>
    <row r="737" spans="1:12" x14ac:dyDescent="0.25">
      <c r="A737" s="37" t="s">
        <v>756</v>
      </c>
      <c r="B737" s="37" t="s">
        <v>33</v>
      </c>
      <c r="C737" s="37" t="s">
        <v>33</v>
      </c>
      <c r="D737" s="37" t="b">
        <f t="shared" si="11"/>
        <v>1</v>
      </c>
      <c r="E737" s="37" t="str">
        <f>VLOOKUP(C737,'EDB naming'!$A$6:$B$36,2,)</f>
        <v>Vector Lines</v>
      </c>
      <c r="F737" s="37" t="str">
        <f>VLOOKUP(A737,'NZ.Stat (Format)'!$C$10:$D$2050,2,)</f>
        <v>Auckland</v>
      </c>
      <c r="G737" s="37" t="str">
        <f>VLOOKUP(F737,'TLA-EDB'!$A$12:$C$78,3,)</f>
        <v>Yes</v>
      </c>
      <c r="H737" s="65">
        <f>VLOOKUP($A737,'NZ.Stat (Format)'!$C$10:$H$2050,4,)</f>
        <v>4420</v>
      </c>
      <c r="I737" s="65">
        <f>VLOOKUP($A737,'NZ.Stat (Format)'!$C$10:$H$2050,5,)</f>
        <v>4680</v>
      </c>
      <c r="J737" s="65">
        <f>VLOOKUP($A737,'NZ.Stat (Format)'!$C$10:$H$2050,6,)</f>
        <v>4930</v>
      </c>
      <c r="K737" s="37"/>
      <c r="L737" s="37"/>
    </row>
    <row r="738" spans="1:12" x14ac:dyDescent="0.25">
      <c r="A738" s="37" t="s">
        <v>757</v>
      </c>
      <c r="B738" s="37" t="s">
        <v>33</v>
      </c>
      <c r="C738" s="37" t="s">
        <v>33</v>
      </c>
      <c r="D738" s="37" t="b">
        <f t="shared" si="11"/>
        <v>1</v>
      </c>
      <c r="E738" s="37" t="str">
        <f>VLOOKUP(C738,'EDB naming'!$A$6:$B$36,2,)</f>
        <v>Vector Lines</v>
      </c>
      <c r="F738" s="37" t="str">
        <f>VLOOKUP(A738,'NZ.Stat (Format)'!$C$10:$D$2050,2,)</f>
        <v>Auckland</v>
      </c>
      <c r="G738" s="37" t="str">
        <f>VLOOKUP(F738,'TLA-EDB'!$A$12:$C$78,3,)</f>
        <v>Yes</v>
      </c>
      <c r="H738" s="65">
        <f>VLOOKUP($A738,'NZ.Stat (Format)'!$C$10:$H$2050,4,)</f>
        <v>5890</v>
      </c>
      <c r="I738" s="65">
        <f>VLOOKUP($A738,'NZ.Stat (Format)'!$C$10:$H$2050,5,)</f>
        <v>6390</v>
      </c>
      <c r="J738" s="65">
        <f>VLOOKUP($A738,'NZ.Stat (Format)'!$C$10:$H$2050,6,)</f>
        <v>6770</v>
      </c>
      <c r="K738" s="37"/>
      <c r="L738" s="37"/>
    </row>
    <row r="739" spans="1:12" x14ac:dyDescent="0.25">
      <c r="A739" s="37" t="s">
        <v>758</v>
      </c>
      <c r="B739" s="37" t="s">
        <v>33</v>
      </c>
      <c r="C739" s="37" t="s">
        <v>33</v>
      </c>
      <c r="D739" s="37" t="b">
        <f t="shared" si="11"/>
        <v>1</v>
      </c>
      <c r="E739" s="37" t="str">
        <f>VLOOKUP(C739,'EDB naming'!$A$6:$B$36,2,)</f>
        <v>Vector Lines</v>
      </c>
      <c r="F739" s="37" t="str">
        <f>VLOOKUP(A739,'NZ.Stat (Format)'!$C$10:$D$2050,2,)</f>
        <v>Auckland</v>
      </c>
      <c r="G739" s="37" t="str">
        <f>VLOOKUP(F739,'TLA-EDB'!$A$12:$C$78,3,)</f>
        <v>Yes</v>
      </c>
      <c r="H739" s="65">
        <f>VLOOKUP($A739,'NZ.Stat (Format)'!$C$10:$H$2050,4,)</f>
        <v>4750</v>
      </c>
      <c r="I739" s="65">
        <f>VLOOKUP($A739,'NZ.Stat (Format)'!$C$10:$H$2050,5,)</f>
        <v>4940</v>
      </c>
      <c r="J739" s="65">
        <f>VLOOKUP($A739,'NZ.Stat (Format)'!$C$10:$H$2050,6,)</f>
        <v>5120</v>
      </c>
      <c r="K739" s="37"/>
      <c r="L739" s="37"/>
    </row>
    <row r="740" spans="1:12" x14ac:dyDescent="0.25">
      <c r="A740" s="37" t="s">
        <v>759</v>
      </c>
      <c r="B740" s="37" t="s">
        <v>33</v>
      </c>
      <c r="C740" s="37" t="s">
        <v>33</v>
      </c>
      <c r="D740" s="37" t="b">
        <f t="shared" si="11"/>
        <v>1</v>
      </c>
      <c r="E740" s="37" t="str">
        <f>VLOOKUP(C740,'EDB naming'!$A$6:$B$36,2,)</f>
        <v>Vector Lines</v>
      </c>
      <c r="F740" s="37" t="str">
        <f>VLOOKUP(A740,'NZ.Stat (Format)'!$C$10:$D$2050,2,)</f>
        <v>Auckland</v>
      </c>
      <c r="G740" s="37" t="str">
        <f>VLOOKUP(F740,'TLA-EDB'!$A$12:$C$78,3,)</f>
        <v>Yes</v>
      </c>
      <c r="H740" s="65">
        <f>VLOOKUP($A740,'NZ.Stat (Format)'!$C$10:$H$2050,4,)</f>
        <v>5100</v>
      </c>
      <c r="I740" s="65">
        <f>VLOOKUP($A740,'NZ.Stat (Format)'!$C$10:$H$2050,5,)</f>
        <v>5360</v>
      </c>
      <c r="J740" s="65">
        <f>VLOOKUP($A740,'NZ.Stat (Format)'!$C$10:$H$2050,6,)</f>
        <v>5630</v>
      </c>
      <c r="K740" s="37"/>
      <c r="L740" s="37"/>
    </row>
    <row r="741" spans="1:12" x14ac:dyDescent="0.25">
      <c r="A741" s="37" t="s">
        <v>760</v>
      </c>
      <c r="B741" s="37" t="s">
        <v>33</v>
      </c>
      <c r="C741" s="37" t="s">
        <v>33</v>
      </c>
      <c r="D741" s="37" t="b">
        <f t="shared" si="11"/>
        <v>1</v>
      </c>
      <c r="E741" s="37" t="str">
        <f>VLOOKUP(C741,'EDB naming'!$A$6:$B$36,2,)</f>
        <v>Vector Lines</v>
      </c>
      <c r="F741" s="37" t="str">
        <f>VLOOKUP(A741,'NZ.Stat (Format)'!$C$10:$D$2050,2,)</f>
        <v>Auckland</v>
      </c>
      <c r="G741" s="37" t="str">
        <f>VLOOKUP(F741,'TLA-EDB'!$A$12:$C$78,3,)</f>
        <v>Yes</v>
      </c>
      <c r="H741" s="65">
        <f>VLOOKUP($A741,'NZ.Stat (Format)'!$C$10:$H$2050,4,)</f>
        <v>5490</v>
      </c>
      <c r="I741" s="65">
        <f>VLOOKUP($A741,'NZ.Stat (Format)'!$C$10:$H$2050,5,)</f>
        <v>6150</v>
      </c>
      <c r="J741" s="65">
        <f>VLOOKUP($A741,'NZ.Stat (Format)'!$C$10:$H$2050,6,)</f>
        <v>6860</v>
      </c>
      <c r="K741" s="37"/>
      <c r="L741" s="37"/>
    </row>
    <row r="742" spans="1:12" x14ac:dyDescent="0.25">
      <c r="A742" s="37" t="s">
        <v>761</v>
      </c>
      <c r="B742" s="37" t="s">
        <v>33</v>
      </c>
      <c r="C742" s="37" t="s">
        <v>33</v>
      </c>
      <c r="D742" s="37" t="b">
        <f t="shared" si="11"/>
        <v>1</v>
      </c>
      <c r="E742" s="37" t="str">
        <f>VLOOKUP(C742,'EDB naming'!$A$6:$B$36,2,)</f>
        <v>Vector Lines</v>
      </c>
      <c r="F742" s="37" t="str">
        <f>VLOOKUP(A742,'NZ.Stat (Format)'!$C$10:$D$2050,2,)</f>
        <v>Auckland</v>
      </c>
      <c r="G742" s="37" t="str">
        <f>VLOOKUP(F742,'TLA-EDB'!$A$12:$C$78,3,)</f>
        <v>Yes</v>
      </c>
      <c r="H742" s="65">
        <f>VLOOKUP($A742,'NZ.Stat (Format)'!$C$10:$H$2050,4,)</f>
        <v>3640</v>
      </c>
      <c r="I742" s="65">
        <f>VLOOKUP($A742,'NZ.Stat (Format)'!$C$10:$H$2050,5,)</f>
        <v>3810</v>
      </c>
      <c r="J742" s="65">
        <f>VLOOKUP($A742,'NZ.Stat (Format)'!$C$10:$H$2050,6,)</f>
        <v>3870</v>
      </c>
      <c r="K742" s="37"/>
      <c r="L742" s="37"/>
    </row>
    <row r="743" spans="1:12" x14ac:dyDescent="0.25">
      <c r="A743" s="37" t="s">
        <v>762</v>
      </c>
      <c r="B743" s="37" t="s">
        <v>33</v>
      </c>
      <c r="C743" s="37" t="s">
        <v>33</v>
      </c>
      <c r="D743" s="37" t="b">
        <f t="shared" si="11"/>
        <v>1</v>
      </c>
      <c r="E743" s="37" t="str">
        <f>VLOOKUP(C743,'EDB naming'!$A$6:$B$36,2,)</f>
        <v>Vector Lines</v>
      </c>
      <c r="F743" s="37" t="str">
        <f>VLOOKUP(A743,'NZ.Stat (Format)'!$C$10:$D$2050,2,)</f>
        <v>Auckland</v>
      </c>
      <c r="G743" s="37" t="str">
        <f>VLOOKUP(F743,'TLA-EDB'!$A$12:$C$78,3,)</f>
        <v>Yes</v>
      </c>
      <c r="H743" s="65">
        <f>VLOOKUP($A743,'NZ.Stat (Format)'!$C$10:$H$2050,4,)</f>
        <v>5220</v>
      </c>
      <c r="I743" s="65">
        <f>VLOOKUP($A743,'NZ.Stat (Format)'!$C$10:$H$2050,5,)</f>
        <v>5450</v>
      </c>
      <c r="J743" s="65">
        <f>VLOOKUP($A743,'NZ.Stat (Format)'!$C$10:$H$2050,6,)</f>
        <v>5660</v>
      </c>
      <c r="K743" s="37"/>
      <c r="L743" s="37"/>
    </row>
    <row r="744" spans="1:12" x14ac:dyDescent="0.25">
      <c r="A744" s="37" t="s">
        <v>763</v>
      </c>
      <c r="B744" s="37" t="s">
        <v>33</v>
      </c>
      <c r="C744" s="37" t="s">
        <v>33</v>
      </c>
      <c r="D744" s="37" t="b">
        <f t="shared" si="11"/>
        <v>1</v>
      </c>
      <c r="E744" s="37" t="str">
        <f>VLOOKUP(C744,'EDB naming'!$A$6:$B$36,2,)</f>
        <v>Vector Lines</v>
      </c>
      <c r="F744" s="37" t="str">
        <f>VLOOKUP(A744,'NZ.Stat (Format)'!$C$10:$D$2050,2,)</f>
        <v>Auckland</v>
      </c>
      <c r="G744" s="37" t="str">
        <f>VLOOKUP(F744,'TLA-EDB'!$A$12:$C$78,3,)</f>
        <v>Yes</v>
      </c>
      <c r="H744" s="65">
        <f>VLOOKUP($A744,'NZ.Stat (Format)'!$C$10:$H$2050,4,)</f>
        <v>3150</v>
      </c>
      <c r="I744" s="65">
        <f>VLOOKUP($A744,'NZ.Stat (Format)'!$C$10:$H$2050,5,)</f>
        <v>3300</v>
      </c>
      <c r="J744" s="65">
        <f>VLOOKUP($A744,'NZ.Stat (Format)'!$C$10:$H$2050,6,)</f>
        <v>3440</v>
      </c>
      <c r="K744" s="37"/>
      <c r="L744" s="37"/>
    </row>
    <row r="745" spans="1:12" x14ac:dyDescent="0.25">
      <c r="A745" s="37" t="s">
        <v>764</v>
      </c>
      <c r="B745" s="37" t="s">
        <v>33</v>
      </c>
      <c r="C745" s="37" t="s">
        <v>33</v>
      </c>
      <c r="D745" s="37" t="b">
        <f t="shared" si="11"/>
        <v>1</v>
      </c>
      <c r="E745" s="37" t="str">
        <f>VLOOKUP(C745,'EDB naming'!$A$6:$B$36,2,)</f>
        <v>Vector Lines</v>
      </c>
      <c r="F745" s="37" t="str">
        <f>VLOOKUP(A745,'NZ.Stat (Format)'!$C$10:$D$2050,2,)</f>
        <v>Auckland</v>
      </c>
      <c r="G745" s="37" t="str">
        <f>VLOOKUP(F745,'TLA-EDB'!$A$12:$C$78,3,)</f>
        <v>Yes</v>
      </c>
      <c r="H745" s="65">
        <f>VLOOKUP($A745,'NZ.Stat (Format)'!$C$10:$H$2050,4,)</f>
        <v>3270</v>
      </c>
      <c r="I745" s="65">
        <f>VLOOKUP($A745,'NZ.Stat (Format)'!$C$10:$H$2050,5,)</f>
        <v>3440</v>
      </c>
      <c r="J745" s="65">
        <f>VLOOKUP($A745,'NZ.Stat (Format)'!$C$10:$H$2050,6,)</f>
        <v>3600</v>
      </c>
      <c r="K745" s="37"/>
      <c r="L745" s="37"/>
    </row>
    <row r="746" spans="1:12" x14ac:dyDescent="0.25">
      <c r="A746" s="37" t="s">
        <v>765</v>
      </c>
      <c r="B746" s="37" t="s">
        <v>33</v>
      </c>
      <c r="C746" s="37" t="s">
        <v>33</v>
      </c>
      <c r="D746" s="37" t="b">
        <f t="shared" si="11"/>
        <v>1</v>
      </c>
      <c r="E746" s="37" t="str">
        <f>VLOOKUP(C746,'EDB naming'!$A$6:$B$36,2,)</f>
        <v>Vector Lines</v>
      </c>
      <c r="F746" s="37" t="str">
        <f>VLOOKUP(A746,'NZ.Stat (Format)'!$C$10:$D$2050,2,)</f>
        <v>Auckland</v>
      </c>
      <c r="G746" s="37" t="str">
        <f>VLOOKUP(F746,'TLA-EDB'!$A$12:$C$78,3,)</f>
        <v>Yes</v>
      </c>
      <c r="H746" s="65">
        <f>VLOOKUP($A746,'NZ.Stat (Format)'!$C$10:$H$2050,4,)</f>
        <v>3760</v>
      </c>
      <c r="I746" s="65">
        <f>VLOOKUP($A746,'NZ.Stat (Format)'!$C$10:$H$2050,5,)</f>
        <v>3970</v>
      </c>
      <c r="J746" s="65">
        <f>VLOOKUP($A746,'NZ.Stat (Format)'!$C$10:$H$2050,6,)</f>
        <v>4080</v>
      </c>
      <c r="K746" s="37"/>
      <c r="L746" s="37"/>
    </row>
    <row r="747" spans="1:12" x14ac:dyDescent="0.25">
      <c r="A747" s="37" t="s">
        <v>766</v>
      </c>
      <c r="B747" s="37" t="s">
        <v>33</v>
      </c>
      <c r="C747" s="37" t="s">
        <v>33</v>
      </c>
      <c r="D747" s="37" t="b">
        <f t="shared" si="11"/>
        <v>1</v>
      </c>
      <c r="E747" s="37" t="str">
        <f>VLOOKUP(C747,'EDB naming'!$A$6:$B$36,2,)</f>
        <v>Vector Lines</v>
      </c>
      <c r="F747" s="37" t="str">
        <f>VLOOKUP(A747,'NZ.Stat (Format)'!$C$10:$D$2050,2,)</f>
        <v>Auckland</v>
      </c>
      <c r="G747" s="37" t="str">
        <f>VLOOKUP(F747,'TLA-EDB'!$A$12:$C$78,3,)</f>
        <v>Yes</v>
      </c>
      <c r="H747" s="65">
        <f>VLOOKUP($A747,'NZ.Stat (Format)'!$C$10:$H$2050,4,)</f>
        <v>4130</v>
      </c>
      <c r="I747" s="65">
        <f>VLOOKUP($A747,'NZ.Stat (Format)'!$C$10:$H$2050,5,)</f>
        <v>6890</v>
      </c>
      <c r="J747" s="65">
        <f>VLOOKUP($A747,'NZ.Stat (Format)'!$C$10:$H$2050,6,)</f>
        <v>9810</v>
      </c>
      <c r="K747" s="37"/>
      <c r="L747" s="37"/>
    </row>
    <row r="748" spans="1:12" x14ac:dyDescent="0.25">
      <c r="A748" s="37" t="s">
        <v>767</v>
      </c>
      <c r="B748" s="37" t="s">
        <v>33</v>
      </c>
      <c r="C748" s="37" t="s">
        <v>33</v>
      </c>
      <c r="D748" s="37" t="b">
        <f t="shared" si="11"/>
        <v>1</v>
      </c>
      <c r="E748" s="37" t="str">
        <f>VLOOKUP(C748,'EDB naming'!$A$6:$B$36,2,)</f>
        <v>Vector Lines</v>
      </c>
      <c r="F748" s="37" t="str">
        <f>VLOOKUP(A748,'NZ.Stat (Format)'!$C$10:$D$2050,2,)</f>
        <v>Auckland</v>
      </c>
      <c r="G748" s="37" t="str">
        <f>VLOOKUP(F748,'TLA-EDB'!$A$12:$C$78,3,)</f>
        <v>Yes</v>
      </c>
      <c r="H748" s="65">
        <f>VLOOKUP($A748,'NZ.Stat (Format)'!$C$10:$H$2050,4,)</f>
        <v>5180</v>
      </c>
      <c r="I748" s="65">
        <f>VLOOKUP($A748,'NZ.Stat (Format)'!$C$10:$H$2050,5,)</f>
        <v>5720</v>
      </c>
      <c r="J748" s="65">
        <f>VLOOKUP($A748,'NZ.Stat (Format)'!$C$10:$H$2050,6,)</f>
        <v>5970</v>
      </c>
      <c r="K748" s="37"/>
      <c r="L748" s="37"/>
    </row>
    <row r="749" spans="1:12" x14ac:dyDescent="0.25">
      <c r="A749" s="37" t="s">
        <v>768</v>
      </c>
      <c r="B749" s="37" t="s">
        <v>33</v>
      </c>
      <c r="C749" s="37" t="s">
        <v>33</v>
      </c>
      <c r="D749" s="37" t="b">
        <f t="shared" si="11"/>
        <v>1</v>
      </c>
      <c r="E749" s="37" t="str">
        <f>VLOOKUP(C749,'EDB naming'!$A$6:$B$36,2,)</f>
        <v>Vector Lines</v>
      </c>
      <c r="F749" s="37" t="str">
        <f>VLOOKUP(A749,'NZ.Stat (Format)'!$C$10:$D$2050,2,)</f>
        <v>Auckland</v>
      </c>
      <c r="G749" s="37" t="str">
        <f>VLOOKUP(F749,'TLA-EDB'!$A$12:$C$78,3,)</f>
        <v>Yes</v>
      </c>
      <c r="H749" s="65">
        <f>VLOOKUP($A749,'NZ.Stat (Format)'!$C$10:$H$2050,4,)</f>
        <v>3170</v>
      </c>
      <c r="I749" s="65">
        <f>VLOOKUP($A749,'NZ.Stat (Format)'!$C$10:$H$2050,5,)</f>
        <v>3310</v>
      </c>
      <c r="J749" s="65">
        <f>VLOOKUP($A749,'NZ.Stat (Format)'!$C$10:$H$2050,6,)</f>
        <v>3450</v>
      </c>
      <c r="K749" s="37"/>
      <c r="L749" s="37"/>
    </row>
    <row r="750" spans="1:12" x14ac:dyDescent="0.25">
      <c r="A750" s="37" t="s">
        <v>769</v>
      </c>
      <c r="B750" s="37" t="s">
        <v>33</v>
      </c>
      <c r="C750" s="37" t="s">
        <v>33</v>
      </c>
      <c r="D750" s="37" t="b">
        <f t="shared" si="11"/>
        <v>1</v>
      </c>
      <c r="E750" s="37" t="str">
        <f>VLOOKUP(C750,'EDB naming'!$A$6:$B$36,2,)</f>
        <v>Vector Lines</v>
      </c>
      <c r="F750" s="37" t="str">
        <f>VLOOKUP(A750,'NZ.Stat (Format)'!$C$10:$D$2050,2,)</f>
        <v>Auckland</v>
      </c>
      <c r="G750" s="37" t="str">
        <f>VLOOKUP(F750,'TLA-EDB'!$A$12:$C$78,3,)</f>
        <v>Yes</v>
      </c>
      <c r="H750" s="65">
        <f>VLOOKUP($A750,'NZ.Stat (Format)'!$C$10:$H$2050,4,)</f>
        <v>3530</v>
      </c>
      <c r="I750" s="65">
        <f>VLOOKUP($A750,'NZ.Stat (Format)'!$C$10:$H$2050,5,)</f>
        <v>3710</v>
      </c>
      <c r="J750" s="65">
        <f>VLOOKUP($A750,'NZ.Stat (Format)'!$C$10:$H$2050,6,)</f>
        <v>3860</v>
      </c>
      <c r="K750" s="37"/>
      <c r="L750" s="37"/>
    </row>
    <row r="751" spans="1:12" x14ac:dyDescent="0.25">
      <c r="A751" s="37" t="s">
        <v>770</v>
      </c>
      <c r="B751" s="37" t="s">
        <v>33</v>
      </c>
      <c r="C751" s="37" t="s">
        <v>33</v>
      </c>
      <c r="D751" s="37" t="b">
        <f t="shared" si="11"/>
        <v>1</v>
      </c>
      <c r="E751" s="37" t="str">
        <f>VLOOKUP(C751,'EDB naming'!$A$6:$B$36,2,)</f>
        <v>Vector Lines</v>
      </c>
      <c r="F751" s="37" t="str">
        <f>VLOOKUP(A751,'NZ.Stat (Format)'!$C$10:$D$2050,2,)</f>
        <v>Auckland</v>
      </c>
      <c r="G751" s="37" t="str">
        <f>VLOOKUP(F751,'TLA-EDB'!$A$12:$C$78,3,)</f>
        <v>Yes</v>
      </c>
      <c r="H751" s="65">
        <f>VLOOKUP($A751,'NZ.Stat (Format)'!$C$10:$H$2050,4,)</f>
        <v>4380</v>
      </c>
      <c r="I751" s="65">
        <f>VLOOKUP($A751,'NZ.Stat (Format)'!$C$10:$H$2050,5,)</f>
        <v>4910</v>
      </c>
      <c r="J751" s="65">
        <f>VLOOKUP($A751,'NZ.Stat (Format)'!$C$10:$H$2050,6,)</f>
        <v>5210</v>
      </c>
      <c r="K751" s="37"/>
      <c r="L751" s="37"/>
    </row>
    <row r="752" spans="1:12" x14ac:dyDescent="0.25">
      <c r="A752" s="37" t="s">
        <v>771</v>
      </c>
      <c r="B752" s="37" t="s">
        <v>33</v>
      </c>
      <c r="C752" s="37" t="s">
        <v>33</v>
      </c>
      <c r="D752" s="37" t="b">
        <f t="shared" si="11"/>
        <v>1</v>
      </c>
      <c r="E752" s="37" t="str">
        <f>VLOOKUP(C752,'EDB naming'!$A$6:$B$36,2,)</f>
        <v>Vector Lines</v>
      </c>
      <c r="F752" s="37" t="str">
        <f>VLOOKUP(A752,'NZ.Stat (Format)'!$C$10:$D$2050,2,)</f>
        <v>Auckland</v>
      </c>
      <c r="G752" s="37" t="str">
        <f>VLOOKUP(F752,'TLA-EDB'!$A$12:$C$78,3,)</f>
        <v>Yes</v>
      </c>
      <c r="H752" s="65">
        <f>VLOOKUP($A752,'NZ.Stat (Format)'!$C$10:$H$2050,4,)</f>
        <v>5300</v>
      </c>
      <c r="I752" s="65">
        <f>VLOOKUP($A752,'NZ.Stat (Format)'!$C$10:$H$2050,5,)</f>
        <v>5460</v>
      </c>
      <c r="J752" s="65">
        <f>VLOOKUP($A752,'NZ.Stat (Format)'!$C$10:$H$2050,6,)</f>
        <v>5640</v>
      </c>
      <c r="K752" s="37"/>
      <c r="L752" s="37"/>
    </row>
    <row r="753" spans="1:12" x14ac:dyDescent="0.25">
      <c r="A753" s="37" t="s">
        <v>772</v>
      </c>
      <c r="B753" s="37" t="s">
        <v>33</v>
      </c>
      <c r="C753" s="37" t="s">
        <v>33</v>
      </c>
      <c r="D753" s="37" t="b">
        <f t="shared" si="11"/>
        <v>1</v>
      </c>
      <c r="E753" s="37" t="str">
        <f>VLOOKUP(C753,'EDB naming'!$A$6:$B$36,2,)</f>
        <v>Vector Lines</v>
      </c>
      <c r="F753" s="37" t="str">
        <f>VLOOKUP(A753,'NZ.Stat (Format)'!$C$10:$D$2050,2,)</f>
        <v>Auckland</v>
      </c>
      <c r="G753" s="37" t="str">
        <f>VLOOKUP(F753,'TLA-EDB'!$A$12:$C$78,3,)</f>
        <v>Yes</v>
      </c>
      <c r="H753" s="65">
        <f>VLOOKUP($A753,'NZ.Stat (Format)'!$C$10:$H$2050,4,)</f>
        <v>4860</v>
      </c>
      <c r="I753" s="65">
        <f>VLOOKUP($A753,'NZ.Stat (Format)'!$C$10:$H$2050,5,)</f>
        <v>5120</v>
      </c>
      <c r="J753" s="65">
        <f>VLOOKUP($A753,'NZ.Stat (Format)'!$C$10:$H$2050,6,)</f>
        <v>5360</v>
      </c>
      <c r="K753" s="37"/>
      <c r="L753" s="37"/>
    </row>
    <row r="754" spans="1:12" x14ac:dyDescent="0.25">
      <c r="A754" s="37" t="s">
        <v>773</v>
      </c>
      <c r="B754" s="37" t="s">
        <v>33</v>
      </c>
      <c r="C754" s="37" t="s">
        <v>33</v>
      </c>
      <c r="D754" s="37" t="b">
        <f t="shared" si="11"/>
        <v>1</v>
      </c>
      <c r="E754" s="37" t="str">
        <f>VLOOKUP(C754,'EDB naming'!$A$6:$B$36,2,)</f>
        <v>Vector Lines</v>
      </c>
      <c r="F754" s="37" t="str">
        <f>VLOOKUP(A754,'NZ.Stat (Format)'!$C$10:$D$2050,2,)</f>
        <v>Auckland</v>
      </c>
      <c r="G754" s="37" t="str">
        <f>VLOOKUP(F754,'TLA-EDB'!$A$12:$C$78,3,)</f>
        <v>Yes</v>
      </c>
      <c r="H754" s="65">
        <f>VLOOKUP($A754,'NZ.Stat (Format)'!$C$10:$H$2050,4,)</f>
        <v>3190</v>
      </c>
      <c r="I754" s="65">
        <f>VLOOKUP($A754,'NZ.Stat (Format)'!$C$10:$H$2050,5,)</f>
        <v>3300</v>
      </c>
      <c r="J754" s="65">
        <f>VLOOKUP($A754,'NZ.Stat (Format)'!$C$10:$H$2050,6,)</f>
        <v>3410</v>
      </c>
      <c r="K754" s="37"/>
      <c r="L754" s="37"/>
    </row>
    <row r="755" spans="1:12" x14ac:dyDescent="0.25">
      <c r="A755" s="37" t="s">
        <v>774</v>
      </c>
      <c r="B755" s="37" t="s">
        <v>33</v>
      </c>
      <c r="C755" s="37" t="s">
        <v>33</v>
      </c>
      <c r="D755" s="37" t="b">
        <f t="shared" si="11"/>
        <v>1</v>
      </c>
      <c r="E755" s="37" t="str">
        <f>VLOOKUP(C755,'EDB naming'!$A$6:$B$36,2,)</f>
        <v>Vector Lines</v>
      </c>
      <c r="F755" s="37" t="str">
        <f>VLOOKUP(A755,'NZ.Stat (Format)'!$C$10:$D$2050,2,)</f>
        <v>Auckland</v>
      </c>
      <c r="G755" s="37" t="str">
        <f>VLOOKUP(F755,'TLA-EDB'!$A$12:$C$78,3,)</f>
        <v>Yes</v>
      </c>
      <c r="H755" s="65">
        <f>VLOOKUP($A755,'NZ.Stat (Format)'!$C$10:$H$2050,4,)</f>
        <v>4510</v>
      </c>
      <c r="I755" s="65">
        <f>VLOOKUP($A755,'NZ.Stat (Format)'!$C$10:$H$2050,5,)</f>
        <v>4710</v>
      </c>
      <c r="J755" s="65">
        <f>VLOOKUP($A755,'NZ.Stat (Format)'!$C$10:$H$2050,6,)</f>
        <v>4900</v>
      </c>
      <c r="K755" s="37"/>
      <c r="L755" s="37"/>
    </row>
    <row r="756" spans="1:12" x14ac:dyDescent="0.25">
      <c r="A756" s="37" t="s">
        <v>775</v>
      </c>
      <c r="B756" s="37" t="s">
        <v>33</v>
      </c>
      <c r="C756" s="37" t="s">
        <v>33</v>
      </c>
      <c r="D756" s="37" t="b">
        <f t="shared" si="11"/>
        <v>1</v>
      </c>
      <c r="E756" s="37" t="str">
        <f>VLOOKUP(C756,'EDB naming'!$A$6:$B$36,2,)</f>
        <v>Vector Lines</v>
      </c>
      <c r="F756" s="37" t="str">
        <f>VLOOKUP(A756,'NZ.Stat (Format)'!$C$10:$D$2050,2,)</f>
        <v>Auckland</v>
      </c>
      <c r="G756" s="37" t="str">
        <f>VLOOKUP(F756,'TLA-EDB'!$A$12:$C$78,3,)</f>
        <v>Yes</v>
      </c>
      <c r="H756" s="65">
        <f>VLOOKUP($A756,'NZ.Stat (Format)'!$C$10:$H$2050,4,)</f>
        <v>3910</v>
      </c>
      <c r="I756" s="65">
        <f>VLOOKUP($A756,'NZ.Stat (Format)'!$C$10:$H$2050,5,)</f>
        <v>4080</v>
      </c>
      <c r="J756" s="65">
        <f>VLOOKUP($A756,'NZ.Stat (Format)'!$C$10:$H$2050,6,)</f>
        <v>4260</v>
      </c>
      <c r="K756" s="37"/>
      <c r="L756" s="37"/>
    </row>
    <row r="757" spans="1:12" x14ac:dyDescent="0.25">
      <c r="A757" s="37" t="s">
        <v>776</v>
      </c>
      <c r="B757" s="37" t="s">
        <v>33</v>
      </c>
      <c r="C757" s="37" t="s">
        <v>33</v>
      </c>
      <c r="D757" s="37" t="b">
        <f t="shared" si="11"/>
        <v>1</v>
      </c>
      <c r="E757" s="37" t="str">
        <f>VLOOKUP(C757,'EDB naming'!$A$6:$B$36,2,)</f>
        <v>Vector Lines</v>
      </c>
      <c r="F757" s="37" t="str">
        <f>VLOOKUP(A757,'NZ.Stat (Format)'!$C$10:$D$2050,2,)</f>
        <v>Auckland</v>
      </c>
      <c r="G757" s="37" t="str">
        <f>VLOOKUP(F757,'TLA-EDB'!$A$12:$C$78,3,)</f>
        <v>Yes</v>
      </c>
      <c r="H757" s="65">
        <f>VLOOKUP($A757,'NZ.Stat (Format)'!$C$10:$H$2050,4,)</f>
        <v>2430</v>
      </c>
      <c r="I757" s="65">
        <f>VLOOKUP($A757,'NZ.Stat (Format)'!$C$10:$H$2050,5,)</f>
        <v>2500</v>
      </c>
      <c r="J757" s="65">
        <f>VLOOKUP($A757,'NZ.Stat (Format)'!$C$10:$H$2050,6,)</f>
        <v>2580</v>
      </c>
      <c r="K757" s="37"/>
      <c r="L757" s="37"/>
    </row>
    <row r="758" spans="1:12" x14ac:dyDescent="0.25">
      <c r="A758" s="37" t="s">
        <v>777</v>
      </c>
      <c r="B758" s="37" t="s">
        <v>33</v>
      </c>
      <c r="C758" s="37" t="s">
        <v>33</v>
      </c>
      <c r="D758" s="37" t="b">
        <f t="shared" si="11"/>
        <v>1</v>
      </c>
      <c r="E758" s="37" t="str">
        <f>VLOOKUP(C758,'EDB naming'!$A$6:$B$36,2,)</f>
        <v>Vector Lines</v>
      </c>
      <c r="F758" s="37" t="str">
        <f>VLOOKUP(A758,'NZ.Stat (Format)'!$C$10:$D$2050,2,)</f>
        <v>Auckland</v>
      </c>
      <c r="G758" s="37" t="str">
        <f>VLOOKUP(F758,'TLA-EDB'!$A$12:$C$78,3,)</f>
        <v>Yes</v>
      </c>
      <c r="H758" s="65">
        <f>VLOOKUP($A758,'NZ.Stat (Format)'!$C$10:$H$2050,4,)</f>
        <v>3490</v>
      </c>
      <c r="I758" s="65">
        <f>VLOOKUP($A758,'NZ.Stat (Format)'!$C$10:$H$2050,5,)</f>
        <v>3580</v>
      </c>
      <c r="J758" s="65">
        <f>VLOOKUP($A758,'NZ.Stat (Format)'!$C$10:$H$2050,6,)</f>
        <v>3670</v>
      </c>
      <c r="K758" s="37"/>
      <c r="L758" s="37"/>
    </row>
    <row r="759" spans="1:12" x14ac:dyDescent="0.25">
      <c r="A759" s="37" t="s">
        <v>778</v>
      </c>
      <c r="B759" s="37" t="s">
        <v>33</v>
      </c>
      <c r="C759" s="37" t="s">
        <v>33</v>
      </c>
      <c r="D759" s="37" t="b">
        <f t="shared" si="11"/>
        <v>1</v>
      </c>
      <c r="E759" s="37" t="str">
        <f>VLOOKUP(C759,'EDB naming'!$A$6:$B$36,2,)</f>
        <v>Vector Lines</v>
      </c>
      <c r="F759" s="37" t="str">
        <f>VLOOKUP(A759,'NZ.Stat (Format)'!$C$10:$D$2050,2,)</f>
        <v>Auckland</v>
      </c>
      <c r="G759" s="37" t="str">
        <f>VLOOKUP(F759,'TLA-EDB'!$A$12:$C$78,3,)</f>
        <v>Yes</v>
      </c>
      <c r="H759" s="65">
        <f>VLOOKUP($A759,'NZ.Stat (Format)'!$C$10:$H$2050,4,)</f>
        <v>5120</v>
      </c>
      <c r="I759" s="65">
        <f>VLOOKUP($A759,'NZ.Stat (Format)'!$C$10:$H$2050,5,)</f>
        <v>5250</v>
      </c>
      <c r="J759" s="65">
        <f>VLOOKUP($A759,'NZ.Stat (Format)'!$C$10:$H$2050,6,)</f>
        <v>5370</v>
      </c>
      <c r="K759" s="37"/>
      <c r="L759" s="37"/>
    </row>
    <row r="760" spans="1:12" x14ac:dyDescent="0.25">
      <c r="A760" s="37" t="s">
        <v>779</v>
      </c>
      <c r="B760" s="37" t="s">
        <v>33</v>
      </c>
      <c r="C760" s="37" t="s">
        <v>33</v>
      </c>
      <c r="D760" s="37" t="b">
        <f t="shared" si="11"/>
        <v>1</v>
      </c>
      <c r="E760" s="37" t="str">
        <f>VLOOKUP(C760,'EDB naming'!$A$6:$B$36,2,)</f>
        <v>Vector Lines</v>
      </c>
      <c r="F760" s="37" t="str">
        <f>VLOOKUP(A760,'NZ.Stat (Format)'!$C$10:$D$2050,2,)</f>
        <v>Auckland</v>
      </c>
      <c r="G760" s="37" t="str">
        <f>VLOOKUP(F760,'TLA-EDB'!$A$12:$C$78,3,)</f>
        <v>Yes</v>
      </c>
      <c r="H760" s="65">
        <f>VLOOKUP($A760,'NZ.Stat (Format)'!$C$10:$H$2050,4,)</f>
        <v>5560</v>
      </c>
      <c r="I760" s="65">
        <f>VLOOKUP($A760,'NZ.Stat (Format)'!$C$10:$H$2050,5,)</f>
        <v>5840</v>
      </c>
      <c r="J760" s="65">
        <f>VLOOKUP($A760,'NZ.Stat (Format)'!$C$10:$H$2050,6,)</f>
        <v>6120</v>
      </c>
      <c r="K760" s="37"/>
      <c r="L760" s="37"/>
    </row>
    <row r="761" spans="1:12" x14ac:dyDescent="0.25">
      <c r="A761" s="37" t="s">
        <v>780</v>
      </c>
      <c r="B761" s="37" t="s">
        <v>33</v>
      </c>
      <c r="C761" s="37" t="s">
        <v>33</v>
      </c>
      <c r="D761" s="37" t="b">
        <f t="shared" si="11"/>
        <v>1</v>
      </c>
      <c r="E761" s="37" t="str">
        <f>VLOOKUP(C761,'EDB naming'!$A$6:$B$36,2,)</f>
        <v>Vector Lines</v>
      </c>
      <c r="F761" s="37" t="str">
        <f>VLOOKUP(A761,'NZ.Stat (Format)'!$C$10:$D$2050,2,)</f>
        <v>Auckland</v>
      </c>
      <c r="G761" s="37" t="str">
        <f>VLOOKUP(F761,'TLA-EDB'!$A$12:$C$78,3,)</f>
        <v>Yes</v>
      </c>
      <c r="H761" s="65">
        <f>VLOOKUP($A761,'NZ.Stat (Format)'!$C$10:$H$2050,4,)</f>
        <v>3980</v>
      </c>
      <c r="I761" s="65">
        <f>VLOOKUP($A761,'NZ.Stat (Format)'!$C$10:$H$2050,5,)</f>
        <v>4210</v>
      </c>
      <c r="J761" s="65">
        <f>VLOOKUP($A761,'NZ.Stat (Format)'!$C$10:$H$2050,6,)</f>
        <v>4330</v>
      </c>
      <c r="K761" s="37"/>
      <c r="L761" s="37"/>
    </row>
    <row r="762" spans="1:12" x14ac:dyDescent="0.25">
      <c r="A762" s="37" t="s">
        <v>781</v>
      </c>
      <c r="B762" s="37" t="s">
        <v>33</v>
      </c>
      <c r="C762" s="37" t="s">
        <v>33</v>
      </c>
      <c r="D762" s="37" t="b">
        <f t="shared" si="11"/>
        <v>1</v>
      </c>
      <c r="E762" s="37" t="str">
        <f>VLOOKUP(C762,'EDB naming'!$A$6:$B$36,2,)</f>
        <v>Vector Lines</v>
      </c>
      <c r="F762" s="37" t="str">
        <f>VLOOKUP(A762,'NZ.Stat (Format)'!$C$10:$D$2050,2,)</f>
        <v>Auckland</v>
      </c>
      <c r="G762" s="37" t="str">
        <f>VLOOKUP(F762,'TLA-EDB'!$A$12:$C$78,3,)</f>
        <v>Yes</v>
      </c>
      <c r="H762" s="65">
        <f>VLOOKUP($A762,'NZ.Stat (Format)'!$C$10:$H$2050,4,)</f>
        <v>4390</v>
      </c>
      <c r="I762" s="65">
        <f>VLOOKUP($A762,'NZ.Stat (Format)'!$C$10:$H$2050,5,)</f>
        <v>4570</v>
      </c>
      <c r="J762" s="65">
        <f>VLOOKUP($A762,'NZ.Stat (Format)'!$C$10:$H$2050,6,)</f>
        <v>4770</v>
      </c>
      <c r="K762" s="37"/>
      <c r="L762" s="37"/>
    </row>
    <row r="763" spans="1:12" x14ac:dyDescent="0.25">
      <c r="A763" s="37" t="s">
        <v>782</v>
      </c>
      <c r="B763" s="37" t="s">
        <v>33</v>
      </c>
      <c r="C763" s="37" t="s">
        <v>33</v>
      </c>
      <c r="D763" s="37" t="b">
        <f t="shared" si="11"/>
        <v>1</v>
      </c>
      <c r="E763" s="37" t="str">
        <f>VLOOKUP(C763,'EDB naming'!$A$6:$B$36,2,)</f>
        <v>Vector Lines</v>
      </c>
      <c r="F763" s="37" t="str">
        <f>VLOOKUP(A763,'NZ.Stat (Format)'!$C$10:$D$2050,2,)</f>
        <v>Auckland</v>
      </c>
      <c r="G763" s="37" t="str">
        <f>VLOOKUP(F763,'TLA-EDB'!$A$12:$C$78,3,)</f>
        <v>Yes</v>
      </c>
      <c r="H763" s="65">
        <f>VLOOKUP($A763,'NZ.Stat (Format)'!$C$10:$H$2050,4,)</f>
        <v>520</v>
      </c>
      <c r="I763" s="65">
        <f>VLOOKUP($A763,'NZ.Stat (Format)'!$C$10:$H$2050,5,)</f>
        <v>520</v>
      </c>
      <c r="J763" s="65">
        <f>VLOOKUP($A763,'NZ.Stat (Format)'!$C$10:$H$2050,6,)</f>
        <v>530</v>
      </c>
      <c r="K763" s="37"/>
      <c r="L763" s="37"/>
    </row>
    <row r="764" spans="1:12" x14ac:dyDescent="0.25">
      <c r="A764" s="37" t="s">
        <v>783</v>
      </c>
      <c r="B764" s="37" t="s">
        <v>33</v>
      </c>
      <c r="C764" s="37" t="s">
        <v>33</v>
      </c>
      <c r="D764" s="37" t="b">
        <f t="shared" si="11"/>
        <v>1</v>
      </c>
      <c r="E764" s="37" t="str">
        <f>VLOOKUP(C764,'EDB naming'!$A$6:$B$36,2,)</f>
        <v>Vector Lines</v>
      </c>
      <c r="F764" s="37" t="str">
        <f>VLOOKUP(A764,'NZ.Stat (Format)'!$C$10:$D$2050,2,)</f>
        <v>Auckland</v>
      </c>
      <c r="G764" s="37" t="str">
        <f>VLOOKUP(F764,'TLA-EDB'!$A$12:$C$78,3,)</f>
        <v>Yes</v>
      </c>
      <c r="H764" s="65">
        <f>VLOOKUP($A764,'NZ.Stat (Format)'!$C$10:$H$2050,4,)</f>
        <v>7280</v>
      </c>
      <c r="I764" s="65">
        <f>VLOOKUP($A764,'NZ.Stat (Format)'!$C$10:$H$2050,5,)</f>
        <v>7620</v>
      </c>
      <c r="J764" s="65">
        <f>VLOOKUP($A764,'NZ.Stat (Format)'!$C$10:$H$2050,6,)</f>
        <v>7920</v>
      </c>
      <c r="K764" s="37"/>
      <c r="L764" s="37"/>
    </row>
    <row r="765" spans="1:12" x14ac:dyDescent="0.25">
      <c r="A765" s="37" t="s">
        <v>784</v>
      </c>
      <c r="B765" s="37" t="s">
        <v>459</v>
      </c>
      <c r="C765" s="37" t="s">
        <v>459</v>
      </c>
      <c r="D765" s="37" t="b">
        <f t="shared" si="11"/>
        <v>1</v>
      </c>
      <c r="E765" s="37" t="str">
        <f>VLOOKUP(C765,'EDB naming'!$A$6:$B$36,2,)</f>
        <v>Nelson Electricity</v>
      </c>
      <c r="F765" s="37" t="str">
        <f>VLOOKUP(A765,'NZ.Stat (Format)'!$C$10:$D$2050,2,)</f>
        <v>Nelson city</v>
      </c>
      <c r="G765" s="37" t="str">
        <f>VLOOKUP(F765,'TLA-EDB'!$A$12:$C$78,3,)</f>
        <v>Yes</v>
      </c>
      <c r="H765" s="65">
        <f>VLOOKUP($A765,'NZ.Stat (Format)'!$C$10:$H$2050,4,)</f>
        <v>1620</v>
      </c>
      <c r="I765" s="65">
        <f>VLOOKUP($A765,'NZ.Stat (Format)'!$C$10:$H$2050,5,)</f>
        <v>1640</v>
      </c>
      <c r="J765" s="65">
        <f>VLOOKUP($A765,'NZ.Stat (Format)'!$C$10:$H$2050,6,)</f>
        <v>1650</v>
      </c>
      <c r="K765" s="37"/>
      <c r="L765" s="37"/>
    </row>
    <row r="766" spans="1:12" x14ac:dyDescent="0.25">
      <c r="A766" s="37" t="s">
        <v>785</v>
      </c>
      <c r="B766" s="37" t="s">
        <v>33</v>
      </c>
      <c r="C766" s="37" t="s">
        <v>33</v>
      </c>
      <c r="D766" s="37" t="b">
        <f t="shared" si="11"/>
        <v>1</v>
      </c>
      <c r="E766" s="37" t="str">
        <f>VLOOKUP(C766,'EDB naming'!$A$6:$B$36,2,)</f>
        <v>Vector Lines</v>
      </c>
      <c r="F766" s="37" t="str">
        <f>VLOOKUP(A766,'NZ.Stat (Format)'!$C$10:$D$2050,2,)</f>
        <v>Auckland</v>
      </c>
      <c r="G766" s="37" t="str">
        <f>VLOOKUP(F766,'TLA-EDB'!$A$12:$C$78,3,)</f>
        <v>Yes</v>
      </c>
      <c r="H766" s="65">
        <f>VLOOKUP($A766,'NZ.Stat (Format)'!$C$10:$H$2050,4,)</f>
        <v>2770</v>
      </c>
      <c r="I766" s="65">
        <f>VLOOKUP($A766,'NZ.Stat (Format)'!$C$10:$H$2050,5,)</f>
        <v>2890</v>
      </c>
      <c r="J766" s="65">
        <f>VLOOKUP($A766,'NZ.Stat (Format)'!$C$10:$H$2050,6,)</f>
        <v>2910</v>
      </c>
      <c r="K766" s="37"/>
      <c r="L766" s="37"/>
    </row>
    <row r="767" spans="1:12" x14ac:dyDescent="0.25">
      <c r="A767" s="37" t="s">
        <v>786</v>
      </c>
      <c r="B767" s="37" t="s">
        <v>33</v>
      </c>
      <c r="C767" s="37" t="s">
        <v>33</v>
      </c>
      <c r="D767" s="37" t="b">
        <f t="shared" si="11"/>
        <v>1</v>
      </c>
      <c r="E767" s="37" t="str">
        <f>VLOOKUP(C767,'EDB naming'!$A$6:$B$36,2,)</f>
        <v>Vector Lines</v>
      </c>
      <c r="F767" s="37" t="str">
        <f>VLOOKUP(A767,'NZ.Stat (Format)'!$C$10:$D$2050,2,)</f>
        <v>Auckland</v>
      </c>
      <c r="G767" s="37" t="str">
        <f>VLOOKUP(F767,'TLA-EDB'!$A$12:$C$78,3,)</f>
        <v>Yes</v>
      </c>
      <c r="H767" s="65">
        <f>VLOOKUP($A767,'NZ.Stat (Format)'!$C$10:$H$2050,4,)</f>
        <v>5030</v>
      </c>
      <c r="I767" s="65">
        <f>VLOOKUP($A767,'NZ.Stat (Format)'!$C$10:$H$2050,5,)</f>
        <v>5430</v>
      </c>
      <c r="J767" s="65">
        <f>VLOOKUP($A767,'NZ.Stat (Format)'!$C$10:$H$2050,6,)</f>
        <v>5750</v>
      </c>
      <c r="K767" s="37"/>
      <c r="L767" s="37"/>
    </row>
    <row r="768" spans="1:12" x14ac:dyDescent="0.25">
      <c r="A768" s="37" t="s">
        <v>787</v>
      </c>
      <c r="B768" s="37" t="s">
        <v>33</v>
      </c>
      <c r="C768" s="37" t="s">
        <v>33</v>
      </c>
      <c r="D768" s="37" t="b">
        <f t="shared" si="11"/>
        <v>1</v>
      </c>
      <c r="E768" s="37" t="str">
        <f>VLOOKUP(C768,'EDB naming'!$A$6:$B$36,2,)</f>
        <v>Vector Lines</v>
      </c>
      <c r="F768" s="37" t="str">
        <f>VLOOKUP(A768,'NZ.Stat (Format)'!$C$10:$D$2050,2,)</f>
        <v>Auckland</v>
      </c>
      <c r="G768" s="37" t="str">
        <f>VLOOKUP(F768,'TLA-EDB'!$A$12:$C$78,3,)</f>
        <v>Yes</v>
      </c>
      <c r="H768" s="65">
        <f>VLOOKUP($A768,'NZ.Stat (Format)'!$C$10:$H$2050,4,)</f>
        <v>3300</v>
      </c>
      <c r="I768" s="65">
        <f>VLOOKUP($A768,'NZ.Stat (Format)'!$C$10:$H$2050,5,)</f>
        <v>3390</v>
      </c>
      <c r="J768" s="65">
        <f>VLOOKUP($A768,'NZ.Stat (Format)'!$C$10:$H$2050,6,)</f>
        <v>3470</v>
      </c>
      <c r="K768" s="37"/>
      <c r="L768" s="37"/>
    </row>
    <row r="769" spans="1:12" x14ac:dyDescent="0.25">
      <c r="A769" s="37" t="s">
        <v>788</v>
      </c>
      <c r="B769" s="37" t="s">
        <v>33</v>
      </c>
      <c r="C769" s="37" t="s">
        <v>33</v>
      </c>
      <c r="D769" s="37" t="b">
        <f t="shared" si="11"/>
        <v>1</v>
      </c>
      <c r="E769" s="37" t="str">
        <f>VLOOKUP(C769,'EDB naming'!$A$6:$B$36,2,)</f>
        <v>Vector Lines</v>
      </c>
      <c r="F769" s="37" t="str">
        <f>VLOOKUP(A769,'NZ.Stat (Format)'!$C$10:$D$2050,2,)</f>
        <v>Auckland</v>
      </c>
      <c r="G769" s="37" t="str">
        <f>VLOOKUP(F769,'TLA-EDB'!$A$12:$C$78,3,)</f>
        <v>Yes</v>
      </c>
      <c r="H769" s="65">
        <f>VLOOKUP($A769,'NZ.Stat (Format)'!$C$10:$H$2050,4,)</f>
        <v>2780</v>
      </c>
      <c r="I769" s="65">
        <f>VLOOKUP($A769,'NZ.Stat (Format)'!$C$10:$H$2050,5,)</f>
        <v>3250</v>
      </c>
      <c r="J769" s="65">
        <f>VLOOKUP($A769,'NZ.Stat (Format)'!$C$10:$H$2050,6,)</f>
        <v>3730</v>
      </c>
      <c r="K769" s="37"/>
      <c r="L769" s="37"/>
    </row>
    <row r="770" spans="1:12" x14ac:dyDescent="0.25">
      <c r="A770" s="37" t="s">
        <v>789</v>
      </c>
      <c r="B770" s="37" t="s">
        <v>33</v>
      </c>
      <c r="C770" s="37" t="s">
        <v>33</v>
      </c>
      <c r="D770" s="37" t="b">
        <f t="shared" si="11"/>
        <v>1</v>
      </c>
      <c r="E770" s="37" t="str">
        <f>VLOOKUP(C770,'EDB naming'!$A$6:$B$36,2,)</f>
        <v>Vector Lines</v>
      </c>
      <c r="F770" s="37" t="str">
        <f>VLOOKUP(A770,'NZ.Stat (Format)'!$C$10:$D$2050,2,)</f>
        <v>Auckland</v>
      </c>
      <c r="G770" s="37" t="str">
        <f>VLOOKUP(F770,'TLA-EDB'!$A$12:$C$78,3,)</f>
        <v>Yes</v>
      </c>
      <c r="H770" s="65">
        <f>VLOOKUP($A770,'NZ.Stat (Format)'!$C$10:$H$2050,4,)</f>
        <v>1530</v>
      </c>
      <c r="I770" s="65">
        <f>VLOOKUP($A770,'NZ.Stat (Format)'!$C$10:$H$2050,5,)</f>
        <v>1550</v>
      </c>
      <c r="J770" s="65">
        <f>VLOOKUP($A770,'NZ.Stat (Format)'!$C$10:$H$2050,6,)</f>
        <v>1560</v>
      </c>
      <c r="K770" s="37"/>
      <c r="L770" s="37"/>
    </row>
    <row r="771" spans="1:12" x14ac:dyDescent="0.25">
      <c r="A771" s="37" t="s">
        <v>790</v>
      </c>
      <c r="B771" s="37" t="s">
        <v>33</v>
      </c>
      <c r="C771" s="37" t="s">
        <v>33</v>
      </c>
      <c r="D771" s="37" t="b">
        <f t="shared" si="11"/>
        <v>1</v>
      </c>
      <c r="E771" s="37" t="str">
        <f>VLOOKUP(C771,'EDB naming'!$A$6:$B$36,2,)</f>
        <v>Vector Lines</v>
      </c>
      <c r="F771" s="37" t="str">
        <f>VLOOKUP(A771,'NZ.Stat (Format)'!$C$10:$D$2050,2,)</f>
        <v>Auckland</v>
      </c>
      <c r="G771" s="37" t="str">
        <f>VLOOKUP(F771,'TLA-EDB'!$A$12:$C$78,3,)</f>
        <v>Yes</v>
      </c>
      <c r="H771" s="65">
        <f>VLOOKUP($A771,'NZ.Stat (Format)'!$C$10:$H$2050,4,)</f>
        <v>3910</v>
      </c>
      <c r="I771" s="65">
        <f>VLOOKUP($A771,'NZ.Stat (Format)'!$C$10:$H$2050,5,)</f>
        <v>4080</v>
      </c>
      <c r="J771" s="65">
        <f>VLOOKUP($A771,'NZ.Stat (Format)'!$C$10:$H$2050,6,)</f>
        <v>4120</v>
      </c>
      <c r="K771" s="37"/>
      <c r="L771" s="37"/>
    </row>
    <row r="772" spans="1:12" x14ac:dyDescent="0.25">
      <c r="A772" s="37" t="s">
        <v>791</v>
      </c>
      <c r="B772" s="37" t="s">
        <v>33</v>
      </c>
      <c r="C772" s="37" t="s">
        <v>33</v>
      </c>
      <c r="D772" s="37" t="b">
        <f t="shared" si="11"/>
        <v>1</v>
      </c>
      <c r="E772" s="37" t="str">
        <f>VLOOKUP(C772,'EDB naming'!$A$6:$B$36,2,)</f>
        <v>Vector Lines</v>
      </c>
      <c r="F772" s="37" t="str">
        <f>VLOOKUP(A772,'NZ.Stat (Format)'!$C$10:$D$2050,2,)</f>
        <v>Auckland</v>
      </c>
      <c r="G772" s="37" t="str">
        <f>VLOOKUP(F772,'TLA-EDB'!$A$12:$C$78,3,)</f>
        <v>Yes</v>
      </c>
      <c r="H772" s="65">
        <f>VLOOKUP($A772,'NZ.Stat (Format)'!$C$10:$H$2050,4,)</f>
        <v>3070</v>
      </c>
      <c r="I772" s="65">
        <f>VLOOKUP($A772,'NZ.Stat (Format)'!$C$10:$H$2050,5,)</f>
        <v>3270</v>
      </c>
      <c r="J772" s="65">
        <f>VLOOKUP($A772,'NZ.Stat (Format)'!$C$10:$H$2050,6,)</f>
        <v>3490</v>
      </c>
      <c r="K772" s="37"/>
      <c r="L772" s="37"/>
    </row>
    <row r="773" spans="1:12" x14ac:dyDescent="0.25">
      <c r="A773" s="37" t="s">
        <v>792</v>
      </c>
      <c r="B773" s="37" t="s">
        <v>33</v>
      </c>
      <c r="C773" s="37" t="s">
        <v>33</v>
      </c>
      <c r="D773" s="37" t="b">
        <f t="shared" si="11"/>
        <v>1</v>
      </c>
      <c r="E773" s="37" t="str">
        <f>VLOOKUP(C773,'EDB naming'!$A$6:$B$36,2,)</f>
        <v>Vector Lines</v>
      </c>
      <c r="F773" s="37" t="str">
        <f>VLOOKUP(A773,'NZ.Stat (Format)'!$C$10:$D$2050,2,)</f>
        <v>Auckland</v>
      </c>
      <c r="G773" s="37" t="str">
        <f>VLOOKUP(F773,'TLA-EDB'!$A$12:$C$78,3,)</f>
        <v>Yes</v>
      </c>
      <c r="H773" s="65">
        <f>VLOOKUP($A773,'NZ.Stat (Format)'!$C$10:$H$2050,4,)</f>
        <v>1810</v>
      </c>
      <c r="I773" s="65">
        <f>VLOOKUP($A773,'NZ.Stat (Format)'!$C$10:$H$2050,5,)</f>
        <v>2030</v>
      </c>
      <c r="J773" s="65">
        <f>VLOOKUP($A773,'NZ.Stat (Format)'!$C$10:$H$2050,6,)</f>
        <v>2260</v>
      </c>
      <c r="K773" s="37"/>
      <c r="L773" s="37"/>
    </row>
    <row r="774" spans="1:12" x14ac:dyDescent="0.25">
      <c r="A774" s="37" t="s">
        <v>793</v>
      </c>
      <c r="B774" s="37" t="s">
        <v>33</v>
      </c>
      <c r="C774" s="37" t="s">
        <v>33</v>
      </c>
      <c r="D774" s="37" t="b">
        <f t="shared" si="11"/>
        <v>1</v>
      </c>
      <c r="E774" s="37" t="str">
        <f>VLOOKUP(C774,'EDB naming'!$A$6:$B$36,2,)</f>
        <v>Vector Lines</v>
      </c>
      <c r="F774" s="37" t="str">
        <f>VLOOKUP(A774,'NZ.Stat (Format)'!$C$10:$D$2050,2,)</f>
        <v>Auckland</v>
      </c>
      <c r="G774" s="37" t="str">
        <f>VLOOKUP(F774,'TLA-EDB'!$A$12:$C$78,3,)</f>
        <v>Yes</v>
      </c>
      <c r="H774" s="65">
        <f>VLOOKUP($A774,'NZ.Stat (Format)'!$C$10:$H$2050,4,)</f>
        <v>1340</v>
      </c>
      <c r="I774" s="65">
        <f>VLOOKUP($A774,'NZ.Stat (Format)'!$C$10:$H$2050,5,)</f>
        <v>1450</v>
      </c>
      <c r="J774" s="65">
        <f>VLOOKUP($A774,'NZ.Stat (Format)'!$C$10:$H$2050,6,)</f>
        <v>1550</v>
      </c>
      <c r="K774" s="37"/>
      <c r="L774" s="37"/>
    </row>
    <row r="775" spans="1:12" x14ac:dyDescent="0.25">
      <c r="A775" s="37" t="s">
        <v>794</v>
      </c>
      <c r="B775" s="37" t="s">
        <v>33</v>
      </c>
      <c r="C775" s="37" t="s">
        <v>33</v>
      </c>
      <c r="D775" s="37" t="b">
        <f t="shared" si="11"/>
        <v>1</v>
      </c>
      <c r="E775" s="37" t="str">
        <f>VLOOKUP(C775,'EDB naming'!$A$6:$B$36,2,)</f>
        <v>Vector Lines</v>
      </c>
      <c r="F775" s="37" t="str">
        <f>VLOOKUP(A775,'NZ.Stat (Format)'!$C$10:$D$2050,2,)</f>
        <v>Auckland</v>
      </c>
      <c r="G775" s="37" t="str">
        <f>VLOOKUP(F775,'TLA-EDB'!$A$12:$C$78,3,)</f>
        <v>Yes</v>
      </c>
      <c r="H775" s="65">
        <f>VLOOKUP($A775,'NZ.Stat (Format)'!$C$10:$H$2050,4,)</f>
        <v>2330</v>
      </c>
      <c r="I775" s="65">
        <f>VLOOKUP($A775,'NZ.Stat (Format)'!$C$10:$H$2050,5,)</f>
        <v>2430</v>
      </c>
      <c r="J775" s="65">
        <f>VLOOKUP($A775,'NZ.Stat (Format)'!$C$10:$H$2050,6,)</f>
        <v>2540</v>
      </c>
      <c r="K775" s="37"/>
      <c r="L775" s="37"/>
    </row>
    <row r="776" spans="1:12" x14ac:dyDescent="0.25">
      <c r="A776" s="37" t="s">
        <v>795</v>
      </c>
      <c r="B776" s="37" t="s">
        <v>33</v>
      </c>
      <c r="C776" s="37" t="s">
        <v>33</v>
      </c>
      <c r="D776" s="37" t="b">
        <f t="shared" si="11"/>
        <v>1</v>
      </c>
      <c r="E776" s="37" t="str">
        <f>VLOOKUP(C776,'EDB naming'!$A$6:$B$36,2,)</f>
        <v>Vector Lines</v>
      </c>
      <c r="F776" s="37" t="str">
        <f>VLOOKUP(A776,'NZ.Stat (Format)'!$C$10:$D$2050,2,)</f>
        <v>Auckland</v>
      </c>
      <c r="G776" s="37" t="str">
        <f>VLOOKUP(F776,'TLA-EDB'!$A$12:$C$78,3,)</f>
        <v>Yes</v>
      </c>
      <c r="H776" s="65">
        <f>VLOOKUP($A776,'NZ.Stat (Format)'!$C$10:$H$2050,4,)</f>
        <v>4320</v>
      </c>
      <c r="I776" s="65">
        <f>VLOOKUP($A776,'NZ.Stat (Format)'!$C$10:$H$2050,5,)</f>
        <v>4560</v>
      </c>
      <c r="J776" s="65">
        <f>VLOOKUP($A776,'NZ.Stat (Format)'!$C$10:$H$2050,6,)</f>
        <v>4710</v>
      </c>
      <c r="K776" s="37"/>
      <c r="L776" s="37"/>
    </row>
    <row r="777" spans="1:12" x14ac:dyDescent="0.25">
      <c r="A777" s="37" t="s">
        <v>796</v>
      </c>
      <c r="B777" s="37" t="s">
        <v>33</v>
      </c>
      <c r="C777" s="37" t="s">
        <v>33</v>
      </c>
      <c r="D777" s="37" t="b">
        <f t="shared" si="11"/>
        <v>1</v>
      </c>
      <c r="E777" s="37" t="str">
        <f>VLOOKUP(C777,'EDB naming'!$A$6:$B$36,2,)</f>
        <v>Vector Lines</v>
      </c>
      <c r="F777" s="37" t="str">
        <f>VLOOKUP(A777,'NZ.Stat (Format)'!$C$10:$D$2050,2,)</f>
        <v>Auckland</v>
      </c>
      <c r="G777" s="37" t="str">
        <f>VLOOKUP(F777,'TLA-EDB'!$A$12:$C$78,3,)</f>
        <v>Yes</v>
      </c>
      <c r="H777" s="65">
        <f>VLOOKUP($A777,'NZ.Stat (Format)'!$C$10:$H$2050,4,)</f>
        <v>3240</v>
      </c>
      <c r="I777" s="65">
        <f>VLOOKUP($A777,'NZ.Stat (Format)'!$C$10:$H$2050,5,)</f>
        <v>3400</v>
      </c>
      <c r="J777" s="65">
        <f>VLOOKUP($A777,'NZ.Stat (Format)'!$C$10:$H$2050,6,)</f>
        <v>3490</v>
      </c>
      <c r="K777" s="37"/>
      <c r="L777" s="37"/>
    </row>
    <row r="778" spans="1:12" x14ac:dyDescent="0.25">
      <c r="A778" s="37" t="s">
        <v>797</v>
      </c>
      <c r="B778" s="37" t="s">
        <v>33</v>
      </c>
      <c r="C778" s="37" t="s">
        <v>33</v>
      </c>
      <c r="D778" s="37" t="b">
        <f t="shared" si="11"/>
        <v>1</v>
      </c>
      <c r="E778" s="37" t="str">
        <f>VLOOKUP(C778,'EDB naming'!$A$6:$B$36,2,)</f>
        <v>Vector Lines</v>
      </c>
      <c r="F778" s="37" t="str">
        <f>VLOOKUP(A778,'NZ.Stat (Format)'!$C$10:$D$2050,2,)</f>
        <v>Auckland</v>
      </c>
      <c r="G778" s="37" t="str">
        <f>VLOOKUP(F778,'TLA-EDB'!$A$12:$C$78,3,)</f>
        <v>Yes</v>
      </c>
      <c r="H778" s="65">
        <f>VLOOKUP($A778,'NZ.Stat (Format)'!$C$10:$H$2050,4,)</f>
        <v>3610</v>
      </c>
      <c r="I778" s="65">
        <f>VLOOKUP($A778,'NZ.Stat (Format)'!$C$10:$H$2050,5,)</f>
        <v>3910</v>
      </c>
      <c r="J778" s="65">
        <f>VLOOKUP($A778,'NZ.Stat (Format)'!$C$10:$H$2050,6,)</f>
        <v>4230</v>
      </c>
      <c r="K778" s="37"/>
      <c r="L778" s="37"/>
    </row>
    <row r="779" spans="1:12" x14ac:dyDescent="0.25">
      <c r="A779" s="37" t="s">
        <v>798</v>
      </c>
      <c r="B779" s="37" t="s">
        <v>33</v>
      </c>
      <c r="C779" s="37" t="s">
        <v>33</v>
      </c>
      <c r="D779" s="37" t="b">
        <f t="shared" si="11"/>
        <v>1</v>
      </c>
      <c r="E779" s="37" t="str">
        <f>VLOOKUP(C779,'EDB naming'!$A$6:$B$36,2,)</f>
        <v>Vector Lines</v>
      </c>
      <c r="F779" s="37" t="str">
        <f>VLOOKUP(A779,'NZ.Stat (Format)'!$C$10:$D$2050,2,)</f>
        <v>Auckland</v>
      </c>
      <c r="G779" s="37" t="str">
        <f>VLOOKUP(F779,'TLA-EDB'!$A$12:$C$78,3,)</f>
        <v>Yes</v>
      </c>
      <c r="H779" s="65">
        <f>VLOOKUP($A779,'NZ.Stat (Format)'!$C$10:$H$2050,4,)</f>
        <v>8460</v>
      </c>
      <c r="I779" s="65">
        <f>VLOOKUP($A779,'NZ.Stat (Format)'!$C$10:$H$2050,5,)</f>
        <v>9320</v>
      </c>
      <c r="J779" s="65">
        <f>VLOOKUP($A779,'NZ.Stat (Format)'!$C$10:$H$2050,6,)</f>
        <v>10200</v>
      </c>
      <c r="K779" s="37"/>
      <c r="L779" s="37"/>
    </row>
    <row r="780" spans="1:12" x14ac:dyDescent="0.25">
      <c r="A780" s="37" t="s">
        <v>799</v>
      </c>
      <c r="B780" s="37" t="s">
        <v>33</v>
      </c>
      <c r="C780" s="37" t="s">
        <v>33</v>
      </c>
      <c r="D780" s="37" t="b">
        <f t="shared" si="11"/>
        <v>1</v>
      </c>
      <c r="E780" s="37" t="str">
        <f>VLOOKUP(C780,'EDB naming'!$A$6:$B$36,2,)</f>
        <v>Vector Lines</v>
      </c>
      <c r="F780" s="37" t="str">
        <f>VLOOKUP(A780,'NZ.Stat (Format)'!$C$10:$D$2050,2,)</f>
        <v>Auckland</v>
      </c>
      <c r="G780" s="37" t="str">
        <f>VLOOKUP(F780,'TLA-EDB'!$A$12:$C$78,3,)</f>
        <v>Yes</v>
      </c>
      <c r="H780" s="65">
        <f>VLOOKUP($A780,'NZ.Stat (Format)'!$C$10:$H$2050,4,)</f>
        <v>6360</v>
      </c>
      <c r="I780" s="65">
        <f>VLOOKUP($A780,'NZ.Stat (Format)'!$C$10:$H$2050,5,)</f>
        <v>6710</v>
      </c>
      <c r="J780" s="65">
        <f>VLOOKUP($A780,'NZ.Stat (Format)'!$C$10:$H$2050,6,)</f>
        <v>7020</v>
      </c>
      <c r="K780" s="37"/>
      <c r="L780" s="37"/>
    </row>
    <row r="781" spans="1:12" x14ac:dyDescent="0.25">
      <c r="A781" s="37" t="s">
        <v>800</v>
      </c>
      <c r="B781" s="37" t="s">
        <v>33</v>
      </c>
      <c r="C781" s="37" t="s">
        <v>33</v>
      </c>
      <c r="D781" s="37" t="b">
        <f t="shared" si="11"/>
        <v>1</v>
      </c>
      <c r="E781" s="37" t="str">
        <f>VLOOKUP(C781,'EDB naming'!$A$6:$B$36,2,)</f>
        <v>Vector Lines</v>
      </c>
      <c r="F781" s="37" t="str">
        <f>VLOOKUP(A781,'NZ.Stat (Format)'!$C$10:$D$2050,2,)</f>
        <v>Auckland</v>
      </c>
      <c r="G781" s="37" t="str">
        <f>VLOOKUP(F781,'TLA-EDB'!$A$12:$C$78,3,)</f>
        <v>Yes</v>
      </c>
      <c r="H781" s="65">
        <f>VLOOKUP($A781,'NZ.Stat (Format)'!$C$10:$H$2050,4,)</f>
        <v>5350</v>
      </c>
      <c r="I781" s="65">
        <f>VLOOKUP($A781,'NZ.Stat (Format)'!$C$10:$H$2050,5,)</f>
        <v>5650</v>
      </c>
      <c r="J781" s="65">
        <f>VLOOKUP($A781,'NZ.Stat (Format)'!$C$10:$H$2050,6,)</f>
        <v>5980</v>
      </c>
      <c r="K781" s="37"/>
      <c r="L781" s="37"/>
    </row>
    <row r="782" spans="1:12" x14ac:dyDescent="0.25">
      <c r="A782" s="37" t="s">
        <v>801</v>
      </c>
      <c r="B782" s="37" t="s">
        <v>33</v>
      </c>
      <c r="C782" s="37" t="s">
        <v>33</v>
      </c>
      <c r="D782" s="37" t="b">
        <f t="shared" si="11"/>
        <v>1</v>
      </c>
      <c r="E782" s="37" t="str">
        <f>VLOOKUP(C782,'EDB naming'!$A$6:$B$36,2,)</f>
        <v>Vector Lines</v>
      </c>
      <c r="F782" s="37" t="str">
        <f>VLOOKUP(A782,'NZ.Stat (Format)'!$C$10:$D$2050,2,)</f>
        <v>Auckland</v>
      </c>
      <c r="G782" s="37" t="str">
        <f>VLOOKUP(F782,'TLA-EDB'!$A$12:$C$78,3,)</f>
        <v>Yes</v>
      </c>
      <c r="H782" s="65">
        <f>VLOOKUP($A782,'NZ.Stat (Format)'!$C$10:$H$2050,4,)</f>
        <v>3120</v>
      </c>
      <c r="I782" s="65">
        <f>VLOOKUP($A782,'NZ.Stat (Format)'!$C$10:$H$2050,5,)</f>
        <v>7170</v>
      </c>
      <c r="J782" s="65">
        <f>VLOOKUP($A782,'NZ.Stat (Format)'!$C$10:$H$2050,6,)</f>
        <v>12350</v>
      </c>
      <c r="K782" s="37"/>
      <c r="L782" s="37"/>
    </row>
    <row r="783" spans="1:12" x14ac:dyDescent="0.25">
      <c r="A783" s="37" t="s">
        <v>802</v>
      </c>
      <c r="B783" s="37" t="s">
        <v>33</v>
      </c>
      <c r="C783" s="37" t="s">
        <v>33</v>
      </c>
      <c r="D783" s="37" t="b">
        <f t="shared" si="11"/>
        <v>1</v>
      </c>
      <c r="E783" s="37" t="str">
        <f>VLOOKUP(C783,'EDB naming'!$A$6:$B$36,2,)</f>
        <v>Vector Lines</v>
      </c>
      <c r="F783" s="37" t="str">
        <f>VLOOKUP(A783,'NZ.Stat (Format)'!$C$10:$D$2050,2,)</f>
        <v>Auckland</v>
      </c>
      <c r="G783" s="37" t="str">
        <f>VLOOKUP(F783,'TLA-EDB'!$A$12:$C$78,3,)</f>
        <v>Yes</v>
      </c>
      <c r="H783" s="65">
        <f>VLOOKUP($A783,'NZ.Stat (Format)'!$C$10:$H$2050,4,)</f>
        <v>1930</v>
      </c>
      <c r="I783" s="65">
        <f>VLOOKUP($A783,'NZ.Stat (Format)'!$C$10:$H$2050,5,)</f>
        <v>2110</v>
      </c>
      <c r="J783" s="65">
        <f>VLOOKUP($A783,'NZ.Stat (Format)'!$C$10:$H$2050,6,)</f>
        <v>2290</v>
      </c>
      <c r="K783" s="37"/>
      <c r="L783" s="37"/>
    </row>
    <row r="784" spans="1:12" x14ac:dyDescent="0.25">
      <c r="A784" s="37" t="s">
        <v>803</v>
      </c>
      <c r="B784" s="37" t="s">
        <v>33</v>
      </c>
      <c r="C784" s="37" t="s">
        <v>33</v>
      </c>
      <c r="D784" s="37" t="b">
        <f t="shared" si="11"/>
        <v>1</v>
      </c>
      <c r="E784" s="37" t="str">
        <f>VLOOKUP(C784,'EDB naming'!$A$6:$B$36,2,)</f>
        <v>Vector Lines</v>
      </c>
      <c r="F784" s="37" t="str">
        <f>VLOOKUP(A784,'NZ.Stat (Format)'!$C$10:$D$2050,2,)</f>
        <v>Auckland</v>
      </c>
      <c r="G784" s="37" t="str">
        <f>VLOOKUP(F784,'TLA-EDB'!$A$12:$C$78,3,)</f>
        <v>Yes</v>
      </c>
      <c r="H784" s="65">
        <f>VLOOKUP($A784,'NZ.Stat (Format)'!$C$10:$H$2050,4,)</f>
        <v>4880</v>
      </c>
      <c r="I784" s="65">
        <f>VLOOKUP($A784,'NZ.Stat (Format)'!$C$10:$H$2050,5,)</f>
        <v>8830</v>
      </c>
      <c r="J784" s="65">
        <f>VLOOKUP($A784,'NZ.Stat (Format)'!$C$10:$H$2050,6,)</f>
        <v>11900</v>
      </c>
      <c r="K784" s="37"/>
      <c r="L784" s="37"/>
    </row>
    <row r="785" spans="1:12" x14ac:dyDescent="0.25">
      <c r="A785" s="37" t="s">
        <v>804</v>
      </c>
      <c r="B785" s="37" t="s">
        <v>33</v>
      </c>
      <c r="C785" s="37" t="s">
        <v>33</v>
      </c>
      <c r="D785" s="37" t="b">
        <f t="shared" si="11"/>
        <v>1</v>
      </c>
      <c r="E785" s="37" t="str">
        <f>VLOOKUP(C785,'EDB naming'!$A$6:$B$36,2,)</f>
        <v>Vector Lines</v>
      </c>
      <c r="F785" s="37" t="str">
        <f>VLOOKUP(A785,'NZ.Stat (Format)'!$C$10:$D$2050,2,)</f>
        <v>Auckland</v>
      </c>
      <c r="G785" s="37" t="str">
        <f>VLOOKUP(F785,'TLA-EDB'!$A$12:$C$78,3,)</f>
        <v>Yes</v>
      </c>
      <c r="H785" s="65">
        <f>VLOOKUP($A785,'NZ.Stat (Format)'!$C$10:$H$2050,4,)</f>
        <v>2420</v>
      </c>
      <c r="I785" s="65">
        <f>VLOOKUP($A785,'NZ.Stat (Format)'!$C$10:$H$2050,5,)</f>
        <v>2540</v>
      </c>
      <c r="J785" s="65">
        <f>VLOOKUP($A785,'NZ.Stat (Format)'!$C$10:$H$2050,6,)</f>
        <v>2670</v>
      </c>
      <c r="K785" s="37"/>
      <c r="L785" s="37"/>
    </row>
    <row r="786" spans="1:12" x14ac:dyDescent="0.25">
      <c r="A786" s="37" t="s">
        <v>805</v>
      </c>
      <c r="B786" s="37" t="s">
        <v>33</v>
      </c>
      <c r="C786" s="37" t="s">
        <v>33</v>
      </c>
      <c r="D786" s="37" t="b">
        <f t="shared" ref="D786:D849" si="12">C786=B786</f>
        <v>1</v>
      </c>
      <c r="E786" s="37" t="str">
        <f>VLOOKUP(C786,'EDB naming'!$A$6:$B$36,2,)</f>
        <v>Vector Lines</v>
      </c>
      <c r="F786" s="37" t="str">
        <f>VLOOKUP(A786,'NZ.Stat (Format)'!$C$10:$D$2050,2,)</f>
        <v>Auckland</v>
      </c>
      <c r="G786" s="37" t="str">
        <f>VLOOKUP(F786,'TLA-EDB'!$A$12:$C$78,3,)</f>
        <v>Yes</v>
      </c>
      <c r="H786" s="65">
        <f>VLOOKUP($A786,'NZ.Stat (Format)'!$C$10:$H$2050,4,)</f>
        <v>5490</v>
      </c>
      <c r="I786" s="65">
        <f>VLOOKUP($A786,'NZ.Stat (Format)'!$C$10:$H$2050,5,)</f>
        <v>5640</v>
      </c>
      <c r="J786" s="65">
        <f>VLOOKUP($A786,'NZ.Stat (Format)'!$C$10:$H$2050,6,)</f>
        <v>5760</v>
      </c>
      <c r="K786" s="37"/>
      <c r="L786" s="37"/>
    </row>
    <row r="787" spans="1:12" x14ac:dyDescent="0.25">
      <c r="A787" s="37" t="s">
        <v>806</v>
      </c>
      <c r="B787" s="37" t="s">
        <v>33</v>
      </c>
      <c r="C787" s="37" t="s">
        <v>33</v>
      </c>
      <c r="D787" s="37" t="b">
        <f t="shared" si="12"/>
        <v>1</v>
      </c>
      <c r="E787" s="37" t="str">
        <f>VLOOKUP(C787,'EDB naming'!$A$6:$B$36,2,)</f>
        <v>Vector Lines</v>
      </c>
      <c r="F787" s="37" t="str">
        <f>VLOOKUP(A787,'NZ.Stat (Format)'!$C$10:$D$2050,2,)</f>
        <v>Auckland</v>
      </c>
      <c r="G787" s="37" t="str">
        <f>VLOOKUP(F787,'TLA-EDB'!$A$12:$C$78,3,)</f>
        <v>Yes</v>
      </c>
      <c r="H787" s="65">
        <f>VLOOKUP($A787,'NZ.Stat (Format)'!$C$10:$H$2050,4,)</f>
        <v>5910</v>
      </c>
      <c r="I787" s="65">
        <f>VLOOKUP($A787,'NZ.Stat (Format)'!$C$10:$H$2050,5,)</f>
        <v>6130</v>
      </c>
      <c r="J787" s="65">
        <f>VLOOKUP($A787,'NZ.Stat (Format)'!$C$10:$H$2050,6,)</f>
        <v>6330</v>
      </c>
      <c r="K787" s="37"/>
      <c r="L787" s="37"/>
    </row>
    <row r="788" spans="1:12" x14ac:dyDescent="0.25">
      <c r="A788" s="37" t="s">
        <v>807</v>
      </c>
      <c r="B788" s="37" t="s">
        <v>33</v>
      </c>
      <c r="C788" s="37" t="s">
        <v>33</v>
      </c>
      <c r="D788" s="37" t="b">
        <f t="shared" si="12"/>
        <v>1</v>
      </c>
      <c r="E788" s="37" t="str">
        <f>VLOOKUP(C788,'EDB naming'!$A$6:$B$36,2,)</f>
        <v>Vector Lines</v>
      </c>
      <c r="F788" s="37" t="str">
        <f>VLOOKUP(A788,'NZ.Stat (Format)'!$C$10:$D$2050,2,)</f>
        <v>Auckland</v>
      </c>
      <c r="G788" s="37" t="str">
        <f>VLOOKUP(F788,'TLA-EDB'!$A$12:$C$78,3,)</f>
        <v>Yes</v>
      </c>
      <c r="H788" s="65">
        <f>VLOOKUP($A788,'NZ.Stat (Format)'!$C$10:$H$2050,4,)</f>
        <v>5550</v>
      </c>
      <c r="I788" s="65">
        <f>VLOOKUP($A788,'NZ.Stat (Format)'!$C$10:$H$2050,5,)</f>
        <v>5900</v>
      </c>
      <c r="J788" s="65">
        <f>VLOOKUP($A788,'NZ.Stat (Format)'!$C$10:$H$2050,6,)</f>
        <v>6150</v>
      </c>
      <c r="K788" s="37"/>
      <c r="L788" s="37"/>
    </row>
    <row r="789" spans="1:12" x14ac:dyDescent="0.25">
      <c r="A789" s="37" t="s">
        <v>808</v>
      </c>
      <c r="B789" s="37" t="s">
        <v>33</v>
      </c>
      <c r="C789" s="37" t="s">
        <v>33</v>
      </c>
      <c r="D789" s="37" t="b">
        <f t="shared" si="12"/>
        <v>1</v>
      </c>
      <c r="E789" s="37" t="str">
        <f>VLOOKUP(C789,'EDB naming'!$A$6:$B$36,2,)</f>
        <v>Vector Lines</v>
      </c>
      <c r="F789" s="37" t="str">
        <f>VLOOKUP(A789,'NZ.Stat (Format)'!$C$10:$D$2050,2,)</f>
        <v>Auckland</v>
      </c>
      <c r="G789" s="37" t="str">
        <f>VLOOKUP(F789,'TLA-EDB'!$A$12:$C$78,3,)</f>
        <v>Yes</v>
      </c>
      <c r="H789" s="65">
        <f>VLOOKUP($A789,'NZ.Stat (Format)'!$C$10:$H$2050,4,)</f>
        <v>4720</v>
      </c>
      <c r="I789" s="65">
        <f>VLOOKUP($A789,'NZ.Stat (Format)'!$C$10:$H$2050,5,)</f>
        <v>4990</v>
      </c>
      <c r="J789" s="65">
        <f>VLOOKUP($A789,'NZ.Stat (Format)'!$C$10:$H$2050,6,)</f>
        <v>5160</v>
      </c>
      <c r="K789" s="37"/>
      <c r="L789" s="37"/>
    </row>
    <row r="790" spans="1:12" x14ac:dyDescent="0.25">
      <c r="A790" s="37" t="s">
        <v>809</v>
      </c>
      <c r="B790" s="37" t="s">
        <v>33</v>
      </c>
      <c r="C790" s="37" t="s">
        <v>33</v>
      </c>
      <c r="D790" s="37" t="b">
        <f t="shared" si="12"/>
        <v>1</v>
      </c>
      <c r="E790" s="37" t="str">
        <f>VLOOKUP(C790,'EDB naming'!$A$6:$B$36,2,)</f>
        <v>Vector Lines</v>
      </c>
      <c r="F790" s="37" t="str">
        <f>VLOOKUP(A790,'NZ.Stat (Format)'!$C$10:$D$2050,2,)</f>
        <v>Auckland</v>
      </c>
      <c r="G790" s="37" t="str">
        <f>VLOOKUP(F790,'TLA-EDB'!$A$12:$C$78,3,)</f>
        <v>Yes</v>
      </c>
      <c r="H790" s="65">
        <f>VLOOKUP($A790,'NZ.Stat (Format)'!$C$10:$H$2050,4,)</f>
        <v>7110</v>
      </c>
      <c r="I790" s="65">
        <f>VLOOKUP($A790,'NZ.Stat (Format)'!$C$10:$H$2050,5,)</f>
        <v>7600</v>
      </c>
      <c r="J790" s="65">
        <f>VLOOKUP($A790,'NZ.Stat (Format)'!$C$10:$H$2050,6,)</f>
        <v>7880</v>
      </c>
      <c r="K790" s="37"/>
      <c r="L790" s="37"/>
    </row>
    <row r="791" spans="1:12" x14ac:dyDescent="0.25">
      <c r="A791" s="37" t="s">
        <v>810</v>
      </c>
      <c r="B791" s="37" t="s">
        <v>33</v>
      </c>
      <c r="C791" s="37" t="s">
        <v>33</v>
      </c>
      <c r="D791" s="37" t="b">
        <f t="shared" si="12"/>
        <v>1</v>
      </c>
      <c r="E791" s="37" t="str">
        <f>VLOOKUP(C791,'EDB naming'!$A$6:$B$36,2,)</f>
        <v>Vector Lines</v>
      </c>
      <c r="F791" s="37" t="str">
        <f>VLOOKUP(A791,'NZ.Stat (Format)'!$C$10:$D$2050,2,)</f>
        <v>Auckland</v>
      </c>
      <c r="G791" s="37" t="str">
        <f>VLOOKUP(F791,'TLA-EDB'!$A$12:$C$78,3,)</f>
        <v>Yes</v>
      </c>
      <c r="H791" s="65">
        <f>VLOOKUP($A791,'NZ.Stat (Format)'!$C$10:$H$2050,4,)</f>
        <v>6220</v>
      </c>
      <c r="I791" s="65">
        <f>VLOOKUP($A791,'NZ.Stat (Format)'!$C$10:$H$2050,5,)</f>
        <v>6590</v>
      </c>
      <c r="J791" s="65">
        <f>VLOOKUP($A791,'NZ.Stat (Format)'!$C$10:$H$2050,6,)</f>
        <v>6890</v>
      </c>
      <c r="K791" s="37"/>
      <c r="L791" s="37"/>
    </row>
    <row r="792" spans="1:12" x14ac:dyDescent="0.25">
      <c r="A792" s="37" t="s">
        <v>811</v>
      </c>
      <c r="B792" s="37" t="s">
        <v>33</v>
      </c>
      <c r="C792" s="37" t="s">
        <v>33</v>
      </c>
      <c r="D792" s="37" t="b">
        <f t="shared" si="12"/>
        <v>1</v>
      </c>
      <c r="E792" s="37" t="str">
        <f>VLOOKUP(C792,'EDB naming'!$A$6:$B$36,2,)</f>
        <v>Vector Lines</v>
      </c>
      <c r="F792" s="37" t="str">
        <f>VLOOKUP(A792,'NZ.Stat (Format)'!$C$10:$D$2050,2,)</f>
        <v>Auckland</v>
      </c>
      <c r="G792" s="37" t="str">
        <f>VLOOKUP(F792,'TLA-EDB'!$A$12:$C$78,3,)</f>
        <v>Yes</v>
      </c>
      <c r="H792" s="65">
        <f>VLOOKUP($A792,'NZ.Stat (Format)'!$C$10:$H$2050,4,)</f>
        <v>660</v>
      </c>
      <c r="I792" s="65">
        <f>VLOOKUP($A792,'NZ.Stat (Format)'!$C$10:$H$2050,5,)</f>
        <v>1010</v>
      </c>
      <c r="J792" s="65">
        <f>VLOOKUP($A792,'NZ.Stat (Format)'!$C$10:$H$2050,6,)</f>
        <v>1060</v>
      </c>
      <c r="K792" s="37"/>
      <c r="L792" s="37"/>
    </row>
    <row r="793" spans="1:12" x14ac:dyDescent="0.25">
      <c r="A793" s="37" t="s">
        <v>812</v>
      </c>
      <c r="B793" s="37" t="s">
        <v>33</v>
      </c>
      <c r="C793" s="37" t="s">
        <v>33</v>
      </c>
      <c r="D793" s="37" t="b">
        <f t="shared" si="12"/>
        <v>1</v>
      </c>
      <c r="E793" s="37" t="str">
        <f>VLOOKUP(C793,'EDB naming'!$A$6:$B$36,2,)</f>
        <v>Vector Lines</v>
      </c>
      <c r="F793" s="37" t="str">
        <f>VLOOKUP(A793,'NZ.Stat (Format)'!$C$10:$D$2050,2,)</f>
        <v>Auckland</v>
      </c>
      <c r="G793" s="37" t="str">
        <f>VLOOKUP(F793,'TLA-EDB'!$A$12:$C$78,3,)</f>
        <v>Yes</v>
      </c>
      <c r="H793" s="65">
        <f>VLOOKUP($A793,'NZ.Stat (Format)'!$C$10:$H$2050,4,)</f>
        <v>1890</v>
      </c>
      <c r="I793" s="65">
        <f>VLOOKUP($A793,'NZ.Stat (Format)'!$C$10:$H$2050,5,)</f>
        <v>2140</v>
      </c>
      <c r="J793" s="65">
        <f>VLOOKUP($A793,'NZ.Stat (Format)'!$C$10:$H$2050,6,)</f>
        <v>2390</v>
      </c>
      <c r="K793" s="37"/>
      <c r="L793" s="37"/>
    </row>
    <row r="794" spans="1:12" x14ac:dyDescent="0.25">
      <c r="A794" s="37" t="s">
        <v>813</v>
      </c>
      <c r="B794" s="37" t="s">
        <v>33</v>
      </c>
      <c r="C794" s="37" t="s">
        <v>33</v>
      </c>
      <c r="D794" s="37" t="b">
        <f t="shared" si="12"/>
        <v>1</v>
      </c>
      <c r="E794" s="37" t="str">
        <f>VLOOKUP(C794,'EDB naming'!$A$6:$B$36,2,)</f>
        <v>Vector Lines</v>
      </c>
      <c r="F794" s="37" t="str">
        <f>VLOOKUP(A794,'NZ.Stat (Format)'!$C$10:$D$2050,2,)</f>
        <v>Auckland</v>
      </c>
      <c r="G794" s="37" t="str">
        <f>VLOOKUP(F794,'TLA-EDB'!$A$12:$C$78,3,)</f>
        <v>Yes</v>
      </c>
      <c r="H794" s="65">
        <f>VLOOKUP($A794,'NZ.Stat (Format)'!$C$10:$H$2050,4,)</f>
        <v>5580</v>
      </c>
      <c r="I794" s="65">
        <f>VLOOKUP($A794,'NZ.Stat (Format)'!$C$10:$H$2050,5,)</f>
        <v>5850</v>
      </c>
      <c r="J794" s="65">
        <f>VLOOKUP($A794,'NZ.Stat (Format)'!$C$10:$H$2050,6,)</f>
        <v>6140</v>
      </c>
      <c r="K794" s="37"/>
      <c r="L794" s="37"/>
    </row>
    <row r="795" spans="1:12" x14ac:dyDescent="0.25">
      <c r="A795" s="37" t="s">
        <v>814</v>
      </c>
      <c r="B795" s="37" t="s">
        <v>33</v>
      </c>
      <c r="C795" s="37" t="s">
        <v>33</v>
      </c>
      <c r="D795" s="37" t="b">
        <f t="shared" si="12"/>
        <v>1</v>
      </c>
      <c r="E795" s="37" t="str">
        <f>VLOOKUP(C795,'EDB naming'!$A$6:$B$36,2,)</f>
        <v>Vector Lines</v>
      </c>
      <c r="F795" s="37" t="str">
        <f>VLOOKUP(A795,'NZ.Stat (Format)'!$C$10:$D$2050,2,)</f>
        <v>Auckland</v>
      </c>
      <c r="G795" s="37" t="str">
        <f>VLOOKUP(F795,'TLA-EDB'!$A$12:$C$78,3,)</f>
        <v>Yes</v>
      </c>
      <c r="H795" s="65">
        <f>VLOOKUP($A795,'NZ.Stat (Format)'!$C$10:$H$2050,4,)</f>
        <v>4590</v>
      </c>
      <c r="I795" s="65">
        <f>VLOOKUP($A795,'NZ.Stat (Format)'!$C$10:$H$2050,5,)</f>
        <v>4730</v>
      </c>
      <c r="J795" s="65">
        <f>VLOOKUP($A795,'NZ.Stat (Format)'!$C$10:$H$2050,6,)</f>
        <v>4860</v>
      </c>
      <c r="K795" s="37"/>
      <c r="L795" s="37"/>
    </row>
    <row r="796" spans="1:12" x14ac:dyDescent="0.25">
      <c r="A796" s="37" t="s">
        <v>815</v>
      </c>
      <c r="B796" s="37" t="s">
        <v>33</v>
      </c>
      <c r="C796" s="37" t="s">
        <v>33</v>
      </c>
      <c r="D796" s="37" t="b">
        <f t="shared" si="12"/>
        <v>1</v>
      </c>
      <c r="E796" s="37" t="str">
        <f>VLOOKUP(C796,'EDB naming'!$A$6:$B$36,2,)</f>
        <v>Vector Lines</v>
      </c>
      <c r="F796" s="37" t="str">
        <f>VLOOKUP(A796,'NZ.Stat (Format)'!$C$10:$D$2050,2,)</f>
        <v>Auckland</v>
      </c>
      <c r="G796" s="37" t="str">
        <f>VLOOKUP(F796,'TLA-EDB'!$A$12:$C$78,3,)</f>
        <v>Yes</v>
      </c>
      <c r="H796" s="65">
        <f>VLOOKUP($A796,'NZ.Stat (Format)'!$C$10:$H$2050,4,)</f>
        <v>2180</v>
      </c>
      <c r="I796" s="65">
        <f>VLOOKUP($A796,'NZ.Stat (Format)'!$C$10:$H$2050,5,)</f>
        <v>2290</v>
      </c>
      <c r="J796" s="65">
        <f>VLOOKUP($A796,'NZ.Stat (Format)'!$C$10:$H$2050,6,)</f>
        <v>2390</v>
      </c>
      <c r="K796" s="37"/>
      <c r="L796" s="37"/>
    </row>
    <row r="797" spans="1:12" x14ac:dyDescent="0.25">
      <c r="A797" s="37" t="s">
        <v>816</v>
      </c>
      <c r="B797" s="37" t="s">
        <v>33</v>
      </c>
      <c r="C797" s="37" t="s">
        <v>33</v>
      </c>
      <c r="D797" s="37" t="b">
        <f t="shared" si="12"/>
        <v>1</v>
      </c>
      <c r="E797" s="37" t="str">
        <f>VLOOKUP(C797,'EDB naming'!$A$6:$B$36,2,)</f>
        <v>Vector Lines</v>
      </c>
      <c r="F797" s="37" t="str">
        <f>VLOOKUP(A797,'NZ.Stat (Format)'!$C$10:$D$2050,2,)</f>
        <v>Auckland</v>
      </c>
      <c r="G797" s="37" t="str">
        <f>VLOOKUP(F797,'TLA-EDB'!$A$12:$C$78,3,)</f>
        <v>Yes</v>
      </c>
      <c r="H797" s="65">
        <f>VLOOKUP($A797,'NZ.Stat (Format)'!$C$10:$H$2050,4,)</f>
        <v>3100</v>
      </c>
      <c r="I797" s="65">
        <f>VLOOKUP($A797,'NZ.Stat (Format)'!$C$10:$H$2050,5,)</f>
        <v>3300</v>
      </c>
      <c r="J797" s="65">
        <f>VLOOKUP($A797,'NZ.Stat (Format)'!$C$10:$H$2050,6,)</f>
        <v>3440</v>
      </c>
      <c r="K797" s="37"/>
      <c r="L797" s="37"/>
    </row>
    <row r="798" spans="1:12" x14ac:dyDescent="0.25">
      <c r="A798" s="37" t="s">
        <v>817</v>
      </c>
      <c r="B798" s="37" t="s">
        <v>33</v>
      </c>
      <c r="C798" s="37" t="s">
        <v>33</v>
      </c>
      <c r="D798" s="37" t="b">
        <f t="shared" si="12"/>
        <v>1</v>
      </c>
      <c r="E798" s="37" t="str">
        <f>VLOOKUP(C798,'EDB naming'!$A$6:$B$36,2,)</f>
        <v>Vector Lines</v>
      </c>
      <c r="F798" s="37" t="str">
        <f>VLOOKUP(A798,'NZ.Stat (Format)'!$C$10:$D$2050,2,)</f>
        <v>Auckland</v>
      </c>
      <c r="G798" s="37" t="str">
        <f>VLOOKUP(F798,'TLA-EDB'!$A$12:$C$78,3,)</f>
        <v>Yes</v>
      </c>
      <c r="H798" s="65">
        <f>VLOOKUP($A798,'NZ.Stat (Format)'!$C$10:$H$2050,4,)</f>
        <v>7460</v>
      </c>
      <c r="I798" s="65">
        <f>VLOOKUP($A798,'NZ.Stat (Format)'!$C$10:$H$2050,5,)</f>
        <v>10250</v>
      </c>
      <c r="J798" s="65">
        <f>VLOOKUP($A798,'NZ.Stat (Format)'!$C$10:$H$2050,6,)</f>
        <v>13150</v>
      </c>
      <c r="K798" s="37"/>
      <c r="L798" s="37"/>
    </row>
    <row r="799" spans="1:12" x14ac:dyDescent="0.25">
      <c r="A799" s="37" t="s">
        <v>818</v>
      </c>
      <c r="B799" s="37" t="s">
        <v>33</v>
      </c>
      <c r="C799" s="37" t="s">
        <v>33</v>
      </c>
      <c r="D799" s="37" t="b">
        <f t="shared" si="12"/>
        <v>1</v>
      </c>
      <c r="E799" s="37" t="str">
        <f>VLOOKUP(C799,'EDB naming'!$A$6:$B$36,2,)</f>
        <v>Vector Lines</v>
      </c>
      <c r="F799" s="37" t="str">
        <f>VLOOKUP(A799,'NZ.Stat (Format)'!$C$10:$D$2050,2,)</f>
        <v>Auckland</v>
      </c>
      <c r="G799" s="37" t="str">
        <f>VLOOKUP(F799,'TLA-EDB'!$A$12:$C$78,3,)</f>
        <v>Yes</v>
      </c>
      <c r="H799" s="65">
        <f>VLOOKUP($A799,'NZ.Stat (Format)'!$C$10:$H$2050,4,)</f>
        <v>22800</v>
      </c>
      <c r="I799" s="65">
        <f>VLOOKUP($A799,'NZ.Stat (Format)'!$C$10:$H$2050,5,)</f>
        <v>28500</v>
      </c>
      <c r="J799" s="65">
        <f>VLOOKUP($A799,'NZ.Stat (Format)'!$C$10:$H$2050,6,)</f>
        <v>30700</v>
      </c>
      <c r="K799" s="37"/>
      <c r="L799" s="37"/>
    </row>
    <row r="800" spans="1:12" x14ac:dyDescent="0.25">
      <c r="A800" s="37" t="s">
        <v>819</v>
      </c>
      <c r="B800" s="37" t="s">
        <v>33</v>
      </c>
      <c r="C800" s="37" t="s">
        <v>33</v>
      </c>
      <c r="D800" s="37" t="b">
        <f t="shared" si="12"/>
        <v>1</v>
      </c>
      <c r="E800" s="37" t="str">
        <f>VLOOKUP(C800,'EDB naming'!$A$6:$B$36,2,)</f>
        <v>Vector Lines</v>
      </c>
      <c r="F800" s="37" t="str">
        <f>VLOOKUP(A800,'NZ.Stat (Format)'!$C$10:$D$2050,2,)</f>
        <v>Auckland</v>
      </c>
      <c r="G800" s="37" t="str">
        <f>VLOOKUP(F800,'TLA-EDB'!$A$12:$C$78,3,)</f>
        <v>Yes</v>
      </c>
      <c r="H800" s="65">
        <f>VLOOKUP($A800,'NZ.Stat (Format)'!$C$10:$H$2050,4,)</f>
        <v>4440</v>
      </c>
      <c r="I800" s="65">
        <f>VLOOKUP($A800,'NZ.Stat (Format)'!$C$10:$H$2050,5,)</f>
        <v>4670</v>
      </c>
      <c r="J800" s="65">
        <f>VLOOKUP($A800,'NZ.Stat (Format)'!$C$10:$H$2050,6,)</f>
        <v>4810</v>
      </c>
      <c r="K800" s="37"/>
      <c r="L800" s="37"/>
    </row>
    <row r="801" spans="1:12" x14ac:dyDescent="0.25">
      <c r="A801" s="37" t="s">
        <v>820</v>
      </c>
      <c r="B801" s="37" t="s">
        <v>33</v>
      </c>
      <c r="C801" s="37" t="s">
        <v>33</v>
      </c>
      <c r="D801" s="37" t="b">
        <f t="shared" si="12"/>
        <v>1</v>
      </c>
      <c r="E801" s="37" t="str">
        <f>VLOOKUP(C801,'EDB naming'!$A$6:$B$36,2,)</f>
        <v>Vector Lines</v>
      </c>
      <c r="F801" s="37" t="str">
        <f>VLOOKUP(A801,'NZ.Stat (Format)'!$C$10:$D$2050,2,)</f>
        <v>Auckland</v>
      </c>
      <c r="G801" s="37" t="str">
        <f>VLOOKUP(F801,'TLA-EDB'!$A$12:$C$78,3,)</f>
        <v>Yes</v>
      </c>
      <c r="H801" s="65">
        <f>VLOOKUP($A801,'NZ.Stat (Format)'!$C$10:$H$2050,4,)</f>
        <v>6460</v>
      </c>
      <c r="I801" s="65">
        <f>VLOOKUP($A801,'NZ.Stat (Format)'!$C$10:$H$2050,5,)</f>
        <v>7260</v>
      </c>
      <c r="J801" s="65">
        <f>VLOOKUP($A801,'NZ.Stat (Format)'!$C$10:$H$2050,6,)</f>
        <v>7870</v>
      </c>
      <c r="K801" s="37"/>
      <c r="L801" s="37"/>
    </row>
    <row r="802" spans="1:12" x14ac:dyDescent="0.25">
      <c r="A802" s="37" t="s">
        <v>821</v>
      </c>
      <c r="B802" s="37" t="s">
        <v>33</v>
      </c>
      <c r="C802" s="37" t="s">
        <v>33</v>
      </c>
      <c r="D802" s="37" t="b">
        <f t="shared" si="12"/>
        <v>1</v>
      </c>
      <c r="E802" s="37" t="str">
        <f>VLOOKUP(C802,'EDB naming'!$A$6:$B$36,2,)</f>
        <v>Vector Lines</v>
      </c>
      <c r="F802" s="37" t="str">
        <f>VLOOKUP(A802,'NZ.Stat (Format)'!$C$10:$D$2050,2,)</f>
        <v>Auckland</v>
      </c>
      <c r="G802" s="37" t="str">
        <f>VLOOKUP(F802,'TLA-EDB'!$A$12:$C$78,3,)</f>
        <v>Yes</v>
      </c>
      <c r="H802" s="65">
        <f>VLOOKUP($A802,'NZ.Stat (Format)'!$C$10:$H$2050,4,)</f>
        <v>7610</v>
      </c>
      <c r="I802" s="65">
        <f>VLOOKUP($A802,'NZ.Stat (Format)'!$C$10:$H$2050,5,)</f>
        <v>8000</v>
      </c>
      <c r="J802" s="65">
        <f>VLOOKUP($A802,'NZ.Stat (Format)'!$C$10:$H$2050,6,)</f>
        <v>8410</v>
      </c>
      <c r="K802" s="37"/>
      <c r="L802" s="37"/>
    </row>
    <row r="803" spans="1:12" x14ac:dyDescent="0.25">
      <c r="A803" s="37" t="s">
        <v>822</v>
      </c>
      <c r="B803" s="37" t="s">
        <v>33</v>
      </c>
      <c r="C803" s="37" t="s">
        <v>33</v>
      </c>
      <c r="D803" s="37" t="b">
        <f t="shared" si="12"/>
        <v>1</v>
      </c>
      <c r="E803" s="37" t="str">
        <f>VLOOKUP(C803,'EDB naming'!$A$6:$B$36,2,)</f>
        <v>Vector Lines</v>
      </c>
      <c r="F803" s="37" t="str">
        <f>VLOOKUP(A803,'NZ.Stat (Format)'!$C$10:$D$2050,2,)</f>
        <v>Auckland</v>
      </c>
      <c r="G803" s="37" t="str">
        <f>VLOOKUP(F803,'TLA-EDB'!$A$12:$C$78,3,)</f>
        <v>Yes</v>
      </c>
      <c r="H803" s="65">
        <f>VLOOKUP($A803,'NZ.Stat (Format)'!$C$10:$H$2050,4,)</f>
        <v>7620</v>
      </c>
      <c r="I803" s="65">
        <f>VLOOKUP($A803,'NZ.Stat (Format)'!$C$10:$H$2050,5,)</f>
        <v>8200</v>
      </c>
      <c r="J803" s="65">
        <f>VLOOKUP($A803,'NZ.Stat (Format)'!$C$10:$H$2050,6,)</f>
        <v>8610</v>
      </c>
      <c r="K803" s="37"/>
      <c r="L803" s="37"/>
    </row>
    <row r="804" spans="1:12" x14ac:dyDescent="0.25">
      <c r="A804" s="37" t="s">
        <v>823</v>
      </c>
      <c r="B804" s="37" t="s">
        <v>33</v>
      </c>
      <c r="C804" s="37" t="s">
        <v>33</v>
      </c>
      <c r="D804" s="37" t="b">
        <f t="shared" si="12"/>
        <v>1</v>
      </c>
      <c r="E804" s="37" t="str">
        <f>VLOOKUP(C804,'EDB naming'!$A$6:$B$36,2,)</f>
        <v>Vector Lines</v>
      </c>
      <c r="F804" s="37" t="str">
        <f>VLOOKUP(A804,'NZ.Stat (Format)'!$C$10:$D$2050,2,)</f>
        <v>Auckland</v>
      </c>
      <c r="G804" s="37" t="str">
        <f>VLOOKUP(F804,'TLA-EDB'!$A$12:$C$78,3,)</f>
        <v>Yes</v>
      </c>
      <c r="H804" s="65">
        <f>VLOOKUP($A804,'NZ.Stat (Format)'!$C$10:$H$2050,4,)</f>
        <v>6440</v>
      </c>
      <c r="I804" s="65">
        <f>VLOOKUP($A804,'NZ.Stat (Format)'!$C$10:$H$2050,5,)</f>
        <v>6850</v>
      </c>
      <c r="J804" s="65">
        <f>VLOOKUP($A804,'NZ.Stat (Format)'!$C$10:$H$2050,6,)</f>
        <v>7180</v>
      </c>
      <c r="K804" s="37"/>
      <c r="L804" s="37"/>
    </row>
    <row r="805" spans="1:12" x14ac:dyDescent="0.25">
      <c r="A805" s="37" t="s">
        <v>824</v>
      </c>
      <c r="B805" s="37" t="s">
        <v>33</v>
      </c>
      <c r="C805" s="37" t="s">
        <v>33</v>
      </c>
      <c r="D805" s="37" t="b">
        <f t="shared" si="12"/>
        <v>1</v>
      </c>
      <c r="E805" s="37" t="str">
        <f>VLOOKUP(C805,'EDB naming'!$A$6:$B$36,2,)</f>
        <v>Vector Lines</v>
      </c>
      <c r="F805" s="37" t="str">
        <f>VLOOKUP(A805,'NZ.Stat (Format)'!$C$10:$D$2050,2,)</f>
        <v>Auckland</v>
      </c>
      <c r="G805" s="37" t="str">
        <f>VLOOKUP(F805,'TLA-EDB'!$A$12:$C$78,3,)</f>
        <v>Yes</v>
      </c>
      <c r="H805" s="65">
        <f>VLOOKUP($A805,'NZ.Stat (Format)'!$C$10:$H$2050,4,)</f>
        <v>6500</v>
      </c>
      <c r="I805" s="65">
        <f>VLOOKUP($A805,'NZ.Stat (Format)'!$C$10:$H$2050,5,)</f>
        <v>6790</v>
      </c>
      <c r="J805" s="65">
        <f>VLOOKUP($A805,'NZ.Stat (Format)'!$C$10:$H$2050,6,)</f>
        <v>7060</v>
      </c>
      <c r="K805" s="37"/>
      <c r="L805" s="37"/>
    </row>
    <row r="806" spans="1:12" x14ac:dyDescent="0.25">
      <c r="A806" s="37" t="s">
        <v>825</v>
      </c>
      <c r="B806" s="37" t="s">
        <v>33</v>
      </c>
      <c r="C806" s="37" t="s">
        <v>33</v>
      </c>
      <c r="D806" s="37" t="b">
        <f t="shared" si="12"/>
        <v>1</v>
      </c>
      <c r="E806" s="37" t="str">
        <f>VLOOKUP(C806,'EDB naming'!$A$6:$B$36,2,)</f>
        <v>Vector Lines</v>
      </c>
      <c r="F806" s="37" t="str">
        <f>VLOOKUP(A806,'NZ.Stat (Format)'!$C$10:$D$2050,2,)</f>
        <v>Auckland</v>
      </c>
      <c r="G806" s="37" t="str">
        <f>VLOOKUP(F806,'TLA-EDB'!$A$12:$C$78,3,)</f>
        <v>Yes</v>
      </c>
      <c r="H806" s="65">
        <f>VLOOKUP($A806,'NZ.Stat (Format)'!$C$10:$H$2050,4,)</f>
        <v>4860</v>
      </c>
      <c r="I806" s="65">
        <f>VLOOKUP($A806,'NZ.Stat (Format)'!$C$10:$H$2050,5,)</f>
        <v>5100</v>
      </c>
      <c r="J806" s="65">
        <f>VLOOKUP($A806,'NZ.Stat (Format)'!$C$10:$H$2050,6,)</f>
        <v>5270</v>
      </c>
      <c r="K806" s="37"/>
      <c r="L806" s="37"/>
    </row>
    <row r="807" spans="1:12" x14ac:dyDescent="0.25">
      <c r="A807" s="37" t="s">
        <v>826</v>
      </c>
      <c r="B807" s="37" t="s">
        <v>33</v>
      </c>
      <c r="C807" s="37" t="s">
        <v>33</v>
      </c>
      <c r="D807" s="37" t="b">
        <f t="shared" si="12"/>
        <v>1</v>
      </c>
      <c r="E807" s="37" t="str">
        <f>VLOOKUP(C807,'EDB naming'!$A$6:$B$36,2,)</f>
        <v>Vector Lines</v>
      </c>
      <c r="F807" s="37" t="str">
        <f>VLOOKUP(A807,'NZ.Stat (Format)'!$C$10:$D$2050,2,)</f>
        <v>Auckland</v>
      </c>
      <c r="G807" s="37" t="str">
        <f>VLOOKUP(F807,'TLA-EDB'!$A$12:$C$78,3,)</f>
        <v>Yes</v>
      </c>
      <c r="H807" s="65">
        <f>VLOOKUP($A807,'NZ.Stat (Format)'!$C$10:$H$2050,4,)</f>
        <v>6850</v>
      </c>
      <c r="I807" s="65">
        <f>VLOOKUP($A807,'NZ.Stat (Format)'!$C$10:$H$2050,5,)</f>
        <v>7060</v>
      </c>
      <c r="J807" s="65">
        <f>VLOOKUP($A807,'NZ.Stat (Format)'!$C$10:$H$2050,6,)</f>
        <v>7300</v>
      </c>
      <c r="K807" s="37"/>
      <c r="L807" s="37"/>
    </row>
    <row r="808" spans="1:12" x14ac:dyDescent="0.25">
      <c r="A808" s="37" t="s">
        <v>827</v>
      </c>
      <c r="B808" s="37" t="s">
        <v>33</v>
      </c>
      <c r="C808" s="37" t="s">
        <v>33</v>
      </c>
      <c r="D808" s="37" t="b">
        <f t="shared" si="12"/>
        <v>1</v>
      </c>
      <c r="E808" s="37" t="str">
        <f>VLOOKUP(C808,'EDB naming'!$A$6:$B$36,2,)</f>
        <v>Vector Lines</v>
      </c>
      <c r="F808" s="37" t="str">
        <f>VLOOKUP(A808,'NZ.Stat (Format)'!$C$10:$D$2050,2,)</f>
        <v>Auckland</v>
      </c>
      <c r="G808" s="37" t="str">
        <f>VLOOKUP(F808,'TLA-EDB'!$A$12:$C$78,3,)</f>
        <v>Yes</v>
      </c>
      <c r="H808" s="65">
        <f>VLOOKUP($A808,'NZ.Stat (Format)'!$C$10:$H$2050,4,)</f>
        <v>3060</v>
      </c>
      <c r="I808" s="65">
        <f>VLOOKUP($A808,'NZ.Stat (Format)'!$C$10:$H$2050,5,)</f>
        <v>3130</v>
      </c>
      <c r="J808" s="65">
        <f>VLOOKUP($A808,'NZ.Stat (Format)'!$C$10:$H$2050,6,)</f>
        <v>3210</v>
      </c>
      <c r="K808" s="37"/>
      <c r="L808" s="37"/>
    </row>
    <row r="809" spans="1:12" x14ac:dyDescent="0.25">
      <c r="A809" s="37" t="s">
        <v>828</v>
      </c>
      <c r="B809" s="37" t="s">
        <v>33</v>
      </c>
      <c r="C809" s="37" t="s">
        <v>33</v>
      </c>
      <c r="D809" s="37" t="b">
        <f t="shared" si="12"/>
        <v>1</v>
      </c>
      <c r="E809" s="37" t="str">
        <f>VLOOKUP(C809,'EDB naming'!$A$6:$B$36,2,)</f>
        <v>Vector Lines</v>
      </c>
      <c r="F809" s="37" t="str">
        <f>VLOOKUP(A809,'NZ.Stat (Format)'!$C$10:$D$2050,2,)</f>
        <v>Auckland</v>
      </c>
      <c r="G809" s="37" t="str">
        <f>VLOOKUP(F809,'TLA-EDB'!$A$12:$C$78,3,)</f>
        <v>Yes</v>
      </c>
      <c r="H809" s="65">
        <f>VLOOKUP($A809,'NZ.Stat (Format)'!$C$10:$H$2050,4,)</f>
        <v>5680</v>
      </c>
      <c r="I809" s="65">
        <f>VLOOKUP($A809,'NZ.Stat (Format)'!$C$10:$H$2050,5,)</f>
        <v>6090</v>
      </c>
      <c r="J809" s="65">
        <f>VLOOKUP($A809,'NZ.Stat (Format)'!$C$10:$H$2050,6,)</f>
        <v>6510</v>
      </c>
      <c r="K809" s="37"/>
      <c r="L809" s="37"/>
    </row>
    <row r="810" spans="1:12" x14ac:dyDescent="0.25">
      <c r="A810" s="37" t="s">
        <v>829</v>
      </c>
      <c r="B810" s="37" t="s">
        <v>33</v>
      </c>
      <c r="C810" s="37" t="s">
        <v>33</v>
      </c>
      <c r="D810" s="37" t="b">
        <f t="shared" si="12"/>
        <v>1</v>
      </c>
      <c r="E810" s="37" t="str">
        <f>VLOOKUP(C810,'EDB naming'!$A$6:$B$36,2,)</f>
        <v>Vector Lines</v>
      </c>
      <c r="F810" s="37" t="str">
        <f>VLOOKUP(A810,'NZ.Stat (Format)'!$C$10:$D$2050,2,)</f>
        <v>Auckland</v>
      </c>
      <c r="G810" s="37" t="str">
        <f>VLOOKUP(F810,'TLA-EDB'!$A$12:$C$78,3,)</f>
        <v>Yes</v>
      </c>
      <c r="H810" s="65">
        <f>VLOOKUP($A810,'NZ.Stat (Format)'!$C$10:$H$2050,4,)</f>
        <v>3530</v>
      </c>
      <c r="I810" s="65">
        <f>VLOOKUP($A810,'NZ.Stat (Format)'!$C$10:$H$2050,5,)</f>
        <v>4020</v>
      </c>
      <c r="J810" s="65">
        <f>VLOOKUP($A810,'NZ.Stat (Format)'!$C$10:$H$2050,6,)</f>
        <v>4490</v>
      </c>
      <c r="K810" s="37"/>
      <c r="L810" s="37"/>
    </row>
    <row r="811" spans="1:12" x14ac:dyDescent="0.25">
      <c r="A811" s="37" t="s">
        <v>830</v>
      </c>
      <c r="B811" s="37" t="s">
        <v>33</v>
      </c>
      <c r="C811" s="37" t="s">
        <v>33</v>
      </c>
      <c r="D811" s="37" t="b">
        <f t="shared" si="12"/>
        <v>1</v>
      </c>
      <c r="E811" s="37" t="str">
        <f>VLOOKUP(C811,'EDB naming'!$A$6:$B$36,2,)</f>
        <v>Vector Lines</v>
      </c>
      <c r="F811" s="37" t="str">
        <f>VLOOKUP(A811,'NZ.Stat (Format)'!$C$10:$D$2050,2,)</f>
        <v>Auckland</v>
      </c>
      <c r="G811" s="37" t="str">
        <f>VLOOKUP(F811,'TLA-EDB'!$A$12:$C$78,3,)</f>
        <v>Yes</v>
      </c>
      <c r="H811" s="65">
        <f>VLOOKUP($A811,'NZ.Stat (Format)'!$C$10:$H$2050,4,)</f>
        <v>4590</v>
      </c>
      <c r="I811" s="65">
        <f>VLOOKUP($A811,'NZ.Stat (Format)'!$C$10:$H$2050,5,)</f>
        <v>5090</v>
      </c>
      <c r="J811" s="65">
        <f>VLOOKUP($A811,'NZ.Stat (Format)'!$C$10:$H$2050,6,)</f>
        <v>5620</v>
      </c>
      <c r="K811" s="37"/>
      <c r="L811" s="37"/>
    </row>
    <row r="812" spans="1:12" x14ac:dyDescent="0.25">
      <c r="A812" s="37" t="s">
        <v>831</v>
      </c>
      <c r="B812" s="37" t="s">
        <v>33</v>
      </c>
      <c r="C812" s="37" t="s">
        <v>33</v>
      </c>
      <c r="D812" s="37" t="b">
        <f t="shared" si="12"/>
        <v>1</v>
      </c>
      <c r="E812" s="37" t="str">
        <f>VLOOKUP(C812,'EDB naming'!$A$6:$B$36,2,)</f>
        <v>Vector Lines</v>
      </c>
      <c r="F812" s="37" t="str">
        <f>VLOOKUP(A812,'NZ.Stat (Format)'!$C$10:$D$2050,2,)</f>
        <v>Auckland</v>
      </c>
      <c r="G812" s="37" t="str">
        <f>VLOOKUP(F812,'TLA-EDB'!$A$12:$C$78,3,)</f>
        <v>Yes</v>
      </c>
      <c r="H812" s="65">
        <f>VLOOKUP($A812,'NZ.Stat (Format)'!$C$10:$H$2050,4,)</f>
        <v>3910</v>
      </c>
      <c r="I812" s="65">
        <f>VLOOKUP($A812,'NZ.Stat (Format)'!$C$10:$H$2050,5,)</f>
        <v>4390</v>
      </c>
      <c r="J812" s="65">
        <f>VLOOKUP($A812,'NZ.Stat (Format)'!$C$10:$H$2050,6,)</f>
        <v>4650</v>
      </c>
      <c r="K812" s="37"/>
      <c r="L812" s="37"/>
    </row>
    <row r="813" spans="1:12" x14ac:dyDescent="0.25">
      <c r="A813" s="37" t="s">
        <v>832</v>
      </c>
      <c r="B813" s="37" t="s">
        <v>33</v>
      </c>
      <c r="C813" s="37" t="s">
        <v>33</v>
      </c>
      <c r="D813" s="37" t="b">
        <f t="shared" si="12"/>
        <v>1</v>
      </c>
      <c r="E813" s="37" t="str">
        <f>VLOOKUP(C813,'EDB naming'!$A$6:$B$36,2,)</f>
        <v>Vector Lines</v>
      </c>
      <c r="F813" s="37" t="str">
        <f>VLOOKUP(A813,'NZ.Stat (Format)'!$C$10:$D$2050,2,)</f>
        <v>Auckland</v>
      </c>
      <c r="G813" s="37" t="str">
        <f>VLOOKUP(F813,'TLA-EDB'!$A$12:$C$78,3,)</f>
        <v>Yes</v>
      </c>
      <c r="H813" s="65">
        <f>VLOOKUP($A813,'NZ.Stat (Format)'!$C$10:$H$2050,4,)</f>
        <v>2860</v>
      </c>
      <c r="I813" s="65">
        <f>VLOOKUP($A813,'NZ.Stat (Format)'!$C$10:$H$2050,5,)</f>
        <v>2920</v>
      </c>
      <c r="J813" s="65">
        <f>VLOOKUP($A813,'NZ.Stat (Format)'!$C$10:$H$2050,6,)</f>
        <v>2980</v>
      </c>
      <c r="K813" s="37"/>
      <c r="L813" s="37"/>
    </row>
    <row r="814" spans="1:12" x14ac:dyDescent="0.25">
      <c r="A814" s="37" t="s">
        <v>833</v>
      </c>
      <c r="B814" s="37" t="s">
        <v>33</v>
      </c>
      <c r="C814" s="37" t="s">
        <v>33</v>
      </c>
      <c r="D814" s="37" t="b">
        <f t="shared" si="12"/>
        <v>1</v>
      </c>
      <c r="E814" s="37" t="str">
        <f>VLOOKUP(C814,'EDB naming'!$A$6:$B$36,2,)</f>
        <v>Vector Lines</v>
      </c>
      <c r="F814" s="37" t="str">
        <f>VLOOKUP(A814,'NZ.Stat (Format)'!$C$10:$D$2050,2,)</f>
        <v>Auckland</v>
      </c>
      <c r="G814" s="37" t="str">
        <f>VLOOKUP(F814,'TLA-EDB'!$A$12:$C$78,3,)</f>
        <v>Yes</v>
      </c>
      <c r="H814" s="65">
        <f>VLOOKUP($A814,'NZ.Stat (Format)'!$C$10:$H$2050,4,)</f>
        <v>3840</v>
      </c>
      <c r="I814" s="65">
        <f>VLOOKUP($A814,'NZ.Stat (Format)'!$C$10:$H$2050,5,)</f>
        <v>4010</v>
      </c>
      <c r="J814" s="65">
        <f>VLOOKUP($A814,'NZ.Stat (Format)'!$C$10:$H$2050,6,)</f>
        <v>4180</v>
      </c>
      <c r="K814" s="37"/>
      <c r="L814" s="37"/>
    </row>
    <row r="815" spans="1:12" x14ac:dyDescent="0.25">
      <c r="A815" s="37" t="s">
        <v>834</v>
      </c>
      <c r="B815" s="37" t="s">
        <v>33</v>
      </c>
      <c r="C815" s="37" t="s">
        <v>33</v>
      </c>
      <c r="D815" s="37" t="b">
        <f t="shared" si="12"/>
        <v>1</v>
      </c>
      <c r="E815" s="37" t="str">
        <f>VLOOKUP(C815,'EDB naming'!$A$6:$B$36,2,)</f>
        <v>Vector Lines</v>
      </c>
      <c r="F815" s="37" t="str">
        <f>VLOOKUP(A815,'NZ.Stat (Format)'!$C$10:$D$2050,2,)</f>
        <v>Auckland</v>
      </c>
      <c r="G815" s="37" t="str">
        <f>VLOOKUP(F815,'TLA-EDB'!$A$12:$C$78,3,)</f>
        <v>Yes</v>
      </c>
      <c r="H815" s="65">
        <f>VLOOKUP($A815,'NZ.Stat (Format)'!$C$10:$H$2050,4,)</f>
        <v>4010</v>
      </c>
      <c r="I815" s="65">
        <f>VLOOKUP($A815,'NZ.Stat (Format)'!$C$10:$H$2050,5,)</f>
        <v>4230</v>
      </c>
      <c r="J815" s="65">
        <f>VLOOKUP($A815,'NZ.Stat (Format)'!$C$10:$H$2050,6,)</f>
        <v>4440</v>
      </c>
      <c r="K815" s="37"/>
      <c r="L815" s="37"/>
    </row>
    <row r="816" spans="1:12" x14ac:dyDescent="0.25">
      <c r="A816" s="37" t="s">
        <v>835</v>
      </c>
      <c r="B816" s="37" t="s">
        <v>33</v>
      </c>
      <c r="C816" s="37" t="s">
        <v>33</v>
      </c>
      <c r="D816" s="37" t="b">
        <f t="shared" si="12"/>
        <v>1</v>
      </c>
      <c r="E816" s="37" t="str">
        <f>VLOOKUP(C816,'EDB naming'!$A$6:$B$36,2,)</f>
        <v>Vector Lines</v>
      </c>
      <c r="F816" s="37" t="str">
        <f>VLOOKUP(A816,'NZ.Stat (Format)'!$C$10:$D$2050,2,)</f>
        <v>Auckland</v>
      </c>
      <c r="G816" s="37" t="str">
        <f>VLOOKUP(F816,'TLA-EDB'!$A$12:$C$78,3,)</f>
        <v>Yes</v>
      </c>
      <c r="H816" s="65">
        <f>VLOOKUP($A816,'NZ.Stat (Format)'!$C$10:$H$2050,4,)</f>
        <v>4010</v>
      </c>
      <c r="I816" s="65">
        <f>VLOOKUP($A816,'NZ.Stat (Format)'!$C$10:$H$2050,5,)</f>
        <v>4210</v>
      </c>
      <c r="J816" s="65">
        <f>VLOOKUP($A816,'NZ.Stat (Format)'!$C$10:$H$2050,6,)</f>
        <v>4410</v>
      </c>
      <c r="K816" s="37"/>
      <c r="L816" s="37"/>
    </row>
    <row r="817" spans="1:12" x14ac:dyDescent="0.25">
      <c r="A817" s="37" t="s">
        <v>836</v>
      </c>
      <c r="B817" s="37" t="s">
        <v>33</v>
      </c>
      <c r="C817" s="37" t="s">
        <v>33</v>
      </c>
      <c r="D817" s="37" t="b">
        <f t="shared" si="12"/>
        <v>1</v>
      </c>
      <c r="E817" s="37" t="str">
        <f>VLOOKUP(C817,'EDB naming'!$A$6:$B$36,2,)</f>
        <v>Vector Lines</v>
      </c>
      <c r="F817" s="37" t="str">
        <f>VLOOKUP(A817,'NZ.Stat (Format)'!$C$10:$D$2050,2,)</f>
        <v>Auckland</v>
      </c>
      <c r="G817" s="37" t="str">
        <f>VLOOKUP(F817,'TLA-EDB'!$A$12:$C$78,3,)</f>
        <v>Yes</v>
      </c>
      <c r="H817" s="65">
        <f>VLOOKUP($A817,'NZ.Stat (Format)'!$C$10:$H$2050,4,)</f>
        <v>4330</v>
      </c>
      <c r="I817" s="65">
        <f>VLOOKUP($A817,'NZ.Stat (Format)'!$C$10:$H$2050,5,)</f>
        <v>4740</v>
      </c>
      <c r="J817" s="65">
        <f>VLOOKUP($A817,'NZ.Stat (Format)'!$C$10:$H$2050,6,)</f>
        <v>5160</v>
      </c>
      <c r="K817" s="37"/>
      <c r="L817" s="37"/>
    </row>
    <row r="818" spans="1:12" x14ac:dyDescent="0.25">
      <c r="A818" s="37" t="s">
        <v>837</v>
      </c>
      <c r="B818" s="37" t="s">
        <v>325</v>
      </c>
      <c r="C818" s="37" t="s">
        <v>325</v>
      </c>
      <c r="D818" s="37" t="b">
        <f t="shared" si="12"/>
        <v>1</v>
      </c>
      <c r="E818" s="37" t="str">
        <f>VLOOKUP(C818,'EDB naming'!$A$6:$B$36,2,)</f>
        <v>Orion NZ</v>
      </c>
      <c r="F818" s="37" t="str">
        <f>VLOOKUP(A818,'NZ.Stat (Format)'!$C$10:$D$2050,2,)</f>
        <v>Christchurch city</v>
      </c>
      <c r="G818" s="37" t="str">
        <f>VLOOKUP(F818,'TLA-EDB'!$A$12:$C$78,3,)</f>
        <v/>
      </c>
      <c r="H818" s="65">
        <f>VLOOKUP($A818,'NZ.Stat (Format)'!$C$10:$H$2050,4,)</f>
        <v>2600</v>
      </c>
      <c r="I818" s="65">
        <f>VLOOKUP($A818,'NZ.Stat (Format)'!$C$10:$H$2050,5,)</f>
        <v>2630</v>
      </c>
      <c r="J818" s="65">
        <f>VLOOKUP($A818,'NZ.Stat (Format)'!$C$10:$H$2050,6,)</f>
        <v>2660</v>
      </c>
      <c r="K818" s="37"/>
      <c r="L818" s="37"/>
    </row>
    <row r="819" spans="1:12" x14ac:dyDescent="0.25">
      <c r="A819" s="37" t="s">
        <v>838</v>
      </c>
      <c r="B819" s="37" t="s">
        <v>33</v>
      </c>
      <c r="C819" s="37" t="s">
        <v>33</v>
      </c>
      <c r="D819" s="37" t="b">
        <f t="shared" si="12"/>
        <v>1</v>
      </c>
      <c r="E819" s="37" t="str">
        <f>VLOOKUP(C819,'EDB naming'!$A$6:$B$36,2,)</f>
        <v>Vector Lines</v>
      </c>
      <c r="F819" s="37" t="str">
        <f>VLOOKUP(A819,'NZ.Stat (Format)'!$C$10:$D$2050,2,)</f>
        <v>Auckland</v>
      </c>
      <c r="G819" s="37" t="str">
        <f>VLOOKUP(F819,'TLA-EDB'!$A$12:$C$78,3,)</f>
        <v>Yes</v>
      </c>
      <c r="H819" s="65">
        <f>VLOOKUP($A819,'NZ.Stat (Format)'!$C$10:$H$2050,4,)</f>
        <v>5120</v>
      </c>
      <c r="I819" s="65">
        <f>VLOOKUP($A819,'NZ.Stat (Format)'!$C$10:$H$2050,5,)</f>
        <v>5400</v>
      </c>
      <c r="J819" s="65">
        <f>VLOOKUP($A819,'NZ.Stat (Format)'!$C$10:$H$2050,6,)</f>
        <v>5710</v>
      </c>
      <c r="K819" s="37"/>
      <c r="L819" s="37"/>
    </row>
    <row r="820" spans="1:12" x14ac:dyDescent="0.25">
      <c r="A820" s="37" t="s">
        <v>839</v>
      </c>
      <c r="B820" s="37" t="s">
        <v>33</v>
      </c>
      <c r="C820" s="37" t="s">
        <v>33</v>
      </c>
      <c r="D820" s="37" t="b">
        <f t="shared" si="12"/>
        <v>1</v>
      </c>
      <c r="E820" s="37" t="str">
        <f>VLOOKUP(C820,'EDB naming'!$A$6:$B$36,2,)</f>
        <v>Vector Lines</v>
      </c>
      <c r="F820" s="37" t="str">
        <f>VLOOKUP(A820,'NZ.Stat (Format)'!$C$10:$D$2050,2,)</f>
        <v>Auckland</v>
      </c>
      <c r="G820" s="37" t="str">
        <f>VLOOKUP(F820,'TLA-EDB'!$A$12:$C$78,3,)</f>
        <v>Yes</v>
      </c>
      <c r="H820" s="65">
        <f>VLOOKUP($A820,'NZ.Stat (Format)'!$C$10:$H$2050,4,)</f>
        <v>1910</v>
      </c>
      <c r="I820" s="65">
        <f>VLOOKUP($A820,'NZ.Stat (Format)'!$C$10:$H$2050,5,)</f>
        <v>2010</v>
      </c>
      <c r="J820" s="65">
        <f>VLOOKUP($A820,'NZ.Stat (Format)'!$C$10:$H$2050,6,)</f>
        <v>2100</v>
      </c>
      <c r="K820" s="37"/>
      <c r="L820" s="37"/>
    </row>
    <row r="821" spans="1:12" x14ac:dyDescent="0.25">
      <c r="A821" s="37" t="s">
        <v>840</v>
      </c>
      <c r="B821" s="37" t="s">
        <v>33</v>
      </c>
      <c r="C821" s="37" t="s">
        <v>33</v>
      </c>
      <c r="D821" s="37" t="b">
        <f t="shared" si="12"/>
        <v>1</v>
      </c>
      <c r="E821" s="37" t="str">
        <f>VLOOKUP(C821,'EDB naming'!$A$6:$B$36,2,)</f>
        <v>Vector Lines</v>
      </c>
      <c r="F821" s="37" t="str">
        <f>VLOOKUP(A821,'NZ.Stat (Format)'!$C$10:$D$2050,2,)</f>
        <v>Auckland</v>
      </c>
      <c r="G821" s="37" t="str">
        <f>VLOOKUP(F821,'TLA-EDB'!$A$12:$C$78,3,)</f>
        <v>Yes</v>
      </c>
      <c r="H821" s="65">
        <f>VLOOKUP($A821,'NZ.Stat (Format)'!$C$10:$H$2050,4,)</f>
        <v>5610</v>
      </c>
      <c r="I821" s="65">
        <f>VLOOKUP($A821,'NZ.Stat (Format)'!$C$10:$H$2050,5,)</f>
        <v>5800</v>
      </c>
      <c r="J821" s="65">
        <f>VLOOKUP($A821,'NZ.Stat (Format)'!$C$10:$H$2050,6,)</f>
        <v>5990</v>
      </c>
      <c r="K821" s="37"/>
      <c r="L821" s="37"/>
    </row>
    <row r="822" spans="1:12" x14ac:dyDescent="0.25">
      <c r="A822" s="37" t="s">
        <v>841</v>
      </c>
      <c r="B822" s="37" t="s">
        <v>33</v>
      </c>
      <c r="C822" s="37" t="s">
        <v>33</v>
      </c>
      <c r="D822" s="37" t="b">
        <f t="shared" si="12"/>
        <v>1</v>
      </c>
      <c r="E822" s="37" t="str">
        <f>VLOOKUP(C822,'EDB naming'!$A$6:$B$36,2,)</f>
        <v>Vector Lines</v>
      </c>
      <c r="F822" s="37" t="str">
        <f>VLOOKUP(A822,'NZ.Stat (Format)'!$C$10:$D$2050,2,)</f>
        <v>Auckland</v>
      </c>
      <c r="G822" s="37" t="str">
        <f>VLOOKUP(F822,'TLA-EDB'!$A$12:$C$78,3,)</f>
        <v>Yes</v>
      </c>
      <c r="H822" s="65">
        <f>VLOOKUP($A822,'NZ.Stat (Format)'!$C$10:$H$2050,4,)</f>
        <v>3350</v>
      </c>
      <c r="I822" s="65">
        <f>VLOOKUP($A822,'NZ.Stat (Format)'!$C$10:$H$2050,5,)</f>
        <v>3540</v>
      </c>
      <c r="J822" s="65">
        <f>VLOOKUP($A822,'NZ.Stat (Format)'!$C$10:$H$2050,6,)</f>
        <v>3750</v>
      </c>
      <c r="K822" s="37"/>
      <c r="L822" s="37"/>
    </row>
    <row r="823" spans="1:12" x14ac:dyDescent="0.25">
      <c r="A823" s="37" t="s">
        <v>842</v>
      </c>
      <c r="B823" s="37" t="s">
        <v>33</v>
      </c>
      <c r="C823" s="37" t="s">
        <v>33</v>
      </c>
      <c r="D823" s="37" t="b">
        <f t="shared" si="12"/>
        <v>1</v>
      </c>
      <c r="E823" s="37" t="str">
        <f>VLOOKUP(C823,'EDB naming'!$A$6:$B$36,2,)</f>
        <v>Vector Lines</v>
      </c>
      <c r="F823" s="37" t="str">
        <f>VLOOKUP(A823,'NZ.Stat (Format)'!$C$10:$D$2050,2,)</f>
        <v>Auckland</v>
      </c>
      <c r="G823" s="37" t="str">
        <f>VLOOKUP(F823,'TLA-EDB'!$A$12:$C$78,3,)</f>
        <v>Yes</v>
      </c>
      <c r="H823" s="65">
        <f>VLOOKUP($A823,'NZ.Stat (Format)'!$C$10:$H$2050,4,)</f>
        <v>2910</v>
      </c>
      <c r="I823" s="65">
        <f>VLOOKUP($A823,'NZ.Stat (Format)'!$C$10:$H$2050,5,)</f>
        <v>3080</v>
      </c>
      <c r="J823" s="65">
        <f>VLOOKUP($A823,'NZ.Stat (Format)'!$C$10:$H$2050,6,)</f>
        <v>3260</v>
      </c>
      <c r="K823" s="37"/>
      <c r="L823" s="37"/>
    </row>
    <row r="824" spans="1:12" x14ac:dyDescent="0.25">
      <c r="A824" s="37" t="s">
        <v>843</v>
      </c>
      <c r="B824" s="37" t="s">
        <v>33</v>
      </c>
      <c r="C824" s="37" t="s">
        <v>33</v>
      </c>
      <c r="D824" s="37" t="b">
        <f t="shared" si="12"/>
        <v>1</v>
      </c>
      <c r="E824" s="37" t="str">
        <f>VLOOKUP(C824,'EDB naming'!$A$6:$B$36,2,)</f>
        <v>Vector Lines</v>
      </c>
      <c r="F824" s="37" t="str">
        <f>VLOOKUP(A824,'NZ.Stat (Format)'!$C$10:$D$2050,2,)</f>
        <v>Auckland</v>
      </c>
      <c r="G824" s="37" t="str">
        <f>VLOOKUP(F824,'TLA-EDB'!$A$12:$C$78,3,)</f>
        <v>Yes</v>
      </c>
      <c r="H824" s="65">
        <f>VLOOKUP($A824,'NZ.Stat (Format)'!$C$10:$H$2050,4,)</f>
        <v>5660</v>
      </c>
      <c r="I824" s="65">
        <f>VLOOKUP($A824,'NZ.Stat (Format)'!$C$10:$H$2050,5,)</f>
        <v>6330</v>
      </c>
      <c r="J824" s="65">
        <f>VLOOKUP($A824,'NZ.Stat (Format)'!$C$10:$H$2050,6,)</f>
        <v>7020</v>
      </c>
      <c r="K824" s="37"/>
      <c r="L824" s="37"/>
    </row>
    <row r="825" spans="1:12" x14ac:dyDescent="0.25">
      <c r="A825" s="37" t="s">
        <v>844</v>
      </c>
      <c r="B825" s="37" t="s">
        <v>33</v>
      </c>
      <c r="C825" s="37" t="s">
        <v>33</v>
      </c>
      <c r="D825" s="37" t="b">
        <f t="shared" si="12"/>
        <v>1</v>
      </c>
      <c r="E825" s="37" t="str">
        <f>VLOOKUP(C825,'EDB naming'!$A$6:$B$36,2,)</f>
        <v>Vector Lines</v>
      </c>
      <c r="F825" s="37" t="str">
        <f>VLOOKUP(A825,'NZ.Stat (Format)'!$C$10:$D$2050,2,)</f>
        <v>Auckland</v>
      </c>
      <c r="G825" s="37" t="str">
        <f>VLOOKUP(F825,'TLA-EDB'!$A$12:$C$78,3,)</f>
        <v>Yes</v>
      </c>
      <c r="H825" s="65">
        <f>VLOOKUP($A825,'NZ.Stat (Format)'!$C$10:$H$2050,4,)</f>
        <v>4460</v>
      </c>
      <c r="I825" s="65">
        <f>VLOOKUP($A825,'NZ.Stat (Format)'!$C$10:$H$2050,5,)</f>
        <v>4720</v>
      </c>
      <c r="J825" s="65">
        <f>VLOOKUP($A825,'NZ.Stat (Format)'!$C$10:$H$2050,6,)</f>
        <v>4940</v>
      </c>
      <c r="K825" s="37"/>
      <c r="L825" s="37"/>
    </row>
    <row r="826" spans="1:12" x14ac:dyDescent="0.25">
      <c r="A826" s="37" t="s">
        <v>845</v>
      </c>
      <c r="B826" s="37" t="s">
        <v>33</v>
      </c>
      <c r="C826" s="37" t="s">
        <v>33</v>
      </c>
      <c r="D826" s="37" t="b">
        <f t="shared" si="12"/>
        <v>1</v>
      </c>
      <c r="E826" s="37" t="str">
        <f>VLOOKUP(C826,'EDB naming'!$A$6:$B$36,2,)</f>
        <v>Vector Lines</v>
      </c>
      <c r="F826" s="37" t="str">
        <f>VLOOKUP(A826,'NZ.Stat (Format)'!$C$10:$D$2050,2,)</f>
        <v>Auckland</v>
      </c>
      <c r="G826" s="37" t="str">
        <f>VLOOKUP(F826,'TLA-EDB'!$A$12:$C$78,3,)</f>
        <v>Yes</v>
      </c>
      <c r="H826" s="65">
        <f>VLOOKUP($A826,'NZ.Stat (Format)'!$C$10:$H$2050,4,)</f>
        <v>4020</v>
      </c>
      <c r="I826" s="65">
        <f>VLOOKUP($A826,'NZ.Stat (Format)'!$C$10:$H$2050,5,)</f>
        <v>4430</v>
      </c>
      <c r="J826" s="65">
        <f>VLOOKUP($A826,'NZ.Stat (Format)'!$C$10:$H$2050,6,)</f>
        <v>4870</v>
      </c>
      <c r="K826" s="37"/>
      <c r="L826" s="37"/>
    </row>
    <row r="827" spans="1:12" x14ac:dyDescent="0.25">
      <c r="A827" s="37" t="s">
        <v>846</v>
      </c>
      <c r="B827" s="37" t="s">
        <v>33</v>
      </c>
      <c r="C827" s="37" t="s">
        <v>33</v>
      </c>
      <c r="D827" s="37" t="b">
        <f t="shared" si="12"/>
        <v>1</v>
      </c>
      <c r="E827" s="37" t="str">
        <f>VLOOKUP(C827,'EDB naming'!$A$6:$B$36,2,)</f>
        <v>Vector Lines</v>
      </c>
      <c r="F827" s="37" t="str">
        <f>VLOOKUP(A827,'NZ.Stat (Format)'!$C$10:$D$2050,2,)</f>
        <v>Auckland</v>
      </c>
      <c r="G827" s="37" t="str">
        <f>VLOOKUP(F827,'TLA-EDB'!$A$12:$C$78,3,)</f>
        <v>Yes</v>
      </c>
      <c r="H827" s="65">
        <f>VLOOKUP($A827,'NZ.Stat (Format)'!$C$10:$H$2050,4,)</f>
        <v>4680</v>
      </c>
      <c r="I827" s="65">
        <f>VLOOKUP($A827,'NZ.Stat (Format)'!$C$10:$H$2050,5,)</f>
        <v>4790</v>
      </c>
      <c r="J827" s="65">
        <f>VLOOKUP($A827,'NZ.Stat (Format)'!$C$10:$H$2050,6,)</f>
        <v>4900</v>
      </c>
      <c r="K827" s="37"/>
      <c r="L827" s="37"/>
    </row>
    <row r="828" spans="1:12" x14ac:dyDescent="0.25">
      <c r="A828" s="37" t="s">
        <v>847</v>
      </c>
      <c r="B828" s="37" t="s">
        <v>33</v>
      </c>
      <c r="C828" s="37" t="s">
        <v>33</v>
      </c>
      <c r="D828" s="37" t="b">
        <f t="shared" si="12"/>
        <v>1</v>
      </c>
      <c r="E828" s="37" t="str">
        <f>VLOOKUP(C828,'EDB naming'!$A$6:$B$36,2,)</f>
        <v>Vector Lines</v>
      </c>
      <c r="F828" s="37" t="str">
        <f>VLOOKUP(A828,'NZ.Stat (Format)'!$C$10:$D$2050,2,)</f>
        <v>Auckland</v>
      </c>
      <c r="G828" s="37" t="str">
        <f>VLOOKUP(F828,'TLA-EDB'!$A$12:$C$78,3,)</f>
        <v>Yes</v>
      </c>
      <c r="H828" s="65">
        <f>VLOOKUP($A828,'NZ.Stat (Format)'!$C$10:$H$2050,4,)</f>
        <v>6710</v>
      </c>
      <c r="I828" s="65">
        <f>VLOOKUP($A828,'NZ.Stat (Format)'!$C$10:$H$2050,5,)</f>
        <v>7180</v>
      </c>
      <c r="J828" s="65">
        <f>VLOOKUP($A828,'NZ.Stat (Format)'!$C$10:$H$2050,6,)</f>
        <v>7450</v>
      </c>
      <c r="K828" s="37"/>
      <c r="L828" s="37"/>
    </row>
    <row r="829" spans="1:12" x14ac:dyDescent="0.25">
      <c r="A829" s="37" t="s">
        <v>848</v>
      </c>
      <c r="B829" s="37" t="s">
        <v>33</v>
      </c>
      <c r="C829" s="37" t="s">
        <v>33</v>
      </c>
      <c r="D829" s="37" t="b">
        <f t="shared" si="12"/>
        <v>1</v>
      </c>
      <c r="E829" s="37" t="str">
        <f>VLOOKUP(C829,'EDB naming'!$A$6:$B$36,2,)</f>
        <v>Vector Lines</v>
      </c>
      <c r="F829" s="37" t="str">
        <f>VLOOKUP(A829,'NZ.Stat (Format)'!$C$10:$D$2050,2,)</f>
        <v>Auckland</v>
      </c>
      <c r="G829" s="37" t="str">
        <f>VLOOKUP(F829,'TLA-EDB'!$A$12:$C$78,3,)</f>
        <v>Yes</v>
      </c>
      <c r="H829" s="65">
        <f>VLOOKUP($A829,'NZ.Stat (Format)'!$C$10:$H$2050,4,)</f>
        <v>7480</v>
      </c>
      <c r="I829" s="65">
        <f>VLOOKUP($A829,'NZ.Stat (Format)'!$C$10:$H$2050,5,)</f>
        <v>7880</v>
      </c>
      <c r="J829" s="65">
        <f>VLOOKUP($A829,'NZ.Stat (Format)'!$C$10:$H$2050,6,)</f>
        <v>8120</v>
      </c>
      <c r="K829" s="37"/>
      <c r="L829" s="37"/>
    </row>
    <row r="830" spans="1:12" x14ac:dyDescent="0.25">
      <c r="A830" s="37" t="s">
        <v>849</v>
      </c>
      <c r="B830" s="37" t="s">
        <v>33</v>
      </c>
      <c r="C830" s="37" t="s">
        <v>33</v>
      </c>
      <c r="D830" s="37" t="b">
        <f t="shared" si="12"/>
        <v>1</v>
      </c>
      <c r="E830" s="37" t="str">
        <f>VLOOKUP(C830,'EDB naming'!$A$6:$B$36,2,)</f>
        <v>Vector Lines</v>
      </c>
      <c r="F830" s="37" t="str">
        <f>VLOOKUP(A830,'NZ.Stat (Format)'!$C$10:$D$2050,2,)</f>
        <v>Auckland</v>
      </c>
      <c r="G830" s="37" t="str">
        <f>VLOOKUP(F830,'TLA-EDB'!$A$12:$C$78,3,)</f>
        <v>Yes</v>
      </c>
      <c r="H830" s="65">
        <f>VLOOKUP($A830,'NZ.Stat (Format)'!$C$10:$H$2050,4,)</f>
        <v>5870</v>
      </c>
      <c r="I830" s="65">
        <f>VLOOKUP($A830,'NZ.Stat (Format)'!$C$10:$H$2050,5,)</f>
        <v>6330</v>
      </c>
      <c r="J830" s="65">
        <f>VLOOKUP($A830,'NZ.Stat (Format)'!$C$10:$H$2050,6,)</f>
        <v>6790</v>
      </c>
      <c r="K830" s="37"/>
      <c r="L830" s="37"/>
    </row>
    <row r="831" spans="1:12" x14ac:dyDescent="0.25">
      <c r="A831" s="37" t="s">
        <v>850</v>
      </c>
      <c r="B831" s="37" t="s">
        <v>325</v>
      </c>
      <c r="C831" s="37" t="s">
        <v>325</v>
      </c>
      <c r="D831" s="37" t="b">
        <f t="shared" si="12"/>
        <v>1</v>
      </c>
      <c r="E831" s="37" t="str">
        <f>VLOOKUP(C831,'EDB naming'!$A$6:$B$36,2,)</f>
        <v>Orion NZ</v>
      </c>
      <c r="F831" s="37" t="str">
        <f>VLOOKUP(A831,'NZ.Stat (Format)'!$C$10:$D$2050,2,)</f>
        <v>Christchurch city</v>
      </c>
      <c r="G831" s="37" t="str">
        <f>VLOOKUP(F831,'TLA-EDB'!$A$12:$C$78,3,)</f>
        <v/>
      </c>
      <c r="H831" s="65">
        <f>VLOOKUP($A831,'NZ.Stat (Format)'!$C$10:$H$2050,4,)</f>
        <v>5240</v>
      </c>
      <c r="I831" s="65">
        <f>VLOOKUP($A831,'NZ.Stat (Format)'!$C$10:$H$2050,5,)</f>
        <v>5280</v>
      </c>
      <c r="J831" s="65">
        <f>VLOOKUP($A831,'NZ.Stat (Format)'!$C$10:$H$2050,6,)</f>
        <v>5310</v>
      </c>
      <c r="K831" s="37"/>
      <c r="L831" s="37"/>
    </row>
    <row r="832" spans="1:12" x14ac:dyDescent="0.25">
      <c r="A832" s="37" t="s">
        <v>851</v>
      </c>
      <c r="B832" s="37" t="s">
        <v>33</v>
      </c>
      <c r="C832" s="37" t="s">
        <v>33</v>
      </c>
      <c r="D832" s="37" t="b">
        <f t="shared" si="12"/>
        <v>1</v>
      </c>
      <c r="E832" s="37" t="str">
        <f>VLOOKUP(C832,'EDB naming'!$A$6:$B$36,2,)</f>
        <v>Vector Lines</v>
      </c>
      <c r="F832" s="37" t="str">
        <f>VLOOKUP(A832,'NZ.Stat (Format)'!$C$10:$D$2050,2,)</f>
        <v>Auckland</v>
      </c>
      <c r="G832" s="37" t="str">
        <f>VLOOKUP(F832,'TLA-EDB'!$A$12:$C$78,3,)</f>
        <v>Yes</v>
      </c>
      <c r="H832" s="65">
        <f>VLOOKUP($A832,'NZ.Stat (Format)'!$C$10:$H$2050,4,)</f>
        <v>6400</v>
      </c>
      <c r="I832" s="65">
        <f>VLOOKUP($A832,'NZ.Stat (Format)'!$C$10:$H$2050,5,)</f>
        <v>6980</v>
      </c>
      <c r="J832" s="65">
        <f>VLOOKUP($A832,'NZ.Stat (Format)'!$C$10:$H$2050,6,)</f>
        <v>7380</v>
      </c>
      <c r="K832" s="37"/>
      <c r="L832" s="37"/>
    </row>
    <row r="833" spans="1:12" x14ac:dyDescent="0.25">
      <c r="A833" s="37" t="s">
        <v>852</v>
      </c>
      <c r="B833" s="37" t="s">
        <v>33</v>
      </c>
      <c r="C833" s="37" t="s">
        <v>33</v>
      </c>
      <c r="D833" s="37" t="b">
        <f t="shared" si="12"/>
        <v>1</v>
      </c>
      <c r="E833" s="37" t="str">
        <f>VLOOKUP(C833,'EDB naming'!$A$6:$B$36,2,)</f>
        <v>Vector Lines</v>
      </c>
      <c r="F833" s="37" t="str">
        <f>VLOOKUP(A833,'NZ.Stat (Format)'!$C$10:$D$2050,2,)</f>
        <v>Auckland</v>
      </c>
      <c r="G833" s="37" t="str">
        <f>VLOOKUP(F833,'TLA-EDB'!$A$12:$C$78,3,)</f>
        <v>Yes</v>
      </c>
      <c r="H833" s="65">
        <f>VLOOKUP($A833,'NZ.Stat (Format)'!$C$10:$H$2050,4,)</f>
        <v>6160</v>
      </c>
      <c r="I833" s="65">
        <f>VLOOKUP($A833,'NZ.Stat (Format)'!$C$10:$H$2050,5,)</f>
        <v>6580</v>
      </c>
      <c r="J833" s="65">
        <f>VLOOKUP($A833,'NZ.Stat (Format)'!$C$10:$H$2050,6,)</f>
        <v>6950</v>
      </c>
      <c r="K833" s="37"/>
      <c r="L833" s="37"/>
    </row>
    <row r="834" spans="1:12" x14ac:dyDescent="0.25">
      <c r="A834" s="37" t="s">
        <v>853</v>
      </c>
      <c r="B834" s="37" t="s">
        <v>33</v>
      </c>
      <c r="C834" s="37" t="s">
        <v>33</v>
      </c>
      <c r="D834" s="37" t="b">
        <f t="shared" si="12"/>
        <v>1</v>
      </c>
      <c r="E834" s="37" t="str">
        <f>VLOOKUP(C834,'EDB naming'!$A$6:$B$36,2,)</f>
        <v>Vector Lines</v>
      </c>
      <c r="F834" s="37" t="str">
        <f>VLOOKUP(A834,'NZ.Stat (Format)'!$C$10:$D$2050,2,)</f>
        <v>Auckland</v>
      </c>
      <c r="G834" s="37" t="str">
        <f>VLOOKUP(F834,'TLA-EDB'!$A$12:$C$78,3,)</f>
        <v>Yes</v>
      </c>
      <c r="H834" s="65">
        <f>VLOOKUP($A834,'NZ.Stat (Format)'!$C$10:$H$2050,4,)</f>
        <v>6690</v>
      </c>
      <c r="I834" s="65">
        <f>VLOOKUP($A834,'NZ.Stat (Format)'!$C$10:$H$2050,5,)</f>
        <v>6920</v>
      </c>
      <c r="J834" s="65">
        <f>VLOOKUP($A834,'NZ.Stat (Format)'!$C$10:$H$2050,6,)</f>
        <v>7060</v>
      </c>
      <c r="K834" s="37"/>
      <c r="L834" s="37"/>
    </row>
    <row r="835" spans="1:12" x14ac:dyDescent="0.25">
      <c r="A835" s="37" t="s">
        <v>854</v>
      </c>
      <c r="B835" s="37" t="s">
        <v>33</v>
      </c>
      <c r="C835" s="37" t="s">
        <v>33</v>
      </c>
      <c r="D835" s="37" t="b">
        <f t="shared" si="12"/>
        <v>1</v>
      </c>
      <c r="E835" s="37" t="str">
        <f>VLOOKUP(C835,'EDB naming'!$A$6:$B$36,2,)</f>
        <v>Vector Lines</v>
      </c>
      <c r="F835" s="37" t="str">
        <f>VLOOKUP(A835,'NZ.Stat (Format)'!$C$10:$D$2050,2,)</f>
        <v>Auckland</v>
      </c>
      <c r="G835" s="37" t="str">
        <f>VLOOKUP(F835,'TLA-EDB'!$A$12:$C$78,3,)</f>
        <v>Yes</v>
      </c>
      <c r="H835" s="65">
        <f>VLOOKUP($A835,'NZ.Stat (Format)'!$C$10:$H$2050,4,)</f>
        <v>5540</v>
      </c>
      <c r="I835" s="65">
        <f>VLOOKUP($A835,'NZ.Stat (Format)'!$C$10:$H$2050,5,)</f>
        <v>6510</v>
      </c>
      <c r="J835" s="65">
        <f>VLOOKUP($A835,'NZ.Stat (Format)'!$C$10:$H$2050,6,)</f>
        <v>7490</v>
      </c>
      <c r="K835" s="37"/>
      <c r="L835" s="37"/>
    </row>
    <row r="836" spans="1:12" x14ac:dyDescent="0.25">
      <c r="A836" s="37" t="s">
        <v>855</v>
      </c>
      <c r="B836" s="37" t="s">
        <v>33</v>
      </c>
      <c r="C836" s="37" t="s">
        <v>33</v>
      </c>
      <c r="D836" s="37" t="b">
        <f t="shared" si="12"/>
        <v>1</v>
      </c>
      <c r="E836" s="37" t="str">
        <f>VLOOKUP(C836,'EDB naming'!$A$6:$B$36,2,)</f>
        <v>Vector Lines</v>
      </c>
      <c r="F836" s="37" t="str">
        <f>VLOOKUP(A836,'NZ.Stat (Format)'!$C$10:$D$2050,2,)</f>
        <v>Auckland</v>
      </c>
      <c r="G836" s="37" t="str">
        <f>VLOOKUP(F836,'TLA-EDB'!$A$12:$C$78,3,)</f>
        <v>Yes</v>
      </c>
      <c r="H836" s="65">
        <f>VLOOKUP($A836,'NZ.Stat (Format)'!$C$10:$H$2050,4,)</f>
        <v>3320</v>
      </c>
      <c r="I836" s="65">
        <f>VLOOKUP($A836,'NZ.Stat (Format)'!$C$10:$H$2050,5,)</f>
        <v>3740</v>
      </c>
      <c r="J836" s="65">
        <f>VLOOKUP($A836,'NZ.Stat (Format)'!$C$10:$H$2050,6,)</f>
        <v>4130</v>
      </c>
      <c r="K836" s="37"/>
      <c r="L836" s="37"/>
    </row>
    <row r="837" spans="1:12" x14ac:dyDescent="0.25">
      <c r="A837" s="37" t="s">
        <v>856</v>
      </c>
      <c r="B837" s="37" t="s">
        <v>33</v>
      </c>
      <c r="C837" s="37" t="s">
        <v>33</v>
      </c>
      <c r="D837" s="37" t="b">
        <f t="shared" si="12"/>
        <v>1</v>
      </c>
      <c r="E837" s="37" t="str">
        <f>VLOOKUP(C837,'EDB naming'!$A$6:$B$36,2,)</f>
        <v>Vector Lines</v>
      </c>
      <c r="F837" s="37" t="str">
        <f>VLOOKUP(A837,'NZ.Stat (Format)'!$C$10:$D$2050,2,)</f>
        <v>Auckland</v>
      </c>
      <c r="G837" s="37" t="str">
        <f>VLOOKUP(F837,'TLA-EDB'!$A$12:$C$78,3,)</f>
        <v>Yes</v>
      </c>
      <c r="H837" s="65">
        <f>VLOOKUP($A837,'NZ.Stat (Format)'!$C$10:$H$2050,4,)</f>
        <v>5130</v>
      </c>
      <c r="I837" s="65">
        <f>VLOOKUP($A837,'NZ.Stat (Format)'!$C$10:$H$2050,5,)</f>
        <v>5690</v>
      </c>
      <c r="J837" s="65">
        <f>VLOOKUP($A837,'NZ.Stat (Format)'!$C$10:$H$2050,6,)</f>
        <v>6180</v>
      </c>
      <c r="K837" s="37"/>
      <c r="L837" s="37"/>
    </row>
    <row r="838" spans="1:12" x14ac:dyDescent="0.25">
      <c r="A838" s="37" t="s">
        <v>857</v>
      </c>
      <c r="B838" s="37" t="s">
        <v>33</v>
      </c>
      <c r="C838" s="37" t="s">
        <v>33</v>
      </c>
      <c r="D838" s="37" t="b">
        <f t="shared" si="12"/>
        <v>1</v>
      </c>
      <c r="E838" s="37" t="str">
        <f>VLOOKUP(C838,'EDB naming'!$A$6:$B$36,2,)</f>
        <v>Vector Lines</v>
      </c>
      <c r="F838" s="37" t="str">
        <f>VLOOKUP(A838,'NZ.Stat (Format)'!$C$10:$D$2050,2,)</f>
        <v>Auckland</v>
      </c>
      <c r="G838" s="37" t="str">
        <f>VLOOKUP(F838,'TLA-EDB'!$A$12:$C$78,3,)</f>
        <v>Yes</v>
      </c>
      <c r="H838" s="65">
        <f>VLOOKUP($A838,'NZ.Stat (Format)'!$C$10:$H$2050,4,)</f>
        <v>3290</v>
      </c>
      <c r="I838" s="65">
        <f>VLOOKUP($A838,'NZ.Stat (Format)'!$C$10:$H$2050,5,)</f>
        <v>3620</v>
      </c>
      <c r="J838" s="65">
        <f>VLOOKUP($A838,'NZ.Stat (Format)'!$C$10:$H$2050,6,)</f>
        <v>3950</v>
      </c>
      <c r="K838" s="37"/>
      <c r="L838" s="37"/>
    </row>
    <row r="839" spans="1:12" x14ac:dyDescent="0.25">
      <c r="A839" s="37" t="s">
        <v>858</v>
      </c>
      <c r="B839" s="37" t="s">
        <v>33</v>
      </c>
      <c r="C839" s="37" t="s">
        <v>33</v>
      </c>
      <c r="D839" s="37" t="b">
        <f t="shared" si="12"/>
        <v>1</v>
      </c>
      <c r="E839" s="37" t="str">
        <f>VLOOKUP(C839,'EDB naming'!$A$6:$B$36,2,)</f>
        <v>Vector Lines</v>
      </c>
      <c r="F839" s="37" t="str">
        <f>VLOOKUP(A839,'NZ.Stat (Format)'!$C$10:$D$2050,2,)</f>
        <v>Auckland</v>
      </c>
      <c r="G839" s="37" t="str">
        <f>VLOOKUP(F839,'TLA-EDB'!$A$12:$C$78,3,)</f>
        <v>Yes</v>
      </c>
      <c r="H839" s="65">
        <f>VLOOKUP($A839,'NZ.Stat (Format)'!$C$10:$H$2050,4,)</f>
        <v>4590</v>
      </c>
      <c r="I839" s="65">
        <f>VLOOKUP($A839,'NZ.Stat (Format)'!$C$10:$H$2050,5,)</f>
        <v>5890</v>
      </c>
      <c r="J839" s="65">
        <f>VLOOKUP($A839,'NZ.Stat (Format)'!$C$10:$H$2050,6,)</f>
        <v>6690</v>
      </c>
      <c r="K839" s="37"/>
      <c r="L839" s="37"/>
    </row>
    <row r="840" spans="1:12" x14ac:dyDescent="0.25">
      <c r="A840" s="37" t="s">
        <v>859</v>
      </c>
      <c r="B840" s="37" t="s">
        <v>33</v>
      </c>
      <c r="C840" s="37" t="s">
        <v>33</v>
      </c>
      <c r="D840" s="37" t="b">
        <f t="shared" si="12"/>
        <v>1</v>
      </c>
      <c r="E840" s="37" t="str">
        <f>VLOOKUP(C840,'EDB naming'!$A$6:$B$36,2,)</f>
        <v>Vector Lines</v>
      </c>
      <c r="F840" s="37" t="str">
        <f>VLOOKUP(A840,'NZ.Stat (Format)'!$C$10:$D$2050,2,)</f>
        <v>Auckland</v>
      </c>
      <c r="G840" s="37" t="str">
        <f>VLOOKUP(F840,'TLA-EDB'!$A$12:$C$78,3,)</f>
        <v>Yes</v>
      </c>
      <c r="H840" s="65">
        <f>VLOOKUP($A840,'NZ.Stat (Format)'!$C$10:$H$2050,4,)</f>
        <v>4250</v>
      </c>
      <c r="I840" s="65">
        <f>VLOOKUP($A840,'NZ.Stat (Format)'!$C$10:$H$2050,5,)</f>
        <v>4890</v>
      </c>
      <c r="J840" s="65">
        <f>VLOOKUP($A840,'NZ.Stat (Format)'!$C$10:$H$2050,6,)</f>
        <v>5540</v>
      </c>
      <c r="K840" s="37"/>
      <c r="L840" s="37"/>
    </row>
    <row r="841" spans="1:12" x14ac:dyDescent="0.25">
      <c r="A841" s="37" t="s">
        <v>860</v>
      </c>
      <c r="B841" s="37" t="s">
        <v>33</v>
      </c>
      <c r="C841" s="37" t="s">
        <v>33</v>
      </c>
      <c r="D841" s="37" t="b">
        <f t="shared" si="12"/>
        <v>1</v>
      </c>
      <c r="E841" s="37" t="str">
        <f>VLOOKUP(C841,'EDB naming'!$A$6:$B$36,2,)</f>
        <v>Vector Lines</v>
      </c>
      <c r="F841" s="37" t="str">
        <f>VLOOKUP(A841,'NZ.Stat (Format)'!$C$10:$D$2050,2,)</f>
        <v>Auckland</v>
      </c>
      <c r="G841" s="37" t="str">
        <f>VLOOKUP(F841,'TLA-EDB'!$A$12:$C$78,3,)</f>
        <v>Yes</v>
      </c>
      <c r="H841" s="65">
        <f>VLOOKUP($A841,'NZ.Stat (Format)'!$C$10:$H$2050,4,)</f>
        <v>3230</v>
      </c>
      <c r="I841" s="65">
        <f>VLOOKUP($A841,'NZ.Stat (Format)'!$C$10:$H$2050,5,)</f>
        <v>3510</v>
      </c>
      <c r="J841" s="65">
        <f>VLOOKUP($A841,'NZ.Stat (Format)'!$C$10:$H$2050,6,)</f>
        <v>3710</v>
      </c>
      <c r="K841" s="37"/>
      <c r="L841" s="37"/>
    </row>
    <row r="842" spans="1:12" x14ac:dyDescent="0.25">
      <c r="A842" s="37" t="s">
        <v>861</v>
      </c>
      <c r="B842" s="37" t="s">
        <v>33</v>
      </c>
      <c r="C842" s="37" t="s">
        <v>33</v>
      </c>
      <c r="D842" s="37" t="b">
        <f t="shared" si="12"/>
        <v>1</v>
      </c>
      <c r="E842" s="37" t="str">
        <f>VLOOKUP(C842,'EDB naming'!$A$6:$B$36,2,)</f>
        <v>Vector Lines</v>
      </c>
      <c r="F842" s="37" t="str">
        <f>VLOOKUP(A842,'NZ.Stat (Format)'!$C$10:$D$2050,2,)</f>
        <v>Auckland</v>
      </c>
      <c r="G842" s="37" t="str">
        <f>VLOOKUP(F842,'TLA-EDB'!$A$12:$C$78,3,)</f>
        <v>Yes</v>
      </c>
      <c r="H842" s="65">
        <f>VLOOKUP($A842,'NZ.Stat (Format)'!$C$10:$H$2050,4,)</f>
        <v>2980</v>
      </c>
      <c r="I842" s="65">
        <f>VLOOKUP($A842,'NZ.Stat (Format)'!$C$10:$H$2050,5,)</f>
        <v>3310</v>
      </c>
      <c r="J842" s="65">
        <f>VLOOKUP($A842,'NZ.Stat (Format)'!$C$10:$H$2050,6,)</f>
        <v>3470</v>
      </c>
      <c r="K842" s="37"/>
      <c r="L842" s="37"/>
    </row>
    <row r="843" spans="1:12" x14ac:dyDescent="0.25">
      <c r="A843" s="37" t="s">
        <v>862</v>
      </c>
      <c r="B843" s="37" t="s">
        <v>33</v>
      </c>
      <c r="C843" s="37" t="s">
        <v>33</v>
      </c>
      <c r="D843" s="37" t="b">
        <f t="shared" si="12"/>
        <v>1</v>
      </c>
      <c r="E843" s="37" t="str">
        <f>VLOOKUP(C843,'EDB naming'!$A$6:$B$36,2,)</f>
        <v>Vector Lines</v>
      </c>
      <c r="F843" s="37" t="str">
        <f>VLOOKUP(A843,'NZ.Stat (Format)'!$C$10:$D$2050,2,)</f>
        <v>Auckland</v>
      </c>
      <c r="G843" s="37" t="str">
        <f>VLOOKUP(F843,'TLA-EDB'!$A$12:$C$78,3,)</f>
        <v>Yes</v>
      </c>
      <c r="H843" s="65">
        <f>VLOOKUP($A843,'NZ.Stat (Format)'!$C$10:$H$2050,4,)</f>
        <v>4830</v>
      </c>
      <c r="I843" s="65">
        <f>VLOOKUP($A843,'NZ.Stat (Format)'!$C$10:$H$2050,5,)</f>
        <v>5090</v>
      </c>
      <c r="J843" s="65">
        <f>VLOOKUP($A843,'NZ.Stat (Format)'!$C$10:$H$2050,6,)</f>
        <v>5310</v>
      </c>
      <c r="K843" s="37"/>
      <c r="L843" s="37"/>
    </row>
    <row r="844" spans="1:12" x14ac:dyDescent="0.25">
      <c r="A844" s="37" t="s">
        <v>863</v>
      </c>
      <c r="B844" s="37" t="s">
        <v>33</v>
      </c>
      <c r="C844" s="37" t="s">
        <v>33</v>
      </c>
      <c r="D844" s="37" t="b">
        <f t="shared" si="12"/>
        <v>1</v>
      </c>
      <c r="E844" s="37" t="str">
        <f>VLOOKUP(C844,'EDB naming'!$A$6:$B$36,2,)</f>
        <v>Vector Lines</v>
      </c>
      <c r="F844" s="37" t="str">
        <f>VLOOKUP(A844,'NZ.Stat (Format)'!$C$10:$D$2050,2,)</f>
        <v>Auckland</v>
      </c>
      <c r="G844" s="37" t="str">
        <f>VLOOKUP(F844,'TLA-EDB'!$A$12:$C$78,3,)</f>
        <v>Yes</v>
      </c>
      <c r="H844" s="65">
        <f>VLOOKUP($A844,'NZ.Stat (Format)'!$C$10:$H$2050,4,)</f>
        <v>5590</v>
      </c>
      <c r="I844" s="65">
        <f>VLOOKUP($A844,'NZ.Stat (Format)'!$C$10:$H$2050,5,)</f>
        <v>6220</v>
      </c>
      <c r="J844" s="65">
        <f>VLOOKUP($A844,'NZ.Stat (Format)'!$C$10:$H$2050,6,)</f>
        <v>6670</v>
      </c>
      <c r="K844" s="37"/>
      <c r="L844" s="37"/>
    </row>
    <row r="845" spans="1:12" x14ac:dyDescent="0.25">
      <c r="A845" s="37" t="s">
        <v>864</v>
      </c>
      <c r="B845" s="37" t="s">
        <v>33</v>
      </c>
      <c r="C845" s="37" t="s">
        <v>33</v>
      </c>
      <c r="D845" s="37" t="b">
        <f t="shared" si="12"/>
        <v>1</v>
      </c>
      <c r="E845" s="37" t="str">
        <f>VLOOKUP(C845,'EDB naming'!$A$6:$B$36,2,)</f>
        <v>Vector Lines</v>
      </c>
      <c r="F845" s="37" t="str">
        <f>VLOOKUP(A845,'NZ.Stat (Format)'!$C$10:$D$2050,2,)</f>
        <v>Auckland</v>
      </c>
      <c r="G845" s="37" t="str">
        <f>VLOOKUP(F845,'TLA-EDB'!$A$12:$C$78,3,)</f>
        <v>Yes</v>
      </c>
      <c r="H845" s="65">
        <f>VLOOKUP($A845,'NZ.Stat (Format)'!$C$10:$H$2050,4,)</f>
        <v>6750</v>
      </c>
      <c r="I845" s="65">
        <f>VLOOKUP($A845,'NZ.Stat (Format)'!$C$10:$H$2050,5,)</f>
        <v>7070</v>
      </c>
      <c r="J845" s="65">
        <f>VLOOKUP($A845,'NZ.Stat (Format)'!$C$10:$H$2050,6,)</f>
        <v>7380</v>
      </c>
      <c r="K845" s="37"/>
      <c r="L845" s="37"/>
    </row>
    <row r="846" spans="1:12" x14ac:dyDescent="0.25">
      <c r="A846" s="37" t="s">
        <v>865</v>
      </c>
      <c r="B846" s="37" t="s">
        <v>33</v>
      </c>
      <c r="C846" s="37" t="s">
        <v>33</v>
      </c>
      <c r="D846" s="37" t="b">
        <f t="shared" si="12"/>
        <v>1</v>
      </c>
      <c r="E846" s="37" t="str">
        <f>VLOOKUP(C846,'EDB naming'!$A$6:$B$36,2,)</f>
        <v>Vector Lines</v>
      </c>
      <c r="F846" s="37" t="str">
        <f>VLOOKUP(A846,'NZ.Stat (Format)'!$C$10:$D$2050,2,)</f>
        <v>Auckland</v>
      </c>
      <c r="G846" s="37" t="str">
        <f>VLOOKUP(F846,'TLA-EDB'!$A$12:$C$78,3,)</f>
        <v>Yes</v>
      </c>
      <c r="H846" s="65">
        <f>VLOOKUP($A846,'NZ.Stat (Format)'!$C$10:$H$2050,4,)</f>
        <v>5020</v>
      </c>
      <c r="I846" s="65">
        <f>VLOOKUP($A846,'NZ.Stat (Format)'!$C$10:$H$2050,5,)</f>
        <v>5340</v>
      </c>
      <c r="J846" s="65">
        <f>VLOOKUP($A846,'NZ.Stat (Format)'!$C$10:$H$2050,6,)</f>
        <v>5620</v>
      </c>
      <c r="K846" s="37"/>
      <c r="L846" s="37"/>
    </row>
    <row r="847" spans="1:12" x14ac:dyDescent="0.25">
      <c r="A847" s="37" t="s">
        <v>866</v>
      </c>
      <c r="B847" s="37" t="s">
        <v>33</v>
      </c>
      <c r="C847" s="37" t="s">
        <v>33</v>
      </c>
      <c r="D847" s="37" t="b">
        <f t="shared" si="12"/>
        <v>1</v>
      </c>
      <c r="E847" s="37" t="str">
        <f>VLOOKUP(C847,'EDB naming'!$A$6:$B$36,2,)</f>
        <v>Vector Lines</v>
      </c>
      <c r="F847" s="37" t="str">
        <f>VLOOKUP(A847,'NZ.Stat (Format)'!$C$10:$D$2050,2,)</f>
        <v>Auckland</v>
      </c>
      <c r="G847" s="37" t="str">
        <f>VLOOKUP(F847,'TLA-EDB'!$A$12:$C$78,3,)</f>
        <v>Yes</v>
      </c>
      <c r="H847" s="65">
        <f>VLOOKUP($A847,'NZ.Stat (Format)'!$C$10:$H$2050,4,)</f>
        <v>6470</v>
      </c>
      <c r="I847" s="65">
        <f>VLOOKUP($A847,'NZ.Stat (Format)'!$C$10:$H$2050,5,)</f>
        <v>6910</v>
      </c>
      <c r="J847" s="65">
        <f>VLOOKUP($A847,'NZ.Stat (Format)'!$C$10:$H$2050,6,)</f>
        <v>7160</v>
      </c>
      <c r="K847" s="37"/>
      <c r="L847" s="37"/>
    </row>
    <row r="848" spans="1:12" x14ac:dyDescent="0.25">
      <c r="A848" s="37" t="s">
        <v>867</v>
      </c>
      <c r="B848" s="37" t="s">
        <v>33</v>
      </c>
      <c r="C848" s="37" t="s">
        <v>33</v>
      </c>
      <c r="D848" s="37" t="b">
        <f t="shared" si="12"/>
        <v>1</v>
      </c>
      <c r="E848" s="37" t="str">
        <f>VLOOKUP(C848,'EDB naming'!$A$6:$B$36,2,)</f>
        <v>Vector Lines</v>
      </c>
      <c r="F848" s="37" t="str">
        <f>VLOOKUP(A848,'NZ.Stat (Format)'!$C$10:$D$2050,2,)</f>
        <v>Auckland</v>
      </c>
      <c r="G848" s="37" t="str">
        <f>VLOOKUP(F848,'TLA-EDB'!$A$12:$C$78,3,)</f>
        <v>Yes</v>
      </c>
      <c r="H848" s="65">
        <f>VLOOKUP($A848,'NZ.Stat (Format)'!$C$10:$H$2050,4,)</f>
        <v>4170</v>
      </c>
      <c r="I848" s="65">
        <f>VLOOKUP($A848,'NZ.Stat (Format)'!$C$10:$H$2050,5,)</f>
        <v>4430</v>
      </c>
      <c r="J848" s="65">
        <f>VLOOKUP($A848,'NZ.Stat (Format)'!$C$10:$H$2050,6,)</f>
        <v>4700</v>
      </c>
      <c r="K848" s="37"/>
      <c r="L848" s="37"/>
    </row>
    <row r="849" spans="1:12" x14ac:dyDescent="0.25">
      <c r="A849" s="37" t="s">
        <v>868</v>
      </c>
      <c r="B849" s="37" t="s">
        <v>33</v>
      </c>
      <c r="C849" s="37" t="s">
        <v>33</v>
      </c>
      <c r="D849" s="37" t="b">
        <f t="shared" si="12"/>
        <v>1</v>
      </c>
      <c r="E849" s="37" t="str">
        <f>VLOOKUP(C849,'EDB naming'!$A$6:$B$36,2,)</f>
        <v>Vector Lines</v>
      </c>
      <c r="F849" s="37" t="str">
        <f>VLOOKUP(A849,'NZ.Stat (Format)'!$C$10:$D$2050,2,)</f>
        <v>Auckland</v>
      </c>
      <c r="G849" s="37" t="str">
        <f>VLOOKUP(F849,'TLA-EDB'!$A$12:$C$78,3,)</f>
        <v>Yes</v>
      </c>
      <c r="H849" s="65">
        <f>VLOOKUP($A849,'NZ.Stat (Format)'!$C$10:$H$2050,4,)</f>
        <v>5560</v>
      </c>
      <c r="I849" s="65">
        <f>VLOOKUP($A849,'NZ.Stat (Format)'!$C$10:$H$2050,5,)</f>
        <v>5900</v>
      </c>
      <c r="J849" s="65">
        <f>VLOOKUP($A849,'NZ.Stat (Format)'!$C$10:$H$2050,6,)</f>
        <v>6230</v>
      </c>
      <c r="K849" s="37"/>
      <c r="L849" s="37"/>
    </row>
    <row r="850" spans="1:12" x14ac:dyDescent="0.25">
      <c r="A850" s="37" t="s">
        <v>869</v>
      </c>
      <c r="B850" s="37" t="s">
        <v>33</v>
      </c>
      <c r="C850" s="37" t="s">
        <v>33</v>
      </c>
      <c r="D850" s="37" t="b">
        <f t="shared" ref="D850:D913" si="13">C850=B850</f>
        <v>1</v>
      </c>
      <c r="E850" s="37" t="str">
        <f>VLOOKUP(C850,'EDB naming'!$A$6:$B$36,2,)</f>
        <v>Vector Lines</v>
      </c>
      <c r="F850" s="37" t="str">
        <f>VLOOKUP(A850,'NZ.Stat (Format)'!$C$10:$D$2050,2,)</f>
        <v>Auckland</v>
      </c>
      <c r="G850" s="37" t="str">
        <f>VLOOKUP(F850,'TLA-EDB'!$A$12:$C$78,3,)</f>
        <v>Yes</v>
      </c>
      <c r="H850" s="65">
        <f>VLOOKUP($A850,'NZ.Stat (Format)'!$C$10:$H$2050,4,)</f>
        <v>3340</v>
      </c>
      <c r="I850" s="65">
        <f>VLOOKUP($A850,'NZ.Stat (Format)'!$C$10:$H$2050,5,)</f>
        <v>3710</v>
      </c>
      <c r="J850" s="65">
        <f>VLOOKUP($A850,'NZ.Stat (Format)'!$C$10:$H$2050,6,)</f>
        <v>3920</v>
      </c>
      <c r="K850" s="37"/>
      <c r="L850" s="37"/>
    </row>
    <row r="851" spans="1:12" x14ac:dyDescent="0.25">
      <c r="A851" s="37" t="s">
        <v>870</v>
      </c>
      <c r="B851" s="37" t="s">
        <v>33</v>
      </c>
      <c r="C851" s="37" t="s">
        <v>33</v>
      </c>
      <c r="D851" s="37" t="b">
        <f t="shared" si="13"/>
        <v>1</v>
      </c>
      <c r="E851" s="37" t="str">
        <f>VLOOKUP(C851,'EDB naming'!$A$6:$B$36,2,)</f>
        <v>Vector Lines</v>
      </c>
      <c r="F851" s="37" t="str">
        <f>VLOOKUP(A851,'NZ.Stat (Format)'!$C$10:$D$2050,2,)</f>
        <v>Auckland</v>
      </c>
      <c r="G851" s="37" t="str">
        <f>VLOOKUP(F851,'TLA-EDB'!$A$12:$C$78,3,)</f>
        <v>Yes</v>
      </c>
      <c r="H851" s="65">
        <f>VLOOKUP($A851,'NZ.Stat (Format)'!$C$10:$H$2050,4,)</f>
        <v>6570</v>
      </c>
      <c r="I851" s="65">
        <f>VLOOKUP($A851,'NZ.Stat (Format)'!$C$10:$H$2050,5,)</f>
        <v>7090</v>
      </c>
      <c r="J851" s="65">
        <f>VLOOKUP($A851,'NZ.Stat (Format)'!$C$10:$H$2050,6,)</f>
        <v>7200</v>
      </c>
      <c r="K851" s="37"/>
      <c r="L851" s="37"/>
    </row>
    <row r="852" spans="1:12" x14ac:dyDescent="0.25">
      <c r="A852" s="37" t="s">
        <v>871</v>
      </c>
      <c r="B852" s="37" t="s">
        <v>33</v>
      </c>
      <c r="C852" s="37" t="s">
        <v>33</v>
      </c>
      <c r="D852" s="37" t="b">
        <f t="shared" si="13"/>
        <v>1</v>
      </c>
      <c r="E852" s="37" t="str">
        <f>VLOOKUP(C852,'EDB naming'!$A$6:$B$36,2,)</f>
        <v>Vector Lines</v>
      </c>
      <c r="F852" s="37" t="str">
        <f>VLOOKUP(A852,'NZ.Stat (Format)'!$C$10:$D$2050,2,)</f>
        <v>Auckland</v>
      </c>
      <c r="G852" s="37" t="str">
        <f>VLOOKUP(F852,'TLA-EDB'!$A$12:$C$78,3,)</f>
        <v>Yes</v>
      </c>
      <c r="H852" s="65">
        <f>VLOOKUP($A852,'NZ.Stat (Format)'!$C$10:$H$2050,4,)</f>
        <v>7400</v>
      </c>
      <c r="I852" s="65">
        <f>VLOOKUP($A852,'NZ.Stat (Format)'!$C$10:$H$2050,5,)</f>
        <v>7790</v>
      </c>
      <c r="J852" s="65">
        <f>VLOOKUP($A852,'NZ.Stat (Format)'!$C$10:$H$2050,6,)</f>
        <v>8170</v>
      </c>
      <c r="K852" s="37"/>
      <c r="L852" s="37"/>
    </row>
    <row r="853" spans="1:12" x14ac:dyDescent="0.25">
      <c r="A853" s="37" t="s">
        <v>872</v>
      </c>
      <c r="B853" s="37" t="s">
        <v>33</v>
      </c>
      <c r="C853" s="37" t="s">
        <v>33</v>
      </c>
      <c r="D853" s="37" t="b">
        <f t="shared" si="13"/>
        <v>1</v>
      </c>
      <c r="E853" s="37" t="str">
        <f>VLOOKUP(C853,'EDB naming'!$A$6:$B$36,2,)</f>
        <v>Vector Lines</v>
      </c>
      <c r="F853" s="37" t="str">
        <f>VLOOKUP(A853,'NZ.Stat (Format)'!$C$10:$D$2050,2,)</f>
        <v>Auckland</v>
      </c>
      <c r="G853" s="37" t="str">
        <f>VLOOKUP(F853,'TLA-EDB'!$A$12:$C$78,3,)</f>
        <v>Yes</v>
      </c>
      <c r="H853" s="65">
        <f>VLOOKUP($A853,'NZ.Stat (Format)'!$C$10:$H$2050,4,)</f>
        <v>810</v>
      </c>
      <c r="I853" s="65">
        <f>VLOOKUP($A853,'NZ.Stat (Format)'!$C$10:$H$2050,5,)</f>
        <v>880</v>
      </c>
      <c r="J853" s="65">
        <f>VLOOKUP($A853,'NZ.Stat (Format)'!$C$10:$H$2050,6,)</f>
        <v>950</v>
      </c>
      <c r="K853" s="37"/>
      <c r="L853" s="37"/>
    </row>
    <row r="854" spans="1:12" x14ac:dyDescent="0.25">
      <c r="A854" s="37" t="s">
        <v>873</v>
      </c>
      <c r="B854" s="37" t="s">
        <v>33</v>
      </c>
      <c r="C854" s="37" t="s">
        <v>33</v>
      </c>
      <c r="D854" s="37" t="b">
        <f t="shared" si="13"/>
        <v>1</v>
      </c>
      <c r="E854" s="37" t="str">
        <f>VLOOKUP(C854,'EDB naming'!$A$6:$B$36,2,)</f>
        <v>Vector Lines</v>
      </c>
      <c r="F854" s="37" t="str">
        <f>VLOOKUP(A854,'NZ.Stat (Format)'!$C$10:$D$2050,2,)</f>
        <v>Auckland</v>
      </c>
      <c r="G854" s="37" t="str">
        <f>VLOOKUP(F854,'TLA-EDB'!$A$12:$C$78,3,)</f>
        <v>Yes</v>
      </c>
      <c r="H854" s="65">
        <f>VLOOKUP($A854,'NZ.Stat (Format)'!$C$10:$H$2050,4,)</f>
        <v>4280</v>
      </c>
      <c r="I854" s="65">
        <f>VLOOKUP($A854,'NZ.Stat (Format)'!$C$10:$H$2050,5,)</f>
        <v>4600</v>
      </c>
      <c r="J854" s="65">
        <f>VLOOKUP($A854,'NZ.Stat (Format)'!$C$10:$H$2050,6,)</f>
        <v>4950</v>
      </c>
      <c r="K854" s="37"/>
      <c r="L854" s="37"/>
    </row>
    <row r="855" spans="1:12" x14ac:dyDescent="0.25">
      <c r="A855" s="37" t="s">
        <v>874</v>
      </c>
      <c r="B855" s="37" t="s">
        <v>33</v>
      </c>
      <c r="C855" s="37" t="s">
        <v>33</v>
      </c>
      <c r="D855" s="37" t="b">
        <f t="shared" si="13"/>
        <v>1</v>
      </c>
      <c r="E855" s="37" t="str">
        <f>VLOOKUP(C855,'EDB naming'!$A$6:$B$36,2,)</f>
        <v>Vector Lines</v>
      </c>
      <c r="F855" s="37" t="str">
        <f>VLOOKUP(A855,'NZ.Stat (Format)'!$C$10:$D$2050,2,)</f>
        <v>Auckland</v>
      </c>
      <c r="G855" s="37" t="str">
        <f>VLOOKUP(F855,'TLA-EDB'!$A$12:$C$78,3,)</f>
        <v>Yes</v>
      </c>
      <c r="H855" s="65">
        <f>VLOOKUP($A855,'NZ.Stat (Format)'!$C$10:$H$2050,4,)</f>
        <v>2540</v>
      </c>
      <c r="I855" s="65">
        <f>VLOOKUP($A855,'NZ.Stat (Format)'!$C$10:$H$2050,5,)</f>
        <v>2740</v>
      </c>
      <c r="J855" s="65">
        <f>VLOOKUP($A855,'NZ.Stat (Format)'!$C$10:$H$2050,6,)</f>
        <v>2930</v>
      </c>
      <c r="K855" s="37"/>
      <c r="L855" s="37"/>
    </row>
    <row r="856" spans="1:12" x14ac:dyDescent="0.25">
      <c r="A856" s="37" t="s">
        <v>875</v>
      </c>
      <c r="B856" s="37" t="s">
        <v>79</v>
      </c>
      <c r="C856" s="37" t="s">
        <v>79</v>
      </c>
      <c r="D856" s="37" t="b">
        <f t="shared" si="13"/>
        <v>1</v>
      </c>
      <c r="E856" s="37" t="str">
        <f>VLOOKUP(C856,'EDB naming'!$A$6:$B$36,2,)</f>
        <v>The Power Company</v>
      </c>
      <c r="F856" s="37" t="str">
        <f>VLOOKUP(A856,'NZ.Stat (Format)'!$C$10:$D$2050,2,)</f>
        <v>Gore district</v>
      </c>
      <c r="G856" s="37" t="str">
        <f>VLOOKUP(F856,'TLA-EDB'!$A$12:$C$78,3,)</f>
        <v/>
      </c>
      <c r="H856" s="65">
        <f>VLOOKUP($A856,'NZ.Stat (Format)'!$C$10:$H$2050,4,)</f>
        <v>860</v>
      </c>
      <c r="I856" s="65">
        <f>VLOOKUP($A856,'NZ.Stat (Format)'!$C$10:$H$2050,5,)</f>
        <v>850</v>
      </c>
      <c r="J856" s="65">
        <f>VLOOKUP($A856,'NZ.Stat (Format)'!$C$10:$H$2050,6,)</f>
        <v>840</v>
      </c>
      <c r="K856" s="37"/>
      <c r="L856" s="37"/>
    </row>
    <row r="857" spans="1:12" x14ac:dyDescent="0.25">
      <c r="A857" s="37" t="s">
        <v>876</v>
      </c>
      <c r="B857" s="37" t="s">
        <v>33</v>
      </c>
      <c r="C857" s="37" t="s">
        <v>33</v>
      </c>
      <c r="D857" s="37" t="b">
        <f t="shared" si="13"/>
        <v>1</v>
      </c>
      <c r="E857" s="37" t="str">
        <f>VLOOKUP(C857,'EDB naming'!$A$6:$B$36,2,)</f>
        <v>Vector Lines</v>
      </c>
      <c r="F857" s="37" t="str">
        <f>VLOOKUP(A857,'NZ.Stat (Format)'!$C$10:$D$2050,2,)</f>
        <v>Auckland</v>
      </c>
      <c r="G857" s="37" t="str">
        <f>VLOOKUP(F857,'TLA-EDB'!$A$12:$C$78,3,)</f>
        <v>Yes</v>
      </c>
      <c r="H857" s="65">
        <f>VLOOKUP($A857,'NZ.Stat (Format)'!$C$10:$H$2050,4,)</f>
        <v>4500</v>
      </c>
      <c r="I857" s="65">
        <f>VLOOKUP($A857,'NZ.Stat (Format)'!$C$10:$H$2050,5,)</f>
        <v>4990</v>
      </c>
      <c r="J857" s="65">
        <f>VLOOKUP($A857,'NZ.Stat (Format)'!$C$10:$H$2050,6,)</f>
        <v>5500</v>
      </c>
      <c r="K857" s="37"/>
      <c r="L857" s="37"/>
    </row>
    <row r="858" spans="1:12" x14ac:dyDescent="0.25">
      <c r="A858" s="37" t="s">
        <v>877</v>
      </c>
      <c r="B858" s="37" t="s">
        <v>33</v>
      </c>
      <c r="C858" s="37" t="s">
        <v>33</v>
      </c>
      <c r="D858" s="37" t="b">
        <f t="shared" si="13"/>
        <v>1</v>
      </c>
      <c r="E858" s="37" t="str">
        <f>VLOOKUP(C858,'EDB naming'!$A$6:$B$36,2,)</f>
        <v>Vector Lines</v>
      </c>
      <c r="F858" s="37" t="str">
        <f>VLOOKUP(A858,'NZ.Stat (Format)'!$C$10:$D$2050,2,)</f>
        <v>Auckland</v>
      </c>
      <c r="G858" s="37" t="str">
        <f>VLOOKUP(F858,'TLA-EDB'!$A$12:$C$78,3,)</f>
        <v>Yes</v>
      </c>
      <c r="H858" s="65">
        <f>VLOOKUP($A858,'NZ.Stat (Format)'!$C$10:$H$2050,4,)</f>
        <v>4300</v>
      </c>
      <c r="I858" s="65">
        <f>VLOOKUP($A858,'NZ.Stat (Format)'!$C$10:$H$2050,5,)</f>
        <v>5010</v>
      </c>
      <c r="J858" s="65">
        <f>VLOOKUP($A858,'NZ.Stat (Format)'!$C$10:$H$2050,6,)</f>
        <v>5760</v>
      </c>
      <c r="K858" s="37"/>
      <c r="L858" s="37"/>
    </row>
    <row r="859" spans="1:12" x14ac:dyDescent="0.25">
      <c r="A859" s="37" t="s">
        <v>878</v>
      </c>
      <c r="B859" s="37" t="s">
        <v>33</v>
      </c>
      <c r="C859" s="37" t="s">
        <v>33</v>
      </c>
      <c r="D859" s="37" t="b">
        <f t="shared" si="13"/>
        <v>1</v>
      </c>
      <c r="E859" s="37" t="str">
        <f>VLOOKUP(C859,'EDB naming'!$A$6:$B$36,2,)</f>
        <v>Vector Lines</v>
      </c>
      <c r="F859" s="37" t="str">
        <f>VLOOKUP(A859,'NZ.Stat (Format)'!$C$10:$D$2050,2,)</f>
        <v>Auckland</v>
      </c>
      <c r="G859" s="37" t="str">
        <f>VLOOKUP(F859,'TLA-EDB'!$A$12:$C$78,3,)</f>
        <v>Yes</v>
      </c>
      <c r="H859" s="65">
        <f>VLOOKUP($A859,'NZ.Stat (Format)'!$C$10:$H$2050,4,)</f>
        <v>3890</v>
      </c>
      <c r="I859" s="65">
        <f>VLOOKUP($A859,'NZ.Stat (Format)'!$C$10:$H$2050,5,)</f>
        <v>4090</v>
      </c>
      <c r="J859" s="65">
        <f>VLOOKUP($A859,'NZ.Stat (Format)'!$C$10:$H$2050,6,)</f>
        <v>4290</v>
      </c>
      <c r="K859" s="37"/>
      <c r="L859" s="37"/>
    </row>
    <row r="860" spans="1:12" x14ac:dyDescent="0.25">
      <c r="A860" s="37" t="s">
        <v>879</v>
      </c>
      <c r="B860" s="37" t="s">
        <v>236</v>
      </c>
      <c r="C860" s="37" t="s">
        <v>236</v>
      </c>
      <c r="D860" s="37" t="b">
        <f t="shared" si="13"/>
        <v>1</v>
      </c>
      <c r="E860" s="37" t="str">
        <f>VLOOKUP(C860,'EDB naming'!$A$6:$B$36,2,)</f>
        <v>Unison Networks</v>
      </c>
      <c r="F860" s="37" t="str">
        <f>VLOOKUP(A860,'NZ.Stat (Format)'!$C$10:$D$2050,2,)</f>
        <v>Hastings district</v>
      </c>
      <c r="G860" s="37" t="str">
        <f>VLOOKUP(F860,'TLA-EDB'!$A$12:$C$78,3,)</f>
        <v/>
      </c>
      <c r="H860" s="65">
        <f>VLOOKUP($A860,'NZ.Stat (Format)'!$C$10:$H$2050,4,)</f>
        <v>3370</v>
      </c>
      <c r="I860" s="65">
        <f>VLOOKUP($A860,'NZ.Stat (Format)'!$C$10:$H$2050,5,)</f>
        <v>3450</v>
      </c>
      <c r="J860" s="65">
        <f>VLOOKUP($A860,'NZ.Stat (Format)'!$C$10:$H$2050,6,)</f>
        <v>3500</v>
      </c>
      <c r="K860" s="37"/>
      <c r="L860" s="37"/>
    </row>
    <row r="861" spans="1:12" x14ac:dyDescent="0.25">
      <c r="A861" s="37" t="s">
        <v>880</v>
      </c>
      <c r="B861" s="37" t="s">
        <v>33</v>
      </c>
      <c r="C861" s="37" t="s">
        <v>33</v>
      </c>
      <c r="D861" s="37" t="b">
        <f t="shared" si="13"/>
        <v>1</v>
      </c>
      <c r="E861" s="37" t="str">
        <f>VLOOKUP(C861,'EDB naming'!$A$6:$B$36,2,)</f>
        <v>Vector Lines</v>
      </c>
      <c r="F861" s="37" t="str">
        <f>VLOOKUP(A861,'NZ.Stat (Format)'!$C$10:$D$2050,2,)</f>
        <v>Auckland</v>
      </c>
      <c r="G861" s="37" t="str">
        <f>VLOOKUP(F861,'TLA-EDB'!$A$12:$C$78,3,)</f>
        <v>Yes</v>
      </c>
      <c r="H861" s="65">
        <f>VLOOKUP($A861,'NZ.Stat (Format)'!$C$10:$H$2050,4,)</f>
        <v>2110</v>
      </c>
      <c r="I861" s="65">
        <f>VLOOKUP($A861,'NZ.Stat (Format)'!$C$10:$H$2050,5,)</f>
        <v>2440</v>
      </c>
      <c r="J861" s="65">
        <f>VLOOKUP($A861,'NZ.Stat (Format)'!$C$10:$H$2050,6,)</f>
        <v>2730</v>
      </c>
      <c r="K861" s="37"/>
      <c r="L861" s="37"/>
    </row>
    <row r="862" spans="1:12" x14ac:dyDescent="0.25">
      <c r="A862" s="37" t="s">
        <v>881</v>
      </c>
      <c r="B862" s="37" t="s">
        <v>33</v>
      </c>
      <c r="C862" s="37" t="s">
        <v>33</v>
      </c>
      <c r="D862" s="37" t="b">
        <f t="shared" si="13"/>
        <v>1</v>
      </c>
      <c r="E862" s="37" t="str">
        <f>VLOOKUP(C862,'EDB naming'!$A$6:$B$36,2,)</f>
        <v>Vector Lines</v>
      </c>
      <c r="F862" s="37" t="str">
        <f>VLOOKUP(A862,'NZ.Stat (Format)'!$C$10:$D$2050,2,)</f>
        <v>Auckland</v>
      </c>
      <c r="G862" s="37" t="str">
        <f>VLOOKUP(F862,'TLA-EDB'!$A$12:$C$78,3,)</f>
        <v>Yes</v>
      </c>
      <c r="H862" s="65">
        <f>VLOOKUP($A862,'NZ.Stat (Format)'!$C$10:$H$2050,4,)</f>
        <v>3300</v>
      </c>
      <c r="I862" s="65">
        <f>VLOOKUP($A862,'NZ.Stat (Format)'!$C$10:$H$2050,5,)</f>
        <v>3460</v>
      </c>
      <c r="J862" s="65">
        <f>VLOOKUP($A862,'NZ.Stat (Format)'!$C$10:$H$2050,6,)</f>
        <v>3590</v>
      </c>
      <c r="K862" s="37"/>
      <c r="L862" s="37"/>
    </row>
    <row r="863" spans="1:12" x14ac:dyDescent="0.25">
      <c r="A863" s="37" t="s">
        <v>882</v>
      </c>
      <c r="B863" s="37" t="s">
        <v>33</v>
      </c>
      <c r="C863" s="37" t="s">
        <v>33</v>
      </c>
      <c r="D863" s="37" t="b">
        <f t="shared" si="13"/>
        <v>1</v>
      </c>
      <c r="E863" s="37" t="str">
        <f>VLOOKUP(C863,'EDB naming'!$A$6:$B$36,2,)</f>
        <v>Vector Lines</v>
      </c>
      <c r="F863" s="37" t="str">
        <f>VLOOKUP(A863,'NZ.Stat (Format)'!$C$10:$D$2050,2,)</f>
        <v>Auckland</v>
      </c>
      <c r="G863" s="37" t="str">
        <f>VLOOKUP(F863,'TLA-EDB'!$A$12:$C$78,3,)</f>
        <v>Yes</v>
      </c>
      <c r="H863" s="65">
        <f>VLOOKUP($A863,'NZ.Stat (Format)'!$C$10:$H$2050,4,)</f>
        <v>5760</v>
      </c>
      <c r="I863" s="65">
        <f>VLOOKUP($A863,'NZ.Stat (Format)'!$C$10:$H$2050,5,)</f>
        <v>6200</v>
      </c>
      <c r="J863" s="65">
        <f>VLOOKUP($A863,'NZ.Stat (Format)'!$C$10:$H$2050,6,)</f>
        <v>6480</v>
      </c>
      <c r="K863" s="37"/>
      <c r="L863" s="37"/>
    </row>
    <row r="864" spans="1:12" x14ac:dyDescent="0.25">
      <c r="A864" s="37" t="s">
        <v>883</v>
      </c>
      <c r="B864" s="37" t="s">
        <v>33</v>
      </c>
      <c r="C864" s="37" t="s">
        <v>33</v>
      </c>
      <c r="D864" s="37" t="b">
        <f t="shared" si="13"/>
        <v>1</v>
      </c>
      <c r="E864" s="37" t="str">
        <f>VLOOKUP(C864,'EDB naming'!$A$6:$B$36,2,)</f>
        <v>Vector Lines</v>
      </c>
      <c r="F864" s="37" t="str">
        <f>VLOOKUP(A864,'NZ.Stat (Format)'!$C$10:$D$2050,2,)</f>
        <v>Auckland</v>
      </c>
      <c r="G864" s="37" t="str">
        <f>VLOOKUP(F864,'TLA-EDB'!$A$12:$C$78,3,)</f>
        <v>Yes</v>
      </c>
      <c r="H864" s="65">
        <f>VLOOKUP($A864,'NZ.Stat (Format)'!$C$10:$H$2050,4,)</f>
        <v>6090</v>
      </c>
      <c r="I864" s="65">
        <f>VLOOKUP($A864,'NZ.Stat (Format)'!$C$10:$H$2050,5,)</f>
        <v>6560</v>
      </c>
      <c r="J864" s="65">
        <f>VLOOKUP($A864,'NZ.Stat (Format)'!$C$10:$H$2050,6,)</f>
        <v>6920</v>
      </c>
      <c r="K864" s="37"/>
      <c r="L864" s="37"/>
    </row>
    <row r="865" spans="1:12" x14ac:dyDescent="0.25">
      <c r="A865" s="37" t="s">
        <v>884</v>
      </c>
      <c r="B865" s="37" t="s">
        <v>33</v>
      </c>
      <c r="C865" s="37" t="s">
        <v>33</v>
      </c>
      <c r="D865" s="37" t="b">
        <f t="shared" si="13"/>
        <v>1</v>
      </c>
      <c r="E865" s="37" t="str">
        <f>VLOOKUP(C865,'EDB naming'!$A$6:$B$36,2,)</f>
        <v>Vector Lines</v>
      </c>
      <c r="F865" s="37" t="str">
        <f>VLOOKUP(A865,'NZ.Stat (Format)'!$C$10:$D$2050,2,)</f>
        <v>Auckland</v>
      </c>
      <c r="G865" s="37" t="str">
        <f>VLOOKUP(F865,'TLA-EDB'!$A$12:$C$78,3,)</f>
        <v>Yes</v>
      </c>
      <c r="H865" s="65">
        <f>VLOOKUP($A865,'NZ.Stat (Format)'!$C$10:$H$2050,4,)</f>
        <v>5230</v>
      </c>
      <c r="I865" s="65">
        <f>VLOOKUP($A865,'NZ.Stat (Format)'!$C$10:$H$2050,5,)</f>
        <v>5830</v>
      </c>
      <c r="J865" s="65">
        <f>VLOOKUP($A865,'NZ.Stat (Format)'!$C$10:$H$2050,6,)</f>
        <v>6470</v>
      </c>
      <c r="K865" s="37"/>
      <c r="L865" s="37"/>
    </row>
    <row r="866" spans="1:12" x14ac:dyDescent="0.25">
      <c r="A866" s="37" t="s">
        <v>885</v>
      </c>
      <c r="B866" s="37"/>
      <c r="C866" s="37" t="s">
        <v>33</v>
      </c>
      <c r="D866" s="37" t="b">
        <f t="shared" si="13"/>
        <v>0</v>
      </c>
      <c r="E866" s="37" t="str">
        <f>VLOOKUP(C866,'EDB naming'!$A$6:$B$36,2,)</f>
        <v>Vector Lines</v>
      </c>
      <c r="F866" s="37" t="str">
        <f>VLOOKUP(A866,'NZ.Stat (Format)'!$C$10:$D$2050,2,)</f>
        <v>Auckland</v>
      </c>
      <c r="G866" s="37" t="str">
        <f>VLOOKUP(F866,'TLA-EDB'!$A$12:$C$78,3,)</f>
        <v>Yes</v>
      </c>
      <c r="H866" s="65">
        <f>VLOOKUP($A866,'NZ.Stat (Format)'!$C$10:$H$2050,4,)</f>
        <v>3120</v>
      </c>
      <c r="I866" s="65">
        <f>VLOOKUP($A866,'NZ.Stat (Format)'!$C$10:$H$2050,5,)</f>
        <v>3370</v>
      </c>
      <c r="J866" s="65">
        <f>VLOOKUP($A866,'NZ.Stat (Format)'!$C$10:$H$2050,6,)</f>
        <v>3620</v>
      </c>
      <c r="K866" s="37"/>
      <c r="L866" s="37" t="s">
        <v>4174</v>
      </c>
    </row>
    <row r="867" spans="1:12" x14ac:dyDescent="0.25">
      <c r="A867" s="37" t="s">
        <v>886</v>
      </c>
      <c r="B867" s="37" t="s">
        <v>33</v>
      </c>
      <c r="C867" s="37" t="s">
        <v>33</v>
      </c>
      <c r="D867" s="37" t="b">
        <f t="shared" si="13"/>
        <v>1</v>
      </c>
      <c r="E867" s="37" t="str">
        <f>VLOOKUP(C867,'EDB naming'!$A$6:$B$36,2,)</f>
        <v>Vector Lines</v>
      </c>
      <c r="F867" s="37" t="str">
        <f>VLOOKUP(A867,'NZ.Stat (Format)'!$C$10:$D$2050,2,)</f>
        <v>Auckland</v>
      </c>
      <c r="G867" s="37" t="str">
        <f>VLOOKUP(F867,'TLA-EDB'!$A$12:$C$78,3,)</f>
        <v>Yes</v>
      </c>
      <c r="H867" s="65">
        <f>VLOOKUP($A867,'NZ.Stat (Format)'!$C$10:$H$2050,4,)</f>
        <v>3480</v>
      </c>
      <c r="I867" s="65">
        <f>VLOOKUP($A867,'NZ.Stat (Format)'!$C$10:$H$2050,5,)</f>
        <v>3780</v>
      </c>
      <c r="J867" s="65">
        <f>VLOOKUP($A867,'NZ.Stat (Format)'!$C$10:$H$2050,6,)</f>
        <v>4000</v>
      </c>
      <c r="K867" s="37"/>
      <c r="L867" s="37"/>
    </row>
    <row r="868" spans="1:12" x14ac:dyDescent="0.25">
      <c r="A868" s="37" t="s">
        <v>887</v>
      </c>
      <c r="B868" s="37" t="s">
        <v>33</v>
      </c>
      <c r="C868" s="37" t="s">
        <v>33</v>
      </c>
      <c r="D868" s="37" t="b">
        <f t="shared" si="13"/>
        <v>1</v>
      </c>
      <c r="E868" s="37" t="str">
        <f>VLOOKUP(C868,'EDB naming'!$A$6:$B$36,2,)</f>
        <v>Vector Lines</v>
      </c>
      <c r="F868" s="37" t="str">
        <f>VLOOKUP(A868,'NZ.Stat (Format)'!$C$10:$D$2050,2,)</f>
        <v>Auckland</v>
      </c>
      <c r="G868" s="37" t="str">
        <f>VLOOKUP(F868,'TLA-EDB'!$A$12:$C$78,3,)</f>
        <v>Yes</v>
      </c>
      <c r="H868" s="65">
        <f>VLOOKUP($A868,'NZ.Stat (Format)'!$C$10:$H$2050,4,)</f>
        <v>4330</v>
      </c>
      <c r="I868" s="65">
        <f>VLOOKUP($A868,'NZ.Stat (Format)'!$C$10:$H$2050,5,)</f>
        <v>4670</v>
      </c>
      <c r="J868" s="65">
        <f>VLOOKUP($A868,'NZ.Stat (Format)'!$C$10:$H$2050,6,)</f>
        <v>4920</v>
      </c>
      <c r="K868" s="37"/>
      <c r="L868" s="37"/>
    </row>
    <row r="869" spans="1:12" x14ac:dyDescent="0.25">
      <c r="A869" s="37" t="s">
        <v>888</v>
      </c>
      <c r="B869" s="37" t="s">
        <v>133</v>
      </c>
      <c r="C869" s="37" t="s">
        <v>133</v>
      </c>
      <c r="D869" s="37" t="b">
        <f t="shared" si="13"/>
        <v>1</v>
      </c>
      <c r="E869" s="37" t="str">
        <f>VLOOKUP(C869,'EDB naming'!$A$6:$B$36,2,)</f>
        <v>Counties Power</v>
      </c>
      <c r="F869" s="37" t="str">
        <f>VLOOKUP(A869,'NZ.Stat (Format)'!$C$10:$D$2050,2,)</f>
        <v>Auckland</v>
      </c>
      <c r="G869" s="37" t="str">
        <f>VLOOKUP(F869,'TLA-EDB'!$A$12:$C$78,3,)</f>
        <v>Yes</v>
      </c>
      <c r="H869" s="65">
        <f>VLOOKUP($A869,'NZ.Stat (Format)'!$C$10:$H$2050,4,)</f>
        <v>1620</v>
      </c>
      <c r="I869" s="65">
        <f>VLOOKUP($A869,'NZ.Stat (Format)'!$C$10:$H$2050,5,)</f>
        <v>2120</v>
      </c>
      <c r="J869" s="65">
        <f>VLOOKUP($A869,'NZ.Stat (Format)'!$C$10:$H$2050,6,)</f>
        <v>2640</v>
      </c>
      <c r="K869" s="37"/>
      <c r="L869" s="37"/>
    </row>
    <row r="870" spans="1:12" x14ac:dyDescent="0.25">
      <c r="A870" s="37" t="s">
        <v>889</v>
      </c>
      <c r="B870" s="37" t="s">
        <v>133</v>
      </c>
      <c r="C870" s="37" t="s">
        <v>133</v>
      </c>
      <c r="D870" s="37" t="b">
        <f t="shared" si="13"/>
        <v>1</v>
      </c>
      <c r="E870" s="37" t="str">
        <f>VLOOKUP(C870,'EDB naming'!$A$6:$B$36,2,)</f>
        <v>Counties Power</v>
      </c>
      <c r="F870" s="37" t="str">
        <f>VLOOKUP(A870,'NZ.Stat (Format)'!$C$10:$D$2050,2,)</f>
        <v>Auckland</v>
      </c>
      <c r="G870" s="37" t="str">
        <f>VLOOKUP(F870,'TLA-EDB'!$A$12:$C$78,3,)</f>
        <v>Yes</v>
      </c>
      <c r="H870" s="65">
        <f>VLOOKUP($A870,'NZ.Stat (Format)'!$C$10:$H$2050,4,)</f>
        <v>1000</v>
      </c>
      <c r="I870" s="65">
        <f>VLOOKUP($A870,'NZ.Stat (Format)'!$C$10:$H$2050,5,)</f>
        <v>1130</v>
      </c>
      <c r="J870" s="65">
        <f>VLOOKUP($A870,'NZ.Stat (Format)'!$C$10:$H$2050,6,)</f>
        <v>1260</v>
      </c>
      <c r="K870" s="37"/>
      <c r="L870" s="37"/>
    </row>
    <row r="871" spans="1:12" x14ac:dyDescent="0.25">
      <c r="A871" s="37" t="s">
        <v>890</v>
      </c>
      <c r="B871" s="37" t="s">
        <v>33</v>
      </c>
      <c r="C871" s="37" t="s">
        <v>33</v>
      </c>
      <c r="D871" s="37" t="b">
        <f t="shared" si="13"/>
        <v>1</v>
      </c>
      <c r="E871" s="37" t="str">
        <f>VLOOKUP(C871,'EDB naming'!$A$6:$B$36,2,)</f>
        <v>Vector Lines</v>
      </c>
      <c r="F871" s="37" t="str">
        <f>VLOOKUP(A871,'NZ.Stat (Format)'!$C$10:$D$2050,2,)</f>
        <v>Auckland</v>
      </c>
      <c r="G871" s="37" t="str">
        <f>VLOOKUP(F871,'TLA-EDB'!$A$12:$C$78,3,)</f>
        <v>Yes</v>
      </c>
      <c r="H871" s="65">
        <f>VLOOKUP($A871,'NZ.Stat (Format)'!$C$10:$H$2050,4,)</f>
        <v>6630</v>
      </c>
      <c r="I871" s="65">
        <f>VLOOKUP($A871,'NZ.Stat (Format)'!$C$10:$H$2050,5,)</f>
        <v>7210</v>
      </c>
      <c r="J871" s="65">
        <f>VLOOKUP($A871,'NZ.Stat (Format)'!$C$10:$H$2050,6,)</f>
        <v>7710</v>
      </c>
      <c r="K871" s="37"/>
      <c r="L871" s="37"/>
    </row>
    <row r="872" spans="1:12" x14ac:dyDescent="0.25">
      <c r="A872" s="37" t="s">
        <v>891</v>
      </c>
      <c r="B872" s="37" t="s">
        <v>133</v>
      </c>
      <c r="C872" s="37" t="s">
        <v>133</v>
      </c>
      <c r="D872" s="37" t="b">
        <f t="shared" si="13"/>
        <v>1</v>
      </c>
      <c r="E872" s="37" t="str">
        <f>VLOOKUP(C872,'EDB naming'!$A$6:$B$36,2,)</f>
        <v>Counties Power</v>
      </c>
      <c r="F872" s="37" t="str">
        <f>VLOOKUP(A872,'NZ.Stat (Format)'!$C$10:$D$2050,2,)</f>
        <v>Waikato district</v>
      </c>
      <c r="G872" s="37" t="str">
        <f>VLOOKUP(F872,'TLA-EDB'!$A$12:$C$78,3,)</f>
        <v>Yes</v>
      </c>
      <c r="H872" s="65">
        <f>VLOOKUP($A872,'NZ.Stat (Format)'!$C$10:$H$2050,4,)</f>
        <v>220</v>
      </c>
      <c r="I872" s="65">
        <f>VLOOKUP($A872,'NZ.Stat (Format)'!$C$10:$H$2050,5,)</f>
        <v>230</v>
      </c>
      <c r="J872" s="65">
        <f>VLOOKUP($A872,'NZ.Stat (Format)'!$C$10:$H$2050,6,)</f>
        <v>290</v>
      </c>
      <c r="K872" s="37"/>
      <c r="L872" s="37"/>
    </row>
    <row r="873" spans="1:12" x14ac:dyDescent="0.25">
      <c r="A873" s="37" t="s">
        <v>892</v>
      </c>
      <c r="B873" s="37" t="s">
        <v>133</v>
      </c>
      <c r="C873" s="37" t="s">
        <v>133</v>
      </c>
      <c r="D873" s="37" t="b">
        <f t="shared" si="13"/>
        <v>1</v>
      </c>
      <c r="E873" s="37" t="str">
        <f>VLOOKUP(C873,'EDB naming'!$A$6:$B$36,2,)</f>
        <v>Counties Power</v>
      </c>
      <c r="F873" s="37" t="str">
        <f>VLOOKUP(A873,'NZ.Stat (Format)'!$C$10:$D$2050,2,)</f>
        <v>Waikato district</v>
      </c>
      <c r="G873" s="37" t="str">
        <f>VLOOKUP(F873,'TLA-EDB'!$A$12:$C$78,3,)</f>
        <v>Yes</v>
      </c>
      <c r="H873" s="65">
        <f>VLOOKUP($A873,'NZ.Stat (Format)'!$C$10:$H$2050,4,)</f>
        <v>250</v>
      </c>
      <c r="I873" s="65">
        <f>VLOOKUP($A873,'NZ.Stat (Format)'!$C$10:$H$2050,5,)</f>
        <v>260</v>
      </c>
      <c r="J873" s="65">
        <f>VLOOKUP($A873,'NZ.Stat (Format)'!$C$10:$H$2050,6,)</f>
        <v>320</v>
      </c>
      <c r="K873" s="37"/>
      <c r="L873" s="37"/>
    </row>
    <row r="874" spans="1:12" x14ac:dyDescent="0.25">
      <c r="A874" s="37" t="s">
        <v>893</v>
      </c>
      <c r="B874" s="37" t="s">
        <v>133</v>
      </c>
      <c r="C874" s="37" t="s">
        <v>133</v>
      </c>
      <c r="D874" s="37" t="b">
        <f t="shared" si="13"/>
        <v>1</v>
      </c>
      <c r="E874" s="37" t="str">
        <f>VLOOKUP(C874,'EDB naming'!$A$6:$B$36,2,)</f>
        <v>Counties Power</v>
      </c>
      <c r="F874" s="37" t="str">
        <f>VLOOKUP(A874,'NZ.Stat (Format)'!$C$10:$D$2050,2,)</f>
        <v>Auckland</v>
      </c>
      <c r="G874" s="37" t="str">
        <f>VLOOKUP(F874,'TLA-EDB'!$A$12:$C$78,3,)</f>
        <v>Yes</v>
      </c>
      <c r="H874" s="65">
        <f>VLOOKUP($A874,'NZ.Stat (Format)'!$C$10:$H$2050,4,)</f>
        <v>600</v>
      </c>
      <c r="I874" s="65">
        <f>VLOOKUP($A874,'NZ.Stat (Format)'!$C$10:$H$2050,5,)</f>
        <v>620</v>
      </c>
      <c r="J874" s="65">
        <f>VLOOKUP($A874,'NZ.Stat (Format)'!$C$10:$H$2050,6,)</f>
        <v>650</v>
      </c>
      <c r="K874" s="37"/>
      <c r="L874" s="37"/>
    </row>
    <row r="875" spans="1:12" x14ac:dyDescent="0.25">
      <c r="A875" s="37" t="s">
        <v>894</v>
      </c>
      <c r="B875" s="37" t="s">
        <v>236</v>
      </c>
      <c r="C875" s="37" t="s">
        <v>236</v>
      </c>
      <c r="D875" s="37" t="b">
        <f t="shared" si="13"/>
        <v>1</v>
      </c>
      <c r="E875" s="37" t="str">
        <f>VLOOKUP(C875,'EDB naming'!$A$6:$B$36,2,)</f>
        <v>Unison Networks</v>
      </c>
      <c r="F875" s="37" t="str">
        <f>VLOOKUP(A875,'NZ.Stat (Format)'!$C$10:$D$2050,2,)</f>
        <v>Hastings district</v>
      </c>
      <c r="G875" s="37" t="str">
        <f>VLOOKUP(F875,'TLA-EDB'!$A$12:$C$78,3,)</f>
        <v/>
      </c>
      <c r="H875" s="65">
        <f>VLOOKUP($A875,'NZ.Stat (Format)'!$C$10:$H$2050,4,)</f>
        <v>3030</v>
      </c>
      <c r="I875" s="65">
        <f>VLOOKUP($A875,'NZ.Stat (Format)'!$C$10:$H$2050,5,)</f>
        <v>3090</v>
      </c>
      <c r="J875" s="65">
        <f>VLOOKUP($A875,'NZ.Stat (Format)'!$C$10:$H$2050,6,)</f>
        <v>3120</v>
      </c>
      <c r="K875" s="37"/>
      <c r="L875" s="37"/>
    </row>
    <row r="876" spans="1:12" x14ac:dyDescent="0.25">
      <c r="A876" s="37" t="s">
        <v>895</v>
      </c>
      <c r="B876" s="37" t="s">
        <v>133</v>
      </c>
      <c r="C876" s="37" t="s">
        <v>133</v>
      </c>
      <c r="D876" s="37" t="b">
        <f t="shared" si="13"/>
        <v>1</v>
      </c>
      <c r="E876" s="37" t="str">
        <f>VLOOKUP(C876,'EDB naming'!$A$6:$B$36,2,)</f>
        <v>Counties Power</v>
      </c>
      <c r="F876" s="37" t="str">
        <f>VLOOKUP(A876,'NZ.Stat (Format)'!$C$10:$D$2050,2,)</f>
        <v>Waikato district</v>
      </c>
      <c r="G876" s="37" t="str">
        <f>VLOOKUP(F876,'TLA-EDB'!$A$12:$C$78,3,)</f>
        <v>Yes</v>
      </c>
      <c r="H876" s="65">
        <f>VLOOKUP($A876,'NZ.Stat (Format)'!$C$10:$H$2050,4,)</f>
        <v>960</v>
      </c>
      <c r="I876" s="65">
        <f>VLOOKUP($A876,'NZ.Stat (Format)'!$C$10:$H$2050,5,)</f>
        <v>1030</v>
      </c>
      <c r="J876" s="65">
        <f>VLOOKUP($A876,'NZ.Stat (Format)'!$C$10:$H$2050,6,)</f>
        <v>1110</v>
      </c>
      <c r="K876" s="37"/>
      <c r="L876" s="37"/>
    </row>
    <row r="877" spans="1:12" x14ac:dyDescent="0.25">
      <c r="A877" s="37" t="s">
        <v>896</v>
      </c>
      <c r="B877" s="37" t="s">
        <v>133</v>
      </c>
      <c r="C877" s="37" t="s">
        <v>133</v>
      </c>
      <c r="D877" s="37" t="b">
        <f t="shared" si="13"/>
        <v>1</v>
      </c>
      <c r="E877" s="37" t="str">
        <f>VLOOKUP(C877,'EDB naming'!$A$6:$B$36,2,)</f>
        <v>Counties Power</v>
      </c>
      <c r="F877" s="37" t="str">
        <f>VLOOKUP(A877,'NZ.Stat (Format)'!$C$10:$D$2050,2,)</f>
        <v>Auckland</v>
      </c>
      <c r="G877" s="37" t="str">
        <f>VLOOKUP(F877,'TLA-EDB'!$A$12:$C$78,3,)</f>
        <v>Yes</v>
      </c>
      <c r="H877" s="65">
        <f>VLOOKUP($A877,'NZ.Stat (Format)'!$C$10:$H$2050,4,)</f>
        <v>3070</v>
      </c>
      <c r="I877" s="65">
        <f>VLOOKUP($A877,'NZ.Stat (Format)'!$C$10:$H$2050,5,)</f>
        <v>3390</v>
      </c>
      <c r="J877" s="65">
        <f>VLOOKUP($A877,'NZ.Stat (Format)'!$C$10:$H$2050,6,)</f>
        <v>3740</v>
      </c>
      <c r="K877" s="37"/>
      <c r="L877" s="37"/>
    </row>
    <row r="878" spans="1:12" x14ac:dyDescent="0.25">
      <c r="A878" s="37" t="s">
        <v>897</v>
      </c>
      <c r="B878" s="37" t="s">
        <v>133</v>
      </c>
      <c r="C878" s="37" t="s">
        <v>133</v>
      </c>
      <c r="D878" s="37" t="b">
        <f t="shared" si="13"/>
        <v>1</v>
      </c>
      <c r="E878" s="37" t="str">
        <f>VLOOKUP(C878,'EDB naming'!$A$6:$B$36,2,)</f>
        <v>Counties Power</v>
      </c>
      <c r="F878" s="37" t="str">
        <f>VLOOKUP(A878,'NZ.Stat (Format)'!$C$10:$D$2050,2,)</f>
        <v>Auckland</v>
      </c>
      <c r="G878" s="37" t="str">
        <f>VLOOKUP(F878,'TLA-EDB'!$A$12:$C$78,3,)</f>
        <v>Yes</v>
      </c>
      <c r="H878" s="65">
        <f>VLOOKUP($A878,'NZ.Stat (Format)'!$C$10:$H$2050,4,)</f>
        <v>7290</v>
      </c>
      <c r="I878" s="65">
        <f>VLOOKUP($A878,'NZ.Stat (Format)'!$C$10:$H$2050,5,)</f>
        <v>8330</v>
      </c>
      <c r="J878" s="65">
        <f>VLOOKUP($A878,'NZ.Stat (Format)'!$C$10:$H$2050,6,)</f>
        <v>9580</v>
      </c>
      <c r="K878" s="37"/>
      <c r="L878" s="37"/>
    </row>
    <row r="879" spans="1:12" x14ac:dyDescent="0.25">
      <c r="A879" s="37" t="s">
        <v>898</v>
      </c>
      <c r="B879" s="37" t="s">
        <v>133</v>
      </c>
      <c r="C879" s="37" t="s">
        <v>133</v>
      </c>
      <c r="D879" s="37" t="b">
        <f t="shared" si="13"/>
        <v>1</v>
      </c>
      <c r="E879" s="37" t="str">
        <f>VLOOKUP(C879,'EDB naming'!$A$6:$B$36,2,)</f>
        <v>Counties Power</v>
      </c>
      <c r="F879" s="37" t="str">
        <f>VLOOKUP(A879,'NZ.Stat (Format)'!$C$10:$D$2050,2,)</f>
        <v>Waikato district</v>
      </c>
      <c r="G879" s="37" t="str">
        <f>VLOOKUP(F879,'TLA-EDB'!$A$12:$C$78,3,)</f>
        <v>Yes</v>
      </c>
      <c r="H879" s="65">
        <f>VLOOKUP($A879,'NZ.Stat (Format)'!$C$10:$H$2050,4,)</f>
        <v>3460</v>
      </c>
      <c r="I879" s="65">
        <f>VLOOKUP($A879,'NZ.Stat (Format)'!$C$10:$H$2050,5,)</f>
        <v>5120</v>
      </c>
      <c r="J879" s="65">
        <f>VLOOKUP($A879,'NZ.Stat (Format)'!$C$10:$H$2050,6,)</f>
        <v>5800</v>
      </c>
      <c r="K879" s="37"/>
      <c r="L879" s="37"/>
    </row>
    <row r="880" spans="1:12" x14ac:dyDescent="0.25">
      <c r="A880" s="37" t="s">
        <v>899</v>
      </c>
      <c r="B880" s="37" t="s">
        <v>133</v>
      </c>
      <c r="C880" s="37" t="s">
        <v>133</v>
      </c>
      <c r="D880" s="37" t="b">
        <f t="shared" si="13"/>
        <v>1</v>
      </c>
      <c r="E880" s="37" t="str">
        <f>VLOOKUP(C880,'EDB naming'!$A$6:$B$36,2,)</f>
        <v>Counties Power</v>
      </c>
      <c r="F880" s="37" t="str">
        <f>VLOOKUP(A880,'NZ.Stat (Format)'!$C$10:$D$2050,2,)</f>
        <v>Auckland</v>
      </c>
      <c r="G880" s="37" t="str">
        <f>VLOOKUP(F880,'TLA-EDB'!$A$12:$C$78,3,)</f>
        <v>Yes</v>
      </c>
      <c r="H880" s="65">
        <f>VLOOKUP($A880,'NZ.Stat (Format)'!$C$10:$H$2050,4,)</f>
        <v>4800</v>
      </c>
      <c r="I880" s="65">
        <f>VLOOKUP($A880,'NZ.Stat (Format)'!$C$10:$H$2050,5,)</f>
        <v>5220</v>
      </c>
      <c r="J880" s="65">
        <f>VLOOKUP($A880,'NZ.Stat (Format)'!$C$10:$H$2050,6,)</f>
        <v>5660</v>
      </c>
      <c r="K880" s="37"/>
      <c r="L880" s="37"/>
    </row>
    <row r="881" spans="1:12" x14ac:dyDescent="0.25">
      <c r="A881" s="37" t="s">
        <v>900</v>
      </c>
      <c r="B881" s="37" t="s">
        <v>133</v>
      </c>
      <c r="C881" s="37" t="s">
        <v>133</v>
      </c>
      <c r="D881" s="37" t="b">
        <f t="shared" si="13"/>
        <v>1</v>
      </c>
      <c r="E881" s="37" t="str">
        <f>VLOOKUP(C881,'EDB naming'!$A$6:$B$36,2,)</f>
        <v>Counties Power</v>
      </c>
      <c r="F881" s="37" t="str">
        <f>VLOOKUP(A881,'NZ.Stat (Format)'!$C$10:$D$2050,2,)</f>
        <v>Auckland</v>
      </c>
      <c r="G881" s="37" t="str">
        <f>VLOOKUP(F881,'TLA-EDB'!$A$12:$C$78,3,)</f>
        <v>Yes</v>
      </c>
      <c r="H881" s="65">
        <f>VLOOKUP($A881,'NZ.Stat (Format)'!$C$10:$H$2050,4,)</f>
        <v>270</v>
      </c>
      <c r="I881" s="65">
        <f>VLOOKUP($A881,'NZ.Stat (Format)'!$C$10:$H$2050,5,)</f>
        <v>270</v>
      </c>
      <c r="J881" s="65">
        <f>VLOOKUP($A881,'NZ.Stat (Format)'!$C$10:$H$2050,6,)</f>
        <v>280</v>
      </c>
      <c r="K881" s="37"/>
      <c r="L881" s="37"/>
    </row>
    <row r="882" spans="1:12" x14ac:dyDescent="0.25">
      <c r="A882" s="37" t="s">
        <v>901</v>
      </c>
      <c r="B882" s="37" t="s">
        <v>133</v>
      </c>
      <c r="C882" s="37" t="s">
        <v>133</v>
      </c>
      <c r="D882" s="37" t="b">
        <f t="shared" si="13"/>
        <v>1</v>
      </c>
      <c r="E882" s="37" t="str">
        <f>VLOOKUP(C882,'EDB naming'!$A$6:$B$36,2,)</f>
        <v>Counties Power</v>
      </c>
      <c r="F882" s="37" t="str">
        <f>VLOOKUP(A882,'NZ.Stat (Format)'!$C$10:$D$2050,2,)</f>
        <v>Auckland</v>
      </c>
      <c r="G882" s="37" t="str">
        <f>VLOOKUP(F882,'TLA-EDB'!$A$12:$C$78,3,)</f>
        <v>Yes</v>
      </c>
      <c r="H882" s="65">
        <f>VLOOKUP($A882,'NZ.Stat (Format)'!$C$10:$H$2050,4,)</f>
        <v>540</v>
      </c>
      <c r="I882" s="65">
        <f>VLOOKUP($A882,'NZ.Stat (Format)'!$C$10:$H$2050,5,)</f>
        <v>900</v>
      </c>
      <c r="J882" s="65">
        <f>VLOOKUP($A882,'NZ.Stat (Format)'!$C$10:$H$2050,6,)</f>
        <v>1270</v>
      </c>
      <c r="K882" s="37"/>
      <c r="L882" s="37"/>
    </row>
    <row r="883" spans="1:12" x14ac:dyDescent="0.25">
      <c r="A883" s="37" t="s">
        <v>902</v>
      </c>
      <c r="B883" s="37" t="s">
        <v>33</v>
      </c>
      <c r="C883" s="37" t="s">
        <v>33</v>
      </c>
      <c r="D883" s="37" t="b">
        <f t="shared" si="13"/>
        <v>1</v>
      </c>
      <c r="E883" s="37" t="str">
        <f>VLOOKUP(C883,'EDB naming'!$A$6:$B$36,2,)</f>
        <v>Vector Lines</v>
      </c>
      <c r="F883" s="37" t="str">
        <f>VLOOKUP(A883,'NZ.Stat (Format)'!$C$10:$D$2050,2,)</f>
        <v>Auckland</v>
      </c>
      <c r="G883" s="37" t="str">
        <f>VLOOKUP(F883,'TLA-EDB'!$A$12:$C$78,3,)</f>
        <v>Yes</v>
      </c>
      <c r="H883" s="65">
        <f>VLOOKUP($A883,'NZ.Stat (Format)'!$C$10:$H$2050,4,)</f>
        <v>3590</v>
      </c>
      <c r="I883" s="65">
        <f>VLOOKUP($A883,'NZ.Stat (Format)'!$C$10:$H$2050,5,)</f>
        <v>3770</v>
      </c>
      <c r="J883" s="65">
        <f>VLOOKUP($A883,'NZ.Stat (Format)'!$C$10:$H$2050,6,)</f>
        <v>3900</v>
      </c>
      <c r="K883" s="37"/>
      <c r="L883" s="37"/>
    </row>
    <row r="884" spans="1:12" x14ac:dyDescent="0.25">
      <c r="A884" s="37" t="s">
        <v>903</v>
      </c>
      <c r="B884" s="37" t="s">
        <v>236</v>
      </c>
      <c r="C884" s="37" t="s">
        <v>236</v>
      </c>
      <c r="D884" s="37" t="b">
        <f t="shared" si="13"/>
        <v>1</v>
      </c>
      <c r="E884" s="37" t="str">
        <f>VLOOKUP(C884,'EDB naming'!$A$6:$B$36,2,)</f>
        <v>Unison Networks</v>
      </c>
      <c r="F884" s="37" t="str">
        <f>VLOOKUP(A884,'NZ.Stat (Format)'!$C$10:$D$2050,2,)</f>
        <v>Hastings district</v>
      </c>
      <c r="G884" s="37" t="str">
        <f>VLOOKUP(F884,'TLA-EDB'!$A$12:$C$78,3,)</f>
        <v/>
      </c>
      <c r="H884" s="65">
        <f>VLOOKUP($A884,'NZ.Stat (Format)'!$C$10:$H$2050,4,)</f>
        <v>3960</v>
      </c>
      <c r="I884" s="65">
        <f>VLOOKUP($A884,'NZ.Stat (Format)'!$C$10:$H$2050,5,)</f>
        <v>4000</v>
      </c>
      <c r="J884" s="65">
        <f>VLOOKUP($A884,'NZ.Stat (Format)'!$C$10:$H$2050,6,)</f>
        <v>4010</v>
      </c>
      <c r="K884" s="37"/>
      <c r="L884" s="37"/>
    </row>
    <row r="885" spans="1:12" x14ac:dyDescent="0.25">
      <c r="A885" s="37" t="s">
        <v>904</v>
      </c>
      <c r="B885" s="37" t="s">
        <v>33</v>
      </c>
      <c r="C885" s="37" t="s">
        <v>33</v>
      </c>
      <c r="D885" s="37" t="b">
        <f t="shared" si="13"/>
        <v>1</v>
      </c>
      <c r="E885" s="37" t="str">
        <f>VLOOKUP(C885,'EDB naming'!$A$6:$B$36,2,)</f>
        <v>Vector Lines</v>
      </c>
      <c r="F885" s="37" t="str">
        <f>VLOOKUP(A885,'NZ.Stat (Format)'!$C$10:$D$2050,2,)</f>
        <v>Auckland</v>
      </c>
      <c r="G885" s="37" t="str">
        <f>VLOOKUP(F885,'TLA-EDB'!$A$12:$C$78,3,)</f>
        <v>Yes</v>
      </c>
      <c r="H885" s="65">
        <f>VLOOKUP($A885,'NZ.Stat (Format)'!$C$10:$H$2050,4,)</f>
        <v>5270</v>
      </c>
      <c r="I885" s="65">
        <f>VLOOKUP($A885,'NZ.Stat (Format)'!$C$10:$H$2050,5,)</f>
        <v>5480</v>
      </c>
      <c r="J885" s="65">
        <f>VLOOKUP($A885,'NZ.Stat (Format)'!$C$10:$H$2050,6,)</f>
        <v>5590</v>
      </c>
      <c r="K885" s="37"/>
      <c r="L885" s="37"/>
    </row>
    <row r="886" spans="1:12" x14ac:dyDescent="0.25">
      <c r="A886" s="37" t="s">
        <v>905</v>
      </c>
      <c r="B886" s="37" t="s">
        <v>33</v>
      </c>
      <c r="C886" s="37" t="s">
        <v>33</v>
      </c>
      <c r="D886" s="37" t="b">
        <f t="shared" si="13"/>
        <v>1</v>
      </c>
      <c r="E886" s="37" t="str">
        <f>VLOOKUP(C886,'EDB naming'!$A$6:$B$36,2,)</f>
        <v>Vector Lines</v>
      </c>
      <c r="F886" s="37" t="str">
        <f>VLOOKUP(A886,'NZ.Stat (Format)'!$C$10:$D$2050,2,)</f>
        <v>Auckland</v>
      </c>
      <c r="G886" s="37" t="str">
        <f>VLOOKUP(F886,'TLA-EDB'!$A$12:$C$78,3,)</f>
        <v>Yes</v>
      </c>
      <c r="H886" s="65">
        <f>VLOOKUP($A886,'NZ.Stat (Format)'!$C$10:$H$2050,4,)</f>
        <v>3150</v>
      </c>
      <c r="I886" s="65">
        <f>VLOOKUP($A886,'NZ.Stat (Format)'!$C$10:$H$2050,5,)</f>
        <v>3430</v>
      </c>
      <c r="J886" s="65">
        <f>VLOOKUP($A886,'NZ.Stat (Format)'!$C$10:$H$2050,6,)</f>
        <v>3650</v>
      </c>
      <c r="K886" s="37"/>
      <c r="L886" s="37"/>
    </row>
    <row r="887" spans="1:12" x14ac:dyDescent="0.25">
      <c r="A887" s="37" t="s">
        <v>906</v>
      </c>
      <c r="B887" s="37" t="s">
        <v>33</v>
      </c>
      <c r="C887" s="37" t="s">
        <v>33</v>
      </c>
      <c r="D887" s="37" t="b">
        <f t="shared" si="13"/>
        <v>1</v>
      </c>
      <c r="E887" s="37" t="str">
        <f>VLOOKUP(C887,'EDB naming'!$A$6:$B$36,2,)</f>
        <v>Vector Lines</v>
      </c>
      <c r="F887" s="37" t="str">
        <f>VLOOKUP(A887,'NZ.Stat (Format)'!$C$10:$D$2050,2,)</f>
        <v>Auckland</v>
      </c>
      <c r="G887" s="37" t="str">
        <f>VLOOKUP(F887,'TLA-EDB'!$A$12:$C$78,3,)</f>
        <v>Yes</v>
      </c>
      <c r="H887" s="65">
        <f>VLOOKUP($A887,'NZ.Stat (Format)'!$C$10:$H$2050,4,)</f>
        <v>7320</v>
      </c>
      <c r="I887" s="65">
        <f>VLOOKUP($A887,'NZ.Stat (Format)'!$C$10:$H$2050,5,)</f>
        <v>7640</v>
      </c>
      <c r="J887" s="65">
        <f>VLOOKUP($A887,'NZ.Stat (Format)'!$C$10:$H$2050,6,)</f>
        <v>7930</v>
      </c>
      <c r="K887" s="37"/>
      <c r="L887" s="37"/>
    </row>
    <row r="888" spans="1:12" x14ac:dyDescent="0.25">
      <c r="A888" s="37" t="s">
        <v>907</v>
      </c>
      <c r="B888" s="37" t="s">
        <v>33</v>
      </c>
      <c r="C888" s="37" t="s">
        <v>33</v>
      </c>
      <c r="D888" s="37" t="b">
        <f t="shared" si="13"/>
        <v>1</v>
      </c>
      <c r="E888" s="37" t="str">
        <f>VLOOKUP(C888,'EDB naming'!$A$6:$B$36,2,)</f>
        <v>Vector Lines</v>
      </c>
      <c r="F888" s="37" t="str">
        <f>VLOOKUP(A888,'NZ.Stat (Format)'!$C$10:$D$2050,2,)</f>
        <v>Auckland</v>
      </c>
      <c r="G888" s="37" t="str">
        <f>VLOOKUP(F888,'TLA-EDB'!$A$12:$C$78,3,)</f>
        <v>Yes</v>
      </c>
      <c r="H888" s="65">
        <f>VLOOKUP($A888,'NZ.Stat (Format)'!$C$10:$H$2050,4,)</f>
        <v>6950</v>
      </c>
      <c r="I888" s="65">
        <f>VLOOKUP($A888,'NZ.Stat (Format)'!$C$10:$H$2050,5,)</f>
        <v>7440</v>
      </c>
      <c r="J888" s="65">
        <f>VLOOKUP($A888,'NZ.Stat (Format)'!$C$10:$H$2050,6,)</f>
        <v>7690</v>
      </c>
      <c r="K888" s="37"/>
      <c r="L888" s="37"/>
    </row>
    <row r="889" spans="1:12" x14ac:dyDescent="0.25">
      <c r="A889" s="37" t="s">
        <v>908</v>
      </c>
      <c r="B889" s="37" t="s">
        <v>33</v>
      </c>
      <c r="C889" s="37" t="s">
        <v>33</v>
      </c>
      <c r="D889" s="37" t="b">
        <f t="shared" si="13"/>
        <v>1</v>
      </c>
      <c r="E889" s="37" t="str">
        <f>VLOOKUP(C889,'EDB naming'!$A$6:$B$36,2,)</f>
        <v>Vector Lines</v>
      </c>
      <c r="F889" s="37" t="str">
        <f>VLOOKUP(A889,'NZ.Stat (Format)'!$C$10:$D$2050,2,)</f>
        <v>Auckland</v>
      </c>
      <c r="G889" s="37" t="str">
        <f>VLOOKUP(F889,'TLA-EDB'!$A$12:$C$78,3,)</f>
        <v>Yes</v>
      </c>
      <c r="H889" s="65">
        <f>VLOOKUP($A889,'NZ.Stat (Format)'!$C$10:$H$2050,4,)</f>
        <v>5390</v>
      </c>
      <c r="I889" s="65">
        <f>VLOOKUP($A889,'NZ.Stat (Format)'!$C$10:$H$2050,5,)</f>
        <v>5730</v>
      </c>
      <c r="J889" s="65">
        <f>VLOOKUP($A889,'NZ.Stat (Format)'!$C$10:$H$2050,6,)</f>
        <v>6060</v>
      </c>
      <c r="K889" s="37"/>
      <c r="L889" s="37"/>
    </row>
    <row r="890" spans="1:12" x14ac:dyDescent="0.25">
      <c r="A890" s="37" t="s">
        <v>909</v>
      </c>
      <c r="B890" s="37" t="s">
        <v>33</v>
      </c>
      <c r="C890" s="37" t="s">
        <v>33</v>
      </c>
      <c r="D890" s="37" t="b">
        <f t="shared" si="13"/>
        <v>1</v>
      </c>
      <c r="E890" s="37" t="str">
        <f>VLOOKUP(C890,'EDB naming'!$A$6:$B$36,2,)</f>
        <v>Vector Lines</v>
      </c>
      <c r="F890" s="37" t="str">
        <f>VLOOKUP(A890,'NZ.Stat (Format)'!$C$10:$D$2050,2,)</f>
        <v>Auckland</v>
      </c>
      <c r="G890" s="37" t="str">
        <f>VLOOKUP(F890,'TLA-EDB'!$A$12:$C$78,3,)</f>
        <v>Yes</v>
      </c>
      <c r="H890" s="65">
        <f>VLOOKUP($A890,'NZ.Stat (Format)'!$C$10:$H$2050,4,)</f>
        <v>4300</v>
      </c>
      <c r="I890" s="65">
        <f>VLOOKUP($A890,'NZ.Stat (Format)'!$C$10:$H$2050,5,)</f>
        <v>4730</v>
      </c>
      <c r="J890" s="65">
        <f>VLOOKUP($A890,'NZ.Stat (Format)'!$C$10:$H$2050,6,)</f>
        <v>4990</v>
      </c>
      <c r="K890" s="37"/>
      <c r="L890" s="37"/>
    </row>
    <row r="891" spans="1:12" x14ac:dyDescent="0.25">
      <c r="A891" s="37" t="s">
        <v>910</v>
      </c>
      <c r="B891" s="37" t="s">
        <v>33</v>
      </c>
      <c r="C891" s="37" t="s">
        <v>33</v>
      </c>
      <c r="D891" s="37" t="b">
        <f t="shared" si="13"/>
        <v>1</v>
      </c>
      <c r="E891" s="37" t="str">
        <f>VLOOKUP(C891,'EDB naming'!$A$6:$B$36,2,)</f>
        <v>Vector Lines</v>
      </c>
      <c r="F891" s="37" t="str">
        <f>VLOOKUP(A891,'NZ.Stat (Format)'!$C$10:$D$2050,2,)</f>
        <v>Auckland</v>
      </c>
      <c r="G891" s="37" t="str">
        <f>VLOOKUP(F891,'TLA-EDB'!$A$12:$C$78,3,)</f>
        <v>Yes</v>
      </c>
      <c r="H891" s="65">
        <f>VLOOKUP($A891,'NZ.Stat (Format)'!$C$10:$H$2050,4,)</f>
        <v>3850</v>
      </c>
      <c r="I891" s="65">
        <f>VLOOKUP($A891,'NZ.Stat (Format)'!$C$10:$H$2050,5,)</f>
        <v>3980</v>
      </c>
      <c r="J891" s="65">
        <f>VLOOKUP($A891,'NZ.Stat (Format)'!$C$10:$H$2050,6,)</f>
        <v>4120</v>
      </c>
      <c r="K891" s="37"/>
      <c r="L891" s="37"/>
    </row>
    <row r="892" spans="1:12" x14ac:dyDescent="0.25">
      <c r="A892" s="37" t="s">
        <v>911</v>
      </c>
      <c r="B892" s="37" t="s">
        <v>33</v>
      </c>
      <c r="C892" s="37" t="s">
        <v>33</v>
      </c>
      <c r="D892" s="37" t="b">
        <f t="shared" si="13"/>
        <v>1</v>
      </c>
      <c r="E892" s="37" t="str">
        <f>VLOOKUP(C892,'EDB naming'!$A$6:$B$36,2,)</f>
        <v>Vector Lines</v>
      </c>
      <c r="F892" s="37" t="str">
        <f>VLOOKUP(A892,'NZ.Stat (Format)'!$C$10:$D$2050,2,)</f>
        <v>Auckland</v>
      </c>
      <c r="G892" s="37" t="str">
        <f>VLOOKUP(F892,'TLA-EDB'!$A$12:$C$78,3,)</f>
        <v>Yes</v>
      </c>
      <c r="H892" s="65">
        <f>VLOOKUP($A892,'NZ.Stat (Format)'!$C$10:$H$2050,4,)</f>
        <v>5570</v>
      </c>
      <c r="I892" s="65">
        <f>VLOOKUP($A892,'NZ.Stat (Format)'!$C$10:$H$2050,5,)</f>
        <v>6080</v>
      </c>
      <c r="J892" s="65">
        <f>VLOOKUP($A892,'NZ.Stat (Format)'!$C$10:$H$2050,6,)</f>
        <v>6420</v>
      </c>
      <c r="K892" s="37"/>
      <c r="L892" s="37"/>
    </row>
    <row r="893" spans="1:12" x14ac:dyDescent="0.25">
      <c r="A893" s="37" t="s">
        <v>912</v>
      </c>
      <c r="B893" s="37" t="s">
        <v>33</v>
      </c>
      <c r="C893" s="37" t="s">
        <v>33</v>
      </c>
      <c r="D893" s="37" t="b">
        <f t="shared" si="13"/>
        <v>1</v>
      </c>
      <c r="E893" s="37" t="str">
        <f>VLOOKUP(C893,'EDB naming'!$A$6:$B$36,2,)</f>
        <v>Vector Lines</v>
      </c>
      <c r="F893" s="37" t="str">
        <f>VLOOKUP(A893,'NZ.Stat (Format)'!$C$10:$D$2050,2,)</f>
        <v>Auckland</v>
      </c>
      <c r="G893" s="37" t="str">
        <f>VLOOKUP(F893,'TLA-EDB'!$A$12:$C$78,3,)</f>
        <v>Yes</v>
      </c>
      <c r="H893" s="65">
        <f>VLOOKUP($A893,'NZ.Stat (Format)'!$C$10:$H$2050,4,)</f>
        <v>2420</v>
      </c>
      <c r="I893" s="65">
        <f>VLOOKUP($A893,'NZ.Stat (Format)'!$C$10:$H$2050,5,)</f>
        <v>2650</v>
      </c>
      <c r="J893" s="65">
        <f>VLOOKUP($A893,'NZ.Stat (Format)'!$C$10:$H$2050,6,)</f>
        <v>2910</v>
      </c>
      <c r="K893" s="37"/>
      <c r="L893" s="37"/>
    </row>
    <row r="894" spans="1:12" x14ac:dyDescent="0.25">
      <c r="A894" s="37" t="s">
        <v>913</v>
      </c>
      <c r="B894" s="37" t="s">
        <v>33</v>
      </c>
      <c r="C894" s="37" t="s">
        <v>33</v>
      </c>
      <c r="D894" s="37" t="b">
        <f t="shared" si="13"/>
        <v>1</v>
      </c>
      <c r="E894" s="37" t="str">
        <f>VLOOKUP(C894,'EDB naming'!$A$6:$B$36,2,)</f>
        <v>Vector Lines</v>
      </c>
      <c r="F894" s="37" t="str">
        <f>VLOOKUP(A894,'NZ.Stat (Format)'!$C$10:$D$2050,2,)</f>
        <v>Auckland</v>
      </c>
      <c r="G894" s="37" t="str">
        <f>VLOOKUP(F894,'TLA-EDB'!$A$12:$C$78,3,)</f>
        <v>Yes</v>
      </c>
      <c r="H894" s="65">
        <f>VLOOKUP($A894,'NZ.Stat (Format)'!$C$10:$H$2050,4,)</f>
        <v>5790</v>
      </c>
      <c r="I894" s="65">
        <f>VLOOKUP($A894,'NZ.Stat (Format)'!$C$10:$H$2050,5,)</f>
        <v>6360</v>
      </c>
      <c r="J894" s="65">
        <f>VLOOKUP($A894,'NZ.Stat (Format)'!$C$10:$H$2050,6,)</f>
        <v>7060</v>
      </c>
      <c r="K894" s="37"/>
      <c r="L894" s="37"/>
    </row>
    <row r="895" spans="1:12" x14ac:dyDescent="0.25">
      <c r="A895" s="37" t="s">
        <v>914</v>
      </c>
      <c r="B895" s="37" t="s">
        <v>33</v>
      </c>
      <c r="C895" s="37" t="s">
        <v>33</v>
      </c>
      <c r="D895" s="37" t="b">
        <f t="shared" si="13"/>
        <v>1</v>
      </c>
      <c r="E895" s="37" t="str">
        <f>VLOOKUP(C895,'EDB naming'!$A$6:$B$36,2,)</f>
        <v>Vector Lines</v>
      </c>
      <c r="F895" s="37" t="str">
        <f>VLOOKUP(A895,'NZ.Stat (Format)'!$C$10:$D$2050,2,)</f>
        <v>Auckland</v>
      </c>
      <c r="G895" s="37" t="str">
        <f>VLOOKUP(F895,'TLA-EDB'!$A$12:$C$78,3,)</f>
        <v>Yes</v>
      </c>
      <c r="H895" s="65">
        <f>VLOOKUP($A895,'NZ.Stat (Format)'!$C$10:$H$2050,4,)</f>
        <v>190</v>
      </c>
      <c r="I895" s="65">
        <f>VLOOKUP($A895,'NZ.Stat (Format)'!$C$10:$H$2050,5,)</f>
        <v>550</v>
      </c>
      <c r="J895" s="65">
        <f>VLOOKUP($A895,'NZ.Stat (Format)'!$C$10:$H$2050,6,)</f>
        <v>910</v>
      </c>
      <c r="K895" s="37"/>
      <c r="L895" s="37"/>
    </row>
    <row r="896" spans="1:12" x14ac:dyDescent="0.25">
      <c r="A896" s="37" t="s">
        <v>915</v>
      </c>
      <c r="B896" s="37" t="s">
        <v>33</v>
      </c>
      <c r="C896" s="37" t="s">
        <v>33</v>
      </c>
      <c r="D896" s="37" t="b">
        <f t="shared" si="13"/>
        <v>1</v>
      </c>
      <c r="E896" s="37" t="str">
        <f>VLOOKUP(C896,'EDB naming'!$A$6:$B$36,2,)</f>
        <v>Vector Lines</v>
      </c>
      <c r="F896" s="37" t="str">
        <f>VLOOKUP(A896,'NZ.Stat (Format)'!$C$10:$D$2050,2,)</f>
        <v>Auckland</v>
      </c>
      <c r="G896" s="37" t="str">
        <f>VLOOKUP(F896,'TLA-EDB'!$A$12:$C$78,3,)</f>
        <v>Yes</v>
      </c>
      <c r="H896" s="65">
        <f>VLOOKUP($A896,'NZ.Stat (Format)'!$C$10:$H$2050,4,)</f>
        <v>5200</v>
      </c>
      <c r="I896" s="65">
        <f>VLOOKUP($A896,'NZ.Stat (Format)'!$C$10:$H$2050,5,)</f>
        <v>5570</v>
      </c>
      <c r="J896" s="65">
        <f>VLOOKUP($A896,'NZ.Stat (Format)'!$C$10:$H$2050,6,)</f>
        <v>5690</v>
      </c>
      <c r="K896" s="37"/>
      <c r="L896" s="37"/>
    </row>
    <row r="897" spans="1:12" x14ac:dyDescent="0.25">
      <c r="A897" s="37" t="s">
        <v>916</v>
      </c>
      <c r="B897" s="37" t="s">
        <v>33</v>
      </c>
      <c r="C897" s="37" t="s">
        <v>33</v>
      </c>
      <c r="D897" s="37" t="b">
        <f t="shared" si="13"/>
        <v>1</v>
      </c>
      <c r="E897" s="37" t="str">
        <f>VLOOKUP(C897,'EDB naming'!$A$6:$B$36,2,)</f>
        <v>Vector Lines</v>
      </c>
      <c r="F897" s="37" t="str">
        <f>VLOOKUP(A897,'NZ.Stat (Format)'!$C$10:$D$2050,2,)</f>
        <v>Auckland</v>
      </c>
      <c r="G897" s="37" t="str">
        <f>VLOOKUP(F897,'TLA-EDB'!$A$12:$C$78,3,)</f>
        <v>Yes</v>
      </c>
      <c r="H897" s="65">
        <f>VLOOKUP($A897,'NZ.Stat (Format)'!$C$10:$H$2050,4,)</f>
        <v>5820</v>
      </c>
      <c r="I897" s="65">
        <f>VLOOKUP($A897,'NZ.Stat (Format)'!$C$10:$H$2050,5,)</f>
        <v>6090</v>
      </c>
      <c r="J897" s="65">
        <f>VLOOKUP($A897,'NZ.Stat (Format)'!$C$10:$H$2050,6,)</f>
        <v>6350</v>
      </c>
      <c r="K897" s="37"/>
      <c r="L897" s="37"/>
    </row>
    <row r="898" spans="1:12" x14ac:dyDescent="0.25">
      <c r="A898" s="37" t="s">
        <v>917</v>
      </c>
      <c r="B898" s="37" t="s">
        <v>33</v>
      </c>
      <c r="C898" s="37" t="s">
        <v>33</v>
      </c>
      <c r="D898" s="37" t="b">
        <f t="shared" si="13"/>
        <v>1</v>
      </c>
      <c r="E898" s="37" t="str">
        <f>VLOOKUP(C898,'EDB naming'!$A$6:$B$36,2,)</f>
        <v>Vector Lines</v>
      </c>
      <c r="F898" s="37" t="str">
        <f>VLOOKUP(A898,'NZ.Stat (Format)'!$C$10:$D$2050,2,)</f>
        <v>Auckland</v>
      </c>
      <c r="G898" s="37" t="str">
        <f>VLOOKUP(F898,'TLA-EDB'!$A$12:$C$78,3,)</f>
        <v>Yes</v>
      </c>
      <c r="H898" s="65">
        <f>VLOOKUP($A898,'NZ.Stat (Format)'!$C$10:$H$2050,4,)</f>
        <v>4750</v>
      </c>
      <c r="I898" s="65">
        <f>VLOOKUP($A898,'NZ.Stat (Format)'!$C$10:$H$2050,5,)</f>
        <v>5020</v>
      </c>
      <c r="J898" s="65">
        <f>VLOOKUP($A898,'NZ.Stat (Format)'!$C$10:$H$2050,6,)</f>
        <v>5280</v>
      </c>
      <c r="K898" s="37"/>
      <c r="L898" s="37"/>
    </row>
    <row r="899" spans="1:12" x14ac:dyDescent="0.25">
      <c r="A899" s="37" t="s">
        <v>918</v>
      </c>
      <c r="B899" s="37" t="s">
        <v>33</v>
      </c>
      <c r="C899" s="37" t="s">
        <v>33</v>
      </c>
      <c r="D899" s="37" t="b">
        <f t="shared" si="13"/>
        <v>1</v>
      </c>
      <c r="E899" s="37" t="str">
        <f>VLOOKUP(C899,'EDB naming'!$A$6:$B$36,2,)</f>
        <v>Vector Lines</v>
      </c>
      <c r="F899" s="37" t="str">
        <f>VLOOKUP(A899,'NZ.Stat (Format)'!$C$10:$D$2050,2,)</f>
        <v>Auckland</v>
      </c>
      <c r="G899" s="37" t="str">
        <f>VLOOKUP(F899,'TLA-EDB'!$A$12:$C$78,3,)</f>
        <v>Yes</v>
      </c>
      <c r="H899" s="65">
        <f>VLOOKUP($A899,'NZ.Stat (Format)'!$C$10:$H$2050,4,)</f>
        <v>2130</v>
      </c>
      <c r="I899" s="65">
        <f>VLOOKUP($A899,'NZ.Stat (Format)'!$C$10:$H$2050,5,)</f>
        <v>2260</v>
      </c>
      <c r="J899" s="65">
        <f>VLOOKUP($A899,'NZ.Stat (Format)'!$C$10:$H$2050,6,)</f>
        <v>2330</v>
      </c>
      <c r="K899" s="37"/>
      <c r="L899" s="37"/>
    </row>
    <row r="900" spans="1:12" x14ac:dyDescent="0.25">
      <c r="A900" s="37" t="s">
        <v>919</v>
      </c>
      <c r="B900" s="37" t="s">
        <v>33</v>
      </c>
      <c r="C900" s="37" t="s">
        <v>33</v>
      </c>
      <c r="D900" s="37" t="b">
        <f t="shared" si="13"/>
        <v>1</v>
      </c>
      <c r="E900" s="37" t="str">
        <f>VLOOKUP(C900,'EDB naming'!$A$6:$B$36,2,)</f>
        <v>Vector Lines</v>
      </c>
      <c r="F900" s="37" t="str">
        <f>VLOOKUP(A900,'NZ.Stat (Format)'!$C$10:$D$2050,2,)</f>
        <v>Auckland</v>
      </c>
      <c r="G900" s="37" t="str">
        <f>VLOOKUP(F900,'TLA-EDB'!$A$12:$C$78,3,)</f>
        <v>Yes</v>
      </c>
      <c r="H900" s="65">
        <f>VLOOKUP($A900,'NZ.Stat (Format)'!$C$10:$H$2050,4,)</f>
        <v>2980</v>
      </c>
      <c r="I900" s="65">
        <f>VLOOKUP($A900,'NZ.Stat (Format)'!$C$10:$H$2050,5,)</f>
        <v>3080</v>
      </c>
      <c r="J900" s="65">
        <f>VLOOKUP($A900,'NZ.Stat (Format)'!$C$10:$H$2050,6,)</f>
        <v>3170</v>
      </c>
      <c r="K900" s="37"/>
      <c r="L900" s="37"/>
    </row>
    <row r="901" spans="1:12" x14ac:dyDescent="0.25">
      <c r="A901" s="37" t="s">
        <v>920</v>
      </c>
      <c r="B901" s="37"/>
      <c r="C901" s="37" t="s">
        <v>33</v>
      </c>
      <c r="D901" s="37" t="b">
        <f t="shared" si="13"/>
        <v>0</v>
      </c>
      <c r="E901" s="37" t="str">
        <f>VLOOKUP(C901,'EDB naming'!$A$6:$B$36,2,)</f>
        <v>Vector Lines</v>
      </c>
      <c r="F901" s="37" t="str">
        <f>VLOOKUP(A901,'NZ.Stat (Format)'!$C$10:$D$2050,2,)</f>
        <v>Auckland</v>
      </c>
      <c r="G901" s="37" t="str">
        <f>VLOOKUP(F901,'TLA-EDB'!$A$12:$C$78,3,)</f>
        <v>Yes</v>
      </c>
      <c r="H901" s="65">
        <f>VLOOKUP($A901,'NZ.Stat (Format)'!$C$10:$H$2050,4,)</f>
        <v>10</v>
      </c>
      <c r="I901" s="65">
        <f>VLOOKUP($A901,'NZ.Stat (Format)'!$C$10:$H$2050,5,)</f>
        <v>10</v>
      </c>
      <c r="J901" s="65">
        <f>VLOOKUP($A901,'NZ.Stat (Format)'!$C$10:$H$2050,6,)</f>
        <v>10</v>
      </c>
      <c r="K901" s="37"/>
      <c r="L901" s="37" t="s">
        <v>4174</v>
      </c>
    </row>
    <row r="902" spans="1:12" x14ac:dyDescent="0.25">
      <c r="A902" s="37" t="s">
        <v>921</v>
      </c>
      <c r="B902" s="37" t="s">
        <v>33</v>
      </c>
      <c r="C902" s="37" t="s">
        <v>33</v>
      </c>
      <c r="D902" s="37" t="b">
        <f t="shared" si="13"/>
        <v>1</v>
      </c>
      <c r="E902" s="37" t="str">
        <f>VLOOKUP(C902,'EDB naming'!$A$6:$B$36,2,)</f>
        <v>Vector Lines</v>
      </c>
      <c r="F902" s="37" t="str">
        <f>VLOOKUP(A902,'NZ.Stat (Format)'!$C$10:$D$2050,2,)</f>
        <v>Auckland</v>
      </c>
      <c r="G902" s="37" t="str">
        <f>VLOOKUP(F902,'TLA-EDB'!$A$12:$C$78,3,)</f>
        <v>Yes</v>
      </c>
      <c r="H902" s="65">
        <f>VLOOKUP($A902,'NZ.Stat (Format)'!$C$10:$H$2050,4,)</f>
        <v>3760</v>
      </c>
      <c r="I902" s="65">
        <f>VLOOKUP($A902,'NZ.Stat (Format)'!$C$10:$H$2050,5,)</f>
        <v>3920</v>
      </c>
      <c r="J902" s="65">
        <f>VLOOKUP($A902,'NZ.Stat (Format)'!$C$10:$H$2050,6,)</f>
        <v>3980</v>
      </c>
      <c r="K902" s="37"/>
      <c r="L902" s="37"/>
    </row>
    <row r="903" spans="1:12" x14ac:dyDescent="0.25">
      <c r="A903" s="37" t="s">
        <v>922</v>
      </c>
      <c r="B903" s="37" t="s">
        <v>33</v>
      </c>
      <c r="C903" s="37" t="s">
        <v>33</v>
      </c>
      <c r="D903" s="37" t="b">
        <f t="shared" si="13"/>
        <v>1</v>
      </c>
      <c r="E903" s="37" t="str">
        <f>VLOOKUP(C903,'EDB naming'!$A$6:$B$36,2,)</f>
        <v>Vector Lines</v>
      </c>
      <c r="F903" s="37" t="str">
        <f>VLOOKUP(A903,'NZ.Stat (Format)'!$C$10:$D$2050,2,)</f>
        <v>Auckland</v>
      </c>
      <c r="G903" s="37" t="str">
        <f>VLOOKUP(F903,'TLA-EDB'!$A$12:$C$78,3,)</f>
        <v>Yes</v>
      </c>
      <c r="H903" s="65">
        <f>VLOOKUP($A903,'NZ.Stat (Format)'!$C$10:$H$2050,4,)</f>
        <v>4620</v>
      </c>
      <c r="I903" s="65">
        <f>VLOOKUP($A903,'NZ.Stat (Format)'!$C$10:$H$2050,5,)</f>
        <v>4880</v>
      </c>
      <c r="J903" s="65">
        <f>VLOOKUP($A903,'NZ.Stat (Format)'!$C$10:$H$2050,6,)</f>
        <v>5030</v>
      </c>
      <c r="K903" s="37"/>
      <c r="L903" s="37"/>
    </row>
    <row r="904" spans="1:12" x14ac:dyDescent="0.25">
      <c r="A904" s="37" t="s">
        <v>923</v>
      </c>
      <c r="B904" s="37" t="s">
        <v>33</v>
      </c>
      <c r="C904" s="37" t="s">
        <v>33</v>
      </c>
      <c r="D904" s="37" t="b">
        <f t="shared" si="13"/>
        <v>1</v>
      </c>
      <c r="E904" s="37" t="str">
        <f>VLOOKUP(C904,'EDB naming'!$A$6:$B$36,2,)</f>
        <v>Vector Lines</v>
      </c>
      <c r="F904" s="37" t="str">
        <f>VLOOKUP(A904,'NZ.Stat (Format)'!$C$10:$D$2050,2,)</f>
        <v>Auckland</v>
      </c>
      <c r="G904" s="37" t="str">
        <f>VLOOKUP(F904,'TLA-EDB'!$A$12:$C$78,3,)</f>
        <v>Yes</v>
      </c>
      <c r="H904" s="65">
        <f>VLOOKUP($A904,'NZ.Stat (Format)'!$C$10:$H$2050,4,)</f>
        <v>3470</v>
      </c>
      <c r="I904" s="65">
        <f>VLOOKUP($A904,'NZ.Stat (Format)'!$C$10:$H$2050,5,)</f>
        <v>3710</v>
      </c>
      <c r="J904" s="65">
        <f>VLOOKUP($A904,'NZ.Stat (Format)'!$C$10:$H$2050,6,)</f>
        <v>3840</v>
      </c>
      <c r="K904" s="37"/>
      <c r="L904" s="37"/>
    </row>
    <row r="905" spans="1:12" x14ac:dyDescent="0.25">
      <c r="A905" s="37" t="s">
        <v>924</v>
      </c>
      <c r="B905" s="37" t="s">
        <v>33</v>
      </c>
      <c r="C905" s="37" t="s">
        <v>33</v>
      </c>
      <c r="D905" s="37" t="b">
        <f t="shared" si="13"/>
        <v>1</v>
      </c>
      <c r="E905" s="37" t="str">
        <f>VLOOKUP(C905,'EDB naming'!$A$6:$B$36,2,)</f>
        <v>Vector Lines</v>
      </c>
      <c r="F905" s="37" t="str">
        <f>VLOOKUP(A905,'NZ.Stat (Format)'!$C$10:$D$2050,2,)</f>
        <v>Auckland</v>
      </c>
      <c r="G905" s="37" t="str">
        <f>VLOOKUP(F905,'TLA-EDB'!$A$12:$C$78,3,)</f>
        <v>Yes</v>
      </c>
      <c r="H905" s="65">
        <f>VLOOKUP($A905,'NZ.Stat (Format)'!$C$10:$H$2050,4,)</f>
        <v>4220</v>
      </c>
      <c r="I905" s="65">
        <f>VLOOKUP($A905,'NZ.Stat (Format)'!$C$10:$H$2050,5,)</f>
        <v>4380</v>
      </c>
      <c r="J905" s="65">
        <f>VLOOKUP($A905,'NZ.Stat (Format)'!$C$10:$H$2050,6,)</f>
        <v>4530</v>
      </c>
      <c r="K905" s="37"/>
      <c r="L905" s="37"/>
    </row>
    <row r="906" spans="1:12" x14ac:dyDescent="0.25">
      <c r="A906" s="37" t="s">
        <v>925</v>
      </c>
      <c r="B906" s="37" t="s">
        <v>33</v>
      </c>
      <c r="C906" s="37" t="s">
        <v>33</v>
      </c>
      <c r="D906" s="37" t="b">
        <f t="shared" si="13"/>
        <v>1</v>
      </c>
      <c r="E906" s="37" t="str">
        <f>VLOOKUP(C906,'EDB naming'!$A$6:$B$36,2,)</f>
        <v>Vector Lines</v>
      </c>
      <c r="F906" s="37" t="str">
        <f>VLOOKUP(A906,'NZ.Stat (Format)'!$C$10:$D$2050,2,)</f>
        <v>Auckland</v>
      </c>
      <c r="G906" s="37" t="str">
        <f>VLOOKUP(F906,'TLA-EDB'!$A$12:$C$78,3,)</f>
        <v>Yes</v>
      </c>
      <c r="H906" s="65">
        <f>VLOOKUP($A906,'NZ.Stat (Format)'!$C$10:$H$2050,4,)</f>
        <v>4980</v>
      </c>
      <c r="I906" s="65">
        <f>VLOOKUP($A906,'NZ.Stat (Format)'!$C$10:$H$2050,5,)</f>
        <v>5190</v>
      </c>
      <c r="J906" s="65">
        <f>VLOOKUP($A906,'NZ.Stat (Format)'!$C$10:$H$2050,6,)</f>
        <v>5400</v>
      </c>
      <c r="K906" s="37"/>
      <c r="L906" s="37"/>
    </row>
    <row r="907" spans="1:12" x14ac:dyDescent="0.25">
      <c r="A907" s="37" t="s">
        <v>926</v>
      </c>
      <c r="B907" s="37" t="s">
        <v>58</v>
      </c>
      <c r="C907" s="37" t="s">
        <v>58</v>
      </c>
      <c r="D907" s="37" t="b">
        <f t="shared" si="13"/>
        <v>1</v>
      </c>
      <c r="E907" s="37" t="str">
        <f>VLOOKUP(C907,'EDB naming'!$A$6:$B$36,2,)</f>
        <v>Aurora Energy</v>
      </c>
      <c r="F907" s="37" t="str">
        <f>VLOOKUP(A907,'NZ.Stat (Format)'!$C$10:$D$2050,2,)</f>
        <v>Dunedin city</v>
      </c>
      <c r="G907" s="37" t="str">
        <f>VLOOKUP(F907,'TLA-EDB'!$A$12:$C$78,3,)</f>
        <v>Yes</v>
      </c>
      <c r="H907" s="65">
        <f>VLOOKUP($A907,'NZ.Stat (Format)'!$C$10:$H$2050,4,)</f>
        <v>1760</v>
      </c>
      <c r="I907" s="65">
        <f>VLOOKUP($A907,'NZ.Stat (Format)'!$C$10:$H$2050,5,)</f>
        <v>1780</v>
      </c>
      <c r="J907" s="65">
        <f>VLOOKUP($A907,'NZ.Stat (Format)'!$C$10:$H$2050,6,)</f>
        <v>1780</v>
      </c>
      <c r="K907" s="37"/>
      <c r="L907" s="37"/>
    </row>
    <row r="908" spans="1:12" x14ac:dyDescent="0.25">
      <c r="A908" s="37" t="s">
        <v>927</v>
      </c>
      <c r="B908" s="37" t="s">
        <v>33</v>
      </c>
      <c r="C908" s="37" t="s">
        <v>33</v>
      </c>
      <c r="D908" s="37" t="b">
        <f t="shared" si="13"/>
        <v>1</v>
      </c>
      <c r="E908" s="37" t="str">
        <f>VLOOKUP(C908,'EDB naming'!$A$6:$B$36,2,)</f>
        <v>Vector Lines</v>
      </c>
      <c r="F908" s="37" t="str">
        <f>VLOOKUP(A908,'NZ.Stat (Format)'!$C$10:$D$2050,2,)</f>
        <v>Auckland</v>
      </c>
      <c r="G908" s="37" t="str">
        <f>VLOOKUP(F908,'TLA-EDB'!$A$12:$C$78,3,)</f>
        <v>Yes</v>
      </c>
      <c r="H908" s="65">
        <f>VLOOKUP($A908,'NZ.Stat (Format)'!$C$10:$H$2050,4,)</f>
        <v>3770</v>
      </c>
      <c r="I908" s="65">
        <f>VLOOKUP($A908,'NZ.Stat (Format)'!$C$10:$H$2050,5,)</f>
        <v>4010</v>
      </c>
      <c r="J908" s="65">
        <f>VLOOKUP($A908,'NZ.Stat (Format)'!$C$10:$H$2050,6,)</f>
        <v>4370</v>
      </c>
      <c r="K908" s="37"/>
      <c r="L908" s="37"/>
    </row>
    <row r="909" spans="1:12" x14ac:dyDescent="0.25">
      <c r="A909" s="37" t="s">
        <v>928</v>
      </c>
      <c r="B909" s="37" t="s">
        <v>33</v>
      </c>
      <c r="C909" s="37" t="s">
        <v>33</v>
      </c>
      <c r="D909" s="37" t="b">
        <f t="shared" si="13"/>
        <v>1</v>
      </c>
      <c r="E909" s="37" t="str">
        <f>VLOOKUP(C909,'EDB naming'!$A$6:$B$36,2,)</f>
        <v>Vector Lines</v>
      </c>
      <c r="F909" s="37" t="str">
        <f>VLOOKUP(A909,'NZ.Stat (Format)'!$C$10:$D$2050,2,)</f>
        <v>Auckland</v>
      </c>
      <c r="G909" s="37" t="str">
        <f>VLOOKUP(F909,'TLA-EDB'!$A$12:$C$78,3,)</f>
        <v>Yes</v>
      </c>
      <c r="H909" s="65">
        <f>VLOOKUP($A909,'NZ.Stat (Format)'!$C$10:$H$2050,4,)</f>
        <v>4230</v>
      </c>
      <c r="I909" s="65">
        <f>VLOOKUP($A909,'NZ.Stat (Format)'!$C$10:$H$2050,5,)</f>
        <v>4760</v>
      </c>
      <c r="J909" s="65">
        <f>VLOOKUP($A909,'NZ.Stat (Format)'!$C$10:$H$2050,6,)</f>
        <v>5420</v>
      </c>
      <c r="K909" s="37"/>
      <c r="L909" s="37"/>
    </row>
    <row r="910" spans="1:12" x14ac:dyDescent="0.25">
      <c r="A910" s="37" t="s">
        <v>929</v>
      </c>
      <c r="B910" s="37" t="s">
        <v>33</v>
      </c>
      <c r="C910" s="37" t="s">
        <v>33</v>
      </c>
      <c r="D910" s="37" t="b">
        <f t="shared" si="13"/>
        <v>1</v>
      </c>
      <c r="E910" s="37" t="str">
        <f>VLOOKUP(C910,'EDB naming'!$A$6:$B$36,2,)</f>
        <v>Vector Lines</v>
      </c>
      <c r="F910" s="37" t="str">
        <f>VLOOKUP(A910,'NZ.Stat (Format)'!$C$10:$D$2050,2,)</f>
        <v>Auckland</v>
      </c>
      <c r="G910" s="37" t="str">
        <f>VLOOKUP(F910,'TLA-EDB'!$A$12:$C$78,3,)</f>
        <v>Yes</v>
      </c>
      <c r="H910" s="65">
        <f>VLOOKUP($A910,'NZ.Stat (Format)'!$C$10:$H$2050,4,)</f>
        <v>5990</v>
      </c>
      <c r="I910" s="65">
        <f>VLOOKUP($A910,'NZ.Stat (Format)'!$C$10:$H$2050,5,)</f>
        <v>6230</v>
      </c>
      <c r="J910" s="65">
        <f>VLOOKUP($A910,'NZ.Stat (Format)'!$C$10:$H$2050,6,)</f>
        <v>6440</v>
      </c>
      <c r="K910" s="37"/>
      <c r="L910" s="37"/>
    </row>
    <row r="911" spans="1:12" x14ac:dyDescent="0.25">
      <c r="A911" s="37" t="s">
        <v>930</v>
      </c>
      <c r="B911" s="37" t="s">
        <v>33</v>
      </c>
      <c r="C911" s="37" t="s">
        <v>33</v>
      </c>
      <c r="D911" s="37" t="b">
        <f t="shared" si="13"/>
        <v>1</v>
      </c>
      <c r="E911" s="37" t="str">
        <f>VLOOKUP(C911,'EDB naming'!$A$6:$B$36,2,)</f>
        <v>Vector Lines</v>
      </c>
      <c r="F911" s="37" t="str">
        <f>VLOOKUP(A911,'NZ.Stat (Format)'!$C$10:$D$2050,2,)</f>
        <v>Auckland</v>
      </c>
      <c r="G911" s="37" t="str">
        <f>VLOOKUP(F911,'TLA-EDB'!$A$12:$C$78,3,)</f>
        <v>Yes</v>
      </c>
      <c r="H911" s="65">
        <f>VLOOKUP($A911,'NZ.Stat (Format)'!$C$10:$H$2050,4,)</f>
        <v>5620</v>
      </c>
      <c r="I911" s="65">
        <f>VLOOKUP($A911,'NZ.Stat (Format)'!$C$10:$H$2050,5,)</f>
        <v>5860</v>
      </c>
      <c r="J911" s="65">
        <f>VLOOKUP($A911,'NZ.Stat (Format)'!$C$10:$H$2050,6,)</f>
        <v>6040</v>
      </c>
      <c r="K911" s="37"/>
      <c r="L911" s="37"/>
    </row>
    <row r="912" spans="1:12" x14ac:dyDescent="0.25">
      <c r="A912" s="37" t="s">
        <v>931</v>
      </c>
      <c r="B912" s="37" t="s">
        <v>33</v>
      </c>
      <c r="C912" s="37" t="s">
        <v>33</v>
      </c>
      <c r="D912" s="37" t="b">
        <f t="shared" si="13"/>
        <v>1</v>
      </c>
      <c r="E912" s="37" t="str">
        <f>VLOOKUP(C912,'EDB naming'!$A$6:$B$36,2,)</f>
        <v>Vector Lines</v>
      </c>
      <c r="F912" s="37" t="str">
        <f>VLOOKUP(A912,'NZ.Stat (Format)'!$C$10:$D$2050,2,)</f>
        <v>Auckland</v>
      </c>
      <c r="G912" s="37" t="str">
        <f>VLOOKUP(F912,'TLA-EDB'!$A$12:$C$78,3,)</f>
        <v>Yes</v>
      </c>
      <c r="H912" s="65">
        <f>VLOOKUP($A912,'NZ.Stat (Format)'!$C$10:$H$2050,4,)</f>
        <v>4940</v>
      </c>
      <c r="I912" s="65">
        <f>VLOOKUP($A912,'NZ.Stat (Format)'!$C$10:$H$2050,5,)</f>
        <v>5190</v>
      </c>
      <c r="J912" s="65">
        <f>VLOOKUP($A912,'NZ.Stat (Format)'!$C$10:$H$2050,6,)</f>
        <v>5310</v>
      </c>
      <c r="K912" s="37"/>
      <c r="L912" s="37"/>
    </row>
    <row r="913" spans="1:12" x14ac:dyDescent="0.25">
      <c r="A913" s="37" t="s">
        <v>932</v>
      </c>
      <c r="B913" s="37" t="s">
        <v>33</v>
      </c>
      <c r="C913" s="37" t="s">
        <v>33</v>
      </c>
      <c r="D913" s="37" t="b">
        <f t="shared" si="13"/>
        <v>1</v>
      </c>
      <c r="E913" s="37" t="str">
        <f>VLOOKUP(C913,'EDB naming'!$A$6:$B$36,2,)</f>
        <v>Vector Lines</v>
      </c>
      <c r="F913" s="37" t="str">
        <f>VLOOKUP(A913,'NZ.Stat (Format)'!$C$10:$D$2050,2,)</f>
        <v>Auckland</v>
      </c>
      <c r="G913" s="37" t="str">
        <f>VLOOKUP(F913,'TLA-EDB'!$A$12:$C$78,3,)</f>
        <v>Yes</v>
      </c>
      <c r="H913" s="65">
        <f>VLOOKUP($A913,'NZ.Stat (Format)'!$C$10:$H$2050,4,)</f>
        <v>2720</v>
      </c>
      <c r="I913" s="65">
        <f>VLOOKUP($A913,'NZ.Stat (Format)'!$C$10:$H$2050,5,)</f>
        <v>3200</v>
      </c>
      <c r="J913" s="65">
        <f>VLOOKUP($A913,'NZ.Stat (Format)'!$C$10:$H$2050,6,)</f>
        <v>3310</v>
      </c>
      <c r="K913" s="37"/>
      <c r="L913" s="37"/>
    </row>
    <row r="914" spans="1:12" x14ac:dyDescent="0.25">
      <c r="A914" s="37" t="s">
        <v>933</v>
      </c>
      <c r="B914" s="37" t="s">
        <v>33</v>
      </c>
      <c r="C914" s="37" t="s">
        <v>33</v>
      </c>
      <c r="D914" s="37" t="b">
        <f t="shared" ref="D914:D977" si="14">C914=B914</f>
        <v>1</v>
      </c>
      <c r="E914" s="37" t="str">
        <f>VLOOKUP(C914,'EDB naming'!$A$6:$B$36,2,)</f>
        <v>Vector Lines</v>
      </c>
      <c r="F914" s="37" t="str">
        <f>VLOOKUP(A914,'NZ.Stat (Format)'!$C$10:$D$2050,2,)</f>
        <v>Auckland</v>
      </c>
      <c r="G914" s="37" t="str">
        <f>VLOOKUP(F914,'TLA-EDB'!$A$12:$C$78,3,)</f>
        <v>Yes</v>
      </c>
      <c r="H914" s="65">
        <f>VLOOKUP($A914,'NZ.Stat (Format)'!$C$10:$H$2050,4,)</f>
        <v>5650</v>
      </c>
      <c r="I914" s="65">
        <f>VLOOKUP($A914,'NZ.Stat (Format)'!$C$10:$H$2050,5,)</f>
        <v>5790</v>
      </c>
      <c r="J914" s="65">
        <f>VLOOKUP($A914,'NZ.Stat (Format)'!$C$10:$H$2050,6,)</f>
        <v>5900</v>
      </c>
      <c r="K914" s="37"/>
      <c r="L914" s="37"/>
    </row>
    <row r="915" spans="1:12" x14ac:dyDescent="0.25">
      <c r="A915" s="37" t="s">
        <v>934</v>
      </c>
      <c r="B915" s="37" t="s">
        <v>33</v>
      </c>
      <c r="C915" s="37" t="s">
        <v>33</v>
      </c>
      <c r="D915" s="37" t="b">
        <f t="shared" si="14"/>
        <v>1</v>
      </c>
      <c r="E915" s="37" t="str">
        <f>VLOOKUP(C915,'EDB naming'!$A$6:$B$36,2,)</f>
        <v>Vector Lines</v>
      </c>
      <c r="F915" s="37" t="str">
        <f>VLOOKUP(A915,'NZ.Stat (Format)'!$C$10:$D$2050,2,)</f>
        <v>Auckland</v>
      </c>
      <c r="G915" s="37" t="str">
        <f>VLOOKUP(F915,'TLA-EDB'!$A$12:$C$78,3,)</f>
        <v>Yes</v>
      </c>
      <c r="H915" s="65">
        <f>VLOOKUP($A915,'NZ.Stat (Format)'!$C$10:$H$2050,4,)</f>
        <v>1900</v>
      </c>
      <c r="I915" s="65">
        <f>VLOOKUP($A915,'NZ.Stat (Format)'!$C$10:$H$2050,5,)</f>
        <v>1990</v>
      </c>
      <c r="J915" s="65">
        <f>VLOOKUP($A915,'NZ.Stat (Format)'!$C$10:$H$2050,6,)</f>
        <v>2080</v>
      </c>
      <c r="K915" s="37"/>
      <c r="L915" s="37"/>
    </row>
    <row r="916" spans="1:12" x14ac:dyDescent="0.25">
      <c r="A916" s="37" t="s">
        <v>935</v>
      </c>
      <c r="B916" s="37" t="s">
        <v>33</v>
      </c>
      <c r="C916" s="37" t="s">
        <v>33</v>
      </c>
      <c r="D916" s="37" t="b">
        <f t="shared" si="14"/>
        <v>1</v>
      </c>
      <c r="E916" s="37" t="str">
        <f>VLOOKUP(C916,'EDB naming'!$A$6:$B$36,2,)</f>
        <v>Vector Lines</v>
      </c>
      <c r="F916" s="37" t="str">
        <f>VLOOKUP(A916,'NZ.Stat (Format)'!$C$10:$D$2050,2,)</f>
        <v>Auckland</v>
      </c>
      <c r="G916" s="37" t="str">
        <f>VLOOKUP(F916,'TLA-EDB'!$A$12:$C$78,3,)</f>
        <v>Yes</v>
      </c>
      <c r="H916" s="65">
        <f>VLOOKUP($A916,'NZ.Stat (Format)'!$C$10:$H$2050,4,)</f>
        <v>4370</v>
      </c>
      <c r="I916" s="65">
        <f>VLOOKUP($A916,'NZ.Stat (Format)'!$C$10:$H$2050,5,)</f>
        <v>4460</v>
      </c>
      <c r="J916" s="65">
        <f>VLOOKUP($A916,'NZ.Stat (Format)'!$C$10:$H$2050,6,)</f>
        <v>4560</v>
      </c>
      <c r="K916" s="37"/>
      <c r="L916" s="37"/>
    </row>
    <row r="917" spans="1:12" x14ac:dyDescent="0.25">
      <c r="A917" s="37" t="s">
        <v>936</v>
      </c>
      <c r="B917" s="37" t="s">
        <v>33</v>
      </c>
      <c r="C917" s="37" t="s">
        <v>33</v>
      </c>
      <c r="D917" s="37" t="b">
        <f t="shared" si="14"/>
        <v>1</v>
      </c>
      <c r="E917" s="37" t="str">
        <f>VLOOKUP(C917,'EDB naming'!$A$6:$B$36,2,)</f>
        <v>Vector Lines</v>
      </c>
      <c r="F917" s="37" t="str">
        <f>VLOOKUP(A917,'NZ.Stat (Format)'!$C$10:$D$2050,2,)</f>
        <v>Auckland</v>
      </c>
      <c r="G917" s="37" t="str">
        <f>VLOOKUP(F917,'TLA-EDB'!$A$12:$C$78,3,)</f>
        <v>Yes</v>
      </c>
      <c r="H917" s="65">
        <f>VLOOKUP($A917,'NZ.Stat (Format)'!$C$10:$H$2050,4,)</f>
        <v>6220</v>
      </c>
      <c r="I917" s="65">
        <f>VLOOKUP($A917,'NZ.Stat (Format)'!$C$10:$H$2050,5,)</f>
        <v>6760</v>
      </c>
      <c r="J917" s="65">
        <f>VLOOKUP($A917,'NZ.Stat (Format)'!$C$10:$H$2050,6,)</f>
        <v>7290</v>
      </c>
      <c r="K917" s="37"/>
      <c r="L917" s="37"/>
    </row>
    <row r="918" spans="1:12" x14ac:dyDescent="0.25">
      <c r="A918" s="37" t="s">
        <v>937</v>
      </c>
      <c r="B918" s="37" t="s">
        <v>33</v>
      </c>
      <c r="C918" s="37" t="s">
        <v>33</v>
      </c>
      <c r="D918" s="37" t="b">
        <f t="shared" si="14"/>
        <v>1</v>
      </c>
      <c r="E918" s="37" t="str">
        <f>VLOOKUP(C918,'EDB naming'!$A$6:$B$36,2,)</f>
        <v>Vector Lines</v>
      </c>
      <c r="F918" s="37" t="str">
        <f>VLOOKUP(A918,'NZ.Stat (Format)'!$C$10:$D$2050,2,)</f>
        <v>Auckland</v>
      </c>
      <c r="G918" s="37" t="str">
        <f>VLOOKUP(F918,'TLA-EDB'!$A$12:$C$78,3,)</f>
        <v>Yes</v>
      </c>
      <c r="H918" s="65">
        <f>VLOOKUP($A918,'NZ.Stat (Format)'!$C$10:$H$2050,4,)</f>
        <v>8240</v>
      </c>
      <c r="I918" s="65">
        <f>VLOOKUP($A918,'NZ.Stat (Format)'!$C$10:$H$2050,5,)</f>
        <v>8730</v>
      </c>
      <c r="J918" s="65">
        <f>VLOOKUP($A918,'NZ.Stat (Format)'!$C$10:$H$2050,6,)</f>
        <v>8960</v>
      </c>
      <c r="K918" s="37"/>
      <c r="L918" s="37"/>
    </row>
    <row r="919" spans="1:12" x14ac:dyDescent="0.25">
      <c r="A919" s="37" t="s">
        <v>938</v>
      </c>
      <c r="B919" s="37" t="s">
        <v>33</v>
      </c>
      <c r="C919" s="37" t="s">
        <v>33</v>
      </c>
      <c r="D919" s="37" t="b">
        <f t="shared" si="14"/>
        <v>1</v>
      </c>
      <c r="E919" s="37" t="str">
        <f>VLOOKUP(C919,'EDB naming'!$A$6:$B$36,2,)</f>
        <v>Vector Lines</v>
      </c>
      <c r="F919" s="37" t="str">
        <f>VLOOKUP(A919,'NZ.Stat (Format)'!$C$10:$D$2050,2,)</f>
        <v>Auckland</v>
      </c>
      <c r="G919" s="37" t="str">
        <f>VLOOKUP(F919,'TLA-EDB'!$A$12:$C$78,3,)</f>
        <v>Yes</v>
      </c>
      <c r="H919" s="65">
        <f>VLOOKUP($A919,'NZ.Stat (Format)'!$C$10:$H$2050,4,)</f>
        <v>3040</v>
      </c>
      <c r="I919" s="65">
        <f>VLOOKUP($A919,'NZ.Stat (Format)'!$C$10:$H$2050,5,)</f>
        <v>3140</v>
      </c>
      <c r="J919" s="65">
        <f>VLOOKUP($A919,'NZ.Stat (Format)'!$C$10:$H$2050,6,)</f>
        <v>3220</v>
      </c>
      <c r="K919" s="37"/>
      <c r="L919" s="37"/>
    </row>
    <row r="920" spans="1:12" x14ac:dyDescent="0.25">
      <c r="A920" s="37" t="s">
        <v>939</v>
      </c>
      <c r="B920" s="37" t="s">
        <v>33</v>
      </c>
      <c r="C920" s="37" t="s">
        <v>33</v>
      </c>
      <c r="D920" s="37" t="b">
        <f t="shared" si="14"/>
        <v>1</v>
      </c>
      <c r="E920" s="37" t="str">
        <f>VLOOKUP(C920,'EDB naming'!$A$6:$B$36,2,)</f>
        <v>Vector Lines</v>
      </c>
      <c r="F920" s="37" t="str">
        <f>VLOOKUP(A920,'NZ.Stat (Format)'!$C$10:$D$2050,2,)</f>
        <v>Auckland</v>
      </c>
      <c r="G920" s="37" t="str">
        <f>VLOOKUP(F920,'TLA-EDB'!$A$12:$C$78,3,)</f>
        <v>Yes</v>
      </c>
      <c r="H920" s="65">
        <f>VLOOKUP($A920,'NZ.Stat (Format)'!$C$10:$H$2050,4,)</f>
        <v>2300</v>
      </c>
      <c r="I920" s="65">
        <f>VLOOKUP($A920,'NZ.Stat (Format)'!$C$10:$H$2050,5,)</f>
        <v>2380</v>
      </c>
      <c r="J920" s="65">
        <f>VLOOKUP($A920,'NZ.Stat (Format)'!$C$10:$H$2050,6,)</f>
        <v>2440</v>
      </c>
      <c r="K920" s="37"/>
      <c r="L920" s="37"/>
    </row>
    <row r="921" spans="1:12" x14ac:dyDescent="0.25">
      <c r="A921" s="37" t="s">
        <v>940</v>
      </c>
      <c r="B921" s="37" t="s">
        <v>33</v>
      </c>
      <c r="C921" s="37" t="s">
        <v>33</v>
      </c>
      <c r="D921" s="37" t="b">
        <f t="shared" si="14"/>
        <v>1</v>
      </c>
      <c r="E921" s="37" t="str">
        <f>VLOOKUP(C921,'EDB naming'!$A$6:$B$36,2,)</f>
        <v>Vector Lines</v>
      </c>
      <c r="F921" s="37" t="str">
        <f>VLOOKUP(A921,'NZ.Stat (Format)'!$C$10:$D$2050,2,)</f>
        <v>Auckland</v>
      </c>
      <c r="G921" s="37" t="str">
        <f>VLOOKUP(F921,'TLA-EDB'!$A$12:$C$78,3,)</f>
        <v>Yes</v>
      </c>
      <c r="H921" s="65">
        <f>VLOOKUP($A921,'NZ.Stat (Format)'!$C$10:$H$2050,4,)</f>
        <v>3530</v>
      </c>
      <c r="I921" s="65">
        <f>VLOOKUP($A921,'NZ.Stat (Format)'!$C$10:$H$2050,5,)</f>
        <v>3800</v>
      </c>
      <c r="J921" s="65">
        <f>VLOOKUP($A921,'NZ.Stat (Format)'!$C$10:$H$2050,6,)</f>
        <v>4080</v>
      </c>
      <c r="K921" s="37"/>
      <c r="L921" s="37"/>
    </row>
    <row r="922" spans="1:12" x14ac:dyDescent="0.25">
      <c r="A922" s="37" t="s">
        <v>941</v>
      </c>
      <c r="B922" s="37" t="s">
        <v>33</v>
      </c>
      <c r="C922" s="37" t="s">
        <v>33</v>
      </c>
      <c r="D922" s="37" t="b">
        <f t="shared" si="14"/>
        <v>1</v>
      </c>
      <c r="E922" s="37" t="str">
        <f>VLOOKUP(C922,'EDB naming'!$A$6:$B$36,2,)</f>
        <v>Vector Lines</v>
      </c>
      <c r="F922" s="37" t="str">
        <f>VLOOKUP(A922,'NZ.Stat (Format)'!$C$10:$D$2050,2,)</f>
        <v>Auckland</v>
      </c>
      <c r="G922" s="37" t="str">
        <f>VLOOKUP(F922,'TLA-EDB'!$A$12:$C$78,3,)</f>
        <v>Yes</v>
      </c>
      <c r="H922" s="65">
        <f>VLOOKUP($A922,'NZ.Stat (Format)'!$C$10:$H$2050,4,)</f>
        <v>1330</v>
      </c>
      <c r="I922" s="65">
        <f>VLOOKUP($A922,'NZ.Stat (Format)'!$C$10:$H$2050,5,)</f>
        <v>1340</v>
      </c>
      <c r="J922" s="65">
        <f>VLOOKUP($A922,'NZ.Stat (Format)'!$C$10:$H$2050,6,)</f>
        <v>1350</v>
      </c>
      <c r="K922" s="37"/>
      <c r="L922" s="37"/>
    </row>
    <row r="923" spans="1:12" x14ac:dyDescent="0.25">
      <c r="A923" s="37" t="s">
        <v>942</v>
      </c>
      <c r="B923" s="37" t="s">
        <v>33</v>
      </c>
      <c r="C923" s="37" t="s">
        <v>33</v>
      </c>
      <c r="D923" s="37" t="b">
        <f t="shared" si="14"/>
        <v>1</v>
      </c>
      <c r="E923" s="37" t="str">
        <f>VLOOKUP(C923,'EDB naming'!$A$6:$B$36,2,)</f>
        <v>Vector Lines</v>
      </c>
      <c r="F923" s="37" t="str">
        <f>VLOOKUP(A923,'NZ.Stat (Format)'!$C$10:$D$2050,2,)</f>
        <v>Auckland</v>
      </c>
      <c r="G923" s="37" t="str">
        <f>VLOOKUP(F923,'TLA-EDB'!$A$12:$C$78,3,)</f>
        <v>Yes</v>
      </c>
      <c r="H923" s="65">
        <f>VLOOKUP($A923,'NZ.Stat (Format)'!$C$10:$H$2050,4,)</f>
        <v>850</v>
      </c>
      <c r="I923" s="65">
        <f>VLOOKUP($A923,'NZ.Stat (Format)'!$C$10:$H$2050,5,)</f>
        <v>1430</v>
      </c>
      <c r="J923" s="65">
        <f>VLOOKUP($A923,'NZ.Stat (Format)'!$C$10:$H$2050,6,)</f>
        <v>1550</v>
      </c>
      <c r="K923" s="37"/>
      <c r="L923" s="37"/>
    </row>
    <row r="924" spans="1:12" x14ac:dyDescent="0.25">
      <c r="A924" s="37" t="s">
        <v>943</v>
      </c>
      <c r="B924" s="37" t="s">
        <v>569</v>
      </c>
      <c r="C924" s="37" t="s">
        <v>569</v>
      </c>
      <c r="D924" s="37" t="b">
        <f t="shared" si="14"/>
        <v>1</v>
      </c>
      <c r="E924" s="37" t="str">
        <f>VLOOKUP(C924,'EDB naming'!$A$6:$B$36,2,)</f>
        <v>Electricity Invercargill</v>
      </c>
      <c r="F924" s="37" t="str">
        <f>VLOOKUP(A924,'NZ.Stat (Format)'!$C$10:$D$2050,2,)</f>
        <v>Invercargill city</v>
      </c>
      <c r="G924" s="37" t="str">
        <f>VLOOKUP(F924,'TLA-EDB'!$A$12:$C$78,3,)</f>
        <v>Yes</v>
      </c>
      <c r="H924" s="65">
        <f>VLOOKUP($A924,'NZ.Stat (Format)'!$C$10:$H$2050,4,)</f>
        <v>3020</v>
      </c>
      <c r="I924" s="65">
        <f>VLOOKUP($A924,'NZ.Stat (Format)'!$C$10:$H$2050,5,)</f>
        <v>3040</v>
      </c>
      <c r="J924" s="65">
        <f>VLOOKUP($A924,'NZ.Stat (Format)'!$C$10:$H$2050,6,)</f>
        <v>3040</v>
      </c>
      <c r="K924" s="37"/>
      <c r="L924" s="37"/>
    </row>
    <row r="925" spans="1:12" x14ac:dyDescent="0.25">
      <c r="A925" s="37" t="s">
        <v>944</v>
      </c>
      <c r="B925" s="37" t="s">
        <v>33</v>
      </c>
      <c r="C925" s="37" t="s">
        <v>33</v>
      </c>
      <c r="D925" s="37" t="b">
        <f t="shared" si="14"/>
        <v>1</v>
      </c>
      <c r="E925" s="37" t="str">
        <f>VLOOKUP(C925,'EDB naming'!$A$6:$B$36,2,)</f>
        <v>Vector Lines</v>
      </c>
      <c r="F925" s="37" t="str">
        <f>VLOOKUP(A925,'NZ.Stat (Format)'!$C$10:$D$2050,2,)</f>
        <v>Auckland</v>
      </c>
      <c r="G925" s="37" t="str">
        <f>VLOOKUP(F925,'TLA-EDB'!$A$12:$C$78,3,)</f>
        <v>Yes</v>
      </c>
      <c r="H925" s="65">
        <f>VLOOKUP($A925,'NZ.Stat (Format)'!$C$10:$H$2050,4,)</f>
        <v>2100</v>
      </c>
      <c r="I925" s="65">
        <f>VLOOKUP($A925,'NZ.Stat (Format)'!$C$10:$H$2050,5,)</f>
        <v>2580</v>
      </c>
      <c r="J925" s="65">
        <f>VLOOKUP($A925,'NZ.Stat (Format)'!$C$10:$H$2050,6,)</f>
        <v>2800</v>
      </c>
      <c r="K925" s="37"/>
      <c r="L925" s="37"/>
    </row>
    <row r="926" spans="1:12" x14ac:dyDescent="0.25">
      <c r="A926" s="37" t="s">
        <v>945</v>
      </c>
      <c r="B926" s="37" t="s">
        <v>33</v>
      </c>
      <c r="C926" s="37" t="s">
        <v>33</v>
      </c>
      <c r="D926" s="37" t="b">
        <f t="shared" si="14"/>
        <v>1</v>
      </c>
      <c r="E926" s="37" t="str">
        <f>VLOOKUP(C926,'EDB naming'!$A$6:$B$36,2,)</f>
        <v>Vector Lines</v>
      </c>
      <c r="F926" s="37" t="str">
        <f>VLOOKUP(A926,'NZ.Stat (Format)'!$C$10:$D$2050,2,)</f>
        <v>Auckland</v>
      </c>
      <c r="G926" s="37" t="str">
        <f>VLOOKUP(F926,'TLA-EDB'!$A$12:$C$78,3,)</f>
        <v>Yes</v>
      </c>
      <c r="H926" s="65">
        <f>VLOOKUP($A926,'NZ.Stat (Format)'!$C$10:$H$2050,4,)</f>
        <v>5170</v>
      </c>
      <c r="I926" s="65">
        <f>VLOOKUP($A926,'NZ.Stat (Format)'!$C$10:$H$2050,5,)</f>
        <v>5400</v>
      </c>
      <c r="J926" s="65">
        <f>VLOOKUP($A926,'NZ.Stat (Format)'!$C$10:$H$2050,6,)</f>
        <v>5640</v>
      </c>
      <c r="K926" s="37"/>
      <c r="L926" s="37"/>
    </row>
    <row r="927" spans="1:12" x14ac:dyDescent="0.25">
      <c r="A927" s="37" t="s">
        <v>946</v>
      </c>
      <c r="B927" s="37" t="s">
        <v>569</v>
      </c>
      <c r="C927" s="37" t="s">
        <v>569</v>
      </c>
      <c r="D927" s="37" t="b">
        <f t="shared" si="14"/>
        <v>1</v>
      </c>
      <c r="E927" s="37" t="str">
        <f>VLOOKUP(C927,'EDB naming'!$A$6:$B$36,2,)</f>
        <v>Electricity Invercargill</v>
      </c>
      <c r="F927" s="37" t="str">
        <f>VLOOKUP(A927,'NZ.Stat (Format)'!$C$10:$D$2050,2,)</f>
        <v>Invercargill city</v>
      </c>
      <c r="G927" s="37" t="str">
        <f>VLOOKUP(F927,'TLA-EDB'!$A$12:$C$78,3,)</f>
        <v>Yes</v>
      </c>
      <c r="H927" s="65">
        <f>VLOOKUP($A927,'NZ.Stat (Format)'!$C$10:$H$2050,4,)</f>
        <v>3460</v>
      </c>
      <c r="I927" s="65">
        <f>VLOOKUP($A927,'NZ.Stat (Format)'!$C$10:$H$2050,5,)</f>
        <v>3480</v>
      </c>
      <c r="J927" s="65">
        <f>VLOOKUP($A927,'NZ.Stat (Format)'!$C$10:$H$2050,6,)</f>
        <v>3490</v>
      </c>
      <c r="K927" s="37"/>
      <c r="L927" s="37"/>
    </row>
    <row r="928" spans="1:12" x14ac:dyDescent="0.25">
      <c r="A928" s="37" t="s">
        <v>947</v>
      </c>
      <c r="B928" s="37" t="s">
        <v>33</v>
      </c>
      <c r="C928" s="37" t="s">
        <v>33</v>
      </c>
      <c r="D928" s="37" t="b">
        <f t="shared" si="14"/>
        <v>1</v>
      </c>
      <c r="E928" s="37" t="str">
        <f>VLOOKUP(C928,'EDB naming'!$A$6:$B$36,2,)</f>
        <v>Vector Lines</v>
      </c>
      <c r="F928" s="37" t="str">
        <f>VLOOKUP(A928,'NZ.Stat (Format)'!$C$10:$D$2050,2,)</f>
        <v>Auckland</v>
      </c>
      <c r="G928" s="37" t="str">
        <f>VLOOKUP(F928,'TLA-EDB'!$A$12:$C$78,3,)</f>
        <v>Yes</v>
      </c>
      <c r="H928" s="65">
        <f>VLOOKUP($A928,'NZ.Stat (Format)'!$C$10:$H$2050,4,)</f>
        <v>10600</v>
      </c>
      <c r="I928" s="65">
        <f>VLOOKUP($A928,'NZ.Stat (Format)'!$C$10:$H$2050,5,)</f>
        <v>15050</v>
      </c>
      <c r="J928" s="65">
        <f>VLOOKUP($A928,'NZ.Stat (Format)'!$C$10:$H$2050,6,)</f>
        <v>18550</v>
      </c>
      <c r="K928" s="37"/>
      <c r="L928" s="37"/>
    </row>
    <row r="929" spans="1:12" x14ac:dyDescent="0.25">
      <c r="A929" s="37" t="s">
        <v>948</v>
      </c>
      <c r="B929" s="37" t="s">
        <v>33</v>
      </c>
      <c r="C929" s="37" t="s">
        <v>33</v>
      </c>
      <c r="D929" s="37" t="b">
        <f t="shared" si="14"/>
        <v>1</v>
      </c>
      <c r="E929" s="37" t="str">
        <f>VLOOKUP(C929,'EDB naming'!$A$6:$B$36,2,)</f>
        <v>Vector Lines</v>
      </c>
      <c r="F929" s="37" t="str">
        <f>VLOOKUP(A929,'NZ.Stat (Format)'!$C$10:$D$2050,2,)</f>
        <v>Auckland</v>
      </c>
      <c r="G929" s="37" t="str">
        <f>VLOOKUP(F929,'TLA-EDB'!$A$12:$C$78,3,)</f>
        <v>Yes</v>
      </c>
      <c r="H929" s="65">
        <f>VLOOKUP($A929,'NZ.Stat (Format)'!$C$10:$H$2050,4,)</f>
        <v>4990</v>
      </c>
      <c r="I929" s="65">
        <f>VLOOKUP($A929,'NZ.Stat (Format)'!$C$10:$H$2050,5,)</f>
        <v>5290</v>
      </c>
      <c r="J929" s="65">
        <f>VLOOKUP($A929,'NZ.Stat (Format)'!$C$10:$H$2050,6,)</f>
        <v>5560</v>
      </c>
      <c r="K929" s="37"/>
      <c r="L929" s="37"/>
    </row>
    <row r="930" spans="1:12" x14ac:dyDescent="0.25">
      <c r="A930" s="37" t="s">
        <v>949</v>
      </c>
      <c r="B930" s="37" t="s">
        <v>33</v>
      </c>
      <c r="C930" s="37" t="s">
        <v>33</v>
      </c>
      <c r="D930" s="37" t="b">
        <f t="shared" si="14"/>
        <v>1</v>
      </c>
      <c r="E930" s="37" t="str">
        <f>VLOOKUP(C930,'EDB naming'!$A$6:$B$36,2,)</f>
        <v>Vector Lines</v>
      </c>
      <c r="F930" s="37" t="str">
        <f>VLOOKUP(A930,'NZ.Stat (Format)'!$C$10:$D$2050,2,)</f>
        <v>Auckland</v>
      </c>
      <c r="G930" s="37" t="str">
        <f>VLOOKUP(F930,'TLA-EDB'!$A$12:$C$78,3,)</f>
        <v>Yes</v>
      </c>
      <c r="H930" s="65">
        <f>VLOOKUP($A930,'NZ.Stat (Format)'!$C$10:$H$2050,4,)</f>
        <v>5720</v>
      </c>
      <c r="I930" s="65">
        <f>VLOOKUP($A930,'NZ.Stat (Format)'!$C$10:$H$2050,5,)</f>
        <v>6030</v>
      </c>
      <c r="J930" s="65">
        <f>VLOOKUP($A930,'NZ.Stat (Format)'!$C$10:$H$2050,6,)</f>
        <v>6320</v>
      </c>
      <c r="K930" s="37"/>
      <c r="L930" s="37"/>
    </row>
    <row r="931" spans="1:12" x14ac:dyDescent="0.25">
      <c r="A931" s="37" t="s">
        <v>950</v>
      </c>
      <c r="B931" s="37" t="s">
        <v>33</v>
      </c>
      <c r="C931" s="37" t="s">
        <v>33</v>
      </c>
      <c r="D931" s="37" t="b">
        <f t="shared" si="14"/>
        <v>1</v>
      </c>
      <c r="E931" s="37" t="str">
        <f>VLOOKUP(C931,'EDB naming'!$A$6:$B$36,2,)</f>
        <v>Vector Lines</v>
      </c>
      <c r="F931" s="37" t="str">
        <f>VLOOKUP(A931,'NZ.Stat (Format)'!$C$10:$D$2050,2,)</f>
        <v>Auckland</v>
      </c>
      <c r="G931" s="37" t="str">
        <f>VLOOKUP(F931,'TLA-EDB'!$A$12:$C$78,3,)</f>
        <v>Yes</v>
      </c>
      <c r="H931" s="65">
        <f>VLOOKUP($A931,'NZ.Stat (Format)'!$C$10:$H$2050,4,)</f>
        <v>1940</v>
      </c>
      <c r="I931" s="65">
        <f>VLOOKUP($A931,'NZ.Stat (Format)'!$C$10:$H$2050,5,)</f>
        <v>2270</v>
      </c>
      <c r="J931" s="65">
        <f>VLOOKUP($A931,'NZ.Stat (Format)'!$C$10:$H$2050,6,)</f>
        <v>2610</v>
      </c>
      <c r="K931" s="37"/>
      <c r="L931" s="37"/>
    </row>
    <row r="932" spans="1:12" x14ac:dyDescent="0.25">
      <c r="A932" s="37" t="s">
        <v>951</v>
      </c>
      <c r="B932" s="37" t="s">
        <v>33</v>
      </c>
      <c r="C932" s="37" t="s">
        <v>33</v>
      </c>
      <c r="D932" s="37" t="b">
        <f t="shared" si="14"/>
        <v>1</v>
      </c>
      <c r="E932" s="37" t="str">
        <f>VLOOKUP(C932,'EDB naming'!$A$6:$B$36,2,)</f>
        <v>Vector Lines</v>
      </c>
      <c r="F932" s="37" t="str">
        <f>VLOOKUP(A932,'NZ.Stat (Format)'!$C$10:$D$2050,2,)</f>
        <v>Auckland</v>
      </c>
      <c r="G932" s="37" t="str">
        <f>VLOOKUP(F932,'TLA-EDB'!$A$12:$C$78,3,)</f>
        <v>Yes</v>
      </c>
      <c r="H932" s="65">
        <f>VLOOKUP($A932,'NZ.Stat (Format)'!$C$10:$H$2050,4,)</f>
        <v>6880</v>
      </c>
      <c r="I932" s="65">
        <f>VLOOKUP($A932,'NZ.Stat (Format)'!$C$10:$H$2050,5,)</f>
        <v>7040</v>
      </c>
      <c r="J932" s="65">
        <f>VLOOKUP($A932,'NZ.Stat (Format)'!$C$10:$H$2050,6,)</f>
        <v>7160</v>
      </c>
      <c r="K932" s="37"/>
      <c r="L932" s="37"/>
    </row>
    <row r="933" spans="1:12" x14ac:dyDescent="0.25">
      <c r="A933" s="37" t="s">
        <v>952</v>
      </c>
      <c r="B933" s="37" t="s">
        <v>33</v>
      </c>
      <c r="C933" s="37" t="s">
        <v>33</v>
      </c>
      <c r="D933" s="37" t="b">
        <f t="shared" si="14"/>
        <v>1</v>
      </c>
      <c r="E933" s="37" t="str">
        <f>VLOOKUP(C933,'EDB naming'!$A$6:$B$36,2,)</f>
        <v>Vector Lines</v>
      </c>
      <c r="F933" s="37" t="str">
        <f>VLOOKUP(A933,'NZ.Stat (Format)'!$C$10:$D$2050,2,)</f>
        <v>Auckland</v>
      </c>
      <c r="G933" s="37" t="str">
        <f>VLOOKUP(F933,'TLA-EDB'!$A$12:$C$78,3,)</f>
        <v>Yes</v>
      </c>
      <c r="H933" s="65">
        <f>VLOOKUP($A933,'NZ.Stat (Format)'!$C$10:$H$2050,4,)</f>
        <v>2590</v>
      </c>
      <c r="I933" s="65">
        <f>VLOOKUP($A933,'NZ.Stat (Format)'!$C$10:$H$2050,5,)</f>
        <v>2660</v>
      </c>
      <c r="J933" s="65">
        <f>VLOOKUP($A933,'NZ.Stat (Format)'!$C$10:$H$2050,6,)</f>
        <v>2710</v>
      </c>
      <c r="K933" s="37"/>
      <c r="L933" s="37"/>
    </row>
    <row r="934" spans="1:12" x14ac:dyDescent="0.25">
      <c r="A934" s="37" t="s">
        <v>953</v>
      </c>
      <c r="B934" s="37" t="s">
        <v>33</v>
      </c>
      <c r="C934" s="37" t="s">
        <v>33</v>
      </c>
      <c r="D934" s="37" t="b">
        <f t="shared" si="14"/>
        <v>1</v>
      </c>
      <c r="E934" s="37" t="str">
        <f>VLOOKUP(C934,'EDB naming'!$A$6:$B$36,2,)</f>
        <v>Vector Lines</v>
      </c>
      <c r="F934" s="37" t="str">
        <f>VLOOKUP(A934,'NZ.Stat (Format)'!$C$10:$D$2050,2,)</f>
        <v>Auckland</v>
      </c>
      <c r="G934" s="37" t="str">
        <f>VLOOKUP(F934,'TLA-EDB'!$A$12:$C$78,3,)</f>
        <v>Yes</v>
      </c>
      <c r="H934" s="65">
        <f>VLOOKUP($A934,'NZ.Stat (Format)'!$C$10:$H$2050,4,)</f>
        <v>1050</v>
      </c>
      <c r="I934" s="65">
        <f>VLOOKUP($A934,'NZ.Stat (Format)'!$C$10:$H$2050,5,)</f>
        <v>1200</v>
      </c>
      <c r="J934" s="65">
        <f>VLOOKUP($A934,'NZ.Stat (Format)'!$C$10:$H$2050,6,)</f>
        <v>1370</v>
      </c>
      <c r="K934" s="37"/>
      <c r="L934" s="37"/>
    </row>
    <row r="935" spans="1:12" x14ac:dyDescent="0.25">
      <c r="A935" s="37" t="s">
        <v>954</v>
      </c>
      <c r="B935" s="37" t="s">
        <v>33</v>
      </c>
      <c r="C935" s="37" t="s">
        <v>33</v>
      </c>
      <c r="D935" s="37" t="b">
        <f t="shared" si="14"/>
        <v>1</v>
      </c>
      <c r="E935" s="37" t="str">
        <f>VLOOKUP(C935,'EDB naming'!$A$6:$B$36,2,)</f>
        <v>Vector Lines</v>
      </c>
      <c r="F935" s="37" t="str">
        <f>VLOOKUP(A935,'NZ.Stat (Format)'!$C$10:$D$2050,2,)</f>
        <v>Auckland</v>
      </c>
      <c r="G935" s="37" t="str">
        <f>VLOOKUP(F935,'TLA-EDB'!$A$12:$C$78,3,)</f>
        <v>Yes</v>
      </c>
      <c r="H935" s="65">
        <f>VLOOKUP($A935,'NZ.Stat (Format)'!$C$10:$H$2050,4,)</f>
        <v>990</v>
      </c>
      <c r="I935" s="65">
        <f>VLOOKUP($A935,'NZ.Stat (Format)'!$C$10:$H$2050,5,)</f>
        <v>1020</v>
      </c>
      <c r="J935" s="65">
        <f>VLOOKUP($A935,'NZ.Stat (Format)'!$C$10:$H$2050,6,)</f>
        <v>1050</v>
      </c>
      <c r="K935" s="37"/>
      <c r="L935" s="37"/>
    </row>
    <row r="936" spans="1:12" x14ac:dyDescent="0.25">
      <c r="A936" s="37" t="s">
        <v>955</v>
      </c>
      <c r="B936" s="37" t="s">
        <v>33</v>
      </c>
      <c r="C936" s="37" t="s">
        <v>33</v>
      </c>
      <c r="D936" s="37" t="b">
        <f t="shared" si="14"/>
        <v>1</v>
      </c>
      <c r="E936" s="37" t="str">
        <f>VLOOKUP(C936,'EDB naming'!$A$6:$B$36,2,)</f>
        <v>Vector Lines</v>
      </c>
      <c r="F936" s="37" t="str">
        <f>VLOOKUP(A936,'NZ.Stat (Format)'!$C$10:$D$2050,2,)</f>
        <v>Auckland</v>
      </c>
      <c r="G936" s="37" t="str">
        <f>VLOOKUP(F936,'TLA-EDB'!$A$12:$C$78,3,)</f>
        <v>Yes</v>
      </c>
      <c r="H936" s="65">
        <f>VLOOKUP($A936,'NZ.Stat (Format)'!$C$10:$H$2050,4,)</f>
        <v>7380</v>
      </c>
      <c r="I936" s="65">
        <f>VLOOKUP($A936,'NZ.Stat (Format)'!$C$10:$H$2050,5,)</f>
        <v>7660</v>
      </c>
      <c r="J936" s="65">
        <f>VLOOKUP($A936,'NZ.Stat (Format)'!$C$10:$H$2050,6,)</f>
        <v>7790</v>
      </c>
      <c r="K936" s="37"/>
      <c r="L936" s="37"/>
    </row>
    <row r="937" spans="1:12" x14ac:dyDescent="0.25">
      <c r="A937" s="37" t="s">
        <v>956</v>
      </c>
      <c r="B937" s="37" t="s">
        <v>33</v>
      </c>
      <c r="C937" s="37" t="s">
        <v>33</v>
      </c>
      <c r="D937" s="37" t="b">
        <f t="shared" si="14"/>
        <v>1</v>
      </c>
      <c r="E937" s="37" t="str">
        <f>VLOOKUP(C937,'EDB naming'!$A$6:$B$36,2,)</f>
        <v>Vector Lines</v>
      </c>
      <c r="F937" s="37" t="str">
        <f>VLOOKUP(A937,'NZ.Stat (Format)'!$C$10:$D$2050,2,)</f>
        <v>Auckland</v>
      </c>
      <c r="G937" s="37" t="str">
        <f>VLOOKUP(F937,'TLA-EDB'!$A$12:$C$78,3,)</f>
        <v>Yes</v>
      </c>
      <c r="H937" s="65">
        <f>VLOOKUP($A937,'NZ.Stat (Format)'!$C$10:$H$2050,4,)</f>
        <v>4390</v>
      </c>
      <c r="I937" s="65">
        <f>VLOOKUP($A937,'NZ.Stat (Format)'!$C$10:$H$2050,5,)</f>
        <v>4560</v>
      </c>
      <c r="J937" s="65">
        <f>VLOOKUP($A937,'NZ.Stat (Format)'!$C$10:$H$2050,6,)</f>
        <v>4740</v>
      </c>
      <c r="K937" s="37"/>
      <c r="L937" s="37"/>
    </row>
    <row r="938" spans="1:12" x14ac:dyDescent="0.25">
      <c r="A938" s="37" t="s">
        <v>957</v>
      </c>
      <c r="B938" s="37" t="s">
        <v>33</v>
      </c>
      <c r="C938" s="37" t="s">
        <v>33</v>
      </c>
      <c r="D938" s="37" t="b">
        <f t="shared" si="14"/>
        <v>1</v>
      </c>
      <c r="E938" s="37" t="str">
        <f>VLOOKUP(C938,'EDB naming'!$A$6:$B$36,2,)</f>
        <v>Vector Lines</v>
      </c>
      <c r="F938" s="37" t="str">
        <f>VLOOKUP(A938,'NZ.Stat (Format)'!$C$10:$D$2050,2,)</f>
        <v>Auckland</v>
      </c>
      <c r="G938" s="37" t="str">
        <f>VLOOKUP(F938,'TLA-EDB'!$A$12:$C$78,3,)</f>
        <v>Yes</v>
      </c>
      <c r="H938" s="65">
        <f>VLOOKUP($A938,'NZ.Stat (Format)'!$C$10:$H$2050,4,)</f>
        <v>7170</v>
      </c>
      <c r="I938" s="65">
        <f>VLOOKUP($A938,'NZ.Stat (Format)'!$C$10:$H$2050,5,)</f>
        <v>8650</v>
      </c>
      <c r="J938" s="65">
        <f>VLOOKUP($A938,'NZ.Stat (Format)'!$C$10:$H$2050,6,)</f>
        <v>9430</v>
      </c>
      <c r="K938" s="37"/>
      <c r="L938" s="37"/>
    </row>
    <row r="939" spans="1:12" x14ac:dyDescent="0.25">
      <c r="A939" s="37" t="s">
        <v>958</v>
      </c>
      <c r="B939" s="37" t="s">
        <v>133</v>
      </c>
      <c r="C939" s="37" t="s">
        <v>133</v>
      </c>
      <c r="D939" s="37" t="b">
        <f t="shared" si="14"/>
        <v>1</v>
      </c>
      <c r="E939" s="37" t="str">
        <f>VLOOKUP(C939,'EDB naming'!$A$6:$B$36,2,)</f>
        <v>Counties Power</v>
      </c>
      <c r="F939" s="37" t="str">
        <f>VLOOKUP(A939,'NZ.Stat (Format)'!$C$10:$D$2050,2,)</f>
        <v>Auckland</v>
      </c>
      <c r="G939" s="37" t="str">
        <f>VLOOKUP(F939,'TLA-EDB'!$A$12:$C$78,3,)</f>
        <v>Yes</v>
      </c>
      <c r="H939" s="65">
        <f>VLOOKUP($A939,'NZ.Stat (Format)'!$C$10:$H$2050,4,)</f>
        <v>7860</v>
      </c>
      <c r="I939" s="65">
        <f>VLOOKUP($A939,'NZ.Stat (Format)'!$C$10:$H$2050,5,)</f>
        <v>8440</v>
      </c>
      <c r="J939" s="65">
        <f>VLOOKUP($A939,'NZ.Stat (Format)'!$C$10:$H$2050,6,)</f>
        <v>9090</v>
      </c>
      <c r="K939" s="37"/>
      <c r="L939" s="37"/>
    </row>
    <row r="940" spans="1:12" x14ac:dyDescent="0.25">
      <c r="A940" s="37" t="s">
        <v>959</v>
      </c>
      <c r="B940" s="37" t="s">
        <v>33</v>
      </c>
      <c r="C940" s="37" t="s">
        <v>33</v>
      </c>
      <c r="D940" s="37" t="b">
        <f t="shared" si="14"/>
        <v>1</v>
      </c>
      <c r="E940" s="37" t="str">
        <f>VLOOKUP(C940,'EDB naming'!$A$6:$B$36,2,)</f>
        <v>Vector Lines</v>
      </c>
      <c r="F940" s="37" t="str">
        <f>VLOOKUP(A940,'NZ.Stat (Format)'!$C$10:$D$2050,2,)</f>
        <v>Auckland</v>
      </c>
      <c r="G940" s="37" t="str">
        <f>VLOOKUP(F940,'TLA-EDB'!$A$12:$C$78,3,)</f>
        <v>Yes</v>
      </c>
      <c r="H940" s="65">
        <f>VLOOKUP($A940,'NZ.Stat (Format)'!$C$10:$H$2050,4,)</f>
        <v>5080</v>
      </c>
      <c r="I940" s="65">
        <f>VLOOKUP($A940,'NZ.Stat (Format)'!$C$10:$H$2050,5,)</f>
        <v>5620</v>
      </c>
      <c r="J940" s="65">
        <f>VLOOKUP($A940,'NZ.Stat (Format)'!$C$10:$H$2050,6,)</f>
        <v>6240</v>
      </c>
      <c r="K940" s="37"/>
      <c r="L940" s="37"/>
    </row>
    <row r="941" spans="1:12" x14ac:dyDescent="0.25">
      <c r="A941" s="37" t="s">
        <v>960</v>
      </c>
      <c r="B941" s="37" t="s">
        <v>33</v>
      </c>
      <c r="C941" s="37" t="s">
        <v>33</v>
      </c>
      <c r="D941" s="37" t="b">
        <f t="shared" si="14"/>
        <v>1</v>
      </c>
      <c r="E941" s="37" t="str">
        <f>VLOOKUP(C941,'EDB naming'!$A$6:$B$36,2,)</f>
        <v>Vector Lines</v>
      </c>
      <c r="F941" s="37" t="str">
        <f>VLOOKUP(A941,'NZ.Stat (Format)'!$C$10:$D$2050,2,)</f>
        <v>Auckland</v>
      </c>
      <c r="G941" s="37" t="str">
        <f>VLOOKUP(F941,'TLA-EDB'!$A$12:$C$78,3,)</f>
        <v>Yes</v>
      </c>
      <c r="H941" s="65">
        <f>VLOOKUP($A941,'NZ.Stat (Format)'!$C$10:$H$2050,4,)</f>
        <v>4160</v>
      </c>
      <c r="I941" s="65">
        <f>VLOOKUP($A941,'NZ.Stat (Format)'!$C$10:$H$2050,5,)</f>
        <v>4380</v>
      </c>
      <c r="J941" s="65">
        <f>VLOOKUP($A941,'NZ.Stat (Format)'!$C$10:$H$2050,6,)</f>
        <v>4490</v>
      </c>
      <c r="K941" s="37"/>
      <c r="L941" s="37"/>
    </row>
    <row r="942" spans="1:12" x14ac:dyDescent="0.25">
      <c r="A942" s="37" t="s">
        <v>961</v>
      </c>
      <c r="B942" s="37" t="s">
        <v>33</v>
      </c>
      <c r="C942" s="37" t="s">
        <v>33</v>
      </c>
      <c r="D942" s="37" t="b">
        <f t="shared" si="14"/>
        <v>1</v>
      </c>
      <c r="E942" s="37" t="str">
        <f>VLOOKUP(C942,'EDB naming'!$A$6:$B$36,2,)</f>
        <v>Vector Lines</v>
      </c>
      <c r="F942" s="37" t="str">
        <f>VLOOKUP(A942,'NZ.Stat (Format)'!$C$10:$D$2050,2,)</f>
        <v>Auckland</v>
      </c>
      <c r="G942" s="37" t="str">
        <f>VLOOKUP(F942,'TLA-EDB'!$A$12:$C$78,3,)</f>
        <v>Yes</v>
      </c>
      <c r="H942" s="65">
        <f>VLOOKUP($A942,'NZ.Stat (Format)'!$C$10:$H$2050,4,)</f>
        <v>6880</v>
      </c>
      <c r="I942" s="65">
        <f>VLOOKUP($A942,'NZ.Stat (Format)'!$C$10:$H$2050,5,)</f>
        <v>7410</v>
      </c>
      <c r="J942" s="65">
        <f>VLOOKUP($A942,'NZ.Stat (Format)'!$C$10:$H$2050,6,)</f>
        <v>7960</v>
      </c>
      <c r="K942" s="37"/>
      <c r="L942" s="37"/>
    </row>
    <row r="943" spans="1:12" x14ac:dyDescent="0.25">
      <c r="A943" s="37" t="s">
        <v>962</v>
      </c>
      <c r="B943" s="37" t="s">
        <v>33</v>
      </c>
      <c r="C943" s="37" t="s">
        <v>33</v>
      </c>
      <c r="D943" s="37" t="b">
        <f t="shared" si="14"/>
        <v>1</v>
      </c>
      <c r="E943" s="37" t="str">
        <f>VLOOKUP(C943,'EDB naming'!$A$6:$B$36,2,)</f>
        <v>Vector Lines</v>
      </c>
      <c r="F943" s="37" t="str">
        <f>VLOOKUP(A943,'NZ.Stat (Format)'!$C$10:$D$2050,2,)</f>
        <v>Auckland</v>
      </c>
      <c r="G943" s="37" t="str">
        <f>VLOOKUP(F943,'TLA-EDB'!$A$12:$C$78,3,)</f>
        <v>Yes</v>
      </c>
      <c r="H943" s="65">
        <f>VLOOKUP($A943,'NZ.Stat (Format)'!$C$10:$H$2050,4,)</f>
        <v>3430</v>
      </c>
      <c r="I943" s="65">
        <f>VLOOKUP($A943,'NZ.Stat (Format)'!$C$10:$H$2050,5,)</f>
        <v>3850</v>
      </c>
      <c r="J943" s="65">
        <f>VLOOKUP($A943,'NZ.Stat (Format)'!$C$10:$H$2050,6,)</f>
        <v>4300</v>
      </c>
      <c r="K943" s="37"/>
      <c r="L943" s="37"/>
    </row>
    <row r="944" spans="1:12" x14ac:dyDescent="0.25">
      <c r="A944" s="37" t="s">
        <v>963</v>
      </c>
      <c r="B944" s="37" t="s">
        <v>33</v>
      </c>
      <c r="C944" s="37" t="s">
        <v>33</v>
      </c>
      <c r="D944" s="37" t="b">
        <f t="shared" si="14"/>
        <v>1</v>
      </c>
      <c r="E944" s="37" t="str">
        <f>VLOOKUP(C944,'EDB naming'!$A$6:$B$36,2,)</f>
        <v>Vector Lines</v>
      </c>
      <c r="F944" s="37" t="str">
        <f>VLOOKUP(A944,'NZ.Stat (Format)'!$C$10:$D$2050,2,)</f>
        <v>Auckland</v>
      </c>
      <c r="G944" s="37" t="str">
        <f>VLOOKUP(F944,'TLA-EDB'!$A$12:$C$78,3,)</f>
        <v>Yes</v>
      </c>
      <c r="H944" s="65">
        <f>VLOOKUP($A944,'NZ.Stat (Format)'!$C$10:$H$2050,4,)</f>
        <v>4310</v>
      </c>
      <c r="I944" s="65">
        <f>VLOOKUP($A944,'NZ.Stat (Format)'!$C$10:$H$2050,5,)</f>
        <v>4460</v>
      </c>
      <c r="J944" s="65">
        <f>VLOOKUP($A944,'NZ.Stat (Format)'!$C$10:$H$2050,6,)</f>
        <v>4600</v>
      </c>
      <c r="K944" s="37"/>
      <c r="L944" s="37"/>
    </row>
    <row r="945" spans="1:12" x14ac:dyDescent="0.25">
      <c r="A945" s="37" t="s">
        <v>964</v>
      </c>
      <c r="B945" s="37" t="s">
        <v>33</v>
      </c>
      <c r="C945" s="37" t="s">
        <v>33</v>
      </c>
      <c r="D945" s="37" t="b">
        <f t="shared" si="14"/>
        <v>1</v>
      </c>
      <c r="E945" s="37" t="str">
        <f>VLOOKUP(C945,'EDB naming'!$A$6:$B$36,2,)</f>
        <v>Vector Lines</v>
      </c>
      <c r="F945" s="37" t="str">
        <f>VLOOKUP(A945,'NZ.Stat (Format)'!$C$10:$D$2050,2,)</f>
        <v>Auckland</v>
      </c>
      <c r="G945" s="37" t="str">
        <f>VLOOKUP(F945,'TLA-EDB'!$A$12:$C$78,3,)</f>
        <v>Yes</v>
      </c>
      <c r="H945" s="65">
        <f>VLOOKUP($A945,'NZ.Stat (Format)'!$C$10:$H$2050,4,)</f>
        <v>2400</v>
      </c>
      <c r="I945" s="65">
        <f>VLOOKUP($A945,'NZ.Stat (Format)'!$C$10:$H$2050,5,)</f>
        <v>2490</v>
      </c>
      <c r="J945" s="65">
        <f>VLOOKUP($A945,'NZ.Stat (Format)'!$C$10:$H$2050,6,)</f>
        <v>2580</v>
      </c>
      <c r="K945" s="37"/>
      <c r="L945" s="37"/>
    </row>
    <row r="946" spans="1:12" x14ac:dyDescent="0.25">
      <c r="A946" s="37" t="s">
        <v>965</v>
      </c>
      <c r="B946" s="37" t="s">
        <v>33</v>
      </c>
      <c r="C946" s="37" t="s">
        <v>33</v>
      </c>
      <c r="D946" s="37" t="b">
        <f t="shared" si="14"/>
        <v>1</v>
      </c>
      <c r="E946" s="37" t="str">
        <f>VLOOKUP(C946,'EDB naming'!$A$6:$B$36,2,)</f>
        <v>Vector Lines</v>
      </c>
      <c r="F946" s="37" t="str">
        <f>VLOOKUP(A946,'NZ.Stat (Format)'!$C$10:$D$2050,2,)</f>
        <v>Auckland</v>
      </c>
      <c r="G946" s="37" t="str">
        <f>VLOOKUP(F946,'TLA-EDB'!$A$12:$C$78,3,)</f>
        <v>Yes</v>
      </c>
      <c r="H946" s="65">
        <f>VLOOKUP($A946,'NZ.Stat (Format)'!$C$10:$H$2050,4,)</f>
        <v>190</v>
      </c>
      <c r="I946" s="65">
        <f>VLOOKUP($A946,'NZ.Stat (Format)'!$C$10:$H$2050,5,)</f>
        <v>220</v>
      </c>
      <c r="J946" s="65">
        <f>VLOOKUP($A946,'NZ.Stat (Format)'!$C$10:$H$2050,6,)</f>
        <v>250</v>
      </c>
      <c r="K946" s="37"/>
      <c r="L946" s="37"/>
    </row>
    <row r="947" spans="1:12" x14ac:dyDescent="0.25">
      <c r="A947" s="37" t="s">
        <v>966</v>
      </c>
      <c r="B947" s="37" t="s">
        <v>33</v>
      </c>
      <c r="C947" s="37" t="s">
        <v>33</v>
      </c>
      <c r="D947" s="37" t="b">
        <f t="shared" si="14"/>
        <v>1</v>
      </c>
      <c r="E947" s="37" t="str">
        <f>VLOOKUP(C947,'EDB naming'!$A$6:$B$36,2,)</f>
        <v>Vector Lines</v>
      </c>
      <c r="F947" s="37" t="str">
        <f>VLOOKUP(A947,'NZ.Stat (Format)'!$C$10:$D$2050,2,)</f>
        <v>Auckland</v>
      </c>
      <c r="G947" s="37" t="str">
        <f>VLOOKUP(F947,'TLA-EDB'!$A$12:$C$78,3,)</f>
        <v>Yes</v>
      </c>
      <c r="H947" s="65">
        <f>VLOOKUP($A947,'NZ.Stat (Format)'!$C$10:$H$2050,4,)</f>
        <v>3810</v>
      </c>
      <c r="I947" s="65">
        <f>VLOOKUP($A947,'NZ.Stat (Format)'!$C$10:$H$2050,5,)</f>
        <v>4060</v>
      </c>
      <c r="J947" s="65">
        <f>VLOOKUP($A947,'NZ.Stat (Format)'!$C$10:$H$2050,6,)</f>
        <v>4230</v>
      </c>
      <c r="K947" s="37"/>
      <c r="L947" s="37"/>
    </row>
    <row r="948" spans="1:12" x14ac:dyDescent="0.25">
      <c r="A948" s="37" t="s">
        <v>967</v>
      </c>
      <c r="B948" s="37" t="s">
        <v>569</v>
      </c>
      <c r="C948" s="37" t="s">
        <v>569</v>
      </c>
      <c r="D948" s="37" t="b">
        <f t="shared" si="14"/>
        <v>1</v>
      </c>
      <c r="E948" s="37" t="str">
        <f>VLOOKUP(C948,'EDB naming'!$A$6:$B$36,2,)</f>
        <v>Electricity Invercargill</v>
      </c>
      <c r="F948" s="37" t="str">
        <f>VLOOKUP(A948,'NZ.Stat (Format)'!$C$10:$D$2050,2,)</f>
        <v>Invercargill city</v>
      </c>
      <c r="G948" s="37" t="str">
        <f>VLOOKUP(F948,'TLA-EDB'!$A$12:$C$78,3,)</f>
        <v>Yes</v>
      </c>
      <c r="H948" s="65">
        <f>VLOOKUP($A948,'NZ.Stat (Format)'!$C$10:$H$2050,4,)</f>
        <v>2530</v>
      </c>
      <c r="I948" s="65">
        <f>VLOOKUP($A948,'NZ.Stat (Format)'!$C$10:$H$2050,5,)</f>
        <v>2550</v>
      </c>
      <c r="J948" s="65">
        <f>VLOOKUP($A948,'NZ.Stat (Format)'!$C$10:$H$2050,6,)</f>
        <v>2550</v>
      </c>
      <c r="K948" s="37"/>
      <c r="L948" s="37"/>
    </row>
    <row r="949" spans="1:12" x14ac:dyDescent="0.25">
      <c r="A949" s="37" t="s">
        <v>968</v>
      </c>
      <c r="B949" s="37" t="s">
        <v>33</v>
      </c>
      <c r="C949" s="37" t="s">
        <v>33</v>
      </c>
      <c r="D949" s="37" t="b">
        <f t="shared" si="14"/>
        <v>1</v>
      </c>
      <c r="E949" s="37" t="str">
        <f>VLOOKUP(C949,'EDB naming'!$A$6:$B$36,2,)</f>
        <v>Vector Lines</v>
      </c>
      <c r="F949" s="37" t="str">
        <f>VLOOKUP(A949,'NZ.Stat (Format)'!$C$10:$D$2050,2,)</f>
        <v>Auckland</v>
      </c>
      <c r="G949" s="37" t="str">
        <f>VLOOKUP(F949,'TLA-EDB'!$A$12:$C$78,3,)</f>
        <v>Yes</v>
      </c>
      <c r="H949" s="65">
        <f>VLOOKUP($A949,'NZ.Stat (Format)'!$C$10:$H$2050,4,)</f>
        <v>3070</v>
      </c>
      <c r="I949" s="65">
        <f>VLOOKUP($A949,'NZ.Stat (Format)'!$C$10:$H$2050,5,)</f>
        <v>3370</v>
      </c>
      <c r="J949" s="65">
        <f>VLOOKUP($A949,'NZ.Stat (Format)'!$C$10:$H$2050,6,)</f>
        <v>3670</v>
      </c>
      <c r="K949" s="37"/>
      <c r="L949" s="37"/>
    </row>
    <row r="950" spans="1:12" x14ac:dyDescent="0.25">
      <c r="A950" s="37" t="s">
        <v>969</v>
      </c>
      <c r="B950" s="37" t="s">
        <v>4207</v>
      </c>
      <c r="C950" s="37" t="s">
        <v>4207</v>
      </c>
      <c r="D950" s="37" t="b">
        <f t="shared" si="14"/>
        <v>1</v>
      </c>
      <c r="E950" s="37" t="str">
        <f>VLOOKUP(C950,'EDB naming'!$A$6:$B$36,2,)</f>
        <v>Wellington Electricity</v>
      </c>
      <c r="F950" s="37" t="str">
        <f>VLOOKUP(A950,'NZ.Stat (Format)'!$C$10:$D$2050,2,)</f>
        <v>Lower Hutt city</v>
      </c>
      <c r="G950" s="37" t="str">
        <f>VLOOKUP(F950,'TLA-EDB'!$A$12:$C$78,3,)</f>
        <v/>
      </c>
      <c r="H950" s="65">
        <f>VLOOKUP($A950,'NZ.Stat (Format)'!$C$10:$H$2050,4,)</f>
        <v>2030</v>
      </c>
      <c r="I950" s="65">
        <f>VLOOKUP($A950,'NZ.Stat (Format)'!$C$10:$H$2050,5,)</f>
        <v>2030</v>
      </c>
      <c r="J950" s="65">
        <f>VLOOKUP($A950,'NZ.Stat (Format)'!$C$10:$H$2050,6,)</f>
        <v>2030</v>
      </c>
      <c r="K950" s="37"/>
      <c r="L950" s="37"/>
    </row>
    <row r="951" spans="1:12" x14ac:dyDescent="0.25">
      <c r="A951" s="37" t="s">
        <v>970</v>
      </c>
      <c r="B951" s="37" t="s">
        <v>33</v>
      </c>
      <c r="C951" s="37" t="s">
        <v>33</v>
      </c>
      <c r="D951" s="37" t="b">
        <f t="shared" si="14"/>
        <v>1</v>
      </c>
      <c r="E951" s="37" t="str">
        <f>VLOOKUP(C951,'EDB naming'!$A$6:$B$36,2,)</f>
        <v>Vector Lines</v>
      </c>
      <c r="F951" s="37" t="str">
        <f>VLOOKUP(A951,'NZ.Stat (Format)'!$C$10:$D$2050,2,)</f>
        <v>Auckland</v>
      </c>
      <c r="G951" s="37" t="str">
        <f>VLOOKUP(F951,'TLA-EDB'!$A$12:$C$78,3,)</f>
        <v>Yes</v>
      </c>
      <c r="H951" s="65">
        <f>VLOOKUP($A951,'NZ.Stat (Format)'!$C$10:$H$2050,4,)</f>
        <v>5730</v>
      </c>
      <c r="I951" s="65">
        <f>VLOOKUP($A951,'NZ.Stat (Format)'!$C$10:$H$2050,5,)</f>
        <v>5960</v>
      </c>
      <c r="J951" s="65">
        <f>VLOOKUP($A951,'NZ.Stat (Format)'!$C$10:$H$2050,6,)</f>
        <v>6180</v>
      </c>
      <c r="K951" s="37"/>
      <c r="L951" s="37"/>
    </row>
    <row r="952" spans="1:12" x14ac:dyDescent="0.25">
      <c r="A952" s="37" t="s">
        <v>971</v>
      </c>
      <c r="B952" s="37" t="s">
        <v>33</v>
      </c>
      <c r="C952" s="37" t="s">
        <v>33</v>
      </c>
      <c r="D952" s="37" t="b">
        <f t="shared" si="14"/>
        <v>1</v>
      </c>
      <c r="E952" s="37" t="str">
        <f>VLOOKUP(C952,'EDB naming'!$A$6:$B$36,2,)</f>
        <v>Vector Lines</v>
      </c>
      <c r="F952" s="37" t="str">
        <f>VLOOKUP(A952,'NZ.Stat (Format)'!$C$10:$D$2050,2,)</f>
        <v>Auckland</v>
      </c>
      <c r="G952" s="37" t="str">
        <f>VLOOKUP(F952,'TLA-EDB'!$A$12:$C$78,3,)</f>
        <v>Yes</v>
      </c>
      <c r="H952" s="65">
        <f>VLOOKUP($A952,'NZ.Stat (Format)'!$C$10:$H$2050,4,)</f>
        <v>4750</v>
      </c>
      <c r="I952" s="65">
        <f>VLOOKUP($A952,'NZ.Stat (Format)'!$C$10:$H$2050,5,)</f>
        <v>6160</v>
      </c>
      <c r="J952" s="65">
        <f>VLOOKUP($A952,'NZ.Stat (Format)'!$C$10:$H$2050,6,)</f>
        <v>6830</v>
      </c>
      <c r="K952" s="37"/>
      <c r="L952" s="37"/>
    </row>
    <row r="953" spans="1:12" x14ac:dyDescent="0.25">
      <c r="A953" s="37" t="s">
        <v>972</v>
      </c>
      <c r="B953" s="37" t="s">
        <v>33</v>
      </c>
      <c r="C953" s="37" t="s">
        <v>33</v>
      </c>
      <c r="D953" s="37" t="b">
        <f t="shared" si="14"/>
        <v>1</v>
      </c>
      <c r="E953" s="37" t="str">
        <f>VLOOKUP(C953,'EDB naming'!$A$6:$B$36,2,)</f>
        <v>Vector Lines</v>
      </c>
      <c r="F953" s="37" t="str">
        <f>VLOOKUP(A953,'NZ.Stat (Format)'!$C$10:$D$2050,2,)</f>
        <v>Auckland</v>
      </c>
      <c r="G953" s="37" t="str">
        <f>VLOOKUP(F953,'TLA-EDB'!$A$12:$C$78,3,)</f>
        <v>Yes</v>
      </c>
      <c r="H953" s="65">
        <f>VLOOKUP($A953,'NZ.Stat (Format)'!$C$10:$H$2050,4,)</f>
        <v>3340</v>
      </c>
      <c r="I953" s="65">
        <f>VLOOKUP($A953,'NZ.Stat (Format)'!$C$10:$H$2050,5,)</f>
        <v>3430</v>
      </c>
      <c r="J953" s="65">
        <f>VLOOKUP($A953,'NZ.Stat (Format)'!$C$10:$H$2050,6,)</f>
        <v>3520</v>
      </c>
      <c r="K953" s="37"/>
      <c r="L953" s="37"/>
    </row>
    <row r="954" spans="1:12" x14ac:dyDescent="0.25">
      <c r="A954" s="37" t="s">
        <v>973</v>
      </c>
      <c r="B954" s="37" t="s">
        <v>33</v>
      </c>
      <c r="C954" s="37" t="s">
        <v>33</v>
      </c>
      <c r="D954" s="37" t="b">
        <f t="shared" si="14"/>
        <v>1</v>
      </c>
      <c r="E954" s="37" t="str">
        <f>VLOOKUP(C954,'EDB naming'!$A$6:$B$36,2,)</f>
        <v>Vector Lines</v>
      </c>
      <c r="F954" s="37" t="str">
        <f>VLOOKUP(A954,'NZ.Stat (Format)'!$C$10:$D$2050,2,)</f>
        <v>Auckland</v>
      </c>
      <c r="G954" s="37" t="str">
        <f>VLOOKUP(F954,'TLA-EDB'!$A$12:$C$78,3,)</f>
        <v>Yes</v>
      </c>
      <c r="H954" s="65">
        <f>VLOOKUP($A954,'NZ.Stat (Format)'!$C$10:$H$2050,4,)</f>
        <v>1830</v>
      </c>
      <c r="I954" s="65">
        <f>VLOOKUP($A954,'NZ.Stat (Format)'!$C$10:$H$2050,5,)</f>
        <v>2210</v>
      </c>
      <c r="J954" s="65">
        <f>VLOOKUP($A954,'NZ.Stat (Format)'!$C$10:$H$2050,6,)</f>
        <v>2700</v>
      </c>
      <c r="K954" s="37"/>
      <c r="L954" s="37"/>
    </row>
    <row r="955" spans="1:12" x14ac:dyDescent="0.25">
      <c r="A955" s="37" t="s">
        <v>974</v>
      </c>
      <c r="B955" s="37" t="s">
        <v>33</v>
      </c>
      <c r="C955" s="37" t="s">
        <v>33</v>
      </c>
      <c r="D955" s="37" t="b">
        <f t="shared" si="14"/>
        <v>1</v>
      </c>
      <c r="E955" s="37" t="str">
        <f>VLOOKUP(C955,'EDB naming'!$A$6:$B$36,2,)</f>
        <v>Vector Lines</v>
      </c>
      <c r="F955" s="37" t="str">
        <f>VLOOKUP(A955,'NZ.Stat (Format)'!$C$10:$D$2050,2,)</f>
        <v>Auckland</v>
      </c>
      <c r="G955" s="37" t="str">
        <f>VLOOKUP(F955,'TLA-EDB'!$A$12:$C$78,3,)</f>
        <v>Yes</v>
      </c>
      <c r="H955" s="65">
        <f>VLOOKUP($A955,'NZ.Stat (Format)'!$C$10:$H$2050,4,)</f>
        <v>4010</v>
      </c>
      <c r="I955" s="65">
        <f>VLOOKUP($A955,'NZ.Stat (Format)'!$C$10:$H$2050,5,)</f>
        <v>4080</v>
      </c>
      <c r="J955" s="65">
        <f>VLOOKUP($A955,'NZ.Stat (Format)'!$C$10:$H$2050,6,)</f>
        <v>4130</v>
      </c>
      <c r="K955" s="37"/>
      <c r="L955" s="37"/>
    </row>
    <row r="956" spans="1:12" x14ac:dyDescent="0.25">
      <c r="A956" s="37" t="s">
        <v>975</v>
      </c>
      <c r="B956" s="37" t="s">
        <v>33</v>
      </c>
      <c r="C956" s="37" t="s">
        <v>33</v>
      </c>
      <c r="D956" s="37" t="b">
        <f t="shared" si="14"/>
        <v>1</v>
      </c>
      <c r="E956" s="37" t="str">
        <f>VLOOKUP(C956,'EDB naming'!$A$6:$B$36,2,)</f>
        <v>Vector Lines</v>
      </c>
      <c r="F956" s="37" t="str">
        <f>VLOOKUP(A956,'NZ.Stat (Format)'!$C$10:$D$2050,2,)</f>
        <v>Auckland</v>
      </c>
      <c r="G956" s="37" t="str">
        <f>VLOOKUP(F956,'TLA-EDB'!$A$12:$C$78,3,)</f>
        <v>Yes</v>
      </c>
      <c r="H956" s="65">
        <f>VLOOKUP($A956,'NZ.Stat (Format)'!$C$10:$H$2050,4,)</f>
        <v>2470</v>
      </c>
      <c r="I956" s="65">
        <f>VLOOKUP($A956,'NZ.Stat (Format)'!$C$10:$H$2050,5,)</f>
        <v>2510</v>
      </c>
      <c r="J956" s="65">
        <f>VLOOKUP($A956,'NZ.Stat (Format)'!$C$10:$H$2050,6,)</f>
        <v>2540</v>
      </c>
      <c r="K956" s="37"/>
      <c r="L956" s="37"/>
    </row>
    <row r="957" spans="1:12" x14ac:dyDescent="0.25">
      <c r="A957" s="37" t="s">
        <v>976</v>
      </c>
      <c r="B957" s="37" t="s">
        <v>33</v>
      </c>
      <c r="C957" s="37" t="s">
        <v>33</v>
      </c>
      <c r="D957" s="37" t="b">
        <f t="shared" si="14"/>
        <v>1</v>
      </c>
      <c r="E957" s="37" t="str">
        <f>VLOOKUP(C957,'EDB naming'!$A$6:$B$36,2,)</f>
        <v>Vector Lines</v>
      </c>
      <c r="F957" s="37" t="str">
        <f>VLOOKUP(A957,'NZ.Stat (Format)'!$C$10:$D$2050,2,)</f>
        <v>Auckland</v>
      </c>
      <c r="G957" s="37" t="str">
        <f>VLOOKUP(F957,'TLA-EDB'!$A$12:$C$78,3,)</f>
        <v>Yes</v>
      </c>
      <c r="H957" s="65">
        <f>VLOOKUP($A957,'NZ.Stat (Format)'!$C$10:$H$2050,4,)</f>
        <v>3770</v>
      </c>
      <c r="I957" s="65">
        <f>VLOOKUP($A957,'NZ.Stat (Format)'!$C$10:$H$2050,5,)</f>
        <v>3870</v>
      </c>
      <c r="J957" s="65">
        <f>VLOOKUP($A957,'NZ.Stat (Format)'!$C$10:$H$2050,6,)</f>
        <v>3940</v>
      </c>
      <c r="K957" s="37"/>
      <c r="L957" s="37"/>
    </row>
    <row r="958" spans="1:12" x14ac:dyDescent="0.25">
      <c r="A958" s="37" t="s">
        <v>977</v>
      </c>
      <c r="B958" s="37" t="s">
        <v>33</v>
      </c>
      <c r="C958" s="37" t="s">
        <v>33</v>
      </c>
      <c r="D958" s="37" t="b">
        <f t="shared" si="14"/>
        <v>1</v>
      </c>
      <c r="E958" s="37" t="str">
        <f>VLOOKUP(C958,'EDB naming'!$A$6:$B$36,2,)</f>
        <v>Vector Lines</v>
      </c>
      <c r="F958" s="37" t="str">
        <f>VLOOKUP(A958,'NZ.Stat (Format)'!$C$10:$D$2050,2,)</f>
        <v>Auckland</v>
      </c>
      <c r="G958" s="37" t="str">
        <f>VLOOKUP(F958,'TLA-EDB'!$A$12:$C$78,3,)</f>
        <v>Yes</v>
      </c>
      <c r="H958" s="65">
        <f>VLOOKUP($A958,'NZ.Stat (Format)'!$C$10:$H$2050,4,)</f>
        <v>5920</v>
      </c>
      <c r="I958" s="65">
        <f>VLOOKUP($A958,'NZ.Stat (Format)'!$C$10:$H$2050,5,)</f>
        <v>6300</v>
      </c>
      <c r="J958" s="65">
        <f>VLOOKUP($A958,'NZ.Stat (Format)'!$C$10:$H$2050,6,)</f>
        <v>6450</v>
      </c>
      <c r="K958" s="37"/>
      <c r="L958" s="37"/>
    </row>
    <row r="959" spans="1:12" x14ac:dyDescent="0.25">
      <c r="A959" s="37" t="s">
        <v>978</v>
      </c>
      <c r="B959" s="37" t="s">
        <v>33</v>
      </c>
      <c r="C959" s="37" t="s">
        <v>33</v>
      </c>
      <c r="D959" s="37" t="b">
        <f t="shared" si="14"/>
        <v>1</v>
      </c>
      <c r="E959" s="37" t="str">
        <f>VLOOKUP(C959,'EDB naming'!$A$6:$B$36,2,)</f>
        <v>Vector Lines</v>
      </c>
      <c r="F959" s="37" t="str">
        <f>VLOOKUP(A959,'NZ.Stat (Format)'!$C$10:$D$2050,2,)</f>
        <v>Auckland</v>
      </c>
      <c r="G959" s="37" t="str">
        <f>VLOOKUP(F959,'TLA-EDB'!$A$12:$C$78,3,)</f>
        <v>Yes</v>
      </c>
      <c r="H959" s="65">
        <f>VLOOKUP($A959,'NZ.Stat (Format)'!$C$10:$H$2050,4,)</f>
        <v>2830</v>
      </c>
      <c r="I959" s="65">
        <f>VLOOKUP($A959,'NZ.Stat (Format)'!$C$10:$H$2050,5,)</f>
        <v>2960</v>
      </c>
      <c r="J959" s="65">
        <f>VLOOKUP($A959,'NZ.Stat (Format)'!$C$10:$H$2050,6,)</f>
        <v>2980</v>
      </c>
      <c r="K959" s="37"/>
      <c r="L959" s="37"/>
    </row>
    <row r="960" spans="1:12" x14ac:dyDescent="0.25">
      <c r="A960" s="37" t="s">
        <v>979</v>
      </c>
      <c r="B960" s="37" t="s">
        <v>33</v>
      </c>
      <c r="C960" s="37" t="s">
        <v>33</v>
      </c>
      <c r="D960" s="37" t="b">
        <f t="shared" si="14"/>
        <v>1</v>
      </c>
      <c r="E960" s="37" t="str">
        <f>VLOOKUP(C960,'EDB naming'!$A$6:$B$36,2,)</f>
        <v>Vector Lines</v>
      </c>
      <c r="F960" s="37" t="str">
        <f>VLOOKUP(A960,'NZ.Stat (Format)'!$C$10:$D$2050,2,)</f>
        <v>Auckland</v>
      </c>
      <c r="G960" s="37" t="str">
        <f>VLOOKUP(F960,'TLA-EDB'!$A$12:$C$78,3,)</f>
        <v>Yes</v>
      </c>
      <c r="H960" s="65">
        <f>VLOOKUP($A960,'NZ.Stat (Format)'!$C$10:$H$2050,4,)</f>
        <v>2930</v>
      </c>
      <c r="I960" s="65">
        <f>VLOOKUP($A960,'NZ.Stat (Format)'!$C$10:$H$2050,5,)</f>
        <v>3210</v>
      </c>
      <c r="J960" s="65">
        <f>VLOOKUP($A960,'NZ.Stat (Format)'!$C$10:$H$2050,6,)</f>
        <v>3500</v>
      </c>
      <c r="K960" s="37"/>
      <c r="L960" s="37"/>
    </row>
    <row r="961" spans="1:12" x14ac:dyDescent="0.25">
      <c r="A961" s="37" t="s">
        <v>980</v>
      </c>
      <c r="B961" s="37" t="s">
        <v>33</v>
      </c>
      <c r="C961" s="37" t="s">
        <v>33</v>
      </c>
      <c r="D961" s="37" t="b">
        <f t="shared" si="14"/>
        <v>1</v>
      </c>
      <c r="E961" s="37" t="str">
        <f>VLOOKUP(C961,'EDB naming'!$A$6:$B$36,2,)</f>
        <v>Vector Lines</v>
      </c>
      <c r="F961" s="37" t="str">
        <f>VLOOKUP(A961,'NZ.Stat (Format)'!$C$10:$D$2050,2,)</f>
        <v>Auckland</v>
      </c>
      <c r="G961" s="37" t="str">
        <f>VLOOKUP(F961,'TLA-EDB'!$A$12:$C$78,3,)</f>
        <v>Yes</v>
      </c>
      <c r="H961" s="65">
        <f>VLOOKUP($A961,'NZ.Stat (Format)'!$C$10:$H$2050,4,)</f>
        <v>3430</v>
      </c>
      <c r="I961" s="65">
        <f>VLOOKUP($A961,'NZ.Stat (Format)'!$C$10:$H$2050,5,)</f>
        <v>3620</v>
      </c>
      <c r="J961" s="65">
        <f>VLOOKUP($A961,'NZ.Stat (Format)'!$C$10:$H$2050,6,)</f>
        <v>3690</v>
      </c>
      <c r="K961" s="37"/>
      <c r="L961" s="37"/>
    </row>
    <row r="962" spans="1:12" x14ac:dyDescent="0.25">
      <c r="A962" s="37" t="s">
        <v>981</v>
      </c>
      <c r="B962" s="37" t="s">
        <v>33</v>
      </c>
      <c r="C962" s="37" t="s">
        <v>33</v>
      </c>
      <c r="D962" s="37" t="b">
        <f t="shared" si="14"/>
        <v>1</v>
      </c>
      <c r="E962" s="37" t="str">
        <f>VLOOKUP(C962,'EDB naming'!$A$6:$B$36,2,)</f>
        <v>Vector Lines</v>
      </c>
      <c r="F962" s="37" t="str">
        <f>VLOOKUP(A962,'NZ.Stat (Format)'!$C$10:$D$2050,2,)</f>
        <v>Auckland</v>
      </c>
      <c r="G962" s="37" t="str">
        <f>VLOOKUP(F962,'TLA-EDB'!$A$12:$C$78,3,)</f>
        <v>Yes</v>
      </c>
      <c r="H962" s="65">
        <f>VLOOKUP($A962,'NZ.Stat (Format)'!$C$10:$H$2050,4,)</f>
        <v>5790</v>
      </c>
      <c r="I962" s="65">
        <f>VLOOKUP($A962,'NZ.Stat (Format)'!$C$10:$H$2050,5,)</f>
        <v>6080</v>
      </c>
      <c r="J962" s="65">
        <f>VLOOKUP($A962,'NZ.Stat (Format)'!$C$10:$H$2050,6,)</f>
        <v>6210</v>
      </c>
      <c r="K962" s="37"/>
      <c r="L962" s="37"/>
    </row>
    <row r="963" spans="1:12" x14ac:dyDescent="0.25">
      <c r="A963" s="37" t="s">
        <v>982</v>
      </c>
      <c r="B963" s="37" t="s">
        <v>33</v>
      </c>
      <c r="C963" s="37" t="s">
        <v>33</v>
      </c>
      <c r="D963" s="37" t="b">
        <f t="shared" si="14"/>
        <v>1</v>
      </c>
      <c r="E963" s="37" t="str">
        <f>VLOOKUP(C963,'EDB naming'!$A$6:$B$36,2,)</f>
        <v>Vector Lines</v>
      </c>
      <c r="F963" s="37" t="str">
        <f>VLOOKUP(A963,'NZ.Stat (Format)'!$C$10:$D$2050,2,)</f>
        <v>Auckland</v>
      </c>
      <c r="G963" s="37" t="str">
        <f>VLOOKUP(F963,'TLA-EDB'!$A$12:$C$78,3,)</f>
        <v>Yes</v>
      </c>
      <c r="H963" s="65">
        <f>VLOOKUP($A963,'NZ.Stat (Format)'!$C$10:$H$2050,4,)</f>
        <v>5840</v>
      </c>
      <c r="I963" s="65">
        <f>VLOOKUP($A963,'NZ.Stat (Format)'!$C$10:$H$2050,5,)</f>
        <v>6150</v>
      </c>
      <c r="J963" s="65">
        <f>VLOOKUP($A963,'NZ.Stat (Format)'!$C$10:$H$2050,6,)</f>
        <v>6340</v>
      </c>
      <c r="K963" s="37"/>
      <c r="L963" s="37"/>
    </row>
    <row r="964" spans="1:12" x14ac:dyDescent="0.25">
      <c r="A964" s="37" t="s">
        <v>983</v>
      </c>
      <c r="B964" s="37" t="s">
        <v>33</v>
      </c>
      <c r="C964" s="37" t="s">
        <v>33</v>
      </c>
      <c r="D964" s="37" t="b">
        <f t="shared" si="14"/>
        <v>1</v>
      </c>
      <c r="E964" s="37" t="str">
        <f>VLOOKUP(C964,'EDB naming'!$A$6:$B$36,2,)</f>
        <v>Vector Lines</v>
      </c>
      <c r="F964" s="37" t="str">
        <f>VLOOKUP(A964,'NZ.Stat (Format)'!$C$10:$D$2050,2,)</f>
        <v>Auckland</v>
      </c>
      <c r="G964" s="37" t="str">
        <f>VLOOKUP(F964,'TLA-EDB'!$A$12:$C$78,3,)</f>
        <v>Yes</v>
      </c>
      <c r="H964" s="65">
        <f>VLOOKUP($A964,'NZ.Stat (Format)'!$C$10:$H$2050,4,)</f>
        <v>1120</v>
      </c>
      <c r="I964" s="65">
        <f>VLOOKUP($A964,'NZ.Stat (Format)'!$C$10:$H$2050,5,)</f>
        <v>1180</v>
      </c>
      <c r="J964" s="65">
        <f>VLOOKUP($A964,'NZ.Stat (Format)'!$C$10:$H$2050,6,)</f>
        <v>1240</v>
      </c>
      <c r="K964" s="37"/>
      <c r="L964" s="37"/>
    </row>
    <row r="965" spans="1:12" x14ac:dyDescent="0.25">
      <c r="A965" s="37" t="s">
        <v>984</v>
      </c>
      <c r="B965" s="37" t="s">
        <v>33</v>
      </c>
      <c r="C965" s="37" t="s">
        <v>33</v>
      </c>
      <c r="D965" s="37" t="b">
        <f t="shared" si="14"/>
        <v>1</v>
      </c>
      <c r="E965" s="37" t="str">
        <f>VLOOKUP(C965,'EDB naming'!$A$6:$B$36,2,)</f>
        <v>Vector Lines</v>
      </c>
      <c r="F965" s="37" t="str">
        <f>VLOOKUP(A965,'NZ.Stat (Format)'!$C$10:$D$2050,2,)</f>
        <v>Auckland</v>
      </c>
      <c r="G965" s="37" t="str">
        <f>VLOOKUP(F965,'TLA-EDB'!$A$12:$C$78,3,)</f>
        <v>Yes</v>
      </c>
      <c r="H965" s="65">
        <f>VLOOKUP($A965,'NZ.Stat (Format)'!$C$10:$H$2050,4,)</f>
        <v>2470</v>
      </c>
      <c r="I965" s="65">
        <f>VLOOKUP($A965,'NZ.Stat (Format)'!$C$10:$H$2050,5,)</f>
        <v>2720</v>
      </c>
      <c r="J965" s="65">
        <f>VLOOKUP($A965,'NZ.Stat (Format)'!$C$10:$H$2050,6,)</f>
        <v>2980</v>
      </c>
      <c r="K965" s="37"/>
      <c r="L965" s="37"/>
    </row>
    <row r="966" spans="1:12" x14ac:dyDescent="0.25">
      <c r="A966" s="37" t="s">
        <v>985</v>
      </c>
      <c r="B966" s="37" t="s">
        <v>79</v>
      </c>
      <c r="C966" s="37" t="s">
        <v>79</v>
      </c>
      <c r="D966" s="37" t="b">
        <f t="shared" si="14"/>
        <v>1</v>
      </c>
      <c r="E966" s="37" t="str">
        <f>VLOOKUP(C966,'EDB naming'!$A$6:$B$36,2,)</f>
        <v>The Power Company</v>
      </c>
      <c r="F966" s="37" t="str">
        <f>VLOOKUP(A966,'NZ.Stat (Format)'!$C$10:$D$2050,2,)</f>
        <v>Southland district</v>
      </c>
      <c r="G966" s="37" t="str">
        <f>VLOOKUP(F966,'TLA-EDB'!$A$12:$C$78,3,)</f>
        <v>Yes</v>
      </c>
      <c r="H966" s="65">
        <f>VLOOKUP($A966,'NZ.Stat (Format)'!$C$10:$H$2050,4,)</f>
        <v>980</v>
      </c>
      <c r="I966" s="65">
        <f>VLOOKUP($A966,'NZ.Stat (Format)'!$C$10:$H$2050,5,)</f>
        <v>1000</v>
      </c>
      <c r="J966" s="65">
        <f>VLOOKUP($A966,'NZ.Stat (Format)'!$C$10:$H$2050,6,)</f>
        <v>1010</v>
      </c>
      <c r="K966" s="37"/>
      <c r="L966" s="37"/>
    </row>
    <row r="967" spans="1:12" x14ac:dyDescent="0.25">
      <c r="A967" s="37" t="s">
        <v>986</v>
      </c>
      <c r="B967" s="37" t="s">
        <v>79</v>
      </c>
      <c r="C967" s="37" t="s">
        <v>79</v>
      </c>
      <c r="D967" s="37" t="b">
        <f t="shared" si="14"/>
        <v>1</v>
      </c>
      <c r="E967" s="37" t="str">
        <f>VLOOKUP(C967,'EDB naming'!$A$6:$B$36,2,)</f>
        <v>The Power Company</v>
      </c>
      <c r="F967" s="37" t="str">
        <f>VLOOKUP(A967,'NZ.Stat (Format)'!$C$10:$D$2050,2,)</f>
        <v>Southland district</v>
      </c>
      <c r="G967" s="37" t="str">
        <f>VLOOKUP(F967,'TLA-EDB'!$A$12:$C$78,3,)</f>
        <v>Yes</v>
      </c>
      <c r="H967" s="65">
        <f>VLOOKUP($A967,'NZ.Stat (Format)'!$C$10:$H$2050,4,)</f>
        <v>1430</v>
      </c>
      <c r="I967" s="65">
        <f>VLOOKUP($A967,'NZ.Stat (Format)'!$C$10:$H$2050,5,)</f>
        <v>1440</v>
      </c>
      <c r="J967" s="65">
        <f>VLOOKUP($A967,'NZ.Stat (Format)'!$C$10:$H$2050,6,)</f>
        <v>1440</v>
      </c>
      <c r="K967" s="37"/>
      <c r="L967" s="37"/>
    </row>
    <row r="968" spans="1:12" x14ac:dyDescent="0.25">
      <c r="A968" s="37" t="s">
        <v>987</v>
      </c>
      <c r="B968" s="37" t="s">
        <v>79</v>
      </c>
      <c r="C968" s="37" t="s">
        <v>79</v>
      </c>
      <c r="D968" s="37" t="b">
        <f t="shared" si="14"/>
        <v>1</v>
      </c>
      <c r="E968" s="37" t="str">
        <f>VLOOKUP(C968,'EDB naming'!$A$6:$B$36,2,)</f>
        <v>The Power Company</v>
      </c>
      <c r="F968" s="37" t="str">
        <f>VLOOKUP(A968,'NZ.Stat (Format)'!$C$10:$D$2050,2,)</f>
        <v>Southland district</v>
      </c>
      <c r="G968" s="37" t="str">
        <f>VLOOKUP(F968,'TLA-EDB'!$A$12:$C$78,3,)</f>
        <v>Yes</v>
      </c>
      <c r="H968" s="65">
        <f>VLOOKUP($A968,'NZ.Stat (Format)'!$C$10:$H$2050,4,)</f>
        <v>2080</v>
      </c>
      <c r="I968" s="65">
        <f>VLOOKUP($A968,'NZ.Stat (Format)'!$C$10:$H$2050,5,)</f>
        <v>2150</v>
      </c>
      <c r="J968" s="65">
        <f>VLOOKUP($A968,'NZ.Stat (Format)'!$C$10:$H$2050,6,)</f>
        <v>2220</v>
      </c>
      <c r="K968" s="37"/>
      <c r="L968" s="37"/>
    </row>
    <row r="969" spans="1:12" x14ac:dyDescent="0.25">
      <c r="A969" s="37" t="s">
        <v>988</v>
      </c>
      <c r="B969" s="37" t="s">
        <v>33</v>
      </c>
      <c r="C969" s="37" t="s">
        <v>33</v>
      </c>
      <c r="D969" s="37" t="b">
        <f t="shared" si="14"/>
        <v>1</v>
      </c>
      <c r="E969" s="37" t="str">
        <f>VLOOKUP(C969,'EDB naming'!$A$6:$B$36,2,)</f>
        <v>Vector Lines</v>
      </c>
      <c r="F969" s="37" t="str">
        <f>VLOOKUP(A969,'NZ.Stat (Format)'!$C$10:$D$2050,2,)</f>
        <v>Auckland</v>
      </c>
      <c r="G969" s="37" t="str">
        <f>VLOOKUP(F969,'TLA-EDB'!$A$12:$C$78,3,)</f>
        <v>Yes</v>
      </c>
      <c r="H969" s="65">
        <f>VLOOKUP($A969,'NZ.Stat (Format)'!$C$10:$H$2050,4,)</f>
        <v>2780</v>
      </c>
      <c r="I969" s="65">
        <f>VLOOKUP($A969,'NZ.Stat (Format)'!$C$10:$H$2050,5,)</f>
        <v>2980</v>
      </c>
      <c r="J969" s="65">
        <f>VLOOKUP($A969,'NZ.Stat (Format)'!$C$10:$H$2050,6,)</f>
        <v>3210</v>
      </c>
      <c r="K969" s="37"/>
      <c r="L969" s="37"/>
    </row>
    <row r="970" spans="1:12" x14ac:dyDescent="0.25">
      <c r="A970" s="37" t="s">
        <v>989</v>
      </c>
      <c r="B970" s="37" t="s">
        <v>133</v>
      </c>
      <c r="C970" s="37" t="s">
        <v>33</v>
      </c>
      <c r="D970" s="37" t="b">
        <f t="shared" si="14"/>
        <v>0</v>
      </c>
      <c r="E970" s="37" t="str">
        <f>VLOOKUP(C970,'EDB naming'!$A$6:$B$36,2,)</f>
        <v>Vector Lines</v>
      </c>
      <c r="F970" s="37" t="str">
        <f>VLOOKUP(A970,'NZ.Stat (Format)'!$C$10:$D$2050,2,)</f>
        <v>Auckland</v>
      </c>
      <c r="G970" s="37" t="str">
        <f>VLOOKUP(F970,'TLA-EDB'!$A$12:$C$78,3,)</f>
        <v>Yes</v>
      </c>
      <c r="H970" s="65">
        <f>VLOOKUP($A970,'NZ.Stat (Format)'!$C$10:$H$2050,4,)</f>
        <v>1780</v>
      </c>
      <c r="I970" s="65">
        <f>VLOOKUP($A970,'NZ.Stat (Format)'!$C$10:$H$2050,5,)</f>
        <v>1830</v>
      </c>
      <c r="J970" s="65">
        <f>VLOOKUP($A970,'NZ.Stat (Format)'!$C$10:$H$2050,6,)</f>
        <v>1890</v>
      </c>
      <c r="K970" s="37"/>
      <c r="L970" s="37" t="s">
        <v>4175</v>
      </c>
    </row>
    <row r="971" spans="1:12" x14ac:dyDescent="0.25">
      <c r="A971" s="37" t="s">
        <v>990</v>
      </c>
      <c r="B971" s="37" t="s">
        <v>133</v>
      </c>
      <c r="C971" s="37" t="s">
        <v>133</v>
      </c>
      <c r="D971" s="37" t="b">
        <f t="shared" si="14"/>
        <v>1</v>
      </c>
      <c r="E971" s="37" t="str">
        <f>VLOOKUP(C971,'EDB naming'!$A$6:$B$36,2,)</f>
        <v>Counties Power</v>
      </c>
      <c r="F971" s="37" t="str">
        <f>VLOOKUP(A971,'NZ.Stat (Format)'!$C$10:$D$2050,2,)</f>
        <v>Auckland</v>
      </c>
      <c r="G971" s="37" t="str">
        <f>VLOOKUP(F971,'TLA-EDB'!$A$12:$C$78,3,)</f>
        <v>Yes</v>
      </c>
      <c r="H971" s="65">
        <f>VLOOKUP($A971,'NZ.Stat (Format)'!$C$10:$H$2050,4,)</f>
        <v>2910</v>
      </c>
      <c r="I971" s="65">
        <f>VLOOKUP($A971,'NZ.Stat (Format)'!$C$10:$H$2050,5,)</f>
        <v>3130</v>
      </c>
      <c r="J971" s="65">
        <f>VLOOKUP($A971,'NZ.Stat (Format)'!$C$10:$H$2050,6,)</f>
        <v>3220</v>
      </c>
      <c r="K971" s="37"/>
      <c r="L971" s="37"/>
    </row>
    <row r="972" spans="1:12" x14ac:dyDescent="0.25">
      <c r="A972" s="37" t="s">
        <v>991</v>
      </c>
      <c r="B972" s="37" t="s">
        <v>133</v>
      </c>
      <c r="C972" s="37" t="s">
        <v>133</v>
      </c>
      <c r="D972" s="37" t="b">
        <f t="shared" si="14"/>
        <v>1</v>
      </c>
      <c r="E972" s="37" t="str">
        <f>VLOOKUP(C972,'EDB naming'!$A$6:$B$36,2,)</f>
        <v>Counties Power</v>
      </c>
      <c r="F972" s="37" t="str">
        <f>VLOOKUP(A972,'NZ.Stat (Format)'!$C$10:$D$2050,2,)</f>
        <v>Auckland</v>
      </c>
      <c r="G972" s="37" t="str">
        <f>VLOOKUP(F972,'TLA-EDB'!$A$12:$C$78,3,)</f>
        <v>Yes</v>
      </c>
      <c r="H972" s="65">
        <f>VLOOKUP($A972,'NZ.Stat (Format)'!$C$10:$H$2050,4,)</f>
        <v>3320</v>
      </c>
      <c r="I972" s="65">
        <f>VLOOKUP($A972,'NZ.Stat (Format)'!$C$10:$H$2050,5,)</f>
        <v>3410</v>
      </c>
      <c r="J972" s="65">
        <f>VLOOKUP($A972,'NZ.Stat (Format)'!$C$10:$H$2050,6,)</f>
        <v>3490</v>
      </c>
      <c r="K972" s="37"/>
      <c r="L972" s="37"/>
    </row>
    <row r="973" spans="1:12" x14ac:dyDescent="0.25">
      <c r="A973" s="37" t="s">
        <v>992</v>
      </c>
      <c r="B973" s="37" t="s">
        <v>33</v>
      </c>
      <c r="C973" s="37" t="s">
        <v>33</v>
      </c>
      <c r="D973" s="37" t="b">
        <f t="shared" si="14"/>
        <v>1</v>
      </c>
      <c r="E973" s="37" t="str">
        <f>VLOOKUP(C973,'EDB naming'!$A$6:$B$36,2,)</f>
        <v>Vector Lines</v>
      </c>
      <c r="F973" s="37" t="str">
        <f>VLOOKUP(A973,'NZ.Stat (Format)'!$C$10:$D$2050,2,)</f>
        <v>Auckland</v>
      </c>
      <c r="G973" s="37" t="str">
        <f>VLOOKUP(F973,'TLA-EDB'!$A$12:$C$78,3,)</f>
        <v>Yes</v>
      </c>
      <c r="H973" s="65">
        <f>VLOOKUP($A973,'NZ.Stat (Format)'!$C$10:$H$2050,4,)</f>
        <v>6970</v>
      </c>
      <c r="I973" s="65">
        <f>VLOOKUP($A973,'NZ.Stat (Format)'!$C$10:$H$2050,5,)</f>
        <v>7140</v>
      </c>
      <c r="J973" s="65">
        <f>VLOOKUP($A973,'NZ.Stat (Format)'!$C$10:$H$2050,6,)</f>
        <v>7260</v>
      </c>
      <c r="K973" s="37"/>
      <c r="L973" s="37"/>
    </row>
    <row r="974" spans="1:12" x14ac:dyDescent="0.25">
      <c r="A974" s="37" t="s">
        <v>993</v>
      </c>
      <c r="B974" s="37" t="s">
        <v>33</v>
      </c>
      <c r="C974" s="37" t="s">
        <v>33</v>
      </c>
      <c r="D974" s="37" t="b">
        <f t="shared" si="14"/>
        <v>1</v>
      </c>
      <c r="E974" s="37" t="str">
        <f>VLOOKUP(C974,'EDB naming'!$A$6:$B$36,2,)</f>
        <v>Vector Lines</v>
      </c>
      <c r="F974" s="37" t="str">
        <f>VLOOKUP(A974,'NZ.Stat (Format)'!$C$10:$D$2050,2,)</f>
        <v>Auckland</v>
      </c>
      <c r="G974" s="37" t="str">
        <f>VLOOKUP(F974,'TLA-EDB'!$A$12:$C$78,3,)</f>
        <v>Yes</v>
      </c>
      <c r="H974" s="65">
        <f>VLOOKUP($A974,'NZ.Stat (Format)'!$C$10:$H$2050,4,)</f>
        <v>2070</v>
      </c>
      <c r="I974" s="65">
        <f>VLOOKUP($A974,'NZ.Stat (Format)'!$C$10:$H$2050,5,)</f>
        <v>2160</v>
      </c>
      <c r="J974" s="65">
        <f>VLOOKUP($A974,'NZ.Stat (Format)'!$C$10:$H$2050,6,)</f>
        <v>2250</v>
      </c>
      <c r="K974" s="37"/>
      <c r="L974" s="37"/>
    </row>
    <row r="975" spans="1:12" x14ac:dyDescent="0.25">
      <c r="A975" s="37" t="s">
        <v>994</v>
      </c>
      <c r="B975" s="37" t="s">
        <v>33</v>
      </c>
      <c r="C975" s="37" t="s">
        <v>33</v>
      </c>
      <c r="D975" s="37" t="b">
        <f t="shared" si="14"/>
        <v>1</v>
      </c>
      <c r="E975" s="37" t="str">
        <f>VLOOKUP(C975,'EDB naming'!$A$6:$B$36,2,)</f>
        <v>Vector Lines</v>
      </c>
      <c r="F975" s="37" t="str">
        <f>VLOOKUP(A975,'NZ.Stat (Format)'!$C$10:$D$2050,2,)</f>
        <v>Auckland</v>
      </c>
      <c r="G975" s="37" t="str">
        <f>VLOOKUP(F975,'TLA-EDB'!$A$12:$C$78,3,)</f>
        <v>Yes</v>
      </c>
      <c r="H975" s="65">
        <f>VLOOKUP($A975,'NZ.Stat (Format)'!$C$10:$H$2050,4,)</f>
        <v>4920</v>
      </c>
      <c r="I975" s="65">
        <f>VLOOKUP($A975,'NZ.Stat (Format)'!$C$10:$H$2050,5,)</f>
        <v>5490</v>
      </c>
      <c r="J975" s="65">
        <f>VLOOKUP($A975,'NZ.Stat (Format)'!$C$10:$H$2050,6,)</f>
        <v>6130</v>
      </c>
      <c r="K975" s="37"/>
      <c r="L975" s="37"/>
    </row>
    <row r="976" spans="1:12" x14ac:dyDescent="0.25">
      <c r="A976" s="37" t="s">
        <v>995</v>
      </c>
      <c r="B976" s="37" t="s">
        <v>133</v>
      </c>
      <c r="C976" s="37" t="s">
        <v>133</v>
      </c>
      <c r="D976" s="37" t="b">
        <f t="shared" si="14"/>
        <v>1</v>
      </c>
      <c r="E976" s="37" t="str">
        <f>VLOOKUP(C976,'EDB naming'!$A$6:$B$36,2,)</f>
        <v>Counties Power</v>
      </c>
      <c r="F976" s="37" t="str">
        <f>VLOOKUP(A976,'NZ.Stat (Format)'!$C$10:$D$2050,2,)</f>
        <v>Auckland</v>
      </c>
      <c r="G976" s="37" t="str">
        <f>VLOOKUP(F976,'TLA-EDB'!$A$12:$C$78,3,)</f>
        <v>Yes</v>
      </c>
      <c r="H976" s="65">
        <f>VLOOKUP($A976,'NZ.Stat (Format)'!$C$10:$H$2050,4,)</f>
        <v>11250</v>
      </c>
      <c r="I976" s="65">
        <f>VLOOKUP($A976,'NZ.Stat (Format)'!$C$10:$H$2050,5,)</f>
        <v>12100</v>
      </c>
      <c r="J976" s="65">
        <f>VLOOKUP($A976,'NZ.Stat (Format)'!$C$10:$H$2050,6,)</f>
        <v>12500</v>
      </c>
      <c r="K976" s="37"/>
      <c r="L976" s="37"/>
    </row>
    <row r="977" spans="1:12" x14ac:dyDescent="0.25">
      <c r="A977" s="37" t="s">
        <v>996</v>
      </c>
      <c r="B977" s="37" t="s">
        <v>133</v>
      </c>
      <c r="C977" s="37" t="s">
        <v>133</v>
      </c>
      <c r="D977" s="37" t="b">
        <f t="shared" si="14"/>
        <v>1</v>
      </c>
      <c r="E977" s="37" t="str">
        <f>VLOOKUP(C977,'EDB naming'!$A$6:$B$36,2,)</f>
        <v>Counties Power</v>
      </c>
      <c r="F977" s="37" t="str">
        <f>VLOOKUP(A977,'NZ.Stat (Format)'!$C$10:$D$2050,2,)</f>
        <v>Auckland</v>
      </c>
      <c r="G977" s="37" t="str">
        <f>VLOOKUP(F977,'TLA-EDB'!$A$12:$C$78,3,)</f>
        <v>Yes</v>
      </c>
      <c r="H977" s="65">
        <f>VLOOKUP($A977,'NZ.Stat (Format)'!$C$10:$H$2050,4,)</f>
        <v>3530</v>
      </c>
      <c r="I977" s="65">
        <f>VLOOKUP($A977,'NZ.Stat (Format)'!$C$10:$H$2050,5,)</f>
        <v>3830</v>
      </c>
      <c r="J977" s="65">
        <f>VLOOKUP($A977,'NZ.Stat (Format)'!$C$10:$H$2050,6,)</f>
        <v>4130</v>
      </c>
      <c r="K977" s="37"/>
      <c r="L977" s="37"/>
    </row>
    <row r="978" spans="1:12" x14ac:dyDescent="0.25">
      <c r="A978" s="37" t="s">
        <v>997</v>
      </c>
      <c r="B978" s="37" t="s">
        <v>133</v>
      </c>
      <c r="C978" s="37" t="s">
        <v>133</v>
      </c>
      <c r="D978" s="37" t="b">
        <f t="shared" ref="D978:D1041" si="15">C978=B978</f>
        <v>1</v>
      </c>
      <c r="E978" s="37" t="str">
        <f>VLOOKUP(C978,'EDB naming'!$A$6:$B$36,2,)</f>
        <v>Counties Power</v>
      </c>
      <c r="F978" s="37" t="str">
        <f>VLOOKUP(A978,'NZ.Stat (Format)'!$C$10:$D$2050,2,)</f>
        <v>Waikato district</v>
      </c>
      <c r="G978" s="37" t="str">
        <f>VLOOKUP(F978,'TLA-EDB'!$A$12:$C$78,3,)</f>
        <v>Yes</v>
      </c>
      <c r="H978" s="65">
        <f>VLOOKUP($A978,'NZ.Stat (Format)'!$C$10:$H$2050,4,)</f>
        <v>5090</v>
      </c>
      <c r="I978" s="65">
        <f>VLOOKUP($A978,'NZ.Stat (Format)'!$C$10:$H$2050,5,)</f>
        <v>5710</v>
      </c>
      <c r="J978" s="65">
        <f>VLOOKUP($A978,'NZ.Stat (Format)'!$C$10:$H$2050,6,)</f>
        <v>6330</v>
      </c>
      <c r="K978" s="37"/>
      <c r="L978" s="37"/>
    </row>
    <row r="979" spans="1:12" x14ac:dyDescent="0.25">
      <c r="A979" s="37" t="s">
        <v>998</v>
      </c>
      <c r="B979" s="37" t="s">
        <v>133</v>
      </c>
      <c r="C979" s="37" t="s">
        <v>133</v>
      </c>
      <c r="D979" s="37" t="b">
        <f t="shared" si="15"/>
        <v>1</v>
      </c>
      <c r="E979" s="37" t="str">
        <f>VLOOKUP(C979,'EDB naming'!$A$6:$B$36,2,)</f>
        <v>Counties Power</v>
      </c>
      <c r="F979" s="37" t="str">
        <f>VLOOKUP(A979,'NZ.Stat (Format)'!$C$10:$D$2050,2,)</f>
        <v>Auckland</v>
      </c>
      <c r="G979" s="37" t="str">
        <f>VLOOKUP(F979,'TLA-EDB'!$A$12:$C$78,3,)</f>
        <v>Yes</v>
      </c>
      <c r="H979" s="65">
        <f>VLOOKUP($A979,'NZ.Stat (Format)'!$C$10:$H$2050,4,)</f>
        <v>3910</v>
      </c>
      <c r="I979" s="65">
        <f>VLOOKUP($A979,'NZ.Stat (Format)'!$C$10:$H$2050,5,)</f>
        <v>4020</v>
      </c>
      <c r="J979" s="65">
        <f>VLOOKUP($A979,'NZ.Stat (Format)'!$C$10:$H$2050,6,)</f>
        <v>4130</v>
      </c>
      <c r="K979" s="37"/>
      <c r="L979" s="37"/>
    </row>
    <row r="980" spans="1:12" x14ac:dyDescent="0.25">
      <c r="A980" s="37" t="s">
        <v>999</v>
      </c>
      <c r="B980" s="37" t="s">
        <v>175</v>
      </c>
      <c r="C980" s="37" t="s">
        <v>175</v>
      </c>
      <c r="D980" s="37" t="b">
        <f t="shared" si="15"/>
        <v>1</v>
      </c>
      <c r="E980" s="37" t="str">
        <f>VLOOKUP(C980,'EDB naming'!$A$6:$B$36,2,)</f>
        <v>WEL Networks</v>
      </c>
      <c r="F980" s="37" t="str">
        <f>VLOOKUP(A980,'NZ.Stat (Format)'!$C$10:$D$2050,2,)</f>
        <v>Hamilton city</v>
      </c>
      <c r="G980" s="37" t="str">
        <f>VLOOKUP(F980,'TLA-EDB'!$A$12:$C$78,3,)</f>
        <v/>
      </c>
      <c r="H980" s="65">
        <f>VLOOKUP($A980,'NZ.Stat (Format)'!$C$10:$H$2050,4,)</f>
        <v>6040</v>
      </c>
      <c r="I980" s="65">
        <f>VLOOKUP($A980,'NZ.Stat (Format)'!$C$10:$H$2050,5,)</f>
        <v>7670</v>
      </c>
      <c r="J980" s="65">
        <f>VLOOKUP($A980,'NZ.Stat (Format)'!$C$10:$H$2050,6,)</f>
        <v>8110</v>
      </c>
      <c r="K980" s="37"/>
      <c r="L980" s="37"/>
    </row>
    <row r="981" spans="1:12" x14ac:dyDescent="0.25">
      <c r="A981" s="37" t="s">
        <v>1000</v>
      </c>
      <c r="B981" s="37" t="s">
        <v>175</v>
      </c>
      <c r="C981" s="37" t="s">
        <v>175</v>
      </c>
      <c r="D981" s="37" t="b">
        <f t="shared" si="15"/>
        <v>1</v>
      </c>
      <c r="E981" s="37" t="str">
        <f>VLOOKUP(C981,'EDB naming'!$A$6:$B$36,2,)</f>
        <v>WEL Networks</v>
      </c>
      <c r="F981" s="37" t="str">
        <f>VLOOKUP(A981,'NZ.Stat (Format)'!$C$10:$D$2050,2,)</f>
        <v>Hamilton city</v>
      </c>
      <c r="G981" s="37" t="str">
        <f>VLOOKUP(F981,'TLA-EDB'!$A$12:$C$78,3,)</f>
        <v/>
      </c>
      <c r="H981" s="65">
        <f>VLOOKUP($A981,'NZ.Stat (Format)'!$C$10:$H$2050,4,)</f>
        <v>3480</v>
      </c>
      <c r="I981" s="65">
        <f>VLOOKUP($A981,'NZ.Stat (Format)'!$C$10:$H$2050,5,)</f>
        <v>3540</v>
      </c>
      <c r="J981" s="65">
        <f>VLOOKUP($A981,'NZ.Stat (Format)'!$C$10:$H$2050,6,)</f>
        <v>3580</v>
      </c>
      <c r="K981" s="37"/>
      <c r="L981" s="37"/>
    </row>
    <row r="982" spans="1:12" x14ac:dyDescent="0.25">
      <c r="A982" s="37" t="s">
        <v>1001</v>
      </c>
      <c r="B982" s="37" t="s">
        <v>175</v>
      </c>
      <c r="C982" s="37" t="s">
        <v>175</v>
      </c>
      <c r="D982" s="37" t="b">
        <f t="shared" si="15"/>
        <v>1</v>
      </c>
      <c r="E982" s="37" t="str">
        <f>VLOOKUP(C982,'EDB naming'!$A$6:$B$36,2,)</f>
        <v>WEL Networks</v>
      </c>
      <c r="F982" s="37" t="str">
        <f>VLOOKUP(A982,'NZ.Stat (Format)'!$C$10:$D$2050,2,)</f>
        <v>Waikato district</v>
      </c>
      <c r="G982" s="37" t="str">
        <f>VLOOKUP(F982,'TLA-EDB'!$A$12:$C$78,3,)</f>
        <v>Yes</v>
      </c>
      <c r="H982" s="65">
        <f>VLOOKUP($A982,'NZ.Stat (Format)'!$C$10:$H$2050,4,)</f>
        <v>0</v>
      </c>
      <c r="I982" s="65">
        <f>VLOOKUP($A982,'NZ.Stat (Format)'!$C$10:$H$2050,5,)</f>
        <v>0</v>
      </c>
      <c r="J982" s="65">
        <f>VLOOKUP($A982,'NZ.Stat (Format)'!$C$10:$H$2050,6,)</f>
        <v>0</v>
      </c>
      <c r="K982" s="37"/>
      <c r="L982" s="37"/>
    </row>
    <row r="983" spans="1:12" x14ac:dyDescent="0.25">
      <c r="A983" s="37" t="s">
        <v>1002</v>
      </c>
      <c r="B983" s="37" t="s">
        <v>175</v>
      </c>
      <c r="C983" s="37" t="s">
        <v>175</v>
      </c>
      <c r="D983" s="37" t="b">
        <f t="shared" si="15"/>
        <v>1</v>
      </c>
      <c r="E983" s="37" t="str">
        <f>VLOOKUP(C983,'EDB naming'!$A$6:$B$36,2,)</f>
        <v>WEL Networks</v>
      </c>
      <c r="F983" s="37" t="str">
        <f>VLOOKUP(A983,'NZ.Stat (Format)'!$C$10:$D$2050,2,)</f>
        <v>Waikato district</v>
      </c>
      <c r="G983" s="37" t="str">
        <f>VLOOKUP(F983,'TLA-EDB'!$A$12:$C$78,3,)</f>
        <v>Yes</v>
      </c>
      <c r="H983" s="65">
        <f>VLOOKUP($A983,'NZ.Stat (Format)'!$C$10:$H$2050,4,)</f>
        <v>4580</v>
      </c>
      <c r="I983" s="65">
        <f>VLOOKUP($A983,'NZ.Stat (Format)'!$C$10:$H$2050,5,)</f>
        <v>4990</v>
      </c>
      <c r="J983" s="65">
        <f>VLOOKUP($A983,'NZ.Stat (Format)'!$C$10:$H$2050,6,)</f>
        <v>5400</v>
      </c>
      <c r="K983" s="37"/>
      <c r="L983" s="37"/>
    </row>
    <row r="984" spans="1:12" x14ac:dyDescent="0.25">
      <c r="A984" s="37" t="s">
        <v>1003</v>
      </c>
      <c r="B984" s="37" t="s">
        <v>175</v>
      </c>
      <c r="C984" s="37" t="s">
        <v>175</v>
      </c>
      <c r="D984" s="37" t="b">
        <f t="shared" si="15"/>
        <v>1</v>
      </c>
      <c r="E984" s="37" t="str">
        <f>VLOOKUP(C984,'EDB naming'!$A$6:$B$36,2,)</f>
        <v>WEL Networks</v>
      </c>
      <c r="F984" s="37" t="str">
        <f>VLOOKUP(A984,'NZ.Stat (Format)'!$C$10:$D$2050,2,)</f>
        <v>Waikato district</v>
      </c>
      <c r="G984" s="37" t="str">
        <f>VLOOKUP(F984,'TLA-EDB'!$A$12:$C$78,3,)</f>
        <v>Yes</v>
      </c>
      <c r="H984" s="65">
        <f>VLOOKUP($A984,'NZ.Stat (Format)'!$C$10:$H$2050,4,)</f>
        <v>2240</v>
      </c>
      <c r="I984" s="65">
        <f>VLOOKUP($A984,'NZ.Stat (Format)'!$C$10:$H$2050,5,)</f>
        <v>2510</v>
      </c>
      <c r="J984" s="65">
        <f>VLOOKUP($A984,'NZ.Stat (Format)'!$C$10:$H$2050,6,)</f>
        <v>2780</v>
      </c>
      <c r="K984" s="37"/>
      <c r="L984" s="37"/>
    </row>
    <row r="985" spans="1:12" x14ac:dyDescent="0.25">
      <c r="A985" s="37" t="s">
        <v>1004</v>
      </c>
      <c r="B985" s="37" t="s">
        <v>180</v>
      </c>
      <c r="C985" s="37" t="s">
        <v>180</v>
      </c>
      <c r="D985" s="37" t="b">
        <f t="shared" si="15"/>
        <v>1</v>
      </c>
      <c r="E985" s="37" t="str">
        <f>VLOOKUP(C985,'EDB naming'!$A$6:$B$36,2,)</f>
        <v>Waipa Networks</v>
      </c>
      <c r="F985" s="37" t="str">
        <f>VLOOKUP(A985,'NZ.Stat (Format)'!$C$10:$D$2050,2,)</f>
        <v>Waipa district</v>
      </c>
      <c r="G985" s="37" t="str">
        <f>VLOOKUP(F985,'TLA-EDB'!$A$12:$C$78,3,)</f>
        <v>Yes</v>
      </c>
      <c r="H985" s="65">
        <f>VLOOKUP($A985,'NZ.Stat (Format)'!$C$10:$H$2050,4,)</f>
        <v>1410</v>
      </c>
      <c r="I985" s="65">
        <f>VLOOKUP($A985,'NZ.Stat (Format)'!$C$10:$H$2050,5,)</f>
        <v>1500</v>
      </c>
      <c r="J985" s="65">
        <f>VLOOKUP($A985,'NZ.Stat (Format)'!$C$10:$H$2050,6,)</f>
        <v>1580</v>
      </c>
      <c r="K985" s="37"/>
      <c r="L985" s="37"/>
    </row>
    <row r="986" spans="1:12" x14ac:dyDescent="0.25">
      <c r="A986" s="37" t="s">
        <v>1005</v>
      </c>
      <c r="B986" s="37" t="s">
        <v>133</v>
      </c>
      <c r="C986" s="37" t="s">
        <v>133</v>
      </c>
      <c r="D986" s="37" t="b">
        <f t="shared" si="15"/>
        <v>1</v>
      </c>
      <c r="E986" s="37" t="str">
        <f>VLOOKUP(C986,'EDB naming'!$A$6:$B$36,2,)</f>
        <v>Counties Power</v>
      </c>
      <c r="F986" s="37" t="str">
        <f>VLOOKUP(A986,'NZ.Stat (Format)'!$C$10:$D$2050,2,)</f>
        <v>Waikato district</v>
      </c>
      <c r="G986" s="37" t="str">
        <f>VLOOKUP(F986,'TLA-EDB'!$A$12:$C$78,3,)</f>
        <v>Yes</v>
      </c>
      <c r="H986" s="65">
        <f>VLOOKUP($A986,'NZ.Stat (Format)'!$C$10:$H$2050,4,)</f>
        <v>4260</v>
      </c>
      <c r="I986" s="65">
        <f>VLOOKUP($A986,'NZ.Stat (Format)'!$C$10:$H$2050,5,)</f>
        <v>4470</v>
      </c>
      <c r="J986" s="65">
        <f>VLOOKUP($A986,'NZ.Stat (Format)'!$C$10:$H$2050,6,)</f>
        <v>4670</v>
      </c>
      <c r="K986" s="37"/>
      <c r="L986" s="37"/>
    </row>
    <row r="987" spans="1:12" x14ac:dyDescent="0.25">
      <c r="A987" s="37" t="s">
        <v>1006</v>
      </c>
      <c r="B987" s="37" t="s">
        <v>175</v>
      </c>
      <c r="C987" s="37" t="s">
        <v>175</v>
      </c>
      <c r="D987" s="37" t="b">
        <f t="shared" si="15"/>
        <v>1</v>
      </c>
      <c r="E987" s="37" t="str">
        <f>VLOOKUP(C987,'EDB naming'!$A$6:$B$36,2,)</f>
        <v>WEL Networks</v>
      </c>
      <c r="F987" s="37" t="str">
        <f>VLOOKUP(A987,'NZ.Stat (Format)'!$C$10:$D$2050,2,)</f>
        <v>Waikato district</v>
      </c>
      <c r="G987" s="37" t="str">
        <f>VLOOKUP(F987,'TLA-EDB'!$A$12:$C$78,3,)</f>
        <v>Yes</v>
      </c>
      <c r="H987" s="65">
        <f>VLOOKUP($A987,'NZ.Stat (Format)'!$C$10:$H$2050,4,)</f>
        <v>1020</v>
      </c>
      <c r="I987" s="65">
        <f>VLOOKUP($A987,'NZ.Stat (Format)'!$C$10:$H$2050,5,)</f>
        <v>1060</v>
      </c>
      <c r="J987" s="65">
        <f>VLOOKUP($A987,'NZ.Stat (Format)'!$C$10:$H$2050,6,)</f>
        <v>1100</v>
      </c>
      <c r="K987" s="37"/>
      <c r="L987" s="37"/>
    </row>
    <row r="988" spans="1:12" x14ac:dyDescent="0.25">
      <c r="A988" s="37" t="s">
        <v>1007</v>
      </c>
      <c r="B988" s="37" t="s">
        <v>175</v>
      </c>
      <c r="C988" s="37" t="s">
        <v>175</v>
      </c>
      <c r="D988" s="37" t="b">
        <f t="shared" si="15"/>
        <v>1</v>
      </c>
      <c r="E988" s="37" t="str">
        <f>VLOOKUP(C988,'EDB naming'!$A$6:$B$36,2,)</f>
        <v>WEL Networks</v>
      </c>
      <c r="F988" s="37" t="str">
        <f>VLOOKUP(A988,'NZ.Stat (Format)'!$C$10:$D$2050,2,)</f>
        <v>Waikato district</v>
      </c>
      <c r="G988" s="37" t="str">
        <f>VLOOKUP(F988,'TLA-EDB'!$A$12:$C$78,3,)</f>
        <v>Yes</v>
      </c>
      <c r="H988" s="65">
        <f>VLOOKUP($A988,'NZ.Stat (Format)'!$C$10:$H$2050,4,)</f>
        <v>2070</v>
      </c>
      <c r="I988" s="65">
        <f>VLOOKUP($A988,'NZ.Stat (Format)'!$C$10:$H$2050,5,)</f>
        <v>2430</v>
      </c>
      <c r="J988" s="65">
        <f>VLOOKUP($A988,'NZ.Stat (Format)'!$C$10:$H$2050,6,)</f>
        <v>2810</v>
      </c>
      <c r="K988" s="37"/>
      <c r="L988" s="37"/>
    </row>
    <row r="989" spans="1:12" x14ac:dyDescent="0.25">
      <c r="A989" s="37" t="s">
        <v>1008</v>
      </c>
      <c r="B989" s="37" t="s">
        <v>175</v>
      </c>
      <c r="C989" s="37" t="s">
        <v>175</v>
      </c>
      <c r="D989" s="37" t="b">
        <f t="shared" si="15"/>
        <v>1</v>
      </c>
      <c r="E989" s="37" t="str">
        <f>VLOOKUP(C989,'EDB naming'!$A$6:$B$36,2,)</f>
        <v>WEL Networks</v>
      </c>
      <c r="F989" s="37" t="str">
        <f>VLOOKUP(A989,'NZ.Stat (Format)'!$C$10:$D$2050,2,)</f>
        <v>Waikato district</v>
      </c>
      <c r="G989" s="37" t="str">
        <f>VLOOKUP(F989,'TLA-EDB'!$A$12:$C$78,3,)</f>
        <v>Yes</v>
      </c>
      <c r="H989" s="65">
        <f>VLOOKUP($A989,'NZ.Stat (Format)'!$C$10:$H$2050,4,)</f>
        <v>2520</v>
      </c>
      <c r="I989" s="65">
        <f>VLOOKUP($A989,'NZ.Stat (Format)'!$C$10:$H$2050,5,)</f>
        <v>2690</v>
      </c>
      <c r="J989" s="65">
        <f>VLOOKUP($A989,'NZ.Stat (Format)'!$C$10:$H$2050,6,)</f>
        <v>2850</v>
      </c>
      <c r="K989" s="37"/>
      <c r="L989" s="37"/>
    </row>
    <row r="990" spans="1:12" x14ac:dyDescent="0.25">
      <c r="A990" s="37" t="s">
        <v>1009</v>
      </c>
      <c r="B990" s="37" t="s">
        <v>175</v>
      </c>
      <c r="C990" s="37" t="s">
        <v>175</v>
      </c>
      <c r="D990" s="37" t="b">
        <f t="shared" si="15"/>
        <v>1</v>
      </c>
      <c r="E990" s="37" t="str">
        <f>VLOOKUP(C990,'EDB naming'!$A$6:$B$36,2,)</f>
        <v>WEL Networks</v>
      </c>
      <c r="F990" s="37" t="str">
        <f>VLOOKUP(A990,'NZ.Stat (Format)'!$C$10:$D$2050,2,)</f>
        <v>Hamilton city</v>
      </c>
      <c r="G990" s="37" t="str">
        <f>VLOOKUP(F990,'TLA-EDB'!$A$12:$C$78,3,)</f>
        <v/>
      </c>
      <c r="H990" s="65">
        <f>VLOOKUP($A990,'NZ.Stat (Format)'!$C$10:$H$2050,4,)</f>
        <v>5470</v>
      </c>
      <c r="I990" s="65">
        <f>VLOOKUP($A990,'NZ.Stat (Format)'!$C$10:$H$2050,5,)</f>
        <v>8370</v>
      </c>
      <c r="J990" s="65">
        <f>VLOOKUP($A990,'NZ.Stat (Format)'!$C$10:$H$2050,6,)</f>
        <v>8530</v>
      </c>
      <c r="K990" s="37"/>
      <c r="L990" s="37"/>
    </row>
    <row r="991" spans="1:12" x14ac:dyDescent="0.25">
      <c r="A991" s="37" t="s">
        <v>1010</v>
      </c>
      <c r="B991" s="37" t="s">
        <v>175</v>
      </c>
      <c r="C991" s="37" t="s">
        <v>175</v>
      </c>
      <c r="D991" s="37" t="b">
        <f t="shared" si="15"/>
        <v>1</v>
      </c>
      <c r="E991" s="37" t="str">
        <f>VLOOKUP(C991,'EDB naming'!$A$6:$B$36,2,)</f>
        <v>WEL Networks</v>
      </c>
      <c r="F991" s="37" t="str">
        <f>VLOOKUP(A991,'NZ.Stat (Format)'!$C$10:$D$2050,2,)</f>
        <v>Hamilton city</v>
      </c>
      <c r="G991" s="37" t="str">
        <f>VLOOKUP(F991,'TLA-EDB'!$A$12:$C$78,3,)</f>
        <v/>
      </c>
      <c r="H991" s="65">
        <f>VLOOKUP($A991,'NZ.Stat (Format)'!$C$10:$H$2050,4,)</f>
        <v>9410</v>
      </c>
      <c r="I991" s="65">
        <f>VLOOKUP($A991,'NZ.Stat (Format)'!$C$10:$H$2050,5,)</f>
        <v>9660</v>
      </c>
      <c r="J991" s="65">
        <f>VLOOKUP($A991,'NZ.Stat (Format)'!$C$10:$H$2050,6,)</f>
        <v>9860</v>
      </c>
      <c r="K991" s="37"/>
      <c r="L991" s="37"/>
    </row>
    <row r="992" spans="1:12" x14ac:dyDescent="0.25">
      <c r="A992" s="37" t="s">
        <v>1011</v>
      </c>
      <c r="B992" s="37" t="s">
        <v>175</v>
      </c>
      <c r="C992" s="37" t="s">
        <v>175</v>
      </c>
      <c r="D992" s="37" t="b">
        <f t="shared" si="15"/>
        <v>1</v>
      </c>
      <c r="E992" s="37" t="str">
        <f>VLOOKUP(C992,'EDB naming'!$A$6:$B$36,2,)</f>
        <v>WEL Networks</v>
      </c>
      <c r="F992" s="37" t="str">
        <f>VLOOKUP(A992,'NZ.Stat (Format)'!$C$10:$D$2050,2,)</f>
        <v>Waikato district</v>
      </c>
      <c r="G992" s="37" t="str">
        <f>VLOOKUP(F992,'TLA-EDB'!$A$12:$C$78,3,)</f>
        <v>Yes</v>
      </c>
      <c r="H992" s="65">
        <f>VLOOKUP($A992,'NZ.Stat (Format)'!$C$10:$H$2050,4,)</f>
        <v>430</v>
      </c>
      <c r="I992" s="65">
        <f>VLOOKUP($A992,'NZ.Stat (Format)'!$C$10:$H$2050,5,)</f>
        <v>420</v>
      </c>
      <c r="J992" s="65">
        <f>VLOOKUP($A992,'NZ.Stat (Format)'!$C$10:$H$2050,6,)</f>
        <v>410</v>
      </c>
      <c r="K992" s="37"/>
      <c r="L992" s="37"/>
    </row>
    <row r="993" spans="1:12" x14ac:dyDescent="0.25">
      <c r="A993" s="37" t="s">
        <v>1012</v>
      </c>
      <c r="B993" s="37" t="s">
        <v>175</v>
      </c>
      <c r="C993" s="37" t="s">
        <v>175</v>
      </c>
      <c r="D993" s="37" t="b">
        <f t="shared" si="15"/>
        <v>1</v>
      </c>
      <c r="E993" s="37" t="str">
        <f>VLOOKUP(C993,'EDB naming'!$A$6:$B$36,2,)</f>
        <v>WEL Networks</v>
      </c>
      <c r="F993" s="37" t="str">
        <f>VLOOKUP(A993,'NZ.Stat (Format)'!$C$10:$D$2050,2,)</f>
        <v>Waikato district</v>
      </c>
      <c r="G993" s="37" t="str">
        <f>VLOOKUP(F993,'TLA-EDB'!$A$12:$C$78,3,)</f>
        <v>Yes</v>
      </c>
      <c r="H993" s="65">
        <f>VLOOKUP($A993,'NZ.Stat (Format)'!$C$10:$H$2050,4,)</f>
        <v>1310</v>
      </c>
      <c r="I993" s="65">
        <f>VLOOKUP($A993,'NZ.Stat (Format)'!$C$10:$H$2050,5,)</f>
        <v>1440</v>
      </c>
      <c r="J993" s="65">
        <f>VLOOKUP($A993,'NZ.Stat (Format)'!$C$10:$H$2050,6,)</f>
        <v>1580</v>
      </c>
      <c r="K993" s="37"/>
      <c r="L993" s="37"/>
    </row>
    <row r="994" spans="1:12" x14ac:dyDescent="0.25">
      <c r="A994" s="37" t="s">
        <v>1013</v>
      </c>
      <c r="B994" s="37" t="s">
        <v>175</v>
      </c>
      <c r="C994" s="37" t="s">
        <v>175</v>
      </c>
      <c r="D994" s="37" t="b">
        <f t="shared" si="15"/>
        <v>1</v>
      </c>
      <c r="E994" s="37" t="str">
        <f>VLOOKUP(C994,'EDB naming'!$A$6:$B$36,2,)</f>
        <v>WEL Networks</v>
      </c>
      <c r="F994" s="37" t="str">
        <f>VLOOKUP(A994,'NZ.Stat (Format)'!$C$10:$D$2050,2,)</f>
        <v>Hamilton city</v>
      </c>
      <c r="G994" s="37" t="str">
        <f>VLOOKUP(F994,'TLA-EDB'!$A$12:$C$78,3,)</f>
        <v/>
      </c>
      <c r="H994" s="65">
        <f>VLOOKUP($A994,'NZ.Stat (Format)'!$C$10:$H$2050,4,)</f>
        <v>440</v>
      </c>
      <c r="I994" s="65">
        <f>VLOOKUP($A994,'NZ.Stat (Format)'!$C$10:$H$2050,5,)</f>
        <v>1220</v>
      </c>
      <c r="J994" s="65">
        <f>VLOOKUP($A994,'NZ.Stat (Format)'!$C$10:$H$2050,6,)</f>
        <v>2290</v>
      </c>
      <c r="K994" s="37"/>
      <c r="L994" s="37"/>
    </row>
    <row r="995" spans="1:12" x14ac:dyDescent="0.25">
      <c r="A995" s="37" t="s">
        <v>1014</v>
      </c>
      <c r="B995" s="37" t="s">
        <v>180</v>
      </c>
      <c r="C995" s="37" t="s">
        <v>180</v>
      </c>
      <c r="D995" s="37" t="b">
        <f t="shared" si="15"/>
        <v>1</v>
      </c>
      <c r="E995" s="37" t="str">
        <f>VLOOKUP(C995,'EDB naming'!$A$6:$B$36,2,)</f>
        <v>Waipa Networks</v>
      </c>
      <c r="F995" s="37" t="str">
        <f>VLOOKUP(A995,'NZ.Stat (Format)'!$C$10:$D$2050,2,)</f>
        <v>Waipa district</v>
      </c>
      <c r="G995" s="37" t="str">
        <f>VLOOKUP(F995,'TLA-EDB'!$A$12:$C$78,3,)</f>
        <v>Yes</v>
      </c>
      <c r="H995" s="65">
        <f>VLOOKUP($A995,'NZ.Stat (Format)'!$C$10:$H$2050,4,)</f>
        <v>860</v>
      </c>
      <c r="I995" s="65">
        <f>VLOOKUP($A995,'NZ.Stat (Format)'!$C$10:$H$2050,5,)</f>
        <v>860</v>
      </c>
      <c r="J995" s="65">
        <f>VLOOKUP($A995,'NZ.Stat (Format)'!$C$10:$H$2050,6,)</f>
        <v>860</v>
      </c>
      <c r="K995" s="37"/>
      <c r="L995" s="37"/>
    </row>
    <row r="996" spans="1:12" x14ac:dyDescent="0.25">
      <c r="A996" s="37" t="s">
        <v>1015</v>
      </c>
      <c r="B996" s="37" t="s">
        <v>175</v>
      </c>
      <c r="C996" s="37" t="s">
        <v>175</v>
      </c>
      <c r="D996" s="37" t="b">
        <f t="shared" si="15"/>
        <v>1</v>
      </c>
      <c r="E996" s="37" t="str">
        <f>VLOOKUP(C996,'EDB naming'!$A$6:$B$36,2,)</f>
        <v>WEL Networks</v>
      </c>
      <c r="F996" s="37" t="str">
        <f>VLOOKUP(A996,'NZ.Stat (Format)'!$C$10:$D$2050,2,)</f>
        <v>Waikato district</v>
      </c>
      <c r="G996" s="37" t="str">
        <f>VLOOKUP(F996,'TLA-EDB'!$A$12:$C$78,3,)</f>
        <v>Yes</v>
      </c>
      <c r="H996" s="65">
        <f>VLOOKUP($A996,'NZ.Stat (Format)'!$C$10:$H$2050,4,)</f>
        <v>2570</v>
      </c>
      <c r="I996" s="65">
        <f>VLOOKUP($A996,'NZ.Stat (Format)'!$C$10:$H$2050,5,)</f>
        <v>2750</v>
      </c>
      <c r="J996" s="65">
        <f>VLOOKUP($A996,'NZ.Stat (Format)'!$C$10:$H$2050,6,)</f>
        <v>2920</v>
      </c>
      <c r="K996" s="37"/>
      <c r="L996" s="37"/>
    </row>
    <row r="997" spans="1:12" x14ac:dyDescent="0.25">
      <c r="A997" s="37" t="s">
        <v>1016</v>
      </c>
      <c r="B997" s="37" t="s">
        <v>175</v>
      </c>
      <c r="C997" s="37" t="s">
        <v>175</v>
      </c>
      <c r="D997" s="37" t="b">
        <f t="shared" si="15"/>
        <v>1</v>
      </c>
      <c r="E997" s="37" t="str">
        <f>VLOOKUP(C997,'EDB naming'!$A$6:$B$36,2,)</f>
        <v>WEL Networks</v>
      </c>
      <c r="F997" s="37" t="str">
        <f>VLOOKUP(A997,'NZ.Stat (Format)'!$C$10:$D$2050,2,)</f>
        <v>Hamilton city</v>
      </c>
      <c r="G997" s="37" t="str">
        <f>VLOOKUP(F997,'TLA-EDB'!$A$12:$C$78,3,)</f>
        <v/>
      </c>
      <c r="H997" s="65">
        <f>VLOOKUP($A997,'NZ.Stat (Format)'!$C$10:$H$2050,4,)</f>
        <v>3620</v>
      </c>
      <c r="I997" s="65">
        <f>VLOOKUP($A997,'NZ.Stat (Format)'!$C$10:$H$2050,5,)</f>
        <v>3640</v>
      </c>
      <c r="J997" s="65">
        <f>VLOOKUP($A997,'NZ.Stat (Format)'!$C$10:$H$2050,6,)</f>
        <v>3670</v>
      </c>
      <c r="K997" s="37"/>
      <c r="L997" s="37"/>
    </row>
    <row r="998" spans="1:12" x14ac:dyDescent="0.25">
      <c r="A998" s="37" t="s">
        <v>1017</v>
      </c>
      <c r="B998" s="37" t="s">
        <v>180</v>
      </c>
      <c r="C998" s="37" t="s">
        <v>180</v>
      </c>
      <c r="D998" s="37" t="b">
        <f t="shared" si="15"/>
        <v>1</v>
      </c>
      <c r="E998" s="37" t="str">
        <f>VLOOKUP(C998,'EDB naming'!$A$6:$B$36,2,)</f>
        <v>Waipa Networks</v>
      </c>
      <c r="F998" s="37" t="str">
        <f>VLOOKUP(A998,'NZ.Stat (Format)'!$C$10:$D$2050,2,)</f>
        <v>Waipa district</v>
      </c>
      <c r="G998" s="37" t="str">
        <f>VLOOKUP(F998,'TLA-EDB'!$A$12:$C$78,3,)</f>
        <v>Yes</v>
      </c>
      <c r="H998" s="65">
        <f>VLOOKUP($A998,'NZ.Stat (Format)'!$C$10:$H$2050,4,)</f>
        <v>2800</v>
      </c>
      <c r="I998" s="65">
        <f>VLOOKUP($A998,'NZ.Stat (Format)'!$C$10:$H$2050,5,)</f>
        <v>3220</v>
      </c>
      <c r="J998" s="65">
        <f>VLOOKUP($A998,'NZ.Stat (Format)'!$C$10:$H$2050,6,)</f>
        <v>3450</v>
      </c>
      <c r="K998" s="37"/>
      <c r="L998" s="37"/>
    </row>
    <row r="999" spans="1:12" x14ac:dyDescent="0.25">
      <c r="A999" s="37" t="s">
        <v>1018</v>
      </c>
      <c r="B999" s="37" t="s">
        <v>175</v>
      </c>
      <c r="C999" s="37" t="s">
        <v>175</v>
      </c>
      <c r="D999" s="37" t="b">
        <f t="shared" si="15"/>
        <v>1</v>
      </c>
      <c r="E999" s="37" t="str">
        <f>VLOOKUP(C999,'EDB naming'!$A$6:$B$36,2,)</f>
        <v>WEL Networks</v>
      </c>
      <c r="F999" s="37" t="str">
        <f>VLOOKUP(A999,'NZ.Stat (Format)'!$C$10:$D$2050,2,)</f>
        <v>Waikato district</v>
      </c>
      <c r="G999" s="37" t="str">
        <f>VLOOKUP(F999,'TLA-EDB'!$A$12:$C$78,3,)</f>
        <v>Yes</v>
      </c>
      <c r="H999" s="65">
        <f>VLOOKUP($A999,'NZ.Stat (Format)'!$C$10:$H$2050,4,)</f>
        <v>2870</v>
      </c>
      <c r="I999" s="65">
        <f>VLOOKUP($A999,'NZ.Stat (Format)'!$C$10:$H$2050,5,)</f>
        <v>3090</v>
      </c>
      <c r="J999" s="65">
        <f>VLOOKUP($A999,'NZ.Stat (Format)'!$C$10:$H$2050,6,)</f>
        <v>3320</v>
      </c>
      <c r="K999" s="37"/>
      <c r="L999" s="37"/>
    </row>
    <row r="1000" spans="1:12" x14ac:dyDescent="0.25">
      <c r="A1000" s="37" t="s">
        <v>1019</v>
      </c>
      <c r="B1000" s="37" t="s">
        <v>175</v>
      </c>
      <c r="C1000" s="37" t="s">
        <v>175</v>
      </c>
      <c r="D1000" s="37" t="b">
        <f t="shared" si="15"/>
        <v>1</v>
      </c>
      <c r="E1000" s="37" t="str">
        <f>VLOOKUP(C1000,'EDB naming'!$A$6:$B$36,2,)</f>
        <v>WEL Networks</v>
      </c>
      <c r="F1000" s="37" t="str">
        <f>VLOOKUP(A1000,'NZ.Stat (Format)'!$C$10:$D$2050,2,)</f>
        <v>Waikato district</v>
      </c>
      <c r="G1000" s="37" t="str">
        <f>VLOOKUP(F1000,'TLA-EDB'!$A$12:$C$78,3,)</f>
        <v>Yes</v>
      </c>
      <c r="H1000" s="65">
        <f>VLOOKUP($A1000,'NZ.Stat (Format)'!$C$10:$H$2050,4,)</f>
        <v>1160</v>
      </c>
      <c r="I1000" s="65">
        <f>VLOOKUP($A1000,'NZ.Stat (Format)'!$C$10:$H$2050,5,)</f>
        <v>1230</v>
      </c>
      <c r="J1000" s="65">
        <f>VLOOKUP($A1000,'NZ.Stat (Format)'!$C$10:$H$2050,6,)</f>
        <v>1300</v>
      </c>
      <c r="K1000" s="37"/>
      <c r="L1000" s="37"/>
    </row>
    <row r="1001" spans="1:12" x14ac:dyDescent="0.25">
      <c r="A1001" s="37" t="s">
        <v>1020</v>
      </c>
      <c r="B1001" s="37" t="s">
        <v>175</v>
      </c>
      <c r="C1001" s="37" t="s">
        <v>175</v>
      </c>
      <c r="D1001" s="37" t="b">
        <f t="shared" si="15"/>
        <v>1</v>
      </c>
      <c r="E1001" s="37" t="str">
        <f>VLOOKUP(C1001,'EDB naming'!$A$6:$B$36,2,)</f>
        <v>WEL Networks</v>
      </c>
      <c r="F1001" s="37" t="str">
        <f>VLOOKUP(A1001,'NZ.Stat (Format)'!$C$10:$D$2050,2,)</f>
        <v>Waikato district</v>
      </c>
      <c r="G1001" s="37" t="str">
        <f>VLOOKUP(F1001,'TLA-EDB'!$A$12:$C$78,3,)</f>
        <v>Yes</v>
      </c>
      <c r="H1001" s="65">
        <f>VLOOKUP($A1001,'NZ.Stat (Format)'!$C$10:$H$2050,4,)</f>
        <v>510</v>
      </c>
      <c r="I1001" s="65">
        <f>VLOOKUP($A1001,'NZ.Stat (Format)'!$C$10:$H$2050,5,)</f>
        <v>510</v>
      </c>
      <c r="J1001" s="65">
        <f>VLOOKUP($A1001,'NZ.Stat (Format)'!$C$10:$H$2050,6,)</f>
        <v>510</v>
      </c>
      <c r="K1001" s="37"/>
      <c r="L1001" s="37"/>
    </row>
    <row r="1002" spans="1:12" x14ac:dyDescent="0.25">
      <c r="A1002" s="37" t="s">
        <v>1021</v>
      </c>
      <c r="B1002" s="37" t="s">
        <v>236</v>
      </c>
      <c r="C1002" s="37" t="s">
        <v>236</v>
      </c>
      <c r="D1002" s="37" t="b">
        <f t="shared" si="15"/>
        <v>1</v>
      </c>
      <c r="E1002" s="37" t="str">
        <f>VLOOKUP(C1002,'EDB naming'!$A$6:$B$36,2,)</f>
        <v>Unison Networks</v>
      </c>
      <c r="F1002" s="37" t="str">
        <f>VLOOKUP(A1002,'NZ.Stat (Format)'!$C$10:$D$2050,2,)</f>
        <v>Rotorua district</v>
      </c>
      <c r="G1002" s="37" t="str">
        <f>VLOOKUP(F1002,'TLA-EDB'!$A$12:$C$78,3,)</f>
        <v/>
      </c>
      <c r="H1002" s="65">
        <f>VLOOKUP($A1002,'NZ.Stat (Format)'!$C$10:$H$2050,4,)</f>
        <v>3060</v>
      </c>
      <c r="I1002" s="65">
        <f>VLOOKUP($A1002,'NZ.Stat (Format)'!$C$10:$H$2050,5,)</f>
        <v>3080</v>
      </c>
      <c r="J1002" s="65">
        <f>VLOOKUP($A1002,'NZ.Stat (Format)'!$C$10:$H$2050,6,)</f>
        <v>3090</v>
      </c>
      <c r="K1002" s="37"/>
      <c r="L1002" s="37"/>
    </row>
    <row r="1003" spans="1:12" x14ac:dyDescent="0.25">
      <c r="A1003" s="37" t="s">
        <v>1022</v>
      </c>
      <c r="B1003" s="37" t="s">
        <v>175</v>
      </c>
      <c r="C1003" s="37" t="s">
        <v>175</v>
      </c>
      <c r="D1003" s="37" t="b">
        <f t="shared" si="15"/>
        <v>1</v>
      </c>
      <c r="E1003" s="37" t="str">
        <f>VLOOKUP(C1003,'EDB naming'!$A$6:$B$36,2,)</f>
        <v>WEL Networks</v>
      </c>
      <c r="F1003" s="37" t="str">
        <f>VLOOKUP(A1003,'NZ.Stat (Format)'!$C$10:$D$2050,2,)</f>
        <v>Waikato district</v>
      </c>
      <c r="G1003" s="37" t="str">
        <f>VLOOKUP(F1003,'TLA-EDB'!$A$12:$C$78,3,)</f>
        <v>Yes</v>
      </c>
      <c r="H1003" s="65">
        <f>VLOOKUP($A1003,'NZ.Stat (Format)'!$C$10:$H$2050,4,)</f>
        <v>3190</v>
      </c>
      <c r="I1003" s="65">
        <f>VLOOKUP($A1003,'NZ.Stat (Format)'!$C$10:$H$2050,5,)</f>
        <v>3260</v>
      </c>
      <c r="J1003" s="65">
        <f>VLOOKUP($A1003,'NZ.Stat (Format)'!$C$10:$H$2050,6,)</f>
        <v>3310</v>
      </c>
      <c r="K1003" s="37"/>
      <c r="L1003" s="37"/>
    </row>
    <row r="1004" spans="1:12" x14ac:dyDescent="0.25">
      <c r="A1004" s="37" t="s">
        <v>1023</v>
      </c>
      <c r="B1004" s="37" t="s">
        <v>175</v>
      </c>
      <c r="C1004" s="37" t="s">
        <v>175</v>
      </c>
      <c r="D1004" s="37" t="b">
        <f t="shared" si="15"/>
        <v>1</v>
      </c>
      <c r="E1004" s="37" t="str">
        <f>VLOOKUP(C1004,'EDB naming'!$A$6:$B$36,2,)</f>
        <v>WEL Networks</v>
      </c>
      <c r="F1004" s="37" t="str">
        <f>VLOOKUP(A1004,'NZ.Stat (Format)'!$C$10:$D$2050,2,)</f>
        <v>Waikato district</v>
      </c>
      <c r="G1004" s="37" t="str">
        <f>VLOOKUP(F1004,'TLA-EDB'!$A$12:$C$78,3,)</f>
        <v>Yes</v>
      </c>
      <c r="H1004" s="65">
        <f>VLOOKUP($A1004,'NZ.Stat (Format)'!$C$10:$H$2050,4,)</f>
        <v>4670</v>
      </c>
      <c r="I1004" s="65">
        <f>VLOOKUP($A1004,'NZ.Stat (Format)'!$C$10:$H$2050,5,)</f>
        <v>4710</v>
      </c>
      <c r="J1004" s="65">
        <f>VLOOKUP($A1004,'NZ.Stat (Format)'!$C$10:$H$2050,6,)</f>
        <v>4750</v>
      </c>
      <c r="K1004" s="37"/>
      <c r="L1004" s="37"/>
    </row>
    <row r="1005" spans="1:12" x14ac:dyDescent="0.25">
      <c r="A1005" s="37" t="s">
        <v>1024</v>
      </c>
      <c r="B1005" s="37" t="s">
        <v>180</v>
      </c>
      <c r="C1005" s="37" t="s">
        <v>180</v>
      </c>
      <c r="D1005" s="37" t="b">
        <f t="shared" si="15"/>
        <v>1</v>
      </c>
      <c r="E1005" s="37" t="str">
        <f>VLOOKUP(C1005,'EDB naming'!$A$6:$B$36,2,)</f>
        <v>Waipa Networks</v>
      </c>
      <c r="F1005" s="37" t="str">
        <f>VLOOKUP(A1005,'NZ.Stat (Format)'!$C$10:$D$2050,2,)</f>
        <v>Waipa district</v>
      </c>
      <c r="G1005" s="37" t="str">
        <f>VLOOKUP(F1005,'TLA-EDB'!$A$12:$C$78,3,)</f>
        <v>Yes</v>
      </c>
      <c r="H1005" s="65">
        <f>VLOOKUP($A1005,'NZ.Stat (Format)'!$C$10:$H$2050,4,)</f>
        <v>4040</v>
      </c>
      <c r="I1005" s="65">
        <f>VLOOKUP($A1005,'NZ.Stat (Format)'!$C$10:$H$2050,5,)</f>
        <v>4190</v>
      </c>
      <c r="J1005" s="65">
        <f>VLOOKUP($A1005,'NZ.Stat (Format)'!$C$10:$H$2050,6,)</f>
        <v>4270</v>
      </c>
      <c r="K1005" s="37"/>
      <c r="L1005" s="37"/>
    </row>
    <row r="1006" spans="1:12" x14ac:dyDescent="0.25">
      <c r="A1006" s="37" t="s">
        <v>1025</v>
      </c>
      <c r="B1006" s="37" t="s">
        <v>180</v>
      </c>
      <c r="C1006" s="37" t="s">
        <v>180</v>
      </c>
      <c r="D1006" s="37" t="b">
        <f t="shared" si="15"/>
        <v>1</v>
      </c>
      <c r="E1006" s="37" t="str">
        <f>VLOOKUP(C1006,'EDB naming'!$A$6:$B$36,2,)</f>
        <v>Waipa Networks</v>
      </c>
      <c r="F1006" s="37" t="str">
        <f>VLOOKUP(A1006,'NZ.Stat (Format)'!$C$10:$D$2050,2,)</f>
        <v>Waipa district</v>
      </c>
      <c r="G1006" s="37" t="str">
        <f>VLOOKUP(F1006,'TLA-EDB'!$A$12:$C$78,3,)</f>
        <v>Yes</v>
      </c>
      <c r="H1006" s="65">
        <f>VLOOKUP($A1006,'NZ.Stat (Format)'!$C$10:$H$2050,4,)</f>
        <v>570</v>
      </c>
      <c r="I1006" s="65">
        <f>VLOOKUP($A1006,'NZ.Stat (Format)'!$C$10:$H$2050,5,)</f>
        <v>590</v>
      </c>
      <c r="J1006" s="65">
        <f>VLOOKUP($A1006,'NZ.Stat (Format)'!$C$10:$H$2050,6,)</f>
        <v>600</v>
      </c>
      <c r="K1006" s="37"/>
      <c r="L1006" s="37"/>
    </row>
    <row r="1007" spans="1:12" x14ac:dyDescent="0.25">
      <c r="A1007" s="37" t="s">
        <v>1026</v>
      </c>
      <c r="B1007" s="37" t="s">
        <v>180</v>
      </c>
      <c r="C1007" s="37" t="s">
        <v>180</v>
      </c>
      <c r="D1007" s="37" t="b">
        <f t="shared" si="15"/>
        <v>1</v>
      </c>
      <c r="E1007" s="37" t="str">
        <f>VLOOKUP(C1007,'EDB naming'!$A$6:$B$36,2,)</f>
        <v>Waipa Networks</v>
      </c>
      <c r="F1007" s="37" t="str">
        <f>VLOOKUP(A1007,'NZ.Stat (Format)'!$C$10:$D$2050,2,)</f>
        <v>Waipa district</v>
      </c>
      <c r="G1007" s="37" t="str">
        <f>VLOOKUP(F1007,'TLA-EDB'!$A$12:$C$78,3,)</f>
        <v>Yes</v>
      </c>
      <c r="H1007" s="65">
        <f>VLOOKUP($A1007,'NZ.Stat (Format)'!$C$10:$H$2050,4,)</f>
        <v>2210</v>
      </c>
      <c r="I1007" s="65">
        <f>VLOOKUP($A1007,'NZ.Stat (Format)'!$C$10:$H$2050,5,)</f>
        <v>2260</v>
      </c>
      <c r="J1007" s="65">
        <f>VLOOKUP($A1007,'NZ.Stat (Format)'!$C$10:$H$2050,6,)</f>
        <v>2300</v>
      </c>
      <c r="K1007" s="37"/>
      <c r="L1007" s="37"/>
    </row>
    <row r="1008" spans="1:12" x14ac:dyDescent="0.25">
      <c r="A1008" s="37" t="s">
        <v>1027</v>
      </c>
      <c r="B1008" s="37" t="s">
        <v>175</v>
      </c>
      <c r="C1008" s="37" t="s">
        <v>175</v>
      </c>
      <c r="D1008" s="37" t="b">
        <f t="shared" si="15"/>
        <v>1</v>
      </c>
      <c r="E1008" s="37" t="str">
        <f>VLOOKUP(C1008,'EDB naming'!$A$6:$B$36,2,)</f>
        <v>WEL Networks</v>
      </c>
      <c r="F1008" s="37" t="str">
        <f>VLOOKUP(A1008,'NZ.Stat (Format)'!$C$10:$D$2050,2,)</f>
        <v>Hamilton city</v>
      </c>
      <c r="G1008" s="37" t="str">
        <f>VLOOKUP(F1008,'TLA-EDB'!$A$12:$C$78,3,)</f>
        <v/>
      </c>
      <c r="H1008" s="65">
        <f>VLOOKUP($A1008,'NZ.Stat (Format)'!$C$10:$H$2050,4,)</f>
        <v>1430</v>
      </c>
      <c r="I1008" s="65">
        <f>VLOOKUP($A1008,'NZ.Stat (Format)'!$C$10:$H$2050,5,)</f>
        <v>1600</v>
      </c>
      <c r="J1008" s="65">
        <f>VLOOKUP($A1008,'NZ.Stat (Format)'!$C$10:$H$2050,6,)</f>
        <v>1770</v>
      </c>
      <c r="K1008" s="37"/>
      <c r="L1008" s="37"/>
    </row>
    <row r="1009" spans="1:12" x14ac:dyDescent="0.25">
      <c r="A1009" s="37" t="s">
        <v>1028</v>
      </c>
      <c r="B1009" s="37" t="s">
        <v>175</v>
      </c>
      <c r="C1009" s="37" t="s">
        <v>175</v>
      </c>
      <c r="D1009" s="37" t="b">
        <f t="shared" si="15"/>
        <v>1</v>
      </c>
      <c r="E1009" s="37" t="str">
        <f>VLOOKUP(C1009,'EDB naming'!$A$6:$B$36,2,)</f>
        <v>WEL Networks</v>
      </c>
      <c r="F1009" s="37" t="str">
        <f>VLOOKUP(A1009,'NZ.Stat (Format)'!$C$10:$D$2050,2,)</f>
        <v>Hamilton city</v>
      </c>
      <c r="G1009" s="37" t="str">
        <f>VLOOKUP(F1009,'TLA-EDB'!$A$12:$C$78,3,)</f>
        <v/>
      </c>
      <c r="H1009" s="65">
        <f>VLOOKUP($A1009,'NZ.Stat (Format)'!$C$10:$H$2050,4,)</f>
        <v>4470</v>
      </c>
      <c r="I1009" s="65">
        <f>VLOOKUP($A1009,'NZ.Stat (Format)'!$C$10:$H$2050,5,)</f>
        <v>4720</v>
      </c>
      <c r="J1009" s="65">
        <f>VLOOKUP($A1009,'NZ.Stat (Format)'!$C$10:$H$2050,6,)</f>
        <v>4890</v>
      </c>
      <c r="K1009" s="37"/>
      <c r="L1009" s="37"/>
    </row>
    <row r="1010" spans="1:12" x14ac:dyDescent="0.25">
      <c r="A1010" s="37" t="s">
        <v>1029</v>
      </c>
      <c r="B1010" s="37" t="s">
        <v>175</v>
      </c>
      <c r="C1010" s="37" t="s">
        <v>175</v>
      </c>
      <c r="D1010" s="37" t="b">
        <f t="shared" si="15"/>
        <v>1</v>
      </c>
      <c r="E1010" s="37" t="str">
        <f>VLOOKUP(C1010,'EDB naming'!$A$6:$B$36,2,)</f>
        <v>WEL Networks</v>
      </c>
      <c r="F1010" s="37" t="str">
        <f>VLOOKUP(A1010,'NZ.Stat (Format)'!$C$10:$D$2050,2,)</f>
        <v>Waikato district</v>
      </c>
      <c r="G1010" s="37" t="str">
        <f>VLOOKUP(F1010,'TLA-EDB'!$A$12:$C$78,3,)</f>
        <v>Yes</v>
      </c>
      <c r="H1010" s="65">
        <f>VLOOKUP($A1010,'NZ.Stat (Format)'!$C$10:$H$2050,4,)</f>
        <v>1770</v>
      </c>
      <c r="I1010" s="65">
        <f>VLOOKUP($A1010,'NZ.Stat (Format)'!$C$10:$H$2050,5,)</f>
        <v>1970</v>
      </c>
      <c r="J1010" s="65">
        <f>VLOOKUP($A1010,'NZ.Stat (Format)'!$C$10:$H$2050,6,)</f>
        <v>2170</v>
      </c>
      <c r="K1010" s="37"/>
      <c r="L1010" s="37"/>
    </row>
    <row r="1011" spans="1:12" x14ac:dyDescent="0.25">
      <c r="A1011" s="37" t="s">
        <v>1030</v>
      </c>
      <c r="B1011" s="37" t="s">
        <v>175</v>
      </c>
      <c r="C1011" s="37" t="s">
        <v>175</v>
      </c>
      <c r="D1011" s="37" t="b">
        <f t="shared" si="15"/>
        <v>1</v>
      </c>
      <c r="E1011" s="37" t="str">
        <f>VLOOKUP(C1011,'EDB naming'!$A$6:$B$36,2,)</f>
        <v>WEL Networks</v>
      </c>
      <c r="F1011" s="37" t="str">
        <f>VLOOKUP(A1011,'NZ.Stat (Format)'!$C$10:$D$2050,2,)</f>
        <v>Waipa district</v>
      </c>
      <c r="G1011" s="37" t="str">
        <f>VLOOKUP(F1011,'TLA-EDB'!$A$12:$C$78,3,)</f>
        <v>Yes</v>
      </c>
      <c r="H1011" s="65">
        <f>VLOOKUP($A1011,'NZ.Stat (Format)'!$C$10:$H$2050,4,)</f>
        <v>2420</v>
      </c>
      <c r="I1011" s="65">
        <f>VLOOKUP($A1011,'NZ.Stat (Format)'!$C$10:$H$2050,5,)</f>
        <v>2590</v>
      </c>
      <c r="J1011" s="65">
        <f>VLOOKUP($A1011,'NZ.Stat (Format)'!$C$10:$H$2050,6,)</f>
        <v>2760</v>
      </c>
      <c r="K1011" s="37"/>
      <c r="L1011" s="37"/>
    </row>
    <row r="1012" spans="1:12" x14ac:dyDescent="0.25">
      <c r="A1012" s="37" t="s">
        <v>1031</v>
      </c>
      <c r="B1012" s="37" t="s">
        <v>175</v>
      </c>
      <c r="C1012" s="37" t="s">
        <v>175</v>
      </c>
      <c r="D1012" s="37" t="b">
        <f t="shared" si="15"/>
        <v>1</v>
      </c>
      <c r="E1012" s="37" t="str">
        <f>VLOOKUP(C1012,'EDB naming'!$A$6:$B$36,2,)</f>
        <v>WEL Networks</v>
      </c>
      <c r="F1012" s="37" t="str">
        <f>VLOOKUP(A1012,'NZ.Stat (Format)'!$C$10:$D$2050,2,)</f>
        <v>Waipa district</v>
      </c>
      <c r="G1012" s="37" t="str">
        <f>VLOOKUP(F1012,'TLA-EDB'!$A$12:$C$78,3,)</f>
        <v>Yes</v>
      </c>
      <c r="H1012" s="65">
        <f>VLOOKUP($A1012,'NZ.Stat (Format)'!$C$10:$H$2050,4,)</f>
        <v>1350</v>
      </c>
      <c r="I1012" s="65">
        <f>VLOOKUP($A1012,'NZ.Stat (Format)'!$C$10:$H$2050,5,)</f>
        <v>1460</v>
      </c>
      <c r="J1012" s="65">
        <f>VLOOKUP($A1012,'NZ.Stat (Format)'!$C$10:$H$2050,6,)</f>
        <v>1580</v>
      </c>
      <c r="K1012" s="37"/>
      <c r="L1012" s="37"/>
    </row>
    <row r="1013" spans="1:12" x14ac:dyDescent="0.25">
      <c r="A1013" s="37" t="s">
        <v>1032</v>
      </c>
      <c r="B1013" s="37" t="s">
        <v>175</v>
      </c>
      <c r="C1013" s="37" t="s">
        <v>175</v>
      </c>
      <c r="D1013" s="37" t="b">
        <f t="shared" si="15"/>
        <v>1</v>
      </c>
      <c r="E1013" s="37" t="str">
        <f>VLOOKUP(C1013,'EDB naming'!$A$6:$B$36,2,)</f>
        <v>WEL Networks</v>
      </c>
      <c r="F1013" s="37" t="str">
        <f>VLOOKUP(A1013,'NZ.Stat (Format)'!$C$10:$D$2050,2,)</f>
        <v>Waikato district</v>
      </c>
      <c r="G1013" s="37" t="str">
        <f>VLOOKUP(F1013,'TLA-EDB'!$A$12:$C$78,3,)</f>
        <v>Yes</v>
      </c>
      <c r="H1013" s="65">
        <f>VLOOKUP($A1013,'NZ.Stat (Format)'!$C$10:$H$2050,4,)</f>
        <v>960</v>
      </c>
      <c r="I1013" s="65">
        <f>VLOOKUP($A1013,'NZ.Stat (Format)'!$C$10:$H$2050,5,)</f>
        <v>1060</v>
      </c>
      <c r="J1013" s="65">
        <f>VLOOKUP($A1013,'NZ.Stat (Format)'!$C$10:$H$2050,6,)</f>
        <v>1150</v>
      </c>
      <c r="K1013" s="37"/>
      <c r="L1013" s="37"/>
    </row>
    <row r="1014" spans="1:12" x14ac:dyDescent="0.25">
      <c r="A1014" s="37" t="s">
        <v>1033</v>
      </c>
      <c r="B1014" s="37" t="s">
        <v>180</v>
      </c>
      <c r="C1014" s="37" t="s">
        <v>180</v>
      </c>
      <c r="D1014" s="37" t="b">
        <f t="shared" si="15"/>
        <v>1</v>
      </c>
      <c r="E1014" s="37" t="str">
        <f>VLOOKUP(C1014,'EDB naming'!$A$6:$B$36,2,)</f>
        <v>Waipa Networks</v>
      </c>
      <c r="F1014" s="37" t="str">
        <f>VLOOKUP(A1014,'NZ.Stat (Format)'!$C$10:$D$2050,2,)</f>
        <v>Waipa district</v>
      </c>
      <c r="G1014" s="37" t="str">
        <f>VLOOKUP(F1014,'TLA-EDB'!$A$12:$C$78,3,)</f>
        <v>Yes</v>
      </c>
      <c r="H1014" s="65">
        <f>VLOOKUP($A1014,'NZ.Stat (Format)'!$C$10:$H$2050,4,)</f>
        <v>630</v>
      </c>
      <c r="I1014" s="65">
        <f>VLOOKUP($A1014,'NZ.Stat (Format)'!$C$10:$H$2050,5,)</f>
        <v>680</v>
      </c>
      <c r="J1014" s="65">
        <f>VLOOKUP($A1014,'NZ.Stat (Format)'!$C$10:$H$2050,6,)</f>
        <v>720</v>
      </c>
      <c r="K1014" s="37"/>
      <c r="L1014" s="37"/>
    </row>
    <row r="1015" spans="1:12" x14ac:dyDescent="0.25">
      <c r="A1015" s="37" t="s">
        <v>1034</v>
      </c>
      <c r="B1015" s="37" t="s">
        <v>180</v>
      </c>
      <c r="C1015" s="37" t="s">
        <v>180</v>
      </c>
      <c r="D1015" s="37" t="b">
        <f t="shared" si="15"/>
        <v>1</v>
      </c>
      <c r="E1015" s="37" t="str">
        <f>VLOOKUP(C1015,'EDB naming'!$A$6:$B$36,2,)</f>
        <v>Waipa Networks</v>
      </c>
      <c r="F1015" s="37" t="str">
        <f>VLOOKUP(A1015,'NZ.Stat (Format)'!$C$10:$D$2050,2,)</f>
        <v>Waipa district</v>
      </c>
      <c r="G1015" s="37" t="str">
        <f>VLOOKUP(F1015,'TLA-EDB'!$A$12:$C$78,3,)</f>
        <v>Yes</v>
      </c>
      <c r="H1015" s="65">
        <f>VLOOKUP($A1015,'NZ.Stat (Format)'!$C$10:$H$2050,4,)</f>
        <v>1000</v>
      </c>
      <c r="I1015" s="65">
        <f>VLOOKUP($A1015,'NZ.Stat (Format)'!$C$10:$H$2050,5,)</f>
        <v>1280</v>
      </c>
      <c r="J1015" s="65">
        <f>VLOOKUP($A1015,'NZ.Stat (Format)'!$C$10:$H$2050,6,)</f>
        <v>1410</v>
      </c>
      <c r="K1015" s="37"/>
      <c r="L1015" s="37"/>
    </row>
    <row r="1016" spans="1:12" x14ac:dyDescent="0.25">
      <c r="A1016" s="37" t="s">
        <v>1035</v>
      </c>
      <c r="B1016" s="37" t="s">
        <v>384</v>
      </c>
      <c r="C1016" s="37" t="s">
        <v>384</v>
      </c>
      <c r="D1016" s="37" t="b">
        <f t="shared" si="15"/>
        <v>1</v>
      </c>
      <c r="E1016" s="37" t="str">
        <f>VLOOKUP(C1016,'EDB naming'!$A$6:$B$36,2,)</f>
        <v>EA Networks</v>
      </c>
      <c r="F1016" s="37" t="str">
        <f>VLOOKUP(A1016,'NZ.Stat (Format)'!$C$10:$D$2050,2,)</f>
        <v>Ashburton district</v>
      </c>
      <c r="G1016" s="37" t="str">
        <f>VLOOKUP(F1016,'TLA-EDB'!$A$12:$C$78,3,)</f>
        <v/>
      </c>
      <c r="H1016" s="65">
        <f>VLOOKUP($A1016,'NZ.Stat (Format)'!$C$10:$H$2050,4,)</f>
        <v>3040</v>
      </c>
      <c r="I1016" s="65">
        <f>VLOOKUP($A1016,'NZ.Stat (Format)'!$C$10:$H$2050,5,)</f>
        <v>3180</v>
      </c>
      <c r="J1016" s="65">
        <f>VLOOKUP($A1016,'NZ.Stat (Format)'!$C$10:$H$2050,6,)</f>
        <v>3330</v>
      </c>
      <c r="K1016" s="37"/>
      <c r="L1016" s="37"/>
    </row>
    <row r="1017" spans="1:12" x14ac:dyDescent="0.25">
      <c r="A1017" s="37" t="s">
        <v>1036</v>
      </c>
      <c r="B1017" s="37" t="s">
        <v>180</v>
      </c>
      <c r="C1017" s="37" t="s">
        <v>180</v>
      </c>
      <c r="D1017" s="37" t="b">
        <f t="shared" si="15"/>
        <v>1</v>
      </c>
      <c r="E1017" s="37" t="str">
        <f>VLOOKUP(C1017,'EDB naming'!$A$6:$B$36,2,)</f>
        <v>Waipa Networks</v>
      </c>
      <c r="F1017" s="37" t="str">
        <f>VLOOKUP(A1017,'NZ.Stat (Format)'!$C$10:$D$2050,2,)</f>
        <v>Waipa district</v>
      </c>
      <c r="G1017" s="37" t="str">
        <f>VLOOKUP(F1017,'TLA-EDB'!$A$12:$C$78,3,)</f>
        <v>Yes</v>
      </c>
      <c r="H1017" s="65">
        <f>VLOOKUP($A1017,'NZ.Stat (Format)'!$C$10:$H$2050,4,)</f>
        <v>1080</v>
      </c>
      <c r="I1017" s="65">
        <f>VLOOKUP($A1017,'NZ.Stat (Format)'!$C$10:$H$2050,5,)</f>
        <v>1180</v>
      </c>
      <c r="J1017" s="65">
        <f>VLOOKUP($A1017,'NZ.Stat (Format)'!$C$10:$H$2050,6,)</f>
        <v>1280</v>
      </c>
      <c r="K1017" s="37"/>
      <c r="L1017" s="37"/>
    </row>
    <row r="1018" spans="1:12" x14ac:dyDescent="0.25">
      <c r="A1018" s="37" t="s">
        <v>1037</v>
      </c>
      <c r="B1018" s="37" t="s">
        <v>175</v>
      </c>
      <c r="C1018" s="37" t="s">
        <v>175</v>
      </c>
      <c r="D1018" s="37" t="b">
        <f t="shared" si="15"/>
        <v>1</v>
      </c>
      <c r="E1018" s="37" t="str">
        <f>VLOOKUP(C1018,'EDB naming'!$A$6:$B$36,2,)</f>
        <v>WEL Networks</v>
      </c>
      <c r="F1018" s="37" t="str">
        <f>VLOOKUP(A1018,'NZ.Stat (Format)'!$C$10:$D$2050,2,)</f>
        <v>Waikato district</v>
      </c>
      <c r="G1018" s="37" t="str">
        <f>VLOOKUP(F1018,'TLA-EDB'!$A$12:$C$78,3,)</f>
        <v>Yes</v>
      </c>
      <c r="H1018" s="65">
        <f>VLOOKUP($A1018,'NZ.Stat (Format)'!$C$10:$H$2050,4,)</f>
        <v>6130</v>
      </c>
      <c r="I1018" s="65">
        <f>VLOOKUP($A1018,'NZ.Stat (Format)'!$C$10:$H$2050,5,)</f>
        <v>6520</v>
      </c>
      <c r="J1018" s="65">
        <f>VLOOKUP($A1018,'NZ.Stat (Format)'!$C$10:$H$2050,6,)</f>
        <v>6820</v>
      </c>
      <c r="K1018" s="37"/>
      <c r="L1018" s="37"/>
    </row>
    <row r="1019" spans="1:12" x14ac:dyDescent="0.25">
      <c r="A1019" s="37" t="s">
        <v>1038</v>
      </c>
      <c r="B1019" s="37" t="s">
        <v>175</v>
      </c>
      <c r="C1019" s="37" t="s">
        <v>175</v>
      </c>
      <c r="D1019" s="37" t="b">
        <f t="shared" si="15"/>
        <v>1</v>
      </c>
      <c r="E1019" s="37" t="str">
        <f>VLOOKUP(C1019,'EDB naming'!$A$6:$B$36,2,)</f>
        <v>WEL Networks</v>
      </c>
      <c r="F1019" s="37" t="str">
        <f>VLOOKUP(A1019,'NZ.Stat (Format)'!$C$10:$D$2050,2,)</f>
        <v>Hamilton city</v>
      </c>
      <c r="G1019" s="37" t="str">
        <f>VLOOKUP(F1019,'TLA-EDB'!$A$12:$C$78,3,)</f>
        <v/>
      </c>
      <c r="H1019" s="65">
        <f>VLOOKUP($A1019,'NZ.Stat (Format)'!$C$10:$H$2050,4,)</f>
        <v>4080</v>
      </c>
      <c r="I1019" s="65">
        <f>VLOOKUP($A1019,'NZ.Stat (Format)'!$C$10:$H$2050,5,)</f>
        <v>4220</v>
      </c>
      <c r="J1019" s="65">
        <f>VLOOKUP($A1019,'NZ.Stat (Format)'!$C$10:$H$2050,6,)</f>
        <v>4280</v>
      </c>
      <c r="K1019" s="37"/>
      <c r="L1019" s="37"/>
    </row>
    <row r="1020" spans="1:12" x14ac:dyDescent="0.25">
      <c r="A1020" s="37" t="s">
        <v>1039</v>
      </c>
      <c r="B1020" s="37" t="s">
        <v>175</v>
      </c>
      <c r="C1020" s="37" t="s">
        <v>175</v>
      </c>
      <c r="D1020" s="37" t="b">
        <f t="shared" si="15"/>
        <v>1</v>
      </c>
      <c r="E1020" s="37" t="str">
        <f>VLOOKUP(C1020,'EDB naming'!$A$6:$B$36,2,)</f>
        <v>WEL Networks</v>
      </c>
      <c r="F1020" s="37" t="str">
        <f>VLOOKUP(A1020,'NZ.Stat (Format)'!$C$10:$D$2050,2,)</f>
        <v>Hamilton city</v>
      </c>
      <c r="G1020" s="37" t="str">
        <f>VLOOKUP(F1020,'TLA-EDB'!$A$12:$C$78,3,)</f>
        <v/>
      </c>
      <c r="H1020" s="65">
        <f>VLOOKUP($A1020,'NZ.Stat (Format)'!$C$10:$H$2050,4,)</f>
        <v>6470</v>
      </c>
      <c r="I1020" s="65">
        <f>VLOOKUP($A1020,'NZ.Stat (Format)'!$C$10:$H$2050,5,)</f>
        <v>6610</v>
      </c>
      <c r="J1020" s="65">
        <f>VLOOKUP($A1020,'NZ.Stat (Format)'!$C$10:$H$2050,6,)</f>
        <v>6720</v>
      </c>
      <c r="K1020" s="37"/>
      <c r="L1020" s="37"/>
    </row>
    <row r="1021" spans="1:12" x14ac:dyDescent="0.25">
      <c r="A1021" s="37" t="s">
        <v>1040</v>
      </c>
      <c r="B1021" s="37" t="s">
        <v>175</v>
      </c>
      <c r="C1021" s="37" t="s">
        <v>175</v>
      </c>
      <c r="D1021" s="37" t="b">
        <f t="shared" si="15"/>
        <v>1</v>
      </c>
      <c r="E1021" s="37" t="str">
        <f>VLOOKUP(C1021,'EDB naming'!$A$6:$B$36,2,)</f>
        <v>WEL Networks</v>
      </c>
      <c r="F1021" s="37" t="str">
        <f>VLOOKUP(A1021,'NZ.Stat (Format)'!$C$10:$D$2050,2,)</f>
        <v>Hamilton city</v>
      </c>
      <c r="G1021" s="37" t="str">
        <f>VLOOKUP(F1021,'TLA-EDB'!$A$12:$C$78,3,)</f>
        <v/>
      </c>
      <c r="H1021" s="65">
        <f>VLOOKUP($A1021,'NZ.Stat (Format)'!$C$10:$H$2050,4,)</f>
        <v>2580</v>
      </c>
      <c r="I1021" s="65">
        <f>VLOOKUP($A1021,'NZ.Stat (Format)'!$C$10:$H$2050,5,)</f>
        <v>2630</v>
      </c>
      <c r="J1021" s="65">
        <f>VLOOKUP($A1021,'NZ.Stat (Format)'!$C$10:$H$2050,6,)</f>
        <v>2670</v>
      </c>
      <c r="K1021" s="37"/>
      <c r="L1021" s="37"/>
    </row>
    <row r="1022" spans="1:12" x14ac:dyDescent="0.25">
      <c r="A1022" s="37" t="s">
        <v>1041</v>
      </c>
      <c r="B1022" s="37" t="s">
        <v>175</v>
      </c>
      <c r="C1022" s="37" t="s">
        <v>175</v>
      </c>
      <c r="D1022" s="37" t="b">
        <f t="shared" si="15"/>
        <v>1</v>
      </c>
      <c r="E1022" s="37" t="str">
        <f>VLOOKUP(C1022,'EDB naming'!$A$6:$B$36,2,)</f>
        <v>WEL Networks</v>
      </c>
      <c r="F1022" s="37" t="str">
        <f>VLOOKUP(A1022,'NZ.Stat (Format)'!$C$10:$D$2050,2,)</f>
        <v>Hamilton city</v>
      </c>
      <c r="G1022" s="37" t="str">
        <f>VLOOKUP(F1022,'TLA-EDB'!$A$12:$C$78,3,)</f>
        <v/>
      </c>
      <c r="H1022" s="65">
        <f>VLOOKUP($A1022,'NZ.Stat (Format)'!$C$10:$H$2050,4,)</f>
        <v>390</v>
      </c>
      <c r="I1022" s="65">
        <f>VLOOKUP($A1022,'NZ.Stat (Format)'!$C$10:$H$2050,5,)</f>
        <v>450</v>
      </c>
      <c r="J1022" s="65">
        <f>VLOOKUP($A1022,'NZ.Stat (Format)'!$C$10:$H$2050,6,)</f>
        <v>510</v>
      </c>
      <c r="K1022" s="37"/>
      <c r="L1022" s="37"/>
    </row>
    <row r="1023" spans="1:12" x14ac:dyDescent="0.25">
      <c r="A1023" s="37" t="s">
        <v>1042</v>
      </c>
      <c r="B1023" s="37" t="s">
        <v>175</v>
      </c>
      <c r="C1023" s="37" t="s">
        <v>175</v>
      </c>
      <c r="D1023" s="37" t="b">
        <f t="shared" si="15"/>
        <v>1</v>
      </c>
      <c r="E1023" s="37" t="str">
        <f>VLOOKUP(C1023,'EDB naming'!$A$6:$B$36,2,)</f>
        <v>WEL Networks</v>
      </c>
      <c r="F1023" s="37" t="str">
        <f>VLOOKUP(A1023,'NZ.Stat (Format)'!$C$10:$D$2050,2,)</f>
        <v>Hamilton city</v>
      </c>
      <c r="G1023" s="37" t="str">
        <f>VLOOKUP(F1023,'TLA-EDB'!$A$12:$C$78,3,)</f>
        <v/>
      </c>
      <c r="H1023" s="65">
        <f>VLOOKUP($A1023,'NZ.Stat (Format)'!$C$10:$H$2050,4,)</f>
        <v>190</v>
      </c>
      <c r="I1023" s="65">
        <f>VLOOKUP($A1023,'NZ.Stat (Format)'!$C$10:$H$2050,5,)</f>
        <v>500</v>
      </c>
      <c r="J1023" s="65">
        <f>VLOOKUP($A1023,'NZ.Stat (Format)'!$C$10:$H$2050,6,)</f>
        <v>2610</v>
      </c>
      <c r="K1023" s="37"/>
      <c r="L1023" s="37"/>
    </row>
    <row r="1024" spans="1:12" x14ac:dyDescent="0.25">
      <c r="A1024" s="37" t="s">
        <v>1043</v>
      </c>
      <c r="B1024" s="37" t="s">
        <v>180</v>
      </c>
      <c r="C1024" s="37" t="s">
        <v>180</v>
      </c>
      <c r="D1024" s="37" t="b">
        <f t="shared" si="15"/>
        <v>1</v>
      </c>
      <c r="E1024" s="37" t="str">
        <f>VLOOKUP(C1024,'EDB naming'!$A$6:$B$36,2,)</f>
        <v>Waipa Networks</v>
      </c>
      <c r="F1024" s="37" t="str">
        <f>VLOOKUP(A1024,'NZ.Stat (Format)'!$C$10:$D$2050,2,)</f>
        <v>Otorohanga district</v>
      </c>
      <c r="G1024" s="37" t="str">
        <f>VLOOKUP(F1024,'TLA-EDB'!$A$12:$C$78,3,)</f>
        <v>Yes</v>
      </c>
      <c r="H1024" s="65">
        <f>VLOOKUP($A1024,'NZ.Stat (Format)'!$C$10:$H$2050,4,)</f>
        <v>520</v>
      </c>
      <c r="I1024" s="65">
        <f>VLOOKUP($A1024,'NZ.Stat (Format)'!$C$10:$H$2050,5,)</f>
        <v>560</v>
      </c>
      <c r="J1024" s="65">
        <f>VLOOKUP($A1024,'NZ.Stat (Format)'!$C$10:$H$2050,6,)</f>
        <v>560</v>
      </c>
      <c r="K1024" s="37"/>
      <c r="L1024" s="37"/>
    </row>
    <row r="1025" spans="1:12" x14ac:dyDescent="0.25">
      <c r="A1025" s="37" t="s">
        <v>1044</v>
      </c>
      <c r="B1025" s="37" t="s">
        <v>208</v>
      </c>
      <c r="C1025" s="37" t="s">
        <v>208</v>
      </c>
      <c r="D1025" s="37" t="b">
        <f t="shared" si="15"/>
        <v>1</v>
      </c>
      <c r="E1025" s="37" t="str">
        <f>VLOOKUP(C1025,'EDB naming'!$A$6:$B$36,2,)</f>
        <v>The Lines Company</v>
      </c>
      <c r="F1025" s="37" t="str">
        <f>VLOOKUP(A1025,'NZ.Stat (Format)'!$C$10:$D$2050,2,)</f>
        <v>Otorohanga district</v>
      </c>
      <c r="G1025" s="37" t="str">
        <f>VLOOKUP(F1025,'TLA-EDB'!$A$12:$C$78,3,)</f>
        <v>Yes</v>
      </c>
      <c r="H1025" s="65">
        <f>VLOOKUP($A1025,'NZ.Stat (Format)'!$C$10:$H$2050,4,)</f>
        <v>4590</v>
      </c>
      <c r="I1025" s="65">
        <f>VLOOKUP($A1025,'NZ.Stat (Format)'!$C$10:$H$2050,5,)</f>
        <v>4900</v>
      </c>
      <c r="J1025" s="65">
        <f>VLOOKUP($A1025,'NZ.Stat (Format)'!$C$10:$H$2050,6,)</f>
        <v>4960</v>
      </c>
      <c r="K1025" s="37"/>
      <c r="L1025" s="37"/>
    </row>
    <row r="1026" spans="1:12" x14ac:dyDescent="0.25">
      <c r="A1026" s="37" t="s">
        <v>1045</v>
      </c>
      <c r="B1026" s="37" t="s">
        <v>175</v>
      </c>
      <c r="C1026" s="37" t="s">
        <v>175</v>
      </c>
      <c r="D1026" s="37" t="b">
        <f t="shared" si="15"/>
        <v>1</v>
      </c>
      <c r="E1026" s="37" t="str">
        <f>VLOOKUP(C1026,'EDB naming'!$A$6:$B$36,2,)</f>
        <v>WEL Networks</v>
      </c>
      <c r="F1026" s="37" t="str">
        <f>VLOOKUP(A1026,'NZ.Stat (Format)'!$C$10:$D$2050,2,)</f>
        <v>Hamilton city</v>
      </c>
      <c r="G1026" s="37" t="str">
        <f>VLOOKUP(F1026,'TLA-EDB'!$A$12:$C$78,3,)</f>
        <v/>
      </c>
      <c r="H1026" s="65">
        <f>VLOOKUP($A1026,'NZ.Stat (Format)'!$C$10:$H$2050,4,)</f>
        <v>290</v>
      </c>
      <c r="I1026" s="65">
        <f>VLOOKUP($A1026,'NZ.Stat (Format)'!$C$10:$H$2050,5,)</f>
        <v>560</v>
      </c>
      <c r="J1026" s="65">
        <f>VLOOKUP($A1026,'NZ.Stat (Format)'!$C$10:$H$2050,6,)</f>
        <v>1430</v>
      </c>
      <c r="K1026" s="37"/>
      <c r="L1026" s="37"/>
    </row>
    <row r="1027" spans="1:12" x14ac:dyDescent="0.25">
      <c r="A1027" s="37" t="s">
        <v>1046</v>
      </c>
      <c r="B1027" s="37" t="s">
        <v>175</v>
      </c>
      <c r="C1027" s="37" t="s">
        <v>175</v>
      </c>
      <c r="D1027" s="37" t="b">
        <f t="shared" si="15"/>
        <v>1</v>
      </c>
      <c r="E1027" s="37" t="str">
        <f>VLOOKUP(C1027,'EDB naming'!$A$6:$B$36,2,)</f>
        <v>WEL Networks</v>
      </c>
      <c r="F1027" s="37" t="str">
        <f>VLOOKUP(A1027,'NZ.Stat (Format)'!$C$10:$D$2050,2,)</f>
        <v>Hamilton city</v>
      </c>
      <c r="G1027" s="37" t="str">
        <f>VLOOKUP(F1027,'TLA-EDB'!$A$12:$C$78,3,)</f>
        <v/>
      </c>
      <c r="H1027" s="65">
        <f>VLOOKUP($A1027,'NZ.Stat (Format)'!$C$10:$H$2050,4,)</f>
        <v>5010</v>
      </c>
      <c r="I1027" s="65">
        <f>VLOOKUP($A1027,'NZ.Stat (Format)'!$C$10:$H$2050,5,)</f>
        <v>5120</v>
      </c>
      <c r="J1027" s="65">
        <f>VLOOKUP($A1027,'NZ.Stat (Format)'!$C$10:$H$2050,6,)</f>
        <v>5240</v>
      </c>
      <c r="K1027" s="37"/>
      <c r="L1027" s="37"/>
    </row>
    <row r="1028" spans="1:12" x14ac:dyDescent="0.25">
      <c r="A1028" s="37" t="s">
        <v>1047</v>
      </c>
      <c r="B1028" s="37" t="s">
        <v>175</v>
      </c>
      <c r="C1028" s="37" t="s">
        <v>175</v>
      </c>
      <c r="D1028" s="37" t="b">
        <f t="shared" si="15"/>
        <v>1</v>
      </c>
      <c r="E1028" s="37" t="str">
        <f>VLOOKUP(C1028,'EDB naming'!$A$6:$B$36,2,)</f>
        <v>WEL Networks</v>
      </c>
      <c r="F1028" s="37" t="str">
        <f>VLOOKUP(A1028,'NZ.Stat (Format)'!$C$10:$D$2050,2,)</f>
        <v>Hamilton city</v>
      </c>
      <c r="G1028" s="37" t="str">
        <f>VLOOKUP(F1028,'TLA-EDB'!$A$12:$C$78,3,)</f>
        <v/>
      </c>
      <c r="H1028" s="65">
        <f>VLOOKUP($A1028,'NZ.Stat (Format)'!$C$10:$H$2050,4,)</f>
        <v>3230</v>
      </c>
      <c r="I1028" s="65">
        <f>VLOOKUP($A1028,'NZ.Stat (Format)'!$C$10:$H$2050,5,)</f>
        <v>3300</v>
      </c>
      <c r="J1028" s="65">
        <f>VLOOKUP($A1028,'NZ.Stat (Format)'!$C$10:$H$2050,6,)</f>
        <v>3360</v>
      </c>
      <c r="K1028" s="37"/>
      <c r="L1028" s="37"/>
    </row>
    <row r="1029" spans="1:12" x14ac:dyDescent="0.25">
      <c r="A1029" s="37" t="s">
        <v>1048</v>
      </c>
      <c r="B1029" s="37" t="s">
        <v>175</v>
      </c>
      <c r="C1029" s="37" t="s">
        <v>175</v>
      </c>
      <c r="D1029" s="37" t="b">
        <f t="shared" si="15"/>
        <v>1</v>
      </c>
      <c r="E1029" s="37" t="str">
        <f>VLOOKUP(C1029,'EDB naming'!$A$6:$B$36,2,)</f>
        <v>WEL Networks</v>
      </c>
      <c r="F1029" s="37" t="str">
        <f>VLOOKUP(A1029,'NZ.Stat (Format)'!$C$10:$D$2050,2,)</f>
        <v>Hamilton city</v>
      </c>
      <c r="G1029" s="37" t="str">
        <f>VLOOKUP(F1029,'TLA-EDB'!$A$12:$C$78,3,)</f>
        <v/>
      </c>
      <c r="H1029" s="65">
        <f>VLOOKUP($A1029,'NZ.Stat (Format)'!$C$10:$H$2050,4,)</f>
        <v>3180</v>
      </c>
      <c r="I1029" s="65">
        <f>VLOOKUP($A1029,'NZ.Stat (Format)'!$C$10:$H$2050,5,)</f>
        <v>3380</v>
      </c>
      <c r="J1029" s="65">
        <f>VLOOKUP($A1029,'NZ.Stat (Format)'!$C$10:$H$2050,6,)</f>
        <v>3470</v>
      </c>
      <c r="K1029" s="37"/>
      <c r="L1029" s="37"/>
    </row>
    <row r="1030" spans="1:12" x14ac:dyDescent="0.25">
      <c r="A1030" s="37" t="s">
        <v>1049</v>
      </c>
      <c r="B1030" s="37" t="s">
        <v>325</v>
      </c>
      <c r="C1030" s="37" t="s">
        <v>325</v>
      </c>
      <c r="D1030" s="37" t="b">
        <f t="shared" si="15"/>
        <v>1</v>
      </c>
      <c r="E1030" s="37" t="str">
        <f>VLOOKUP(C1030,'EDB naming'!$A$6:$B$36,2,)</f>
        <v>Orion NZ</v>
      </c>
      <c r="F1030" s="37" t="str">
        <f>VLOOKUP(A1030,'NZ.Stat (Format)'!$C$10:$D$2050,2,)</f>
        <v>Christchurch city</v>
      </c>
      <c r="G1030" s="37" t="str">
        <f>VLOOKUP(F1030,'TLA-EDB'!$A$12:$C$78,3,)</f>
        <v/>
      </c>
      <c r="H1030" s="65">
        <f>VLOOKUP($A1030,'NZ.Stat (Format)'!$C$10:$H$2050,4,)</f>
        <v>3250</v>
      </c>
      <c r="I1030" s="65">
        <f>VLOOKUP($A1030,'NZ.Stat (Format)'!$C$10:$H$2050,5,)</f>
        <v>3260</v>
      </c>
      <c r="J1030" s="65">
        <f>VLOOKUP($A1030,'NZ.Stat (Format)'!$C$10:$H$2050,6,)</f>
        <v>3260</v>
      </c>
      <c r="K1030" s="37"/>
      <c r="L1030" s="37"/>
    </row>
    <row r="1031" spans="1:12" x14ac:dyDescent="0.25">
      <c r="A1031" s="37" t="s">
        <v>1050</v>
      </c>
      <c r="B1031" s="37" t="s">
        <v>175</v>
      </c>
      <c r="C1031" s="37" t="s">
        <v>175</v>
      </c>
      <c r="D1031" s="37" t="b">
        <f t="shared" si="15"/>
        <v>1</v>
      </c>
      <c r="E1031" s="37" t="str">
        <f>VLOOKUP(C1031,'EDB naming'!$A$6:$B$36,2,)</f>
        <v>WEL Networks</v>
      </c>
      <c r="F1031" s="37" t="str">
        <f>VLOOKUP(A1031,'NZ.Stat (Format)'!$C$10:$D$2050,2,)</f>
        <v>Hamilton city</v>
      </c>
      <c r="G1031" s="37" t="str">
        <f>VLOOKUP(F1031,'TLA-EDB'!$A$12:$C$78,3,)</f>
        <v/>
      </c>
      <c r="H1031" s="65">
        <f>VLOOKUP($A1031,'NZ.Stat (Format)'!$C$10:$H$2050,4,)</f>
        <v>4620</v>
      </c>
      <c r="I1031" s="65">
        <f>VLOOKUP($A1031,'NZ.Stat (Format)'!$C$10:$H$2050,5,)</f>
        <v>4830</v>
      </c>
      <c r="J1031" s="65">
        <f>VLOOKUP($A1031,'NZ.Stat (Format)'!$C$10:$H$2050,6,)</f>
        <v>4920</v>
      </c>
      <c r="K1031" s="37"/>
      <c r="L1031" s="37"/>
    </row>
    <row r="1032" spans="1:12" x14ac:dyDescent="0.25">
      <c r="A1032" s="37" t="s">
        <v>1051</v>
      </c>
      <c r="B1032" s="37" t="s">
        <v>175</v>
      </c>
      <c r="C1032" s="37" t="s">
        <v>175</v>
      </c>
      <c r="D1032" s="37" t="b">
        <f t="shared" si="15"/>
        <v>1</v>
      </c>
      <c r="E1032" s="37" t="str">
        <f>VLOOKUP(C1032,'EDB naming'!$A$6:$B$36,2,)</f>
        <v>WEL Networks</v>
      </c>
      <c r="F1032" s="37" t="str">
        <f>VLOOKUP(A1032,'NZ.Stat (Format)'!$C$10:$D$2050,2,)</f>
        <v>Hamilton city</v>
      </c>
      <c r="G1032" s="37" t="str">
        <f>VLOOKUP(F1032,'TLA-EDB'!$A$12:$C$78,3,)</f>
        <v/>
      </c>
      <c r="H1032" s="65">
        <f>VLOOKUP($A1032,'NZ.Stat (Format)'!$C$10:$H$2050,4,)</f>
        <v>4680</v>
      </c>
      <c r="I1032" s="65">
        <f>VLOOKUP($A1032,'NZ.Stat (Format)'!$C$10:$H$2050,5,)</f>
        <v>4920</v>
      </c>
      <c r="J1032" s="65">
        <f>VLOOKUP($A1032,'NZ.Stat (Format)'!$C$10:$H$2050,6,)</f>
        <v>4950</v>
      </c>
      <c r="K1032" s="37"/>
      <c r="L1032" s="37"/>
    </row>
    <row r="1033" spans="1:12" x14ac:dyDescent="0.25">
      <c r="A1033" s="37" t="s">
        <v>1052</v>
      </c>
      <c r="B1033" s="37" t="s">
        <v>175</v>
      </c>
      <c r="C1033" s="37" t="s">
        <v>175</v>
      </c>
      <c r="D1033" s="37" t="b">
        <f t="shared" si="15"/>
        <v>1</v>
      </c>
      <c r="E1033" s="37" t="str">
        <f>VLOOKUP(C1033,'EDB naming'!$A$6:$B$36,2,)</f>
        <v>WEL Networks</v>
      </c>
      <c r="F1033" s="37" t="str">
        <f>VLOOKUP(A1033,'NZ.Stat (Format)'!$C$10:$D$2050,2,)</f>
        <v>Hamilton city</v>
      </c>
      <c r="G1033" s="37" t="str">
        <f>VLOOKUP(F1033,'TLA-EDB'!$A$12:$C$78,3,)</f>
        <v/>
      </c>
      <c r="H1033" s="65">
        <f>VLOOKUP($A1033,'NZ.Stat (Format)'!$C$10:$H$2050,4,)</f>
        <v>3540</v>
      </c>
      <c r="I1033" s="65">
        <f>VLOOKUP($A1033,'NZ.Stat (Format)'!$C$10:$H$2050,5,)</f>
        <v>3630</v>
      </c>
      <c r="J1033" s="65">
        <f>VLOOKUP($A1033,'NZ.Stat (Format)'!$C$10:$H$2050,6,)</f>
        <v>3730</v>
      </c>
      <c r="K1033" s="37"/>
      <c r="L1033" s="37"/>
    </row>
    <row r="1034" spans="1:12" x14ac:dyDescent="0.25">
      <c r="A1034" s="37" t="s">
        <v>1053</v>
      </c>
      <c r="B1034" s="37" t="s">
        <v>35</v>
      </c>
      <c r="C1034" s="37" t="s">
        <v>35</v>
      </c>
      <c r="D1034" s="37" t="b">
        <f t="shared" si="15"/>
        <v>1</v>
      </c>
      <c r="E1034" s="37" t="str">
        <f>VLOOKUP(C1034,'EDB naming'!$A$6:$B$36,2,)</f>
        <v>Powerco</v>
      </c>
      <c r="F1034" s="37" t="str">
        <f>VLOOKUP(A1034,'NZ.Stat (Format)'!$C$10:$D$2050,2,)</f>
        <v>Palmerston North city</v>
      </c>
      <c r="G1034" s="37" t="str">
        <f>VLOOKUP(F1034,'TLA-EDB'!$A$12:$C$78,3,)</f>
        <v/>
      </c>
      <c r="H1034" s="65">
        <f>VLOOKUP($A1034,'NZ.Stat (Format)'!$C$10:$H$2050,4,)</f>
        <v>6130</v>
      </c>
      <c r="I1034" s="65">
        <f>VLOOKUP($A1034,'NZ.Stat (Format)'!$C$10:$H$2050,5,)</f>
        <v>6300</v>
      </c>
      <c r="J1034" s="65">
        <f>VLOOKUP($A1034,'NZ.Stat (Format)'!$C$10:$H$2050,6,)</f>
        <v>6400</v>
      </c>
      <c r="K1034" s="37"/>
      <c r="L1034" s="37"/>
    </row>
    <row r="1035" spans="1:12" x14ac:dyDescent="0.25">
      <c r="A1035" s="37" t="s">
        <v>1054</v>
      </c>
      <c r="B1035" s="37" t="s">
        <v>175</v>
      </c>
      <c r="C1035" s="37" t="s">
        <v>175</v>
      </c>
      <c r="D1035" s="37" t="b">
        <f t="shared" si="15"/>
        <v>1</v>
      </c>
      <c r="E1035" s="37" t="str">
        <f>VLOOKUP(C1035,'EDB naming'!$A$6:$B$36,2,)</f>
        <v>WEL Networks</v>
      </c>
      <c r="F1035" s="37" t="str">
        <f>VLOOKUP(A1035,'NZ.Stat (Format)'!$C$10:$D$2050,2,)</f>
        <v>Hamilton city</v>
      </c>
      <c r="G1035" s="37" t="str">
        <f>VLOOKUP(F1035,'TLA-EDB'!$A$12:$C$78,3,)</f>
        <v/>
      </c>
      <c r="H1035" s="65">
        <f>VLOOKUP($A1035,'NZ.Stat (Format)'!$C$10:$H$2050,4,)</f>
        <v>4080</v>
      </c>
      <c r="I1035" s="65">
        <f>VLOOKUP($A1035,'NZ.Stat (Format)'!$C$10:$H$2050,5,)</f>
        <v>4180</v>
      </c>
      <c r="J1035" s="65">
        <f>VLOOKUP($A1035,'NZ.Stat (Format)'!$C$10:$H$2050,6,)</f>
        <v>4260</v>
      </c>
      <c r="K1035" s="37"/>
      <c r="L1035" s="37"/>
    </row>
    <row r="1036" spans="1:12" x14ac:dyDescent="0.25">
      <c r="A1036" s="37" t="s">
        <v>1055</v>
      </c>
      <c r="B1036" s="37" t="s">
        <v>175</v>
      </c>
      <c r="C1036" s="37" t="s">
        <v>175</v>
      </c>
      <c r="D1036" s="37" t="b">
        <f t="shared" si="15"/>
        <v>1</v>
      </c>
      <c r="E1036" s="37" t="str">
        <f>VLOOKUP(C1036,'EDB naming'!$A$6:$B$36,2,)</f>
        <v>WEL Networks</v>
      </c>
      <c r="F1036" s="37" t="str">
        <f>VLOOKUP(A1036,'NZ.Stat (Format)'!$C$10:$D$2050,2,)</f>
        <v>Hamilton city</v>
      </c>
      <c r="G1036" s="37" t="str">
        <f>VLOOKUP(F1036,'TLA-EDB'!$A$12:$C$78,3,)</f>
        <v/>
      </c>
      <c r="H1036" s="65">
        <f>VLOOKUP($A1036,'NZ.Stat (Format)'!$C$10:$H$2050,4,)</f>
        <v>2190</v>
      </c>
      <c r="I1036" s="65">
        <f>VLOOKUP($A1036,'NZ.Stat (Format)'!$C$10:$H$2050,5,)</f>
        <v>2230</v>
      </c>
      <c r="J1036" s="65">
        <f>VLOOKUP($A1036,'NZ.Stat (Format)'!$C$10:$H$2050,6,)</f>
        <v>2280</v>
      </c>
      <c r="K1036" s="37"/>
      <c r="L1036" s="37"/>
    </row>
    <row r="1037" spans="1:12" x14ac:dyDescent="0.25">
      <c r="A1037" s="37" t="s">
        <v>1056</v>
      </c>
      <c r="B1037" s="37" t="s">
        <v>236</v>
      </c>
      <c r="C1037" s="37" t="s">
        <v>236</v>
      </c>
      <c r="D1037" s="37" t="b">
        <f t="shared" si="15"/>
        <v>1</v>
      </c>
      <c r="E1037" s="37" t="str">
        <f>VLOOKUP(C1037,'EDB naming'!$A$6:$B$36,2,)</f>
        <v>Unison Networks</v>
      </c>
      <c r="F1037" s="37" t="str">
        <f>VLOOKUP(A1037,'NZ.Stat (Format)'!$C$10:$D$2050,2,)</f>
        <v>Rotorua district</v>
      </c>
      <c r="G1037" s="37" t="str">
        <f>VLOOKUP(F1037,'TLA-EDB'!$A$12:$C$78,3,)</f>
        <v/>
      </c>
      <c r="H1037" s="65">
        <f>VLOOKUP($A1037,'NZ.Stat (Format)'!$C$10:$H$2050,4,)</f>
        <v>1560</v>
      </c>
      <c r="I1037" s="65">
        <f>VLOOKUP($A1037,'NZ.Stat (Format)'!$C$10:$H$2050,5,)</f>
        <v>1610</v>
      </c>
      <c r="J1037" s="65">
        <f>VLOOKUP($A1037,'NZ.Stat (Format)'!$C$10:$H$2050,6,)</f>
        <v>1670</v>
      </c>
      <c r="K1037" s="37"/>
      <c r="L1037" s="37"/>
    </row>
    <row r="1038" spans="1:12" x14ac:dyDescent="0.25">
      <c r="A1038" s="37" t="s">
        <v>1057</v>
      </c>
      <c r="B1038" s="37" t="s">
        <v>175</v>
      </c>
      <c r="C1038" s="37" t="s">
        <v>175</v>
      </c>
      <c r="D1038" s="37" t="b">
        <f t="shared" si="15"/>
        <v>1</v>
      </c>
      <c r="E1038" s="37" t="str">
        <f>VLOOKUP(C1038,'EDB naming'!$A$6:$B$36,2,)</f>
        <v>WEL Networks</v>
      </c>
      <c r="F1038" s="37" t="str">
        <f>VLOOKUP(A1038,'NZ.Stat (Format)'!$C$10:$D$2050,2,)</f>
        <v>Hamilton city</v>
      </c>
      <c r="G1038" s="37" t="str">
        <f>VLOOKUP(F1038,'TLA-EDB'!$A$12:$C$78,3,)</f>
        <v/>
      </c>
      <c r="H1038" s="65">
        <f>VLOOKUP($A1038,'NZ.Stat (Format)'!$C$10:$H$2050,4,)</f>
        <v>5630</v>
      </c>
      <c r="I1038" s="65">
        <f>VLOOKUP($A1038,'NZ.Stat (Format)'!$C$10:$H$2050,5,)</f>
        <v>6010</v>
      </c>
      <c r="J1038" s="65">
        <f>VLOOKUP($A1038,'NZ.Stat (Format)'!$C$10:$H$2050,6,)</f>
        <v>6200</v>
      </c>
      <c r="K1038" s="37"/>
      <c r="L1038" s="37"/>
    </row>
    <row r="1039" spans="1:12" x14ac:dyDescent="0.25">
      <c r="A1039" s="37" t="s">
        <v>1058</v>
      </c>
      <c r="B1039" s="37" t="s">
        <v>175</v>
      </c>
      <c r="C1039" s="37" t="s">
        <v>175</v>
      </c>
      <c r="D1039" s="37" t="b">
        <f t="shared" si="15"/>
        <v>1</v>
      </c>
      <c r="E1039" s="37" t="str">
        <f>VLOOKUP(C1039,'EDB naming'!$A$6:$B$36,2,)</f>
        <v>WEL Networks</v>
      </c>
      <c r="F1039" s="37" t="str">
        <f>VLOOKUP(A1039,'NZ.Stat (Format)'!$C$10:$D$2050,2,)</f>
        <v>Hamilton city</v>
      </c>
      <c r="G1039" s="37" t="str">
        <f>VLOOKUP(F1039,'TLA-EDB'!$A$12:$C$78,3,)</f>
        <v/>
      </c>
      <c r="H1039" s="65">
        <f>VLOOKUP($A1039,'NZ.Stat (Format)'!$C$10:$H$2050,4,)</f>
        <v>4700</v>
      </c>
      <c r="I1039" s="65">
        <f>VLOOKUP($A1039,'NZ.Stat (Format)'!$C$10:$H$2050,5,)</f>
        <v>4890</v>
      </c>
      <c r="J1039" s="65">
        <f>VLOOKUP($A1039,'NZ.Stat (Format)'!$C$10:$H$2050,6,)</f>
        <v>4980</v>
      </c>
      <c r="K1039" s="37"/>
      <c r="L1039" s="37"/>
    </row>
    <row r="1040" spans="1:12" x14ac:dyDescent="0.25">
      <c r="A1040" s="37" t="s">
        <v>1059</v>
      </c>
      <c r="B1040" s="37" t="s">
        <v>236</v>
      </c>
      <c r="C1040" s="37" t="s">
        <v>236</v>
      </c>
      <c r="D1040" s="37" t="b">
        <f t="shared" si="15"/>
        <v>1</v>
      </c>
      <c r="E1040" s="37" t="str">
        <f>VLOOKUP(C1040,'EDB naming'!$A$6:$B$36,2,)</f>
        <v>Unison Networks</v>
      </c>
      <c r="F1040" s="37" t="str">
        <f>VLOOKUP(A1040,'NZ.Stat (Format)'!$C$10:$D$2050,2,)</f>
        <v>Hastings district</v>
      </c>
      <c r="G1040" s="37" t="str">
        <f>VLOOKUP(F1040,'TLA-EDB'!$A$12:$C$78,3,)</f>
        <v/>
      </c>
      <c r="H1040" s="65">
        <f>VLOOKUP($A1040,'NZ.Stat (Format)'!$C$10:$H$2050,4,)</f>
        <v>1570</v>
      </c>
      <c r="I1040" s="65">
        <f>VLOOKUP($A1040,'NZ.Stat (Format)'!$C$10:$H$2050,5,)</f>
        <v>1590</v>
      </c>
      <c r="J1040" s="65">
        <f>VLOOKUP($A1040,'NZ.Stat (Format)'!$C$10:$H$2050,6,)</f>
        <v>1600</v>
      </c>
      <c r="K1040" s="37"/>
      <c r="L1040" s="37"/>
    </row>
    <row r="1041" spans="1:12" x14ac:dyDescent="0.25">
      <c r="A1041" s="37" t="s">
        <v>1060</v>
      </c>
      <c r="B1041" s="37" t="s">
        <v>175</v>
      </c>
      <c r="C1041" s="37" t="s">
        <v>175</v>
      </c>
      <c r="D1041" s="37" t="b">
        <f t="shared" si="15"/>
        <v>1</v>
      </c>
      <c r="E1041" s="37" t="str">
        <f>VLOOKUP(C1041,'EDB naming'!$A$6:$B$36,2,)</f>
        <v>WEL Networks</v>
      </c>
      <c r="F1041" s="37" t="str">
        <f>VLOOKUP(A1041,'NZ.Stat (Format)'!$C$10:$D$2050,2,)</f>
        <v>Hamilton city</v>
      </c>
      <c r="G1041" s="37" t="str">
        <f>VLOOKUP(F1041,'TLA-EDB'!$A$12:$C$78,3,)</f>
        <v/>
      </c>
      <c r="H1041" s="65">
        <f>VLOOKUP($A1041,'NZ.Stat (Format)'!$C$10:$H$2050,4,)</f>
        <v>5370</v>
      </c>
      <c r="I1041" s="65">
        <f>VLOOKUP($A1041,'NZ.Stat (Format)'!$C$10:$H$2050,5,)</f>
        <v>5470</v>
      </c>
      <c r="J1041" s="65">
        <f>VLOOKUP($A1041,'NZ.Stat (Format)'!$C$10:$H$2050,6,)</f>
        <v>5560</v>
      </c>
      <c r="K1041" s="37"/>
      <c r="L1041" s="37"/>
    </row>
    <row r="1042" spans="1:12" x14ac:dyDescent="0.25">
      <c r="A1042" s="37" t="s">
        <v>1061</v>
      </c>
      <c r="B1042" s="37" t="s">
        <v>175</v>
      </c>
      <c r="C1042" s="37" t="s">
        <v>175</v>
      </c>
      <c r="D1042" s="37" t="b">
        <f t="shared" ref="D1042:D1105" si="16">C1042=B1042</f>
        <v>1</v>
      </c>
      <c r="E1042" s="37" t="str">
        <f>VLOOKUP(C1042,'EDB naming'!$A$6:$B$36,2,)</f>
        <v>WEL Networks</v>
      </c>
      <c r="F1042" s="37" t="str">
        <f>VLOOKUP(A1042,'NZ.Stat (Format)'!$C$10:$D$2050,2,)</f>
        <v>Hamilton city</v>
      </c>
      <c r="G1042" s="37" t="str">
        <f>VLOOKUP(F1042,'TLA-EDB'!$A$12:$C$78,3,)</f>
        <v/>
      </c>
      <c r="H1042" s="65">
        <f>VLOOKUP($A1042,'NZ.Stat (Format)'!$C$10:$H$2050,4,)</f>
        <v>6000</v>
      </c>
      <c r="I1042" s="65">
        <f>VLOOKUP($A1042,'NZ.Stat (Format)'!$C$10:$H$2050,5,)</f>
        <v>6390</v>
      </c>
      <c r="J1042" s="65">
        <f>VLOOKUP($A1042,'NZ.Stat (Format)'!$C$10:$H$2050,6,)</f>
        <v>6570</v>
      </c>
      <c r="K1042" s="37"/>
      <c r="L1042" s="37"/>
    </row>
    <row r="1043" spans="1:12" x14ac:dyDescent="0.25">
      <c r="A1043" s="37" t="s">
        <v>1062</v>
      </c>
      <c r="B1043" s="37" t="s">
        <v>175</v>
      </c>
      <c r="C1043" s="37" t="s">
        <v>175</v>
      </c>
      <c r="D1043" s="37" t="b">
        <f t="shared" si="16"/>
        <v>1</v>
      </c>
      <c r="E1043" s="37" t="str">
        <f>VLOOKUP(C1043,'EDB naming'!$A$6:$B$36,2,)</f>
        <v>WEL Networks</v>
      </c>
      <c r="F1043" s="37" t="str">
        <f>VLOOKUP(A1043,'NZ.Stat (Format)'!$C$10:$D$2050,2,)</f>
        <v>Hamilton city</v>
      </c>
      <c r="G1043" s="37" t="str">
        <f>VLOOKUP(F1043,'TLA-EDB'!$A$12:$C$78,3,)</f>
        <v/>
      </c>
      <c r="H1043" s="65">
        <f>VLOOKUP($A1043,'NZ.Stat (Format)'!$C$10:$H$2050,4,)</f>
        <v>3410</v>
      </c>
      <c r="I1043" s="65">
        <f>VLOOKUP($A1043,'NZ.Stat (Format)'!$C$10:$H$2050,5,)</f>
        <v>3530</v>
      </c>
      <c r="J1043" s="65">
        <f>VLOOKUP($A1043,'NZ.Stat (Format)'!$C$10:$H$2050,6,)</f>
        <v>3600</v>
      </c>
      <c r="K1043" s="37"/>
      <c r="L1043" s="37"/>
    </row>
    <row r="1044" spans="1:12" x14ac:dyDescent="0.25">
      <c r="A1044" s="37" t="s">
        <v>1063</v>
      </c>
      <c r="B1044" s="37" t="s">
        <v>175</v>
      </c>
      <c r="C1044" s="37" t="s">
        <v>175</v>
      </c>
      <c r="D1044" s="37" t="b">
        <f t="shared" si="16"/>
        <v>1</v>
      </c>
      <c r="E1044" s="37" t="str">
        <f>VLOOKUP(C1044,'EDB naming'!$A$6:$B$36,2,)</f>
        <v>WEL Networks</v>
      </c>
      <c r="F1044" s="37" t="str">
        <f>VLOOKUP(A1044,'NZ.Stat (Format)'!$C$10:$D$2050,2,)</f>
        <v>Hamilton city</v>
      </c>
      <c r="G1044" s="37" t="str">
        <f>VLOOKUP(F1044,'TLA-EDB'!$A$12:$C$78,3,)</f>
        <v/>
      </c>
      <c r="H1044" s="65">
        <f>VLOOKUP($A1044,'NZ.Stat (Format)'!$C$10:$H$2050,4,)</f>
        <v>4090</v>
      </c>
      <c r="I1044" s="65">
        <f>VLOOKUP($A1044,'NZ.Stat (Format)'!$C$10:$H$2050,5,)</f>
        <v>4170</v>
      </c>
      <c r="J1044" s="65">
        <f>VLOOKUP($A1044,'NZ.Stat (Format)'!$C$10:$H$2050,6,)</f>
        <v>4250</v>
      </c>
      <c r="K1044" s="37"/>
      <c r="L1044" s="37"/>
    </row>
    <row r="1045" spans="1:12" x14ac:dyDescent="0.25">
      <c r="A1045" s="37" t="s">
        <v>1064</v>
      </c>
      <c r="B1045" s="37" t="s">
        <v>175</v>
      </c>
      <c r="C1045" s="37" t="s">
        <v>175</v>
      </c>
      <c r="D1045" s="37" t="b">
        <f t="shared" si="16"/>
        <v>1</v>
      </c>
      <c r="E1045" s="37" t="str">
        <f>VLOOKUP(C1045,'EDB naming'!$A$6:$B$36,2,)</f>
        <v>WEL Networks</v>
      </c>
      <c r="F1045" s="37" t="str">
        <f>VLOOKUP(A1045,'NZ.Stat (Format)'!$C$10:$D$2050,2,)</f>
        <v>Hamilton city</v>
      </c>
      <c r="G1045" s="37" t="str">
        <f>VLOOKUP(F1045,'TLA-EDB'!$A$12:$C$78,3,)</f>
        <v/>
      </c>
      <c r="H1045" s="65">
        <f>VLOOKUP($A1045,'NZ.Stat (Format)'!$C$10:$H$2050,4,)</f>
        <v>3710</v>
      </c>
      <c r="I1045" s="65">
        <f>VLOOKUP($A1045,'NZ.Stat (Format)'!$C$10:$H$2050,5,)</f>
        <v>3800</v>
      </c>
      <c r="J1045" s="65">
        <f>VLOOKUP($A1045,'NZ.Stat (Format)'!$C$10:$H$2050,6,)</f>
        <v>3890</v>
      </c>
      <c r="K1045" s="37"/>
      <c r="L1045" s="37"/>
    </row>
    <row r="1046" spans="1:12" x14ac:dyDescent="0.25">
      <c r="A1046" s="37" t="s">
        <v>1065</v>
      </c>
      <c r="B1046" s="37" t="s">
        <v>175</v>
      </c>
      <c r="C1046" s="37" t="s">
        <v>175</v>
      </c>
      <c r="D1046" s="37" t="b">
        <f t="shared" si="16"/>
        <v>1</v>
      </c>
      <c r="E1046" s="37" t="str">
        <f>VLOOKUP(C1046,'EDB naming'!$A$6:$B$36,2,)</f>
        <v>WEL Networks</v>
      </c>
      <c r="F1046" s="37" t="str">
        <f>VLOOKUP(A1046,'NZ.Stat (Format)'!$C$10:$D$2050,2,)</f>
        <v>Hamilton city</v>
      </c>
      <c r="G1046" s="37" t="str">
        <f>VLOOKUP(F1046,'TLA-EDB'!$A$12:$C$78,3,)</f>
        <v/>
      </c>
      <c r="H1046" s="65">
        <f>VLOOKUP($A1046,'NZ.Stat (Format)'!$C$10:$H$2050,4,)</f>
        <v>2880</v>
      </c>
      <c r="I1046" s="65">
        <f>VLOOKUP($A1046,'NZ.Stat (Format)'!$C$10:$H$2050,5,)</f>
        <v>2930</v>
      </c>
      <c r="J1046" s="65">
        <f>VLOOKUP($A1046,'NZ.Stat (Format)'!$C$10:$H$2050,6,)</f>
        <v>2980</v>
      </c>
      <c r="K1046" s="37"/>
      <c r="L1046" s="37"/>
    </row>
    <row r="1047" spans="1:12" x14ac:dyDescent="0.25">
      <c r="A1047" s="37" t="s">
        <v>1066</v>
      </c>
      <c r="B1047" s="37" t="s">
        <v>175</v>
      </c>
      <c r="C1047" s="37" t="s">
        <v>175</v>
      </c>
      <c r="D1047" s="37" t="b">
        <f t="shared" si="16"/>
        <v>1</v>
      </c>
      <c r="E1047" s="37" t="str">
        <f>VLOOKUP(C1047,'EDB naming'!$A$6:$B$36,2,)</f>
        <v>WEL Networks</v>
      </c>
      <c r="F1047" s="37" t="str">
        <f>VLOOKUP(A1047,'NZ.Stat (Format)'!$C$10:$D$2050,2,)</f>
        <v>Hamilton city</v>
      </c>
      <c r="G1047" s="37" t="str">
        <f>VLOOKUP(F1047,'TLA-EDB'!$A$12:$C$78,3,)</f>
        <v/>
      </c>
      <c r="H1047" s="65">
        <f>VLOOKUP($A1047,'NZ.Stat (Format)'!$C$10:$H$2050,4,)</f>
        <v>5050</v>
      </c>
      <c r="I1047" s="65">
        <f>VLOOKUP($A1047,'NZ.Stat (Format)'!$C$10:$H$2050,5,)</f>
        <v>5260</v>
      </c>
      <c r="J1047" s="65">
        <f>VLOOKUP($A1047,'NZ.Stat (Format)'!$C$10:$H$2050,6,)</f>
        <v>5360</v>
      </c>
      <c r="K1047" s="37"/>
      <c r="L1047" s="37"/>
    </row>
    <row r="1048" spans="1:12" x14ac:dyDescent="0.25">
      <c r="A1048" s="37" t="s">
        <v>1067</v>
      </c>
      <c r="B1048" s="37" t="s">
        <v>175</v>
      </c>
      <c r="C1048" s="37" t="s">
        <v>175</v>
      </c>
      <c r="D1048" s="37" t="b">
        <f t="shared" si="16"/>
        <v>1</v>
      </c>
      <c r="E1048" s="37" t="str">
        <f>VLOOKUP(C1048,'EDB naming'!$A$6:$B$36,2,)</f>
        <v>WEL Networks</v>
      </c>
      <c r="F1048" s="37" t="str">
        <f>VLOOKUP(A1048,'NZ.Stat (Format)'!$C$10:$D$2050,2,)</f>
        <v>Hamilton city</v>
      </c>
      <c r="G1048" s="37" t="str">
        <f>VLOOKUP(F1048,'TLA-EDB'!$A$12:$C$78,3,)</f>
        <v/>
      </c>
      <c r="H1048" s="65">
        <f>VLOOKUP($A1048,'NZ.Stat (Format)'!$C$10:$H$2050,4,)</f>
        <v>3690</v>
      </c>
      <c r="I1048" s="65">
        <f>VLOOKUP($A1048,'NZ.Stat (Format)'!$C$10:$H$2050,5,)</f>
        <v>3990</v>
      </c>
      <c r="J1048" s="65">
        <f>VLOOKUP($A1048,'NZ.Stat (Format)'!$C$10:$H$2050,6,)</f>
        <v>4280</v>
      </c>
      <c r="K1048" s="37"/>
      <c r="L1048" s="37"/>
    </row>
    <row r="1049" spans="1:12" x14ac:dyDescent="0.25">
      <c r="A1049" s="37" t="s">
        <v>1068</v>
      </c>
      <c r="B1049" s="37" t="s">
        <v>175</v>
      </c>
      <c r="C1049" s="37" t="s">
        <v>175</v>
      </c>
      <c r="D1049" s="37" t="b">
        <f t="shared" si="16"/>
        <v>1</v>
      </c>
      <c r="E1049" s="37" t="str">
        <f>VLOOKUP(C1049,'EDB naming'!$A$6:$B$36,2,)</f>
        <v>WEL Networks</v>
      </c>
      <c r="F1049" s="37" t="str">
        <f>VLOOKUP(A1049,'NZ.Stat (Format)'!$C$10:$D$2050,2,)</f>
        <v>Hamilton city</v>
      </c>
      <c r="G1049" s="37" t="str">
        <f>VLOOKUP(F1049,'TLA-EDB'!$A$12:$C$78,3,)</f>
        <v/>
      </c>
      <c r="H1049" s="65">
        <f>VLOOKUP($A1049,'NZ.Stat (Format)'!$C$10:$H$2050,4,)</f>
        <v>3430</v>
      </c>
      <c r="I1049" s="65">
        <f>VLOOKUP($A1049,'NZ.Stat (Format)'!$C$10:$H$2050,5,)</f>
        <v>3500</v>
      </c>
      <c r="J1049" s="65">
        <f>VLOOKUP($A1049,'NZ.Stat (Format)'!$C$10:$H$2050,6,)</f>
        <v>3560</v>
      </c>
      <c r="K1049" s="37"/>
      <c r="L1049" s="37"/>
    </row>
    <row r="1050" spans="1:12" x14ac:dyDescent="0.25">
      <c r="A1050" s="37" t="s">
        <v>1069</v>
      </c>
      <c r="B1050" s="37" t="s">
        <v>175</v>
      </c>
      <c r="C1050" s="37" t="s">
        <v>175</v>
      </c>
      <c r="D1050" s="37" t="b">
        <f t="shared" si="16"/>
        <v>1</v>
      </c>
      <c r="E1050" s="37" t="str">
        <f>VLOOKUP(C1050,'EDB naming'!$A$6:$B$36,2,)</f>
        <v>WEL Networks</v>
      </c>
      <c r="F1050" s="37" t="str">
        <f>VLOOKUP(A1050,'NZ.Stat (Format)'!$C$10:$D$2050,2,)</f>
        <v>Hamilton city</v>
      </c>
      <c r="G1050" s="37" t="str">
        <f>VLOOKUP(F1050,'TLA-EDB'!$A$12:$C$78,3,)</f>
        <v/>
      </c>
      <c r="H1050" s="65">
        <f>VLOOKUP($A1050,'NZ.Stat (Format)'!$C$10:$H$2050,4,)</f>
        <v>2790</v>
      </c>
      <c r="I1050" s="65">
        <f>VLOOKUP($A1050,'NZ.Stat (Format)'!$C$10:$H$2050,5,)</f>
        <v>2830</v>
      </c>
      <c r="J1050" s="65">
        <f>VLOOKUP($A1050,'NZ.Stat (Format)'!$C$10:$H$2050,6,)</f>
        <v>2870</v>
      </c>
      <c r="K1050" s="37"/>
      <c r="L1050" s="37"/>
    </row>
    <row r="1051" spans="1:12" x14ac:dyDescent="0.25">
      <c r="A1051" s="37" t="s">
        <v>1070</v>
      </c>
      <c r="B1051" s="37" t="s">
        <v>175</v>
      </c>
      <c r="C1051" s="37" t="s">
        <v>175</v>
      </c>
      <c r="D1051" s="37" t="b">
        <f t="shared" si="16"/>
        <v>1</v>
      </c>
      <c r="E1051" s="37" t="str">
        <f>VLOOKUP(C1051,'EDB naming'!$A$6:$B$36,2,)</f>
        <v>WEL Networks</v>
      </c>
      <c r="F1051" s="37" t="str">
        <f>VLOOKUP(A1051,'NZ.Stat (Format)'!$C$10:$D$2050,2,)</f>
        <v>Hamilton city</v>
      </c>
      <c r="G1051" s="37" t="str">
        <f>VLOOKUP(F1051,'TLA-EDB'!$A$12:$C$78,3,)</f>
        <v/>
      </c>
      <c r="H1051" s="65">
        <f>VLOOKUP($A1051,'NZ.Stat (Format)'!$C$10:$H$2050,4,)</f>
        <v>4680</v>
      </c>
      <c r="I1051" s="65">
        <f>VLOOKUP($A1051,'NZ.Stat (Format)'!$C$10:$H$2050,5,)</f>
        <v>4910</v>
      </c>
      <c r="J1051" s="65">
        <f>VLOOKUP($A1051,'NZ.Stat (Format)'!$C$10:$H$2050,6,)</f>
        <v>5120</v>
      </c>
      <c r="K1051" s="37"/>
      <c r="L1051" s="37"/>
    </row>
    <row r="1052" spans="1:12" x14ac:dyDescent="0.25">
      <c r="A1052" s="37" t="s">
        <v>1071</v>
      </c>
      <c r="B1052" s="37" t="s">
        <v>175</v>
      </c>
      <c r="C1052" s="37" t="s">
        <v>175</v>
      </c>
      <c r="D1052" s="37" t="b">
        <f t="shared" si="16"/>
        <v>1</v>
      </c>
      <c r="E1052" s="37" t="str">
        <f>VLOOKUP(C1052,'EDB naming'!$A$6:$B$36,2,)</f>
        <v>WEL Networks</v>
      </c>
      <c r="F1052" s="37" t="str">
        <f>VLOOKUP(A1052,'NZ.Stat (Format)'!$C$10:$D$2050,2,)</f>
        <v>Hamilton city</v>
      </c>
      <c r="G1052" s="37" t="str">
        <f>VLOOKUP(F1052,'TLA-EDB'!$A$12:$C$78,3,)</f>
        <v/>
      </c>
      <c r="H1052" s="65">
        <f>VLOOKUP($A1052,'NZ.Stat (Format)'!$C$10:$H$2050,4,)</f>
        <v>6820</v>
      </c>
      <c r="I1052" s="65">
        <f>VLOOKUP($A1052,'NZ.Stat (Format)'!$C$10:$H$2050,5,)</f>
        <v>7050</v>
      </c>
      <c r="J1052" s="65">
        <f>VLOOKUP($A1052,'NZ.Stat (Format)'!$C$10:$H$2050,6,)</f>
        <v>7290</v>
      </c>
      <c r="K1052" s="37"/>
      <c r="L1052" s="37"/>
    </row>
    <row r="1053" spans="1:12" x14ac:dyDescent="0.25">
      <c r="A1053" s="37" t="s">
        <v>1072</v>
      </c>
      <c r="B1053" s="37" t="s">
        <v>175</v>
      </c>
      <c r="C1053" s="37" t="s">
        <v>175</v>
      </c>
      <c r="D1053" s="37" t="b">
        <f t="shared" si="16"/>
        <v>1</v>
      </c>
      <c r="E1053" s="37" t="str">
        <f>VLOOKUP(C1053,'EDB naming'!$A$6:$B$36,2,)</f>
        <v>WEL Networks</v>
      </c>
      <c r="F1053" s="37" t="str">
        <f>VLOOKUP(A1053,'NZ.Stat (Format)'!$C$10:$D$2050,2,)</f>
        <v>Hamilton city</v>
      </c>
      <c r="G1053" s="37" t="str">
        <f>VLOOKUP(F1053,'TLA-EDB'!$A$12:$C$78,3,)</f>
        <v/>
      </c>
      <c r="H1053" s="65">
        <f>VLOOKUP($A1053,'NZ.Stat (Format)'!$C$10:$H$2050,4,)</f>
        <v>2930</v>
      </c>
      <c r="I1053" s="65">
        <f>VLOOKUP($A1053,'NZ.Stat (Format)'!$C$10:$H$2050,5,)</f>
        <v>3030</v>
      </c>
      <c r="J1053" s="65">
        <f>VLOOKUP($A1053,'NZ.Stat (Format)'!$C$10:$H$2050,6,)</f>
        <v>3090</v>
      </c>
      <c r="K1053" s="37"/>
      <c r="L1053" s="37"/>
    </row>
    <row r="1054" spans="1:12" x14ac:dyDescent="0.25">
      <c r="A1054" s="37" t="s">
        <v>1073</v>
      </c>
      <c r="B1054" s="37" t="s">
        <v>175</v>
      </c>
      <c r="C1054" s="37" t="s">
        <v>175</v>
      </c>
      <c r="D1054" s="37" t="b">
        <f t="shared" si="16"/>
        <v>1</v>
      </c>
      <c r="E1054" s="37" t="str">
        <f>VLOOKUP(C1054,'EDB naming'!$A$6:$B$36,2,)</f>
        <v>WEL Networks</v>
      </c>
      <c r="F1054" s="37" t="str">
        <f>VLOOKUP(A1054,'NZ.Stat (Format)'!$C$10:$D$2050,2,)</f>
        <v>Hamilton city</v>
      </c>
      <c r="G1054" s="37" t="str">
        <f>VLOOKUP(F1054,'TLA-EDB'!$A$12:$C$78,3,)</f>
        <v/>
      </c>
      <c r="H1054" s="65">
        <f>VLOOKUP($A1054,'NZ.Stat (Format)'!$C$10:$H$2050,4,)</f>
        <v>2890</v>
      </c>
      <c r="I1054" s="65">
        <f>VLOOKUP($A1054,'NZ.Stat (Format)'!$C$10:$H$2050,5,)</f>
        <v>2950</v>
      </c>
      <c r="J1054" s="65">
        <f>VLOOKUP($A1054,'NZ.Stat (Format)'!$C$10:$H$2050,6,)</f>
        <v>2960</v>
      </c>
      <c r="K1054" s="37"/>
      <c r="L1054" s="37"/>
    </row>
    <row r="1055" spans="1:12" x14ac:dyDescent="0.25">
      <c r="A1055" s="37" t="s">
        <v>1074</v>
      </c>
      <c r="B1055" s="37" t="s">
        <v>180</v>
      </c>
      <c r="C1055" s="37" t="s">
        <v>180</v>
      </c>
      <c r="D1055" s="37" t="b">
        <f t="shared" si="16"/>
        <v>1</v>
      </c>
      <c r="E1055" s="37" t="str">
        <f>VLOOKUP(C1055,'EDB naming'!$A$6:$B$36,2,)</f>
        <v>Waipa Networks</v>
      </c>
      <c r="F1055" s="37" t="str">
        <f>VLOOKUP(A1055,'NZ.Stat (Format)'!$C$10:$D$2050,2,)</f>
        <v>Waipa district</v>
      </c>
      <c r="G1055" s="37" t="str">
        <f>VLOOKUP(F1055,'TLA-EDB'!$A$12:$C$78,3,)</f>
        <v>Yes</v>
      </c>
      <c r="H1055" s="65">
        <f>VLOOKUP($A1055,'NZ.Stat (Format)'!$C$10:$H$2050,4,)</f>
        <v>1450</v>
      </c>
      <c r="I1055" s="65">
        <f>VLOOKUP($A1055,'NZ.Stat (Format)'!$C$10:$H$2050,5,)</f>
        <v>1500</v>
      </c>
      <c r="J1055" s="65">
        <f>VLOOKUP($A1055,'NZ.Stat (Format)'!$C$10:$H$2050,6,)</f>
        <v>1530</v>
      </c>
      <c r="K1055" s="37"/>
      <c r="L1055" s="37"/>
    </row>
    <row r="1056" spans="1:12" x14ac:dyDescent="0.25">
      <c r="A1056" s="37" t="s">
        <v>1075</v>
      </c>
      <c r="B1056" s="37" t="s">
        <v>236</v>
      </c>
      <c r="C1056" s="37" t="s">
        <v>236</v>
      </c>
      <c r="D1056" s="37" t="b">
        <f t="shared" si="16"/>
        <v>1</v>
      </c>
      <c r="E1056" s="37" t="str">
        <f>VLOOKUP(C1056,'EDB naming'!$A$6:$B$36,2,)</f>
        <v>Unison Networks</v>
      </c>
      <c r="F1056" s="37" t="str">
        <f>VLOOKUP(A1056,'NZ.Stat (Format)'!$C$10:$D$2050,2,)</f>
        <v>Rotorua district</v>
      </c>
      <c r="G1056" s="37" t="str">
        <f>VLOOKUP(F1056,'TLA-EDB'!$A$12:$C$78,3,)</f>
        <v/>
      </c>
      <c r="H1056" s="65">
        <f>VLOOKUP($A1056,'NZ.Stat (Format)'!$C$10:$H$2050,4,)</f>
        <v>250</v>
      </c>
      <c r="I1056" s="65">
        <f>VLOOKUP($A1056,'NZ.Stat (Format)'!$C$10:$H$2050,5,)</f>
        <v>260</v>
      </c>
      <c r="J1056" s="65">
        <f>VLOOKUP($A1056,'NZ.Stat (Format)'!$C$10:$H$2050,6,)</f>
        <v>270</v>
      </c>
      <c r="K1056" s="37"/>
      <c r="L1056" s="37"/>
    </row>
    <row r="1057" spans="1:12" x14ac:dyDescent="0.25">
      <c r="A1057" s="37" t="s">
        <v>1076</v>
      </c>
      <c r="B1057" s="37" t="s">
        <v>180</v>
      </c>
      <c r="C1057" s="37" t="s">
        <v>180</v>
      </c>
      <c r="D1057" s="37" t="b">
        <f t="shared" si="16"/>
        <v>1</v>
      </c>
      <c r="E1057" s="37" t="str">
        <f>VLOOKUP(C1057,'EDB naming'!$A$6:$B$36,2,)</f>
        <v>Waipa Networks</v>
      </c>
      <c r="F1057" s="37" t="str">
        <f>VLOOKUP(A1057,'NZ.Stat (Format)'!$C$10:$D$2050,2,)</f>
        <v>Waipa district</v>
      </c>
      <c r="G1057" s="37" t="str">
        <f>VLOOKUP(F1057,'TLA-EDB'!$A$12:$C$78,3,)</f>
        <v>Yes</v>
      </c>
      <c r="H1057" s="65">
        <f>VLOOKUP($A1057,'NZ.Stat (Format)'!$C$10:$H$2050,4,)</f>
        <v>3650</v>
      </c>
      <c r="I1057" s="65">
        <f>VLOOKUP($A1057,'NZ.Stat (Format)'!$C$10:$H$2050,5,)</f>
        <v>3740</v>
      </c>
      <c r="J1057" s="65">
        <f>VLOOKUP($A1057,'NZ.Stat (Format)'!$C$10:$H$2050,6,)</f>
        <v>3850</v>
      </c>
      <c r="K1057" s="37"/>
      <c r="L1057" s="37"/>
    </row>
    <row r="1058" spans="1:12" x14ac:dyDescent="0.25">
      <c r="A1058" s="37" t="s">
        <v>1077</v>
      </c>
      <c r="B1058" s="37" t="s">
        <v>180</v>
      </c>
      <c r="C1058" s="37" t="s">
        <v>180</v>
      </c>
      <c r="D1058" s="37" t="b">
        <f t="shared" si="16"/>
        <v>1</v>
      </c>
      <c r="E1058" s="37" t="str">
        <f>VLOOKUP(C1058,'EDB naming'!$A$6:$B$36,2,)</f>
        <v>Waipa Networks</v>
      </c>
      <c r="F1058" s="37" t="str">
        <f>VLOOKUP(A1058,'NZ.Stat (Format)'!$C$10:$D$2050,2,)</f>
        <v>Waipa district</v>
      </c>
      <c r="G1058" s="37" t="str">
        <f>VLOOKUP(F1058,'TLA-EDB'!$A$12:$C$78,3,)</f>
        <v>Yes</v>
      </c>
      <c r="H1058" s="65">
        <f>VLOOKUP($A1058,'NZ.Stat (Format)'!$C$10:$H$2050,4,)</f>
        <v>3180</v>
      </c>
      <c r="I1058" s="65">
        <f>VLOOKUP($A1058,'NZ.Stat (Format)'!$C$10:$H$2050,5,)</f>
        <v>3350</v>
      </c>
      <c r="J1058" s="65">
        <f>VLOOKUP($A1058,'NZ.Stat (Format)'!$C$10:$H$2050,6,)</f>
        <v>3510</v>
      </c>
      <c r="K1058" s="37"/>
      <c r="L1058" s="37"/>
    </row>
    <row r="1059" spans="1:12" x14ac:dyDescent="0.25">
      <c r="A1059" s="37" t="s">
        <v>1078</v>
      </c>
      <c r="B1059" s="37" t="s">
        <v>180</v>
      </c>
      <c r="C1059" s="37" t="s">
        <v>180</v>
      </c>
      <c r="D1059" s="37" t="b">
        <f t="shared" si="16"/>
        <v>1</v>
      </c>
      <c r="E1059" s="37" t="str">
        <f>VLOOKUP(C1059,'EDB naming'!$A$6:$B$36,2,)</f>
        <v>Waipa Networks</v>
      </c>
      <c r="F1059" s="37" t="str">
        <f>VLOOKUP(A1059,'NZ.Stat (Format)'!$C$10:$D$2050,2,)</f>
        <v>Waipa district</v>
      </c>
      <c r="G1059" s="37" t="str">
        <f>VLOOKUP(F1059,'TLA-EDB'!$A$12:$C$78,3,)</f>
        <v>Yes</v>
      </c>
      <c r="H1059" s="65">
        <f>VLOOKUP($A1059,'NZ.Stat (Format)'!$C$10:$H$2050,4,)</f>
        <v>3160</v>
      </c>
      <c r="I1059" s="65">
        <f>VLOOKUP($A1059,'NZ.Stat (Format)'!$C$10:$H$2050,5,)</f>
        <v>3240</v>
      </c>
      <c r="J1059" s="65">
        <f>VLOOKUP($A1059,'NZ.Stat (Format)'!$C$10:$H$2050,6,)</f>
        <v>3310</v>
      </c>
      <c r="K1059" s="37"/>
      <c r="L1059" s="37"/>
    </row>
    <row r="1060" spans="1:12" x14ac:dyDescent="0.25">
      <c r="A1060" s="37" t="s">
        <v>1079</v>
      </c>
      <c r="B1060" s="37" t="s">
        <v>180</v>
      </c>
      <c r="C1060" s="37" t="s">
        <v>180</v>
      </c>
      <c r="D1060" s="37" t="b">
        <f t="shared" si="16"/>
        <v>1</v>
      </c>
      <c r="E1060" s="37" t="str">
        <f>VLOOKUP(C1060,'EDB naming'!$A$6:$B$36,2,)</f>
        <v>Waipa Networks</v>
      </c>
      <c r="F1060" s="37" t="str">
        <f>VLOOKUP(A1060,'NZ.Stat (Format)'!$C$10:$D$2050,2,)</f>
        <v>Otorohanga district</v>
      </c>
      <c r="G1060" s="37" t="str">
        <f>VLOOKUP(F1060,'TLA-EDB'!$A$12:$C$78,3,)</f>
        <v>Yes</v>
      </c>
      <c r="H1060" s="65">
        <f>VLOOKUP($A1060,'NZ.Stat (Format)'!$C$10:$H$2050,4,)</f>
        <v>350</v>
      </c>
      <c r="I1060" s="65">
        <f>VLOOKUP($A1060,'NZ.Stat (Format)'!$C$10:$H$2050,5,)</f>
        <v>340</v>
      </c>
      <c r="J1060" s="65">
        <f>VLOOKUP($A1060,'NZ.Stat (Format)'!$C$10:$H$2050,6,)</f>
        <v>320</v>
      </c>
      <c r="K1060" s="37"/>
      <c r="L1060" s="37"/>
    </row>
    <row r="1061" spans="1:12" x14ac:dyDescent="0.25">
      <c r="A1061" s="37" t="s">
        <v>1080</v>
      </c>
      <c r="B1061" s="37" t="s">
        <v>180</v>
      </c>
      <c r="C1061" s="37" t="s">
        <v>208</v>
      </c>
      <c r="D1061" s="37" t="b">
        <f t="shared" si="16"/>
        <v>0</v>
      </c>
      <c r="E1061" s="37" t="str">
        <f>VLOOKUP(C1061,'EDB naming'!$A$6:$B$36,2,)</f>
        <v>The Lines Company</v>
      </c>
      <c r="F1061" s="37" t="str">
        <f>VLOOKUP(A1061,'NZ.Stat (Format)'!$C$10:$D$2050,2,)</f>
        <v>Otorohanga district</v>
      </c>
      <c r="G1061" s="37" t="str">
        <f>VLOOKUP(F1061,'TLA-EDB'!$A$12:$C$78,3,)</f>
        <v>Yes</v>
      </c>
      <c r="H1061" s="65">
        <f>VLOOKUP($A1061,'NZ.Stat (Format)'!$C$10:$H$2050,4,)</f>
        <v>2760</v>
      </c>
      <c r="I1061" s="65">
        <f>VLOOKUP($A1061,'NZ.Stat (Format)'!$C$10:$H$2050,5,)</f>
        <v>2870</v>
      </c>
      <c r="J1061" s="65">
        <f>VLOOKUP($A1061,'NZ.Stat (Format)'!$C$10:$H$2050,6,)</f>
        <v>2880</v>
      </c>
      <c r="K1061" s="37"/>
      <c r="L1061" s="37" t="s">
        <v>4176</v>
      </c>
    </row>
    <row r="1062" spans="1:12" x14ac:dyDescent="0.25">
      <c r="A1062" s="37" t="s">
        <v>1081</v>
      </c>
      <c r="B1062" s="37" t="s">
        <v>180</v>
      </c>
      <c r="C1062" s="37" t="s">
        <v>180</v>
      </c>
      <c r="D1062" s="37" t="b">
        <f t="shared" si="16"/>
        <v>1</v>
      </c>
      <c r="E1062" s="37" t="str">
        <f>VLOOKUP(C1062,'EDB naming'!$A$6:$B$36,2,)</f>
        <v>Waipa Networks</v>
      </c>
      <c r="F1062" s="37" t="str">
        <f>VLOOKUP(A1062,'NZ.Stat (Format)'!$C$10:$D$2050,2,)</f>
        <v>Otorohanga district</v>
      </c>
      <c r="G1062" s="37" t="str">
        <f>VLOOKUP(F1062,'TLA-EDB'!$A$12:$C$78,3,)</f>
        <v>Yes</v>
      </c>
      <c r="H1062" s="65">
        <f>VLOOKUP($A1062,'NZ.Stat (Format)'!$C$10:$H$2050,4,)</f>
        <v>2090</v>
      </c>
      <c r="I1062" s="65">
        <f>VLOOKUP($A1062,'NZ.Stat (Format)'!$C$10:$H$2050,5,)</f>
        <v>2210</v>
      </c>
      <c r="J1062" s="65">
        <f>VLOOKUP($A1062,'NZ.Stat (Format)'!$C$10:$H$2050,6,)</f>
        <v>2270</v>
      </c>
      <c r="K1062" s="37"/>
      <c r="L1062" s="37"/>
    </row>
    <row r="1063" spans="1:12" x14ac:dyDescent="0.25">
      <c r="A1063" s="37" t="s">
        <v>1082</v>
      </c>
      <c r="B1063" s="37" t="s">
        <v>208</v>
      </c>
      <c r="C1063" s="37" t="s">
        <v>208</v>
      </c>
      <c r="D1063" s="37" t="b">
        <f t="shared" si="16"/>
        <v>1</v>
      </c>
      <c r="E1063" s="37" t="str">
        <f>VLOOKUP(C1063,'EDB naming'!$A$6:$B$36,2,)</f>
        <v>The Lines Company</v>
      </c>
      <c r="F1063" s="37" t="str">
        <f>VLOOKUP(A1063,'NZ.Stat (Format)'!$C$10:$D$2050,2,)</f>
        <v>Waitomo district</v>
      </c>
      <c r="G1063" s="37" t="str">
        <f>VLOOKUP(F1063,'TLA-EDB'!$A$12:$C$78,3,)</f>
        <v/>
      </c>
      <c r="H1063" s="65">
        <f>VLOOKUP($A1063,'NZ.Stat (Format)'!$C$10:$H$2050,4,)</f>
        <v>440</v>
      </c>
      <c r="I1063" s="65">
        <f>VLOOKUP($A1063,'NZ.Stat (Format)'!$C$10:$H$2050,5,)</f>
        <v>450</v>
      </c>
      <c r="J1063" s="65">
        <f>VLOOKUP($A1063,'NZ.Stat (Format)'!$C$10:$H$2050,6,)</f>
        <v>460</v>
      </c>
      <c r="K1063" s="37"/>
      <c r="L1063" s="37"/>
    </row>
    <row r="1064" spans="1:12" x14ac:dyDescent="0.25">
      <c r="A1064" s="37" t="s">
        <v>1083</v>
      </c>
      <c r="B1064" s="37" t="s">
        <v>208</v>
      </c>
      <c r="C1064" s="37" t="s">
        <v>208</v>
      </c>
      <c r="D1064" s="37" t="b">
        <f t="shared" si="16"/>
        <v>1</v>
      </c>
      <c r="E1064" s="37" t="str">
        <f>VLOOKUP(C1064,'EDB naming'!$A$6:$B$36,2,)</f>
        <v>The Lines Company</v>
      </c>
      <c r="F1064" s="37" t="str">
        <f>VLOOKUP(A1064,'NZ.Stat (Format)'!$C$10:$D$2050,2,)</f>
        <v>Waitomo district</v>
      </c>
      <c r="G1064" s="37" t="str">
        <f>VLOOKUP(F1064,'TLA-EDB'!$A$12:$C$78,3,)</f>
        <v/>
      </c>
      <c r="H1064" s="65">
        <f>VLOOKUP($A1064,'NZ.Stat (Format)'!$C$10:$H$2050,4,)</f>
        <v>260</v>
      </c>
      <c r="I1064" s="65">
        <f>VLOOKUP($A1064,'NZ.Stat (Format)'!$C$10:$H$2050,5,)</f>
        <v>280</v>
      </c>
      <c r="J1064" s="65">
        <f>VLOOKUP($A1064,'NZ.Stat (Format)'!$C$10:$H$2050,6,)</f>
        <v>290</v>
      </c>
      <c r="K1064" s="37"/>
      <c r="L1064" s="37"/>
    </row>
    <row r="1065" spans="1:12" x14ac:dyDescent="0.25">
      <c r="A1065" s="37" t="s">
        <v>1084</v>
      </c>
      <c r="B1065" s="37" t="s">
        <v>208</v>
      </c>
      <c r="C1065" s="37" t="s">
        <v>208</v>
      </c>
      <c r="D1065" s="37" t="b">
        <f t="shared" si="16"/>
        <v>1</v>
      </c>
      <c r="E1065" s="37" t="str">
        <f>VLOOKUP(C1065,'EDB naming'!$A$6:$B$36,2,)</f>
        <v>The Lines Company</v>
      </c>
      <c r="F1065" s="37" t="str">
        <f>VLOOKUP(A1065,'NZ.Stat (Format)'!$C$10:$D$2050,2,)</f>
        <v>Waitomo district</v>
      </c>
      <c r="G1065" s="37" t="str">
        <f>VLOOKUP(F1065,'TLA-EDB'!$A$12:$C$78,3,)</f>
        <v/>
      </c>
      <c r="H1065" s="65">
        <f>VLOOKUP($A1065,'NZ.Stat (Format)'!$C$10:$H$2050,4,)</f>
        <v>410</v>
      </c>
      <c r="I1065" s="65">
        <f>VLOOKUP($A1065,'NZ.Stat (Format)'!$C$10:$H$2050,5,)</f>
        <v>400</v>
      </c>
      <c r="J1065" s="65">
        <f>VLOOKUP($A1065,'NZ.Stat (Format)'!$C$10:$H$2050,6,)</f>
        <v>400</v>
      </c>
      <c r="K1065" s="37"/>
      <c r="L1065" s="37"/>
    </row>
    <row r="1066" spans="1:12" x14ac:dyDescent="0.25">
      <c r="A1066" s="37" t="s">
        <v>1085</v>
      </c>
      <c r="B1066" s="37" t="s">
        <v>208</v>
      </c>
      <c r="C1066" s="37" t="s">
        <v>208</v>
      </c>
      <c r="D1066" s="37" t="b">
        <f t="shared" si="16"/>
        <v>1</v>
      </c>
      <c r="E1066" s="37" t="str">
        <f>VLOOKUP(C1066,'EDB naming'!$A$6:$B$36,2,)</f>
        <v>The Lines Company</v>
      </c>
      <c r="F1066" s="37" t="str">
        <f>VLOOKUP(A1066,'NZ.Stat (Format)'!$C$10:$D$2050,2,)</f>
        <v>Waitomo district</v>
      </c>
      <c r="G1066" s="37" t="str">
        <f>VLOOKUP(F1066,'TLA-EDB'!$A$12:$C$78,3,)</f>
        <v/>
      </c>
      <c r="H1066" s="65">
        <f>VLOOKUP($A1066,'NZ.Stat (Format)'!$C$10:$H$2050,4,)</f>
        <v>1700</v>
      </c>
      <c r="I1066" s="65">
        <f>VLOOKUP($A1066,'NZ.Stat (Format)'!$C$10:$H$2050,5,)</f>
        <v>1730</v>
      </c>
      <c r="J1066" s="65">
        <f>VLOOKUP($A1066,'NZ.Stat (Format)'!$C$10:$H$2050,6,)</f>
        <v>1750</v>
      </c>
      <c r="K1066" s="37"/>
      <c r="L1066" s="37"/>
    </row>
    <row r="1067" spans="1:12" x14ac:dyDescent="0.25">
      <c r="A1067" s="37" t="s">
        <v>1086</v>
      </c>
      <c r="B1067" s="37" t="s">
        <v>208</v>
      </c>
      <c r="C1067" s="37" t="s">
        <v>208</v>
      </c>
      <c r="D1067" s="37" t="b">
        <f t="shared" si="16"/>
        <v>1</v>
      </c>
      <c r="E1067" s="37" t="str">
        <f>VLOOKUP(C1067,'EDB naming'!$A$6:$B$36,2,)</f>
        <v>The Lines Company</v>
      </c>
      <c r="F1067" s="37" t="str">
        <f>VLOOKUP(A1067,'NZ.Stat (Format)'!$C$10:$D$2050,2,)</f>
        <v>Waitomo district</v>
      </c>
      <c r="G1067" s="37" t="str">
        <f>VLOOKUP(F1067,'TLA-EDB'!$A$12:$C$78,3,)</f>
        <v/>
      </c>
      <c r="H1067" s="65">
        <f>VLOOKUP($A1067,'NZ.Stat (Format)'!$C$10:$H$2050,4,)</f>
        <v>1140</v>
      </c>
      <c r="I1067" s="65">
        <f>VLOOKUP($A1067,'NZ.Stat (Format)'!$C$10:$H$2050,5,)</f>
        <v>1180</v>
      </c>
      <c r="J1067" s="65">
        <f>VLOOKUP($A1067,'NZ.Stat (Format)'!$C$10:$H$2050,6,)</f>
        <v>1210</v>
      </c>
      <c r="K1067" s="37"/>
      <c r="L1067" s="37"/>
    </row>
    <row r="1068" spans="1:12" x14ac:dyDescent="0.25">
      <c r="A1068" s="37" t="s">
        <v>1087</v>
      </c>
      <c r="B1068" s="37" t="s">
        <v>208</v>
      </c>
      <c r="C1068" s="37" t="s">
        <v>208</v>
      </c>
      <c r="D1068" s="37" t="b">
        <f t="shared" si="16"/>
        <v>1</v>
      </c>
      <c r="E1068" s="37" t="str">
        <f>VLOOKUP(C1068,'EDB naming'!$A$6:$B$36,2,)</f>
        <v>The Lines Company</v>
      </c>
      <c r="F1068" s="37" t="str">
        <f>VLOOKUP(A1068,'NZ.Stat (Format)'!$C$10:$D$2050,2,)</f>
        <v>Waitomo district</v>
      </c>
      <c r="G1068" s="37" t="str">
        <f>VLOOKUP(F1068,'TLA-EDB'!$A$12:$C$78,3,)</f>
        <v/>
      </c>
      <c r="H1068" s="65">
        <f>VLOOKUP($A1068,'NZ.Stat (Format)'!$C$10:$H$2050,4,)</f>
        <v>50</v>
      </c>
      <c r="I1068" s="65">
        <f>VLOOKUP($A1068,'NZ.Stat (Format)'!$C$10:$H$2050,5,)</f>
        <v>60</v>
      </c>
      <c r="J1068" s="65">
        <f>VLOOKUP($A1068,'NZ.Stat (Format)'!$C$10:$H$2050,6,)</f>
        <v>60</v>
      </c>
      <c r="K1068" s="37"/>
      <c r="L1068" s="37"/>
    </row>
    <row r="1069" spans="1:12" x14ac:dyDescent="0.25">
      <c r="A1069" s="37" t="s">
        <v>1088</v>
      </c>
      <c r="B1069" s="37" t="s">
        <v>208</v>
      </c>
      <c r="C1069" s="37" t="s">
        <v>208</v>
      </c>
      <c r="D1069" s="37" t="b">
        <f t="shared" si="16"/>
        <v>1</v>
      </c>
      <c r="E1069" s="37" t="str">
        <f>VLOOKUP(C1069,'EDB naming'!$A$6:$B$36,2,)</f>
        <v>The Lines Company</v>
      </c>
      <c r="F1069" s="37" t="str">
        <f>VLOOKUP(A1069,'NZ.Stat (Format)'!$C$10:$D$2050,2,)</f>
        <v>Waitomo district</v>
      </c>
      <c r="G1069" s="37" t="str">
        <f>VLOOKUP(F1069,'TLA-EDB'!$A$12:$C$78,3,)</f>
        <v/>
      </c>
      <c r="H1069" s="65">
        <f>VLOOKUP($A1069,'NZ.Stat (Format)'!$C$10:$H$2050,4,)</f>
        <v>1110</v>
      </c>
      <c r="I1069" s="65">
        <f>VLOOKUP($A1069,'NZ.Stat (Format)'!$C$10:$H$2050,5,)</f>
        <v>1060</v>
      </c>
      <c r="J1069" s="65">
        <f>VLOOKUP($A1069,'NZ.Stat (Format)'!$C$10:$H$2050,6,)</f>
        <v>1010</v>
      </c>
      <c r="K1069" s="37"/>
      <c r="L1069" s="37"/>
    </row>
    <row r="1070" spans="1:12" x14ac:dyDescent="0.25">
      <c r="A1070" s="37" t="s">
        <v>1089</v>
      </c>
      <c r="B1070" s="37" t="s">
        <v>208</v>
      </c>
      <c r="C1070" s="37" t="s">
        <v>208</v>
      </c>
      <c r="D1070" s="37" t="b">
        <f t="shared" si="16"/>
        <v>1</v>
      </c>
      <c r="E1070" s="37" t="str">
        <f>VLOOKUP(C1070,'EDB naming'!$A$6:$B$36,2,)</f>
        <v>The Lines Company</v>
      </c>
      <c r="F1070" s="37" t="str">
        <f>VLOOKUP(A1070,'NZ.Stat (Format)'!$C$10:$D$2050,2,)</f>
        <v>Waitomo district</v>
      </c>
      <c r="G1070" s="37" t="str">
        <f>VLOOKUP(F1070,'TLA-EDB'!$A$12:$C$78,3,)</f>
        <v/>
      </c>
      <c r="H1070" s="65">
        <f>VLOOKUP($A1070,'NZ.Stat (Format)'!$C$10:$H$2050,4,)</f>
        <v>4700</v>
      </c>
      <c r="I1070" s="65">
        <f>VLOOKUP($A1070,'NZ.Stat (Format)'!$C$10:$H$2050,5,)</f>
        <v>4600</v>
      </c>
      <c r="J1070" s="65">
        <f>VLOOKUP($A1070,'NZ.Stat (Format)'!$C$10:$H$2050,6,)</f>
        <v>4470</v>
      </c>
      <c r="K1070" s="37"/>
      <c r="L1070" s="37"/>
    </row>
    <row r="1071" spans="1:12" x14ac:dyDescent="0.25">
      <c r="A1071" s="37" t="s">
        <v>1090</v>
      </c>
      <c r="B1071" s="37" t="s">
        <v>208</v>
      </c>
      <c r="C1071" s="37" t="s">
        <v>208</v>
      </c>
      <c r="D1071" s="37" t="b">
        <f t="shared" si="16"/>
        <v>1</v>
      </c>
      <c r="E1071" s="37" t="str">
        <f>VLOOKUP(C1071,'EDB naming'!$A$6:$B$36,2,)</f>
        <v>The Lines Company</v>
      </c>
      <c r="F1071" s="37" t="str">
        <f>VLOOKUP(A1071,'NZ.Stat (Format)'!$C$10:$D$2050,2,)</f>
        <v>Taupo district</v>
      </c>
      <c r="G1071" s="37" t="str">
        <f>VLOOKUP(F1071,'TLA-EDB'!$A$12:$C$78,3,)</f>
        <v>Yes</v>
      </c>
      <c r="H1071" s="65">
        <f>VLOOKUP($A1071,'NZ.Stat (Format)'!$C$10:$H$2050,4,)</f>
        <v>210</v>
      </c>
      <c r="I1071" s="65">
        <f>VLOOKUP($A1071,'NZ.Stat (Format)'!$C$10:$H$2050,5,)</f>
        <v>210</v>
      </c>
      <c r="J1071" s="65">
        <f>VLOOKUP($A1071,'NZ.Stat (Format)'!$C$10:$H$2050,6,)</f>
        <v>200</v>
      </c>
      <c r="K1071" s="37"/>
      <c r="L1071" s="37"/>
    </row>
    <row r="1072" spans="1:12" x14ac:dyDescent="0.25">
      <c r="A1072" s="37" t="s">
        <v>1091</v>
      </c>
      <c r="B1072" s="37" t="s">
        <v>208</v>
      </c>
      <c r="C1072" s="37" t="s">
        <v>208</v>
      </c>
      <c r="D1072" s="37" t="b">
        <f t="shared" si="16"/>
        <v>1</v>
      </c>
      <c r="E1072" s="37" t="str">
        <f>VLOOKUP(C1072,'EDB naming'!$A$6:$B$36,2,)</f>
        <v>The Lines Company</v>
      </c>
      <c r="F1072" s="37" t="str">
        <f>VLOOKUP(A1072,'NZ.Stat (Format)'!$C$10:$D$2050,2,)</f>
        <v>Ruapehu district</v>
      </c>
      <c r="G1072" s="37" t="str">
        <f>VLOOKUP(F1072,'TLA-EDB'!$A$12:$C$78,3,)</f>
        <v>Yes</v>
      </c>
      <c r="H1072" s="65">
        <f>VLOOKUP($A1072,'NZ.Stat (Format)'!$C$10:$H$2050,4,)</f>
        <v>170</v>
      </c>
      <c r="I1072" s="65">
        <f>VLOOKUP($A1072,'NZ.Stat (Format)'!$C$10:$H$2050,5,)</f>
        <v>170</v>
      </c>
      <c r="J1072" s="65">
        <f>VLOOKUP($A1072,'NZ.Stat (Format)'!$C$10:$H$2050,6,)</f>
        <v>160</v>
      </c>
      <c r="K1072" s="37"/>
      <c r="L1072" s="37"/>
    </row>
    <row r="1073" spans="1:12" x14ac:dyDescent="0.25">
      <c r="A1073" s="37" t="s">
        <v>1092</v>
      </c>
      <c r="B1073" s="37" t="s">
        <v>208</v>
      </c>
      <c r="C1073" s="37" t="s">
        <v>208</v>
      </c>
      <c r="D1073" s="37" t="b">
        <f t="shared" si="16"/>
        <v>1</v>
      </c>
      <c r="E1073" s="37" t="str">
        <f>VLOOKUP(C1073,'EDB naming'!$A$6:$B$36,2,)</f>
        <v>The Lines Company</v>
      </c>
      <c r="F1073" s="37" t="str">
        <f>VLOOKUP(A1073,'NZ.Stat (Format)'!$C$10:$D$2050,2,)</f>
        <v>Ruapehu district</v>
      </c>
      <c r="G1073" s="37" t="str">
        <f>VLOOKUP(F1073,'TLA-EDB'!$A$12:$C$78,3,)</f>
        <v>Yes</v>
      </c>
      <c r="H1073" s="65">
        <f>VLOOKUP($A1073,'NZ.Stat (Format)'!$C$10:$H$2050,4,)</f>
        <v>130</v>
      </c>
      <c r="I1073" s="65">
        <f>VLOOKUP($A1073,'NZ.Stat (Format)'!$C$10:$H$2050,5,)</f>
        <v>130</v>
      </c>
      <c r="J1073" s="65">
        <f>VLOOKUP($A1073,'NZ.Stat (Format)'!$C$10:$H$2050,6,)</f>
        <v>130</v>
      </c>
      <c r="K1073" s="37"/>
      <c r="L1073" s="37"/>
    </row>
    <row r="1074" spans="1:12" x14ac:dyDescent="0.25">
      <c r="A1074" s="37" t="s">
        <v>1093</v>
      </c>
      <c r="B1074" s="37" t="s">
        <v>35</v>
      </c>
      <c r="C1074" s="37" t="s">
        <v>35</v>
      </c>
      <c r="D1074" s="37" t="b">
        <f t="shared" si="16"/>
        <v>1</v>
      </c>
      <c r="E1074" s="37" t="str">
        <f>VLOOKUP(C1074,'EDB naming'!$A$6:$B$36,2,)</f>
        <v>Powerco</v>
      </c>
      <c r="F1074" s="37" t="str">
        <f>VLOOKUP(A1074,'NZ.Stat (Format)'!$C$10:$D$2050,2,)</f>
        <v>Matamata-Piako district</v>
      </c>
      <c r="G1074" s="37" t="str">
        <f>VLOOKUP(F1074,'TLA-EDB'!$A$12:$C$78,3,)</f>
        <v/>
      </c>
      <c r="H1074" s="65">
        <f>VLOOKUP($A1074,'NZ.Stat (Format)'!$C$10:$H$2050,4,)</f>
        <v>4240</v>
      </c>
      <c r="I1074" s="65">
        <f>VLOOKUP($A1074,'NZ.Stat (Format)'!$C$10:$H$2050,5,)</f>
        <v>4320</v>
      </c>
      <c r="J1074" s="65">
        <f>VLOOKUP($A1074,'NZ.Stat (Format)'!$C$10:$H$2050,6,)</f>
        <v>4380</v>
      </c>
      <c r="K1074" s="37"/>
      <c r="L1074" s="37"/>
    </row>
    <row r="1075" spans="1:12" x14ac:dyDescent="0.25">
      <c r="A1075" s="37" t="s">
        <v>1094</v>
      </c>
      <c r="B1075" s="37" t="s">
        <v>208</v>
      </c>
      <c r="C1075" s="37" t="s">
        <v>208</v>
      </c>
      <c r="D1075" s="37" t="b">
        <f t="shared" si="16"/>
        <v>1</v>
      </c>
      <c r="E1075" s="37" t="str">
        <f>VLOOKUP(C1075,'EDB naming'!$A$6:$B$36,2,)</f>
        <v>The Lines Company</v>
      </c>
      <c r="F1075" s="37" t="str">
        <f>VLOOKUP(A1075,'NZ.Stat (Format)'!$C$10:$D$2050,2,)</f>
        <v>Ruapehu district</v>
      </c>
      <c r="G1075" s="37" t="str">
        <f>VLOOKUP(F1075,'TLA-EDB'!$A$12:$C$78,3,)</f>
        <v>Yes</v>
      </c>
      <c r="H1075" s="65">
        <f>VLOOKUP($A1075,'NZ.Stat (Format)'!$C$10:$H$2050,4,)</f>
        <v>1210</v>
      </c>
      <c r="I1075" s="65">
        <f>VLOOKUP($A1075,'NZ.Stat (Format)'!$C$10:$H$2050,5,)</f>
        <v>1160</v>
      </c>
      <c r="J1075" s="65">
        <f>VLOOKUP($A1075,'NZ.Stat (Format)'!$C$10:$H$2050,6,)</f>
        <v>1100</v>
      </c>
      <c r="K1075" s="37"/>
      <c r="L1075" s="37"/>
    </row>
    <row r="1076" spans="1:12" x14ac:dyDescent="0.25">
      <c r="A1076" s="37" t="s">
        <v>1095</v>
      </c>
      <c r="B1076" s="37" t="s">
        <v>35</v>
      </c>
      <c r="C1076" s="37" t="s">
        <v>35</v>
      </c>
      <c r="D1076" s="37" t="b">
        <f t="shared" si="16"/>
        <v>1</v>
      </c>
      <c r="E1076" s="37" t="str">
        <f>VLOOKUP(C1076,'EDB naming'!$A$6:$B$36,2,)</f>
        <v>Powerco</v>
      </c>
      <c r="F1076" s="37" t="str">
        <f>VLOOKUP(A1076,'NZ.Stat (Format)'!$C$10:$D$2050,2,)</f>
        <v>Matamata-Piako district</v>
      </c>
      <c r="G1076" s="37" t="str">
        <f>VLOOKUP(F1076,'TLA-EDB'!$A$12:$C$78,3,)</f>
        <v/>
      </c>
      <c r="H1076" s="65">
        <f>VLOOKUP($A1076,'NZ.Stat (Format)'!$C$10:$H$2050,4,)</f>
        <v>2820</v>
      </c>
      <c r="I1076" s="65">
        <f>VLOOKUP($A1076,'NZ.Stat (Format)'!$C$10:$H$2050,5,)</f>
        <v>2910</v>
      </c>
      <c r="J1076" s="65">
        <f>VLOOKUP($A1076,'NZ.Stat (Format)'!$C$10:$H$2050,6,)</f>
        <v>3000</v>
      </c>
      <c r="K1076" s="37"/>
      <c r="L1076" s="37"/>
    </row>
    <row r="1077" spans="1:12" x14ac:dyDescent="0.25">
      <c r="A1077" s="37" t="s">
        <v>1096</v>
      </c>
      <c r="B1077" s="37" t="s">
        <v>4207</v>
      </c>
      <c r="C1077" s="37" t="s">
        <v>4207</v>
      </c>
      <c r="D1077" s="37" t="b">
        <f t="shared" si="16"/>
        <v>1</v>
      </c>
      <c r="E1077" s="37" t="str">
        <f>VLOOKUP(C1077,'EDB naming'!$A$6:$B$36,2,)</f>
        <v>Wellington Electricity</v>
      </c>
      <c r="F1077" s="37" t="str">
        <f>VLOOKUP(A1077,'NZ.Stat (Format)'!$C$10:$D$2050,2,)</f>
        <v>Wellington city</v>
      </c>
      <c r="G1077" s="37" t="str">
        <f>VLOOKUP(F1077,'TLA-EDB'!$A$12:$C$78,3,)</f>
        <v/>
      </c>
      <c r="H1077" s="65">
        <f>VLOOKUP($A1077,'NZ.Stat (Format)'!$C$10:$H$2050,4,)</f>
        <v>970</v>
      </c>
      <c r="I1077" s="65">
        <f>VLOOKUP($A1077,'NZ.Stat (Format)'!$C$10:$H$2050,5,)</f>
        <v>1010</v>
      </c>
      <c r="J1077" s="65">
        <f>VLOOKUP($A1077,'NZ.Stat (Format)'!$C$10:$H$2050,6,)</f>
        <v>1050</v>
      </c>
      <c r="K1077" s="37"/>
      <c r="L1077" s="37"/>
    </row>
    <row r="1078" spans="1:12" x14ac:dyDescent="0.25">
      <c r="A1078" s="37" t="s">
        <v>1097</v>
      </c>
      <c r="B1078" s="37" t="s">
        <v>208</v>
      </c>
      <c r="C1078" s="37" t="s">
        <v>208</v>
      </c>
      <c r="D1078" s="37" t="b">
        <f t="shared" si="16"/>
        <v>1</v>
      </c>
      <c r="E1078" s="37" t="str">
        <f>VLOOKUP(C1078,'EDB naming'!$A$6:$B$36,2,)</f>
        <v>The Lines Company</v>
      </c>
      <c r="F1078" s="37" t="str">
        <f>VLOOKUP(A1078,'NZ.Stat (Format)'!$C$10:$D$2050,2,)</f>
        <v>Ruapehu district</v>
      </c>
      <c r="G1078" s="37" t="str">
        <f>VLOOKUP(F1078,'TLA-EDB'!$A$12:$C$78,3,)</f>
        <v>Yes</v>
      </c>
      <c r="H1078" s="65">
        <f>VLOOKUP($A1078,'NZ.Stat (Format)'!$C$10:$H$2050,4,)</f>
        <v>2300</v>
      </c>
      <c r="I1078" s="65">
        <f>VLOOKUP($A1078,'NZ.Stat (Format)'!$C$10:$H$2050,5,)</f>
        <v>2180</v>
      </c>
      <c r="J1078" s="65">
        <f>VLOOKUP($A1078,'NZ.Stat (Format)'!$C$10:$H$2050,6,)</f>
        <v>2050</v>
      </c>
      <c r="K1078" s="37"/>
      <c r="L1078" s="37"/>
    </row>
    <row r="1079" spans="1:12" x14ac:dyDescent="0.25">
      <c r="A1079" s="37" t="s">
        <v>1098</v>
      </c>
      <c r="B1079" s="37" t="s">
        <v>35</v>
      </c>
      <c r="C1079" s="37" t="s">
        <v>35</v>
      </c>
      <c r="D1079" s="37" t="b">
        <f t="shared" si="16"/>
        <v>1</v>
      </c>
      <c r="E1079" s="37" t="str">
        <f>VLOOKUP(C1079,'EDB naming'!$A$6:$B$36,2,)</f>
        <v>Powerco</v>
      </c>
      <c r="F1079" s="37" t="str">
        <f>VLOOKUP(A1079,'NZ.Stat (Format)'!$C$10:$D$2050,2,)</f>
        <v>Matamata-Piako district</v>
      </c>
      <c r="G1079" s="37" t="str">
        <f>VLOOKUP(F1079,'TLA-EDB'!$A$12:$C$78,3,)</f>
        <v/>
      </c>
      <c r="H1079" s="65">
        <f>VLOOKUP($A1079,'NZ.Stat (Format)'!$C$10:$H$2050,4,)</f>
        <v>4970</v>
      </c>
      <c r="I1079" s="65">
        <f>VLOOKUP($A1079,'NZ.Stat (Format)'!$C$10:$H$2050,5,)</f>
        <v>5130</v>
      </c>
      <c r="J1079" s="65">
        <f>VLOOKUP($A1079,'NZ.Stat (Format)'!$C$10:$H$2050,6,)</f>
        <v>5280</v>
      </c>
      <c r="K1079" s="37"/>
      <c r="L1079" s="37"/>
    </row>
    <row r="1080" spans="1:12" x14ac:dyDescent="0.25">
      <c r="A1080" s="37" t="s">
        <v>1099</v>
      </c>
      <c r="B1080" s="37" t="s">
        <v>208</v>
      </c>
      <c r="C1080" s="37" t="s">
        <v>208</v>
      </c>
      <c r="D1080" s="37" t="b">
        <f t="shared" si="16"/>
        <v>1</v>
      </c>
      <c r="E1080" s="37" t="str">
        <f>VLOOKUP(C1080,'EDB naming'!$A$6:$B$36,2,)</f>
        <v>The Lines Company</v>
      </c>
      <c r="F1080" s="37" t="str">
        <f>VLOOKUP(A1080,'NZ.Stat (Format)'!$C$10:$D$2050,2,)</f>
        <v>Ruapehu district</v>
      </c>
      <c r="G1080" s="37" t="str">
        <f>VLOOKUP(F1080,'TLA-EDB'!$A$12:$C$78,3,)</f>
        <v>Yes</v>
      </c>
      <c r="H1080" s="65">
        <f>VLOOKUP($A1080,'NZ.Stat (Format)'!$C$10:$H$2050,4,)</f>
        <v>540</v>
      </c>
      <c r="I1080" s="65">
        <f>VLOOKUP($A1080,'NZ.Stat (Format)'!$C$10:$H$2050,5,)</f>
        <v>530</v>
      </c>
      <c r="J1080" s="65">
        <f>VLOOKUP($A1080,'NZ.Stat (Format)'!$C$10:$H$2050,6,)</f>
        <v>510</v>
      </c>
      <c r="K1080" s="37"/>
      <c r="L1080" s="37"/>
    </row>
    <row r="1081" spans="1:12" x14ac:dyDescent="0.25">
      <c r="A1081" s="37" t="s">
        <v>1100</v>
      </c>
      <c r="B1081" s="37" t="s">
        <v>35</v>
      </c>
      <c r="C1081" s="37" t="s">
        <v>35</v>
      </c>
      <c r="D1081" s="37" t="b">
        <f t="shared" si="16"/>
        <v>1</v>
      </c>
      <c r="E1081" s="37" t="str">
        <f>VLOOKUP(C1081,'EDB naming'!$A$6:$B$36,2,)</f>
        <v>Powerco</v>
      </c>
      <c r="F1081" s="37" t="str">
        <f>VLOOKUP(A1081,'NZ.Stat (Format)'!$C$10:$D$2050,2,)</f>
        <v>South Waikato district</v>
      </c>
      <c r="G1081" s="37" t="str">
        <f>VLOOKUP(F1081,'TLA-EDB'!$A$12:$C$78,3,)</f>
        <v/>
      </c>
      <c r="H1081" s="65">
        <f>VLOOKUP($A1081,'NZ.Stat (Format)'!$C$10:$H$2050,4,)</f>
        <v>740</v>
      </c>
      <c r="I1081" s="65">
        <f>VLOOKUP($A1081,'NZ.Stat (Format)'!$C$10:$H$2050,5,)</f>
        <v>740</v>
      </c>
      <c r="J1081" s="65">
        <f>VLOOKUP($A1081,'NZ.Stat (Format)'!$C$10:$H$2050,6,)</f>
        <v>730</v>
      </c>
      <c r="K1081" s="37"/>
      <c r="L1081" s="37"/>
    </row>
    <row r="1082" spans="1:12" x14ac:dyDescent="0.25">
      <c r="A1082" s="37" t="s">
        <v>1101</v>
      </c>
      <c r="B1082" s="37" t="s">
        <v>236</v>
      </c>
      <c r="C1082" s="37" t="s">
        <v>236</v>
      </c>
      <c r="D1082" s="37" t="b">
        <f t="shared" si="16"/>
        <v>1</v>
      </c>
      <c r="E1082" s="37" t="str">
        <f>VLOOKUP(C1082,'EDB naming'!$A$6:$B$36,2,)</f>
        <v>Unison Networks</v>
      </c>
      <c r="F1082" s="37" t="str">
        <f>VLOOKUP(A1082,'NZ.Stat (Format)'!$C$10:$D$2050,2,)</f>
        <v>Rotorua district</v>
      </c>
      <c r="G1082" s="37" t="str">
        <f>VLOOKUP(F1082,'TLA-EDB'!$A$12:$C$78,3,)</f>
        <v/>
      </c>
      <c r="H1082" s="65">
        <f>VLOOKUP($A1082,'NZ.Stat (Format)'!$C$10:$H$2050,4,)</f>
        <v>1680</v>
      </c>
      <c r="I1082" s="65">
        <f>VLOOKUP($A1082,'NZ.Stat (Format)'!$C$10:$H$2050,5,)</f>
        <v>1720</v>
      </c>
      <c r="J1082" s="65">
        <f>VLOOKUP($A1082,'NZ.Stat (Format)'!$C$10:$H$2050,6,)</f>
        <v>1720</v>
      </c>
      <c r="K1082" s="37"/>
      <c r="L1082" s="37"/>
    </row>
    <row r="1083" spans="1:12" x14ac:dyDescent="0.25">
      <c r="A1083" s="37" t="s">
        <v>1102</v>
      </c>
      <c r="B1083" s="37" t="s">
        <v>208</v>
      </c>
      <c r="C1083" s="37" t="s">
        <v>208</v>
      </c>
      <c r="D1083" s="37" t="b">
        <f t="shared" si="16"/>
        <v>1</v>
      </c>
      <c r="E1083" s="37" t="str">
        <f>VLOOKUP(C1083,'EDB naming'!$A$6:$B$36,2,)</f>
        <v>The Lines Company</v>
      </c>
      <c r="F1083" s="37" t="str">
        <f>VLOOKUP(A1083,'NZ.Stat (Format)'!$C$10:$D$2050,2,)</f>
        <v>Ruapehu district</v>
      </c>
      <c r="G1083" s="37" t="str">
        <f>VLOOKUP(F1083,'TLA-EDB'!$A$12:$C$78,3,)</f>
        <v>Yes</v>
      </c>
      <c r="H1083" s="65">
        <f>VLOOKUP($A1083,'NZ.Stat (Format)'!$C$10:$H$2050,4,)</f>
        <v>580</v>
      </c>
      <c r="I1083" s="65">
        <f>VLOOKUP($A1083,'NZ.Stat (Format)'!$C$10:$H$2050,5,)</f>
        <v>560</v>
      </c>
      <c r="J1083" s="65">
        <f>VLOOKUP($A1083,'NZ.Stat (Format)'!$C$10:$H$2050,6,)</f>
        <v>530</v>
      </c>
      <c r="K1083" s="37"/>
      <c r="L1083" s="37"/>
    </row>
    <row r="1084" spans="1:12" x14ac:dyDescent="0.25">
      <c r="A1084" s="37" t="s">
        <v>1103</v>
      </c>
      <c r="B1084" s="37" t="s">
        <v>35</v>
      </c>
      <c r="C1084" s="37" t="s">
        <v>35</v>
      </c>
      <c r="D1084" s="37" t="b">
        <f t="shared" si="16"/>
        <v>1</v>
      </c>
      <c r="E1084" s="37" t="str">
        <f>VLOOKUP(C1084,'EDB naming'!$A$6:$B$36,2,)</f>
        <v>Powerco</v>
      </c>
      <c r="F1084" s="37" t="str">
        <f>VLOOKUP(A1084,'NZ.Stat (Format)'!$C$10:$D$2050,2,)</f>
        <v>Thames-Coromandel district</v>
      </c>
      <c r="G1084" s="37" t="str">
        <f>VLOOKUP(F1084,'TLA-EDB'!$A$12:$C$78,3,)</f>
        <v/>
      </c>
      <c r="H1084" s="65">
        <f>VLOOKUP($A1084,'NZ.Stat (Format)'!$C$10:$H$2050,4,)</f>
        <v>2520</v>
      </c>
      <c r="I1084" s="65">
        <f>VLOOKUP($A1084,'NZ.Stat (Format)'!$C$10:$H$2050,5,)</f>
        <v>2490</v>
      </c>
      <c r="J1084" s="65">
        <f>VLOOKUP($A1084,'NZ.Stat (Format)'!$C$10:$H$2050,6,)</f>
        <v>2460</v>
      </c>
      <c r="K1084" s="37"/>
      <c r="L1084" s="37"/>
    </row>
    <row r="1085" spans="1:12" x14ac:dyDescent="0.25">
      <c r="A1085" s="37" t="s">
        <v>1104</v>
      </c>
      <c r="B1085" s="37" t="s">
        <v>35</v>
      </c>
      <c r="C1085" s="37" t="s">
        <v>35</v>
      </c>
      <c r="D1085" s="37" t="b">
        <f t="shared" si="16"/>
        <v>1</v>
      </c>
      <c r="E1085" s="37" t="str">
        <f>VLOOKUP(C1085,'EDB naming'!$A$6:$B$36,2,)</f>
        <v>Powerco</v>
      </c>
      <c r="F1085" s="37" t="str">
        <f>VLOOKUP(A1085,'NZ.Stat (Format)'!$C$10:$D$2050,2,)</f>
        <v>South Waikato district</v>
      </c>
      <c r="G1085" s="37" t="str">
        <f>VLOOKUP(F1085,'TLA-EDB'!$A$12:$C$78,3,)</f>
        <v/>
      </c>
      <c r="H1085" s="65">
        <f>VLOOKUP($A1085,'NZ.Stat (Format)'!$C$10:$H$2050,4,)</f>
        <v>1850</v>
      </c>
      <c r="I1085" s="65">
        <f>VLOOKUP($A1085,'NZ.Stat (Format)'!$C$10:$H$2050,5,)</f>
        <v>1840</v>
      </c>
      <c r="J1085" s="65">
        <f>VLOOKUP($A1085,'NZ.Stat (Format)'!$C$10:$H$2050,6,)</f>
        <v>1810</v>
      </c>
      <c r="K1085" s="37"/>
      <c r="L1085" s="37"/>
    </row>
    <row r="1086" spans="1:12" x14ac:dyDescent="0.25">
      <c r="A1086" s="37" t="s">
        <v>1105</v>
      </c>
      <c r="B1086" s="37" t="s">
        <v>35</v>
      </c>
      <c r="C1086" s="37" t="s">
        <v>35</v>
      </c>
      <c r="D1086" s="37" t="b">
        <f t="shared" si="16"/>
        <v>1</v>
      </c>
      <c r="E1086" s="37" t="str">
        <f>VLOOKUP(C1086,'EDB naming'!$A$6:$B$36,2,)</f>
        <v>Powerco</v>
      </c>
      <c r="F1086" s="37" t="str">
        <f>VLOOKUP(A1086,'NZ.Stat (Format)'!$C$10:$D$2050,2,)</f>
        <v>Thames-Coromandel district</v>
      </c>
      <c r="G1086" s="37" t="str">
        <f>VLOOKUP(F1086,'TLA-EDB'!$A$12:$C$78,3,)</f>
        <v/>
      </c>
      <c r="H1086" s="65">
        <f>VLOOKUP($A1086,'NZ.Stat (Format)'!$C$10:$H$2050,4,)</f>
        <v>4560</v>
      </c>
      <c r="I1086" s="65">
        <f>VLOOKUP($A1086,'NZ.Stat (Format)'!$C$10:$H$2050,5,)</f>
        <v>4560</v>
      </c>
      <c r="J1086" s="65">
        <f>VLOOKUP($A1086,'NZ.Stat (Format)'!$C$10:$H$2050,6,)</f>
        <v>4540</v>
      </c>
      <c r="K1086" s="37"/>
      <c r="L1086" s="37"/>
    </row>
    <row r="1087" spans="1:12" x14ac:dyDescent="0.25">
      <c r="A1087" s="37" t="s">
        <v>1106</v>
      </c>
      <c r="B1087" s="37" t="s">
        <v>35</v>
      </c>
      <c r="C1087" s="37" t="s">
        <v>35</v>
      </c>
      <c r="D1087" s="37" t="b">
        <f t="shared" si="16"/>
        <v>1</v>
      </c>
      <c r="E1087" s="37" t="str">
        <f>VLOOKUP(C1087,'EDB naming'!$A$6:$B$36,2,)</f>
        <v>Powerco</v>
      </c>
      <c r="F1087" s="37" t="str">
        <f>VLOOKUP(A1087,'NZ.Stat (Format)'!$C$10:$D$2050,2,)</f>
        <v>South Waikato district</v>
      </c>
      <c r="G1087" s="37" t="str">
        <f>VLOOKUP(F1087,'TLA-EDB'!$A$12:$C$78,3,)</f>
        <v/>
      </c>
      <c r="H1087" s="65">
        <f>VLOOKUP($A1087,'NZ.Stat (Format)'!$C$10:$H$2050,4,)</f>
        <v>730</v>
      </c>
      <c r="I1087" s="65">
        <f>VLOOKUP($A1087,'NZ.Stat (Format)'!$C$10:$H$2050,5,)</f>
        <v>720</v>
      </c>
      <c r="J1087" s="65">
        <f>VLOOKUP($A1087,'NZ.Stat (Format)'!$C$10:$H$2050,6,)</f>
        <v>710</v>
      </c>
      <c r="K1087" s="37"/>
      <c r="L1087" s="37"/>
    </row>
    <row r="1088" spans="1:12" x14ac:dyDescent="0.25">
      <c r="A1088" s="37" t="s">
        <v>1107</v>
      </c>
      <c r="B1088" s="37" t="s">
        <v>35</v>
      </c>
      <c r="C1088" s="37" t="s">
        <v>35</v>
      </c>
      <c r="D1088" s="37" t="b">
        <f t="shared" si="16"/>
        <v>1</v>
      </c>
      <c r="E1088" s="37" t="str">
        <f>VLOOKUP(C1088,'EDB naming'!$A$6:$B$36,2,)</f>
        <v>Powerco</v>
      </c>
      <c r="F1088" s="37" t="str">
        <f>VLOOKUP(A1088,'NZ.Stat (Format)'!$C$10:$D$2050,2,)</f>
        <v>Thames-Coromandel district</v>
      </c>
      <c r="G1088" s="37" t="str">
        <f>VLOOKUP(F1088,'TLA-EDB'!$A$12:$C$78,3,)</f>
        <v/>
      </c>
      <c r="H1088" s="65">
        <f>VLOOKUP($A1088,'NZ.Stat (Format)'!$C$10:$H$2050,4,)</f>
        <v>850</v>
      </c>
      <c r="I1088" s="65">
        <f>VLOOKUP($A1088,'NZ.Stat (Format)'!$C$10:$H$2050,5,)</f>
        <v>850</v>
      </c>
      <c r="J1088" s="65">
        <f>VLOOKUP($A1088,'NZ.Stat (Format)'!$C$10:$H$2050,6,)</f>
        <v>840</v>
      </c>
      <c r="K1088" s="37"/>
      <c r="L1088" s="37"/>
    </row>
    <row r="1089" spans="1:12" x14ac:dyDescent="0.25">
      <c r="A1089" s="37" t="s">
        <v>1108</v>
      </c>
      <c r="B1089" s="37" t="s">
        <v>35</v>
      </c>
      <c r="C1089" s="37" t="s">
        <v>35</v>
      </c>
      <c r="D1089" s="37" t="b">
        <f t="shared" si="16"/>
        <v>1</v>
      </c>
      <c r="E1089" s="37" t="str">
        <f>VLOOKUP(C1089,'EDB naming'!$A$6:$B$36,2,)</f>
        <v>Powerco</v>
      </c>
      <c r="F1089" s="37" t="str">
        <f>VLOOKUP(A1089,'NZ.Stat (Format)'!$C$10:$D$2050,2,)</f>
        <v>Hauraki district</v>
      </c>
      <c r="G1089" s="37" t="str">
        <f>VLOOKUP(F1089,'TLA-EDB'!$A$12:$C$78,3,)</f>
        <v>Yes</v>
      </c>
      <c r="H1089" s="65">
        <f>VLOOKUP($A1089,'NZ.Stat (Format)'!$C$10:$H$2050,4,)</f>
        <v>1410</v>
      </c>
      <c r="I1089" s="65">
        <f>VLOOKUP($A1089,'NZ.Stat (Format)'!$C$10:$H$2050,5,)</f>
        <v>1440</v>
      </c>
      <c r="J1089" s="65">
        <f>VLOOKUP($A1089,'NZ.Stat (Format)'!$C$10:$H$2050,6,)</f>
        <v>1460</v>
      </c>
      <c r="K1089" s="37"/>
      <c r="L1089" s="37"/>
    </row>
    <row r="1090" spans="1:12" x14ac:dyDescent="0.25">
      <c r="A1090" s="37" t="s">
        <v>1109</v>
      </c>
      <c r="B1090" s="37" t="s">
        <v>35</v>
      </c>
      <c r="C1090" s="37" t="s">
        <v>35</v>
      </c>
      <c r="D1090" s="37" t="b">
        <f t="shared" si="16"/>
        <v>1</v>
      </c>
      <c r="E1090" s="37" t="str">
        <f>VLOOKUP(C1090,'EDB naming'!$A$6:$B$36,2,)</f>
        <v>Powerco</v>
      </c>
      <c r="F1090" s="37" t="str">
        <f>VLOOKUP(A1090,'NZ.Stat (Format)'!$C$10:$D$2050,2,)</f>
        <v>South Waikato district</v>
      </c>
      <c r="G1090" s="37" t="str">
        <f>VLOOKUP(F1090,'TLA-EDB'!$A$12:$C$78,3,)</f>
        <v/>
      </c>
      <c r="H1090" s="65">
        <f>VLOOKUP($A1090,'NZ.Stat (Format)'!$C$10:$H$2050,4,)</f>
        <v>2010</v>
      </c>
      <c r="I1090" s="65">
        <f>VLOOKUP($A1090,'NZ.Stat (Format)'!$C$10:$H$2050,5,)</f>
        <v>2010</v>
      </c>
      <c r="J1090" s="65">
        <f>VLOOKUP($A1090,'NZ.Stat (Format)'!$C$10:$H$2050,6,)</f>
        <v>2000</v>
      </c>
      <c r="K1090" s="37"/>
      <c r="L1090" s="37"/>
    </row>
    <row r="1091" spans="1:12" x14ac:dyDescent="0.25">
      <c r="A1091" s="37" t="s">
        <v>1110</v>
      </c>
      <c r="B1091" s="37" t="s">
        <v>35</v>
      </c>
      <c r="C1091" s="37" t="s">
        <v>35</v>
      </c>
      <c r="D1091" s="37" t="b">
        <f t="shared" si="16"/>
        <v>1</v>
      </c>
      <c r="E1091" s="37" t="str">
        <f>VLOOKUP(C1091,'EDB naming'!$A$6:$B$36,2,)</f>
        <v>Powerco</v>
      </c>
      <c r="F1091" s="37" t="str">
        <f>VLOOKUP(A1091,'NZ.Stat (Format)'!$C$10:$D$2050,2,)</f>
        <v>Hauraki district</v>
      </c>
      <c r="G1091" s="37" t="str">
        <f>VLOOKUP(F1091,'TLA-EDB'!$A$12:$C$78,3,)</f>
        <v>Yes</v>
      </c>
      <c r="H1091" s="65">
        <f>VLOOKUP($A1091,'NZ.Stat (Format)'!$C$10:$H$2050,4,)</f>
        <v>4460</v>
      </c>
      <c r="I1091" s="65">
        <f>VLOOKUP($A1091,'NZ.Stat (Format)'!$C$10:$H$2050,5,)</f>
        <v>4600</v>
      </c>
      <c r="J1091" s="65">
        <f>VLOOKUP($A1091,'NZ.Stat (Format)'!$C$10:$H$2050,6,)</f>
        <v>4690</v>
      </c>
      <c r="K1091" s="37"/>
      <c r="L1091" s="37"/>
    </row>
    <row r="1092" spans="1:12" x14ac:dyDescent="0.25">
      <c r="A1092" s="37" t="s">
        <v>1111</v>
      </c>
      <c r="B1092" s="37" t="s">
        <v>35</v>
      </c>
      <c r="C1092" s="37" t="s">
        <v>35</v>
      </c>
      <c r="D1092" s="37" t="b">
        <f t="shared" si="16"/>
        <v>1</v>
      </c>
      <c r="E1092" s="37" t="str">
        <f>VLOOKUP(C1092,'EDB naming'!$A$6:$B$36,2,)</f>
        <v>Powerco</v>
      </c>
      <c r="F1092" s="37" t="str">
        <f>VLOOKUP(A1092,'NZ.Stat (Format)'!$C$10:$D$2050,2,)</f>
        <v>Matamata-Piako district</v>
      </c>
      <c r="G1092" s="37" t="str">
        <f>VLOOKUP(F1092,'TLA-EDB'!$A$12:$C$78,3,)</f>
        <v/>
      </c>
      <c r="H1092" s="65">
        <f>VLOOKUP($A1092,'NZ.Stat (Format)'!$C$10:$H$2050,4,)</f>
        <v>2980</v>
      </c>
      <c r="I1092" s="65">
        <f>VLOOKUP($A1092,'NZ.Stat (Format)'!$C$10:$H$2050,5,)</f>
        <v>3060</v>
      </c>
      <c r="J1092" s="65">
        <f>VLOOKUP($A1092,'NZ.Stat (Format)'!$C$10:$H$2050,6,)</f>
        <v>3120</v>
      </c>
      <c r="K1092" s="37"/>
      <c r="L1092" s="37"/>
    </row>
    <row r="1093" spans="1:12" x14ac:dyDescent="0.25">
      <c r="A1093" s="37" t="s">
        <v>1112</v>
      </c>
      <c r="B1093" s="37" t="s">
        <v>35</v>
      </c>
      <c r="C1093" s="37" t="s">
        <v>35</v>
      </c>
      <c r="D1093" s="37" t="b">
        <f t="shared" si="16"/>
        <v>1</v>
      </c>
      <c r="E1093" s="37" t="str">
        <f>VLOOKUP(C1093,'EDB naming'!$A$6:$B$36,2,)</f>
        <v>Powerco</v>
      </c>
      <c r="F1093" s="37" t="str">
        <f>VLOOKUP(A1093,'NZ.Stat (Format)'!$C$10:$D$2050,2,)</f>
        <v>Matamata-Piako district</v>
      </c>
      <c r="G1093" s="37" t="str">
        <f>VLOOKUP(F1093,'TLA-EDB'!$A$12:$C$78,3,)</f>
        <v/>
      </c>
      <c r="H1093" s="65">
        <f>VLOOKUP($A1093,'NZ.Stat (Format)'!$C$10:$H$2050,4,)</f>
        <v>320</v>
      </c>
      <c r="I1093" s="65">
        <f>VLOOKUP($A1093,'NZ.Stat (Format)'!$C$10:$H$2050,5,)</f>
        <v>330</v>
      </c>
      <c r="J1093" s="65">
        <f>VLOOKUP($A1093,'NZ.Stat (Format)'!$C$10:$H$2050,6,)</f>
        <v>330</v>
      </c>
      <c r="K1093" s="37"/>
      <c r="L1093" s="37"/>
    </row>
    <row r="1094" spans="1:12" x14ac:dyDescent="0.25">
      <c r="A1094" s="37" t="s">
        <v>1113</v>
      </c>
      <c r="B1094" s="37" t="s">
        <v>35</v>
      </c>
      <c r="C1094" s="37" t="s">
        <v>35</v>
      </c>
      <c r="D1094" s="37" t="b">
        <f t="shared" si="16"/>
        <v>1</v>
      </c>
      <c r="E1094" s="37" t="str">
        <f>VLOOKUP(C1094,'EDB naming'!$A$6:$B$36,2,)</f>
        <v>Powerco</v>
      </c>
      <c r="F1094" s="37" t="str">
        <f>VLOOKUP(A1094,'NZ.Stat (Format)'!$C$10:$D$2050,2,)</f>
        <v>South Waikato district</v>
      </c>
      <c r="G1094" s="37" t="str">
        <f>VLOOKUP(F1094,'TLA-EDB'!$A$12:$C$78,3,)</f>
        <v/>
      </c>
      <c r="H1094" s="65">
        <f>VLOOKUP($A1094,'NZ.Stat (Format)'!$C$10:$H$2050,4,)</f>
        <v>250</v>
      </c>
      <c r="I1094" s="65">
        <f>VLOOKUP($A1094,'NZ.Stat (Format)'!$C$10:$H$2050,5,)</f>
        <v>250</v>
      </c>
      <c r="J1094" s="65">
        <f>VLOOKUP($A1094,'NZ.Stat (Format)'!$C$10:$H$2050,6,)</f>
        <v>260</v>
      </c>
      <c r="K1094" s="37"/>
      <c r="L1094" s="37"/>
    </row>
    <row r="1095" spans="1:12" x14ac:dyDescent="0.25">
      <c r="A1095" s="37" t="s">
        <v>1114</v>
      </c>
      <c r="B1095" s="37" t="s">
        <v>35</v>
      </c>
      <c r="C1095" s="37" t="s">
        <v>35</v>
      </c>
      <c r="D1095" s="37" t="b">
        <f t="shared" si="16"/>
        <v>1</v>
      </c>
      <c r="E1095" s="37" t="str">
        <f>VLOOKUP(C1095,'EDB naming'!$A$6:$B$36,2,)</f>
        <v>Powerco</v>
      </c>
      <c r="F1095" s="37" t="str">
        <f>VLOOKUP(A1095,'NZ.Stat (Format)'!$C$10:$D$2050,2,)</f>
        <v>South Waikato district</v>
      </c>
      <c r="G1095" s="37" t="str">
        <f>VLOOKUP(F1095,'TLA-EDB'!$A$12:$C$78,3,)</f>
        <v/>
      </c>
      <c r="H1095" s="65">
        <f>VLOOKUP($A1095,'NZ.Stat (Format)'!$C$10:$H$2050,4,)</f>
        <v>250</v>
      </c>
      <c r="I1095" s="65">
        <f>VLOOKUP($A1095,'NZ.Stat (Format)'!$C$10:$H$2050,5,)</f>
        <v>250</v>
      </c>
      <c r="J1095" s="65">
        <f>VLOOKUP($A1095,'NZ.Stat (Format)'!$C$10:$H$2050,6,)</f>
        <v>250</v>
      </c>
      <c r="K1095" s="37"/>
      <c r="L1095" s="37"/>
    </row>
    <row r="1096" spans="1:12" x14ac:dyDescent="0.25">
      <c r="A1096" s="37" t="s">
        <v>1115</v>
      </c>
      <c r="B1096" s="37" t="s">
        <v>35</v>
      </c>
      <c r="C1096" s="37" t="s">
        <v>35</v>
      </c>
      <c r="D1096" s="37" t="b">
        <f t="shared" si="16"/>
        <v>1</v>
      </c>
      <c r="E1096" s="37" t="str">
        <f>VLOOKUP(C1096,'EDB naming'!$A$6:$B$36,2,)</f>
        <v>Powerco</v>
      </c>
      <c r="F1096" s="37" t="str">
        <f>VLOOKUP(A1096,'NZ.Stat (Format)'!$C$10:$D$2050,2,)</f>
        <v>Matamata-Piako district</v>
      </c>
      <c r="G1096" s="37" t="str">
        <f>VLOOKUP(F1096,'TLA-EDB'!$A$12:$C$78,3,)</f>
        <v/>
      </c>
      <c r="H1096" s="65">
        <f>VLOOKUP($A1096,'NZ.Stat (Format)'!$C$10:$H$2050,4,)</f>
        <v>2210</v>
      </c>
      <c r="I1096" s="65">
        <f>VLOOKUP($A1096,'NZ.Stat (Format)'!$C$10:$H$2050,5,)</f>
        <v>2300</v>
      </c>
      <c r="J1096" s="65">
        <f>VLOOKUP($A1096,'NZ.Stat (Format)'!$C$10:$H$2050,6,)</f>
        <v>2370</v>
      </c>
      <c r="K1096" s="37"/>
      <c r="L1096" s="37"/>
    </row>
    <row r="1097" spans="1:12" x14ac:dyDescent="0.25">
      <c r="A1097" s="37" t="s">
        <v>1116</v>
      </c>
      <c r="B1097" s="37" t="s">
        <v>35</v>
      </c>
      <c r="C1097" s="37" t="s">
        <v>35</v>
      </c>
      <c r="D1097" s="37" t="b">
        <f t="shared" si="16"/>
        <v>1</v>
      </c>
      <c r="E1097" s="37" t="str">
        <f>VLOOKUP(C1097,'EDB naming'!$A$6:$B$36,2,)</f>
        <v>Powerco</v>
      </c>
      <c r="F1097" s="37" t="str">
        <f>VLOOKUP(A1097,'NZ.Stat (Format)'!$C$10:$D$2050,2,)</f>
        <v>Matamata-Piako district</v>
      </c>
      <c r="G1097" s="37" t="str">
        <f>VLOOKUP(F1097,'TLA-EDB'!$A$12:$C$78,3,)</f>
        <v/>
      </c>
      <c r="H1097" s="65">
        <f>VLOOKUP($A1097,'NZ.Stat (Format)'!$C$10:$H$2050,4,)</f>
        <v>880</v>
      </c>
      <c r="I1097" s="65">
        <f>VLOOKUP($A1097,'NZ.Stat (Format)'!$C$10:$H$2050,5,)</f>
        <v>910</v>
      </c>
      <c r="J1097" s="65">
        <f>VLOOKUP($A1097,'NZ.Stat (Format)'!$C$10:$H$2050,6,)</f>
        <v>940</v>
      </c>
      <c r="K1097" s="37"/>
      <c r="L1097" s="37"/>
    </row>
    <row r="1098" spans="1:12" x14ac:dyDescent="0.25">
      <c r="A1098" s="37" t="s">
        <v>1117</v>
      </c>
      <c r="B1098" s="37" t="s">
        <v>35</v>
      </c>
      <c r="C1098" s="37" t="s">
        <v>35</v>
      </c>
      <c r="D1098" s="37" t="b">
        <f t="shared" si="16"/>
        <v>1</v>
      </c>
      <c r="E1098" s="37" t="str">
        <f>VLOOKUP(C1098,'EDB naming'!$A$6:$B$36,2,)</f>
        <v>Powerco</v>
      </c>
      <c r="F1098" s="37" t="str">
        <f>VLOOKUP(A1098,'NZ.Stat (Format)'!$C$10:$D$2050,2,)</f>
        <v>South Waikato district</v>
      </c>
      <c r="G1098" s="37" t="str">
        <f>VLOOKUP(F1098,'TLA-EDB'!$A$12:$C$78,3,)</f>
        <v/>
      </c>
      <c r="H1098" s="65">
        <f>VLOOKUP($A1098,'NZ.Stat (Format)'!$C$10:$H$2050,4,)</f>
        <v>790</v>
      </c>
      <c r="I1098" s="65">
        <f>VLOOKUP($A1098,'NZ.Stat (Format)'!$C$10:$H$2050,5,)</f>
        <v>780</v>
      </c>
      <c r="J1098" s="65">
        <f>VLOOKUP($A1098,'NZ.Stat (Format)'!$C$10:$H$2050,6,)</f>
        <v>750</v>
      </c>
      <c r="K1098" s="37"/>
      <c r="L1098" s="37"/>
    </row>
    <row r="1099" spans="1:12" x14ac:dyDescent="0.25">
      <c r="A1099" s="37" t="s">
        <v>1118</v>
      </c>
      <c r="B1099" s="37" t="s">
        <v>35</v>
      </c>
      <c r="C1099" s="37" t="s">
        <v>35</v>
      </c>
      <c r="D1099" s="37" t="b">
        <f t="shared" si="16"/>
        <v>1</v>
      </c>
      <c r="E1099" s="37" t="str">
        <f>VLOOKUP(C1099,'EDB naming'!$A$6:$B$36,2,)</f>
        <v>Powerco</v>
      </c>
      <c r="F1099" s="37" t="str">
        <f>VLOOKUP(A1099,'NZ.Stat (Format)'!$C$10:$D$2050,2,)</f>
        <v>South Waikato district</v>
      </c>
      <c r="G1099" s="37" t="str">
        <f>VLOOKUP(F1099,'TLA-EDB'!$A$12:$C$78,3,)</f>
        <v/>
      </c>
      <c r="H1099" s="65">
        <f>VLOOKUP($A1099,'NZ.Stat (Format)'!$C$10:$H$2050,4,)</f>
        <v>3260</v>
      </c>
      <c r="I1099" s="65">
        <f>VLOOKUP($A1099,'NZ.Stat (Format)'!$C$10:$H$2050,5,)</f>
        <v>3210</v>
      </c>
      <c r="J1099" s="65">
        <f>VLOOKUP($A1099,'NZ.Stat (Format)'!$C$10:$H$2050,6,)</f>
        <v>3130</v>
      </c>
      <c r="K1099" s="37"/>
      <c r="L1099" s="37"/>
    </row>
    <row r="1100" spans="1:12" x14ac:dyDescent="0.25">
      <c r="A1100" s="37" t="s">
        <v>1119</v>
      </c>
      <c r="B1100" s="37" t="s">
        <v>35</v>
      </c>
      <c r="C1100" s="37" t="s">
        <v>35</v>
      </c>
      <c r="D1100" s="37" t="b">
        <f t="shared" si="16"/>
        <v>1</v>
      </c>
      <c r="E1100" s="37" t="str">
        <f>VLOOKUP(C1100,'EDB naming'!$A$6:$B$36,2,)</f>
        <v>Powerco</v>
      </c>
      <c r="F1100" s="37" t="str">
        <f>VLOOKUP(A1100,'NZ.Stat (Format)'!$C$10:$D$2050,2,)</f>
        <v>South Waikato district</v>
      </c>
      <c r="G1100" s="37" t="str">
        <f>VLOOKUP(F1100,'TLA-EDB'!$A$12:$C$78,3,)</f>
        <v/>
      </c>
      <c r="H1100" s="65">
        <f>VLOOKUP($A1100,'NZ.Stat (Format)'!$C$10:$H$2050,4,)</f>
        <v>2210</v>
      </c>
      <c r="I1100" s="65">
        <f>VLOOKUP($A1100,'NZ.Stat (Format)'!$C$10:$H$2050,5,)</f>
        <v>2180</v>
      </c>
      <c r="J1100" s="65">
        <f>VLOOKUP($A1100,'NZ.Stat (Format)'!$C$10:$H$2050,6,)</f>
        <v>2140</v>
      </c>
      <c r="K1100" s="37"/>
      <c r="L1100" s="37"/>
    </row>
    <row r="1101" spans="1:12" x14ac:dyDescent="0.25">
      <c r="A1101" s="37" t="s">
        <v>1120</v>
      </c>
      <c r="B1101" s="37" t="s">
        <v>35</v>
      </c>
      <c r="C1101" s="37" t="s">
        <v>35</v>
      </c>
      <c r="D1101" s="37" t="b">
        <f t="shared" si="16"/>
        <v>1</v>
      </c>
      <c r="E1101" s="37" t="str">
        <f>VLOOKUP(C1101,'EDB naming'!$A$6:$B$36,2,)</f>
        <v>Powerco</v>
      </c>
      <c r="F1101" s="37" t="str">
        <f>VLOOKUP(A1101,'NZ.Stat (Format)'!$C$10:$D$2050,2,)</f>
        <v>South Waikato district</v>
      </c>
      <c r="G1101" s="37" t="str">
        <f>VLOOKUP(F1101,'TLA-EDB'!$A$12:$C$78,3,)</f>
        <v/>
      </c>
      <c r="H1101" s="65">
        <f>VLOOKUP($A1101,'NZ.Stat (Format)'!$C$10:$H$2050,4,)</f>
        <v>160</v>
      </c>
      <c r="I1101" s="65">
        <f>VLOOKUP($A1101,'NZ.Stat (Format)'!$C$10:$H$2050,5,)</f>
        <v>170</v>
      </c>
      <c r="J1101" s="65">
        <f>VLOOKUP($A1101,'NZ.Stat (Format)'!$C$10:$H$2050,6,)</f>
        <v>160</v>
      </c>
      <c r="K1101" s="37"/>
      <c r="L1101" s="37"/>
    </row>
    <row r="1102" spans="1:12" x14ac:dyDescent="0.25">
      <c r="A1102" s="37" t="s">
        <v>1121</v>
      </c>
      <c r="B1102" s="37" t="s">
        <v>35</v>
      </c>
      <c r="C1102" s="37" t="s">
        <v>35</v>
      </c>
      <c r="D1102" s="37" t="b">
        <f t="shared" si="16"/>
        <v>1</v>
      </c>
      <c r="E1102" s="37" t="str">
        <f>VLOOKUP(C1102,'EDB naming'!$A$6:$B$36,2,)</f>
        <v>Powerco</v>
      </c>
      <c r="F1102" s="37" t="str">
        <f>VLOOKUP(A1102,'NZ.Stat (Format)'!$C$10:$D$2050,2,)</f>
        <v>South Waikato district</v>
      </c>
      <c r="G1102" s="37" t="str">
        <f>VLOOKUP(F1102,'TLA-EDB'!$A$12:$C$78,3,)</f>
        <v/>
      </c>
      <c r="H1102" s="65">
        <f>VLOOKUP($A1102,'NZ.Stat (Format)'!$C$10:$H$2050,4,)</f>
        <v>4010</v>
      </c>
      <c r="I1102" s="65">
        <f>VLOOKUP($A1102,'NZ.Stat (Format)'!$C$10:$H$2050,5,)</f>
        <v>4010</v>
      </c>
      <c r="J1102" s="65">
        <f>VLOOKUP($A1102,'NZ.Stat (Format)'!$C$10:$H$2050,6,)</f>
        <v>3970</v>
      </c>
      <c r="K1102" s="37"/>
      <c r="L1102" s="37"/>
    </row>
    <row r="1103" spans="1:12" x14ac:dyDescent="0.25">
      <c r="A1103" s="37" t="s">
        <v>1122</v>
      </c>
      <c r="B1103" s="37" t="s">
        <v>35</v>
      </c>
      <c r="C1103" s="37" t="s">
        <v>35</v>
      </c>
      <c r="D1103" s="37" t="b">
        <f t="shared" si="16"/>
        <v>1</v>
      </c>
      <c r="E1103" s="37" t="str">
        <f>VLOOKUP(C1103,'EDB naming'!$A$6:$B$36,2,)</f>
        <v>Powerco</v>
      </c>
      <c r="F1103" s="37" t="str">
        <f>VLOOKUP(A1103,'NZ.Stat (Format)'!$C$10:$D$2050,2,)</f>
        <v>Western Bay of Plenty district</v>
      </c>
      <c r="G1103" s="37" t="str">
        <f>VLOOKUP(F1103,'TLA-EDB'!$A$12:$C$78,3,)</f>
        <v/>
      </c>
      <c r="H1103" s="65">
        <f>VLOOKUP($A1103,'NZ.Stat (Format)'!$C$10:$H$2050,4,)</f>
        <v>720</v>
      </c>
      <c r="I1103" s="65">
        <f>VLOOKUP($A1103,'NZ.Stat (Format)'!$C$10:$H$2050,5,)</f>
        <v>740</v>
      </c>
      <c r="J1103" s="65">
        <f>VLOOKUP($A1103,'NZ.Stat (Format)'!$C$10:$H$2050,6,)</f>
        <v>760</v>
      </c>
      <c r="K1103" s="37"/>
      <c r="L1103" s="37"/>
    </row>
    <row r="1104" spans="1:12" x14ac:dyDescent="0.25">
      <c r="A1104" s="37" t="s">
        <v>1123</v>
      </c>
      <c r="B1104" s="37" t="s">
        <v>35</v>
      </c>
      <c r="C1104" s="37" t="s">
        <v>35</v>
      </c>
      <c r="D1104" s="37" t="b">
        <f t="shared" si="16"/>
        <v>1</v>
      </c>
      <c r="E1104" s="37" t="str">
        <f>VLOOKUP(C1104,'EDB naming'!$A$6:$B$36,2,)</f>
        <v>Powerco</v>
      </c>
      <c r="F1104" s="37" t="str">
        <f>VLOOKUP(A1104,'NZ.Stat (Format)'!$C$10:$D$2050,2,)</f>
        <v>Tauranga city</v>
      </c>
      <c r="G1104" s="37" t="str">
        <f>VLOOKUP(F1104,'TLA-EDB'!$A$12:$C$78,3,)</f>
        <v/>
      </c>
      <c r="H1104" s="65">
        <f>VLOOKUP($A1104,'NZ.Stat (Format)'!$C$10:$H$2050,4,)</f>
        <v>7630</v>
      </c>
      <c r="I1104" s="65">
        <f>VLOOKUP($A1104,'NZ.Stat (Format)'!$C$10:$H$2050,5,)</f>
        <v>10450</v>
      </c>
      <c r="J1104" s="65">
        <f>VLOOKUP($A1104,'NZ.Stat (Format)'!$C$10:$H$2050,6,)</f>
        <v>12900</v>
      </c>
      <c r="K1104" s="37"/>
      <c r="L1104" s="37"/>
    </row>
    <row r="1105" spans="1:12" x14ac:dyDescent="0.25">
      <c r="A1105" s="37" t="s">
        <v>1124</v>
      </c>
      <c r="B1105" s="37"/>
      <c r="C1105" s="37" t="s">
        <v>35</v>
      </c>
      <c r="D1105" s="37" t="b">
        <f t="shared" si="16"/>
        <v>0</v>
      </c>
      <c r="E1105" s="37" t="str">
        <f>VLOOKUP(C1105,'EDB naming'!$A$6:$B$36,2,)</f>
        <v>Powerco</v>
      </c>
      <c r="F1105" s="37" t="str">
        <f>VLOOKUP(A1105,'NZ.Stat (Format)'!$C$10:$D$2050,2,)</f>
        <v>Tauranga city</v>
      </c>
      <c r="G1105" s="37" t="str">
        <f>VLOOKUP(F1105,'TLA-EDB'!$A$12:$C$78,3,)</f>
        <v/>
      </c>
      <c r="H1105" s="65">
        <f>VLOOKUP($A1105,'NZ.Stat (Format)'!$C$10:$H$2050,4,)</f>
        <v>760</v>
      </c>
      <c r="I1105" s="65">
        <f>VLOOKUP($A1105,'NZ.Stat (Format)'!$C$10:$H$2050,5,)</f>
        <v>800</v>
      </c>
      <c r="J1105" s="65">
        <f>VLOOKUP($A1105,'NZ.Stat (Format)'!$C$10:$H$2050,6,)</f>
        <v>840</v>
      </c>
      <c r="K1105" s="37"/>
      <c r="L1105" s="37" t="s">
        <v>4174</v>
      </c>
    </row>
    <row r="1106" spans="1:12" x14ac:dyDescent="0.25">
      <c r="A1106" s="37" t="s">
        <v>1125</v>
      </c>
      <c r="B1106" s="37" t="s">
        <v>35</v>
      </c>
      <c r="C1106" s="37" t="s">
        <v>35</v>
      </c>
      <c r="D1106" s="37" t="b">
        <f t="shared" ref="D1106:D1169" si="17">C1106=B1106</f>
        <v>1</v>
      </c>
      <c r="E1106" s="37" t="str">
        <f>VLOOKUP(C1106,'EDB naming'!$A$6:$B$36,2,)</f>
        <v>Powerco</v>
      </c>
      <c r="F1106" s="37" t="str">
        <f>VLOOKUP(A1106,'NZ.Stat (Format)'!$C$10:$D$2050,2,)</f>
        <v>Whanganui district</v>
      </c>
      <c r="G1106" s="37" t="str">
        <f>VLOOKUP(F1106,'TLA-EDB'!$A$12:$C$78,3,)</f>
        <v/>
      </c>
      <c r="H1106" s="65">
        <f>VLOOKUP($A1106,'NZ.Stat (Format)'!$C$10:$H$2050,4,)</f>
        <v>3120</v>
      </c>
      <c r="I1106" s="65">
        <f>VLOOKUP($A1106,'NZ.Stat (Format)'!$C$10:$H$2050,5,)</f>
        <v>3090</v>
      </c>
      <c r="J1106" s="65">
        <f>VLOOKUP($A1106,'NZ.Stat (Format)'!$C$10:$H$2050,6,)</f>
        <v>3050</v>
      </c>
      <c r="K1106" s="37"/>
      <c r="L1106" s="37"/>
    </row>
    <row r="1107" spans="1:12" x14ac:dyDescent="0.25">
      <c r="A1107" s="37" t="s">
        <v>1126</v>
      </c>
      <c r="B1107" s="37"/>
      <c r="C1107" s="37" t="s">
        <v>2119</v>
      </c>
      <c r="D1107" s="37" t="b">
        <f t="shared" si="17"/>
        <v>0</v>
      </c>
      <c r="E1107" s="37" t="str">
        <f>VLOOKUP(C1107,'EDB naming'!$A$6:$B$36,2,)</f>
        <v>None</v>
      </c>
      <c r="F1107" s="37" t="str">
        <f>VLOOKUP(A1107,'NZ.Stat (Format)'!$C$10:$D$2050,2,)</f>
        <v>Tauranga city</v>
      </c>
      <c r="G1107" s="37" t="str">
        <f>VLOOKUP(F1107,'TLA-EDB'!$A$12:$C$78,3,)</f>
        <v/>
      </c>
      <c r="H1107" s="65">
        <f>VLOOKUP($A1107,'NZ.Stat (Format)'!$C$10:$H$2050,4,)</f>
        <v>0</v>
      </c>
      <c r="I1107" s="65">
        <f>VLOOKUP($A1107,'NZ.Stat (Format)'!$C$10:$H$2050,5,)</f>
        <v>0</v>
      </c>
      <c r="J1107" s="65">
        <f>VLOOKUP($A1107,'NZ.Stat (Format)'!$C$10:$H$2050,6,)</f>
        <v>0</v>
      </c>
      <c r="K1107" s="37"/>
      <c r="L1107" s="37" t="s">
        <v>4187</v>
      </c>
    </row>
    <row r="1108" spans="1:12" x14ac:dyDescent="0.25">
      <c r="A1108" s="37" t="s">
        <v>1127</v>
      </c>
      <c r="B1108" s="37" t="s">
        <v>35</v>
      </c>
      <c r="C1108" s="37" t="s">
        <v>35</v>
      </c>
      <c r="D1108" s="37" t="b">
        <f t="shared" si="17"/>
        <v>1</v>
      </c>
      <c r="E1108" s="37" t="str">
        <f>VLOOKUP(C1108,'EDB naming'!$A$6:$B$36,2,)</f>
        <v>Powerco</v>
      </c>
      <c r="F1108" s="37" t="str">
        <f>VLOOKUP(A1108,'NZ.Stat (Format)'!$C$10:$D$2050,2,)</f>
        <v>Tauranga city</v>
      </c>
      <c r="G1108" s="37" t="str">
        <f>VLOOKUP(F1108,'TLA-EDB'!$A$12:$C$78,3,)</f>
        <v/>
      </c>
      <c r="H1108" s="65">
        <f>VLOOKUP($A1108,'NZ.Stat (Format)'!$C$10:$H$2050,4,)</f>
        <v>4020</v>
      </c>
      <c r="I1108" s="65">
        <f>VLOOKUP($A1108,'NZ.Stat (Format)'!$C$10:$H$2050,5,)</f>
        <v>4200</v>
      </c>
      <c r="J1108" s="65">
        <f>VLOOKUP($A1108,'NZ.Stat (Format)'!$C$10:$H$2050,6,)</f>
        <v>4380</v>
      </c>
      <c r="K1108" s="37"/>
      <c r="L1108" s="37"/>
    </row>
    <row r="1109" spans="1:12" x14ac:dyDescent="0.25">
      <c r="A1109" s="37" t="s">
        <v>1128</v>
      </c>
      <c r="B1109" s="37" t="s">
        <v>35</v>
      </c>
      <c r="C1109" s="37" t="s">
        <v>35</v>
      </c>
      <c r="D1109" s="37" t="b">
        <f t="shared" si="17"/>
        <v>1</v>
      </c>
      <c r="E1109" s="37" t="str">
        <f>VLOOKUP(C1109,'EDB naming'!$A$6:$B$36,2,)</f>
        <v>Powerco</v>
      </c>
      <c r="F1109" s="37" t="str">
        <f>VLOOKUP(A1109,'NZ.Stat (Format)'!$C$10:$D$2050,2,)</f>
        <v>Western Bay of Plenty district</v>
      </c>
      <c r="G1109" s="37" t="str">
        <f>VLOOKUP(F1109,'TLA-EDB'!$A$12:$C$78,3,)</f>
        <v/>
      </c>
      <c r="H1109" s="65">
        <f>VLOOKUP($A1109,'NZ.Stat (Format)'!$C$10:$H$2050,4,)</f>
        <v>1860</v>
      </c>
      <c r="I1109" s="65">
        <f>VLOOKUP($A1109,'NZ.Stat (Format)'!$C$10:$H$2050,5,)</f>
        <v>1910</v>
      </c>
      <c r="J1109" s="65">
        <f>VLOOKUP($A1109,'NZ.Stat (Format)'!$C$10:$H$2050,6,)</f>
        <v>1950</v>
      </c>
      <c r="K1109" s="37"/>
      <c r="L1109" s="37"/>
    </row>
    <row r="1110" spans="1:12" x14ac:dyDescent="0.25">
      <c r="A1110" s="37" t="s">
        <v>1129</v>
      </c>
      <c r="B1110" s="37" t="s">
        <v>35</v>
      </c>
      <c r="C1110" s="37" t="s">
        <v>35</v>
      </c>
      <c r="D1110" s="37" t="b">
        <f t="shared" si="17"/>
        <v>1</v>
      </c>
      <c r="E1110" s="37" t="str">
        <f>VLOOKUP(C1110,'EDB naming'!$A$6:$B$36,2,)</f>
        <v>Powerco</v>
      </c>
      <c r="F1110" s="37" t="str">
        <f>VLOOKUP(A1110,'NZ.Stat (Format)'!$C$10:$D$2050,2,)</f>
        <v>Tauranga city</v>
      </c>
      <c r="G1110" s="37" t="str">
        <f>VLOOKUP(F1110,'TLA-EDB'!$A$12:$C$78,3,)</f>
        <v/>
      </c>
      <c r="H1110" s="65">
        <f>VLOOKUP($A1110,'NZ.Stat (Format)'!$C$10:$H$2050,4,)</f>
        <v>480</v>
      </c>
      <c r="I1110" s="65">
        <f>VLOOKUP($A1110,'NZ.Stat (Format)'!$C$10:$H$2050,5,)</f>
        <v>500</v>
      </c>
      <c r="J1110" s="65">
        <f>VLOOKUP($A1110,'NZ.Stat (Format)'!$C$10:$H$2050,6,)</f>
        <v>510</v>
      </c>
      <c r="K1110" s="37"/>
      <c r="L1110" s="37"/>
    </row>
    <row r="1111" spans="1:12" x14ac:dyDescent="0.25">
      <c r="A1111" s="37" t="s">
        <v>1130</v>
      </c>
      <c r="B1111" s="37" t="s">
        <v>35</v>
      </c>
      <c r="C1111" s="37" t="s">
        <v>35</v>
      </c>
      <c r="D1111" s="37" t="b">
        <f t="shared" si="17"/>
        <v>1</v>
      </c>
      <c r="E1111" s="37" t="str">
        <f>VLOOKUP(C1111,'EDB naming'!$A$6:$B$36,2,)</f>
        <v>Powerco</v>
      </c>
      <c r="F1111" s="37" t="str">
        <f>VLOOKUP(A1111,'NZ.Stat (Format)'!$C$10:$D$2050,2,)</f>
        <v>Tauranga city</v>
      </c>
      <c r="G1111" s="37" t="str">
        <f>VLOOKUP(F1111,'TLA-EDB'!$A$12:$C$78,3,)</f>
        <v/>
      </c>
      <c r="H1111" s="65">
        <f>VLOOKUP($A1111,'NZ.Stat (Format)'!$C$10:$H$2050,4,)</f>
        <v>3810</v>
      </c>
      <c r="I1111" s="65">
        <f>VLOOKUP($A1111,'NZ.Stat (Format)'!$C$10:$H$2050,5,)</f>
        <v>3920</v>
      </c>
      <c r="J1111" s="65">
        <f>VLOOKUP($A1111,'NZ.Stat (Format)'!$C$10:$H$2050,6,)</f>
        <v>4020</v>
      </c>
      <c r="K1111" s="37"/>
      <c r="L1111" s="37"/>
    </row>
    <row r="1112" spans="1:12" x14ac:dyDescent="0.25">
      <c r="A1112" s="37" t="s">
        <v>1131</v>
      </c>
      <c r="B1112" s="37" t="s">
        <v>35</v>
      </c>
      <c r="C1112" s="37" t="s">
        <v>35</v>
      </c>
      <c r="D1112" s="37" t="b">
        <f t="shared" si="17"/>
        <v>1</v>
      </c>
      <c r="E1112" s="37" t="str">
        <f>VLOOKUP(C1112,'EDB naming'!$A$6:$B$36,2,)</f>
        <v>Powerco</v>
      </c>
      <c r="F1112" s="37" t="str">
        <f>VLOOKUP(A1112,'NZ.Stat (Format)'!$C$10:$D$2050,2,)</f>
        <v>Tauranga city</v>
      </c>
      <c r="G1112" s="37" t="str">
        <f>VLOOKUP(F1112,'TLA-EDB'!$A$12:$C$78,3,)</f>
        <v/>
      </c>
      <c r="H1112" s="65">
        <f>VLOOKUP($A1112,'NZ.Stat (Format)'!$C$10:$H$2050,4,)</f>
        <v>3410</v>
      </c>
      <c r="I1112" s="65">
        <f>VLOOKUP($A1112,'NZ.Stat (Format)'!$C$10:$H$2050,5,)</f>
        <v>3650</v>
      </c>
      <c r="J1112" s="65">
        <f>VLOOKUP($A1112,'NZ.Stat (Format)'!$C$10:$H$2050,6,)</f>
        <v>3760</v>
      </c>
      <c r="K1112" s="37"/>
      <c r="L1112" s="37"/>
    </row>
    <row r="1113" spans="1:12" x14ac:dyDescent="0.25">
      <c r="A1113" s="37" t="s">
        <v>1132</v>
      </c>
      <c r="B1113" s="37" t="s">
        <v>35</v>
      </c>
      <c r="C1113" s="37" t="s">
        <v>35</v>
      </c>
      <c r="D1113" s="37" t="b">
        <f t="shared" si="17"/>
        <v>1</v>
      </c>
      <c r="E1113" s="37" t="str">
        <f>VLOOKUP(C1113,'EDB naming'!$A$6:$B$36,2,)</f>
        <v>Powerco</v>
      </c>
      <c r="F1113" s="37" t="str">
        <f>VLOOKUP(A1113,'NZ.Stat (Format)'!$C$10:$D$2050,2,)</f>
        <v>Western Bay of Plenty district</v>
      </c>
      <c r="G1113" s="37" t="str">
        <f>VLOOKUP(F1113,'TLA-EDB'!$A$12:$C$78,3,)</f>
        <v/>
      </c>
      <c r="H1113" s="65">
        <f>VLOOKUP($A1113,'NZ.Stat (Format)'!$C$10:$H$2050,4,)</f>
        <v>3320</v>
      </c>
      <c r="I1113" s="65">
        <f>VLOOKUP($A1113,'NZ.Stat (Format)'!$C$10:$H$2050,5,)</f>
        <v>3480</v>
      </c>
      <c r="J1113" s="65">
        <f>VLOOKUP($A1113,'NZ.Stat (Format)'!$C$10:$H$2050,6,)</f>
        <v>3610</v>
      </c>
      <c r="K1113" s="37"/>
      <c r="L1113" s="37"/>
    </row>
    <row r="1114" spans="1:12" x14ac:dyDescent="0.25">
      <c r="A1114" s="37" t="s">
        <v>1133</v>
      </c>
      <c r="B1114" s="37" t="s">
        <v>35</v>
      </c>
      <c r="C1114" s="37" t="s">
        <v>35</v>
      </c>
      <c r="D1114" s="37" t="b">
        <f t="shared" si="17"/>
        <v>1</v>
      </c>
      <c r="E1114" s="37" t="str">
        <f>VLOOKUP(C1114,'EDB naming'!$A$6:$B$36,2,)</f>
        <v>Powerco</v>
      </c>
      <c r="F1114" s="37" t="str">
        <f>VLOOKUP(A1114,'NZ.Stat (Format)'!$C$10:$D$2050,2,)</f>
        <v>Western Bay of Plenty district</v>
      </c>
      <c r="G1114" s="37" t="str">
        <f>VLOOKUP(F1114,'TLA-EDB'!$A$12:$C$78,3,)</f>
        <v/>
      </c>
      <c r="H1114" s="65">
        <f>VLOOKUP($A1114,'NZ.Stat (Format)'!$C$10:$H$2050,4,)</f>
        <v>4950</v>
      </c>
      <c r="I1114" s="65">
        <f>VLOOKUP($A1114,'NZ.Stat (Format)'!$C$10:$H$2050,5,)</f>
        <v>5160</v>
      </c>
      <c r="J1114" s="65">
        <f>VLOOKUP($A1114,'NZ.Stat (Format)'!$C$10:$H$2050,6,)</f>
        <v>5340</v>
      </c>
      <c r="K1114" s="37"/>
      <c r="L1114" s="37"/>
    </row>
    <row r="1115" spans="1:12" x14ac:dyDescent="0.25">
      <c r="A1115" s="37" t="s">
        <v>1134</v>
      </c>
      <c r="B1115" s="37" t="s">
        <v>35</v>
      </c>
      <c r="C1115" s="37" t="s">
        <v>35</v>
      </c>
      <c r="D1115" s="37" t="b">
        <f t="shared" si="17"/>
        <v>1</v>
      </c>
      <c r="E1115" s="37" t="str">
        <f>VLOOKUP(C1115,'EDB naming'!$A$6:$B$36,2,)</f>
        <v>Powerco</v>
      </c>
      <c r="F1115" s="37" t="str">
        <f>VLOOKUP(A1115,'NZ.Stat (Format)'!$C$10:$D$2050,2,)</f>
        <v>Western Bay of Plenty district</v>
      </c>
      <c r="G1115" s="37" t="str">
        <f>VLOOKUP(F1115,'TLA-EDB'!$A$12:$C$78,3,)</f>
        <v/>
      </c>
      <c r="H1115" s="65">
        <f>VLOOKUP($A1115,'NZ.Stat (Format)'!$C$10:$H$2050,4,)</f>
        <v>5950</v>
      </c>
      <c r="I1115" s="65">
        <f>VLOOKUP($A1115,'NZ.Stat (Format)'!$C$10:$H$2050,5,)</f>
        <v>6250</v>
      </c>
      <c r="J1115" s="65">
        <f>VLOOKUP($A1115,'NZ.Stat (Format)'!$C$10:$H$2050,6,)</f>
        <v>6520</v>
      </c>
      <c r="K1115" s="37"/>
      <c r="L1115" s="37"/>
    </row>
    <row r="1116" spans="1:12" x14ac:dyDescent="0.25">
      <c r="A1116" s="37" t="s">
        <v>1135</v>
      </c>
      <c r="B1116" s="37" t="s">
        <v>35</v>
      </c>
      <c r="C1116" s="37" t="s">
        <v>35</v>
      </c>
      <c r="D1116" s="37" t="b">
        <f t="shared" si="17"/>
        <v>1</v>
      </c>
      <c r="E1116" s="37" t="str">
        <f>VLOOKUP(C1116,'EDB naming'!$A$6:$B$36,2,)</f>
        <v>Powerco</v>
      </c>
      <c r="F1116" s="37" t="str">
        <f>VLOOKUP(A1116,'NZ.Stat (Format)'!$C$10:$D$2050,2,)</f>
        <v>Western Bay of Plenty district</v>
      </c>
      <c r="G1116" s="37" t="str">
        <f>VLOOKUP(F1116,'TLA-EDB'!$A$12:$C$78,3,)</f>
        <v/>
      </c>
      <c r="H1116" s="65">
        <f>VLOOKUP($A1116,'NZ.Stat (Format)'!$C$10:$H$2050,4,)</f>
        <v>810</v>
      </c>
      <c r="I1116" s="65">
        <f>VLOOKUP($A1116,'NZ.Stat (Format)'!$C$10:$H$2050,5,)</f>
        <v>870</v>
      </c>
      <c r="J1116" s="65">
        <f>VLOOKUP($A1116,'NZ.Stat (Format)'!$C$10:$H$2050,6,)</f>
        <v>930</v>
      </c>
      <c r="K1116" s="37"/>
      <c r="L1116" s="37"/>
    </row>
    <row r="1117" spans="1:12" x14ac:dyDescent="0.25">
      <c r="A1117" s="37" t="s">
        <v>1136</v>
      </c>
      <c r="B1117" s="37" t="s">
        <v>35</v>
      </c>
      <c r="C1117" s="37" t="s">
        <v>35</v>
      </c>
      <c r="D1117" s="37" t="b">
        <f t="shared" si="17"/>
        <v>1</v>
      </c>
      <c r="E1117" s="37" t="str">
        <f>VLOOKUP(C1117,'EDB naming'!$A$6:$B$36,2,)</f>
        <v>Powerco</v>
      </c>
      <c r="F1117" s="37" t="str">
        <f>VLOOKUP(A1117,'NZ.Stat (Format)'!$C$10:$D$2050,2,)</f>
        <v>Western Bay of Plenty district</v>
      </c>
      <c r="G1117" s="37" t="str">
        <f>VLOOKUP(F1117,'TLA-EDB'!$A$12:$C$78,3,)</f>
        <v/>
      </c>
      <c r="H1117" s="65">
        <f>VLOOKUP($A1117,'NZ.Stat (Format)'!$C$10:$H$2050,4,)</f>
        <v>2410</v>
      </c>
      <c r="I1117" s="65">
        <f>VLOOKUP($A1117,'NZ.Stat (Format)'!$C$10:$H$2050,5,)</f>
        <v>2530</v>
      </c>
      <c r="J1117" s="65">
        <f>VLOOKUP($A1117,'NZ.Stat (Format)'!$C$10:$H$2050,6,)</f>
        <v>2630</v>
      </c>
      <c r="K1117" s="37"/>
      <c r="L1117" s="37"/>
    </row>
    <row r="1118" spans="1:12" x14ac:dyDescent="0.25">
      <c r="A1118" s="37" t="s">
        <v>1137</v>
      </c>
      <c r="B1118" s="37" t="s">
        <v>35</v>
      </c>
      <c r="C1118" s="37" t="s">
        <v>35</v>
      </c>
      <c r="D1118" s="37" t="b">
        <f t="shared" si="17"/>
        <v>1</v>
      </c>
      <c r="E1118" s="37" t="str">
        <f>VLOOKUP(C1118,'EDB naming'!$A$6:$B$36,2,)</f>
        <v>Powerco</v>
      </c>
      <c r="F1118" s="37" t="str">
        <f>VLOOKUP(A1118,'NZ.Stat (Format)'!$C$10:$D$2050,2,)</f>
        <v>Western Bay of Plenty district</v>
      </c>
      <c r="G1118" s="37" t="str">
        <f>VLOOKUP(F1118,'TLA-EDB'!$A$12:$C$78,3,)</f>
        <v/>
      </c>
      <c r="H1118" s="65">
        <f>VLOOKUP($A1118,'NZ.Stat (Format)'!$C$10:$H$2050,4,)</f>
        <v>1070</v>
      </c>
      <c r="I1118" s="65">
        <f>VLOOKUP($A1118,'NZ.Stat (Format)'!$C$10:$H$2050,5,)</f>
        <v>1110</v>
      </c>
      <c r="J1118" s="65">
        <f>VLOOKUP($A1118,'NZ.Stat (Format)'!$C$10:$H$2050,6,)</f>
        <v>1160</v>
      </c>
      <c r="K1118" s="37"/>
      <c r="L1118" s="37"/>
    </row>
    <row r="1119" spans="1:12" x14ac:dyDescent="0.25">
      <c r="A1119" s="37" t="s">
        <v>1138</v>
      </c>
      <c r="B1119" s="37" t="s">
        <v>35</v>
      </c>
      <c r="C1119" s="37" t="s">
        <v>35</v>
      </c>
      <c r="D1119" s="37" t="b">
        <f t="shared" si="17"/>
        <v>1</v>
      </c>
      <c r="E1119" s="37" t="str">
        <f>VLOOKUP(C1119,'EDB naming'!$A$6:$B$36,2,)</f>
        <v>Powerco</v>
      </c>
      <c r="F1119" s="37" t="str">
        <f>VLOOKUP(A1119,'NZ.Stat (Format)'!$C$10:$D$2050,2,)</f>
        <v>Tauranga city</v>
      </c>
      <c r="G1119" s="37" t="str">
        <f>VLOOKUP(F1119,'TLA-EDB'!$A$12:$C$78,3,)</f>
        <v/>
      </c>
      <c r="H1119" s="65">
        <f>VLOOKUP($A1119,'NZ.Stat (Format)'!$C$10:$H$2050,4,)</f>
        <v>4730</v>
      </c>
      <c r="I1119" s="65">
        <f>VLOOKUP($A1119,'NZ.Stat (Format)'!$C$10:$H$2050,5,)</f>
        <v>4950</v>
      </c>
      <c r="J1119" s="65">
        <f>VLOOKUP($A1119,'NZ.Stat (Format)'!$C$10:$H$2050,6,)</f>
        <v>5100</v>
      </c>
      <c r="K1119" s="37"/>
      <c r="L1119" s="37"/>
    </row>
    <row r="1120" spans="1:12" x14ac:dyDescent="0.25">
      <c r="A1120" s="37" t="s">
        <v>1139</v>
      </c>
      <c r="B1120" s="37" t="s">
        <v>35</v>
      </c>
      <c r="C1120" s="37" t="s">
        <v>35</v>
      </c>
      <c r="D1120" s="37" t="b">
        <f t="shared" si="17"/>
        <v>1</v>
      </c>
      <c r="E1120" s="37" t="str">
        <f>VLOOKUP(C1120,'EDB naming'!$A$6:$B$36,2,)</f>
        <v>Powerco</v>
      </c>
      <c r="F1120" s="37" t="str">
        <f>VLOOKUP(A1120,'NZ.Stat (Format)'!$C$10:$D$2050,2,)</f>
        <v>Whanganui district</v>
      </c>
      <c r="G1120" s="37" t="str">
        <f>VLOOKUP(F1120,'TLA-EDB'!$A$12:$C$78,3,)</f>
        <v/>
      </c>
      <c r="H1120" s="65">
        <f>VLOOKUP($A1120,'NZ.Stat (Format)'!$C$10:$H$2050,4,)</f>
        <v>1430</v>
      </c>
      <c r="I1120" s="65">
        <f>VLOOKUP($A1120,'NZ.Stat (Format)'!$C$10:$H$2050,5,)</f>
        <v>1440</v>
      </c>
      <c r="J1120" s="65">
        <f>VLOOKUP($A1120,'NZ.Stat (Format)'!$C$10:$H$2050,6,)</f>
        <v>1450</v>
      </c>
      <c r="K1120" s="37"/>
      <c r="L1120" s="37"/>
    </row>
    <row r="1121" spans="1:12" x14ac:dyDescent="0.25">
      <c r="A1121" s="37" t="s">
        <v>1140</v>
      </c>
      <c r="B1121" s="37" t="s">
        <v>35</v>
      </c>
      <c r="C1121" s="37" t="s">
        <v>35</v>
      </c>
      <c r="D1121" s="37" t="b">
        <f t="shared" si="17"/>
        <v>1</v>
      </c>
      <c r="E1121" s="37" t="str">
        <f>VLOOKUP(C1121,'EDB naming'!$A$6:$B$36,2,)</f>
        <v>Powerco</v>
      </c>
      <c r="F1121" s="37" t="str">
        <f>VLOOKUP(A1121,'NZ.Stat (Format)'!$C$10:$D$2050,2,)</f>
        <v>Tauranga city</v>
      </c>
      <c r="G1121" s="37" t="str">
        <f>VLOOKUP(F1121,'TLA-EDB'!$A$12:$C$78,3,)</f>
        <v/>
      </c>
      <c r="H1121" s="65">
        <f>VLOOKUP($A1121,'NZ.Stat (Format)'!$C$10:$H$2050,4,)</f>
        <v>5820</v>
      </c>
      <c r="I1121" s="65">
        <f>VLOOKUP($A1121,'NZ.Stat (Format)'!$C$10:$H$2050,5,)</f>
        <v>6090</v>
      </c>
      <c r="J1121" s="65">
        <f>VLOOKUP($A1121,'NZ.Stat (Format)'!$C$10:$H$2050,6,)</f>
        <v>6270</v>
      </c>
      <c r="K1121" s="37"/>
      <c r="L1121" s="37"/>
    </row>
    <row r="1122" spans="1:12" x14ac:dyDescent="0.25">
      <c r="A1122" s="37" t="s">
        <v>1141</v>
      </c>
      <c r="B1122" s="37" t="s">
        <v>236</v>
      </c>
      <c r="C1122" s="37" t="s">
        <v>236</v>
      </c>
      <c r="D1122" s="37" t="b">
        <f t="shared" si="17"/>
        <v>1</v>
      </c>
      <c r="E1122" s="37" t="str">
        <f>VLOOKUP(C1122,'EDB naming'!$A$6:$B$36,2,)</f>
        <v>Unison Networks</v>
      </c>
      <c r="F1122" s="37" t="str">
        <f>VLOOKUP(A1122,'NZ.Stat (Format)'!$C$10:$D$2050,2,)</f>
        <v>Taupo district</v>
      </c>
      <c r="G1122" s="37" t="str">
        <f>VLOOKUP(F1122,'TLA-EDB'!$A$12:$C$78,3,)</f>
        <v>Yes</v>
      </c>
      <c r="H1122" s="65">
        <f>VLOOKUP($A1122,'NZ.Stat (Format)'!$C$10:$H$2050,4,)</f>
        <v>2480</v>
      </c>
      <c r="I1122" s="65">
        <f>VLOOKUP($A1122,'NZ.Stat (Format)'!$C$10:$H$2050,5,)</f>
        <v>2540</v>
      </c>
      <c r="J1122" s="65">
        <f>VLOOKUP($A1122,'NZ.Stat (Format)'!$C$10:$H$2050,6,)</f>
        <v>2580</v>
      </c>
      <c r="K1122" s="37"/>
      <c r="L1122" s="37"/>
    </row>
    <row r="1123" spans="1:12" x14ac:dyDescent="0.25">
      <c r="A1123" s="37" t="s">
        <v>1142</v>
      </c>
      <c r="B1123" s="37" t="s">
        <v>35</v>
      </c>
      <c r="C1123" s="37" t="s">
        <v>35</v>
      </c>
      <c r="D1123" s="37" t="b">
        <f t="shared" si="17"/>
        <v>1</v>
      </c>
      <c r="E1123" s="37" t="str">
        <f>VLOOKUP(C1123,'EDB naming'!$A$6:$B$36,2,)</f>
        <v>Powerco</v>
      </c>
      <c r="F1123" s="37" t="str">
        <f>VLOOKUP(A1123,'NZ.Stat (Format)'!$C$10:$D$2050,2,)</f>
        <v>Tauranga city</v>
      </c>
      <c r="G1123" s="37" t="str">
        <f>VLOOKUP(F1123,'TLA-EDB'!$A$12:$C$78,3,)</f>
        <v/>
      </c>
      <c r="H1123" s="65">
        <f>VLOOKUP($A1123,'NZ.Stat (Format)'!$C$10:$H$2050,4,)</f>
        <v>5410</v>
      </c>
      <c r="I1123" s="65">
        <f>VLOOKUP($A1123,'NZ.Stat (Format)'!$C$10:$H$2050,5,)</f>
        <v>5910</v>
      </c>
      <c r="J1123" s="65">
        <f>VLOOKUP($A1123,'NZ.Stat (Format)'!$C$10:$H$2050,6,)</f>
        <v>6390</v>
      </c>
      <c r="K1123" s="37"/>
      <c r="L1123" s="37"/>
    </row>
    <row r="1124" spans="1:12" x14ac:dyDescent="0.25">
      <c r="A1124" s="37" t="s">
        <v>1143</v>
      </c>
      <c r="B1124" s="37" t="s">
        <v>35</v>
      </c>
      <c r="C1124" s="37" t="s">
        <v>35</v>
      </c>
      <c r="D1124" s="37" t="b">
        <f t="shared" si="17"/>
        <v>1</v>
      </c>
      <c r="E1124" s="37" t="str">
        <f>VLOOKUP(C1124,'EDB naming'!$A$6:$B$36,2,)</f>
        <v>Powerco</v>
      </c>
      <c r="F1124" s="37" t="str">
        <f>VLOOKUP(A1124,'NZ.Stat (Format)'!$C$10:$D$2050,2,)</f>
        <v>Tauranga city</v>
      </c>
      <c r="G1124" s="37" t="str">
        <f>VLOOKUP(F1124,'TLA-EDB'!$A$12:$C$78,3,)</f>
        <v/>
      </c>
      <c r="H1124" s="65">
        <f>VLOOKUP($A1124,'NZ.Stat (Format)'!$C$10:$H$2050,4,)</f>
        <v>4030</v>
      </c>
      <c r="I1124" s="65">
        <f>VLOOKUP($A1124,'NZ.Stat (Format)'!$C$10:$H$2050,5,)</f>
        <v>4130</v>
      </c>
      <c r="J1124" s="65">
        <f>VLOOKUP($A1124,'NZ.Stat (Format)'!$C$10:$H$2050,6,)</f>
        <v>4220</v>
      </c>
      <c r="K1124" s="37"/>
      <c r="L1124" s="37"/>
    </row>
    <row r="1125" spans="1:12" x14ac:dyDescent="0.25">
      <c r="A1125" s="37" t="s">
        <v>1144</v>
      </c>
      <c r="B1125" s="37" t="s">
        <v>276</v>
      </c>
      <c r="C1125" s="37" t="s">
        <v>276</v>
      </c>
      <c r="D1125" s="37" t="b">
        <f t="shared" si="17"/>
        <v>1</v>
      </c>
      <c r="E1125" s="37" t="str">
        <f>VLOOKUP(C1125,'EDB naming'!$A$6:$B$36,2,)</f>
        <v>Horizon Energy</v>
      </c>
      <c r="F1125" s="37" t="str">
        <f>VLOOKUP(A1125,'NZ.Stat (Format)'!$C$10:$D$2050,2,)</f>
        <v>Whakatane district</v>
      </c>
      <c r="G1125" s="37" t="str">
        <f>VLOOKUP(F1125,'TLA-EDB'!$A$12:$C$78,3,)</f>
        <v/>
      </c>
      <c r="H1125" s="65">
        <f>VLOOKUP($A1125,'NZ.Stat (Format)'!$C$10:$H$2050,4,)</f>
        <v>820</v>
      </c>
      <c r="I1125" s="65">
        <f>VLOOKUP($A1125,'NZ.Stat (Format)'!$C$10:$H$2050,5,)</f>
        <v>820</v>
      </c>
      <c r="J1125" s="65">
        <f>VLOOKUP($A1125,'NZ.Stat (Format)'!$C$10:$H$2050,6,)</f>
        <v>820</v>
      </c>
      <c r="K1125" s="37"/>
      <c r="L1125" s="37"/>
    </row>
    <row r="1126" spans="1:12" x14ac:dyDescent="0.25">
      <c r="A1126" s="37" t="s">
        <v>1145</v>
      </c>
      <c r="B1126" s="37" t="s">
        <v>35</v>
      </c>
      <c r="C1126" s="37" t="s">
        <v>35</v>
      </c>
      <c r="D1126" s="37" t="b">
        <f t="shared" si="17"/>
        <v>1</v>
      </c>
      <c r="E1126" s="37" t="str">
        <f>VLOOKUP(C1126,'EDB naming'!$A$6:$B$36,2,)</f>
        <v>Powerco</v>
      </c>
      <c r="F1126" s="37" t="str">
        <f>VLOOKUP(A1126,'NZ.Stat (Format)'!$C$10:$D$2050,2,)</f>
        <v>Tauranga city</v>
      </c>
      <c r="G1126" s="37" t="str">
        <f>VLOOKUP(F1126,'TLA-EDB'!$A$12:$C$78,3,)</f>
        <v/>
      </c>
      <c r="H1126" s="65">
        <f>VLOOKUP($A1126,'NZ.Stat (Format)'!$C$10:$H$2050,4,)</f>
        <v>5490</v>
      </c>
      <c r="I1126" s="65">
        <f>VLOOKUP($A1126,'NZ.Stat (Format)'!$C$10:$H$2050,5,)</f>
        <v>5540</v>
      </c>
      <c r="J1126" s="65">
        <f>VLOOKUP($A1126,'NZ.Stat (Format)'!$C$10:$H$2050,6,)</f>
        <v>5600</v>
      </c>
      <c r="K1126" s="37"/>
      <c r="L1126" s="37"/>
    </row>
    <row r="1127" spans="1:12" x14ac:dyDescent="0.25">
      <c r="A1127" s="37" t="s">
        <v>1146</v>
      </c>
      <c r="B1127" s="37" t="s">
        <v>35</v>
      </c>
      <c r="C1127" s="37" t="s">
        <v>35</v>
      </c>
      <c r="D1127" s="37" t="b">
        <f t="shared" si="17"/>
        <v>1</v>
      </c>
      <c r="E1127" s="37" t="str">
        <f>VLOOKUP(C1127,'EDB naming'!$A$6:$B$36,2,)</f>
        <v>Powerco</v>
      </c>
      <c r="F1127" s="37" t="str">
        <f>VLOOKUP(A1127,'NZ.Stat (Format)'!$C$10:$D$2050,2,)</f>
        <v>Tauranga city</v>
      </c>
      <c r="G1127" s="37" t="str">
        <f>VLOOKUP(F1127,'TLA-EDB'!$A$12:$C$78,3,)</f>
        <v/>
      </c>
      <c r="H1127" s="65">
        <f>VLOOKUP($A1127,'NZ.Stat (Format)'!$C$10:$H$2050,4,)</f>
        <v>3890</v>
      </c>
      <c r="I1127" s="65">
        <f>VLOOKUP($A1127,'NZ.Stat (Format)'!$C$10:$H$2050,5,)</f>
        <v>4000</v>
      </c>
      <c r="J1127" s="65">
        <f>VLOOKUP($A1127,'NZ.Stat (Format)'!$C$10:$H$2050,6,)</f>
        <v>4060</v>
      </c>
      <c r="K1127" s="37"/>
      <c r="L1127" s="37"/>
    </row>
    <row r="1128" spans="1:12" x14ac:dyDescent="0.25">
      <c r="A1128" s="37" t="s">
        <v>1147</v>
      </c>
      <c r="B1128" s="37" t="s">
        <v>35</v>
      </c>
      <c r="C1128" s="37" t="s">
        <v>35</v>
      </c>
      <c r="D1128" s="37" t="b">
        <f t="shared" si="17"/>
        <v>1</v>
      </c>
      <c r="E1128" s="37" t="str">
        <f>VLOOKUP(C1128,'EDB naming'!$A$6:$B$36,2,)</f>
        <v>Powerco</v>
      </c>
      <c r="F1128" s="37" t="str">
        <f>VLOOKUP(A1128,'NZ.Stat (Format)'!$C$10:$D$2050,2,)</f>
        <v>Tauranga city</v>
      </c>
      <c r="G1128" s="37" t="str">
        <f>VLOOKUP(F1128,'TLA-EDB'!$A$12:$C$78,3,)</f>
        <v/>
      </c>
      <c r="H1128" s="65">
        <f>VLOOKUP($A1128,'NZ.Stat (Format)'!$C$10:$H$2050,4,)</f>
        <v>3680</v>
      </c>
      <c r="I1128" s="65">
        <f>VLOOKUP($A1128,'NZ.Stat (Format)'!$C$10:$H$2050,5,)</f>
        <v>3760</v>
      </c>
      <c r="J1128" s="65">
        <f>VLOOKUP($A1128,'NZ.Stat (Format)'!$C$10:$H$2050,6,)</f>
        <v>3830</v>
      </c>
      <c r="K1128" s="37"/>
      <c r="L1128" s="37"/>
    </row>
    <row r="1129" spans="1:12" x14ac:dyDescent="0.25">
      <c r="A1129" s="37" t="s">
        <v>1148</v>
      </c>
      <c r="B1129" s="37" t="s">
        <v>35</v>
      </c>
      <c r="C1129" s="37" t="s">
        <v>35</v>
      </c>
      <c r="D1129" s="37" t="b">
        <f t="shared" si="17"/>
        <v>1</v>
      </c>
      <c r="E1129" s="37" t="str">
        <f>VLOOKUP(C1129,'EDB naming'!$A$6:$B$36,2,)</f>
        <v>Powerco</v>
      </c>
      <c r="F1129" s="37" t="str">
        <f>VLOOKUP(A1129,'NZ.Stat (Format)'!$C$10:$D$2050,2,)</f>
        <v>Tauranga city</v>
      </c>
      <c r="G1129" s="37" t="str">
        <f>VLOOKUP(F1129,'TLA-EDB'!$A$12:$C$78,3,)</f>
        <v/>
      </c>
      <c r="H1129" s="65">
        <f>VLOOKUP($A1129,'NZ.Stat (Format)'!$C$10:$H$2050,4,)</f>
        <v>5670</v>
      </c>
      <c r="I1129" s="65">
        <f>VLOOKUP($A1129,'NZ.Stat (Format)'!$C$10:$H$2050,5,)</f>
        <v>5940</v>
      </c>
      <c r="J1129" s="65">
        <f>VLOOKUP($A1129,'NZ.Stat (Format)'!$C$10:$H$2050,6,)</f>
        <v>6130</v>
      </c>
      <c r="K1129" s="37"/>
      <c r="L1129" s="37"/>
    </row>
    <row r="1130" spans="1:12" x14ac:dyDescent="0.25">
      <c r="A1130" s="37" t="s">
        <v>1149</v>
      </c>
      <c r="B1130" s="37" t="s">
        <v>35</v>
      </c>
      <c r="C1130" s="37" t="s">
        <v>35</v>
      </c>
      <c r="D1130" s="37" t="b">
        <f t="shared" si="17"/>
        <v>1</v>
      </c>
      <c r="E1130" s="37" t="str">
        <f>VLOOKUP(C1130,'EDB naming'!$A$6:$B$36,2,)</f>
        <v>Powerco</v>
      </c>
      <c r="F1130" s="37" t="str">
        <f>VLOOKUP(A1130,'NZ.Stat (Format)'!$C$10:$D$2050,2,)</f>
        <v>Tauranga city</v>
      </c>
      <c r="G1130" s="37" t="str">
        <f>VLOOKUP(F1130,'TLA-EDB'!$A$12:$C$78,3,)</f>
        <v/>
      </c>
      <c r="H1130" s="65">
        <f>VLOOKUP($A1130,'NZ.Stat (Format)'!$C$10:$H$2050,4,)</f>
        <v>1750</v>
      </c>
      <c r="I1130" s="65">
        <f>VLOOKUP($A1130,'NZ.Stat (Format)'!$C$10:$H$2050,5,)</f>
        <v>1780</v>
      </c>
      <c r="J1130" s="65">
        <f>VLOOKUP($A1130,'NZ.Stat (Format)'!$C$10:$H$2050,6,)</f>
        <v>1810</v>
      </c>
      <c r="K1130" s="37"/>
      <c r="L1130" s="37"/>
    </row>
    <row r="1131" spans="1:12" x14ac:dyDescent="0.25">
      <c r="A1131" s="37" t="s">
        <v>1150</v>
      </c>
      <c r="B1131" s="37" t="s">
        <v>35</v>
      </c>
      <c r="C1131" s="37" t="s">
        <v>35</v>
      </c>
      <c r="D1131" s="37" t="b">
        <f t="shared" si="17"/>
        <v>1</v>
      </c>
      <c r="E1131" s="37" t="str">
        <f>VLOOKUP(C1131,'EDB naming'!$A$6:$B$36,2,)</f>
        <v>Powerco</v>
      </c>
      <c r="F1131" s="37" t="str">
        <f>VLOOKUP(A1131,'NZ.Stat (Format)'!$C$10:$D$2050,2,)</f>
        <v>Tauranga city</v>
      </c>
      <c r="G1131" s="37" t="str">
        <f>VLOOKUP(F1131,'TLA-EDB'!$A$12:$C$78,3,)</f>
        <v/>
      </c>
      <c r="H1131" s="65">
        <f>VLOOKUP($A1131,'NZ.Stat (Format)'!$C$10:$H$2050,4,)</f>
        <v>2700</v>
      </c>
      <c r="I1131" s="65">
        <f>VLOOKUP($A1131,'NZ.Stat (Format)'!$C$10:$H$2050,5,)</f>
        <v>2780</v>
      </c>
      <c r="J1131" s="65">
        <f>VLOOKUP($A1131,'NZ.Stat (Format)'!$C$10:$H$2050,6,)</f>
        <v>2840</v>
      </c>
      <c r="K1131" s="37"/>
      <c r="L1131" s="37"/>
    </row>
    <row r="1132" spans="1:12" x14ac:dyDescent="0.25">
      <c r="A1132" s="37" t="s">
        <v>1151</v>
      </c>
      <c r="B1132" s="37" t="s">
        <v>35</v>
      </c>
      <c r="C1132" s="37" t="s">
        <v>35</v>
      </c>
      <c r="D1132" s="37" t="b">
        <f t="shared" si="17"/>
        <v>1</v>
      </c>
      <c r="E1132" s="37" t="str">
        <f>VLOOKUP(C1132,'EDB naming'!$A$6:$B$36,2,)</f>
        <v>Powerco</v>
      </c>
      <c r="F1132" s="37" t="str">
        <f>VLOOKUP(A1132,'NZ.Stat (Format)'!$C$10:$D$2050,2,)</f>
        <v>Tauranga city</v>
      </c>
      <c r="G1132" s="37" t="str">
        <f>VLOOKUP(F1132,'TLA-EDB'!$A$12:$C$78,3,)</f>
        <v/>
      </c>
      <c r="H1132" s="65">
        <f>VLOOKUP($A1132,'NZ.Stat (Format)'!$C$10:$H$2050,4,)</f>
        <v>4550</v>
      </c>
      <c r="I1132" s="65">
        <f>VLOOKUP($A1132,'NZ.Stat (Format)'!$C$10:$H$2050,5,)</f>
        <v>4730</v>
      </c>
      <c r="J1132" s="65">
        <f>VLOOKUP($A1132,'NZ.Stat (Format)'!$C$10:$H$2050,6,)</f>
        <v>4910</v>
      </c>
      <c r="K1132" s="37"/>
      <c r="L1132" s="37"/>
    </row>
    <row r="1133" spans="1:12" x14ac:dyDescent="0.25">
      <c r="A1133" s="37" t="s">
        <v>1152</v>
      </c>
      <c r="B1133" s="37" t="s">
        <v>35</v>
      </c>
      <c r="C1133" s="37" t="s">
        <v>35</v>
      </c>
      <c r="D1133" s="37" t="b">
        <f t="shared" si="17"/>
        <v>1</v>
      </c>
      <c r="E1133" s="37" t="str">
        <f>VLOOKUP(C1133,'EDB naming'!$A$6:$B$36,2,)</f>
        <v>Powerco</v>
      </c>
      <c r="F1133" s="37" t="str">
        <f>VLOOKUP(A1133,'NZ.Stat (Format)'!$C$10:$D$2050,2,)</f>
        <v>Tauranga city</v>
      </c>
      <c r="G1133" s="37" t="str">
        <f>VLOOKUP(F1133,'TLA-EDB'!$A$12:$C$78,3,)</f>
        <v/>
      </c>
      <c r="H1133" s="65">
        <f>VLOOKUP($A1133,'NZ.Stat (Format)'!$C$10:$H$2050,4,)</f>
        <v>30</v>
      </c>
      <c r="I1133" s="65">
        <f>VLOOKUP($A1133,'NZ.Stat (Format)'!$C$10:$H$2050,5,)</f>
        <v>30</v>
      </c>
      <c r="J1133" s="65">
        <f>VLOOKUP($A1133,'NZ.Stat (Format)'!$C$10:$H$2050,6,)</f>
        <v>30</v>
      </c>
      <c r="K1133" s="37"/>
      <c r="L1133" s="37"/>
    </row>
    <row r="1134" spans="1:12" x14ac:dyDescent="0.25">
      <c r="A1134" s="37" t="s">
        <v>1153</v>
      </c>
      <c r="B1134" s="37" t="s">
        <v>35</v>
      </c>
      <c r="C1134" s="37" t="s">
        <v>35</v>
      </c>
      <c r="D1134" s="37" t="b">
        <f t="shared" si="17"/>
        <v>1</v>
      </c>
      <c r="E1134" s="37" t="str">
        <f>VLOOKUP(C1134,'EDB naming'!$A$6:$B$36,2,)</f>
        <v>Powerco</v>
      </c>
      <c r="F1134" s="37" t="str">
        <f>VLOOKUP(A1134,'NZ.Stat (Format)'!$C$10:$D$2050,2,)</f>
        <v>Tauranga city</v>
      </c>
      <c r="G1134" s="37" t="str">
        <f>VLOOKUP(F1134,'TLA-EDB'!$A$12:$C$78,3,)</f>
        <v/>
      </c>
      <c r="H1134" s="65">
        <f>VLOOKUP($A1134,'NZ.Stat (Format)'!$C$10:$H$2050,4,)</f>
        <v>9280</v>
      </c>
      <c r="I1134" s="65">
        <f>VLOOKUP($A1134,'NZ.Stat (Format)'!$C$10:$H$2050,5,)</f>
        <v>11800</v>
      </c>
      <c r="J1134" s="65">
        <f>VLOOKUP($A1134,'NZ.Stat (Format)'!$C$10:$H$2050,6,)</f>
        <v>13800</v>
      </c>
      <c r="K1134" s="37"/>
      <c r="L1134" s="37"/>
    </row>
    <row r="1135" spans="1:12" x14ac:dyDescent="0.25">
      <c r="A1135" s="37" t="s">
        <v>1154</v>
      </c>
      <c r="B1135" s="37" t="s">
        <v>35</v>
      </c>
      <c r="C1135" s="37" t="s">
        <v>35</v>
      </c>
      <c r="D1135" s="37" t="b">
        <f t="shared" si="17"/>
        <v>1</v>
      </c>
      <c r="E1135" s="37" t="str">
        <f>VLOOKUP(C1135,'EDB naming'!$A$6:$B$36,2,)</f>
        <v>Powerco</v>
      </c>
      <c r="F1135" s="37" t="str">
        <f>VLOOKUP(A1135,'NZ.Stat (Format)'!$C$10:$D$2050,2,)</f>
        <v>Tauranga city</v>
      </c>
      <c r="G1135" s="37" t="str">
        <f>VLOOKUP(F1135,'TLA-EDB'!$A$12:$C$78,3,)</f>
        <v/>
      </c>
      <c r="H1135" s="65">
        <f>VLOOKUP($A1135,'NZ.Stat (Format)'!$C$10:$H$2050,4,)</f>
        <v>2700</v>
      </c>
      <c r="I1135" s="65">
        <f>VLOOKUP($A1135,'NZ.Stat (Format)'!$C$10:$H$2050,5,)</f>
        <v>2770</v>
      </c>
      <c r="J1135" s="65">
        <f>VLOOKUP($A1135,'NZ.Stat (Format)'!$C$10:$H$2050,6,)</f>
        <v>2850</v>
      </c>
      <c r="K1135" s="37"/>
      <c r="L1135" s="37"/>
    </row>
    <row r="1136" spans="1:12" x14ac:dyDescent="0.25">
      <c r="A1136" s="37" t="s">
        <v>1155</v>
      </c>
      <c r="B1136" s="37" t="s">
        <v>35</v>
      </c>
      <c r="C1136" s="37" t="s">
        <v>35</v>
      </c>
      <c r="D1136" s="37" t="b">
        <f t="shared" si="17"/>
        <v>1</v>
      </c>
      <c r="E1136" s="37" t="str">
        <f>VLOOKUP(C1136,'EDB naming'!$A$6:$B$36,2,)</f>
        <v>Powerco</v>
      </c>
      <c r="F1136" s="37" t="str">
        <f>VLOOKUP(A1136,'NZ.Stat (Format)'!$C$10:$D$2050,2,)</f>
        <v>Tauranga city</v>
      </c>
      <c r="G1136" s="37" t="str">
        <f>VLOOKUP(F1136,'TLA-EDB'!$A$12:$C$78,3,)</f>
        <v/>
      </c>
      <c r="H1136" s="65">
        <f>VLOOKUP($A1136,'NZ.Stat (Format)'!$C$10:$H$2050,4,)</f>
        <v>6730</v>
      </c>
      <c r="I1136" s="65">
        <f>VLOOKUP($A1136,'NZ.Stat (Format)'!$C$10:$H$2050,5,)</f>
        <v>7450</v>
      </c>
      <c r="J1136" s="65">
        <f>VLOOKUP($A1136,'NZ.Stat (Format)'!$C$10:$H$2050,6,)</f>
        <v>8170</v>
      </c>
      <c r="K1136" s="37"/>
      <c r="L1136" s="37"/>
    </row>
    <row r="1137" spans="1:12" x14ac:dyDescent="0.25">
      <c r="A1137" s="37" t="s">
        <v>1156</v>
      </c>
      <c r="B1137" s="37" t="s">
        <v>35</v>
      </c>
      <c r="C1137" s="37" t="s">
        <v>35</v>
      </c>
      <c r="D1137" s="37" t="b">
        <f t="shared" si="17"/>
        <v>1</v>
      </c>
      <c r="E1137" s="37" t="str">
        <f>VLOOKUP(C1137,'EDB naming'!$A$6:$B$36,2,)</f>
        <v>Powerco</v>
      </c>
      <c r="F1137" s="37" t="str">
        <f>VLOOKUP(A1137,'NZ.Stat (Format)'!$C$10:$D$2050,2,)</f>
        <v>Tauranga city</v>
      </c>
      <c r="G1137" s="37" t="str">
        <f>VLOOKUP(F1137,'TLA-EDB'!$A$12:$C$78,3,)</f>
        <v/>
      </c>
      <c r="H1137" s="65">
        <f>VLOOKUP($A1137,'NZ.Stat (Format)'!$C$10:$H$2050,4,)</f>
        <v>2920</v>
      </c>
      <c r="I1137" s="65">
        <f>VLOOKUP($A1137,'NZ.Stat (Format)'!$C$10:$H$2050,5,)</f>
        <v>2920</v>
      </c>
      <c r="J1137" s="65">
        <f>VLOOKUP($A1137,'NZ.Stat (Format)'!$C$10:$H$2050,6,)</f>
        <v>2930</v>
      </c>
      <c r="K1137" s="37"/>
      <c r="L1137" s="37"/>
    </row>
    <row r="1138" spans="1:12" x14ac:dyDescent="0.25">
      <c r="A1138" s="37" t="s">
        <v>1157</v>
      </c>
      <c r="B1138" s="37" t="s">
        <v>35</v>
      </c>
      <c r="C1138" s="37" t="s">
        <v>35</v>
      </c>
      <c r="D1138" s="37" t="b">
        <f t="shared" si="17"/>
        <v>1</v>
      </c>
      <c r="E1138" s="37" t="str">
        <f>VLOOKUP(C1138,'EDB naming'!$A$6:$B$36,2,)</f>
        <v>Powerco</v>
      </c>
      <c r="F1138" s="37" t="str">
        <f>VLOOKUP(A1138,'NZ.Stat (Format)'!$C$10:$D$2050,2,)</f>
        <v>Tauranga city</v>
      </c>
      <c r="G1138" s="37" t="str">
        <f>VLOOKUP(F1138,'TLA-EDB'!$A$12:$C$78,3,)</f>
        <v/>
      </c>
      <c r="H1138" s="65">
        <f>VLOOKUP($A1138,'NZ.Stat (Format)'!$C$10:$H$2050,4,)</f>
        <v>2070</v>
      </c>
      <c r="I1138" s="65">
        <f>VLOOKUP($A1138,'NZ.Stat (Format)'!$C$10:$H$2050,5,)</f>
        <v>2100</v>
      </c>
      <c r="J1138" s="65">
        <f>VLOOKUP($A1138,'NZ.Stat (Format)'!$C$10:$H$2050,6,)</f>
        <v>2120</v>
      </c>
      <c r="K1138" s="37"/>
      <c r="L1138" s="37"/>
    </row>
    <row r="1139" spans="1:12" x14ac:dyDescent="0.25">
      <c r="A1139" s="37" t="s">
        <v>1158</v>
      </c>
      <c r="B1139" s="37" t="s">
        <v>35</v>
      </c>
      <c r="C1139" s="37" t="s">
        <v>35</v>
      </c>
      <c r="D1139" s="37" t="b">
        <f t="shared" si="17"/>
        <v>1</v>
      </c>
      <c r="E1139" s="37" t="str">
        <f>VLOOKUP(C1139,'EDB naming'!$A$6:$B$36,2,)</f>
        <v>Powerco</v>
      </c>
      <c r="F1139" s="37" t="str">
        <f>VLOOKUP(A1139,'NZ.Stat (Format)'!$C$10:$D$2050,2,)</f>
        <v>Tauranga city</v>
      </c>
      <c r="G1139" s="37" t="str">
        <f>VLOOKUP(F1139,'TLA-EDB'!$A$12:$C$78,3,)</f>
        <v/>
      </c>
      <c r="H1139" s="65">
        <f>VLOOKUP($A1139,'NZ.Stat (Format)'!$C$10:$H$2050,4,)</f>
        <v>4620</v>
      </c>
      <c r="I1139" s="65">
        <f>VLOOKUP($A1139,'NZ.Stat (Format)'!$C$10:$H$2050,5,)</f>
        <v>4710</v>
      </c>
      <c r="J1139" s="65">
        <f>VLOOKUP($A1139,'NZ.Stat (Format)'!$C$10:$H$2050,6,)</f>
        <v>4770</v>
      </c>
      <c r="K1139" s="37"/>
      <c r="L1139" s="37"/>
    </row>
    <row r="1140" spans="1:12" x14ac:dyDescent="0.25">
      <c r="A1140" s="37" t="s">
        <v>1159</v>
      </c>
      <c r="B1140" s="37" t="s">
        <v>35</v>
      </c>
      <c r="C1140" s="37" t="s">
        <v>35</v>
      </c>
      <c r="D1140" s="37" t="b">
        <f t="shared" si="17"/>
        <v>1</v>
      </c>
      <c r="E1140" s="37" t="str">
        <f>VLOOKUP(C1140,'EDB naming'!$A$6:$B$36,2,)</f>
        <v>Powerco</v>
      </c>
      <c r="F1140" s="37" t="str">
        <f>VLOOKUP(A1140,'NZ.Stat (Format)'!$C$10:$D$2050,2,)</f>
        <v>Tauranga city</v>
      </c>
      <c r="G1140" s="37" t="str">
        <f>VLOOKUP(F1140,'TLA-EDB'!$A$12:$C$78,3,)</f>
        <v/>
      </c>
      <c r="H1140" s="65">
        <f>VLOOKUP($A1140,'NZ.Stat (Format)'!$C$10:$H$2050,4,)</f>
        <v>2370</v>
      </c>
      <c r="I1140" s="65">
        <f>VLOOKUP($A1140,'NZ.Stat (Format)'!$C$10:$H$2050,5,)</f>
        <v>2450</v>
      </c>
      <c r="J1140" s="65">
        <f>VLOOKUP($A1140,'NZ.Stat (Format)'!$C$10:$H$2050,6,)</f>
        <v>2520</v>
      </c>
      <c r="K1140" s="37"/>
      <c r="L1140" s="37"/>
    </row>
    <row r="1141" spans="1:12" x14ac:dyDescent="0.25">
      <c r="A1141" s="37" t="s">
        <v>1160</v>
      </c>
      <c r="B1141" s="37" t="s">
        <v>35</v>
      </c>
      <c r="C1141" s="37" t="s">
        <v>35</v>
      </c>
      <c r="D1141" s="37" t="b">
        <f t="shared" si="17"/>
        <v>1</v>
      </c>
      <c r="E1141" s="37" t="str">
        <f>VLOOKUP(C1141,'EDB naming'!$A$6:$B$36,2,)</f>
        <v>Powerco</v>
      </c>
      <c r="F1141" s="37" t="str">
        <f>VLOOKUP(A1141,'NZ.Stat (Format)'!$C$10:$D$2050,2,)</f>
        <v>Tauranga city</v>
      </c>
      <c r="G1141" s="37" t="str">
        <f>VLOOKUP(F1141,'TLA-EDB'!$A$12:$C$78,3,)</f>
        <v/>
      </c>
      <c r="H1141" s="65">
        <f>VLOOKUP($A1141,'NZ.Stat (Format)'!$C$10:$H$2050,4,)</f>
        <v>1600</v>
      </c>
      <c r="I1141" s="65">
        <f>VLOOKUP($A1141,'NZ.Stat (Format)'!$C$10:$H$2050,5,)</f>
        <v>1700</v>
      </c>
      <c r="J1141" s="65">
        <f>VLOOKUP($A1141,'NZ.Stat (Format)'!$C$10:$H$2050,6,)</f>
        <v>1790</v>
      </c>
      <c r="K1141" s="37"/>
      <c r="L1141" s="37"/>
    </row>
    <row r="1142" spans="1:12" x14ac:dyDescent="0.25">
      <c r="A1142" s="37" t="s">
        <v>1161</v>
      </c>
      <c r="B1142" s="37" t="s">
        <v>276</v>
      </c>
      <c r="C1142" s="37" t="s">
        <v>276</v>
      </c>
      <c r="D1142" s="37" t="b">
        <f t="shared" si="17"/>
        <v>1</v>
      </c>
      <c r="E1142" s="37" t="str">
        <f>VLOOKUP(C1142,'EDB naming'!$A$6:$B$36,2,)</f>
        <v>Horizon Energy</v>
      </c>
      <c r="F1142" s="37" t="str">
        <f>VLOOKUP(A1142,'NZ.Stat (Format)'!$C$10:$D$2050,2,)</f>
        <v>Whakatane district</v>
      </c>
      <c r="G1142" s="37" t="str">
        <f>VLOOKUP(F1142,'TLA-EDB'!$A$12:$C$78,3,)</f>
        <v/>
      </c>
      <c r="H1142" s="65">
        <f>VLOOKUP($A1142,'NZ.Stat (Format)'!$C$10:$H$2050,4,)</f>
        <v>1770</v>
      </c>
      <c r="I1142" s="65">
        <f>VLOOKUP($A1142,'NZ.Stat (Format)'!$C$10:$H$2050,5,)</f>
        <v>1820</v>
      </c>
      <c r="J1142" s="65">
        <f>VLOOKUP($A1142,'NZ.Stat (Format)'!$C$10:$H$2050,6,)</f>
        <v>1850</v>
      </c>
      <c r="K1142" s="37"/>
      <c r="L1142" s="37"/>
    </row>
    <row r="1143" spans="1:12" x14ac:dyDescent="0.25">
      <c r="A1143" s="37" t="s">
        <v>1162</v>
      </c>
      <c r="B1143" s="37" t="s">
        <v>35</v>
      </c>
      <c r="C1143" s="37" t="s">
        <v>35</v>
      </c>
      <c r="D1143" s="37" t="b">
        <f t="shared" si="17"/>
        <v>1</v>
      </c>
      <c r="E1143" s="37" t="str">
        <f>VLOOKUP(C1143,'EDB naming'!$A$6:$B$36,2,)</f>
        <v>Powerco</v>
      </c>
      <c r="F1143" s="37" t="str">
        <f>VLOOKUP(A1143,'NZ.Stat (Format)'!$C$10:$D$2050,2,)</f>
        <v>Western Bay of Plenty district</v>
      </c>
      <c r="G1143" s="37" t="str">
        <f>VLOOKUP(F1143,'TLA-EDB'!$A$12:$C$78,3,)</f>
        <v/>
      </c>
      <c r="H1143" s="65">
        <f>VLOOKUP($A1143,'NZ.Stat (Format)'!$C$10:$H$2050,4,)</f>
        <v>3400</v>
      </c>
      <c r="I1143" s="65">
        <f>VLOOKUP($A1143,'NZ.Stat (Format)'!$C$10:$H$2050,5,)</f>
        <v>3530</v>
      </c>
      <c r="J1143" s="65">
        <f>VLOOKUP($A1143,'NZ.Stat (Format)'!$C$10:$H$2050,6,)</f>
        <v>3640</v>
      </c>
      <c r="K1143" s="37"/>
      <c r="L1143" s="37"/>
    </row>
    <row r="1144" spans="1:12" x14ac:dyDescent="0.25">
      <c r="A1144" s="37" t="s">
        <v>1163</v>
      </c>
      <c r="B1144" s="37" t="s">
        <v>236</v>
      </c>
      <c r="C1144" s="37" t="s">
        <v>236</v>
      </c>
      <c r="D1144" s="37" t="b">
        <f t="shared" si="17"/>
        <v>1</v>
      </c>
      <c r="E1144" s="37" t="str">
        <f>VLOOKUP(C1144,'EDB naming'!$A$6:$B$36,2,)</f>
        <v>Unison Networks</v>
      </c>
      <c r="F1144" s="37" t="str">
        <f>VLOOKUP(A1144,'NZ.Stat (Format)'!$C$10:$D$2050,2,)</f>
        <v>Rotorua district</v>
      </c>
      <c r="G1144" s="37" t="str">
        <f>VLOOKUP(F1144,'TLA-EDB'!$A$12:$C$78,3,)</f>
        <v/>
      </c>
      <c r="H1144" s="65">
        <f>VLOOKUP($A1144,'NZ.Stat (Format)'!$C$10:$H$2050,4,)</f>
        <v>490</v>
      </c>
      <c r="I1144" s="65">
        <f>VLOOKUP($A1144,'NZ.Stat (Format)'!$C$10:$H$2050,5,)</f>
        <v>480</v>
      </c>
      <c r="J1144" s="65">
        <f>VLOOKUP($A1144,'NZ.Stat (Format)'!$C$10:$H$2050,6,)</f>
        <v>470</v>
      </c>
      <c r="K1144" s="37"/>
      <c r="L1144" s="37"/>
    </row>
    <row r="1145" spans="1:12" x14ac:dyDescent="0.25">
      <c r="A1145" s="37" t="s">
        <v>1164</v>
      </c>
      <c r="B1145" s="37" t="s">
        <v>35</v>
      </c>
      <c r="C1145" s="37" t="s">
        <v>35</v>
      </c>
      <c r="D1145" s="37" t="b">
        <f t="shared" si="17"/>
        <v>1</v>
      </c>
      <c r="E1145" s="37" t="str">
        <f>VLOOKUP(C1145,'EDB naming'!$A$6:$B$36,2,)</f>
        <v>Powerco</v>
      </c>
      <c r="F1145" s="37" t="str">
        <f>VLOOKUP(A1145,'NZ.Stat (Format)'!$C$10:$D$2050,2,)</f>
        <v>Whanganui district</v>
      </c>
      <c r="G1145" s="37" t="str">
        <f>VLOOKUP(F1145,'TLA-EDB'!$A$12:$C$78,3,)</f>
        <v/>
      </c>
      <c r="H1145" s="65">
        <f>VLOOKUP($A1145,'NZ.Stat (Format)'!$C$10:$H$2050,4,)</f>
        <v>1560</v>
      </c>
      <c r="I1145" s="65">
        <f>VLOOKUP($A1145,'NZ.Stat (Format)'!$C$10:$H$2050,5,)</f>
        <v>1510</v>
      </c>
      <c r="J1145" s="65">
        <f>VLOOKUP($A1145,'NZ.Stat (Format)'!$C$10:$H$2050,6,)</f>
        <v>1470</v>
      </c>
      <c r="K1145" s="37"/>
      <c r="L1145" s="37"/>
    </row>
    <row r="1146" spans="1:12" x14ac:dyDescent="0.25">
      <c r="A1146" s="37" t="s">
        <v>1165</v>
      </c>
      <c r="B1146" s="37" t="s">
        <v>35</v>
      </c>
      <c r="C1146" s="37" t="s">
        <v>35</v>
      </c>
      <c r="D1146" s="37" t="b">
        <f t="shared" si="17"/>
        <v>1</v>
      </c>
      <c r="E1146" s="37" t="str">
        <f>VLOOKUP(C1146,'EDB naming'!$A$6:$B$36,2,)</f>
        <v>Powerco</v>
      </c>
      <c r="F1146" s="37" t="str">
        <f>VLOOKUP(A1146,'NZ.Stat (Format)'!$C$10:$D$2050,2,)</f>
        <v>Western Bay of Plenty district</v>
      </c>
      <c r="G1146" s="37" t="str">
        <f>VLOOKUP(F1146,'TLA-EDB'!$A$12:$C$78,3,)</f>
        <v/>
      </c>
      <c r="H1146" s="65">
        <f>VLOOKUP($A1146,'NZ.Stat (Format)'!$C$10:$H$2050,4,)</f>
        <v>4860</v>
      </c>
      <c r="I1146" s="65">
        <f>VLOOKUP($A1146,'NZ.Stat (Format)'!$C$10:$H$2050,5,)</f>
        <v>4990</v>
      </c>
      <c r="J1146" s="65">
        <f>VLOOKUP($A1146,'NZ.Stat (Format)'!$C$10:$H$2050,6,)</f>
        <v>5100</v>
      </c>
      <c r="K1146" s="37"/>
      <c r="L1146" s="37"/>
    </row>
    <row r="1147" spans="1:12" x14ac:dyDescent="0.25">
      <c r="A1147" s="37" t="s">
        <v>1166</v>
      </c>
      <c r="B1147" s="37" t="s">
        <v>236</v>
      </c>
      <c r="C1147" s="37" t="s">
        <v>236</v>
      </c>
      <c r="D1147" s="37" t="b">
        <f t="shared" si="17"/>
        <v>1</v>
      </c>
      <c r="E1147" s="37" t="str">
        <f>VLOOKUP(C1147,'EDB naming'!$A$6:$B$36,2,)</f>
        <v>Unison Networks</v>
      </c>
      <c r="F1147" s="37" t="str">
        <f>VLOOKUP(A1147,'NZ.Stat (Format)'!$C$10:$D$2050,2,)</f>
        <v>Rotorua district</v>
      </c>
      <c r="G1147" s="37" t="str">
        <f>VLOOKUP(F1147,'TLA-EDB'!$A$12:$C$78,3,)</f>
        <v/>
      </c>
      <c r="H1147" s="65">
        <f>VLOOKUP($A1147,'NZ.Stat (Format)'!$C$10:$H$2050,4,)</f>
        <v>3750</v>
      </c>
      <c r="I1147" s="65">
        <f>VLOOKUP($A1147,'NZ.Stat (Format)'!$C$10:$H$2050,5,)</f>
        <v>3900</v>
      </c>
      <c r="J1147" s="65">
        <f>VLOOKUP($A1147,'NZ.Stat (Format)'!$C$10:$H$2050,6,)</f>
        <v>4000</v>
      </c>
      <c r="K1147" s="37"/>
      <c r="L1147" s="37"/>
    </row>
    <row r="1148" spans="1:12" x14ac:dyDescent="0.25">
      <c r="A1148" s="37" t="s">
        <v>1167</v>
      </c>
      <c r="B1148" s="37" t="s">
        <v>236</v>
      </c>
      <c r="C1148" s="37" t="s">
        <v>236</v>
      </c>
      <c r="D1148" s="37" t="b">
        <f t="shared" si="17"/>
        <v>1</v>
      </c>
      <c r="E1148" s="37" t="str">
        <f>VLOOKUP(C1148,'EDB naming'!$A$6:$B$36,2,)</f>
        <v>Unison Networks</v>
      </c>
      <c r="F1148" s="37" t="str">
        <f>VLOOKUP(A1148,'NZ.Stat (Format)'!$C$10:$D$2050,2,)</f>
        <v>Rotorua district</v>
      </c>
      <c r="G1148" s="37" t="str">
        <f>VLOOKUP(F1148,'TLA-EDB'!$A$12:$C$78,3,)</f>
        <v/>
      </c>
      <c r="H1148" s="65">
        <f>VLOOKUP($A1148,'NZ.Stat (Format)'!$C$10:$H$2050,4,)</f>
        <v>1320</v>
      </c>
      <c r="I1148" s="65">
        <f>VLOOKUP($A1148,'NZ.Stat (Format)'!$C$10:$H$2050,5,)</f>
        <v>1340</v>
      </c>
      <c r="J1148" s="65">
        <f>VLOOKUP($A1148,'NZ.Stat (Format)'!$C$10:$H$2050,6,)</f>
        <v>1350</v>
      </c>
      <c r="K1148" s="37"/>
      <c r="L1148" s="37"/>
    </row>
    <row r="1149" spans="1:12" x14ac:dyDescent="0.25">
      <c r="A1149" s="37" t="s">
        <v>1168</v>
      </c>
      <c r="B1149" s="37" t="s">
        <v>236</v>
      </c>
      <c r="C1149" s="37" t="s">
        <v>236</v>
      </c>
      <c r="D1149" s="37" t="b">
        <f t="shared" si="17"/>
        <v>1</v>
      </c>
      <c r="E1149" s="37" t="str">
        <f>VLOOKUP(C1149,'EDB naming'!$A$6:$B$36,2,)</f>
        <v>Unison Networks</v>
      </c>
      <c r="F1149" s="37" t="str">
        <f>VLOOKUP(A1149,'NZ.Stat (Format)'!$C$10:$D$2050,2,)</f>
        <v>Rotorua district</v>
      </c>
      <c r="G1149" s="37" t="str">
        <f>VLOOKUP(F1149,'TLA-EDB'!$A$12:$C$78,3,)</f>
        <v/>
      </c>
      <c r="H1149" s="65">
        <f>VLOOKUP($A1149,'NZ.Stat (Format)'!$C$10:$H$2050,4,)</f>
        <v>770</v>
      </c>
      <c r="I1149" s="65">
        <f>VLOOKUP($A1149,'NZ.Stat (Format)'!$C$10:$H$2050,5,)</f>
        <v>780</v>
      </c>
      <c r="J1149" s="65">
        <f>VLOOKUP($A1149,'NZ.Stat (Format)'!$C$10:$H$2050,6,)</f>
        <v>780</v>
      </c>
      <c r="K1149" s="37"/>
      <c r="L1149" s="37"/>
    </row>
    <row r="1150" spans="1:12" x14ac:dyDescent="0.25">
      <c r="A1150" s="37" t="s">
        <v>1169</v>
      </c>
      <c r="B1150" s="37" t="s">
        <v>236</v>
      </c>
      <c r="C1150" s="37" t="s">
        <v>236</v>
      </c>
      <c r="D1150" s="37" t="b">
        <f t="shared" si="17"/>
        <v>1</v>
      </c>
      <c r="E1150" s="37" t="str">
        <f>VLOOKUP(C1150,'EDB naming'!$A$6:$B$36,2,)</f>
        <v>Unison Networks</v>
      </c>
      <c r="F1150" s="37" t="str">
        <f>VLOOKUP(A1150,'NZ.Stat (Format)'!$C$10:$D$2050,2,)</f>
        <v>Rotorua district</v>
      </c>
      <c r="G1150" s="37" t="str">
        <f>VLOOKUP(F1150,'TLA-EDB'!$A$12:$C$78,3,)</f>
        <v/>
      </c>
      <c r="H1150" s="65">
        <f>VLOOKUP($A1150,'NZ.Stat (Format)'!$C$10:$H$2050,4,)</f>
        <v>3900</v>
      </c>
      <c r="I1150" s="65">
        <f>VLOOKUP($A1150,'NZ.Stat (Format)'!$C$10:$H$2050,5,)</f>
        <v>4010</v>
      </c>
      <c r="J1150" s="65">
        <f>VLOOKUP($A1150,'NZ.Stat (Format)'!$C$10:$H$2050,6,)</f>
        <v>4080</v>
      </c>
      <c r="K1150" s="37"/>
      <c r="L1150" s="37"/>
    </row>
    <row r="1151" spans="1:12" x14ac:dyDescent="0.25">
      <c r="A1151" s="37" t="s">
        <v>1170</v>
      </c>
      <c r="B1151" s="37" t="s">
        <v>236</v>
      </c>
      <c r="C1151" s="37" t="s">
        <v>2119</v>
      </c>
      <c r="D1151" s="37" t="b">
        <f t="shared" si="17"/>
        <v>0</v>
      </c>
      <c r="E1151" s="37" t="str">
        <f>VLOOKUP(C1151,'EDB naming'!$A$6:$B$36,2,)</f>
        <v>None</v>
      </c>
      <c r="F1151" s="37" t="str">
        <f>VLOOKUP(A1151,'NZ.Stat (Format)'!$C$10:$D$2050,2,)</f>
        <v>Rotorua district</v>
      </c>
      <c r="G1151" s="37" t="str">
        <f>VLOOKUP(F1151,'TLA-EDB'!$A$12:$C$78,3,)</f>
        <v/>
      </c>
      <c r="H1151" s="65">
        <f>VLOOKUP($A1151,'NZ.Stat (Format)'!$C$10:$H$2050,4,)</f>
        <v>0</v>
      </c>
      <c r="I1151" s="65">
        <f>VLOOKUP($A1151,'NZ.Stat (Format)'!$C$10:$H$2050,5,)</f>
        <v>0</v>
      </c>
      <c r="J1151" s="65">
        <f>VLOOKUP($A1151,'NZ.Stat (Format)'!$C$10:$H$2050,6,)</f>
        <v>0</v>
      </c>
      <c r="K1151" s="37"/>
      <c r="L1151" s="37" t="s">
        <v>4170</v>
      </c>
    </row>
    <row r="1152" spans="1:12" x14ac:dyDescent="0.25">
      <c r="A1152" s="37" t="s">
        <v>1171</v>
      </c>
      <c r="B1152" s="37" t="s">
        <v>236</v>
      </c>
      <c r="C1152" s="37" t="s">
        <v>236</v>
      </c>
      <c r="D1152" s="37" t="b">
        <f t="shared" si="17"/>
        <v>1</v>
      </c>
      <c r="E1152" s="37" t="str">
        <f>VLOOKUP(C1152,'EDB naming'!$A$6:$B$36,2,)</f>
        <v>Unison Networks</v>
      </c>
      <c r="F1152" s="37" t="str">
        <f>VLOOKUP(A1152,'NZ.Stat (Format)'!$C$10:$D$2050,2,)</f>
        <v>Rotorua district</v>
      </c>
      <c r="G1152" s="37" t="str">
        <f>VLOOKUP(F1152,'TLA-EDB'!$A$12:$C$78,3,)</f>
        <v/>
      </c>
      <c r="H1152" s="65">
        <f>VLOOKUP($A1152,'NZ.Stat (Format)'!$C$10:$H$2050,4,)</f>
        <v>2900</v>
      </c>
      <c r="I1152" s="65">
        <f>VLOOKUP($A1152,'NZ.Stat (Format)'!$C$10:$H$2050,5,)</f>
        <v>2980</v>
      </c>
      <c r="J1152" s="65">
        <f>VLOOKUP($A1152,'NZ.Stat (Format)'!$C$10:$H$2050,6,)</f>
        <v>2990</v>
      </c>
      <c r="K1152" s="37"/>
      <c r="L1152" s="37"/>
    </row>
    <row r="1153" spans="1:12" x14ac:dyDescent="0.25">
      <c r="A1153" s="37" t="s">
        <v>1172</v>
      </c>
      <c r="B1153" s="37" t="s">
        <v>276</v>
      </c>
      <c r="C1153" s="37" t="s">
        <v>276</v>
      </c>
      <c r="D1153" s="37" t="b">
        <f t="shared" si="17"/>
        <v>1</v>
      </c>
      <c r="E1153" s="37" t="str">
        <f>VLOOKUP(C1153,'EDB naming'!$A$6:$B$36,2,)</f>
        <v>Horizon Energy</v>
      </c>
      <c r="F1153" s="37" t="str">
        <f>VLOOKUP(A1153,'NZ.Stat (Format)'!$C$10:$D$2050,2,)</f>
        <v>Rotorua district</v>
      </c>
      <c r="G1153" s="37" t="str">
        <f>VLOOKUP(F1153,'TLA-EDB'!$A$12:$C$78,3,)</f>
        <v/>
      </c>
      <c r="H1153" s="65">
        <f>VLOOKUP($A1153,'NZ.Stat (Format)'!$C$10:$H$2050,4,)</f>
        <v>430</v>
      </c>
      <c r="I1153" s="65">
        <f>VLOOKUP($A1153,'NZ.Stat (Format)'!$C$10:$H$2050,5,)</f>
        <v>420</v>
      </c>
      <c r="J1153" s="65">
        <f>VLOOKUP($A1153,'NZ.Stat (Format)'!$C$10:$H$2050,6,)</f>
        <v>400</v>
      </c>
      <c r="K1153" s="37"/>
      <c r="L1153" s="37"/>
    </row>
    <row r="1154" spans="1:12" x14ac:dyDescent="0.25">
      <c r="A1154" s="37" t="s">
        <v>1173</v>
      </c>
      <c r="B1154" s="37" t="s">
        <v>236</v>
      </c>
      <c r="C1154" s="37" t="s">
        <v>236</v>
      </c>
      <c r="D1154" s="37" t="b">
        <f t="shared" si="17"/>
        <v>1</v>
      </c>
      <c r="E1154" s="37" t="str">
        <f>VLOOKUP(C1154,'EDB naming'!$A$6:$B$36,2,)</f>
        <v>Unison Networks</v>
      </c>
      <c r="F1154" s="37" t="str">
        <f>VLOOKUP(A1154,'NZ.Stat (Format)'!$C$10:$D$2050,2,)</f>
        <v>Rotorua district</v>
      </c>
      <c r="G1154" s="37" t="str">
        <f>VLOOKUP(F1154,'TLA-EDB'!$A$12:$C$78,3,)</f>
        <v/>
      </c>
      <c r="H1154" s="65">
        <f>VLOOKUP($A1154,'NZ.Stat (Format)'!$C$10:$H$2050,4,)</f>
        <v>1610</v>
      </c>
      <c r="I1154" s="65">
        <f>VLOOKUP($A1154,'NZ.Stat (Format)'!$C$10:$H$2050,5,)</f>
        <v>1620</v>
      </c>
      <c r="J1154" s="65">
        <f>VLOOKUP($A1154,'NZ.Stat (Format)'!$C$10:$H$2050,6,)</f>
        <v>1610</v>
      </c>
      <c r="K1154" s="37"/>
      <c r="L1154" s="37"/>
    </row>
    <row r="1155" spans="1:12" x14ac:dyDescent="0.25">
      <c r="A1155" s="37" t="s">
        <v>1174</v>
      </c>
      <c r="B1155" s="37" t="s">
        <v>236</v>
      </c>
      <c r="C1155" s="37" t="s">
        <v>236</v>
      </c>
      <c r="D1155" s="37" t="b">
        <f t="shared" si="17"/>
        <v>1</v>
      </c>
      <c r="E1155" s="37" t="str">
        <f>VLOOKUP(C1155,'EDB naming'!$A$6:$B$36,2,)</f>
        <v>Unison Networks</v>
      </c>
      <c r="F1155" s="37" t="str">
        <f>VLOOKUP(A1155,'NZ.Stat (Format)'!$C$10:$D$2050,2,)</f>
        <v>Rotorua district</v>
      </c>
      <c r="G1155" s="37" t="str">
        <f>VLOOKUP(F1155,'TLA-EDB'!$A$12:$C$78,3,)</f>
        <v/>
      </c>
      <c r="H1155" s="65">
        <f>VLOOKUP($A1155,'NZ.Stat (Format)'!$C$10:$H$2050,4,)</f>
        <v>1440</v>
      </c>
      <c r="I1155" s="65">
        <f>VLOOKUP($A1155,'NZ.Stat (Format)'!$C$10:$H$2050,5,)</f>
        <v>1480</v>
      </c>
      <c r="J1155" s="65">
        <f>VLOOKUP($A1155,'NZ.Stat (Format)'!$C$10:$H$2050,6,)</f>
        <v>1510</v>
      </c>
      <c r="K1155" s="37"/>
      <c r="L1155" s="37"/>
    </row>
    <row r="1156" spans="1:12" x14ac:dyDescent="0.25">
      <c r="A1156" s="37" t="s">
        <v>1175</v>
      </c>
      <c r="B1156" s="37" t="s">
        <v>35</v>
      </c>
      <c r="C1156" s="37" t="s">
        <v>35</v>
      </c>
      <c r="D1156" s="37" t="b">
        <f t="shared" si="17"/>
        <v>1</v>
      </c>
      <c r="E1156" s="37" t="str">
        <f>VLOOKUP(C1156,'EDB naming'!$A$6:$B$36,2,)</f>
        <v>Powerco</v>
      </c>
      <c r="F1156" s="37" t="str">
        <f>VLOOKUP(A1156,'NZ.Stat (Format)'!$C$10:$D$2050,2,)</f>
        <v>Whanganui district</v>
      </c>
      <c r="G1156" s="37" t="str">
        <f>VLOOKUP(F1156,'TLA-EDB'!$A$12:$C$78,3,)</f>
        <v/>
      </c>
      <c r="H1156" s="65">
        <f>VLOOKUP($A1156,'NZ.Stat (Format)'!$C$10:$H$2050,4,)</f>
        <v>1430</v>
      </c>
      <c r="I1156" s="65">
        <f>VLOOKUP($A1156,'NZ.Stat (Format)'!$C$10:$H$2050,5,)</f>
        <v>1440</v>
      </c>
      <c r="J1156" s="65">
        <f>VLOOKUP($A1156,'NZ.Stat (Format)'!$C$10:$H$2050,6,)</f>
        <v>1440</v>
      </c>
      <c r="K1156" s="37"/>
      <c r="L1156" s="37"/>
    </row>
    <row r="1157" spans="1:12" x14ac:dyDescent="0.25">
      <c r="A1157" s="37" t="s">
        <v>1176</v>
      </c>
      <c r="B1157" s="37" t="s">
        <v>236</v>
      </c>
      <c r="C1157" s="37" t="s">
        <v>236</v>
      </c>
      <c r="D1157" s="37" t="b">
        <f t="shared" si="17"/>
        <v>1</v>
      </c>
      <c r="E1157" s="37" t="str">
        <f>VLOOKUP(C1157,'EDB naming'!$A$6:$B$36,2,)</f>
        <v>Unison Networks</v>
      </c>
      <c r="F1157" s="37" t="str">
        <f>VLOOKUP(A1157,'NZ.Stat (Format)'!$C$10:$D$2050,2,)</f>
        <v>Rotorua district</v>
      </c>
      <c r="G1157" s="37" t="str">
        <f>VLOOKUP(F1157,'TLA-EDB'!$A$12:$C$78,3,)</f>
        <v/>
      </c>
      <c r="H1157" s="65">
        <f>VLOOKUP($A1157,'NZ.Stat (Format)'!$C$10:$H$2050,4,)</f>
        <v>480</v>
      </c>
      <c r="I1157" s="65">
        <f>VLOOKUP($A1157,'NZ.Stat (Format)'!$C$10:$H$2050,5,)</f>
        <v>470</v>
      </c>
      <c r="J1157" s="65">
        <f>VLOOKUP($A1157,'NZ.Stat (Format)'!$C$10:$H$2050,6,)</f>
        <v>460</v>
      </c>
      <c r="K1157" s="37"/>
      <c r="L1157" s="37"/>
    </row>
    <row r="1158" spans="1:12" x14ac:dyDescent="0.25">
      <c r="A1158" s="37" t="s">
        <v>1177</v>
      </c>
      <c r="B1158" s="37" t="s">
        <v>236</v>
      </c>
      <c r="C1158" s="37" t="s">
        <v>236</v>
      </c>
      <c r="D1158" s="37" t="b">
        <f t="shared" si="17"/>
        <v>1</v>
      </c>
      <c r="E1158" s="37" t="str">
        <f>VLOOKUP(C1158,'EDB naming'!$A$6:$B$36,2,)</f>
        <v>Unison Networks</v>
      </c>
      <c r="F1158" s="37" t="str">
        <f>VLOOKUP(A1158,'NZ.Stat (Format)'!$C$10:$D$2050,2,)</f>
        <v>Rotorua district</v>
      </c>
      <c r="G1158" s="37" t="str">
        <f>VLOOKUP(F1158,'TLA-EDB'!$A$12:$C$78,3,)</f>
        <v/>
      </c>
      <c r="H1158" s="65">
        <f>VLOOKUP($A1158,'NZ.Stat (Format)'!$C$10:$H$2050,4,)</f>
        <v>1890</v>
      </c>
      <c r="I1158" s="65">
        <f>VLOOKUP($A1158,'NZ.Stat (Format)'!$C$10:$H$2050,5,)</f>
        <v>1950</v>
      </c>
      <c r="J1158" s="65">
        <f>VLOOKUP($A1158,'NZ.Stat (Format)'!$C$10:$H$2050,6,)</f>
        <v>2000</v>
      </c>
      <c r="K1158" s="37"/>
      <c r="L1158" s="37"/>
    </row>
    <row r="1159" spans="1:12" x14ac:dyDescent="0.25">
      <c r="A1159" s="37" t="s">
        <v>1178</v>
      </c>
      <c r="B1159" s="37" t="s">
        <v>236</v>
      </c>
      <c r="C1159" s="37" t="s">
        <v>236</v>
      </c>
      <c r="D1159" s="37" t="b">
        <f t="shared" si="17"/>
        <v>1</v>
      </c>
      <c r="E1159" s="37" t="str">
        <f>VLOOKUP(C1159,'EDB naming'!$A$6:$B$36,2,)</f>
        <v>Unison Networks</v>
      </c>
      <c r="F1159" s="37" t="str">
        <f>VLOOKUP(A1159,'NZ.Stat (Format)'!$C$10:$D$2050,2,)</f>
        <v>Rotorua district</v>
      </c>
      <c r="G1159" s="37" t="str">
        <f>VLOOKUP(F1159,'TLA-EDB'!$A$12:$C$78,3,)</f>
        <v/>
      </c>
      <c r="H1159" s="65">
        <f>VLOOKUP($A1159,'NZ.Stat (Format)'!$C$10:$H$2050,4,)</f>
        <v>1190</v>
      </c>
      <c r="I1159" s="65">
        <f>VLOOKUP($A1159,'NZ.Stat (Format)'!$C$10:$H$2050,5,)</f>
        <v>1200</v>
      </c>
      <c r="J1159" s="65">
        <f>VLOOKUP($A1159,'NZ.Stat (Format)'!$C$10:$H$2050,6,)</f>
        <v>1210</v>
      </c>
      <c r="K1159" s="37"/>
      <c r="L1159" s="37"/>
    </row>
    <row r="1160" spans="1:12" x14ac:dyDescent="0.25">
      <c r="A1160" s="37" t="s">
        <v>1179</v>
      </c>
      <c r="B1160" s="37" t="s">
        <v>236</v>
      </c>
      <c r="C1160" s="37" t="s">
        <v>236</v>
      </c>
      <c r="D1160" s="37" t="b">
        <f t="shared" si="17"/>
        <v>1</v>
      </c>
      <c r="E1160" s="37" t="str">
        <f>VLOOKUP(C1160,'EDB naming'!$A$6:$B$36,2,)</f>
        <v>Unison Networks</v>
      </c>
      <c r="F1160" s="37" t="str">
        <f>VLOOKUP(A1160,'NZ.Stat (Format)'!$C$10:$D$2050,2,)</f>
        <v>Rotorua district</v>
      </c>
      <c r="G1160" s="37" t="str">
        <f>VLOOKUP(F1160,'TLA-EDB'!$A$12:$C$78,3,)</f>
        <v/>
      </c>
      <c r="H1160" s="65">
        <f>VLOOKUP($A1160,'NZ.Stat (Format)'!$C$10:$H$2050,4,)</f>
        <v>3990</v>
      </c>
      <c r="I1160" s="65">
        <f>VLOOKUP($A1160,'NZ.Stat (Format)'!$C$10:$H$2050,5,)</f>
        <v>4050</v>
      </c>
      <c r="J1160" s="65">
        <f>VLOOKUP($A1160,'NZ.Stat (Format)'!$C$10:$H$2050,6,)</f>
        <v>4040</v>
      </c>
      <c r="K1160" s="37"/>
      <c r="L1160" s="37"/>
    </row>
    <row r="1161" spans="1:12" x14ac:dyDescent="0.25">
      <c r="A1161" s="37" t="s">
        <v>1180</v>
      </c>
      <c r="B1161" s="37" t="s">
        <v>236</v>
      </c>
      <c r="C1161" s="37" t="s">
        <v>236</v>
      </c>
      <c r="D1161" s="37" t="b">
        <f t="shared" si="17"/>
        <v>1</v>
      </c>
      <c r="E1161" s="37" t="str">
        <f>VLOOKUP(C1161,'EDB naming'!$A$6:$B$36,2,)</f>
        <v>Unison Networks</v>
      </c>
      <c r="F1161" s="37" t="str">
        <f>VLOOKUP(A1161,'NZ.Stat (Format)'!$C$10:$D$2050,2,)</f>
        <v>Rotorua district</v>
      </c>
      <c r="G1161" s="37" t="str">
        <f>VLOOKUP(F1161,'TLA-EDB'!$A$12:$C$78,3,)</f>
        <v/>
      </c>
      <c r="H1161" s="65">
        <f>VLOOKUP($A1161,'NZ.Stat (Format)'!$C$10:$H$2050,4,)</f>
        <v>2200</v>
      </c>
      <c r="I1161" s="65">
        <f>VLOOKUP($A1161,'NZ.Stat (Format)'!$C$10:$H$2050,5,)</f>
        <v>2270</v>
      </c>
      <c r="J1161" s="65">
        <f>VLOOKUP($A1161,'NZ.Stat (Format)'!$C$10:$H$2050,6,)</f>
        <v>2280</v>
      </c>
      <c r="K1161" s="37"/>
      <c r="L1161" s="37"/>
    </row>
    <row r="1162" spans="1:12" x14ac:dyDescent="0.25">
      <c r="A1162" s="37" t="s">
        <v>1181</v>
      </c>
      <c r="B1162" s="37" t="s">
        <v>236</v>
      </c>
      <c r="C1162" s="37" t="s">
        <v>236</v>
      </c>
      <c r="D1162" s="37" t="b">
        <f t="shared" si="17"/>
        <v>1</v>
      </c>
      <c r="E1162" s="37" t="str">
        <f>VLOOKUP(C1162,'EDB naming'!$A$6:$B$36,2,)</f>
        <v>Unison Networks</v>
      </c>
      <c r="F1162" s="37" t="str">
        <f>VLOOKUP(A1162,'NZ.Stat (Format)'!$C$10:$D$2050,2,)</f>
        <v>Rotorua district</v>
      </c>
      <c r="G1162" s="37" t="str">
        <f>VLOOKUP(F1162,'TLA-EDB'!$A$12:$C$78,3,)</f>
        <v/>
      </c>
      <c r="H1162" s="65">
        <f>VLOOKUP($A1162,'NZ.Stat (Format)'!$C$10:$H$2050,4,)</f>
        <v>2370</v>
      </c>
      <c r="I1162" s="65">
        <f>VLOOKUP($A1162,'NZ.Stat (Format)'!$C$10:$H$2050,5,)</f>
        <v>2430</v>
      </c>
      <c r="J1162" s="65">
        <f>VLOOKUP($A1162,'NZ.Stat (Format)'!$C$10:$H$2050,6,)</f>
        <v>2440</v>
      </c>
      <c r="K1162" s="37"/>
      <c r="L1162" s="37"/>
    </row>
    <row r="1163" spans="1:12" x14ac:dyDescent="0.25">
      <c r="A1163" s="37" t="s">
        <v>1182</v>
      </c>
      <c r="B1163" s="37" t="s">
        <v>236</v>
      </c>
      <c r="C1163" s="37" t="s">
        <v>236</v>
      </c>
      <c r="D1163" s="37" t="b">
        <f t="shared" si="17"/>
        <v>1</v>
      </c>
      <c r="E1163" s="37" t="str">
        <f>VLOOKUP(C1163,'EDB naming'!$A$6:$B$36,2,)</f>
        <v>Unison Networks</v>
      </c>
      <c r="F1163" s="37" t="str">
        <f>VLOOKUP(A1163,'NZ.Stat (Format)'!$C$10:$D$2050,2,)</f>
        <v>Rotorua district</v>
      </c>
      <c r="G1163" s="37" t="str">
        <f>VLOOKUP(F1163,'TLA-EDB'!$A$12:$C$78,3,)</f>
        <v/>
      </c>
      <c r="H1163" s="65">
        <f>VLOOKUP($A1163,'NZ.Stat (Format)'!$C$10:$H$2050,4,)</f>
        <v>750</v>
      </c>
      <c r="I1163" s="65">
        <f>VLOOKUP($A1163,'NZ.Stat (Format)'!$C$10:$H$2050,5,)</f>
        <v>760</v>
      </c>
      <c r="J1163" s="65">
        <f>VLOOKUP($A1163,'NZ.Stat (Format)'!$C$10:$H$2050,6,)</f>
        <v>770</v>
      </c>
      <c r="K1163" s="37"/>
      <c r="L1163" s="37"/>
    </row>
    <row r="1164" spans="1:12" x14ac:dyDescent="0.25">
      <c r="A1164" s="37" t="s">
        <v>1183</v>
      </c>
      <c r="B1164" s="37" t="s">
        <v>236</v>
      </c>
      <c r="C1164" s="37" t="s">
        <v>236</v>
      </c>
      <c r="D1164" s="37" t="b">
        <f t="shared" si="17"/>
        <v>1</v>
      </c>
      <c r="E1164" s="37" t="str">
        <f>VLOOKUP(C1164,'EDB naming'!$A$6:$B$36,2,)</f>
        <v>Unison Networks</v>
      </c>
      <c r="F1164" s="37" t="str">
        <f>VLOOKUP(A1164,'NZ.Stat (Format)'!$C$10:$D$2050,2,)</f>
        <v>Rotorua district</v>
      </c>
      <c r="G1164" s="37" t="str">
        <f>VLOOKUP(F1164,'TLA-EDB'!$A$12:$C$78,3,)</f>
        <v/>
      </c>
      <c r="H1164" s="65">
        <f>VLOOKUP($A1164,'NZ.Stat (Format)'!$C$10:$H$2050,4,)</f>
        <v>2690</v>
      </c>
      <c r="I1164" s="65">
        <f>VLOOKUP($A1164,'NZ.Stat (Format)'!$C$10:$H$2050,5,)</f>
        <v>2750</v>
      </c>
      <c r="J1164" s="65">
        <f>VLOOKUP($A1164,'NZ.Stat (Format)'!$C$10:$H$2050,6,)</f>
        <v>2750</v>
      </c>
      <c r="K1164" s="37"/>
      <c r="L1164" s="37"/>
    </row>
    <row r="1165" spans="1:12" x14ac:dyDescent="0.25">
      <c r="A1165" s="37" t="s">
        <v>1184</v>
      </c>
      <c r="B1165" s="37" t="s">
        <v>236</v>
      </c>
      <c r="C1165" s="37" t="s">
        <v>236</v>
      </c>
      <c r="D1165" s="37" t="b">
        <f t="shared" si="17"/>
        <v>1</v>
      </c>
      <c r="E1165" s="37" t="str">
        <f>VLOOKUP(C1165,'EDB naming'!$A$6:$B$36,2,)</f>
        <v>Unison Networks</v>
      </c>
      <c r="F1165" s="37" t="str">
        <f>VLOOKUP(A1165,'NZ.Stat (Format)'!$C$10:$D$2050,2,)</f>
        <v>Rotorua district</v>
      </c>
      <c r="G1165" s="37" t="str">
        <f>VLOOKUP(F1165,'TLA-EDB'!$A$12:$C$78,3,)</f>
        <v/>
      </c>
      <c r="H1165" s="65">
        <f>VLOOKUP($A1165,'NZ.Stat (Format)'!$C$10:$H$2050,4,)</f>
        <v>1910</v>
      </c>
      <c r="I1165" s="65">
        <f>VLOOKUP($A1165,'NZ.Stat (Format)'!$C$10:$H$2050,5,)</f>
        <v>1940</v>
      </c>
      <c r="J1165" s="65">
        <f>VLOOKUP($A1165,'NZ.Stat (Format)'!$C$10:$H$2050,6,)</f>
        <v>1900</v>
      </c>
      <c r="K1165" s="37"/>
      <c r="L1165" s="37"/>
    </row>
    <row r="1166" spans="1:12" x14ac:dyDescent="0.25">
      <c r="A1166" s="37" t="s">
        <v>1185</v>
      </c>
      <c r="B1166" s="37" t="s">
        <v>276</v>
      </c>
      <c r="C1166" s="37" t="s">
        <v>276</v>
      </c>
      <c r="D1166" s="37" t="b">
        <f t="shared" si="17"/>
        <v>1</v>
      </c>
      <c r="E1166" s="37" t="str">
        <f>VLOOKUP(C1166,'EDB naming'!$A$6:$B$36,2,)</f>
        <v>Horizon Energy</v>
      </c>
      <c r="F1166" s="37" t="str">
        <f>VLOOKUP(A1166,'NZ.Stat (Format)'!$C$10:$D$2050,2,)</f>
        <v>Whakatane district</v>
      </c>
      <c r="G1166" s="37" t="str">
        <f>VLOOKUP(F1166,'TLA-EDB'!$A$12:$C$78,3,)</f>
        <v/>
      </c>
      <c r="H1166" s="65">
        <f>VLOOKUP($A1166,'NZ.Stat (Format)'!$C$10:$H$2050,4,)</f>
        <v>520</v>
      </c>
      <c r="I1166" s="65">
        <f>VLOOKUP($A1166,'NZ.Stat (Format)'!$C$10:$H$2050,5,)</f>
        <v>520</v>
      </c>
      <c r="J1166" s="65">
        <f>VLOOKUP($A1166,'NZ.Stat (Format)'!$C$10:$H$2050,6,)</f>
        <v>510</v>
      </c>
      <c r="K1166" s="37"/>
      <c r="L1166" s="37"/>
    </row>
    <row r="1167" spans="1:12" x14ac:dyDescent="0.25">
      <c r="A1167" s="37" t="s">
        <v>1186</v>
      </c>
      <c r="B1167" s="37" t="s">
        <v>236</v>
      </c>
      <c r="C1167" s="37" t="s">
        <v>236</v>
      </c>
      <c r="D1167" s="37" t="b">
        <f t="shared" si="17"/>
        <v>1</v>
      </c>
      <c r="E1167" s="37" t="str">
        <f>VLOOKUP(C1167,'EDB naming'!$A$6:$B$36,2,)</f>
        <v>Unison Networks</v>
      </c>
      <c r="F1167" s="37" t="str">
        <f>VLOOKUP(A1167,'NZ.Stat (Format)'!$C$10:$D$2050,2,)</f>
        <v>Rotorua district</v>
      </c>
      <c r="G1167" s="37" t="str">
        <f>VLOOKUP(F1167,'TLA-EDB'!$A$12:$C$78,3,)</f>
        <v/>
      </c>
      <c r="H1167" s="65">
        <f>VLOOKUP($A1167,'NZ.Stat (Format)'!$C$10:$H$2050,4,)</f>
        <v>1760</v>
      </c>
      <c r="I1167" s="65">
        <f>VLOOKUP($A1167,'NZ.Stat (Format)'!$C$10:$H$2050,5,)</f>
        <v>1820</v>
      </c>
      <c r="J1167" s="65">
        <f>VLOOKUP($A1167,'NZ.Stat (Format)'!$C$10:$H$2050,6,)</f>
        <v>1850</v>
      </c>
      <c r="K1167" s="37"/>
      <c r="L1167" s="37"/>
    </row>
    <row r="1168" spans="1:12" x14ac:dyDescent="0.25">
      <c r="A1168" s="37" t="s">
        <v>1187</v>
      </c>
      <c r="B1168" s="37" t="s">
        <v>276</v>
      </c>
      <c r="C1168" s="37" t="s">
        <v>276</v>
      </c>
      <c r="D1168" s="37" t="b">
        <f t="shared" si="17"/>
        <v>1</v>
      </c>
      <c r="E1168" s="37" t="str">
        <f>VLOOKUP(C1168,'EDB naming'!$A$6:$B$36,2,)</f>
        <v>Horizon Energy</v>
      </c>
      <c r="F1168" s="37" t="str">
        <f>VLOOKUP(A1168,'NZ.Stat (Format)'!$C$10:$D$2050,2,)</f>
        <v>Whakatane district</v>
      </c>
      <c r="G1168" s="37" t="str">
        <f>VLOOKUP(F1168,'TLA-EDB'!$A$12:$C$78,3,)</f>
        <v/>
      </c>
      <c r="H1168" s="65">
        <f>VLOOKUP($A1168,'NZ.Stat (Format)'!$C$10:$H$2050,4,)</f>
        <v>3290</v>
      </c>
      <c r="I1168" s="65">
        <f>VLOOKUP($A1168,'NZ.Stat (Format)'!$C$10:$H$2050,5,)</f>
        <v>3310</v>
      </c>
      <c r="J1168" s="65">
        <f>VLOOKUP($A1168,'NZ.Stat (Format)'!$C$10:$H$2050,6,)</f>
        <v>3320</v>
      </c>
      <c r="K1168" s="37"/>
      <c r="L1168" s="37"/>
    </row>
    <row r="1169" spans="1:12" x14ac:dyDescent="0.25">
      <c r="A1169" s="37" t="s">
        <v>1188</v>
      </c>
      <c r="B1169" s="37" t="s">
        <v>236</v>
      </c>
      <c r="C1169" s="37" t="s">
        <v>236</v>
      </c>
      <c r="D1169" s="37" t="b">
        <f t="shared" si="17"/>
        <v>1</v>
      </c>
      <c r="E1169" s="37" t="str">
        <f>VLOOKUP(C1169,'EDB naming'!$A$6:$B$36,2,)</f>
        <v>Unison Networks</v>
      </c>
      <c r="F1169" s="37" t="str">
        <f>VLOOKUP(A1169,'NZ.Stat (Format)'!$C$10:$D$2050,2,)</f>
        <v>Rotorua district</v>
      </c>
      <c r="G1169" s="37" t="str">
        <f>VLOOKUP(F1169,'TLA-EDB'!$A$12:$C$78,3,)</f>
        <v/>
      </c>
      <c r="H1169" s="65">
        <f>VLOOKUP($A1169,'NZ.Stat (Format)'!$C$10:$H$2050,4,)</f>
        <v>4290</v>
      </c>
      <c r="I1169" s="65">
        <f>VLOOKUP($A1169,'NZ.Stat (Format)'!$C$10:$H$2050,5,)</f>
        <v>4310</v>
      </c>
      <c r="J1169" s="65">
        <f>VLOOKUP($A1169,'NZ.Stat (Format)'!$C$10:$H$2050,6,)</f>
        <v>4330</v>
      </c>
      <c r="K1169" s="37"/>
      <c r="L1169" s="37"/>
    </row>
    <row r="1170" spans="1:12" x14ac:dyDescent="0.25">
      <c r="A1170" s="37" t="s">
        <v>1189</v>
      </c>
      <c r="B1170" s="37" t="s">
        <v>236</v>
      </c>
      <c r="C1170" s="37" t="s">
        <v>236</v>
      </c>
      <c r="D1170" s="37" t="b">
        <f t="shared" ref="D1170:D1233" si="18">C1170=B1170</f>
        <v>1</v>
      </c>
      <c r="E1170" s="37" t="str">
        <f>VLOOKUP(C1170,'EDB naming'!$A$6:$B$36,2,)</f>
        <v>Unison Networks</v>
      </c>
      <c r="F1170" s="37" t="str">
        <f>VLOOKUP(A1170,'NZ.Stat (Format)'!$C$10:$D$2050,2,)</f>
        <v>Rotorua district</v>
      </c>
      <c r="G1170" s="37" t="str">
        <f>VLOOKUP(F1170,'TLA-EDB'!$A$12:$C$78,3,)</f>
        <v/>
      </c>
      <c r="H1170" s="65">
        <f>VLOOKUP($A1170,'NZ.Stat (Format)'!$C$10:$H$2050,4,)</f>
        <v>1940</v>
      </c>
      <c r="I1170" s="65">
        <f>VLOOKUP($A1170,'NZ.Stat (Format)'!$C$10:$H$2050,5,)</f>
        <v>1960</v>
      </c>
      <c r="J1170" s="65">
        <f>VLOOKUP($A1170,'NZ.Stat (Format)'!$C$10:$H$2050,6,)</f>
        <v>1970</v>
      </c>
      <c r="K1170" s="37"/>
      <c r="L1170" s="37"/>
    </row>
    <row r="1171" spans="1:12" x14ac:dyDescent="0.25">
      <c r="A1171" s="37" t="s">
        <v>1190</v>
      </c>
      <c r="B1171" s="37" t="s">
        <v>35</v>
      </c>
      <c r="C1171" s="37" t="s">
        <v>35</v>
      </c>
      <c r="D1171" s="37" t="b">
        <f t="shared" si="18"/>
        <v>1</v>
      </c>
      <c r="E1171" s="37" t="str">
        <f>VLOOKUP(C1171,'EDB naming'!$A$6:$B$36,2,)</f>
        <v>Powerco</v>
      </c>
      <c r="F1171" s="37" t="str">
        <f>VLOOKUP(A1171,'NZ.Stat (Format)'!$C$10:$D$2050,2,)</f>
        <v>Whanganui district</v>
      </c>
      <c r="G1171" s="37" t="str">
        <f>VLOOKUP(F1171,'TLA-EDB'!$A$12:$C$78,3,)</f>
        <v/>
      </c>
      <c r="H1171" s="65">
        <f>VLOOKUP($A1171,'NZ.Stat (Format)'!$C$10:$H$2050,4,)</f>
        <v>1950</v>
      </c>
      <c r="I1171" s="65">
        <f>VLOOKUP($A1171,'NZ.Stat (Format)'!$C$10:$H$2050,5,)</f>
        <v>1930</v>
      </c>
      <c r="J1171" s="65">
        <f>VLOOKUP($A1171,'NZ.Stat (Format)'!$C$10:$H$2050,6,)</f>
        <v>1910</v>
      </c>
      <c r="K1171" s="37"/>
      <c r="L1171" s="37"/>
    </row>
    <row r="1172" spans="1:12" x14ac:dyDescent="0.25">
      <c r="A1172" s="37" t="s">
        <v>1191</v>
      </c>
      <c r="B1172" s="37" t="s">
        <v>236</v>
      </c>
      <c r="C1172" s="37" t="s">
        <v>236</v>
      </c>
      <c r="D1172" s="37" t="b">
        <f t="shared" si="18"/>
        <v>1</v>
      </c>
      <c r="E1172" s="37" t="str">
        <f>VLOOKUP(C1172,'EDB naming'!$A$6:$B$36,2,)</f>
        <v>Unison Networks</v>
      </c>
      <c r="F1172" s="37" t="str">
        <f>VLOOKUP(A1172,'NZ.Stat (Format)'!$C$10:$D$2050,2,)</f>
        <v>Rotorua district</v>
      </c>
      <c r="G1172" s="37" t="str">
        <f>VLOOKUP(F1172,'TLA-EDB'!$A$12:$C$78,3,)</f>
        <v/>
      </c>
      <c r="H1172" s="65">
        <f>VLOOKUP($A1172,'NZ.Stat (Format)'!$C$10:$H$2050,4,)</f>
        <v>2050</v>
      </c>
      <c r="I1172" s="65">
        <f>VLOOKUP($A1172,'NZ.Stat (Format)'!$C$10:$H$2050,5,)</f>
        <v>2100</v>
      </c>
      <c r="J1172" s="65">
        <f>VLOOKUP($A1172,'NZ.Stat (Format)'!$C$10:$H$2050,6,)</f>
        <v>2090</v>
      </c>
      <c r="K1172" s="37"/>
      <c r="L1172" s="37"/>
    </row>
    <row r="1173" spans="1:12" x14ac:dyDescent="0.25">
      <c r="A1173" s="37" t="s">
        <v>1192</v>
      </c>
      <c r="B1173" s="37" t="s">
        <v>236</v>
      </c>
      <c r="C1173" s="37" t="s">
        <v>236</v>
      </c>
      <c r="D1173" s="37" t="b">
        <f t="shared" si="18"/>
        <v>1</v>
      </c>
      <c r="E1173" s="37" t="str">
        <f>VLOOKUP(C1173,'EDB naming'!$A$6:$B$36,2,)</f>
        <v>Unison Networks</v>
      </c>
      <c r="F1173" s="37" t="str">
        <f>VLOOKUP(A1173,'NZ.Stat (Format)'!$C$10:$D$2050,2,)</f>
        <v>Rotorua district</v>
      </c>
      <c r="G1173" s="37" t="str">
        <f>VLOOKUP(F1173,'TLA-EDB'!$A$12:$C$78,3,)</f>
        <v/>
      </c>
      <c r="H1173" s="65">
        <f>VLOOKUP($A1173,'NZ.Stat (Format)'!$C$10:$H$2050,4,)</f>
        <v>1990</v>
      </c>
      <c r="I1173" s="65">
        <f>VLOOKUP($A1173,'NZ.Stat (Format)'!$C$10:$H$2050,5,)</f>
        <v>2100</v>
      </c>
      <c r="J1173" s="65">
        <f>VLOOKUP($A1173,'NZ.Stat (Format)'!$C$10:$H$2050,6,)</f>
        <v>2160</v>
      </c>
      <c r="K1173" s="37"/>
      <c r="L1173" s="37"/>
    </row>
    <row r="1174" spans="1:12" x14ac:dyDescent="0.25">
      <c r="A1174" s="37" t="s">
        <v>1193</v>
      </c>
      <c r="B1174" s="37" t="s">
        <v>236</v>
      </c>
      <c r="C1174" s="37" t="s">
        <v>236</v>
      </c>
      <c r="D1174" s="37" t="b">
        <f t="shared" si="18"/>
        <v>1</v>
      </c>
      <c r="E1174" s="37" t="str">
        <f>VLOOKUP(C1174,'EDB naming'!$A$6:$B$36,2,)</f>
        <v>Unison Networks</v>
      </c>
      <c r="F1174" s="37" t="str">
        <f>VLOOKUP(A1174,'NZ.Stat (Format)'!$C$10:$D$2050,2,)</f>
        <v>Rotorua district</v>
      </c>
      <c r="G1174" s="37" t="str">
        <f>VLOOKUP(F1174,'TLA-EDB'!$A$12:$C$78,3,)</f>
        <v/>
      </c>
      <c r="H1174" s="65">
        <f>VLOOKUP($A1174,'NZ.Stat (Format)'!$C$10:$H$2050,4,)</f>
        <v>2410</v>
      </c>
      <c r="I1174" s="65">
        <f>VLOOKUP($A1174,'NZ.Stat (Format)'!$C$10:$H$2050,5,)</f>
        <v>2480</v>
      </c>
      <c r="J1174" s="65">
        <f>VLOOKUP($A1174,'NZ.Stat (Format)'!$C$10:$H$2050,6,)</f>
        <v>2520</v>
      </c>
      <c r="K1174" s="37"/>
      <c r="L1174" s="37"/>
    </row>
    <row r="1175" spans="1:12" x14ac:dyDescent="0.25">
      <c r="A1175" s="37" t="s">
        <v>1194</v>
      </c>
      <c r="B1175" s="37" t="s">
        <v>35</v>
      </c>
      <c r="C1175" s="37" t="s">
        <v>35</v>
      </c>
      <c r="D1175" s="37" t="b">
        <f t="shared" si="18"/>
        <v>1</v>
      </c>
      <c r="E1175" s="37" t="str">
        <f>VLOOKUP(C1175,'EDB naming'!$A$6:$B$36,2,)</f>
        <v>Powerco</v>
      </c>
      <c r="F1175" s="37" t="str">
        <f>VLOOKUP(A1175,'NZ.Stat (Format)'!$C$10:$D$2050,2,)</f>
        <v>Whanganui district</v>
      </c>
      <c r="G1175" s="37" t="str">
        <f>VLOOKUP(F1175,'TLA-EDB'!$A$12:$C$78,3,)</f>
        <v/>
      </c>
      <c r="H1175" s="65">
        <f>VLOOKUP($A1175,'NZ.Stat (Format)'!$C$10:$H$2050,4,)</f>
        <v>1180</v>
      </c>
      <c r="I1175" s="65">
        <f>VLOOKUP($A1175,'NZ.Stat (Format)'!$C$10:$H$2050,5,)</f>
        <v>1190</v>
      </c>
      <c r="J1175" s="65">
        <f>VLOOKUP($A1175,'NZ.Stat (Format)'!$C$10:$H$2050,6,)</f>
        <v>1180</v>
      </c>
      <c r="K1175" s="37"/>
      <c r="L1175" s="37"/>
    </row>
    <row r="1176" spans="1:12" x14ac:dyDescent="0.25">
      <c r="A1176" s="37" t="s">
        <v>1195</v>
      </c>
      <c r="B1176" s="37" t="s">
        <v>236</v>
      </c>
      <c r="C1176" s="37" t="s">
        <v>236</v>
      </c>
      <c r="D1176" s="37" t="b">
        <f t="shared" si="18"/>
        <v>1</v>
      </c>
      <c r="E1176" s="37" t="str">
        <f>VLOOKUP(C1176,'EDB naming'!$A$6:$B$36,2,)</f>
        <v>Unison Networks</v>
      </c>
      <c r="F1176" s="37" t="str">
        <f>VLOOKUP(A1176,'NZ.Stat (Format)'!$C$10:$D$2050,2,)</f>
        <v>Rotorua district</v>
      </c>
      <c r="G1176" s="37" t="str">
        <f>VLOOKUP(F1176,'TLA-EDB'!$A$12:$C$78,3,)</f>
        <v/>
      </c>
      <c r="H1176" s="65">
        <f>VLOOKUP($A1176,'NZ.Stat (Format)'!$C$10:$H$2050,4,)</f>
        <v>1320</v>
      </c>
      <c r="I1176" s="65">
        <f>VLOOKUP($A1176,'NZ.Stat (Format)'!$C$10:$H$2050,5,)</f>
        <v>1370</v>
      </c>
      <c r="J1176" s="65">
        <f>VLOOKUP($A1176,'NZ.Stat (Format)'!$C$10:$H$2050,6,)</f>
        <v>1370</v>
      </c>
      <c r="K1176" s="37"/>
      <c r="L1176" s="37"/>
    </row>
    <row r="1177" spans="1:12" x14ac:dyDescent="0.25">
      <c r="A1177" s="37" t="s">
        <v>1196</v>
      </c>
      <c r="B1177" s="37" t="s">
        <v>35</v>
      </c>
      <c r="C1177" s="37" t="s">
        <v>35</v>
      </c>
      <c r="D1177" s="37" t="b">
        <f t="shared" si="18"/>
        <v>1</v>
      </c>
      <c r="E1177" s="37" t="str">
        <f>VLOOKUP(C1177,'EDB naming'!$A$6:$B$36,2,)</f>
        <v>Powerco</v>
      </c>
      <c r="F1177" s="37" t="str">
        <f>VLOOKUP(A1177,'NZ.Stat (Format)'!$C$10:$D$2050,2,)</f>
        <v>Whanganui district</v>
      </c>
      <c r="G1177" s="37" t="str">
        <f>VLOOKUP(F1177,'TLA-EDB'!$A$12:$C$78,3,)</f>
        <v/>
      </c>
      <c r="H1177" s="65">
        <f>VLOOKUP($A1177,'NZ.Stat (Format)'!$C$10:$H$2050,4,)</f>
        <v>2260</v>
      </c>
      <c r="I1177" s="65">
        <f>VLOOKUP($A1177,'NZ.Stat (Format)'!$C$10:$H$2050,5,)</f>
        <v>2240</v>
      </c>
      <c r="J1177" s="65">
        <f>VLOOKUP($A1177,'NZ.Stat (Format)'!$C$10:$H$2050,6,)</f>
        <v>2210</v>
      </c>
      <c r="K1177" s="37"/>
      <c r="L1177" s="37"/>
    </row>
    <row r="1178" spans="1:12" x14ac:dyDescent="0.25">
      <c r="A1178" s="37" t="s">
        <v>1197</v>
      </c>
      <c r="B1178" s="37" t="s">
        <v>208</v>
      </c>
      <c r="C1178" s="37" t="s">
        <v>208</v>
      </c>
      <c r="D1178" s="37" t="b">
        <f t="shared" si="18"/>
        <v>1</v>
      </c>
      <c r="E1178" s="37" t="str">
        <f>VLOOKUP(C1178,'EDB naming'!$A$6:$B$36,2,)</f>
        <v>The Lines Company</v>
      </c>
      <c r="F1178" s="37" t="str">
        <f>VLOOKUP(A1178,'NZ.Stat (Format)'!$C$10:$D$2050,2,)</f>
        <v>Taupo district</v>
      </c>
      <c r="G1178" s="37" t="str">
        <f>VLOOKUP(F1178,'TLA-EDB'!$A$12:$C$78,3,)</f>
        <v>Yes</v>
      </c>
      <c r="H1178" s="65">
        <f>VLOOKUP($A1178,'NZ.Stat (Format)'!$C$10:$H$2050,4,)</f>
        <v>3220</v>
      </c>
      <c r="I1178" s="65">
        <f>VLOOKUP($A1178,'NZ.Stat (Format)'!$C$10:$H$2050,5,)</f>
        <v>3160</v>
      </c>
      <c r="J1178" s="65">
        <f>VLOOKUP($A1178,'NZ.Stat (Format)'!$C$10:$H$2050,6,)</f>
        <v>3070</v>
      </c>
      <c r="K1178" s="37"/>
      <c r="L1178" s="37"/>
    </row>
    <row r="1179" spans="1:12" x14ac:dyDescent="0.25">
      <c r="A1179" s="37" t="s">
        <v>1198</v>
      </c>
      <c r="B1179" s="37" t="s">
        <v>236</v>
      </c>
      <c r="C1179" s="37" t="s">
        <v>236</v>
      </c>
      <c r="D1179" s="37" t="b">
        <f t="shared" si="18"/>
        <v>1</v>
      </c>
      <c r="E1179" s="37" t="str">
        <f>VLOOKUP(C1179,'EDB naming'!$A$6:$B$36,2,)</f>
        <v>Unison Networks</v>
      </c>
      <c r="F1179" s="37" t="str">
        <f>VLOOKUP(A1179,'NZ.Stat (Format)'!$C$10:$D$2050,2,)</f>
        <v>Taupo district</v>
      </c>
      <c r="G1179" s="37" t="str">
        <f>VLOOKUP(F1179,'TLA-EDB'!$A$12:$C$78,3,)</f>
        <v>Yes</v>
      </c>
      <c r="H1179" s="65">
        <f>VLOOKUP($A1179,'NZ.Stat (Format)'!$C$10:$H$2050,4,)</f>
        <v>550</v>
      </c>
      <c r="I1179" s="65">
        <f>VLOOKUP($A1179,'NZ.Stat (Format)'!$C$10:$H$2050,5,)</f>
        <v>580</v>
      </c>
      <c r="J1179" s="65">
        <f>VLOOKUP($A1179,'NZ.Stat (Format)'!$C$10:$H$2050,6,)</f>
        <v>610</v>
      </c>
      <c r="K1179" s="37"/>
      <c r="L1179" s="37"/>
    </row>
    <row r="1180" spans="1:12" x14ac:dyDescent="0.25">
      <c r="A1180" s="37" t="s">
        <v>1199</v>
      </c>
      <c r="B1180" s="37" t="s">
        <v>236</v>
      </c>
      <c r="C1180" s="37" t="s">
        <v>236</v>
      </c>
      <c r="D1180" s="37" t="b">
        <f t="shared" si="18"/>
        <v>1</v>
      </c>
      <c r="E1180" s="37" t="str">
        <f>VLOOKUP(C1180,'EDB naming'!$A$6:$B$36,2,)</f>
        <v>Unison Networks</v>
      </c>
      <c r="F1180" s="37" t="str">
        <f>VLOOKUP(A1180,'NZ.Stat (Format)'!$C$10:$D$2050,2,)</f>
        <v>Taupo district</v>
      </c>
      <c r="G1180" s="37" t="str">
        <f>VLOOKUP(F1180,'TLA-EDB'!$A$12:$C$78,3,)</f>
        <v>Yes</v>
      </c>
      <c r="H1180" s="65">
        <f>VLOOKUP($A1180,'NZ.Stat (Format)'!$C$10:$H$2050,4,)</f>
        <v>1620</v>
      </c>
      <c r="I1180" s="65">
        <f>VLOOKUP($A1180,'NZ.Stat (Format)'!$C$10:$H$2050,5,)</f>
        <v>1720</v>
      </c>
      <c r="J1180" s="65">
        <f>VLOOKUP($A1180,'NZ.Stat (Format)'!$C$10:$H$2050,6,)</f>
        <v>1820</v>
      </c>
      <c r="K1180" s="37"/>
      <c r="L1180" s="37"/>
    </row>
    <row r="1181" spans="1:12" x14ac:dyDescent="0.25">
      <c r="A1181" s="37" t="s">
        <v>1200</v>
      </c>
      <c r="B1181" s="37" t="s">
        <v>236</v>
      </c>
      <c r="C1181" s="37" t="s">
        <v>236</v>
      </c>
      <c r="D1181" s="37" t="b">
        <f t="shared" si="18"/>
        <v>1</v>
      </c>
      <c r="E1181" s="37" t="str">
        <f>VLOOKUP(C1181,'EDB naming'!$A$6:$B$36,2,)</f>
        <v>Unison Networks</v>
      </c>
      <c r="F1181" s="37" t="str">
        <f>VLOOKUP(A1181,'NZ.Stat (Format)'!$C$10:$D$2050,2,)</f>
        <v>Taupo district</v>
      </c>
      <c r="G1181" s="37" t="str">
        <f>VLOOKUP(F1181,'TLA-EDB'!$A$12:$C$78,3,)</f>
        <v>Yes</v>
      </c>
      <c r="H1181" s="65">
        <f>VLOOKUP($A1181,'NZ.Stat (Format)'!$C$10:$H$2050,4,)</f>
        <v>10</v>
      </c>
      <c r="I1181" s="65">
        <f>VLOOKUP($A1181,'NZ.Stat (Format)'!$C$10:$H$2050,5,)</f>
        <v>10</v>
      </c>
      <c r="J1181" s="65">
        <f>VLOOKUP($A1181,'NZ.Stat (Format)'!$C$10:$H$2050,6,)</f>
        <v>10</v>
      </c>
      <c r="K1181" s="37"/>
      <c r="L1181" s="37"/>
    </row>
    <row r="1182" spans="1:12" x14ac:dyDescent="0.25">
      <c r="A1182" s="37" t="s">
        <v>1201</v>
      </c>
      <c r="B1182" s="37" t="s">
        <v>236</v>
      </c>
      <c r="C1182" s="37" t="s">
        <v>236</v>
      </c>
      <c r="D1182" s="37" t="b">
        <f t="shared" si="18"/>
        <v>1</v>
      </c>
      <c r="E1182" s="37" t="str">
        <f>VLOOKUP(C1182,'EDB naming'!$A$6:$B$36,2,)</f>
        <v>Unison Networks</v>
      </c>
      <c r="F1182" s="37" t="str">
        <f>VLOOKUP(A1182,'NZ.Stat (Format)'!$C$10:$D$2050,2,)</f>
        <v>Taupo district</v>
      </c>
      <c r="G1182" s="37" t="str">
        <f>VLOOKUP(F1182,'TLA-EDB'!$A$12:$C$78,3,)</f>
        <v>Yes</v>
      </c>
      <c r="H1182" s="65">
        <f>VLOOKUP($A1182,'NZ.Stat (Format)'!$C$10:$H$2050,4,)</f>
        <v>520</v>
      </c>
      <c r="I1182" s="65">
        <f>VLOOKUP($A1182,'NZ.Stat (Format)'!$C$10:$H$2050,5,)</f>
        <v>530</v>
      </c>
      <c r="J1182" s="65">
        <f>VLOOKUP($A1182,'NZ.Stat (Format)'!$C$10:$H$2050,6,)</f>
        <v>540</v>
      </c>
      <c r="K1182" s="37"/>
      <c r="L1182" s="37"/>
    </row>
    <row r="1183" spans="1:12" x14ac:dyDescent="0.25">
      <c r="A1183" s="37" t="s">
        <v>1202</v>
      </c>
      <c r="B1183" s="37" t="s">
        <v>236</v>
      </c>
      <c r="C1183" s="37" t="s">
        <v>236</v>
      </c>
      <c r="D1183" s="37" t="b">
        <f t="shared" si="18"/>
        <v>1</v>
      </c>
      <c r="E1183" s="37" t="str">
        <f>VLOOKUP(C1183,'EDB naming'!$A$6:$B$36,2,)</f>
        <v>Unison Networks</v>
      </c>
      <c r="F1183" s="37" t="str">
        <f>VLOOKUP(A1183,'NZ.Stat (Format)'!$C$10:$D$2050,2,)</f>
        <v>Taupo district</v>
      </c>
      <c r="G1183" s="37" t="str">
        <f>VLOOKUP(F1183,'TLA-EDB'!$A$12:$C$78,3,)</f>
        <v>Yes</v>
      </c>
      <c r="H1183" s="65">
        <f>VLOOKUP($A1183,'NZ.Stat (Format)'!$C$10:$H$2050,4,)</f>
        <v>840</v>
      </c>
      <c r="I1183" s="65">
        <f>VLOOKUP($A1183,'NZ.Stat (Format)'!$C$10:$H$2050,5,)</f>
        <v>890</v>
      </c>
      <c r="J1183" s="65">
        <f>VLOOKUP($A1183,'NZ.Stat (Format)'!$C$10:$H$2050,6,)</f>
        <v>940</v>
      </c>
      <c r="K1183" s="37"/>
      <c r="L1183" s="37"/>
    </row>
    <row r="1184" spans="1:12" x14ac:dyDescent="0.25">
      <c r="A1184" s="37" t="s">
        <v>1203</v>
      </c>
      <c r="B1184" s="37" t="s">
        <v>299</v>
      </c>
      <c r="C1184" s="37" t="s">
        <v>299</v>
      </c>
      <c r="D1184" s="37" t="b">
        <f t="shared" si="18"/>
        <v>1</v>
      </c>
      <c r="E1184" s="37" t="str">
        <f>VLOOKUP(C1184,'EDB naming'!$A$6:$B$36,2,)</f>
        <v>Eastland Network</v>
      </c>
      <c r="F1184" s="37" t="str">
        <f>VLOOKUP(A1184,'NZ.Stat (Format)'!$C$10:$D$2050,2,)</f>
        <v>Gisborne district</v>
      </c>
      <c r="G1184" s="37" t="str">
        <f>VLOOKUP(F1184,'TLA-EDB'!$A$12:$C$78,3,)</f>
        <v/>
      </c>
      <c r="H1184" s="65">
        <f>VLOOKUP($A1184,'NZ.Stat (Format)'!$C$10:$H$2050,4,)</f>
        <v>540</v>
      </c>
      <c r="I1184" s="65">
        <f>VLOOKUP($A1184,'NZ.Stat (Format)'!$C$10:$H$2050,5,)</f>
        <v>550</v>
      </c>
      <c r="J1184" s="65">
        <f>VLOOKUP($A1184,'NZ.Stat (Format)'!$C$10:$H$2050,6,)</f>
        <v>560</v>
      </c>
      <c r="K1184" s="37"/>
      <c r="L1184" s="37"/>
    </row>
    <row r="1185" spans="1:12" x14ac:dyDescent="0.25">
      <c r="A1185" s="37" t="s">
        <v>1204</v>
      </c>
      <c r="B1185" s="37" t="s">
        <v>236</v>
      </c>
      <c r="C1185" s="37" t="s">
        <v>236</v>
      </c>
      <c r="D1185" s="37" t="b">
        <f t="shared" si="18"/>
        <v>1</v>
      </c>
      <c r="E1185" s="37" t="str">
        <f>VLOOKUP(C1185,'EDB naming'!$A$6:$B$36,2,)</f>
        <v>Unison Networks</v>
      </c>
      <c r="F1185" s="37" t="str">
        <f>VLOOKUP(A1185,'NZ.Stat (Format)'!$C$10:$D$2050,2,)</f>
        <v>Taupo district</v>
      </c>
      <c r="G1185" s="37" t="str">
        <f>VLOOKUP(F1185,'TLA-EDB'!$A$12:$C$78,3,)</f>
        <v>Yes</v>
      </c>
      <c r="H1185" s="65">
        <f>VLOOKUP($A1185,'NZ.Stat (Format)'!$C$10:$H$2050,4,)</f>
        <v>90</v>
      </c>
      <c r="I1185" s="65">
        <f>VLOOKUP($A1185,'NZ.Stat (Format)'!$C$10:$H$2050,5,)</f>
        <v>100</v>
      </c>
      <c r="J1185" s="65">
        <f>VLOOKUP($A1185,'NZ.Stat (Format)'!$C$10:$H$2050,6,)</f>
        <v>110</v>
      </c>
      <c r="K1185" s="37"/>
      <c r="L1185" s="37"/>
    </row>
    <row r="1186" spans="1:12" x14ac:dyDescent="0.25">
      <c r="A1186" s="37" t="s">
        <v>1205</v>
      </c>
      <c r="B1186" s="37" t="s">
        <v>236</v>
      </c>
      <c r="C1186" s="37" t="s">
        <v>236</v>
      </c>
      <c r="D1186" s="37" t="b">
        <f t="shared" si="18"/>
        <v>1</v>
      </c>
      <c r="E1186" s="37" t="str">
        <f>VLOOKUP(C1186,'EDB naming'!$A$6:$B$36,2,)</f>
        <v>Unison Networks</v>
      </c>
      <c r="F1186" s="37" t="str">
        <f>VLOOKUP(A1186,'NZ.Stat (Format)'!$C$10:$D$2050,2,)</f>
        <v>Taupo district</v>
      </c>
      <c r="G1186" s="37" t="str">
        <f>VLOOKUP(F1186,'TLA-EDB'!$A$12:$C$78,3,)</f>
        <v>Yes</v>
      </c>
      <c r="H1186" s="65">
        <f>VLOOKUP($A1186,'NZ.Stat (Format)'!$C$10:$H$2050,4,)</f>
        <v>1600</v>
      </c>
      <c r="I1186" s="65">
        <f>VLOOKUP($A1186,'NZ.Stat (Format)'!$C$10:$H$2050,5,)</f>
        <v>1690</v>
      </c>
      <c r="J1186" s="65">
        <f>VLOOKUP($A1186,'NZ.Stat (Format)'!$C$10:$H$2050,6,)</f>
        <v>1750</v>
      </c>
      <c r="K1186" s="37"/>
      <c r="L1186" s="37"/>
    </row>
    <row r="1187" spans="1:12" x14ac:dyDescent="0.25">
      <c r="A1187" s="37" t="s">
        <v>1206</v>
      </c>
      <c r="B1187" s="37" t="s">
        <v>236</v>
      </c>
      <c r="C1187" s="37" t="s">
        <v>236</v>
      </c>
      <c r="D1187" s="37" t="b">
        <f t="shared" si="18"/>
        <v>1</v>
      </c>
      <c r="E1187" s="37" t="str">
        <f>VLOOKUP(C1187,'EDB naming'!$A$6:$B$36,2,)</f>
        <v>Unison Networks</v>
      </c>
      <c r="F1187" s="37" t="str">
        <f>VLOOKUP(A1187,'NZ.Stat (Format)'!$C$10:$D$2050,2,)</f>
        <v>Taupo district</v>
      </c>
      <c r="G1187" s="37" t="str">
        <f>VLOOKUP(F1187,'TLA-EDB'!$A$12:$C$78,3,)</f>
        <v>Yes</v>
      </c>
      <c r="H1187" s="65">
        <f>VLOOKUP($A1187,'NZ.Stat (Format)'!$C$10:$H$2050,4,)</f>
        <v>740</v>
      </c>
      <c r="I1187" s="65">
        <f>VLOOKUP($A1187,'NZ.Stat (Format)'!$C$10:$H$2050,5,)</f>
        <v>760</v>
      </c>
      <c r="J1187" s="65">
        <f>VLOOKUP($A1187,'NZ.Stat (Format)'!$C$10:$H$2050,6,)</f>
        <v>780</v>
      </c>
      <c r="K1187" s="37"/>
      <c r="L1187" s="37"/>
    </row>
    <row r="1188" spans="1:12" x14ac:dyDescent="0.25">
      <c r="A1188" s="37" t="s">
        <v>1207</v>
      </c>
      <c r="B1188" s="37" t="s">
        <v>236</v>
      </c>
      <c r="C1188" s="37" t="s">
        <v>236</v>
      </c>
      <c r="D1188" s="37" t="b">
        <f t="shared" si="18"/>
        <v>1</v>
      </c>
      <c r="E1188" s="37" t="str">
        <f>VLOOKUP(C1188,'EDB naming'!$A$6:$B$36,2,)</f>
        <v>Unison Networks</v>
      </c>
      <c r="F1188" s="37" t="str">
        <f>VLOOKUP(A1188,'NZ.Stat (Format)'!$C$10:$D$2050,2,)</f>
        <v>Taupo district</v>
      </c>
      <c r="G1188" s="37" t="str">
        <f>VLOOKUP(F1188,'TLA-EDB'!$A$12:$C$78,3,)</f>
        <v>Yes</v>
      </c>
      <c r="H1188" s="65">
        <f>VLOOKUP($A1188,'NZ.Stat (Format)'!$C$10:$H$2050,4,)</f>
        <v>430</v>
      </c>
      <c r="I1188" s="65">
        <f>VLOOKUP($A1188,'NZ.Stat (Format)'!$C$10:$H$2050,5,)</f>
        <v>430</v>
      </c>
      <c r="J1188" s="65">
        <f>VLOOKUP($A1188,'NZ.Stat (Format)'!$C$10:$H$2050,6,)</f>
        <v>410</v>
      </c>
      <c r="K1188" s="37"/>
      <c r="L1188" s="37"/>
    </row>
    <row r="1189" spans="1:12" x14ac:dyDescent="0.25">
      <c r="A1189" s="37" t="s">
        <v>1208</v>
      </c>
      <c r="B1189" s="37" t="s">
        <v>236</v>
      </c>
      <c r="C1189" s="37" t="s">
        <v>236</v>
      </c>
      <c r="D1189" s="37" t="b">
        <f t="shared" si="18"/>
        <v>1</v>
      </c>
      <c r="E1189" s="37" t="str">
        <f>VLOOKUP(C1189,'EDB naming'!$A$6:$B$36,2,)</f>
        <v>Unison Networks</v>
      </c>
      <c r="F1189" s="37" t="str">
        <f>VLOOKUP(A1189,'NZ.Stat (Format)'!$C$10:$D$2050,2,)</f>
        <v>Taupo district</v>
      </c>
      <c r="G1189" s="37" t="str">
        <f>VLOOKUP(F1189,'TLA-EDB'!$A$12:$C$78,3,)</f>
        <v>Yes</v>
      </c>
      <c r="H1189" s="65">
        <f>VLOOKUP($A1189,'NZ.Stat (Format)'!$C$10:$H$2050,4,)</f>
        <v>4010</v>
      </c>
      <c r="I1189" s="65">
        <f>VLOOKUP($A1189,'NZ.Stat (Format)'!$C$10:$H$2050,5,)</f>
        <v>4050</v>
      </c>
      <c r="J1189" s="65">
        <f>VLOOKUP($A1189,'NZ.Stat (Format)'!$C$10:$H$2050,6,)</f>
        <v>4060</v>
      </c>
      <c r="K1189" s="37"/>
      <c r="L1189" s="37"/>
    </row>
    <row r="1190" spans="1:12" x14ac:dyDescent="0.25">
      <c r="A1190" s="37" t="s">
        <v>1209</v>
      </c>
      <c r="B1190" s="37" t="s">
        <v>35</v>
      </c>
      <c r="C1190" s="37" t="s">
        <v>35</v>
      </c>
      <c r="D1190" s="37" t="b">
        <f t="shared" si="18"/>
        <v>1</v>
      </c>
      <c r="E1190" s="37" t="str">
        <f>VLOOKUP(C1190,'EDB naming'!$A$6:$B$36,2,)</f>
        <v>Powerco</v>
      </c>
      <c r="F1190" s="37" t="str">
        <f>VLOOKUP(A1190,'NZ.Stat (Format)'!$C$10:$D$2050,2,)</f>
        <v>Whanganui district</v>
      </c>
      <c r="G1190" s="37" t="str">
        <f>VLOOKUP(F1190,'TLA-EDB'!$A$12:$C$78,3,)</f>
        <v/>
      </c>
      <c r="H1190" s="65">
        <f>VLOOKUP($A1190,'NZ.Stat (Format)'!$C$10:$H$2050,4,)</f>
        <v>1260</v>
      </c>
      <c r="I1190" s="65">
        <f>VLOOKUP($A1190,'NZ.Stat (Format)'!$C$10:$H$2050,5,)</f>
        <v>1260</v>
      </c>
      <c r="J1190" s="65">
        <f>VLOOKUP($A1190,'NZ.Stat (Format)'!$C$10:$H$2050,6,)</f>
        <v>1250</v>
      </c>
      <c r="K1190" s="37"/>
      <c r="L1190" s="37"/>
    </row>
    <row r="1191" spans="1:12" x14ac:dyDescent="0.25">
      <c r="A1191" s="37" t="s">
        <v>1210</v>
      </c>
      <c r="B1191" s="37"/>
      <c r="C1191" s="37" t="s">
        <v>236</v>
      </c>
      <c r="D1191" s="37" t="b">
        <f t="shared" si="18"/>
        <v>0</v>
      </c>
      <c r="E1191" s="37" t="str">
        <f>VLOOKUP(C1191,'EDB naming'!$A$6:$B$36,2,)</f>
        <v>Unison Networks</v>
      </c>
      <c r="F1191" s="37" t="str">
        <f>VLOOKUP(A1191,'NZ.Stat (Format)'!$C$10:$D$2050,2,)</f>
        <v>Taupo district</v>
      </c>
      <c r="G1191" s="37" t="str">
        <f>VLOOKUP(F1191,'TLA-EDB'!$A$12:$C$78,3,)</f>
        <v>Yes</v>
      </c>
      <c r="H1191" s="65">
        <f>VLOOKUP($A1191,'NZ.Stat (Format)'!$C$10:$H$2050,4,)</f>
        <v>260</v>
      </c>
      <c r="I1191" s="65">
        <f>VLOOKUP($A1191,'NZ.Stat (Format)'!$C$10:$H$2050,5,)</f>
        <v>260</v>
      </c>
      <c r="J1191" s="65">
        <f>VLOOKUP($A1191,'NZ.Stat (Format)'!$C$10:$H$2050,6,)</f>
        <v>260</v>
      </c>
      <c r="K1191" s="37"/>
      <c r="L1191" s="37" t="s">
        <v>4174</v>
      </c>
    </row>
    <row r="1192" spans="1:12" x14ac:dyDescent="0.25">
      <c r="A1192" s="37" t="s">
        <v>1211</v>
      </c>
      <c r="B1192" s="37" t="s">
        <v>236</v>
      </c>
      <c r="C1192" s="37" t="s">
        <v>236</v>
      </c>
      <c r="D1192" s="37" t="b">
        <f t="shared" si="18"/>
        <v>1</v>
      </c>
      <c r="E1192" s="37" t="str">
        <f>VLOOKUP(C1192,'EDB naming'!$A$6:$B$36,2,)</f>
        <v>Unison Networks</v>
      </c>
      <c r="F1192" s="37" t="str">
        <f>VLOOKUP(A1192,'NZ.Stat (Format)'!$C$10:$D$2050,2,)</f>
        <v>Taupo district</v>
      </c>
      <c r="G1192" s="37" t="str">
        <f>VLOOKUP(F1192,'TLA-EDB'!$A$12:$C$78,3,)</f>
        <v>Yes</v>
      </c>
      <c r="H1192" s="65">
        <f>VLOOKUP($A1192,'NZ.Stat (Format)'!$C$10:$H$2050,4,)</f>
        <v>1650</v>
      </c>
      <c r="I1192" s="65">
        <f>VLOOKUP($A1192,'NZ.Stat (Format)'!$C$10:$H$2050,5,)</f>
        <v>1690</v>
      </c>
      <c r="J1192" s="65">
        <f>VLOOKUP($A1192,'NZ.Stat (Format)'!$C$10:$H$2050,6,)</f>
        <v>1710</v>
      </c>
      <c r="K1192" s="37"/>
      <c r="L1192" s="37"/>
    </row>
    <row r="1193" spans="1:12" x14ac:dyDescent="0.25">
      <c r="A1193" s="37" t="s">
        <v>1212</v>
      </c>
      <c r="B1193" s="37" t="s">
        <v>35</v>
      </c>
      <c r="C1193" s="37" t="s">
        <v>35</v>
      </c>
      <c r="D1193" s="37" t="b">
        <f t="shared" si="18"/>
        <v>1</v>
      </c>
      <c r="E1193" s="37" t="str">
        <f>VLOOKUP(C1193,'EDB naming'!$A$6:$B$36,2,)</f>
        <v>Powerco</v>
      </c>
      <c r="F1193" s="37" t="str">
        <f>VLOOKUP(A1193,'NZ.Stat (Format)'!$C$10:$D$2050,2,)</f>
        <v>Whanganui district</v>
      </c>
      <c r="G1193" s="37" t="str">
        <f>VLOOKUP(F1193,'TLA-EDB'!$A$12:$C$78,3,)</f>
        <v/>
      </c>
      <c r="H1193" s="65">
        <f>VLOOKUP($A1193,'NZ.Stat (Format)'!$C$10:$H$2050,4,)</f>
        <v>320</v>
      </c>
      <c r="I1193" s="65">
        <f>VLOOKUP($A1193,'NZ.Stat (Format)'!$C$10:$H$2050,5,)</f>
        <v>330</v>
      </c>
      <c r="J1193" s="65">
        <f>VLOOKUP($A1193,'NZ.Stat (Format)'!$C$10:$H$2050,6,)</f>
        <v>330</v>
      </c>
      <c r="K1193" s="37"/>
      <c r="L1193" s="37"/>
    </row>
    <row r="1194" spans="1:12" x14ac:dyDescent="0.25">
      <c r="A1194" s="37" t="s">
        <v>1213</v>
      </c>
      <c r="B1194" s="37" t="s">
        <v>236</v>
      </c>
      <c r="C1194" s="37" t="s">
        <v>236</v>
      </c>
      <c r="D1194" s="37" t="b">
        <f t="shared" si="18"/>
        <v>1</v>
      </c>
      <c r="E1194" s="37" t="str">
        <f>VLOOKUP(C1194,'EDB naming'!$A$6:$B$36,2,)</f>
        <v>Unison Networks</v>
      </c>
      <c r="F1194" s="37" t="str">
        <f>VLOOKUP(A1194,'NZ.Stat (Format)'!$C$10:$D$2050,2,)</f>
        <v>Taupo district</v>
      </c>
      <c r="G1194" s="37" t="str">
        <f>VLOOKUP(F1194,'TLA-EDB'!$A$12:$C$78,3,)</f>
        <v>Yes</v>
      </c>
      <c r="H1194" s="65">
        <f>VLOOKUP($A1194,'NZ.Stat (Format)'!$C$10:$H$2050,4,)</f>
        <v>4660</v>
      </c>
      <c r="I1194" s="65">
        <f>VLOOKUP($A1194,'NZ.Stat (Format)'!$C$10:$H$2050,5,)</f>
        <v>4800</v>
      </c>
      <c r="J1194" s="65">
        <f>VLOOKUP($A1194,'NZ.Stat (Format)'!$C$10:$H$2050,6,)</f>
        <v>4900</v>
      </c>
      <c r="K1194" s="37"/>
      <c r="L1194" s="37"/>
    </row>
    <row r="1195" spans="1:12" x14ac:dyDescent="0.25">
      <c r="A1195" s="37" t="s">
        <v>1214</v>
      </c>
      <c r="B1195" s="37" t="s">
        <v>236</v>
      </c>
      <c r="C1195" s="37" t="s">
        <v>236</v>
      </c>
      <c r="D1195" s="37" t="b">
        <f t="shared" si="18"/>
        <v>1</v>
      </c>
      <c r="E1195" s="37" t="str">
        <f>VLOOKUP(C1195,'EDB naming'!$A$6:$B$36,2,)</f>
        <v>Unison Networks</v>
      </c>
      <c r="F1195" s="37" t="str">
        <f>VLOOKUP(A1195,'NZ.Stat (Format)'!$C$10:$D$2050,2,)</f>
        <v>Taupo district</v>
      </c>
      <c r="G1195" s="37" t="str">
        <f>VLOOKUP(F1195,'TLA-EDB'!$A$12:$C$78,3,)</f>
        <v>Yes</v>
      </c>
      <c r="H1195" s="65">
        <f>VLOOKUP($A1195,'NZ.Stat (Format)'!$C$10:$H$2050,4,)</f>
        <v>3910</v>
      </c>
      <c r="I1195" s="65">
        <f>VLOOKUP($A1195,'NZ.Stat (Format)'!$C$10:$H$2050,5,)</f>
        <v>3930</v>
      </c>
      <c r="J1195" s="65">
        <f>VLOOKUP($A1195,'NZ.Stat (Format)'!$C$10:$H$2050,6,)</f>
        <v>3930</v>
      </c>
      <c r="K1195" s="37"/>
      <c r="L1195" s="37"/>
    </row>
    <row r="1196" spans="1:12" x14ac:dyDescent="0.25">
      <c r="A1196" s="37" t="s">
        <v>1215</v>
      </c>
      <c r="B1196" s="37" t="s">
        <v>236</v>
      </c>
      <c r="C1196" s="37" t="s">
        <v>236</v>
      </c>
      <c r="D1196" s="37" t="b">
        <f t="shared" si="18"/>
        <v>1</v>
      </c>
      <c r="E1196" s="37" t="str">
        <f>VLOOKUP(C1196,'EDB naming'!$A$6:$B$36,2,)</f>
        <v>Unison Networks</v>
      </c>
      <c r="F1196" s="37" t="str">
        <f>VLOOKUP(A1196,'NZ.Stat (Format)'!$C$10:$D$2050,2,)</f>
        <v>Taupo district</v>
      </c>
      <c r="G1196" s="37" t="str">
        <f>VLOOKUP(F1196,'TLA-EDB'!$A$12:$C$78,3,)</f>
        <v>Yes</v>
      </c>
      <c r="H1196" s="65">
        <f>VLOOKUP($A1196,'NZ.Stat (Format)'!$C$10:$H$2050,4,)</f>
        <v>2110</v>
      </c>
      <c r="I1196" s="65">
        <f>VLOOKUP($A1196,'NZ.Stat (Format)'!$C$10:$H$2050,5,)</f>
        <v>2150</v>
      </c>
      <c r="J1196" s="65">
        <f>VLOOKUP($A1196,'NZ.Stat (Format)'!$C$10:$H$2050,6,)</f>
        <v>2170</v>
      </c>
      <c r="K1196" s="37"/>
      <c r="L1196" s="37"/>
    </row>
    <row r="1197" spans="1:12" x14ac:dyDescent="0.25">
      <c r="A1197" s="37" t="s">
        <v>1216</v>
      </c>
      <c r="B1197" s="37" t="s">
        <v>276</v>
      </c>
      <c r="C1197" s="37" t="s">
        <v>276</v>
      </c>
      <c r="D1197" s="37" t="b">
        <f t="shared" si="18"/>
        <v>1</v>
      </c>
      <c r="E1197" s="37" t="str">
        <f>VLOOKUP(C1197,'EDB naming'!$A$6:$B$36,2,)</f>
        <v>Horizon Energy</v>
      </c>
      <c r="F1197" s="37" t="str">
        <f>VLOOKUP(A1197,'NZ.Stat (Format)'!$C$10:$D$2050,2,)</f>
        <v>Whakatane district</v>
      </c>
      <c r="G1197" s="37" t="str">
        <f>VLOOKUP(F1197,'TLA-EDB'!$A$12:$C$78,3,)</f>
        <v/>
      </c>
      <c r="H1197" s="65">
        <f>VLOOKUP($A1197,'NZ.Stat (Format)'!$C$10:$H$2050,4,)</f>
        <v>3310</v>
      </c>
      <c r="I1197" s="65">
        <f>VLOOKUP($A1197,'NZ.Stat (Format)'!$C$10:$H$2050,5,)</f>
        <v>3280</v>
      </c>
      <c r="J1197" s="65">
        <f>VLOOKUP($A1197,'NZ.Stat (Format)'!$C$10:$H$2050,6,)</f>
        <v>3230</v>
      </c>
      <c r="K1197" s="37"/>
      <c r="L1197" s="37"/>
    </row>
    <row r="1198" spans="1:12" x14ac:dyDescent="0.25">
      <c r="A1198" s="37" t="s">
        <v>1217</v>
      </c>
      <c r="B1198" s="37" t="s">
        <v>299</v>
      </c>
      <c r="C1198" s="37" t="s">
        <v>299</v>
      </c>
      <c r="D1198" s="37" t="b">
        <f t="shared" si="18"/>
        <v>1</v>
      </c>
      <c r="E1198" s="37" t="str">
        <f>VLOOKUP(C1198,'EDB naming'!$A$6:$B$36,2,)</f>
        <v>Eastland Network</v>
      </c>
      <c r="F1198" s="37" t="str">
        <f>VLOOKUP(A1198,'NZ.Stat (Format)'!$C$10:$D$2050,2,)</f>
        <v>Gisborne district</v>
      </c>
      <c r="G1198" s="37" t="str">
        <f>VLOOKUP(F1198,'TLA-EDB'!$A$12:$C$78,3,)</f>
        <v/>
      </c>
      <c r="H1198" s="65">
        <f>VLOOKUP($A1198,'NZ.Stat (Format)'!$C$10:$H$2050,4,)</f>
        <v>370</v>
      </c>
      <c r="I1198" s="65">
        <f>VLOOKUP($A1198,'NZ.Stat (Format)'!$C$10:$H$2050,5,)</f>
        <v>360</v>
      </c>
      <c r="J1198" s="65">
        <f>VLOOKUP($A1198,'NZ.Stat (Format)'!$C$10:$H$2050,6,)</f>
        <v>350</v>
      </c>
      <c r="K1198" s="37"/>
      <c r="L1198" s="37"/>
    </row>
    <row r="1199" spans="1:12" x14ac:dyDescent="0.25">
      <c r="A1199" s="37" t="s">
        <v>1218</v>
      </c>
      <c r="B1199" s="37" t="s">
        <v>276</v>
      </c>
      <c r="C1199" s="37" t="s">
        <v>276</v>
      </c>
      <c r="D1199" s="37" t="b">
        <f t="shared" si="18"/>
        <v>1</v>
      </c>
      <c r="E1199" s="37" t="str">
        <f>VLOOKUP(C1199,'EDB naming'!$A$6:$B$36,2,)</f>
        <v>Horizon Energy</v>
      </c>
      <c r="F1199" s="37" t="str">
        <f>VLOOKUP(A1199,'NZ.Stat (Format)'!$C$10:$D$2050,2,)</f>
        <v>Whakatane district</v>
      </c>
      <c r="G1199" s="37" t="str">
        <f>VLOOKUP(F1199,'TLA-EDB'!$A$12:$C$78,3,)</f>
        <v/>
      </c>
      <c r="H1199" s="65">
        <f>VLOOKUP($A1199,'NZ.Stat (Format)'!$C$10:$H$2050,4,)</f>
        <v>1190</v>
      </c>
      <c r="I1199" s="65">
        <f>VLOOKUP($A1199,'NZ.Stat (Format)'!$C$10:$H$2050,5,)</f>
        <v>1280</v>
      </c>
      <c r="J1199" s="65">
        <f>VLOOKUP($A1199,'NZ.Stat (Format)'!$C$10:$H$2050,6,)</f>
        <v>1370</v>
      </c>
      <c r="K1199" s="37"/>
      <c r="L1199" s="37"/>
    </row>
    <row r="1200" spans="1:12" x14ac:dyDescent="0.25">
      <c r="A1200" s="37" t="s">
        <v>1219</v>
      </c>
      <c r="B1200" s="37" t="s">
        <v>299</v>
      </c>
      <c r="C1200" s="37" t="s">
        <v>299</v>
      </c>
      <c r="D1200" s="37" t="b">
        <f t="shared" si="18"/>
        <v>1</v>
      </c>
      <c r="E1200" s="37" t="str">
        <f>VLOOKUP(C1200,'EDB naming'!$A$6:$B$36,2,)</f>
        <v>Eastland Network</v>
      </c>
      <c r="F1200" s="37" t="str">
        <f>VLOOKUP(A1200,'NZ.Stat (Format)'!$C$10:$D$2050,2,)</f>
        <v>Gisborne district</v>
      </c>
      <c r="G1200" s="37" t="str">
        <f>VLOOKUP(F1200,'TLA-EDB'!$A$12:$C$78,3,)</f>
        <v/>
      </c>
      <c r="H1200" s="65">
        <f>VLOOKUP($A1200,'NZ.Stat (Format)'!$C$10:$H$2050,4,)</f>
        <v>4780</v>
      </c>
      <c r="I1200" s="65">
        <f>VLOOKUP($A1200,'NZ.Stat (Format)'!$C$10:$H$2050,5,)</f>
        <v>4830</v>
      </c>
      <c r="J1200" s="65">
        <f>VLOOKUP($A1200,'NZ.Stat (Format)'!$C$10:$H$2050,6,)</f>
        <v>4860</v>
      </c>
      <c r="K1200" s="37"/>
      <c r="L1200" s="37"/>
    </row>
    <row r="1201" spans="1:12" x14ac:dyDescent="0.25">
      <c r="A1201" s="37" t="s">
        <v>1220</v>
      </c>
      <c r="B1201" s="37" t="s">
        <v>276</v>
      </c>
      <c r="C1201" s="37" t="s">
        <v>276</v>
      </c>
      <c r="D1201" s="37" t="b">
        <f t="shared" si="18"/>
        <v>1</v>
      </c>
      <c r="E1201" s="37" t="str">
        <f>VLOOKUP(C1201,'EDB naming'!$A$6:$B$36,2,)</f>
        <v>Horizon Energy</v>
      </c>
      <c r="F1201" s="37" t="str">
        <f>VLOOKUP(A1201,'NZ.Stat (Format)'!$C$10:$D$2050,2,)</f>
        <v>Whakatane district</v>
      </c>
      <c r="G1201" s="37" t="str">
        <f>VLOOKUP(F1201,'TLA-EDB'!$A$12:$C$78,3,)</f>
        <v/>
      </c>
      <c r="H1201" s="65">
        <f>VLOOKUP($A1201,'NZ.Stat (Format)'!$C$10:$H$2050,4,)</f>
        <v>4060</v>
      </c>
      <c r="I1201" s="65">
        <f>VLOOKUP($A1201,'NZ.Stat (Format)'!$C$10:$H$2050,5,)</f>
        <v>4090</v>
      </c>
      <c r="J1201" s="65">
        <f>VLOOKUP($A1201,'NZ.Stat (Format)'!$C$10:$H$2050,6,)</f>
        <v>4090</v>
      </c>
      <c r="K1201" s="37"/>
      <c r="L1201" s="37"/>
    </row>
    <row r="1202" spans="1:12" x14ac:dyDescent="0.25">
      <c r="A1202" s="37" t="s">
        <v>1221</v>
      </c>
      <c r="B1202" s="37" t="s">
        <v>299</v>
      </c>
      <c r="C1202" s="37" t="s">
        <v>299</v>
      </c>
      <c r="D1202" s="37" t="b">
        <f t="shared" si="18"/>
        <v>1</v>
      </c>
      <c r="E1202" s="37" t="str">
        <f>VLOOKUP(C1202,'EDB naming'!$A$6:$B$36,2,)</f>
        <v>Eastland Network</v>
      </c>
      <c r="F1202" s="37" t="str">
        <f>VLOOKUP(A1202,'NZ.Stat (Format)'!$C$10:$D$2050,2,)</f>
        <v>Gisborne district</v>
      </c>
      <c r="G1202" s="37" t="str">
        <f>VLOOKUP(F1202,'TLA-EDB'!$A$12:$C$78,3,)</f>
        <v/>
      </c>
      <c r="H1202" s="65">
        <f>VLOOKUP($A1202,'NZ.Stat (Format)'!$C$10:$H$2050,4,)</f>
        <v>2960</v>
      </c>
      <c r="I1202" s="65">
        <f>VLOOKUP($A1202,'NZ.Stat (Format)'!$C$10:$H$2050,5,)</f>
        <v>3010</v>
      </c>
      <c r="J1202" s="65">
        <f>VLOOKUP($A1202,'NZ.Stat (Format)'!$C$10:$H$2050,6,)</f>
        <v>3060</v>
      </c>
      <c r="K1202" s="37"/>
      <c r="L1202" s="37"/>
    </row>
    <row r="1203" spans="1:12" x14ac:dyDescent="0.25">
      <c r="A1203" s="37" t="s">
        <v>1222</v>
      </c>
      <c r="B1203" s="37" t="s">
        <v>236</v>
      </c>
      <c r="C1203" s="37" t="s">
        <v>236</v>
      </c>
      <c r="D1203" s="37" t="b">
        <f t="shared" si="18"/>
        <v>1</v>
      </c>
      <c r="E1203" s="37" t="str">
        <f>VLOOKUP(C1203,'EDB naming'!$A$6:$B$36,2,)</f>
        <v>Unison Networks</v>
      </c>
      <c r="F1203" s="37" t="str">
        <f>VLOOKUP(A1203,'NZ.Stat (Format)'!$C$10:$D$2050,2,)</f>
        <v>Napier city</v>
      </c>
      <c r="G1203" s="37" t="str">
        <f>VLOOKUP(F1203,'TLA-EDB'!$A$12:$C$78,3,)</f>
        <v/>
      </c>
      <c r="H1203" s="65">
        <f>VLOOKUP($A1203,'NZ.Stat (Format)'!$C$10:$H$2050,4,)</f>
        <v>2890</v>
      </c>
      <c r="I1203" s="65">
        <f>VLOOKUP($A1203,'NZ.Stat (Format)'!$C$10:$H$2050,5,)</f>
        <v>2920</v>
      </c>
      <c r="J1203" s="65">
        <f>VLOOKUP($A1203,'NZ.Stat (Format)'!$C$10:$H$2050,6,)</f>
        <v>2930</v>
      </c>
      <c r="K1203" s="37"/>
      <c r="L1203" s="37"/>
    </row>
    <row r="1204" spans="1:12" x14ac:dyDescent="0.25">
      <c r="A1204" s="37" t="s">
        <v>1223</v>
      </c>
      <c r="B1204" s="37" t="s">
        <v>276</v>
      </c>
      <c r="C1204" s="37" t="s">
        <v>276</v>
      </c>
      <c r="D1204" s="37" t="b">
        <f t="shared" si="18"/>
        <v>1</v>
      </c>
      <c r="E1204" s="37" t="str">
        <f>VLOOKUP(C1204,'EDB naming'!$A$6:$B$36,2,)</f>
        <v>Horizon Energy</v>
      </c>
      <c r="F1204" s="37" t="str">
        <f>VLOOKUP(A1204,'NZ.Stat (Format)'!$C$10:$D$2050,2,)</f>
        <v>Whakatane district</v>
      </c>
      <c r="G1204" s="37" t="str">
        <f>VLOOKUP(F1204,'TLA-EDB'!$A$12:$C$78,3,)</f>
        <v/>
      </c>
      <c r="H1204" s="65">
        <f>VLOOKUP($A1204,'NZ.Stat (Format)'!$C$10:$H$2050,4,)</f>
        <v>560</v>
      </c>
      <c r="I1204" s="65">
        <f>VLOOKUP($A1204,'NZ.Stat (Format)'!$C$10:$H$2050,5,)</f>
        <v>590</v>
      </c>
      <c r="J1204" s="65">
        <f>VLOOKUP($A1204,'NZ.Stat (Format)'!$C$10:$H$2050,6,)</f>
        <v>610</v>
      </c>
      <c r="K1204" s="37"/>
      <c r="L1204" s="37"/>
    </row>
    <row r="1205" spans="1:12" x14ac:dyDescent="0.25">
      <c r="A1205" s="37" t="s">
        <v>1224</v>
      </c>
      <c r="B1205" s="37" t="s">
        <v>299</v>
      </c>
      <c r="C1205" s="37" t="s">
        <v>299</v>
      </c>
      <c r="D1205" s="37" t="b">
        <f t="shared" si="18"/>
        <v>1</v>
      </c>
      <c r="E1205" s="37" t="str">
        <f>VLOOKUP(C1205,'EDB naming'!$A$6:$B$36,2,)</f>
        <v>Eastland Network</v>
      </c>
      <c r="F1205" s="37" t="str">
        <f>VLOOKUP(A1205,'NZ.Stat (Format)'!$C$10:$D$2050,2,)</f>
        <v>Gisborne district</v>
      </c>
      <c r="G1205" s="37" t="str">
        <f>VLOOKUP(F1205,'TLA-EDB'!$A$12:$C$78,3,)</f>
        <v/>
      </c>
      <c r="H1205" s="65">
        <f>VLOOKUP($A1205,'NZ.Stat (Format)'!$C$10:$H$2050,4,)</f>
        <v>2170</v>
      </c>
      <c r="I1205" s="65">
        <f>VLOOKUP($A1205,'NZ.Stat (Format)'!$C$10:$H$2050,5,)</f>
        <v>2180</v>
      </c>
      <c r="J1205" s="65">
        <f>VLOOKUP($A1205,'NZ.Stat (Format)'!$C$10:$H$2050,6,)</f>
        <v>2180</v>
      </c>
      <c r="K1205" s="37"/>
      <c r="L1205" s="37"/>
    </row>
    <row r="1206" spans="1:12" x14ac:dyDescent="0.25">
      <c r="A1206" s="37" t="s">
        <v>1225</v>
      </c>
      <c r="B1206" s="37" t="s">
        <v>299</v>
      </c>
      <c r="C1206" s="37" t="s">
        <v>299</v>
      </c>
      <c r="D1206" s="37" t="b">
        <f t="shared" si="18"/>
        <v>1</v>
      </c>
      <c r="E1206" s="37" t="str">
        <f>VLOOKUP(C1206,'EDB naming'!$A$6:$B$36,2,)</f>
        <v>Eastland Network</v>
      </c>
      <c r="F1206" s="37" t="str">
        <f>VLOOKUP(A1206,'NZ.Stat (Format)'!$C$10:$D$2050,2,)</f>
        <v>Gisborne district</v>
      </c>
      <c r="G1206" s="37" t="str">
        <f>VLOOKUP(F1206,'TLA-EDB'!$A$12:$C$78,3,)</f>
        <v/>
      </c>
      <c r="H1206" s="65">
        <f>VLOOKUP($A1206,'NZ.Stat (Format)'!$C$10:$H$2050,4,)</f>
        <v>2520</v>
      </c>
      <c r="I1206" s="65">
        <f>VLOOKUP($A1206,'NZ.Stat (Format)'!$C$10:$H$2050,5,)</f>
        <v>2530</v>
      </c>
      <c r="J1206" s="65">
        <f>VLOOKUP($A1206,'NZ.Stat (Format)'!$C$10:$H$2050,6,)</f>
        <v>2530</v>
      </c>
      <c r="K1206" s="37"/>
      <c r="L1206" s="37"/>
    </row>
    <row r="1207" spans="1:12" x14ac:dyDescent="0.25">
      <c r="A1207" s="37" t="s">
        <v>1226</v>
      </c>
      <c r="B1207" s="37" t="s">
        <v>276</v>
      </c>
      <c r="C1207" s="37" t="s">
        <v>276</v>
      </c>
      <c r="D1207" s="37" t="b">
        <f t="shared" si="18"/>
        <v>1</v>
      </c>
      <c r="E1207" s="37" t="str">
        <f>VLOOKUP(C1207,'EDB naming'!$A$6:$B$36,2,)</f>
        <v>Horizon Energy</v>
      </c>
      <c r="F1207" s="37" t="str">
        <f>VLOOKUP(A1207,'NZ.Stat (Format)'!$C$10:$D$2050,2,)</f>
        <v>Whakatane district</v>
      </c>
      <c r="G1207" s="37" t="str">
        <f>VLOOKUP(F1207,'TLA-EDB'!$A$12:$C$78,3,)</f>
        <v/>
      </c>
      <c r="H1207" s="65">
        <f>VLOOKUP($A1207,'NZ.Stat (Format)'!$C$10:$H$2050,4,)</f>
        <v>680</v>
      </c>
      <c r="I1207" s="65">
        <f>VLOOKUP($A1207,'NZ.Stat (Format)'!$C$10:$H$2050,5,)</f>
        <v>700</v>
      </c>
      <c r="J1207" s="65">
        <f>VLOOKUP($A1207,'NZ.Stat (Format)'!$C$10:$H$2050,6,)</f>
        <v>730</v>
      </c>
      <c r="K1207" s="37"/>
      <c r="L1207" s="37"/>
    </row>
    <row r="1208" spans="1:12" x14ac:dyDescent="0.25">
      <c r="A1208" s="37" t="s">
        <v>1227</v>
      </c>
      <c r="B1208" s="37" t="s">
        <v>299</v>
      </c>
      <c r="C1208" s="37" t="s">
        <v>299</v>
      </c>
      <c r="D1208" s="37" t="b">
        <f t="shared" si="18"/>
        <v>1</v>
      </c>
      <c r="E1208" s="37" t="str">
        <f>VLOOKUP(C1208,'EDB naming'!$A$6:$B$36,2,)</f>
        <v>Eastland Network</v>
      </c>
      <c r="F1208" s="37" t="str">
        <f>VLOOKUP(A1208,'NZ.Stat (Format)'!$C$10:$D$2050,2,)</f>
        <v>Gisborne district</v>
      </c>
      <c r="G1208" s="37" t="str">
        <f>VLOOKUP(F1208,'TLA-EDB'!$A$12:$C$78,3,)</f>
        <v/>
      </c>
      <c r="H1208" s="65">
        <f>VLOOKUP($A1208,'NZ.Stat (Format)'!$C$10:$H$2050,4,)</f>
        <v>2970</v>
      </c>
      <c r="I1208" s="65">
        <f>VLOOKUP($A1208,'NZ.Stat (Format)'!$C$10:$H$2050,5,)</f>
        <v>3000</v>
      </c>
      <c r="J1208" s="65">
        <f>VLOOKUP($A1208,'NZ.Stat (Format)'!$C$10:$H$2050,6,)</f>
        <v>3010</v>
      </c>
      <c r="K1208" s="37"/>
      <c r="L1208" s="37"/>
    </row>
    <row r="1209" spans="1:12" x14ac:dyDescent="0.25">
      <c r="A1209" s="37" t="s">
        <v>1228</v>
      </c>
      <c r="B1209" s="37" t="s">
        <v>276</v>
      </c>
      <c r="C1209" s="37" t="s">
        <v>276</v>
      </c>
      <c r="D1209" s="37" t="b">
        <f t="shared" si="18"/>
        <v>1</v>
      </c>
      <c r="E1209" s="37" t="str">
        <f>VLOOKUP(C1209,'EDB naming'!$A$6:$B$36,2,)</f>
        <v>Horizon Energy</v>
      </c>
      <c r="F1209" s="37" t="str">
        <f>VLOOKUP(A1209,'NZ.Stat (Format)'!$C$10:$D$2050,2,)</f>
        <v>Whakatane district</v>
      </c>
      <c r="G1209" s="37" t="str">
        <f>VLOOKUP(F1209,'TLA-EDB'!$A$12:$C$78,3,)</f>
        <v/>
      </c>
      <c r="H1209" s="65">
        <f>VLOOKUP($A1209,'NZ.Stat (Format)'!$C$10:$H$2050,4,)</f>
        <v>600</v>
      </c>
      <c r="I1209" s="65">
        <f>VLOOKUP($A1209,'NZ.Stat (Format)'!$C$10:$H$2050,5,)</f>
        <v>590</v>
      </c>
      <c r="J1209" s="65">
        <f>VLOOKUP($A1209,'NZ.Stat (Format)'!$C$10:$H$2050,6,)</f>
        <v>580</v>
      </c>
      <c r="K1209" s="37"/>
      <c r="L1209" s="37"/>
    </row>
    <row r="1210" spans="1:12" x14ac:dyDescent="0.25">
      <c r="A1210" s="37" t="s">
        <v>1229</v>
      </c>
      <c r="B1210" s="37" t="s">
        <v>236</v>
      </c>
      <c r="C1210" s="37" t="s">
        <v>236</v>
      </c>
      <c r="D1210" s="37" t="b">
        <f t="shared" si="18"/>
        <v>1</v>
      </c>
      <c r="E1210" s="37" t="str">
        <f>VLOOKUP(C1210,'EDB naming'!$A$6:$B$36,2,)</f>
        <v>Unison Networks</v>
      </c>
      <c r="F1210" s="37" t="str">
        <f>VLOOKUP(A1210,'NZ.Stat (Format)'!$C$10:$D$2050,2,)</f>
        <v>Napier city</v>
      </c>
      <c r="G1210" s="37" t="str">
        <f>VLOOKUP(F1210,'TLA-EDB'!$A$12:$C$78,3,)</f>
        <v/>
      </c>
      <c r="H1210" s="65">
        <f>VLOOKUP($A1210,'NZ.Stat (Format)'!$C$10:$H$2050,4,)</f>
        <v>2620</v>
      </c>
      <c r="I1210" s="65">
        <f>VLOOKUP($A1210,'NZ.Stat (Format)'!$C$10:$H$2050,5,)</f>
        <v>2620</v>
      </c>
      <c r="J1210" s="65">
        <f>VLOOKUP($A1210,'NZ.Stat (Format)'!$C$10:$H$2050,6,)</f>
        <v>2600</v>
      </c>
      <c r="K1210" s="37"/>
      <c r="L1210" s="37"/>
    </row>
    <row r="1211" spans="1:12" x14ac:dyDescent="0.25">
      <c r="A1211" s="37" t="s">
        <v>1230</v>
      </c>
      <c r="B1211" s="37" t="s">
        <v>236</v>
      </c>
      <c r="C1211" s="37" t="s">
        <v>236</v>
      </c>
      <c r="D1211" s="37" t="b">
        <f t="shared" si="18"/>
        <v>1</v>
      </c>
      <c r="E1211" s="37" t="str">
        <f>VLOOKUP(C1211,'EDB naming'!$A$6:$B$36,2,)</f>
        <v>Unison Networks</v>
      </c>
      <c r="F1211" s="37" t="str">
        <f>VLOOKUP(A1211,'NZ.Stat (Format)'!$C$10:$D$2050,2,)</f>
        <v>Napier city</v>
      </c>
      <c r="G1211" s="37" t="str">
        <f>VLOOKUP(F1211,'TLA-EDB'!$A$12:$C$78,3,)</f>
        <v/>
      </c>
      <c r="H1211" s="65">
        <f>VLOOKUP($A1211,'NZ.Stat (Format)'!$C$10:$H$2050,4,)</f>
        <v>2670</v>
      </c>
      <c r="I1211" s="65">
        <f>VLOOKUP($A1211,'NZ.Stat (Format)'!$C$10:$H$2050,5,)</f>
        <v>2670</v>
      </c>
      <c r="J1211" s="65">
        <f>VLOOKUP($A1211,'NZ.Stat (Format)'!$C$10:$H$2050,6,)</f>
        <v>2650</v>
      </c>
      <c r="K1211" s="37"/>
      <c r="L1211" s="37"/>
    </row>
    <row r="1212" spans="1:12" x14ac:dyDescent="0.25">
      <c r="A1212" s="37" t="s">
        <v>1231</v>
      </c>
      <c r="B1212" s="37" t="s">
        <v>276</v>
      </c>
      <c r="C1212" s="37" t="s">
        <v>276</v>
      </c>
      <c r="D1212" s="37" t="b">
        <f t="shared" si="18"/>
        <v>1</v>
      </c>
      <c r="E1212" s="37" t="str">
        <f>VLOOKUP(C1212,'EDB naming'!$A$6:$B$36,2,)</f>
        <v>Horizon Energy</v>
      </c>
      <c r="F1212" s="37" t="str">
        <f>VLOOKUP(A1212,'NZ.Stat (Format)'!$C$10:$D$2050,2,)</f>
        <v>Kawerau district</v>
      </c>
      <c r="G1212" s="37" t="str">
        <f>VLOOKUP(F1212,'TLA-EDB'!$A$12:$C$78,3,)</f>
        <v/>
      </c>
      <c r="H1212" s="65">
        <f>VLOOKUP($A1212,'NZ.Stat (Format)'!$C$10:$H$2050,4,)</f>
        <v>6840</v>
      </c>
      <c r="I1212" s="65">
        <f>VLOOKUP($A1212,'NZ.Stat (Format)'!$C$10:$H$2050,5,)</f>
        <v>6630</v>
      </c>
      <c r="J1212" s="65">
        <f>VLOOKUP($A1212,'NZ.Stat (Format)'!$C$10:$H$2050,6,)</f>
        <v>6370</v>
      </c>
      <c r="K1212" s="37"/>
      <c r="L1212" s="37"/>
    </row>
    <row r="1213" spans="1:12" x14ac:dyDescent="0.25">
      <c r="A1213" s="37" t="s">
        <v>1232</v>
      </c>
      <c r="B1213" s="37" t="s">
        <v>276</v>
      </c>
      <c r="C1213" s="37" t="s">
        <v>276</v>
      </c>
      <c r="D1213" s="37" t="b">
        <f t="shared" si="18"/>
        <v>1</v>
      </c>
      <c r="E1213" s="37" t="str">
        <f>VLOOKUP(C1213,'EDB naming'!$A$6:$B$36,2,)</f>
        <v>Horizon Energy</v>
      </c>
      <c r="F1213" s="37" t="str">
        <f>VLOOKUP(A1213,'NZ.Stat (Format)'!$C$10:$D$2050,2,)</f>
        <v>Whakatane district</v>
      </c>
      <c r="G1213" s="37" t="str">
        <f>VLOOKUP(F1213,'TLA-EDB'!$A$12:$C$78,3,)</f>
        <v/>
      </c>
      <c r="H1213" s="65">
        <f>VLOOKUP($A1213,'NZ.Stat (Format)'!$C$10:$H$2050,4,)</f>
        <v>1710</v>
      </c>
      <c r="I1213" s="65">
        <f>VLOOKUP($A1213,'NZ.Stat (Format)'!$C$10:$H$2050,5,)</f>
        <v>1690</v>
      </c>
      <c r="J1213" s="65">
        <f>VLOOKUP($A1213,'NZ.Stat (Format)'!$C$10:$H$2050,6,)</f>
        <v>1660</v>
      </c>
      <c r="K1213" s="37"/>
      <c r="L1213" s="37"/>
    </row>
    <row r="1214" spans="1:12" x14ac:dyDescent="0.25">
      <c r="A1214" s="37" t="s">
        <v>1233</v>
      </c>
      <c r="B1214" s="37" t="s">
        <v>4207</v>
      </c>
      <c r="C1214" s="37" t="s">
        <v>4207</v>
      </c>
      <c r="D1214" s="37" t="b">
        <f t="shared" si="18"/>
        <v>1</v>
      </c>
      <c r="E1214" s="37" t="str">
        <f>VLOOKUP(C1214,'EDB naming'!$A$6:$B$36,2,)</f>
        <v>Wellington Electricity</v>
      </c>
      <c r="F1214" s="37" t="str">
        <f>VLOOKUP(A1214,'NZ.Stat (Format)'!$C$10:$D$2050,2,)</f>
        <v>Wellington city</v>
      </c>
      <c r="G1214" s="37" t="str">
        <f>VLOOKUP(F1214,'TLA-EDB'!$A$12:$C$78,3,)</f>
        <v/>
      </c>
      <c r="H1214" s="65">
        <f>VLOOKUP($A1214,'NZ.Stat (Format)'!$C$10:$H$2050,4,)</f>
        <v>2330</v>
      </c>
      <c r="I1214" s="65">
        <f>VLOOKUP($A1214,'NZ.Stat (Format)'!$C$10:$H$2050,5,)</f>
        <v>2380</v>
      </c>
      <c r="J1214" s="65">
        <f>VLOOKUP($A1214,'NZ.Stat (Format)'!$C$10:$H$2050,6,)</f>
        <v>2410</v>
      </c>
      <c r="K1214" s="37"/>
      <c r="L1214" s="37"/>
    </row>
    <row r="1215" spans="1:12" x14ac:dyDescent="0.25">
      <c r="A1215" s="37" t="s">
        <v>1234</v>
      </c>
      <c r="B1215" s="37" t="s">
        <v>276</v>
      </c>
      <c r="C1215" s="37" t="s">
        <v>276</v>
      </c>
      <c r="D1215" s="37" t="b">
        <f t="shared" si="18"/>
        <v>1</v>
      </c>
      <c r="E1215" s="37" t="str">
        <f>VLOOKUP(C1215,'EDB naming'!$A$6:$B$36,2,)</f>
        <v>Horizon Energy</v>
      </c>
      <c r="F1215" s="37" t="str">
        <f>VLOOKUP(A1215,'NZ.Stat (Format)'!$C$10:$D$2050,2,)</f>
        <v>Opotiki district</v>
      </c>
      <c r="G1215" s="37" t="str">
        <f>VLOOKUP(F1215,'TLA-EDB'!$A$12:$C$78,3,)</f>
        <v/>
      </c>
      <c r="H1215" s="65">
        <f>VLOOKUP($A1215,'NZ.Stat (Format)'!$C$10:$H$2050,4,)</f>
        <v>4090</v>
      </c>
      <c r="I1215" s="65">
        <f>VLOOKUP($A1215,'NZ.Stat (Format)'!$C$10:$H$2050,5,)</f>
        <v>3970</v>
      </c>
      <c r="J1215" s="65">
        <f>VLOOKUP($A1215,'NZ.Stat (Format)'!$C$10:$H$2050,6,)</f>
        <v>3800</v>
      </c>
      <c r="K1215" s="37"/>
      <c r="L1215" s="37"/>
    </row>
    <row r="1216" spans="1:12" x14ac:dyDescent="0.25">
      <c r="A1216" s="37" t="s">
        <v>1235</v>
      </c>
      <c r="B1216" s="37" t="s">
        <v>236</v>
      </c>
      <c r="C1216" s="37" t="s">
        <v>236</v>
      </c>
      <c r="D1216" s="37" t="b">
        <f t="shared" si="18"/>
        <v>1</v>
      </c>
      <c r="E1216" s="37" t="str">
        <f>VLOOKUP(C1216,'EDB naming'!$A$6:$B$36,2,)</f>
        <v>Unison Networks</v>
      </c>
      <c r="F1216" s="37" t="str">
        <f>VLOOKUP(A1216,'NZ.Stat (Format)'!$C$10:$D$2050,2,)</f>
        <v>Hastings district</v>
      </c>
      <c r="G1216" s="37" t="str">
        <f>VLOOKUP(F1216,'TLA-EDB'!$A$12:$C$78,3,)</f>
        <v/>
      </c>
      <c r="H1216" s="65">
        <f>VLOOKUP($A1216,'NZ.Stat (Format)'!$C$10:$H$2050,4,)</f>
        <v>890</v>
      </c>
      <c r="I1216" s="65">
        <f>VLOOKUP($A1216,'NZ.Stat (Format)'!$C$10:$H$2050,5,)</f>
        <v>890</v>
      </c>
      <c r="J1216" s="65">
        <f>VLOOKUP($A1216,'NZ.Stat (Format)'!$C$10:$H$2050,6,)</f>
        <v>890</v>
      </c>
      <c r="K1216" s="37"/>
      <c r="L1216" s="37"/>
    </row>
    <row r="1217" spans="1:12" x14ac:dyDescent="0.25">
      <c r="A1217" s="37" t="s">
        <v>1236</v>
      </c>
      <c r="B1217" s="37"/>
      <c r="C1217" s="37" t="s">
        <v>299</v>
      </c>
      <c r="D1217" s="37" t="b">
        <f t="shared" si="18"/>
        <v>0</v>
      </c>
      <c r="E1217" s="37" t="str">
        <f>VLOOKUP(C1217,'EDB naming'!$A$6:$B$36,2,)</f>
        <v>Eastland Network</v>
      </c>
      <c r="F1217" s="37" t="str">
        <f>VLOOKUP(A1217,'NZ.Stat (Format)'!$C$10:$D$2050,2,)</f>
        <v>Gisborne district</v>
      </c>
      <c r="G1217" s="37" t="str">
        <f>VLOOKUP(F1217,'TLA-EDB'!$A$12:$C$78,3,)</f>
        <v/>
      </c>
      <c r="H1217" s="65">
        <f>VLOOKUP($A1217,'NZ.Stat (Format)'!$C$10:$H$2050,4,)</f>
        <v>410</v>
      </c>
      <c r="I1217" s="65">
        <f>VLOOKUP($A1217,'NZ.Stat (Format)'!$C$10:$H$2050,5,)</f>
        <v>400</v>
      </c>
      <c r="J1217" s="65">
        <f>VLOOKUP($A1217,'NZ.Stat (Format)'!$C$10:$H$2050,6,)</f>
        <v>380</v>
      </c>
      <c r="K1217" s="37"/>
      <c r="L1217" s="37" t="s">
        <v>4174</v>
      </c>
    </row>
    <row r="1218" spans="1:12" x14ac:dyDescent="0.25">
      <c r="A1218" s="37" t="s">
        <v>1237</v>
      </c>
      <c r="B1218" s="37" t="s">
        <v>299</v>
      </c>
      <c r="C1218" s="37" t="s">
        <v>299</v>
      </c>
      <c r="D1218" s="37" t="b">
        <f t="shared" si="18"/>
        <v>1</v>
      </c>
      <c r="E1218" s="37" t="str">
        <f>VLOOKUP(C1218,'EDB naming'!$A$6:$B$36,2,)</f>
        <v>Eastland Network</v>
      </c>
      <c r="F1218" s="37" t="str">
        <f>VLOOKUP(A1218,'NZ.Stat (Format)'!$C$10:$D$2050,2,)</f>
        <v>Gisborne district</v>
      </c>
      <c r="G1218" s="37" t="str">
        <f>VLOOKUP(F1218,'TLA-EDB'!$A$12:$C$78,3,)</f>
        <v/>
      </c>
      <c r="H1218" s="65">
        <f>VLOOKUP($A1218,'NZ.Stat (Format)'!$C$10:$H$2050,4,)</f>
        <v>600</v>
      </c>
      <c r="I1218" s="65">
        <f>VLOOKUP($A1218,'NZ.Stat (Format)'!$C$10:$H$2050,5,)</f>
        <v>620</v>
      </c>
      <c r="J1218" s="65">
        <f>VLOOKUP($A1218,'NZ.Stat (Format)'!$C$10:$H$2050,6,)</f>
        <v>650</v>
      </c>
      <c r="K1218" s="37"/>
      <c r="L1218" s="37"/>
    </row>
    <row r="1219" spans="1:12" x14ac:dyDescent="0.25">
      <c r="A1219" s="37" t="s">
        <v>1238</v>
      </c>
      <c r="B1219" s="37" t="s">
        <v>299</v>
      </c>
      <c r="C1219" s="37" t="s">
        <v>299</v>
      </c>
      <c r="D1219" s="37" t="b">
        <f t="shared" si="18"/>
        <v>1</v>
      </c>
      <c r="E1219" s="37" t="str">
        <f>VLOOKUP(C1219,'EDB naming'!$A$6:$B$36,2,)</f>
        <v>Eastland Network</v>
      </c>
      <c r="F1219" s="37" t="str">
        <f>VLOOKUP(A1219,'NZ.Stat (Format)'!$C$10:$D$2050,2,)</f>
        <v>Gisborne district</v>
      </c>
      <c r="G1219" s="37" t="str">
        <f>VLOOKUP(F1219,'TLA-EDB'!$A$12:$C$78,3,)</f>
        <v/>
      </c>
      <c r="H1219" s="65">
        <f>VLOOKUP($A1219,'NZ.Stat (Format)'!$C$10:$H$2050,4,)</f>
        <v>530</v>
      </c>
      <c r="I1219" s="65">
        <f>VLOOKUP($A1219,'NZ.Stat (Format)'!$C$10:$H$2050,5,)</f>
        <v>510</v>
      </c>
      <c r="J1219" s="65">
        <f>VLOOKUP($A1219,'NZ.Stat (Format)'!$C$10:$H$2050,6,)</f>
        <v>490</v>
      </c>
      <c r="K1219" s="37"/>
      <c r="L1219" s="37"/>
    </row>
    <row r="1220" spans="1:12" x14ac:dyDescent="0.25">
      <c r="A1220" s="37" t="s">
        <v>1239</v>
      </c>
      <c r="B1220" s="37" t="s">
        <v>299</v>
      </c>
      <c r="C1220" s="37" t="s">
        <v>299</v>
      </c>
      <c r="D1220" s="37" t="b">
        <f t="shared" si="18"/>
        <v>1</v>
      </c>
      <c r="E1220" s="37" t="str">
        <f>VLOOKUP(C1220,'EDB naming'!$A$6:$B$36,2,)</f>
        <v>Eastland Network</v>
      </c>
      <c r="F1220" s="37" t="str">
        <f>VLOOKUP(A1220,'NZ.Stat (Format)'!$C$10:$D$2050,2,)</f>
        <v>Gisborne district</v>
      </c>
      <c r="G1220" s="37" t="str">
        <f>VLOOKUP(F1220,'TLA-EDB'!$A$12:$C$78,3,)</f>
        <v/>
      </c>
      <c r="H1220" s="65">
        <f>VLOOKUP($A1220,'NZ.Stat (Format)'!$C$10:$H$2050,4,)</f>
        <v>4700</v>
      </c>
      <c r="I1220" s="65">
        <f>VLOOKUP($A1220,'NZ.Stat (Format)'!$C$10:$H$2050,5,)</f>
        <v>4830</v>
      </c>
      <c r="J1220" s="65">
        <f>VLOOKUP($A1220,'NZ.Stat (Format)'!$C$10:$H$2050,6,)</f>
        <v>4950</v>
      </c>
      <c r="K1220" s="37"/>
      <c r="L1220" s="37"/>
    </row>
    <row r="1221" spans="1:12" x14ac:dyDescent="0.25">
      <c r="A1221" s="37" t="s">
        <v>1240</v>
      </c>
      <c r="B1221" s="37" t="s">
        <v>4207</v>
      </c>
      <c r="C1221" s="37" t="s">
        <v>4207</v>
      </c>
      <c r="D1221" s="37" t="b">
        <f t="shared" si="18"/>
        <v>1</v>
      </c>
      <c r="E1221" s="37" t="str">
        <f>VLOOKUP(C1221,'EDB naming'!$A$6:$B$36,2,)</f>
        <v>Wellington Electricity</v>
      </c>
      <c r="F1221" s="37" t="str">
        <f>VLOOKUP(A1221,'NZ.Stat (Format)'!$C$10:$D$2050,2,)</f>
        <v>Wellington city</v>
      </c>
      <c r="G1221" s="37" t="str">
        <f>VLOOKUP(F1221,'TLA-EDB'!$A$12:$C$78,3,)</f>
        <v/>
      </c>
      <c r="H1221" s="65">
        <f>VLOOKUP($A1221,'NZ.Stat (Format)'!$C$10:$H$2050,4,)</f>
        <v>2820</v>
      </c>
      <c r="I1221" s="65">
        <f>VLOOKUP($A1221,'NZ.Stat (Format)'!$C$10:$H$2050,5,)</f>
        <v>2880</v>
      </c>
      <c r="J1221" s="65">
        <f>VLOOKUP($A1221,'NZ.Stat (Format)'!$C$10:$H$2050,6,)</f>
        <v>2920</v>
      </c>
      <c r="K1221" s="37"/>
      <c r="L1221" s="37"/>
    </row>
    <row r="1222" spans="1:12" x14ac:dyDescent="0.25">
      <c r="A1222" s="37" t="s">
        <v>1241</v>
      </c>
      <c r="B1222" s="37" t="s">
        <v>299</v>
      </c>
      <c r="C1222" s="37" t="s">
        <v>299</v>
      </c>
      <c r="D1222" s="37" t="b">
        <f t="shared" si="18"/>
        <v>1</v>
      </c>
      <c r="E1222" s="37" t="str">
        <f>VLOOKUP(C1222,'EDB naming'!$A$6:$B$36,2,)</f>
        <v>Eastland Network</v>
      </c>
      <c r="F1222" s="37" t="str">
        <f>VLOOKUP(A1222,'NZ.Stat (Format)'!$C$10:$D$2050,2,)</f>
        <v>Gisborne district</v>
      </c>
      <c r="G1222" s="37" t="str">
        <f>VLOOKUP(F1222,'TLA-EDB'!$A$12:$C$78,3,)</f>
        <v/>
      </c>
      <c r="H1222" s="65">
        <f>VLOOKUP($A1222,'NZ.Stat (Format)'!$C$10:$H$2050,4,)</f>
        <v>4070</v>
      </c>
      <c r="I1222" s="65">
        <f>VLOOKUP($A1222,'NZ.Stat (Format)'!$C$10:$H$2050,5,)</f>
        <v>4200</v>
      </c>
      <c r="J1222" s="65">
        <f>VLOOKUP($A1222,'NZ.Stat (Format)'!$C$10:$H$2050,6,)</f>
        <v>4320</v>
      </c>
      <c r="K1222" s="37"/>
      <c r="L1222" s="37"/>
    </row>
    <row r="1223" spans="1:12" x14ac:dyDescent="0.25">
      <c r="A1223" s="37" t="s">
        <v>1242</v>
      </c>
      <c r="B1223" s="37" t="s">
        <v>299</v>
      </c>
      <c r="C1223" s="37" t="s">
        <v>299</v>
      </c>
      <c r="D1223" s="37" t="b">
        <f t="shared" si="18"/>
        <v>1</v>
      </c>
      <c r="E1223" s="37" t="str">
        <f>VLOOKUP(C1223,'EDB naming'!$A$6:$B$36,2,)</f>
        <v>Eastland Network</v>
      </c>
      <c r="F1223" s="37" t="str">
        <f>VLOOKUP(A1223,'NZ.Stat (Format)'!$C$10:$D$2050,2,)</f>
        <v>Gisborne district</v>
      </c>
      <c r="G1223" s="37" t="str">
        <f>VLOOKUP(F1223,'TLA-EDB'!$A$12:$C$78,3,)</f>
        <v/>
      </c>
      <c r="H1223" s="65">
        <f>VLOOKUP($A1223,'NZ.Stat (Format)'!$C$10:$H$2050,4,)</f>
        <v>3500</v>
      </c>
      <c r="I1223" s="65">
        <f>VLOOKUP($A1223,'NZ.Stat (Format)'!$C$10:$H$2050,5,)</f>
        <v>3580</v>
      </c>
      <c r="J1223" s="65">
        <f>VLOOKUP($A1223,'NZ.Stat (Format)'!$C$10:$H$2050,6,)</f>
        <v>3640</v>
      </c>
      <c r="K1223" s="37"/>
      <c r="L1223" s="37"/>
    </row>
    <row r="1224" spans="1:12" x14ac:dyDescent="0.25">
      <c r="A1224" s="37" t="s">
        <v>1243</v>
      </c>
      <c r="B1224" s="37" t="s">
        <v>35</v>
      </c>
      <c r="C1224" s="37" t="s">
        <v>35</v>
      </c>
      <c r="D1224" s="37" t="b">
        <f t="shared" si="18"/>
        <v>1</v>
      </c>
      <c r="E1224" s="37" t="str">
        <f>VLOOKUP(C1224,'EDB naming'!$A$6:$B$36,2,)</f>
        <v>Powerco</v>
      </c>
      <c r="F1224" s="37" t="str">
        <f>VLOOKUP(A1224,'NZ.Stat (Format)'!$C$10:$D$2050,2,)</f>
        <v>Whanganui district</v>
      </c>
      <c r="G1224" s="37" t="str">
        <f>VLOOKUP(F1224,'TLA-EDB'!$A$12:$C$78,3,)</f>
        <v/>
      </c>
      <c r="H1224" s="65">
        <f>VLOOKUP($A1224,'NZ.Stat (Format)'!$C$10:$H$2050,4,)</f>
        <v>280</v>
      </c>
      <c r="I1224" s="65">
        <f>VLOOKUP($A1224,'NZ.Stat (Format)'!$C$10:$H$2050,5,)</f>
        <v>270</v>
      </c>
      <c r="J1224" s="65">
        <f>VLOOKUP($A1224,'NZ.Stat (Format)'!$C$10:$H$2050,6,)</f>
        <v>270</v>
      </c>
      <c r="K1224" s="37"/>
      <c r="L1224" s="37"/>
    </row>
    <row r="1225" spans="1:12" x14ac:dyDescent="0.25">
      <c r="A1225" s="37" t="s">
        <v>1244</v>
      </c>
      <c r="B1225" s="37" t="s">
        <v>299</v>
      </c>
      <c r="C1225" s="37" t="s">
        <v>299</v>
      </c>
      <c r="D1225" s="37" t="b">
        <f t="shared" si="18"/>
        <v>1</v>
      </c>
      <c r="E1225" s="37" t="str">
        <f>VLOOKUP(C1225,'EDB naming'!$A$6:$B$36,2,)</f>
        <v>Eastland Network</v>
      </c>
      <c r="F1225" s="37" t="str">
        <f>VLOOKUP(A1225,'NZ.Stat (Format)'!$C$10:$D$2050,2,)</f>
        <v>Wairoa district</v>
      </c>
      <c r="G1225" s="37" t="str">
        <f>VLOOKUP(F1225,'TLA-EDB'!$A$12:$C$78,3,)</f>
        <v/>
      </c>
      <c r="H1225" s="65">
        <f>VLOOKUP($A1225,'NZ.Stat (Format)'!$C$10:$H$2050,4,)</f>
        <v>230</v>
      </c>
      <c r="I1225" s="65">
        <f>VLOOKUP($A1225,'NZ.Stat (Format)'!$C$10:$H$2050,5,)</f>
        <v>230</v>
      </c>
      <c r="J1225" s="65">
        <f>VLOOKUP($A1225,'NZ.Stat (Format)'!$C$10:$H$2050,6,)</f>
        <v>220</v>
      </c>
      <c r="K1225" s="37"/>
      <c r="L1225" s="37"/>
    </row>
    <row r="1226" spans="1:12" x14ac:dyDescent="0.25">
      <c r="A1226" s="37" t="s">
        <v>1245</v>
      </c>
      <c r="B1226" s="37" t="s">
        <v>236</v>
      </c>
      <c r="C1226" s="37" t="s">
        <v>236</v>
      </c>
      <c r="D1226" s="37" t="b">
        <f t="shared" si="18"/>
        <v>1</v>
      </c>
      <c r="E1226" s="37" t="str">
        <f>VLOOKUP(C1226,'EDB naming'!$A$6:$B$36,2,)</f>
        <v>Unison Networks</v>
      </c>
      <c r="F1226" s="37" t="str">
        <f>VLOOKUP(A1226,'NZ.Stat (Format)'!$C$10:$D$2050,2,)</f>
        <v>Napier city</v>
      </c>
      <c r="G1226" s="37" t="str">
        <f>VLOOKUP(F1226,'TLA-EDB'!$A$12:$C$78,3,)</f>
        <v/>
      </c>
      <c r="H1226" s="65">
        <f>VLOOKUP($A1226,'NZ.Stat (Format)'!$C$10:$H$2050,4,)</f>
        <v>5610</v>
      </c>
      <c r="I1226" s="65">
        <f>VLOOKUP($A1226,'NZ.Stat (Format)'!$C$10:$H$2050,5,)</f>
        <v>5700</v>
      </c>
      <c r="J1226" s="65">
        <f>VLOOKUP($A1226,'NZ.Stat (Format)'!$C$10:$H$2050,6,)</f>
        <v>5790</v>
      </c>
      <c r="K1226" s="37"/>
      <c r="L1226" s="37"/>
    </row>
    <row r="1227" spans="1:12" x14ac:dyDescent="0.25">
      <c r="A1227" s="37" t="s">
        <v>1246</v>
      </c>
      <c r="B1227" s="37" t="s">
        <v>299</v>
      </c>
      <c r="C1227" s="37" t="s">
        <v>299</v>
      </c>
      <c r="D1227" s="37" t="b">
        <f t="shared" si="18"/>
        <v>1</v>
      </c>
      <c r="E1227" s="37" t="str">
        <f>VLOOKUP(C1227,'EDB naming'!$A$6:$B$36,2,)</f>
        <v>Eastland Network</v>
      </c>
      <c r="F1227" s="37" t="str">
        <f>VLOOKUP(A1227,'NZ.Stat (Format)'!$C$10:$D$2050,2,)</f>
        <v>Wairoa district</v>
      </c>
      <c r="G1227" s="37" t="str">
        <f>VLOOKUP(F1227,'TLA-EDB'!$A$12:$C$78,3,)</f>
        <v/>
      </c>
      <c r="H1227" s="65">
        <f>VLOOKUP($A1227,'NZ.Stat (Format)'!$C$10:$H$2050,4,)</f>
        <v>250</v>
      </c>
      <c r="I1227" s="65">
        <f>VLOOKUP($A1227,'NZ.Stat (Format)'!$C$10:$H$2050,5,)</f>
        <v>240</v>
      </c>
      <c r="J1227" s="65">
        <f>VLOOKUP($A1227,'NZ.Stat (Format)'!$C$10:$H$2050,6,)</f>
        <v>230</v>
      </c>
      <c r="K1227" s="37"/>
      <c r="L1227" s="37"/>
    </row>
    <row r="1228" spans="1:12" x14ac:dyDescent="0.25">
      <c r="A1228" s="37" t="s">
        <v>1247</v>
      </c>
      <c r="B1228" s="37" t="s">
        <v>236</v>
      </c>
      <c r="C1228" s="37" t="s">
        <v>236</v>
      </c>
      <c r="D1228" s="37" t="b">
        <f t="shared" si="18"/>
        <v>1</v>
      </c>
      <c r="E1228" s="37" t="str">
        <f>VLOOKUP(C1228,'EDB naming'!$A$6:$B$36,2,)</f>
        <v>Unison Networks</v>
      </c>
      <c r="F1228" s="37" t="str">
        <f>VLOOKUP(A1228,'NZ.Stat (Format)'!$C$10:$D$2050,2,)</f>
        <v>Hastings district</v>
      </c>
      <c r="G1228" s="37" t="str">
        <f>VLOOKUP(F1228,'TLA-EDB'!$A$12:$C$78,3,)</f>
        <v/>
      </c>
      <c r="H1228" s="65">
        <f>VLOOKUP($A1228,'NZ.Stat (Format)'!$C$10:$H$2050,4,)</f>
        <v>1910</v>
      </c>
      <c r="I1228" s="65">
        <f>VLOOKUP($A1228,'NZ.Stat (Format)'!$C$10:$H$2050,5,)</f>
        <v>1950</v>
      </c>
      <c r="J1228" s="65">
        <f>VLOOKUP($A1228,'NZ.Stat (Format)'!$C$10:$H$2050,6,)</f>
        <v>1980</v>
      </c>
      <c r="K1228" s="37"/>
      <c r="L1228" s="37"/>
    </row>
    <row r="1229" spans="1:12" x14ac:dyDescent="0.25">
      <c r="A1229" s="37" t="s">
        <v>1248</v>
      </c>
      <c r="B1229" s="37" t="s">
        <v>299</v>
      </c>
      <c r="C1229" s="37" t="s">
        <v>299</v>
      </c>
      <c r="D1229" s="37" t="b">
        <f t="shared" si="18"/>
        <v>1</v>
      </c>
      <c r="E1229" s="37" t="str">
        <f>VLOOKUP(C1229,'EDB naming'!$A$6:$B$36,2,)</f>
        <v>Eastland Network</v>
      </c>
      <c r="F1229" s="37" t="str">
        <f>VLOOKUP(A1229,'NZ.Stat (Format)'!$C$10:$D$2050,2,)</f>
        <v>Wairoa district</v>
      </c>
      <c r="G1229" s="37" t="str">
        <f>VLOOKUP(F1229,'TLA-EDB'!$A$12:$C$78,3,)</f>
        <v/>
      </c>
      <c r="H1229" s="65">
        <f>VLOOKUP($A1229,'NZ.Stat (Format)'!$C$10:$H$2050,4,)</f>
        <v>260</v>
      </c>
      <c r="I1229" s="65">
        <f>VLOOKUP($A1229,'NZ.Stat (Format)'!$C$10:$H$2050,5,)</f>
        <v>250</v>
      </c>
      <c r="J1229" s="65">
        <f>VLOOKUP($A1229,'NZ.Stat (Format)'!$C$10:$H$2050,6,)</f>
        <v>250</v>
      </c>
      <c r="K1229" s="37"/>
      <c r="L1229" s="37"/>
    </row>
    <row r="1230" spans="1:12" x14ac:dyDescent="0.25">
      <c r="A1230" s="37" t="s">
        <v>1249</v>
      </c>
      <c r="B1230" s="37" t="s">
        <v>236</v>
      </c>
      <c r="C1230" s="37" t="s">
        <v>236</v>
      </c>
      <c r="D1230" s="37" t="b">
        <f t="shared" si="18"/>
        <v>1</v>
      </c>
      <c r="E1230" s="37" t="str">
        <f>VLOOKUP(C1230,'EDB naming'!$A$6:$B$36,2,)</f>
        <v>Unison Networks</v>
      </c>
      <c r="F1230" s="37" t="str">
        <f>VLOOKUP(A1230,'NZ.Stat (Format)'!$C$10:$D$2050,2,)</f>
        <v>Napier city</v>
      </c>
      <c r="G1230" s="37" t="str">
        <f>VLOOKUP(F1230,'TLA-EDB'!$A$12:$C$78,3,)</f>
        <v/>
      </c>
      <c r="H1230" s="65">
        <f>VLOOKUP($A1230,'NZ.Stat (Format)'!$C$10:$H$2050,4,)</f>
        <v>6770</v>
      </c>
      <c r="I1230" s="65">
        <f>VLOOKUP($A1230,'NZ.Stat (Format)'!$C$10:$H$2050,5,)</f>
        <v>6840</v>
      </c>
      <c r="J1230" s="65">
        <f>VLOOKUP($A1230,'NZ.Stat (Format)'!$C$10:$H$2050,6,)</f>
        <v>6860</v>
      </c>
      <c r="K1230" s="37"/>
      <c r="L1230" s="37"/>
    </row>
    <row r="1231" spans="1:12" x14ac:dyDescent="0.25">
      <c r="A1231" s="37" t="s">
        <v>1250</v>
      </c>
      <c r="B1231" s="37" t="s">
        <v>299</v>
      </c>
      <c r="C1231" s="37" t="s">
        <v>299</v>
      </c>
      <c r="D1231" s="37" t="b">
        <f t="shared" si="18"/>
        <v>1</v>
      </c>
      <c r="E1231" s="37" t="str">
        <f>VLOOKUP(C1231,'EDB naming'!$A$6:$B$36,2,)</f>
        <v>Eastland Network</v>
      </c>
      <c r="F1231" s="37" t="str">
        <f>VLOOKUP(A1231,'NZ.Stat (Format)'!$C$10:$D$2050,2,)</f>
        <v>Wairoa district</v>
      </c>
      <c r="G1231" s="37" t="str">
        <f>VLOOKUP(F1231,'TLA-EDB'!$A$12:$C$78,3,)</f>
        <v/>
      </c>
      <c r="H1231" s="65">
        <f>VLOOKUP($A1231,'NZ.Stat (Format)'!$C$10:$H$2050,4,)</f>
        <v>4250</v>
      </c>
      <c r="I1231" s="65">
        <f>VLOOKUP($A1231,'NZ.Stat (Format)'!$C$10:$H$2050,5,)</f>
        <v>4150</v>
      </c>
      <c r="J1231" s="65">
        <f>VLOOKUP($A1231,'NZ.Stat (Format)'!$C$10:$H$2050,6,)</f>
        <v>4010</v>
      </c>
      <c r="K1231" s="37"/>
      <c r="L1231" s="37"/>
    </row>
    <row r="1232" spans="1:12" x14ac:dyDescent="0.25">
      <c r="A1232" s="37" t="s">
        <v>1251</v>
      </c>
      <c r="B1232" s="37" t="s">
        <v>236</v>
      </c>
      <c r="C1232" s="37" t="s">
        <v>236</v>
      </c>
      <c r="D1232" s="37" t="b">
        <f t="shared" si="18"/>
        <v>1</v>
      </c>
      <c r="E1232" s="37" t="str">
        <f>VLOOKUP(C1232,'EDB naming'!$A$6:$B$36,2,)</f>
        <v>Unison Networks</v>
      </c>
      <c r="F1232" s="37" t="str">
        <f>VLOOKUP(A1232,'NZ.Stat (Format)'!$C$10:$D$2050,2,)</f>
        <v>Hastings district</v>
      </c>
      <c r="G1232" s="37" t="str">
        <f>VLOOKUP(F1232,'TLA-EDB'!$A$12:$C$78,3,)</f>
        <v/>
      </c>
      <c r="H1232" s="65">
        <f>VLOOKUP($A1232,'NZ.Stat (Format)'!$C$10:$H$2050,4,)</f>
        <v>1270</v>
      </c>
      <c r="I1232" s="65">
        <f>VLOOKUP($A1232,'NZ.Stat (Format)'!$C$10:$H$2050,5,)</f>
        <v>1310</v>
      </c>
      <c r="J1232" s="65">
        <f>VLOOKUP($A1232,'NZ.Stat (Format)'!$C$10:$H$2050,6,)</f>
        <v>1330</v>
      </c>
      <c r="K1232" s="37"/>
      <c r="L1232" s="37"/>
    </row>
    <row r="1233" spans="1:12" x14ac:dyDescent="0.25">
      <c r="A1233" s="37" t="s">
        <v>1252</v>
      </c>
      <c r="B1233" s="37" t="s">
        <v>339</v>
      </c>
      <c r="C1233" s="37" t="s">
        <v>339</v>
      </c>
      <c r="D1233" s="37" t="b">
        <f t="shared" si="18"/>
        <v>1</v>
      </c>
      <c r="E1233" s="37" t="str">
        <f>VLOOKUP(C1233,'EDB naming'!$A$6:$B$36,2,)</f>
        <v>Centralines</v>
      </c>
      <c r="F1233" s="37" t="str">
        <f>VLOOKUP(A1233,'NZ.Stat (Format)'!$C$10:$D$2050,2,)</f>
        <v>Hastings district</v>
      </c>
      <c r="G1233" s="37" t="str">
        <f>VLOOKUP(F1233,'TLA-EDB'!$A$12:$C$78,3,)</f>
        <v/>
      </c>
      <c r="H1233" s="65">
        <f>VLOOKUP($A1233,'NZ.Stat (Format)'!$C$10:$H$2050,4,)</f>
        <v>1450</v>
      </c>
      <c r="I1233" s="65">
        <f>VLOOKUP($A1233,'NZ.Stat (Format)'!$C$10:$H$2050,5,)</f>
        <v>1530</v>
      </c>
      <c r="J1233" s="65">
        <f>VLOOKUP($A1233,'NZ.Stat (Format)'!$C$10:$H$2050,6,)</f>
        <v>1600</v>
      </c>
      <c r="K1233" s="37"/>
      <c r="L1233" s="37"/>
    </row>
    <row r="1234" spans="1:12" x14ac:dyDescent="0.25">
      <c r="A1234" s="37" t="s">
        <v>1253</v>
      </c>
      <c r="B1234" s="37" t="s">
        <v>236</v>
      </c>
      <c r="C1234" s="37" t="s">
        <v>236</v>
      </c>
      <c r="D1234" s="37" t="b">
        <f t="shared" ref="D1234:D1297" si="19">C1234=B1234</f>
        <v>1</v>
      </c>
      <c r="E1234" s="37" t="str">
        <f>VLOOKUP(C1234,'EDB naming'!$A$6:$B$36,2,)</f>
        <v>Unison Networks</v>
      </c>
      <c r="F1234" s="37" t="str">
        <f>VLOOKUP(A1234,'NZ.Stat (Format)'!$C$10:$D$2050,2,)</f>
        <v>Napier city</v>
      </c>
      <c r="G1234" s="37" t="str">
        <f>VLOOKUP(F1234,'TLA-EDB'!$A$12:$C$78,3,)</f>
        <v/>
      </c>
      <c r="H1234" s="65">
        <f>VLOOKUP($A1234,'NZ.Stat (Format)'!$C$10:$H$2050,4,)</f>
        <v>2460</v>
      </c>
      <c r="I1234" s="65">
        <f>VLOOKUP($A1234,'NZ.Stat (Format)'!$C$10:$H$2050,5,)</f>
        <v>2770</v>
      </c>
      <c r="J1234" s="65">
        <f>VLOOKUP($A1234,'NZ.Stat (Format)'!$C$10:$H$2050,6,)</f>
        <v>3070</v>
      </c>
      <c r="K1234" s="37"/>
      <c r="L1234" s="37"/>
    </row>
    <row r="1235" spans="1:12" x14ac:dyDescent="0.25">
      <c r="A1235" s="37" t="s">
        <v>1254</v>
      </c>
      <c r="B1235" s="37" t="s">
        <v>236</v>
      </c>
      <c r="C1235" s="37" t="s">
        <v>236</v>
      </c>
      <c r="D1235" s="37" t="b">
        <f t="shared" si="19"/>
        <v>1</v>
      </c>
      <c r="E1235" s="37" t="str">
        <f>VLOOKUP(C1235,'EDB naming'!$A$6:$B$36,2,)</f>
        <v>Unison Networks</v>
      </c>
      <c r="F1235" s="37" t="str">
        <f>VLOOKUP(A1235,'NZ.Stat (Format)'!$C$10:$D$2050,2,)</f>
        <v>Hastings district</v>
      </c>
      <c r="G1235" s="37" t="str">
        <f>VLOOKUP(F1235,'TLA-EDB'!$A$12:$C$78,3,)</f>
        <v/>
      </c>
      <c r="H1235" s="65">
        <f>VLOOKUP($A1235,'NZ.Stat (Format)'!$C$10:$H$2050,4,)</f>
        <v>690</v>
      </c>
      <c r="I1235" s="65">
        <f>VLOOKUP($A1235,'NZ.Stat (Format)'!$C$10:$H$2050,5,)</f>
        <v>720</v>
      </c>
      <c r="J1235" s="65">
        <f>VLOOKUP($A1235,'NZ.Stat (Format)'!$C$10:$H$2050,6,)</f>
        <v>740</v>
      </c>
      <c r="K1235" s="37"/>
      <c r="L1235" s="37"/>
    </row>
    <row r="1236" spans="1:12" x14ac:dyDescent="0.25">
      <c r="A1236" s="37" t="s">
        <v>1255</v>
      </c>
      <c r="B1236" s="37" t="s">
        <v>236</v>
      </c>
      <c r="C1236" s="37" t="s">
        <v>236</v>
      </c>
      <c r="D1236" s="37" t="b">
        <f t="shared" si="19"/>
        <v>1</v>
      </c>
      <c r="E1236" s="37" t="str">
        <f>VLOOKUP(C1236,'EDB naming'!$A$6:$B$36,2,)</f>
        <v>Unison Networks</v>
      </c>
      <c r="F1236" s="37" t="str">
        <f>VLOOKUP(A1236,'NZ.Stat (Format)'!$C$10:$D$2050,2,)</f>
        <v>Hastings district</v>
      </c>
      <c r="G1236" s="37" t="str">
        <f>VLOOKUP(F1236,'TLA-EDB'!$A$12:$C$78,3,)</f>
        <v/>
      </c>
      <c r="H1236" s="65">
        <f>VLOOKUP($A1236,'NZ.Stat (Format)'!$C$10:$H$2050,4,)</f>
        <v>1270</v>
      </c>
      <c r="I1236" s="65">
        <f>VLOOKUP($A1236,'NZ.Stat (Format)'!$C$10:$H$2050,5,)</f>
        <v>1360</v>
      </c>
      <c r="J1236" s="65">
        <f>VLOOKUP($A1236,'NZ.Stat (Format)'!$C$10:$H$2050,6,)</f>
        <v>1440</v>
      </c>
      <c r="K1236" s="37"/>
      <c r="L1236" s="37"/>
    </row>
    <row r="1237" spans="1:12" x14ac:dyDescent="0.25">
      <c r="A1237" s="37" t="s">
        <v>1256</v>
      </c>
      <c r="B1237" s="37" t="s">
        <v>236</v>
      </c>
      <c r="C1237" s="37" t="s">
        <v>236</v>
      </c>
      <c r="D1237" s="37" t="b">
        <f t="shared" si="19"/>
        <v>1</v>
      </c>
      <c r="E1237" s="37" t="str">
        <f>VLOOKUP(C1237,'EDB naming'!$A$6:$B$36,2,)</f>
        <v>Unison Networks</v>
      </c>
      <c r="F1237" s="37" t="str">
        <f>VLOOKUP(A1237,'NZ.Stat (Format)'!$C$10:$D$2050,2,)</f>
        <v>Hastings district</v>
      </c>
      <c r="G1237" s="37" t="str">
        <f>VLOOKUP(F1237,'TLA-EDB'!$A$12:$C$78,3,)</f>
        <v/>
      </c>
      <c r="H1237" s="65">
        <f>VLOOKUP($A1237,'NZ.Stat (Format)'!$C$10:$H$2050,4,)</f>
        <v>610</v>
      </c>
      <c r="I1237" s="65">
        <f>VLOOKUP($A1237,'NZ.Stat (Format)'!$C$10:$H$2050,5,)</f>
        <v>610</v>
      </c>
      <c r="J1237" s="65">
        <f>VLOOKUP($A1237,'NZ.Stat (Format)'!$C$10:$H$2050,6,)</f>
        <v>610</v>
      </c>
      <c r="K1237" s="37"/>
      <c r="L1237" s="37"/>
    </row>
    <row r="1238" spans="1:12" x14ac:dyDescent="0.25">
      <c r="A1238" s="37" t="s">
        <v>1257</v>
      </c>
      <c r="B1238" s="37" t="s">
        <v>236</v>
      </c>
      <c r="C1238" s="37" t="s">
        <v>236</v>
      </c>
      <c r="D1238" s="37" t="b">
        <f t="shared" si="19"/>
        <v>1</v>
      </c>
      <c r="E1238" s="37" t="str">
        <f>VLOOKUP(C1238,'EDB naming'!$A$6:$B$36,2,)</f>
        <v>Unison Networks</v>
      </c>
      <c r="F1238" s="37" t="str">
        <f>VLOOKUP(A1238,'NZ.Stat (Format)'!$C$10:$D$2050,2,)</f>
        <v>Hastings district</v>
      </c>
      <c r="G1238" s="37" t="str">
        <f>VLOOKUP(F1238,'TLA-EDB'!$A$12:$C$78,3,)</f>
        <v/>
      </c>
      <c r="H1238" s="65">
        <f>VLOOKUP($A1238,'NZ.Stat (Format)'!$C$10:$H$2050,4,)</f>
        <v>390</v>
      </c>
      <c r="I1238" s="65">
        <f>VLOOKUP($A1238,'NZ.Stat (Format)'!$C$10:$H$2050,5,)</f>
        <v>390</v>
      </c>
      <c r="J1238" s="65">
        <f>VLOOKUP($A1238,'NZ.Stat (Format)'!$C$10:$H$2050,6,)</f>
        <v>400</v>
      </c>
      <c r="K1238" s="37"/>
      <c r="L1238" s="37"/>
    </row>
    <row r="1239" spans="1:12" x14ac:dyDescent="0.25">
      <c r="A1239" s="37" t="s">
        <v>1258</v>
      </c>
      <c r="B1239" s="37" t="s">
        <v>236</v>
      </c>
      <c r="C1239" s="37" t="s">
        <v>236</v>
      </c>
      <c r="D1239" s="37" t="b">
        <f t="shared" si="19"/>
        <v>1</v>
      </c>
      <c r="E1239" s="37" t="str">
        <f>VLOOKUP(C1239,'EDB naming'!$A$6:$B$36,2,)</f>
        <v>Unison Networks</v>
      </c>
      <c r="F1239" s="37" t="str">
        <f>VLOOKUP(A1239,'NZ.Stat (Format)'!$C$10:$D$2050,2,)</f>
        <v>Hastings district</v>
      </c>
      <c r="G1239" s="37" t="str">
        <f>VLOOKUP(F1239,'TLA-EDB'!$A$12:$C$78,3,)</f>
        <v/>
      </c>
      <c r="H1239" s="65">
        <f>VLOOKUP($A1239,'NZ.Stat (Format)'!$C$10:$H$2050,4,)</f>
        <v>230</v>
      </c>
      <c r="I1239" s="65">
        <f>VLOOKUP($A1239,'NZ.Stat (Format)'!$C$10:$H$2050,5,)</f>
        <v>230</v>
      </c>
      <c r="J1239" s="65">
        <f>VLOOKUP($A1239,'NZ.Stat (Format)'!$C$10:$H$2050,6,)</f>
        <v>230</v>
      </c>
      <c r="K1239" s="37"/>
      <c r="L1239" s="37"/>
    </row>
    <row r="1240" spans="1:12" x14ac:dyDescent="0.25">
      <c r="A1240" s="37" t="s">
        <v>1259</v>
      </c>
      <c r="B1240" s="37" t="s">
        <v>236</v>
      </c>
      <c r="C1240" s="37" t="s">
        <v>236</v>
      </c>
      <c r="D1240" s="37" t="b">
        <f t="shared" si="19"/>
        <v>1</v>
      </c>
      <c r="E1240" s="37" t="str">
        <f>VLOOKUP(C1240,'EDB naming'!$A$6:$B$36,2,)</f>
        <v>Unison Networks</v>
      </c>
      <c r="F1240" s="37" t="str">
        <f>VLOOKUP(A1240,'NZ.Stat (Format)'!$C$10:$D$2050,2,)</f>
        <v>Hastings district</v>
      </c>
      <c r="G1240" s="37" t="str">
        <f>VLOOKUP(F1240,'TLA-EDB'!$A$12:$C$78,3,)</f>
        <v/>
      </c>
      <c r="H1240" s="65">
        <f>VLOOKUP($A1240,'NZ.Stat (Format)'!$C$10:$H$2050,4,)</f>
        <v>3010</v>
      </c>
      <c r="I1240" s="65">
        <f>VLOOKUP($A1240,'NZ.Stat (Format)'!$C$10:$H$2050,5,)</f>
        <v>3070</v>
      </c>
      <c r="J1240" s="65">
        <f>VLOOKUP($A1240,'NZ.Stat (Format)'!$C$10:$H$2050,6,)</f>
        <v>3120</v>
      </c>
      <c r="K1240" s="37"/>
      <c r="L1240" s="37"/>
    </row>
    <row r="1241" spans="1:12" x14ac:dyDescent="0.25">
      <c r="A1241" s="37" t="s">
        <v>1260</v>
      </c>
      <c r="B1241" s="37" t="s">
        <v>236</v>
      </c>
      <c r="C1241" s="37" t="s">
        <v>236</v>
      </c>
      <c r="D1241" s="37" t="b">
        <f t="shared" si="19"/>
        <v>1</v>
      </c>
      <c r="E1241" s="37" t="str">
        <f>VLOOKUP(C1241,'EDB naming'!$A$6:$B$36,2,)</f>
        <v>Unison Networks</v>
      </c>
      <c r="F1241" s="37" t="str">
        <f>VLOOKUP(A1241,'NZ.Stat (Format)'!$C$10:$D$2050,2,)</f>
        <v>Napier city</v>
      </c>
      <c r="G1241" s="37" t="str">
        <f>VLOOKUP(F1241,'TLA-EDB'!$A$12:$C$78,3,)</f>
        <v/>
      </c>
      <c r="H1241" s="65">
        <f>VLOOKUP($A1241,'NZ.Stat (Format)'!$C$10:$H$2050,4,)</f>
        <v>2210</v>
      </c>
      <c r="I1241" s="65">
        <f>VLOOKUP($A1241,'NZ.Stat (Format)'!$C$10:$H$2050,5,)</f>
        <v>2570</v>
      </c>
      <c r="J1241" s="65">
        <f>VLOOKUP($A1241,'NZ.Stat (Format)'!$C$10:$H$2050,6,)</f>
        <v>2920</v>
      </c>
      <c r="K1241" s="37"/>
      <c r="L1241" s="37"/>
    </row>
    <row r="1242" spans="1:12" x14ac:dyDescent="0.25">
      <c r="A1242" s="37" t="s">
        <v>1261</v>
      </c>
      <c r="B1242" s="37" t="s">
        <v>236</v>
      </c>
      <c r="C1242" s="37" t="s">
        <v>236</v>
      </c>
      <c r="D1242" s="37" t="b">
        <f t="shared" si="19"/>
        <v>1</v>
      </c>
      <c r="E1242" s="37" t="str">
        <f>VLOOKUP(C1242,'EDB naming'!$A$6:$B$36,2,)</f>
        <v>Unison Networks</v>
      </c>
      <c r="F1242" s="37" t="str">
        <f>VLOOKUP(A1242,'NZ.Stat (Format)'!$C$10:$D$2050,2,)</f>
        <v>Napier city</v>
      </c>
      <c r="G1242" s="37" t="str">
        <f>VLOOKUP(F1242,'TLA-EDB'!$A$12:$C$78,3,)</f>
        <v/>
      </c>
      <c r="H1242" s="65">
        <f>VLOOKUP($A1242,'NZ.Stat (Format)'!$C$10:$H$2050,4,)</f>
        <v>1110</v>
      </c>
      <c r="I1242" s="65">
        <f>VLOOKUP($A1242,'NZ.Stat (Format)'!$C$10:$H$2050,5,)</f>
        <v>1100</v>
      </c>
      <c r="J1242" s="65">
        <f>VLOOKUP($A1242,'NZ.Stat (Format)'!$C$10:$H$2050,6,)</f>
        <v>1090</v>
      </c>
      <c r="K1242" s="37"/>
      <c r="L1242" s="37"/>
    </row>
    <row r="1243" spans="1:12" x14ac:dyDescent="0.25">
      <c r="A1243" s="37" t="s">
        <v>1262</v>
      </c>
      <c r="B1243" s="37" t="s">
        <v>236</v>
      </c>
      <c r="C1243" s="37" t="s">
        <v>236</v>
      </c>
      <c r="D1243" s="37" t="b">
        <f t="shared" si="19"/>
        <v>1</v>
      </c>
      <c r="E1243" s="37" t="str">
        <f>VLOOKUP(C1243,'EDB naming'!$A$6:$B$36,2,)</f>
        <v>Unison Networks</v>
      </c>
      <c r="F1243" s="37" t="str">
        <f>VLOOKUP(A1243,'NZ.Stat (Format)'!$C$10:$D$2050,2,)</f>
        <v>Hastings district</v>
      </c>
      <c r="G1243" s="37" t="str">
        <f>VLOOKUP(F1243,'TLA-EDB'!$A$12:$C$78,3,)</f>
        <v/>
      </c>
      <c r="H1243" s="65">
        <f>VLOOKUP($A1243,'NZ.Stat (Format)'!$C$10:$H$2050,4,)</f>
        <v>1090</v>
      </c>
      <c r="I1243" s="65">
        <f>VLOOKUP($A1243,'NZ.Stat (Format)'!$C$10:$H$2050,5,)</f>
        <v>1100</v>
      </c>
      <c r="J1243" s="65">
        <f>VLOOKUP($A1243,'NZ.Stat (Format)'!$C$10:$H$2050,6,)</f>
        <v>1100</v>
      </c>
      <c r="K1243" s="37"/>
      <c r="L1243" s="37"/>
    </row>
    <row r="1244" spans="1:12" x14ac:dyDescent="0.25">
      <c r="A1244" s="37" t="s">
        <v>1263</v>
      </c>
      <c r="B1244" s="37" t="s">
        <v>236</v>
      </c>
      <c r="C1244" s="37" t="s">
        <v>236</v>
      </c>
      <c r="D1244" s="37" t="b">
        <f t="shared" si="19"/>
        <v>1</v>
      </c>
      <c r="E1244" s="37" t="str">
        <f>VLOOKUP(C1244,'EDB naming'!$A$6:$B$36,2,)</f>
        <v>Unison Networks</v>
      </c>
      <c r="F1244" s="37" t="str">
        <f>VLOOKUP(A1244,'NZ.Stat (Format)'!$C$10:$D$2050,2,)</f>
        <v>Napier city</v>
      </c>
      <c r="G1244" s="37" t="str">
        <f>VLOOKUP(F1244,'TLA-EDB'!$A$12:$C$78,3,)</f>
        <v/>
      </c>
      <c r="H1244" s="65">
        <f>VLOOKUP($A1244,'NZ.Stat (Format)'!$C$10:$H$2050,4,)</f>
        <v>1150</v>
      </c>
      <c r="I1244" s="65">
        <f>VLOOKUP($A1244,'NZ.Stat (Format)'!$C$10:$H$2050,5,)</f>
        <v>1180</v>
      </c>
      <c r="J1244" s="65">
        <f>VLOOKUP($A1244,'NZ.Stat (Format)'!$C$10:$H$2050,6,)</f>
        <v>1180</v>
      </c>
      <c r="K1244" s="37"/>
      <c r="L1244" s="37"/>
    </row>
    <row r="1245" spans="1:12" x14ac:dyDescent="0.25">
      <c r="A1245" s="37" t="s">
        <v>1264</v>
      </c>
      <c r="B1245" s="37" t="s">
        <v>236</v>
      </c>
      <c r="C1245" s="37" t="s">
        <v>236</v>
      </c>
      <c r="D1245" s="37" t="b">
        <f t="shared" si="19"/>
        <v>1</v>
      </c>
      <c r="E1245" s="37" t="str">
        <f>VLOOKUP(C1245,'EDB naming'!$A$6:$B$36,2,)</f>
        <v>Unison Networks</v>
      </c>
      <c r="F1245" s="37" t="str">
        <f>VLOOKUP(A1245,'NZ.Stat (Format)'!$C$10:$D$2050,2,)</f>
        <v>Napier city</v>
      </c>
      <c r="G1245" s="37" t="str">
        <f>VLOOKUP(F1245,'TLA-EDB'!$A$12:$C$78,3,)</f>
        <v/>
      </c>
      <c r="H1245" s="65">
        <f>VLOOKUP($A1245,'NZ.Stat (Format)'!$C$10:$H$2050,4,)</f>
        <v>1380</v>
      </c>
      <c r="I1245" s="65">
        <f>VLOOKUP($A1245,'NZ.Stat (Format)'!$C$10:$H$2050,5,)</f>
        <v>1390</v>
      </c>
      <c r="J1245" s="65">
        <f>VLOOKUP($A1245,'NZ.Stat (Format)'!$C$10:$H$2050,6,)</f>
        <v>1390</v>
      </c>
      <c r="K1245" s="37"/>
      <c r="L1245" s="37"/>
    </row>
    <row r="1246" spans="1:12" x14ac:dyDescent="0.25">
      <c r="A1246" s="37" t="s">
        <v>1265</v>
      </c>
      <c r="B1246" s="37" t="s">
        <v>236</v>
      </c>
      <c r="C1246" s="37" t="s">
        <v>236</v>
      </c>
      <c r="D1246" s="37" t="b">
        <f t="shared" si="19"/>
        <v>1</v>
      </c>
      <c r="E1246" s="37" t="str">
        <f>VLOOKUP(C1246,'EDB naming'!$A$6:$B$36,2,)</f>
        <v>Unison Networks</v>
      </c>
      <c r="F1246" s="37" t="str">
        <f>VLOOKUP(A1246,'NZ.Stat (Format)'!$C$10:$D$2050,2,)</f>
        <v>Hastings district</v>
      </c>
      <c r="G1246" s="37" t="str">
        <f>VLOOKUP(F1246,'TLA-EDB'!$A$12:$C$78,3,)</f>
        <v/>
      </c>
      <c r="H1246" s="65">
        <f>VLOOKUP($A1246,'NZ.Stat (Format)'!$C$10:$H$2050,4,)</f>
        <v>1640</v>
      </c>
      <c r="I1246" s="65">
        <f>VLOOKUP($A1246,'NZ.Stat (Format)'!$C$10:$H$2050,5,)</f>
        <v>1810</v>
      </c>
      <c r="J1246" s="65">
        <f>VLOOKUP($A1246,'NZ.Stat (Format)'!$C$10:$H$2050,6,)</f>
        <v>1960</v>
      </c>
      <c r="K1246" s="37"/>
      <c r="L1246" s="37"/>
    </row>
    <row r="1247" spans="1:12" x14ac:dyDescent="0.25">
      <c r="A1247" s="37" t="s">
        <v>1266</v>
      </c>
      <c r="B1247" s="37" t="s">
        <v>236</v>
      </c>
      <c r="C1247" s="37" t="s">
        <v>236</v>
      </c>
      <c r="D1247" s="37" t="b">
        <f t="shared" si="19"/>
        <v>1</v>
      </c>
      <c r="E1247" s="37" t="str">
        <f>VLOOKUP(C1247,'EDB naming'!$A$6:$B$36,2,)</f>
        <v>Unison Networks</v>
      </c>
      <c r="F1247" s="37" t="str">
        <f>VLOOKUP(A1247,'NZ.Stat (Format)'!$C$10:$D$2050,2,)</f>
        <v>Napier city</v>
      </c>
      <c r="G1247" s="37" t="str">
        <f>VLOOKUP(F1247,'TLA-EDB'!$A$12:$C$78,3,)</f>
        <v/>
      </c>
      <c r="H1247" s="65">
        <f>VLOOKUP($A1247,'NZ.Stat (Format)'!$C$10:$H$2050,4,)</f>
        <v>320</v>
      </c>
      <c r="I1247" s="65">
        <f>VLOOKUP($A1247,'NZ.Stat (Format)'!$C$10:$H$2050,5,)</f>
        <v>330</v>
      </c>
      <c r="J1247" s="65">
        <f>VLOOKUP($A1247,'NZ.Stat (Format)'!$C$10:$H$2050,6,)</f>
        <v>340</v>
      </c>
      <c r="K1247" s="37"/>
      <c r="L1247" s="37"/>
    </row>
    <row r="1248" spans="1:12" x14ac:dyDescent="0.25">
      <c r="A1248" s="37" t="s">
        <v>1267</v>
      </c>
      <c r="B1248" s="37" t="s">
        <v>236</v>
      </c>
      <c r="C1248" s="37" t="s">
        <v>236</v>
      </c>
      <c r="D1248" s="37" t="b">
        <f t="shared" si="19"/>
        <v>1</v>
      </c>
      <c r="E1248" s="37" t="str">
        <f>VLOOKUP(C1248,'EDB naming'!$A$6:$B$36,2,)</f>
        <v>Unison Networks</v>
      </c>
      <c r="F1248" s="37" t="str">
        <f>VLOOKUP(A1248,'NZ.Stat (Format)'!$C$10:$D$2050,2,)</f>
        <v>Hastings district</v>
      </c>
      <c r="G1248" s="37" t="str">
        <f>VLOOKUP(F1248,'TLA-EDB'!$A$12:$C$78,3,)</f>
        <v/>
      </c>
      <c r="H1248" s="65">
        <f>VLOOKUP($A1248,'NZ.Stat (Format)'!$C$10:$H$2050,4,)</f>
        <v>2460</v>
      </c>
      <c r="I1248" s="65">
        <f>VLOOKUP($A1248,'NZ.Stat (Format)'!$C$10:$H$2050,5,)</f>
        <v>2530</v>
      </c>
      <c r="J1248" s="65">
        <f>VLOOKUP($A1248,'NZ.Stat (Format)'!$C$10:$H$2050,6,)</f>
        <v>2570</v>
      </c>
      <c r="K1248" s="37"/>
      <c r="L1248" s="37"/>
    </row>
    <row r="1249" spans="1:12" x14ac:dyDescent="0.25">
      <c r="A1249" s="37" t="s">
        <v>1268</v>
      </c>
      <c r="B1249" s="37" t="s">
        <v>236</v>
      </c>
      <c r="C1249" s="37" t="s">
        <v>236</v>
      </c>
      <c r="D1249" s="37" t="b">
        <f t="shared" si="19"/>
        <v>1</v>
      </c>
      <c r="E1249" s="37" t="str">
        <f>VLOOKUP(C1249,'EDB naming'!$A$6:$B$36,2,)</f>
        <v>Unison Networks</v>
      </c>
      <c r="F1249" s="37" t="str">
        <f>VLOOKUP(A1249,'NZ.Stat (Format)'!$C$10:$D$2050,2,)</f>
        <v>Napier city</v>
      </c>
      <c r="G1249" s="37" t="str">
        <f>VLOOKUP(F1249,'TLA-EDB'!$A$12:$C$78,3,)</f>
        <v/>
      </c>
      <c r="H1249" s="65">
        <f>VLOOKUP($A1249,'NZ.Stat (Format)'!$C$10:$H$2050,4,)</f>
        <v>4710</v>
      </c>
      <c r="I1249" s="65">
        <f>VLOOKUP($A1249,'NZ.Stat (Format)'!$C$10:$H$2050,5,)</f>
        <v>4780</v>
      </c>
      <c r="J1249" s="65">
        <f>VLOOKUP($A1249,'NZ.Stat (Format)'!$C$10:$H$2050,6,)</f>
        <v>4830</v>
      </c>
      <c r="K1249" s="37"/>
      <c r="L1249" s="37"/>
    </row>
    <row r="1250" spans="1:12" x14ac:dyDescent="0.25">
      <c r="A1250" s="37" t="s">
        <v>1269</v>
      </c>
      <c r="B1250" s="37" t="s">
        <v>236</v>
      </c>
      <c r="C1250" s="37" t="s">
        <v>236</v>
      </c>
      <c r="D1250" s="37" t="b">
        <f t="shared" si="19"/>
        <v>1</v>
      </c>
      <c r="E1250" s="37" t="str">
        <f>VLOOKUP(C1250,'EDB naming'!$A$6:$B$36,2,)</f>
        <v>Unison Networks</v>
      </c>
      <c r="F1250" s="37" t="str">
        <f>VLOOKUP(A1250,'NZ.Stat (Format)'!$C$10:$D$2050,2,)</f>
        <v>Hastings district</v>
      </c>
      <c r="G1250" s="37" t="str">
        <f>VLOOKUP(F1250,'TLA-EDB'!$A$12:$C$78,3,)</f>
        <v/>
      </c>
      <c r="H1250" s="65">
        <f>VLOOKUP($A1250,'NZ.Stat (Format)'!$C$10:$H$2050,4,)</f>
        <v>640</v>
      </c>
      <c r="I1250" s="65">
        <f>VLOOKUP($A1250,'NZ.Stat (Format)'!$C$10:$H$2050,5,)</f>
        <v>700</v>
      </c>
      <c r="J1250" s="65">
        <f>VLOOKUP($A1250,'NZ.Stat (Format)'!$C$10:$H$2050,6,)</f>
        <v>770</v>
      </c>
      <c r="K1250" s="37"/>
      <c r="L1250" s="37"/>
    </row>
    <row r="1251" spans="1:12" x14ac:dyDescent="0.25">
      <c r="A1251" s="37" t="s">
        <v>1270</v>
      </c>
      <c r="B1251" s="37" t="s">
        <v>236</v>
      </c>
      <c r="C1251" s="37" t="s">
        <v>236</v>
      </c>
      <c r="D1251" s="37" t="b">
        <f t="shared" si="19"/>
        <v>1</v>
      </c>
      <c r="E1251" s="37" t="str">
        <f>VLOOKUP(C1251,'EDB naming'!$A$6:$B$36,2,)</f>
        <v>Unison Networks</v>
      </c>
      <c r="F1251" s="37" t="str">
        <f>VLOOKUP(A1251,'NZ.Stat (Format)'!$C$10:$D$2050,2,)</f>
        <v>Hastings district</v>
      </c>
      <c r="G1251" s="37" t="str">
        <f>VLOOKUP(F1251,'TLA-EDB'!$A$12:$C$78,3,)</f>
        <v/>
      </c>
      <c r="H1251" s="65">
        <f>VLOOKUP($A1251,'NZ.Stat (Format)'!$C$10:$H$2050,4,)</f>
        <v>510</v>
      </c>
      <c r="I1251" s="65">
        <f>VLOOKUP($A1251,'NZ.Stat (Format)'!$C$10:$H$2050,5,)</f>
        <v>520</v>
      </c>
      <c r="J1251" s="65">
        <f>VLOOKUP($A1251,'NZ.Stat (Format)'!$C$10:$H$2050,6,)</f>
        <v>520</v>
      </c>
      <c r="K1251" s="37"/>
      <c r="L1251" s="37"/>
    </row>
    <row r="1252" spans="1:12" x14ac:dyDescent="0.25">
      <c r="A1252" s="37" t="s">
        <v>1271</v>
      </c>
      <c r="B1252" s="37" t="s">
        <v>236</v>
      </c>
      <c r="C1252" s="37" t="s">
        <v>236</v>
      </c>
      <c r="D1252" s="37" t="b">
        <f t="shared" si="19"/>
        <v>1</v>
      </c>
      <c r="E1252" s="37" t="str">
        <f>VLOOKUP(C1252,'EDB naming'!$A$6:$B$36,2,)</f>
        <v>Unison Networks</v>
      </c>
      <c r="F1252" s="37" t="str">
        <f>VLOOKUP(A1252,'NZ.Stat (Format)'!$C$10:$D$2050,2,)</f>
        <v>Hastings district</v>
      </c>
      <c r="G1252" s="37" t="str">
        <f>VLOOKUP(F1252,'TLA-EDB'!$A$12:$C$78,3,)</f>
        <v/>
      </c>
      <c r="H1252" s="65">
        <f>VLOOKUP($A1252,'NZ.Stat (Format)'!$C$10:$H$2050,4,)</f>
        <v>710</v>
      </c>
      <c r="I1252" s="65">
        <f>VLOOKUP($A1252,'NZ.Stat (Format)'!$C$10:$H$2050,5,)</f>
        <v>730</v>
      </c>
      <c r="J1252" s="65">
        <f>VLOOKUP($A1252,'NZ.Stat (Format)'!$C$10:$H$2050,6,)</f>
        <v>750</v>
      </c>
      <c r="K1252" s="37"/>
      <c r="L1252" s="37"/>
    </row>
    <row r="1253" spans="1:12" x14ac:dyDescent="0.25">
      <c r="A1253" s="37" t="s">
        <v>1272</v>
      </c>
      <c r="B1253" s="37" t="s">
        <v>236</v>
      </c>
      <c r="C1253" s="37" t="s">
        <v>236</v>
      </c>
      <c r="D1253" s="37" t="b">
        <f t="shared" si="19"/>
        <v>1</v>
      </c>
      <c r="E1253" s="37" t="str">
        <f>VLOOKUP(C1253,'EDB naming'!$A$6:$B$36,2,)</f>
        <v>Unison Networks</v>
      </c>
      <c r="F1253" s="37" t="str">
        <f>VLOOKUP(A1253,'NZ.Stat (Format)'!$C$10:$D$2050,2,)</f>
        <v>Hastings district</v>
      </c>
      <c r="G1253" s="37" t="str">
        <f>VLOOKUP(F1253,'TLA-EDB'!$A$12:$C$78,3,)</f>
        <v/>
      </c>
      <c r="H1253" s="65">
        <f>VLOOKUP($A1253,'NZ.Stat (Format)'!$C$10:$H$2050,4,)</f>
        <v>4820</v>
      </c>
      <c r="I1253" s="65">
        <f>VLOOKUP($A1253,'NZ.Stat (Format)'!$C$10:$H$2050,5,)</f>
        <v>4880</v>
      </c>
      <c r="J1253" s="65">
        <f>VLOOKUP($A1253,'NZ.Stat (Format)'!$C$10:$H$2050,6,)</f>
        <v>4940</v>
      </c>
      <c r="K1253" s="37"/>
      <c r="L1253" s="37"/>
    </row>
    <row r="1254" spans="1:12" x14ac:dyDescent="0.25">
      <c r="A1254" s="37" t="s">
        <v>1273</v>
      </c>
      <c r="B1254" s="37" t="s">
        <v>236</v>
      </c>
      <c r="C1254" s="37" t="s">
        <v>236</v>
      </c>
      <c r="D1254" s="37" t="b">
        <f t="shared" si="19"/>
        <v>1</v>
      </c>
      <c r="E1254" s="37" t="str">
        <f>VLOOKUP(C1254,'EDB naming'!$A$6:$B$36,2,)</f>
        <v>Unison Networks</v>
      </c>
      <c r="F1254" s="37" t="str">
        <f>VLOOKUP(A1254,'NZ.Stat (Format)'!$C$10:$D$2050,2,)</f>
        <v>Hastings district</v>
      </c>
      <c r="G1254" s="37" t="str">
        <f>VLOOKUP(F1254,'TLA-EDB'!$A$12:$C$78,3,)</f>
        <v/>
      </c>
      <c r="H1254" s="65">
        <f>VLOOKUP($A1254,'NZ.Stat (Format)'!$C$10:$H$2050,4,)</f>
        <v>360</v>
      </c>
      <c r="I1254" s="65">
        <f>VLOOKUP($A1254,'NZ.Stat (Format)'!$C$10:$H$2050,5,)</f>
        <v>360</v>
      </c>
      <c r="J1254" s="65">
        <f>VLOOKUP($A1254,'NZ.Stat (Format)'!$C$10:$H$2050,6,)</f>
        <v>360</v>
      </c>
      <c r="K1254" s="37"/>
      <c r="L1254" s="37"/>
    </row>
    <row r="1255" spans="1:12" x14ac:dyDescent="0.25">
      <c r="A1255" s="37" t="s">
        <v>1274</v>
      </c>
      <c r="B1255" s="37" t="s">
        <v>236</v>
      </c>
      <c r="C1255" s="37" t="s">
        <v>236</v>
      </c>
      <c r="D1255" s="37" t="b">
        <f t="shared" si="19"/>
        <v>1</v>
      </c>
      <c r="E1255" s="37" t="str">
        <f>VLOOKUP(C1255,'EDB naming'!$A$6:$B$36,2,)</f>
        <v>Unison Networks</v>
      </c>
      <c r="F1255" s="37" t="str">
        <f>VLOOKUP(A1255,'NZ.Stat (Format)'!$C$10:$D$2050,2,)</f>
        <v>Napier city</v>
      </c>
      <c r="G1255" s="37" t="str">
        <f>VLOOKUP(F1255,'TLA-EDB'!$A$12:$C$78,3,)</f>
        <v/>
      </c>
      <c r="H1255" s="65">
        <f>VLOOKUP($A1255,'NZ.Stat (Format)'!$C$10:$H$2050,4,)</f>
        <v>5010</v>
      </c>
      <c r="I1255" s="65">
        <f>VLOOKUP($A1255,'NZ.Stat (Format)'!$C$10:$H$2050,5,)</f>
        <v>5060</v>
      </c>
      <c r="J1255" s="65">
        <f>VLOOKUP($A1255,'NZ.Stat (Format)'!$C$10:$H$2050,6,)</f>
        <v>5100</v>
      </c>
      <c r="K1255" s="37"/>
      <c r="L1255" s="37"/>
    </row>
    <row r="1256" spans="1:12" x14ac:dyDescent="0.25">
      <c r="A1256" s="37" t="s">
        <v>1275</v>
      </c>
      <c r="B1256" s="37" t="s">
        <v>236</v>
      </c>
      <c r="C1256" s="37" t="s">
        <v>236</v>
      </c>
      <c r="D1256" s="37" t="b">
        <f t="shared" si="19"/>
        <v>1</v>
      </c>
      <c r="E1256" s="37" t="str">
        <f>VLOOKUP(C1256,'EDB naming'!$A$6:$B$36,2,)</f>
        <v>Unison Networks</v>
      </c>
      <c r="F1256" s="37" t="str">
        <f>VLOOKUP(A1256,'NZ.Stat (Format)'!$C$10:$D$2050,2,)</f>
        <v>Napier city</v>
      </c>
      <c r="G1256" s="37" t="str">
        <f>VLOOKUP(F1256,'TLA-EDB'!$A$12:$C$78,3,)</f>
        <v/>
      </c>
      <c r="H1256" s="65">
        <f>VLOOKUP($A1256,'NZ.Stat (Format)'!$C$10:$H$2050,4,)</f>
        <v>3380</v>
      </c>
      <c r="I1256" s="65">
        <f>VLOOKUP($A1256,'NZ.Stat (Format)'!$C$10:$H$2050,5,)</f>
        <v>3450</v>
      </c>
      <c r="J1256" s="65">
        <f>VLOOKUP($A1256,'NZ.Stat (Format)'!$C$10:$H$2050,6,)</f>
        <v>3520</v>
      </c>
      <c r="K1256" s="37"/>
      <c r="L1256" s="37"/>
    </row>
    <row r="1257" spans="1:12" x14ac:dyDescent="0.25">
      <c r="A1257" s="37" t="s">
        <v>1276</v>
      </c>
      <c r="B1257" s="37" t="s">
        <v>236</v>
      </c>
      <c r="C1257" s="37" t="s">
        <v>236</v>
      </c>
      <c r="D1257" s="37" t="b">
        <f t="shared" si="19"/>
        <v>1</v>
      </c>
      <c r="E1257" s="37" t="str">
        <f>VLOOKUP(C1257,'EDB naming'!$A$6:$B$36,2,)</f>
        <v>Unison Networks</v>
      </c>
      <c r="F1257" s="37" t="str">
        <f>VLOOKUP(A1257,'NZ.Stat (Format)'!$C$10:$D$2050,2,)</f>
        <v>Hastings district</v>
      </c>
      <c r="G1257" s="37" t="str">
        <f>VLOOKUP(F1257,'TLA-EDB'!$A$12:$C$78,3,)</f>
        <v/>
      </c>
      <c r="H1257" s="65">
        <f>VLOOKUP($A1257,'NZ.Stat (Format)'!$C$10:$H$2050,4,)</f>
        <v>40</v>
      </c>
      <c r="I1257" s="65">
        <f>VLOOKUP($A1257,'NZ.Stat (Format)'!$C$10:$H$2050,5,)</f>
        <v>40</v>
      </c>
      <c r="J1257" s="65">
        <f>VLOOKUP($A1257,'NZ.Stat (Format)'!$C$10:$H$2050,6,)</f>
        <v>40</v>
      </c>
      <c r="K1257" s="37"/>
      <c r="L1257" s="37"/>
    </row>
    <row r="1258" spans="1:12" x14ac:dyDescent="0.25">
      <c r="A1258" s="37" t="s">
        <v>1277</v>
      </c>
      <c r="B1258" s="37" t="s">
        <v>236</v>
      </c>
      <c r="C1258" s="37" t="s">
        <v>236</v>
      </c>
      <c r="D1258" s="37" t="b">
        <f t="shared" si="19"/>
        <v>1</v>
      </c>
      <c r="E1258" s="37" t="str">
        <f>VLOOKUP(C1258,'EDB naming'!$A$6:$B$36,2,)</f>
        <v>Unison Networks</v>
      </c>
      <c r="F1258" s="37" t="str">
        <f>VLOOKUP(A1258,'NZ.Stat (Format)'!$C$10:$D$2050,2,)</f>
        <v>Hastings district</v>
      </c>
      <c r="G1258" s="37" t="str">
        <f>VLOOKUP(F1258,'TLA-EDB'!$A$12:$C$78,3,)</f>
        <v/>
      </c>
      <c r="H1258" s="65">
        <f>VLOOKUP($A1258,'NZ.Stat (Format)'!$C$10:$H$2050,4,)</f>
        <v>650</v>
      </c>
      <c r="I1258" s="65">
        <f>VLOOKUP($A1258,'NZ.Stat (Format)'!$C$10:$H$2050,5,)</f>
        <v>660</v>
      </c>
      <c r="J1258" s="65">
        <f>VLOOKUP($A1258,'NZ.Stat (Format)'!$C$10:$H$2050,6,)</f>
        <v>660</v>
      </c>
      <c r="K1258" s="37"/>
      <c r="L1258" s="37"/>
    </row>
    <row r="1259" spans="1:12" x14ac:dyDescent="0.25">
      <c r="A1259" s="37" t="s">
        <v>1278</v>
      </c>
      <c r="B1259" s="37" t="s">
        <v>236</v>
      </c>
      <c r="C1259" s="37" t="s">
        <v>236</v>
      </c>
      <c r="D1259" s="37" t="b">
        <f t="shared" si="19"/>
        <v>1</v>
      </c>
      <c r="E1259" s="37" t="str">
        <f>VLOOKUP(C1259,'EDB naming'!$A$6:$B$36,2,)</f>
        <v>Unison Networks</v>
      </c>
      <c r="F1259" s="37" t="str">
        <f>VLOOKUP(A1259,'NZ.Stat (Format)'!$C$10:$D$2050,2,)</f>
        <v>Napier city</v>
      </c>
      <c r="G1259" s="37" t="str">
        <f>VLOOKUP(F1259,'TLA-EDB'!$A$12:$C$78,3,)</f>
        <v/>
      </c>
      <c r="H1259" s="65">
        <f>VLOOKUP($A1259,'NZ.Stat (Format)'!$C$10:$H$2050,4,)</f>
        <v>2870</v>
      </c>
      <c r="I1259" s="65">
        <f>VLOOKUP($A1259,'NZ.Stat (Format)'!$C$10:$H$2050,5,)</f>
        <v>2880</v>
      </c>
      <c r="J1259" s="65">
        <f>VLOOKUP($A1259,'NZ.Stat (Format)'!$C$10:$H$2050,6,)</f>
        <v>2870</v>
      </c>
      <c r="K1259" s="37"/>
      <c r="L1259" s="37"/>
    </row>
    <row r="1260" spans="1:12" x14ac:dyDescent="0.25">
      <c r="A1260" s="37" t="s">
        <v>1279</v>
      </c>
      <c r="B1260" s="37" t="s">
        <v>236</v>
      </c>
      <c r="C1260" s="37" t="s">
        <v>236</v>
      </c>
      <c r="D1260" s="37" t="b">
        <f t="shared" si="19"/>
        <v>1</v>
      </c>
      <c r="E1260" s="37" t="str">
        <f>VLOOKUP(C1260,'EDB naming'!$A$6:$B$36,2,)</f>
        <v>Unison Networks</v>
      </c>
      <c r="F1260" s="37" t="str">
        <f>VLOOKUP(A1260,'NZ.Stat (Format)'!$C$10:$D$2050,2,)</f>
        <v>Napier city</v>
      </c>
      <c r="G1260" s="37" t="str">
        <f>VLOOKUP(F1260,'TLA-EDB'!$A$12:$C$78,3,)</f>
        <v/>
      </c>
      <c r="H1260" s="65">
        <f>VLOOKUP($A1260,'NZ.Stat (Format)'!$C$10:$H$2050,4,)</f>
        <v>2560</v>
      </c>
      <c r="I1260" s="65">
        <f>VLOOKUP($A1260,'NZ.Stat (Format)'!$C$10:$H$2050,5,)</f>
        <v>2560</v>
      </c>
      <c r="J1260" s="65">
        <f>VLOOKUP($A1260,'NZ.Stat (Format)'!$C$10:$H$2050,6,)</f>
        <v>2540</v>
      </c>
      <c r="K1260" s="37"/>
      <c r="L1260" s="37"/>
    </row>
    <row r="1261" spans="1:12" x14ac:dyDescent="0.25">
      <c r="A1261" s="37" t="s">
        <v>1280</v>
      </c>
      <c r="B1261" s="37" t="s">
        <v>236</v>
      </c>
      <c r="C1261" s="37" t="s">
        <v>236</v>
      </c>
      <c r="D1261" s="37" t="b">
        <f t="shared" si="19"/>
        <v>1</v>
      </c>
      <c r="E1261" s="37" t="str">
        <f>VLOOKUP(C1261,'EDB naming'!$A$6:$B$36,2,)</f>
        <v>Unison Networks</v>
      </c>
      <c r="F1261" s="37" t="str">
        <f>VLOOKUP(A1261,'NZ.Stat (Format)'!$C$10:$D$2050,2,)</f>
        <v>Napier city</v>
      </c>
      <c r="G1261" s="37" t="str">
        <f>VLOOKUP(F1261,'TLA-EDB'!$A$12:$C$78,3,)</f>
        <v/>
      </c>
      <c r="H1261" s="65">
        <f>VLOOKUP($A1261,'NZ.Stat (Format)'!$C$10:$H$2050,4,)</f>
        <v>2530</v>
      </c>
      <c r="I1261" s="65">
        <f>VLOOKUP($A1261,'NZ.Stat (Format)'!$C$10:$H$2050,5,)</f>
        <v>2560</v>
      </c>
      <c r="J1261" s="65">
        <f>VLOOKUP($A1261,'NZ.Stat (Format)'!$C$10:$H$2050,6,)</f>
        <v>2560</v>
      </c>
      <c r="K1261" s="37"/>
      <c r="L1261" s="37"/>
    </row>
    <row r="1262" spans="1:12" x14ac:dyDescent="0.25">
      <c r="A1262" s="37" t="s">
        <v>1281</v>
      </c>
      <c r="B1262" s="37" t="s">
        <v>236</v>
      </c>
      <c r="C1262" s="37" t="s">
        <v>236</v>
      </c>
      <c r="D1262" s="37" t="b">
        <f t="shared" si="19"/>
        <v>1</v>
      </c>
      <c r="E1262" s="37" t="str">
        <f>VLOOKUP(C1262,'EDB naming'!$A$6:$B$36,2,)</f>
        <v>Unison Networks</v>
      </c>
      <c r="F1262" s="37" t="str">
        <f>VLOOKUP(A1262,'NZ.Stat (Format)'!$C$10:$D$2050,2,)</f>
        <v>Hastings district</v>
      </c>
      <c r="G1262" s="37" t="str">
        <f>VLOOKUP(F1262,'TLA-EDB'!$A$12:$C$78,3,)</f>
        <v/>
      </c>
      <c r="H1262" s="65">
        <f>VLOOKUP($A1262,'NZ.Stat (Format)'!$C$10:$H$2050,4,)</f>
        <v>2000</v>
      </c>
      <c r="I1262" s="65">
        <f>VLOOKUP($A1262,'NZ.Stat (Format)'!$C$10:$H$2050,5,)</f>
        <v>2000</v>
      </c>
      <c r="J1262" s="65">
        <f>VLOOKUP($A1262,'NZ.Stat (Format)'!$C$10:$H$2050,6,)</f>
        <v>2010</v>
      </c>
      <c r="K1262" s="37"/>
      <c r="L1262" s="37"/>
    </row>
    <row r="1263" spans="1:12" x14ac:dyDescent="0.25">
      <c r="A1263" s="37" t="s">
        <v>1282</v>
      </c>
      <c r="B1263" s="37" t="s">
        <v>236</v>
      </c>
      <c r="C1263" s="37" t="s">
        <v>236</v>
      </c>
      <c r="D1263" s="37" t="b">
        <f t="shared" si="19"/>
        <v>1</v>
      </c>
      <c r="E1263" s="37" t="str">
        <f>VLOOKUP(C1263,'EDB naming'!$A$6:$B$36,2,)</f>
        <v>Unison Networks</v>
      </c>
      <c r="F1263" s="37" t="str">
        <f>VLOOKUP(A1263,'NZ.Stat (Format)'!$C$10:$D$2050,2,)</f>
        <v>Napier city</v>
      </c>
      <c r="G1263" s="37" t="str">
        <f>VLOOKUP(F1263,'TLA-EDB'!$A$12:$C$78,3,)</f>
        <v/>
      </c>
      <c r="H1263" s="65">
        <f>VLOOKUP($A1263,'NZ.Stat (Format)'!$C$10:$H$2050,4,)</f>
        <v>5660</v>
      </c>
      <c r="I1263" s="65">
        <f>VLOOKUP($A1263,'NZ.Stat (Format)'!$C$10:$H$2050,5,)</f>
        <v>5670</v>
      </c>
      <c r="J1263" s="65">
        <f>VLOOKUP($A1263,'NZ.Stat (Format)'!$C$10:$H$2050,6,)</f>
        <v>5660</v>
      </c>
      <c r="K1263" s="37"/>
      <c r="L1263" s="37"/>
    </row>
    <row r="1264" spans="1:12" x14ac:dyDescent="0.25">
      <c r="A1264" s="37" t="s">
        <v>1283</v>
      </c>
      <c r="B1264" s="37" t="s">
        <v>236</v>
      </c>
      <c r="C1264" s="37" t="s">
        <v>236</v>
      </c>
      <c r="D1264" s="37" t="b">
        <f t="shared" si="19"/>
        <v>1</v>
      </c>
      <c r="E1264" s="37" t="str">
        <f>VLOOKUP(C1264,'EDB naming'!$A$6:$B$36,2,)</f>
        <v>Unison Networks</v>
      </c>
      <c r="F1264" s="37" t="str">
        <f>VLOOKUP(A1264,'NZ.Stat (Format)'!$C$10:$D$2050,2,)</f>
        <v>Napier city</v>
      </c>
      <c r="G1264" s="37" t="str">
        <f>VLOOKUP(F1264,'TLA-EDB'!$A$12:$C$78,3,)</f>
        <v/>
      </c>
      <c r="H1264" s="65">
        <f>VLOOKUP($A1264,'NZ.Stat (Format)'!$C$10:$H$2050,4,)</f>
        <v>3650</v>
      </c>
      <c r="I1264" s="65">
        <f>VLOOKUP($A1264,'NZ.Stat (Format)'!$C$10:$H$2050,5,)</f>
        <v>3760</v>
      </c>
      <c r="J1264" s="65">
        <f>VLOOKUP($A1264,'NZ.Stat (Format)'!$C$10:$H$2050,6,)</f>
        <v>3870</v>
      </c>
      <c r="K1264" s="37"/>
      <c r="L1264" s="37"/>
    </row>
    <row r="1265" spans="1:12" x14ac:dyDescent="0.25">
      <c r="A1265" s="37" t="s">
        <v>1284</v>
      </c>
      <c r="B1265" s="37" t="s">
        <v>236</v>
      </c>
      <c r="C1265" s="37" t="s">
        <v>236</v>
      </c>
      <c r="D1265" s="37" t="b">
        <f t="shared" si="19"/>
        <v>1</v>
      </c>
      <c r="E1265" s="37" t="str">
        <f>VLOOKUP(C1265,'EDB naming'!$A$6:$B$36,2,)</f>
        <v>Unison Networks</v>
      </c>
      <c r="F1265" s="37" t="str">
        <f>VLOOKUP(A1265,'NZ.Stat (Format)'!$C$10:$D$2050,2,)</f>
        <v>Hastings district</v>
      </c>
      <c r="G1265" s="37" t="str">
        <f>VLOOKUP(F1265,'TLA-EDB'!$A$12:$C$78,3,)</f>
        <v/>
      </c>
      <c r="H1265" s="65">
        <f>VLOOKUP($A1265,'NZ.Stat (Format)'!$C$10:$H$2050,4,)</f>
        <v>3740</v>
      </c>
      <c r="I1265" s="65">
        <f>VLOOKUP($A1265,'NZ.Stat (Format)'!$C$10:$H$2050,5,)</f>
        <v>3760</v>
      </c>
      <c r="J1265" s="65">
        <f>VLOOKUP($A1265,'NZ.Stat (Format)'!$C$10:$H$2050,6,)</f>
        <v>3770</v>
      </c>
      <c r="K1265" s="37"/>
      <c r="L1265" s="37"/>
    </row>
    <row r="1266" spans="1:12" x14ac:dyDescent="0.25">
      <c r="A1266" s="37" t="s">
        <v>1285</v>
      </c>
      <c r="B1266" s="37" t="s">
        <v>236</v>
      </c>
      <c r="C1266" s="37" t="s">
        <v>236</v>
      </c>
      <c r="D1266" s="37" t="b">
        <f t="shared" si="19"/>
        <v>1</v>
      </c>
      <c r="E1266" s="37" t="str">
        <f>VLOOKUP(C1266,'EDB naming'!$A$6:$B$36,2,)</f>
        <v>Unison Networks</v>
      </c>
      <c r="F1266" s="37" t="str">
        <f>VLOOKUP(A1266,'NZ.Stat (Format)'!$C$10:$D$2050,2,)</f>
        <v>Hastings district</v>
      </c>
      <c r="G1266" s="37" t="str">
        <f>VLOOKUP(F1266,'TLA-EDB'!$A$12:$C$78,3,)</f>
        <v/>
      </c>
      <c r="H1266" s="65">
        <f>VLOOKUP($A1266,'NZ.Stat (Format)'!$C$10:$H$2050,4,)</f>
        <v>3080</v>
      </c>
      <c r="I1266" s="65">
        <f>VLOOKUP($A1266,'NZ.Stat (Format)'!$C$10:$H$2050,5,)</f>
        <v>3120</v>
      </c>
      <c r="J1266" s="65">
        <f>VLOOKUP($A1266,'NZ.Stat (Format)'!$C$10:$H$2050,6,)</f>
        <v>3180</v>
      </c>
      <c r="K1266" s="37"/>
      <c r="L1266" s="37"/>
    </row>
    <row r="1267" spans="1:12" x14ac:dyDescent="0.25">
      <c r="A1267" s="37" t="s">
        <v>1286</v>
      </c>
      <c r="B1267" s="37" t="s">
        <v>236</v>
      </c>
      <c r="C1267" s="37" t="s">
        <v>236</v>
      </c>
      <c r="D1267" s="37" t="b">
        <f t="shared" si="19"/>
        <v>1</v>
      </c>
      <c r="E1267" s="37" t="str">
        <f>VLOOKUP(C1267,'EDB naming'!$A$6:$B$36,2,)</f>
        <v>Unison Networks</v>
      </c>
      <c r="F1267" s="37" t="str">
        <f>VLOOKUP(A1267,'NZ.Stat (Format)'!$C$10:$D$2050,2,)</f>
        <v>Hastings district</v>
      </c>
      <c r="G1267" s="37" t="str">
        <f>VLOOKUP(F1267,'TLA-EDB'!$A$12:$C$78,3,)</f>
        <v/>
      </c>
      <c r="H1267" s="65">
        <f>VLOOKUP($A1267,'NZ.Stat (Format)'!$C$10:$H$2050,4,)</f>
        <v>2580</v>
      </c>
      <c r="I1267" s="65">
        <f>VLOOKUP($A1267,'NZ.Stat (Format)'!$C$10:$H$2050,5,)</f>
        <v>2690</v>
      </c>
      <c r="J1267" s="65">
        <f>VLOOKUP($A1267,'NZ.Stat (Format)'!$C$10:$H$2050,6,)</f>
        <v>2770</v>
      </c>
      <c r="K1267" s="37"/>
      <c r="L1267" s="37"/>
    </row>
    <row r="1268" spans="1:12" x14ac:dyDescent="0.25">
      <c r="A1268" s="37" t="s">
        <v>1287</v>
      </c>
      <c r="B1268" s="37" t="s">
        <v>236</v>
      </c>
      <c r="C1268" s="37" t="s">
        <v>236</v>
      </c>
      <c r="D1268" s="37" t="b">
        <f t="shared" si="19"/>
        <v>1</v>
      </c>
      <c r="E1268" s="37" t="str">
        <f>VLOOKUP(C1268,'EDB naming'!$A$6:$B$36,2,)</f>
        <v>Unison Networks</v>
      </c>
      <c r="F1268" s="37" t="str">
        <f>VLOOKUP(A1268,'NZ.Stat (Format)'!$C$10:$D$2050,2,)</f>
        <v>Hastings district</v>
      </c>
      <c r="G1268" s="37" t="str">
        <f>VLOOKUP(F1268,'TLA-EDB'!$A$12:$C$78,3,)</f>
        <v/>
      </c>
      <c r="H1268" s="65">
        <f>VLOOKUP($A1268,'NZ.Stat (Format)'!$C$10:$H$2050,4,)</f>
        <v>4500</v>
      </c>
      <c r="I1268" s="65">
        <f>VLOOKUP($A1268,'NZ.Stat (Format)'!$C$10:$H$2050,5,)</f>
        <v>4570</v>
      </c>
      <c r="J1268" s="65">
        <f>VLOOKUP($A1268,'NZ.Stat (Format)'!$C$10:$H$2050,6,)</f>
        <v>4630</v>
      </c>
      <c r="K1268" s="37"/>
      <c r="L1268" s="37"/>
    </row>
    <row r="1269" spans="1:12" x14ac:dyDescent="0.25">
      <c r="A1269" s="37" t="s">
        <v>1288</v>
      </c>
      <c r="B1269" s="37" t="s">
        <v>236</v>
      </c>
      <c r="C1269" s="37" t="s">
        <v>236</v>
      </c>
      <c r="D1269" s="37" t="b">
        <f t="shared" si="19"/>
        <v>1</v>
      </c>
      <c r="E1269" s="37" t="str">
        <f>VLOOKUP(C1269,'EDB naming'!$A$6:$B$36,2,)</f>
        <v>Unison Networks</v>
      </c>
      <c r="F1269" s="37" t="str">
        <f>VLOOKUP(A1269,'NZ.Stat (Format)'!$C$10:$D$2050,2,)</f>
        <v>Hastings district</v>
      </c>
      <c r="G1269" s="37" t="str">
        <f>VLOOKUP(F1269,'TLA-EDB'!$A$12:$C$78,3,)</f>
        <v/>
      </c>
      <c r="H1269" s="65">
        <f>VLOOKUP($A1269,'NZ.Stat (Format)'!$C$10:$H$2050,4,)</f>
        <v>4570</v>
      </c>
      <c r="I1269" s="65">
        <f>VLOOKUP($A1269,'NZ.Stat (Format)'!$C$10:$H$2050,5,)</f>
        <v>4690</v>
      </c>
      <c r="J1269" s="65">
        <f>VLOOKUP($A1269,'NZ.Stat (Format)'!$C$10:$H$2050,6,)</f>
        <v>4780</v>
      </c>
      <c r="K1269" s="37"/>
      <c r="L1269" s="37"/>
    </row>
    <row r="1270" spans="1:12" x14ac:dyDescent="0.25">
      <c r="A1270" s="37" t="s">
        <v>1289</v>
      </c>
      <c r="B1270" s="37" t="s">
        <v>236</v>
      </c>
      <c r="C1270" s="37" t="s">
        <v>236</v>
      </c>
      <c r="D1270" s="37" t="b">
        <f t="shared" si="19"/>
        <v>1</v>
      </c>
      <c r="E1270" s="37" t="str">
        <f>VLOOKUP(C1270,'EDB naming'!$A$6:$B$36,2,)</f>
        <v>Unison Networks</v>
      </c>
      <c r="F1270" s="37" t="str">
        <f>VLOOKUP(A1270,'NZ.Stat (Format)'!$C$10:$D$2050,2,)</f>
        <v>Hastings district</v>
      </c>
      <c r="G1270" s="37" t="str">
        <f>VLOOKUP(F1270,'TLA-EDB'!$A$12:$C$78,3,)</f>
        <v/>
      </c>
      <c r="H1270" s="65">
        <f>VLOOKUP($A1270,'NZ.Stat (Format)'!$C$10:$H$2050,4,)</f>
        <v>3220</v>
      </c>
      <c r="I1270" s="65">
        <f>VLOOKUP($A1270,'NZ.Stat (Format)'!$C$10:$H$2050,5,)</f>
        <v>3350</v>
      </c>
      <c r="J1270" s="65">
        <f>VLOOKUP($A1270,'NZ.Stat (Format)'!$C$10:$H$2050,6,)</f>
        <v>3460</v>
      </c>
      <c r="K1270" s="37"/>
      <c r="L1270" s="37"/>
    </row>
    <row r="1271" spans="1:12" x14ac:dyDescent="0.25">
      <c r="A1271" s="37" t="s">
        <v>1290</v>
      </c>
      <c r="B1271" s="37" t="s">
        <v>236</v>
      </c>
      <c r="C1271" s="37" t="s">
        <v>236</v>
      </c>
      <c r="D1271" s="37" t="b">
        <f t="shared" si="19"/>
        <v>1</v>
      </c>
      <c r="E1271" s="37" t="str">
        <f>VLOOKUP(C1271,'EDB naming'!$A$6:$B$36,2,)</f>
        <v>Unison Networks</v>
      </c>
      <c r="F1271" s="37" t="str">
        <f>VLOOKUP(A1271,'NZ.Stat (Format)'!$C$10:$D$2050,2,)</f>
        <v>Hastings district</v>
      </c>
      <c r="G1271" s="37" t="str">
        <f>VLOOKUP(F1271,'TLA-EDB'!$A$12:$C$78,3,)</f>
        <v/>
      </c>
      <c r="H1271" s="65">
        <f>VLOOKUP($A1271,'NZ.Stat (Format)'!$C$10:$H$2050,4,)</f>
        <v>4180</v>
      </c>
      <c r="I1271" s="65">
        <f>VLOOKUP($A1271,'NZ.Stat (Format)'!$C$10:$H$2050,5,)</f>
        <v>4230</v>
      </c>
      <c r="J1271" s="65">
        <f>VLOOKUP($A1271,'NZ.Stat (Format)'!$C$10:$H$2050,6,)</f>
        <v>4260</v>
      </c>
      <c r="K1271" s="37"/>
      <c r="L1271" s="37"/>
    </row>
    <row r="1272" spans="1:12" x14ac:dyDescent="0.25">
      <c r="A1272" s="37" t="s">
        <v>1291</v>
      </c>
      <c r="B1272" s="37" t="s">
        <v>236</v>
      </c>
      <c r="C1272" s="37" t="s">
        <v>236</v>
      </c>
      <c r="D1272" s="37" t="b">
        <f t="shared" si="19"/>
        <v>1</v>
      </c>
      <c r="E1272" s="37" t="str">
        <f>VLOOKUP(C1272,'EDB naming'!$A$6:$B$36,2,)</f>
        <v>Unison Networks</v>
      </c>
      <c r="F1272" s="37" t="str">
        <f>VLOOKUP(A1272,'NZ.Stat (Format)'!$C$10:$D$2050,2,)</f>
        <v>Hastings district</v>
      </c>
      <c r="G1272" s="37" t="str">
        <f>VLOOKUP(F1272,'TLA-EDB'!$A$12:$C$78,3,)</f>
        <v/>
      </c>
      <c r="H1272" s="65">
        <f>VLOOKUP($A1272,'NZ.Stat (Format)'!$C$10:$H$2050,4,)</f>
        <v>3330</v>
      </c>
      <c r="I1272" s="65">
        <f>VLOOKUP($A1272,'NZ.Stat (Format)'!$C$10:$H$2050,5,)</f>
        <v>3410</v>
      </c>
      <c r="J1272" s="65">
        <f>VLOOKUP($A1272,'NZ.Stat (Format)'!$C$10:$H$2050,6,)</f>
        <v>3460</v>
      </c>
      <c r="K1272" s="37"/>
      <c r="L1272" s="37"/>
    </row>
    <row r="1273" spans="1:12" x14ac:dyDescent="0.25">
      <c r="A1273" s="37" t="s">
        <v>1292</v>
      </c>
      <c r="B1273" s="37" t="s">
        <v>35</v>
      </c>
      <c r="C1273" s="37" t="s">
        <v>35</v>
      </c>
      <c r="D1273" s="37" t="b">
        <f t="shared" si="19"/>
        <v>1</v>
      </c>
      <c r="E1273" s="37" t="str">
        <f>VLOOKUP(C1273,'EDB naming'!$A$6:$B$36,2,)</f>
        <v>Powerco</v>
      </c>
      <c r="F1273" s="37" t="str">
        <f>VLOOKUP(A1273,'NZ.Stat (Format)'!$C$10:$D$2050,2,)</f>
        <v>New Plymouth district</v>
      </c>
      <c r="G1273" s="37" t="str">
        <f>VLOOKUP(F1273,'TLA-EDB'!$A$12:$C$78,3,)</f>
        <v/>
      </c>
      <c r="H1273" s="65">
        <f>VLOOKUP($A1273,'NZ.Stat (Format)'!$C$10:$H$2050,4,)</f>
        <v>2360</v>
      </c>
      <c r="I1273" s="65">
        <f>VLOOKUP($A1273,'NZ.Stat (Format)'!$C$10:$H$2050,5,)</f>
        <v>2420</v>
      </c>
      <c r="J1273" s="65">
        <f>VLOOKUP($A1273,'NZ.Stat (Format)'!$C$10:$H$2050,6,)</f>
        <v>2470</v>
      </c>
      <c r="K1273" s="37"/>
      <c r="L1273" s="37"/>
    </row>
    <row r="1274" spans="1:12" x14ac:dyDescent="0.25">
      <c r="A1274" s="37" t="s">
        <v>1293</v>
      </c>
      <c r="B1274" s="37" t="s">
        <v>236</v>
      </c>
      <c r="C1274" s="37" t="s">
        <v>236</v>
      </c>
      <c r="D1274" s="37" t="b">
        <f t="shared" si="19"/>
        <v>1</v>
      </c>
      <c r="E1274" s="37" t="str">
        <f>VLOOKUP(C1274,'EDB naming'!$A$6:$B$36,2,)</f>
        <v>Unison Networks</v>
      </c>
      <c r="F1274" s="37" t="str">
        <f>VLOOKUP(A1274,'NZ.Stat (Format)'!$C$10:$D$2050,2,)</f>
        <v>Hastings district</v>
      </c>
      <c r="G1274" s="37" t="str">
        <f>VLOOKUP(F1274,'TLA-EDB'!$A$12:$C$78,3,)</f>
        <v/>
      </c>
      <c r="H1274" s="65">
        <f>VLOOKUP($A1274,'NZ.Stat (Format)'!$C$10:$H$2050,4,)</f>
        <v>1140</v>
      </c>
      <c r="I1274" s="65">
        <f>VLOOKUP($A1274,'NZ.Stat (Format)'!$C$10:$H$2050,5,)</f>
        <v>1220</v>
      </c>
      <c r="J1274" s="65">
        <f>VLOOKUP($A1274,'NZ.Stat (Format)'!$C$10:$H$2050,6,)</f>
        <v>1300</v>
      </c>
      <c r="K1274" s="37"/>
      <c r="L1274" s="37"/>
    </row>
    <row r="1275" spans="1:12" x14ac:dyDescent="0.25">
      <c r="A1275" s="37" t="s">
        <v>1294</v>
      </c>
      <c r="B1275" s="37" t="s">
        <v>339</v>
      </c>
      <c r="C1275" s="37" t="s">
        <v>339</v>
      </c>
      <c r="D1275" s="37" t="b">
        <f t="shared" si="19"/>
        <v>1</v>
      </c>
      <c r="E1275" s="37" t="str">
        <f>VLOOKUP(C1275,'EDB naming'!$A$6:$B$36,2,)</f>
        <v>Centralines</v>
      </c>
      <c r="F1275" s="37" t="str">
        <f>VLOOKUP(A1275,'NZ.Stat (Format)'!$C$10:$D$2050,2,)</f>
        <v>Central Hawke's Bay district</v>
      </c>
      <c r="G1275" s="37" t="str">
        <f>VLOOKUP(F1275,'TLA-EDB'!$A$12:$C$78,3,)</f>
        <v/>
      </c>
      <c r="H1275" s="65">
        <f>VLOOKUP($A1275,'NZ.Stat (Format)'!$C$10:$H$2050,4,)</f>
        <v>560</v>
      </c>
      <c r="I1275" s="65">
        <f>VLOOKUP($A1275,'NZ.Stat (Format)'!$C$10:$H$2050,5,)</f>
        <v>540</v>
      </c>
      <c r="J1275" s="65">
        <f>VLOOKUP($A1275,'NZ.Stat (Format)'!$C$10:$H$2050,6,)</f>
        <v>520</v>
      </c>
      <c r="K1275" s="37"/>
      <c r="L1275" s="37"/>
    </row>
    <row r="1276" spans="1:12" x14ac:dyDescent="0.25">
      <c r="A1276" s="37" t="s">
        <v>1295</v>
      </c>
      <c r="B1276" s="37" t="s">
        <v>339</v>
      </c>
      <c r="C1276" s="37" t="s">
        <v>339</v>
      </c>
      <c r="D1276" s="37" t="b">
        <f t="shared" si="19"/>
        <v>1</v>
      </c>
      <c r="E1276" s="37" t="str">
        <f>VLOOKUP(C1276,'EDB naming'!$A$6:$B$36,2,)</f>
        <v>Centralines</v>
      </c>
      <c r="F1276" s="37" t="str">
        <f>VLOOKUP(A1276,'NZ.Stat (Format)'!$C$10:$D$2050,2,)</f>
        <v>Central Hawke's Bay district</v>
      </c>
      <c r="G1276" s="37" t="str">
        <f>VLOOKUP(F1276,'TLA-EDB'!$A$12:$C$78,3,)</f>
        <v/>
      </c>
      <c r="H1276" s="65">
        <f>VLOOKUP($A1276,'NZ.Stat (Format)'!$C$10:$H$2050,4,)</f>
        <v>2090</v>
      </c>
      <c r="I1276" s="65">
        <f>VLOOKUP($A1276,'NZ.Stat (Format)'!$C$10:$H$2050,5,)</f>
        <v>2090</v>
      </c>
      <c r="J1276" s="65">
        <f>VLOOKUP($A1276,'NZ.Stat (Format)'!$C$10:$H$2050,6,)</f>
        <v>2070</v>
      </c>
      <c r="K1276" s="37"/>
      <c r="L1276" s="37"/>
    </row>
    <row r="1277" spans="1:12" x14ac:dyDescent="0.25">
      <c r="A1277" s="37" t="s">
        <v>1296</v>
      </c>
      <c r="B1277" s="37" t="s">
        <v>339</v>
      </c>
      <c r="C1277" s="37" t="s">
        <v>339</v>
      </c>
      <c r="D1277" s="37" t="b">
        <f t="shared" si="19"/>
        <v>1</v>
      </c>
      <c r="E1277" s="37" t="str">
        <f>VLOOKUP(C1277,'EDB naming'!$A$6:$B$36,2,)</f>
        <v>Centralines</v>
      </c>
      <c r="F1277" s="37" t="str">
        <f>VLOOKUP(A1277,'NZ.Stat (Format)'!$C$10:$D$2050,2,)</f>
        <v>Central Hawke's Bay district</v>
      </c>
      <c r="G1277" s="37" t="str">
        <f>VLOOKUP(F1277,'TLA-EDB'!$A$12:$C$78,3,)</f>
        <v/>
      </c>
      <c r="H1277" s="65">
        <f>VLOOKUP($A1277,'NZ.Stat (Format)'!$C$10:$H$2050,4,)</f>
        <v>580</v>
      </c>
      <c r="I1277" s="65">
        <f>VLOOKUP($A1277,'NZ.Stat (Format)'!$C$10:$H$2050,5,)</f>
        <v>580</v>
      </c>
      <c r="J1277" s="65">
        <f>VLOOKUP($A1277,'NZ.Stat (Format)'!$C$10:$H$2050,6,)</f>
        <v>570</v>
      </c>
      <c r="K1277" s="37"/>
      <c r="L1277" s="37"/>
    </row>
    <row r="1278" spans="1:12" x14ac:dyDescent="0.25">
      <c r="A1278" s="37" t="s">
        <v>1297</v>
      </c>
      <c r="B1278" s="37" t="s">
        <v>339</v>
      </c>
      <c r="C1278" s="37" t="s">
        <v>339</v>
      </c>
      <c r="D1278" s="37" t="b">
        <f t="shared" si="19"/>
        <v>1</v>
      </c>
      <c r="E1278" s="37" t="str">
        <f>VLOOKUP(C1278,'EDB naming'!$A$6:$B$36,2,)</f>
        <v>Centralines</v>
      </c>
      <c r="F1278" s="37" t="str">
        <f>VLOOKUP(A1278,'NZ.Stat (Format)'!$C$10:$D$2050,2,)</f>
        <v>Central Hawke's Bay district</v>
      </c>
      <c r="G1278" s="37" t="str">
        <f>VLOOKUP(F1278,'TLA-EDB'!$A$12:$C$78,3,)</f>
        <v/>
      </c>
      <c r="H1278" s="65">
        <f>VLOOKUP($A1278,'NZ.Stat (Format)'!$C$10:$H$2050,4,)</f>
        <v>200</v>
      </c>
      <c r="I1278" s="65">
        <f>VLOOKUP($A1278,'NZ.Stat (Format)'!$C$10:$H$2050,5,)</f>
        <v>200</v>
      </c>
      <c r="J1278" s="65">
        <f>VLOOKUP($A1278,'NZ.Stat (Format)'!$C$10:$H$2050,6,)</f>
        <v>190</v>
      </c>
      <c r="K1278" s="37"/>
      <c r="L1278" s="37"/>
    </row>
    <row r="1279" spans="1:12" x14ac:dyDescent="0.25">
      <c r="A1279" s="37" t="s">
        <v>1298</v>
      </c>
      <c r="B1279" s="37" t="s">
        <v>339</v>
      </c>
      <c r="C1279" s="37" t="s">
        <v>339</v>
      </c>
      <c r="D1279" s="37" t="b">
        <f t="shared" si="19"/>
        <v>1</v>
      </c>
      <c r="E1279" s="37" t="str">
        <f>VLOOKUP(C1279,'EDB naming'!$A$6:$B$36,2,)</f>
        <v>Centralines</v>
      </c>
      <c r="F1279" s="37" t="str">
        <f>VLOOKUP(A1279,'NZ.Stat (Format)'!$C$10:$D$2050,2,)</f>
        <v>Central Hawke's Bay district</v>
      </c>
      <c r="G1279" s="37" t="str">
        <f>VLOOKUP(F1279,'TLA-EDB'!$A$12:$C$78,3,)</f>
        <v/>
      </c>
      <c r="H1279" s="65">
        <f>VLOOKUP($A1279,'NZ.Stat (Format)'!$C$10:$H$2050,4,)</f>
        <v>3330</v>
      </c>
      <c r="I1279" s="65">
        <f>VLOOKUP($A1279,'NZ.Stat (Format)'!$C$10:$H$2050,5,)</f>
        <v>3360</v>
      </c>
      <c r="J1279" s="65">
        <f>VLOOKUP($A1279,'NZ.Stat (Format)'!$C$10:$H$2050,6,)</f>
        <v>3350</v>
      </c>
      <c r="K1279" s="37"/>
      <c r="L1279" s="37"/>
    </row>
    <row r="1280" spans="1:12" x14ac:dyDescent="0.25">
      <c r="A1280" s="37" t="s">
        <v>1299</v>
      </c>
      <c r="B1280" s="37" t="s">
        <v>322</v>
      </c>
      <c r="C1280" s="37" t="s">
        <v>322</v>
      </c>
      <c r="D1280" s="37" t="b">
        <f t="shared" si="19"/>
        <v>1</v>
      </c>
      <c r="E1280" s="37" t="str">
        <f>VLOOKUP(C1280,'EDB naming'!$A$6:$B$36,2,)</f>
        <v>Scanpower</v>
      </c>
      <c r="F1280" s="37" t="str">
        <f>VLOOKUP(A1280,'NZ.Stat (Format)'!$C$10:$D$2050,2,)</f>
        <v>Tararua district</v>
      </c>
      <c r="G1280" s="37" t="str">
        <f>VLOOKUP(F1280,'TLA-EDB'!$A$12:$C$78,3,)</f>
        <v>Yes</v>
      </c>
      <c r="H1280" s="65">
        <f>VLOOKUP($A1280,'NZ.Stat (Format)'!$C$10:$H$2050,4,)</f>
        <v>3620</v>
      </c>
      <c r="I1280" s="65">
        <f>VLOOKUP($A1280,'NZ.Stat (Format)'!$C$10:$H$2050,5,)</f>
        <v>3660</v>
      </c>
      <c r="J1280" s="65">
        <f>VLOOKUP($A1280,'NZ.Stat (Format)'!$C$10:$H$2050,6,)</f>
        <v>3690</v>
      </c>
      <c r="K1280" s="37"/>
      <c r="L1280" s="37"/>
    </row>
    <row r="1281" spans="1:12" x14ac:dyDescent="0.25">
      <c r="A1281" s="37" t="s">
        <v>1300</v>
      </c>
      <c r="B1281" s="37" t="s">
        <v>322</v>
      </c>
      <c r="C1281" s="37" t="s">
        <v>322</v>
      </c>
      <c r="D1281" s="37" t="b">
        <f t="shared" si="19"/>
        <v>1</v>
      </c>
      <c r="E1281" s="37" t="str">
        <f>VLOOKUP(C1281,'EDB naming'!$A$6:$B$36,2,)</f>
        <v>Scanpower</v>
      </c>
      <c r="F1281" s="37" t="str">
        <f>VLOOKUP(A1281,'NZ.Stat (Format)'!$C$10:$D$2050,2,)</f>
        <v>Tararua district</v>
      </c>
      <c r="G1281" s="37" t="str">
        <f>VLOOKUP(F1281,'TLA-EDB'!$A$12:$C$78,3,)</f>
        <v>Yes</v>
      </c>
      <c r="H1281" s="65">
        <f>VLOOKUP($A1281,'NZ.Stat (Format)'!$C$10:$H$2050,4,)</f>
        <v>2980</v>
      </c>
      <c r="I1281" s="65">
        <f>VLOOKUP($A1281,'NZ.Stat (Format)'!$C$10:$H$2050,5,)</f>
        <v>2880</v>
      </c>
      <c r="J1281" s="65">
        <f>VLOOKUP($A1281,'NZ.Stat (Format)'!$C$10:$H$2050,6,)</f>
        <v>2770</v>
      </c>
      <c r="K1281" s="37"/>
      <c r="L1281" s="37"/>
    </row>
    <row r="1282" spans="1:12" x14ac:dyDescent="0.25">
      <c r="A1282" s="37" t="s">
        <v>1301</v>
      </c>
      <c r="B1282" s="37" t="s">
        <v>35</v>
      </c>
      <c r="C1282" s="37" t="s">
        <v>35</v>
      </c>
      <c r="D1282" s="37" t="b">
        <f t="shared" si="19"/>
        <v>1</v>
      </c>
      <c r="E1282" s="37" t="str">
        <f>VLOOKUP(C1282,'EDB naming'!$A$6:$B$36,2,)</f>
        <v>Powerco</v>
      </c>
      <c r="F1282" s="37" t="str">
        <f>VLOOKUP(A1282,'NZ.Stat (Format)'!$C$10:$D$2050,2,)</f>
        <v>Stratford district</v>
      </c>
      <c r="G1282" s="37" t="str">
        <f>VLOOKUP(F1282,'TLA-EDB'!$A$12:$C$78,3,)</f>
        <v/>
      </c>
      <c r="H1282" s="65">
        <f>VLOOKUP($A1282,'NZ.Stat (Format)'!$C$10:$H$2050,4,)</f>
        <v>2370</v>
      </c>
      <c r="I1282" s="65">
        <f>VLOOKUP($A1282,'NZ.Stat (Format)'!$C$10:$H$2050,5,)</f>
        <v>2430</v>
      </c>
      <c r="J1282" s="65">
        <f>VLOOKUP($A1282,'NZ.Stat (Format)'!$C$10:$H$2050,6,)</f>
        <v>2490</v>
      </c>
      <c r="K1282" s="37"/>
      <c r="L1282" s="37"/>
    </row>
    <row r="1283" spans="1:12" x14ac:dyDescent="0.25">
      <c r="A1283" s="37" t="s">
        <v>1302</v>
      </c>
      <c r="B1283" s="37" t="s">
        <v>35</v>
      </c>
      <c r="C1283" s="37" t="s">
        <v>35</v>
      </c>
      <c r="D1283" s="37" t="b">
        <f t="shared" si="19"/>
        <v>1</v>
      </c>
      <c r="E1283" s="37" t="str">
        <f>VLOOKUP(C1283,'EDB naming'!$A$6:$B$36,2,)</f>
        <v>Powerco</v>
      </c>
      <c r="F1283" s="37" t="str">
        <f>VLOOKUP(A1283,'NZ.Stat (Format)'!$C$10:$D$2050,2,)</f>
        <v>New Plymouth district</v>
      </c>
      <c r="G1283" s="37" t="str">
        <f>VLOOKUP(F1283,'TLA-EDB'!$A$12:$C$78,3,)</f>
        <v/>
      </c>
      <c r="H1283" s="65">
        <f>VLOOKUP($A1283,'NZ.Stat (Format)'!$C$10:$H$2050,4,)</f>
        <v>450</v>
      </c>
      <c r="I1283" s="65">
        <f>VLOOKUP($A1283,'NZ.Stat (Format)'!$C$10:$H$2050,5,)</f>
        <v>460</v>
      </c>
      <c r="J1283" s="65">
        <f>VLOOKUP($A1283,'NZ.Stat (Format)'!$C$10:$H$2050,6,)</f>
        <v>470</v>
      </c>
      <c r="K1283" s="37"/>
      <c r="L1283" s="37"/>
    </row>
    <row r="1284" spans="1:12" x14ac:dyDescent="0.25">
      <c r="A1284" s="37" t="s">
        <v>1303</v>
      </c>
      <c r="B1284" s="37" t="s">
        <v>35</v>
      </c>
      <c r="C1284" s="37" t="s">
        <v>35</v>
      </c>
      <c r="D1284" s="37" t="b">
        <f t="shared" si="19"/>
        <v>1</v>
      </c>
      <c r="E1284" s="37" t="str">
        <f>VLOOKUP(C1284,'EDB naming'!$A$6:$B$36,2,)</f>
        <v>Powerco</v>
      </c>
      <c r="F1284" s="37" t="str">
        <f>VLOOKUP(A1284,'NZ.Stat (Format)'!$C$10:$D$2050,2,)</f>
        <v>New Plymouth district</v>
      </c>
      <c r="G1284" s="37" t="str">
        <f>VLOOKUP(F1284,'TLA-EDB'!$A$12:$C$78,3,)</f>
        <v/>
      </c>
      <c r="H1284" s="65">
        <f>VLOOKUP($A1284,'NZ.Stat (Format)'!$C$10:$H$2050,4,)</f>
        <v>3860</v>
      </c>
      <c r="I1284" s="65">
        <f>VLOOKUP($A1284,'NZ.Stat (Format)'!$C$10:$H$2050,5,)</f>
        <v>3900</v>
      </c>
      <c r="J1284" s="65">
        <f>VLOOKUP($A1284,'NZ.Stat (Format)'!$C$10:$H$2050,6,)</f>
        <v>3930</v>
      </c>
      <c r="K1284" s="37"/>
      <c r="L1284" s="37"/>
    </row>
    <row r="1285" spans="1:12" x14ac:dyDescent="0.25">
      <c r="A1285" s="37" t="s">
        <v>1304</v>
      </c>
      <c r="B1285" s="37" t="s">
        <v>35</v>
      </c>
      <c r="C1285" s="37" t="s">
        <v>35</v>
      </c>
      <c r="D1285" s="37" t="b">
        <f t="shared" si="19"/>
        <v>1</v>
      </c>
      <c r="E1285" s="37" t="str">
        <f>VLOOKUP(C1285,'EDB naming'!$A$6:$B$36,2,)</f>
        <v>Powerco</v>
      </c>
      <c r="F1285" s="37" t="str">
        <f>VLOOKUP(A1285,'NZ.Stat (Format)'!$C$10:$D$2050,2,)</f>
        <v>South Taranaki district</v>
      </c>
      <c r="G1285" s="37" t="str">
        <f>VLOOKUP(F1285,'TLA-EDB'!$A$12:$C$78,3,)</f>
        <v/>
      </c>
      <c r="H1285" s="65">
        <f>VLOOKUP($A1285,'NZ.Stat (Format)'!$C$10:$H$2050,4,)</f>
        <v>1360</v>
      </c>
      <c r="I1285" s="65">
        <f>VLOOKUP($A1285,'NZ.Stat (Format)'!$C$10:$H$2050,5,)</f>
        <v>1330</v>
      </c>
      <c r="J1285" s="65">
        <f>VLOOKUP($A1285,'NZ.Stat (Format)'!$C$10:$H$2050,6,)</f>
        <v>1310</v>
      </c>
      <c r="K1285" s="37"/>
      <c r="L1285" s="37"/>
    </row>
    <row r="1286" spans="1:12" x14ac:dyDescent="0.25">
      <c r="A1286" s="37" t="s">
        <v>1305</v>
      </c>
      <c r="B1286" s="37" t="s">
        <v>35</v>
      </c>
      <c r="C1286" s="37" t="s">
        <v>35</v>
      </c>
      <c r="D1286" s="37" t="b">
        <f t="shared" si="19"/>
        <v>1</v>
      </c>
      <c r="E1286" s="37" t="str">
        <f>VLOOKUP(C1286,'EDB naming'!$A$6:$B$36,2,)</f>
        <v>Powerco</v>
      </c>
      <c r="F1286" s="37" t="str">
        <f>VLOOKUP(A1286,'NZ.Stat (Format)'!$C$10:$D$2050,2,)</f>
        <v>New Plymouth district</v>
      </c>
      <c r="G1286" s="37" t="str">
        <f>VLOOKUP(F1286,'TLA-EDB'!$A$12:$C$78,3,)</f>
        <v/>
      </c>
      <c r="H1286" s="65">
        <f>VLOOKUP($A1286,'NZ.Stat (Format)'!$C$10:$H$2050,4,)</f>
        <v>1520</v>
      </c>
      <c r="I1286" s="65">
        <f>VLOOKUP($A1286,'NZ.Stat (Format)'!$C$10:$H$2050,5,)</f>
        <v>1600</v>
      </c>
      <c r="J1286" s="65">
        <f>VLOOKUP($A1286,'NZ.Stat (Format)'!$C$10:$H$2050,6,)</f>
        <v>1680</v>
      </c>
      <c r="K1286" s="37"/>
      <c r="L1286" s="37"/>
    </row>
    <row r="1287" spans="1:12" x14ac:dyDescent="0.25">
      <c r="A1287" s="37" t="s">
        <v>1306</v>
      </c>
      <c r="B1287" s="37" t="s">
        <v>35</v>
      </c>
      <c r="C1287" s="37" t="s">
        <v>35</v>
      </c>
      <c r="D1287" s="37" t="b">
        <f t="shared" si="19"/>
        <v>1</v>
      </c>
      <c r="E1287" s="37" t="str">
        <f>VLOOKUP(C1287,'EDB naming'!$A$6:$B$36,2,)</f>
        <v>Powerco</v>
      </c>
      <c r="F1287" s="37" t="str">
        <f>VLOOKUP(A1287,'NZ.Stat (Format)'!$C$10:$D$2050,2,)</f>
        <v>New Plymouth district</v>
      </c>
      <c r="G1287" s="37" t="str">
        <f>VLOOKUP(F1287,'TLA-EDB'!$A$12:$C$78,3,)</f>
        <v/>
      </c>
      <c r="H1287" s="65">
        <f>VLOOKUP($A1287,'NZ.Stat (Format)'!$C$10:$H$2050,4,)</f>
        <v>6080</v>
      </c>
      <c r="I1287" s="65">
        <f>VLOOKUP($A1287,'NZ.Stat (Format)'!$C$10:$H$2050,5,)</f>
        <v>6440</v>
      </c>
      <c r="J1287" s="65">
        <f>VLOOKUP($A1287,'NZ.Stat (Format)'!$C$10:$H$2050,6,)</f>
        <v>6750</v>
      </c>
      <c r="K1287" s="37"/>
      <c r="L1287" s="37"/>
    </row>
    <row r="1288" spans="1:12" x14ac:dyDescent="0.25">
      <c r="A1288" s="37" t="s">
        <v>1307</v>
      </c>
      <c r="B1288" s="37" t="s">
        <v>35</v>
      </c>
      <c r="C1288" s="37" t="s">
        <v>35</v>
      </c>
      <c r="D1288" s="37" t="b">
        <f t="shared" si="19"/>
        <v>1</v>
      </c>
      <c r="E1288" s="37" t="str">
        <f>VLOOKUP(C1288,'EDB naming'!$A$6:$B$36,2,)</f>
        <v>Powerco</v>
      </c>
      <c r="F1288" s="37" t="str">
        <f>VLOOKUP(A1288,'NZ.Stat (Format)'!$C$10:$D$2050,2,)</f>
        <v>South Taranaki district</v>
      </c>
      <c r="G1288" s="37" t="str">
        <f>VLOOKUP(F1288,'TLA-EDB'!$A$12:$C$78,3,)</f>
        <v/>
      </c>
      <c r="H1288" s="65">
        <f>VLOOKUP($A1288,'NZ.Stat (Format)'!$C$10:$H$2050,4,)</f>
        <v>920</v>
      </c>
      <c r="I1288" s="65">
        <f>VLOOKUP($A1288,'NZ.Stat (Format)'!$C$10:$H$2050,5,)</f>
        <v>920</v>
      </c>
      <c r="J1288" s="65">
        <f>VLOOKUP($A1288,'NZ.Stat (Format)'!$C$10:$H$2050,6,)</f>
        <v>910</v>
      </c>
      <c r="K1288" s="37"/>
      <c r="L1288" s="37"/>
    </row>
    <row r="1289" spans="1:12" x14ac:dyDescent="0.25">
      <c r="A1289" s="37" t="s">
        <v>1308</v>
      </c>
      <c r="B1289" s="37" t="s">
        <v>35</v>
      </c>
      <c r="C1289" s="37" t="s">
        <v>35</v>
      </c>
      <c r="D1289" s="37" t="b">
        <f t="shared" si="19"/>
        <v>1</v>
      </c>
      <c r="E1289" s="37" t="str">
        <f>VLOOKUP(C1289,'EDB naming'!$A$6:$B$36,2,)</f>
        <v>Powerco</v>
      </c>
      <c r="F1289" s="37" t="str">
        <f>VLOOKUP(A1289,'NZ.Stat (Format)'!$C$10:$D$2050,2,)</f>
        <v>New Plymouth district</v>
      </c>
      <c r="G1289" s="37" t="str">
        <f>VLOOKUP(F1289,'TLA-EDB'!$A$12:$C$78,3,)</f>
        <v/>
      </c>
      <c r="H1289" s="65">
        <f>VLOOKUP($A1289,'NZ.Stat (Format)'!$C$10:$H$2050,4,)</f>
        <v>1060</v>
      </c>
      <c r="I1289" s="65">
        <f>VLOOKUP($A1289,'NZ.Stat (Format)'!$C$10:$H$2050,5,)</f>
        <v>1130</v>
      </c>
      <c r="J1289" s="65">
        <f>VLOOKUP($A1289,'NZ.Stat (Format)'!$C$10:$H$2050,6,)</f>
        <v>1200</v>
      </c>
      <c r="K1289" s="37"/>
      <c r="L1289" s="37"/>
    </row>
    <row r="1290" spans="1:12" x14ac:dyDescent="0.25">
      <c r="A1290" s="37" t="s">
        <v>1309</v>
      </c>
      <c r="B1290" s="37" t="s">
        <v>35</v>
      </c>
      <c r="C1290" s="37" t="s">
        <v>35</v>
      </c>
      <c r="D1290" s="37" t="b">
        <f t="shared" si="19"/>
        <v>1</v>
      </c>
      <c r="E1290" s="37" t="str">
        <f>VLOOKUP(C1290,'EDB naming'!$A$6:$B$36,2,)</f>
        <v>Powerco</v>
      </c>
      <c r="F1290" s="37" t="str">
        <f>VLOOKUP(A1290,'NZ.Stat (Format)'!$C$10:$D$2050,2,)</f>
        <v>New Plymouth district</v>
      </c>
      <c r="G1290" s="37" t="str">
        <f>VLOOKUP(F1290,'TLA-EDB'!$A$12:$C$78,3,)</f>
        <v/>
      </c>
      <c r="H1290" s="65">
        <f>VLOOKUP($A1290,'NZ.Stat (Format)'!$C$10:$H$2050,4,)</f>
        <v>660</v>
      </c>
      <c r="I1290" s="65">
        <f>VLOOKUP($A1290,'NZ.Stat (Format)'!$C$10:$H$2050,5,)</f>
        <v>760</v>
      </c>
      <c r="J1290" s="65">
        <f>VLOOKUP($A1290,'NZ.Stat (Format)'!$C$10:$H$2050,6,)</f>
        <v>860</v>
      </c>
      <c r="K1290" s="37"/>
      <c r="L1290" s="37"/>
    </row>
    <row r="1291" spans="1:12" x14ac:dyDescent="0.25">
      <c r="A1291" s="37" t="s">
        <v>1310</v>
      </c>
      <c r="B1291" s="37" t="s">
        <v>35</v>
      </c>
      <c r="C1291" s="37" t="s">
        <v>35</v>
      </c>
      <c r="D1291" s="37" t="b">
        <f t="shared" si="19"/>
        <v>1</v>
      </c>
      <c r="E1291" s="37" t="str">
        <f>VLOOKUP(C1291,'EDB naming'!$A$6:$B$36,2,)</f>
        <v>Powerco</v>
      </c>
      <c r="F1291" s="37" t="str">
        <f>VLOOKUP(A1291,'NZ.Stat (Format)'!$C$10:$D$2050,2,)</f>
        <v>New Plymouth district</v>
      </c>
      <c r="G1291" s="37" t="str">
        <f>VLOOKUP(F1291,'TLA-EDB'!$A$12:$C$78,3,)</f>
        <v/>
      </c>
      <c r="H1291" s="65">
        <f>VLOOKUP($A1291,'NZ.Stat (Format)'!$C$10:$H$2050,4,)</f>
        <v>1340</v>
      </c>
      <c r="I1291" s="65">
        <f>VLOOKUP($A1291,'NZ.Stat (Format)'!$C$10:$H$2050,5,)</f>
        <v>1530</v>
      </c>
      <c r="J1291" s="65">
        <f>VLOOKUP($A1291,'NZ.Stat (Format)'!$C$10:$H$2050,6,)</f>
        <v>1700</v>
      </c>
      <c r="K1291" s="37"/>
      <c r="L1291" s="37"/>
    </row>
    <row r="1292" spans="1:12" x14ac:dyDescent="0.25">
      <c r="A1292" s="37" t="s">
        <v>1311</v>
      </c>
      <c r="B1292" s="37" t="s">
        <v>35</v>
      </c>
      <c r="C1292" s="37" t="s">
        <v>35</v>
      </c>
      <c r="D1292" s="37" t="b">
        <f t="shared" si="19"/>
        <v>1</v>
      </c>
      <c r="E1292" s="37" t="str">
        <f>VLOOKUP(C1292,'EDB naming'!$A$6:$B$36,2,)</f>
        <v>Powerco</v>
      </c>
      <c r="F1292" s="37" t="str">
        <f>VLOOKUP(A1292,'NZ.Stat (Format)'!$C$10:$D$2050,2,)</f>
        <v>New Plymouth district</v>
      </c>
      <c r="G1292" s="37" t="str">
        <f>VLOOKUP(F1292,'TLA-EDB'!$A$12:$C$78,3,)</f>
        <v/>
      </c>
      <c r="H1292" s="65">
        <f>VLOOKUP($A1292,'NZ.Stat (Format)'!$C$10:$H$2050,4,)</f>
        <v>3340</v>
      </c>
      <c r="I1292" s="65">
        <f>VLOOKUP($A1292,'NZ.Stat (Format)'!$C$10:$H$2050,5,)</f>
        <v>3440</v>
      </c>
      <c r="J1292" s="65">
        <f>VLOOKUP($A1292,'NZ.Stat (Format)'!$C$10:$H$2050,6,)</f>
        <v>3520</v>
      </c>
      <c r="K1292" s="37"/>
      <c r="L1292" s="37"/>
    </row>
    <row r="1293" spans="1:12" x14ac:dyDescent="0.25">
      <c r="A1293" s="37" t="s">
        <v>1312</v>
      </c>
      <c r="B1293" s="37" t="s">
        <v>35</v>
      </c>
      <c r="C1293" s="37" t="s">
        <v>35</v>
      </c>
      <c r="D1293" s="37" t="b">
        <f t="shared" si="19"/>
        <v>1</v>
      </c>
      <c r="E1293" s="37" t="str">
        <f>VLOOKUP(C1293,'EDB naming'!$A$6:$B$36,2,)</f>
        <v>Powerco</v>
      </c>
      <c r="F1293" s="37" t="str">
        <f>VLOOKUP(A1293,'NZ.Stat (Format)'!$C$10:$D$2050,2,)</f>
        <v>New Plymouth district</v>
      </c>
      <c r="G1293" s="37" t="str">
        <f>VLOOKUP(F1293,'TLA-EDB'!$A$12:$C$78,3,)</f>
        <v/>
      </c>
      <c r="H1293" s="65">
        <f>VLOOKUP($A1293,'NZ.Stat (Format)'!$C$10:$H$2050,4,)</f>
        <v>900</v>
      </c>
      <c r="I1293" s="65">
        <f>VLOOKUP($A1293,'NZ.Stat (Format)'!$C$10:$H$2050,5,)</f>
        <v>930</v>
      </c>
      <c r="J1293" s="65">
        <f>VLOOKUP($A1293,'NZ.Stat (Format)'!$C$10:$H$2050,6,)</f>
        <v>970</v>
      </c>
      <c r="K1293" s="37"/>
      <c r="L1293" s="37"/>
    </row>
    <row r="1294" spans="1:12" x14ac:dyDescent="0.25">
      <c r="A1294" s="37" t="s">
        <v>1313</v>
      </c>
      <c r="B1294" s="37" t="s">
        <v>35</v>
      </c>
      <c r="C1294" s="37" t="s">
        <v>35</v>
      </c>
      <c r="D1294" s="37" t="b">
        <f t="shared" si="19"/>
        <v>1</v>
      </c>
      <c r="E1294" s="37" t="str">
        <f>VLOOKUP(C1294,'EDB naming'!$A$6:$B$36,2,)</f>
        <v>Powerco</v>
      </c>
      <c r="F1294" s="37" t="str">
        <f>VLOOKUP(A1294,'NZ.Stat (Format)'!$C$10:$D$2050,2,)</f>
        <v>New Plymouth district</v>
      </c>
      <c r="G1294" s="37" t="str">
        <f>VLOOKUP(F1294,'TLA-EDB'!$A$12:$C$78,3,)</f>
        <v/>
      </c>
      <c r="H1294" s="65">
        <f>VLOOKUP($A1294,'NZ.Stat (Format)'!$C$10:$H$2050,4,)</f>
        <v>2530</v>
      </c>
      <c r="I1294" s="65">
        <f>VLOOKUP($A1294,'NZ.Stat (Format)'!$C$10:$H$2050,5,)</f>
        <v>2690</v>
      </c>
      <c r="J1294" s="65">
        <f>VLOOKUP($A1294,'NZ.Stat (Format)'!$C$10:$H$2050,6,)</f>
        <v>2830</v>
      </c>
      <c r="K1294" s="37"/>
      <c r="L1294" s="37"/>
    </row>
    <row r="1295" spans="1:12" x14ac:dyDescent="0.25">
      <c r="A1295" s="37" t="s">
        <v>1314</v>
      </c>
      <c r="B1295" s="37" t="s">
        <v>35</v>
      </c>
      <c r="C1295" s="37" t="s">
        <v>35</v>
      </c>
      <c r="D1295" s="37" t="b">
        <f t="shared" si="19"/>
        <v>1</v>
      </c>
      <c r="E1295" s="37" t="str">
        <f>VLOOKUP(C1295,'EDB naming'!$A$6:$B$36,2,)</f>
        <v>Powerco</v>
      </c>
      <c r="F1295" s="37" t="str">
        <f>VLOOKUP(A1295,'NZ.Stat (Format)'!$C$10:$D$2050,2,)</f>
        <v>New Plymouth district</v>
      </c>
      <c r="G1295" s="37" t="str">
        <f>VLOOKUP(F1295,'TLA-EDB'!$A$12:$C$78,3,)</f>
        <v/>
      </c>
      <c r="H1295" s="65">
        <f>VLOOKUP($A1295,'NZ.Stat (Format)'!$C$10:$H$2050,4,)</f>
        <v>610</v>
      </c>
      <c r="I1295" s="65">
        <f>VLOOKUP($A1295,'NZ.Stat (Format)'!$C$10:$H$2050,5,)</f>
        <v>630</v>
      </c>
      <c r="J1295" s="65">
        <f>VLOOKUP($A1295,'NZ.Stat (Format)'!$C$10:$H$2050,6,)</f>
        <v>650</v>
      </c>
      <c r="K1295" s="37"/>
      <c r="L1295" s="37"/>
    </row>
    <row r="1296" spans="1:12" x14ac:dyDescent="0.25">
      <c r="A1296" s="37" t="s">
        <v>1315</v>
      </c>
      <c r="B1296" s="37" t="s">
        <v>35</v>
      </c>
      <c r="C1296" s="37" t="s">
        <v>35</v>
      </c>
      <c r="D1296" s="37" t="b">
        <f t="shared" si="19"/>
        <v>1</v>
      </c>
      <c r="E1296" s="37" t="str">
        <f>VLOOKUP(C1296,'EDB naming'!$A$6:$B$36,2,)</f>
        <v>Powerco</v>
      </c>
      <c r="F1296" s="37" t="str">
        <f>VLOOKUP(A1296,'NZ.Stat (Format)'!$C$10:$D$2050,2,)</f>
        <v>New Plymouth district</v>
      </c>
      <c r="G1296" s="37" t="str">
        <f>VLOOKUP(F1296,'TLA-EDB'!$A$12:$C$78,3,)</f>
        <v/>
      </c>
      <c r="H1296" s="65">
        <f>VLOOKUP($A1296,'NZ.Stat (Format)'!$C$10:$H$2050,4,)</f>
        <v>3040</v>
      </c>
      <c r="I1296" s="65">
        <f>VLOOKUP($A1296,'NZ.Stat (Format)'!$C$10:$H$2050,5,)</f>
        <v>3120</v>
      </c>
      <c r="J1296" s="65">
        <f>VLOOKUP($A1296,'NZ.Stat (Format)'!$C$10:$H$2050,6,)</f>
        <v>3190</v>
      </c>
      <c r="K1296" s="37"/>
      <c r="L1296" s="37"/>
    </row>
    <row r="1297" spans="1:12" x14ac:dyDescent="0.25">
      <c r="A1297" s="37" t="s">
        <v>1316</v>
      </c>
      <c r="B1297" s="37" t="s">
        <v>35</v>
      </c>
      <c r="C1297" s="37" t="s">
        <v>35</v>
      </c>
      <c r="D1297" s="37" t="b">
        <f t="shared" si="19"/>
        <v>1</v>
      </c>
      <c r="E1297" s="37" t="str">
        <f>VLOOKUP(C1297,'EDB naming'!$A$6:$B$36,2,)</f>
        <v>Powerco</v>
      </c>
      <c r="F1297" s="37" t="str">
        <f>VLOOKUP(A1297,'NZ.Stat (Format)'!$C$10:$D$2050,2,)</f>
        <v>New Plymouth district</v>
      </c>
      <c r="G1297" s="37" t="str">
        <f>VLOOKUP(F1297,'TLA-EDB'!$A$12:$C$78,3,)</f>
        <v/>
      </c>
      <c r="H1297" s="65">
        <f>VLOOKUP($A1297,'NZ.Stat (Format)'!$C$10:$H$2050,4,)</f>
        <v>2210</v>
      </c>
      <c r="I1297" s="65">
        <f>VLOOKUP($A1297,'NZ.Stat (Format)'!$C$10:$H$2050,5,)</f>
        <v>2290</v>
      </c>
      <c r="J1297" s="65">
        <f>VLOOKUP($A1297,'NZ.Stat (Format)'!$C$10:$H$2050,6,)</f>
        <v>2360</v>
      </c>
      <c r="K1297" s="37"/>
      <c r="L1297" s="37"/>
    </row>
    <row r="1298" spans="1:12" x14ac:dyDescent="0.25">
      <c r="A1298" s="37" t="s">
        <v>1317</v>
      </c>
      <c r="B1298" s="37" t="s">
        <v>35</v>
      </c>
      <c r="C1298" s="37" t="s">
        <v>35</v>
      </c>
      <c r="D1298" s="37" t="b">
        <f t="shared" ref="D1298:D1361" si="20">C1298=B1298</f>
        <v>1</v>
      </c>
      <c r="E1298" s="37" t="str">
        <f>VLOOKUP(C1298,'EDB naming'!$A$6:$B$36,2,)</f>
        <v>Powerco</v>
      </c>
      <c r="F1298" s="37" t="str">
        <f>VLOOKUP(A1298,'NZ.Stat (Format)'!$C$10:$D$2050,2,)</f>
        <v>New Plymouth district</v>
      </c>
      <c r="G1298" s="37" t="str">
        <f>VLOOKUP(F1298,'TLA-EDB'!$A$12:$C$78,3,)</f>
        <v/>
      </c>
      <c r="H1298" s="65">
        <f>VLOOKUP($A1298,'NZ.Stat (Format)'!$C$10:$H$2050,4,)</f>
        <v>2190</v>
      </c>
      <c r="I1298" s="65">
        <f>VLOOKUP($A1298,'NZ.Stat (Format)'!$C$10:$H$2050,5,)</f>
        <v>2220</v>
      </c>
      <c r="J1298" s="65">
        <f>VLOOKUP($A1298,'NZ.Stat (Format)'!$C$10:$H$2050,6,)</f>
        <v>2230</v>
      </c>
      <c r="K1298" s="37"/>
      <c r="L1298" s="37"/>
    </row>
    <row r="1299" spans="1:12" x14ac:dyDescent="0.25">
      <c r="A1299" s="37" t="s">
        <v>1318</v>
      </c>
      <c r="B1299" s="37" t="s">
        <v>35</v>
      </c>
      <c r="C1299" s="37" t="s">
        <v>35</v>
      </c>
      <c r="D1299" s="37" t="b">
        <f t="shared" si="20"/>
        <v>1</v>
      </c>
      <c r="E1299" s="37" t="str">
        <f>VLOOKUP(C1299,'EDB naming'!$A$6:$B$36,2,)</f>
        <v>Powerco</v>
      </c>
      <c r="F1299" s="37" t="str">
        <f>VLOOKUP(A1299,'NZ.Stat (Format)'!$C$10:$D$2050,2,)</f>
        <v>Whanganui district</v>
      </c>
      <c r="G1299" s="37" t="str">
        <f>VLOOKUP(F1299,'TLA-EDB'!$A$12:$C$78,3,)</f>
        <v/>
      </c>
      <c r="H1299" s="65">
        <f>VLOOKUP($A1299,'NZ.Stat (Format)'!$C$10:$H$2050,4,)</f>
        <v>2160</v>
      </c>
      <c r="I1299" s="65">
        <f>VLOOKUP($A1299,'NZ.Stat (Format)'!$C$10:$H$2050,5,)</f>
        <v>2150</v>
      </c>
      <c r="J1299" s="65">
        <f>VLOOKUP($A1299,'NZ.Stat (Format)'!$C$10:$H$2050,6,)</f>
        <v>2120</v>
      </c>
      <c r="K1299" s="37"/>
      <c r="L1299" s="37"/>
    </row>
    <row r="1300" spans="1:12" x14ac:dyDescent="0.25">
      <c r="A1300" s="37" t="s">
        <v>1319</v>
      </c>
      <c r="B1300" s="37" t="s">
        <v>4207</v>
      </c>
      <c r="C1300" s="37" t="s">
        <v>4207</v>
      </c>
      <c r="D1300" s="37" t="b">
        <f t="shared" si="20"/>
        <v>1</v>
      </c>
      <c r="E1300" s="37" t="str">
        <f>VLOOKUP(C1300,'EDB naming'!$A$6:$B$36,2,)</f>
        <v>Wellington Electricity</v>
      </c>
      <c r="F1300" s="37" t="str">
        <f>VLOOKUP(A1300,'NZ.Stat (Format)'!$C$10:$D$2050,2,)</f>
        <v>Wellington city</v>
      </c>
      <c r="G1300" s="37" t="str">
        <f>VLOOKUP(F1300,'TLA-EDB'!$A$12:$C$78,3,)</f>
        <v/>
      </c>
      <c r="H1300" s="65">
        <f>VLOOKUP($A1300,'NZ.Stat (Format)'!$C$10:$H$2050,4,)</f>
        <v>3760</v>
      </c>
      <c r="I1300" s="65">
        <f>VLOOKUP($A1300,'NZ.Stat (Format)'!$C$10:$H$2050,5,)</f>
        <v>4210</v>
      </c>
      <c r="J1300" s="65">
        <f>VLOOKUP($A1300,'NZ.Stat (Format)'!$C$10:$H$2050,6,)</f>
        <v>4390</v>
      </c>
      <c r="K1300" s="37"/>
      <c r="L1300" s="37"/>
    </row>
    <row r="1301" spans="1:12" x14ac:dyDescent="0.25">
      <c r="A1301" s="37" t="s">
        <v>1320</v>
      </c>
      <c r="B1301" s="37" t="s">
        <v>35</v>
      </c>
      <c r="C1301" s="37" t="s">
        <v>35</v>
      </c>
      <c r="D1301" s="37" t="b">
        <f t="shared" si="20"/>
        <v>1</v>
      </c>
      <c r="E1301" s="37" t="str">
        <f>VLOOKUP(C1301,'EDB naming'!$A$6:$B$36,2,)</f>
        <v>Powerco</v>
      </c>
      <c r="F1301" s="37" t="str">
        <f>VLOOKUP(A1301,'NZ.Stat (Format)'!$C$10:$D$2050,2,)</f>
        <v>New Plymouth district</v>
      </c>
      <c r="G1301" s="37" t="str">
        <f>VLOOKUP(F1301,'TLA-EDB'!$A$12:$C$78,3,)</f>
        <v/>
      </c>
      <c r="H1301" s="65">
        <f>VLOOKUP($A1301,'NZ.Stat (Format)'!$C$10:$H$2050,4,)</f>
        <v>3610</v>
      </c>
      <c r="I1301" s="65">
        <f>VLOOKUP($A1301,'NZ.Stat (Format)'!$C$10:$H$2050,5,)</f>
        <v>3650</v>
      </c>
      <c r="J1301" s="65">
        <f>VLOOKUP($A1301,'NZ.Stat (Format)'!$C$10:$H$2050,6,)</f>
        <v>3690</v>
      </c>
      <c r="K1301" s="37"/>
      <c r="L1301" s="37"/>
    </row>
    <row r="1302" spans="1:12" x14ac:dyDescent="0.25">
      <c r="A1302" s="37" t="s">
        <v>1321</v>
      </c>
      <c r="B1302" s="37" t="s">
        <v>35</v>
      </c>
      <c r="C1302" s="37" t="s">
        <v>35</v>
      </c>
      <c r="D1302" s="37" t="b">
        <f t="shared" si="20"/>
        <v>1</v>
      </c>
      <c r="E1302" s="37" t="str">
        <f>VLOOKUP(C1302,'EDB naming'!$A$6:$B$36,2,)</f>
        <v>Powerco</v>
      </c>
      <c r="F1302" s="37" t="str">
        <f>VLOOKUP(A1302,'NZ.Stat (Format)'!$C$10:$D$2050,2,)</f>
        <v>New Plymouth district</v>
      </c>
      <c r="G1302" s="37" t="str">
        <f>VLOOKUP(F1302,'TLA-EDB'!$A$12:$C$78,3,)</f>
        <v/>
      </c>
      <c r="H1302" s="65">
        <f>VLOOKUP($A1302,'NZ.Stat (Format)'!$C$10:$H$2050,4,)</f>
        <v>2090</v>
      </c>
      <c r="I1302" s="65">
        <f>VLOOKUP($A1302,'NZ.Stat (Format)'!$C$10:$H$2050,5,)</f>
        <v>2120</v>
      </c>
      <c r="J1302" s="65">
        <f>VLOOKUP($A1302,'NZ.Stat (Format)'!$C$10:$H$2050,6,)</f>
        <v>2130</v>
      </c>
      <c r="K1302" s="37"/>
      <c r="L1302" s="37"/>
    </row>
    <row r="1303" spans="1:12" x14ac:dyDescent="0.25">
      <c r="A1303" s="37" t="s">
        <v>1322</v>
      </c>
      <c r="B1303" s="37" t="s">
        <v>35</v>
      </c>
      <c r="C1303" s="37" t="s">
        <v>35</v>
      </c>
      <c r="D1303" s="37" t="b">
        <f t="shared" si="20"/>
        <v>1</v>
      </c>
      <c r="E1303" s="37" t="str">
        <f>VLOOKUP(C1303,'EDB naming'!$A$6:$B$36,2,)</f>
        <v>Powerco</v>
      </c>
      <c r="F1303" s="37" t="str">
        <f>VLOOKUP(A1303,'NZ.Stat (Format)'!$C$10:$D$2050,2,)</f>
        <v>New Plymouth district</v>
      </c>
      <c r="G1303" s="37" t="str">
        <f>VLOOKUP(F1303,'TLA-EDB'!$A$12:$C$78,3,)</f>
        <v/>
      </c>
      <c r="H1303" s="65">
        <f>VLOOKUP($A1303,'NZ.Stat (Format)'!$C$10:$H$2050,4,)</f>
        <v>1430</v>
      </c>
      <c r="I1303" s="65">
        <f>VLOOKUP($A1303,'NZ.Stat (Format)'!$C$10:$H$2050,5,)</f>
        <v>1460</v>
      </c>
      <c r="J1303" s="65">
        <f>VLOOKUP($A1303,'NZ.Stat (Format)'!$C$10:$H$2050,6,)</f>
        <v>1470</v>
      </c>
      <c r="K1303" s="37"/>
      <c r="L1303" s="37"/>
    </row>
    <row r="1304" spans="1:12" x14ac:dyDescent="0.25">
      <c r="A1304" s="37" t="s">
        <v>1323</v>
      </c>
      <c r="B1304" s="37" t="s">
        <v>35</v>
      </c>
      <c r="C1304" s="37" t="s">
        <v>35</v>
      </c>
      <c r="D1304" s="37" t="b">
        <f t="shared" si="20"/>
        <v>1</v>
      </c>
      <c r="E1304" s="37" t="str">
        <f>VLOOKUP(C1304,'EDB naming'!$A$6:$B$36,2,)</f>
        <v>Powerco</v>
      </c>
      <c r="F1304" s="37" t="str">
        <f>VLOOKUP(A1304,'NZ.Stat (Format)'!$C$10:$D$2050,2,)</f>
        <v>Palmerston North city</v>
      </c>
      <c r="G1304" s="37" t="str">
        <f>VLOOKUP(F1304,'TLA-EDB'!$A$12:$C$78,3,)</f>
        <v/>
      </c>
      <c r="H1304" s="65">
        <f>VLOOKUP($A1304,'NZ.Stat (Format)'!$C$10:$H$2050,4,)</f>
        <v>3190</v>
      </c>
      <c r="I1304" s="65">
        <f>VLOOKUP($A1304,'NZ.Stat (Format)'!$C$10:$H$2050,5,)</f>
        <v>3260</v>
      </c>
      <c r="J1304" s="65">
        <f>VLOOKUP($A1304,'NZ.Stat (Format)'!$C$10:$H$2050,6,)</f>
        <v>3280</v>
      </c>
      <c r="K1304" s="37"/>
      <c r="L1304" s="37"/>
    </row>
    <row r="1305" spans="1:12" x14ac:dyDescent="0.25">
      <c r="A1305" s="37" t="s">
        <v>1324</v>
      </c>
      <c r="B1305" s="37" t="s">
        <v>35</v>
      </c>
      <c r="C1305" s="37" t="s">
        <v>35</v>
      </c>
      <c r="D1305" s="37" t="b">
        <f t="shared" si="20"/>
        <v>1</v>
      </c>
      <c r="E1305" s="37" t="str">
        <f>VLOOKUP(C1305,'EDB naming'!$A$6:$B$36,2,)</f>
        <v>Powerco</v>
      </c>
      <c r="F1305" s="37" t="str">
        <f>VLOOKUP(A1305,'NZ.Stat (Format)'!$C$10:$D$2050,2,)</f>
        <v>New Plymouth district</v>
      </c>
      <c r="G1305" s="37" t="str">
        <f>VLOOKUP(F1305,'TLA-EDB'!$A$12:$C$78,3,)</f>
        <v/>
      </c>
      <c r="H1305" s="65">
        <f>VLOOKUP($A1305,'NZ.Stat (Format)'!$C$10:$H$2050,4,)</f>
        <v>4040</v>
      </c>
      <c r="I1305" s="65">
        <f>VLOOKUP($A1305,'NZ.Stat (Format)'!$C$10:$H$2050,5,)</f>
        <v>4100</v>
      </c>
      <c r="J1305" s="65">
        <f>VLOOKUP($A1305,'NZ.Stat (Format)'!$C$10:$H$2050,6,)</f>
        <v>4160</v>
      </c>
      <c r="K1305" s="37"/>
      <c r="L1305" s="37"/>
    </row>
    <row r="1306" spans="1:12" x14ac:dyDescent="0.25">
      <c r="A1306" s="37" t="s">
        <v>1325</v>
      </c>
      <c r="B1306" s="37" t="s">
        <v>35</v>
      </c>
      <c r="C1306" s="37" t="s">
        <v>35</v>
      </c>
      <c r="D1306" s="37" t="b">
        <f t="shared" si="20"/>
        <v>1</v>
      </c>
      <c r="E1306" s="37" t="str">
        <f>VLOOKUP(C1306,'EDB naming'!$A$6:$B$36,2,)</f>
        <v>Powerco</v>
      </c>
      <c r="F1306" s="37" t="str">
        <f>VLOOKUP(A1306,'NZ.Stat (Format)'!$C$10:$D$2050,2,)</f>
        <v>Ruapehu district</v>
      </c>
      <c r="G1306" s="37" t="str">
        <f>VLOOKUP(F1306,'TLA-EDB'!$A$12:$C$78,3,)</f>
        <v>Yes</v>
      </c>
      <c r="H1306" s="65">
        <f>VLOOKUP($A1306,'NZ.Stat (Format)'!$C$10:$H$2050,4,)</f>
        <v>1150</v>
      </c>
      <c r="I1306" s="65">
        <f>VLOOKUP($A1306,'NZ.Stat (Format)'!$C$10:$H$2050,5,)</f>
        <v>1130</v>
      </c>
      <c r="J1306" s="65">
        <f>VLOOKUP($A1306,'NZ.Stat (Format)'!$C$10:$H$2050,6,)</f>
        <v>1090</v>
      </c>
      <c r="K1306" s="37"/>
      <c r="L1306" s="37"/>
    </row>
    <row r="1307" spans="1:12" x14ac:dyDescent="0.25">
      <c r="A1307" s="37" t="s">
        <v>1326</v>
      </c>
      <c r="B1307" s="37" t="s">
        <v>35</v>
      </c>
      <c r="C1307" s="37" t="s">
        <v>35</v>
      </c>
      <c r="D1307" s="37" t="b">
        <f t="shared" si="20"/>
        <v>1</v>
      </c>
      <c r="E1307" s="37" t="str">
        <f>VLOOKUP(C1307,'EDB naming'!$A$6:$B$36,2,)</f>
        <v>Powerco</v>
      </c>
      <c r="F1307" s="37" t="str">
        <f>VLOOKUP(A1307,'NZ.Stat (Format)'!$C$10:$D$2050,2,)</f>
        <v>New Plymouth district</v>
      </c>
      <c r="G1307" s="37" t="str">
        <f>VLOOKUP(F1307,'TLA-EDB'!$A$12:$C$78,3,)</f>
        <v/>
      </c>
      <c r="H1307" s="65">
        <f>VLOOKUP($A1307,'NZ.Stat (Format)'!$C$10:$H$2050,4,)</f>
        <v>1960</v>
      </c>
      <c r="I1307" s="65">
        <f>VLOOKUP($A1307,'NZ.Stat (Format)'!$C$10:$H$2050,5,)</f>
        <v>1990</v>
      </c>
      <c r="J1307" s="65">
        <f>VLOOKUP($A1307,'NZ.Stat (Format)'!$C$10:$H$2050,6,)</f>
        <v>2020</v>
      </c>
      <c r="K1307" s="37"/>
      <c r="L1307" s="37"/>
    </row>
    <row r="1308" spans="1:12" x14ac:dyDescent="0.25">
      <c r="A1308" s="37" t="s">
        <v>1327</v>
      </c>
      <c r="B1308" s="37" t="s">
        <v>35</v>
      </c>
      <c r="C1308" s="37" t="s">
        <v>35</v>
      </c>
      <c r="D1308" s="37" t="b">
        <f t="shared" si="20"/>
        <v>1</v>
      </c>
      <c r="E1308" s="37" t="str">
        <f>VLOOKUP(C1308,'EDB naming'!$A$6:$B$36,2,)</f>
        <v>Powerco</v>
      </c>
      <c r="F1308" s="37" t="str">
        <f>VLOOKUP(A1308,'NZ.Stat (Format)'!$C$10:$D$2050,2,)</f>
        <v>New Plymouth district</v>
      </c>
      <c r="G1308" s="37" t="str">
        <f>VLOOKUP(F1308,'TLA-EDB'!$A$12:$C$78,3,)</f>
        <v/>
      </c>
      <c r="H1308" s="65">
        <f>VLOOKUP($A1308,'NZ.Stat (Format)'!$C$10:$H$2050,4,)</f>
        <v>2980</v>
      </c>
      <c r="I1308" s="65">
        <f>VLOOKUP($A1308,'NZ.Stat (Format)'!$C$10:$H$2050,5,)</f>
        <v>3040</v>
      </c>
      <c r="J1308" s="65">
        <f>VLOOKUP($A1308,'NZ.Stat (Format)'!$C$10:$H$2050,6,)</f>
        <v>3080</v>
      </c>
      <c r="K1308" s="37"/>
      <c r="L1308" s="37"/>
    </row>
    <row r="1309" spans="1:12" x14ac:dyDescent="0.25">
      <c r="A1309" s="37" t="s">
        <v>1328</v>
      </c>
      <c r="B1309" s="37" t="s">
        <v>35</v>
      </c>
      <c r="C1309" s="37" t="s">
        <v>35</v>
      </c>
      <c r="D1309" s="37" t="b">
        <f t="shared" si="20"/>
        <v>1</v>
      </c>
      <c r="E1309" s="37" t="str">
        <f>VLOOKUP(C1309,'EDB naming'!$A$6:$B$36,2,)</f>
        <v>Powerco</v>
      </c>
      <c r="F1309" s="37" t="str">
        <f>VLOOKUP(A1309,'NZ.Stat (Format)'!$C$10:$D$2050,2,)</f>
        <v>Palmerston North city</v>
      </c>
      <c r="G1309" s="37" t="str">
        <f>VLOOKUP(F1309,'TLA-EDB'!$A$12:$C$78,3,)</f>
        <v/>
      </c>
      <c r="H1309" s="65">
        <f>VLOOKUP($A1309,'NZ.Stat (Format)'!$C$10:$H$2050,4,)</f>
        <v>1680</v>
      </c>
      <c r="I1309" s="65">
        <f>VLOOKUP($A1309,'NZ.Stat (Format)'!$C$10:$H$2050,5,)</f>
        <v>1690</v>
      </c>
      <c r="J1309" s="65">
        <f>VLOOKUP($A1309,'NZ.Stat (Format)'!$C$10:$H$2050,6,)</f>
        <v>1700</v>
      </c>
      <c r="K1309" s="37"/>
      <c r="L1309" s="37"/>
    </row>
    <row r="1310" spans="1:12" x14ac:dyDescent="0.25">
      <c r="A1310" s="37" t="s">
        <v>1329</v>
      </c>
      <c r="B1310" s="37" t="s">
        <v>35</v>
      </c>
      <c r="C1310" s="37" t="s">
        <v>35</v>
      </c>
      <c r="D1310" s="37" t="b">
        <f t="shared" si="20"/>
        <v>1</v>
      </c>
      <c r="E1310" s="37" t="str">
        <f>VLOOKUP(C1310,'EDB naming'!$A$6:$B$36,2,)</f>
        <v>Powerco</v>
      </c>
      <c r="F1310" s="37" t="str">
        <f>VLOOKUP(A1310,'NZ.Stat (Format)'!$C$10:$D$2050,2,)</f>
        <v>New Plymouth district</v>
      </c>
      <c r="G1310" s="37" t="str">
        <f>VLOOKUP(F1310,'TLA-EDB'!$A$12:$C$78,3,)</f>
        <v/>
      </c>
      <c r="H1310" s="65">
        <f>VLOOKUP($A1310,'NZ.Stat (Format)'!$C$10:$H$2050,4,)</f>
        <v>3670</v>
      </c>
      <c r="I1310" s="65">
        <f>VLOOKUP($A1310,'NZ.Stat (Format)'!$C$10:$H$2050,5,)</f>
        <v>3730</v>
      </c>
      <c r="J1310" s="65">
        <f>VLOOKUP($A1310,'NZ.Stat (Format)'!$C$10:$H$2050,6,)</f>
        <v>3770</v>
      </c>
      <c r="K1310" s="37"/>
      <c r="L1310" s="37"/>
    </row>
    <row r="1311" spans="1:12" x14ac:dyDescent="0.25">
      <c r="A1311" s="37" t="s">
        <v>1330</v>
      </c>
      <c r="B1311" s="37" t="s">
        <v>35</v>
      </c>
      <c r="C1311" s="37" t="s">
        <v>35</v>
      </c>
      <c r="D1311" s="37" t="b">
        <f t="shared" si="20"/>
        <v>1</v>
      </c>
      <c r="E1311" s="37" t="str">
        <f>VLOOKUP(C1311,'EDB naming'!$A$6:$B$36,2,)</f>
        <v>Powerco</v>
      </c>
      <c r="F1311" s="37" t="str">
        <f>VLOOKUP(A1311,'NZ.Stat (Format)'!$C$10:$D$2050,2,)</f>
        <v>Whanganui district</v>
      </c>
      <c r="G1311" s="37" t="str">
        <f>VLOOKUP(F1311,'TLA-EDB'!$A$12:$C$78,3,)</f>
        <v/>
      </c>
      <c r="H1311" s="65">
        <f>VLOOKUP($A1311,'NZ.Stat (Format)'!$C$10:$H$2050,4,)</f>
        <v>1350</v>
      </c>
      <c r="I1311" s="65">
        <f>VLOOKUP($A1311,'NZ.Stat (Format)'!$C$10:$H$2050,5,)</f>
        <v>1390</v>
      </c>
      <c r="J1311" s="65">
        <f>VLOOKUP($A1311,'NZ.Stat (Format)'!$C$10:$H$2050,6,)</f>
        <v>1430</v>
      </c>
      <c r="K1311" s="37"/>
      <c r="L1311" s="37"/>
    </row>
    <row r="1312" spans="1:12" x14ac:dyDescent="0.25">
      <c r="A1312" s="37" t="s">
        <v>1331</v>
      </c>
      <c r="B1312" s="37" t="s">
        <v>35</v>
      </c>
      <c r="C1312" s="37" t="s">
        <v>35</v>
      </c>
      <c r="D1312" s="37" t="b">
        <f t="shared" si="20"/>
        <v>1</v>
      </c>
      <c r="E1312" s="37" t="str">
        <f>VLOOKUP(C1312,'EDB naming'!$A$6:$B$36,2,)</f>
        <v>Powerco</v>
      </c>
      <c r="F1312" s="37" t="str">
        <f>VLOOKUP(A1312,'NZ.Stat (Format)'!$C$10:$D$2050,2,)</f>
        <v>New Plymouth district</v>
      </c>
      <c r="G1312" s="37" t="str">
        <f>VLOOKUP(F1312,'TLA-EDB'!$A$12:$C$78,3,)</f>
        <v/>
      </c>
      <c r="H1312" s="65">
        <f>VLOOKUP($A1312,'NZ.Stat (Format)'!$C$10:$H$2050,4,)</f>
        <v>5190</v>
      </c>
      <c r="I1312" s="65">
        <f>VLOOKUP($A1312,'NZ.Stat (Format)'!$C$10:$H$2050,5,)</f>
        <v>5270</v>
      </c>
      <c r="J1312" s="65">
        <f>VLOOKUP($A1312,'NZ.Stat (Format)'!$C$10:$H$2050,6,)</f>
        <v>5330</v>
      </c>
      <c r="K1312" s="37"/>
      <c r="L1312" s="37"/>
    </row>
    <row r="1313" spans="1:12" x14ac:dyDescent="0.25">
      <c r="A1313" s="37" t="s">
        <v>1332</v>
      </c>
      <c r="B1313" s="37" t="s">
        <v>35</v>
      </c>
      <c r="C1313" s="37" t="s">
        <v>35</v>
      </c>
      <c r="D1313" s="37" t="b">
        <f t="shared" si="20"/>
        <v>1</v>
      </c>
      <c r="E1313" s="37" t="str">
        <f>VLOOKUP(C1313,'EDB naming'!$A$6:$B$36,2,)</f>
        <v>Powerco</v>
      </c>
      <c r="F1313" s="37" t="str">
        <f>VLOOKUP(A1313,'NZ.Stat (Format)'!$C$10:$D$2050,2,)</f>
        <v>Whanganui district</v>
      </c>
      <c r="G1313" s="37" t="str">
        <f>VLOOKUP(F1313,'TLA-EDB'!$A$12:$C$78,3,)</f>
        <v/>
      </c>
      <c r="H1313" s="65">
        <f>VLOOKUP($A1313,'NZ.Stat (Format)'!$C$10:$H$2050,4,)</f>
        <v>2180</v>
      </c>
      <c r="I1313" s="65">
        <f>VLOOKUP($A1313,'NZ.Stat (Format)'!$C$10:$H$2050,5,)</f>
        <v>2190</v>
      </c>
      <c r="J1313" s="65">
        <f>VLOOKUP($A1313,'NZ.Stat (Format)'!$C$10:$H$2050,6,)</f>
        <v>2170</v>
      </c>
      <c r="K1313" s="37"/>
      <c r="L1313" s="37"/>
    </row>
    <row r="1314" spans="1:12" x14ac:dyDescent="0.25">
      <c r="A1314" s="37" t="s">
        <v>1333</v>
      </c>
      <c r="B1314" s="37" t="s">
        <v>4207</v>
      </c>
      <c r="C1314" s="37" t="s">
        <v>4207</v>
      </c>
      <c r="D1314" s="37" t="b">
        <f t="shared" si="20"/>
        <v>1</v>
      </c>
      <c r="E1314" s="37" t="str">
        <f>VLOOKUP(C1314,'EDB naming'!$A$6:$B$36,2,)</f>
        <v>Wellington Electricity</v>
      </c>
      <c r="F1314" s="37" t="str">
        <f>VLOOKUP(A1314,'NZ.Stat (Format)'!$C$10:$D$2050,2,)</f>
        <v>Wellington city</v>
      </c>
      <c r="G1314" s="37" t="str">
        <f>VLOOKUP(F1314,'TLA-EDB'!$A$12:$C$78,3,)</f>
        <v/>
      </c>
      <c r="H1314" s="65">
        <f>VLOOKUP($A1314,'NZ.Stat (Format)'!$C$10:$H$2050,4,)</f>
        <v>1110</v>
      </c>
      <c r="I1314" s="65">
        <f>VLOOKUP($A1314,'NZ.Stat (Format)'!$C$10:$H$2050,5,)</f>
        <v>1150</v>
      </c>
      <c r="J1314" s="65">
        <f>VLOOKUP($A1314,'NZ.Stat (Format)'!$C$10:$H$2050,6,)</f>
        <v>1180</v>
      </c>
      <c r="K1314" s="37"/>
      <c r="L1314" s="37"/>
    </row>
    <row r="1315" spans="1:12" x14ac:dyDescent="0.25">
      <c r="A1315" s="37" t="s">
        <v>1334</v>
      </c>
      <c r="B1315" s="37" t="s">
        <v>35</v>
      </c>
      <c r="C1315" s="37" t="s">
        <v>35</v>
      </c>
      <c r="D1315" s="37" t="b">
        <f t="shared" si="20"/>
        <v>1</v>
      </c>
      <c r="E1315" s="37" t="str">
        <f>VLOOKUP(C1315,'EDB naming'!$A$6:$B$36,2,)</f>
        <v>Powerco</v>
      </c>
      <c r="F1315" s="37" t="str">
        <f>VLOOKUP(A1315,'NZ.Stat (Format)'!$C$10:$D$2050,2,)</f>
        <v>New Plymouth district</v>
      </c>
      <c r="G1315" s="37" t="str">
        <f>VLOOKUP(F1315,'TLA-EDB'!$A$12:$C$78,3,)</f>
        <v/>
      </c>
      <c r="H1315" s="65">
        <f>VLOOKUP($A1315,'NZ.Stat (Format)'!$C$10:$H$2050,4,)</f>
        <v>700</v>
      </c>
      <c r="I1315" s="65">
        <f>VLOOKUP($A1315,'NZ.Stat (Format)'!$C$10:$H$2050,5,)</f>
        <v>770</v>
      </c>
      <c r="J1315" s="65">
        <f>VLOOKUP($A1315,'NZ.Stat (Format)'!$C$10:$H$2050,6,)</f>
        <v>830</v>
      </c>
      <c r="K1315" s="37"/>
      <c r="L1315" s="37"/>
    </row>
    <row r="1316" spans="1:12" x14ac:dyDescent="0.25">
      <c r="A1316" s="37" t="s">
        <v>1335</v>
      </c>
      <c r="B1316" s="37" t="s">
        <v>35</v>
      </c>
      <c r="C1316" s="37" t="s">
        <v>35</v>
      </c>
      <c r="D1316" s="37" t="b">
        <f t="shared" si="20"/>
        <v>1</v>
      </c>
      <c r="E1316" s="37" t="str">
        <f>VLOOKUP(C1316,'EDB naming'!$A$6:$B$36,2,)</f>
        <v>Powerco</v>
      </c>
      <c r="F1316" s="37" t="str">
        <f>VLOOKUP(A1316,'NZ.Stat (Format)'!$C$10:$D$2050,2,)</f>
        <v>Whanganui district</v>
      </c>
      <c r="G1316" s="37" t="str">
        <f>VLOOKUP(F1316,'TLA-EDB'!$A$12:$C$78,3,)</f>
        <v/>
      </c>
      <c r="H1316" s="65">
        <f>VLOOKUP($A1316,'NZ.Stat (Format)'!$C$10:$H$2050,4,)</f>
        <v>1370</v>
      </c>
      <c r="I1316" s="65">
        <f>VLOOKUP($A1316,'NZ.Stat (Format)'!$C$10:$H$2050,5,)</f>
        <v>1380</v>
      </c>
      <c r="J1316" s="65">
        <f>VLOOKUP($A1316,'NZ.Stat (Format)'!$C$10:$H$2050,6,)</f>
        <v>1380</v>
      </c>
      <c r="K1316" s="37"/>
      <c r="L1316" s="37"/>
    </row>
    <row r="1317" spans="1:12" x14ac:dyDescent="0.25">
      <c r="A1317" s="37" t="s">
        <v>1336</v>
      </c>
      <c r="B1317" s="37" t="s">
        <v>325</v>
      </c>
      <c r="C1317" s="37" t="s">
        <v>325</v>
      </c>
      <c r="D1317" s="37" t="b">
        <f t="shared" si="20"/>
        <v>1</v>
      </c>
      <c r="E1317" s="37" t="str">
        <f>VLOOKUP(C1317,'EDB naming'!$A$6:$B$36,2,)</f>
        <v>Orion NZ</v>
      </c>
      <c r="F1317" s="37" t="str">
        <f>VLOOKUP(A1317,'NZ.Stat (Format)'!$C$10:$D$2050,2,)</f>
        <v>Christchurch city</v>
      </c>
      <c r="G1317" s="37" t="str">
        <f>VLOOKUP(F1317,'TLA-EDB'!$A$12:$C$78,3,)</f>
        <v/>
      </c>
      <c r="H1317" s="65">
        <f>VLOOKUP($A1317,'NZ.Stat (Format)'!$C$10:$H$2050,4,)</f>
        <v>2420</v>
      </c>
      <c r="I1317" s="65">
        <f>VLOOKUP($A1317,'NZ.Stat (Format)'!$C$10:$H$2050,5,)</f>
        <v>2450</v>
      </c>
      <c r="J1317" s="65">
        <f>VLOOKUP($A1317,'NZ.Stat (Format)'!$C$10:$H$2050,6,)</f>
        <v>2470</v>
      </c>
      <c r="K1317" s="37"/>
      <c r="L1317" s="37"/>
    </row>
    <row r="1318" spans="1:12" x14ac:dyDescent="0.25">
      <c r="A1318" s="37" t="s">
        <v>1337</v>
      </c>
      <c r="B1318" s="37" t="s">
        <v>35</v>
      </c>
      <c r="C1318" s="37" t="s">
        <v>35</v>
      </c>
      <c r="D1318" s="37" t="b">
        <f t="shared" si="20"/>
        <v>1</v>
      </c>
      <c r="E1318" s="37" t="str">
        <f>VLOOKUP(C1318,'EDB naming'!$A$6:$B$36,2,)</f>
        <v>Powerco</v>
      </c>
      <c r="F1318" s="37" t="str">
        <f>VLOOKUP(A1318,'NZ.Stat (Format)'!$C$10:$D$2050,2,)</f>
        <v>New Plymouth district</v>
      </c>
      <c r="G1318" s="37" t="str">
        <f>VLOOKUP(F1318,'TLA-EDB'!$A$12:$C$78,3,)</f>
        <v/>
      </c>
      <c r="H1318" s="65">
        <f>VLOOKUP($A1318,'NZ.Stat (Format)'!$C$10:$H$2050,4,)</f>
        <v>3490</v>
      </c>
      <c r="I1318" s="65">
        <f>VLOOKUP($A1318,'NZ.Stat (Format)'!$C$10:$H$2050,5,)</f>
        <v>3620</v>
      </c>
      <c r="J1318" s="65">
        <f>VLOOKUP($A1318,'NZ.Stat (Format)'!$C$10:$H$2050,6,)</f>
        <v>3730</v>
      </c>
      <c r="K1318" s="37"/>
      <c r="L1318" s="37"/>
    </row>
    <row r="1319" spans="1:12" x14ac:dyDescent="0.25">
      <c r="A1319" s="37" t="s">
        <v>1338</v>
      </c>
      <c r="B1319" s="37" t="s">
        <v>35</v>
      </c>
      <c r="C1319" s="37" t="s">
        <v>35</v>
      </c>
      <c r="D1319" s="37" t="b">
        <f t="shared" si="20"/>
        <v>1</v>
      </c>
      <c r="E1319" s="37" t="str">
        <f>VLOOKUP(C1319,'EDB naming'!$A$6:$B$36,2,)</f>
        <v>Powerco</v>
      </c>
      <c r="F1319" s="37" t="str">
        <f>VLOOKUP(A1319,'NZ.Stat (Format)'!$C$10:$D$2050,2,)</f>
        <v>Stratford district</v>
      </c>
      <c r="G1319" s="37" t="str">
        <f>VLOOKUP(F1319,'TLA-EDB'!$A$12:$C$78,3,)</f>
        <v/>
      </c>
      <c r="H1319" s="65">
        <f>VLOOKUP($A1319,'NZ.Stat (Format)'!$C$10:$H$2050,4,)</f>
        <v>240</v>
      </c>
      <c r="I1319" s="65">
        <f>VLOOKUP($A1319,'NZ.Stat (Format)'!$C$10:$H$2050,5,)</f>
        <v>240</v>
      </c>
      <c r="J1319" s="65">
        <f>VLOOKUP($A1319,'NZ.Stat (Format)'!$C$10:$H$2050,6,)</f>
        <v>240</v>
      </c>
      <c r="K1319" s="37"/>
      <c r="L1319" s="37"/>
    </row>
    <row r="1320" spans="1:12" x14ac:dyDescent="0.25">
      <c r="A1320" s="37" t="s">
        <v>1339</v>
      </c>
      <c r="B1320" s="37" t="s">
        <v>35</v>
      </c>
      <c r="C1320" s="37" t="s">
        <v>35</v>
      </c>
      <c r="D1320" s="37" t="b">
        <f t="shared" si="20"/>
        <v>1</v>
      </c>
      <c r="E1320" s="37" t="str">
        <f>VLOOKUP(C1320,'EDB naming'!$A$6:$B$36,2,)</f>
        <v>Powerco</v>
      </c>
      <c r="F1320" s="37" t="str">
        <f>VLOOKUP(A1320,'NZ.Stat (Format)'!$C$10:$D$2050,2,)</f>
        <v>Stratford district</v>
      </c>
      <c r="G1320" s="37" t="str">
        <f>VLOOKUP(F1320,'TLA-EDB'!$A$12:$C$78,3,)</f>
        <v/>
      </c>
      <c r="H1320" s="65">
        <f>VLOOKUP($A1320,'NZ.Stat (Format)'!$C$10:$H$2050,4,)</f>
        <v>730</v>
      </c>
      <c r="I1320" s="65">
        <f>VLOOKUP($A1320,'NZ.Stat (Format)'!$C$10:$H$2050,5,)</f>
        <v>720</v>
      </c>
      <c r="J1320" s="65">
        <f>VLOOKUP($A1320,'NZ.Stat (Format)'!$C$10:$H$2050,6,)</f>
        <v>690</v>
      </c>
      <c r="K1320" s="37"/>
      <c r="L1320" s="37"/>
    </row>
    <row r="1321" spans="1:12" x14ac:dyDescent="0.25">
      <c r="A1321" s="37" t="s">
        <v>1340</v>
      </c>
      <c r="B1321" s="37" t="s">
        <v>35</v>
      </c>
      <c r="C1321" s="37" t="s">
        <v>35</v>
      </c>
      <c r="D1321" s="37" t="b">
        <f t="shared" si="20"/>
        <v>1</v>
      </c>
      <c r="E1321" s="37" t="str">
        <f>VLOOKUP(C1321,'EDB naming'!$A$6:$B$36,2,)</f>
        <v>Powerco</v>
      </c>
      <c r="F1321" s="37" t="str">
        <f>VLOOKUP(A1321,'NZ.Stat (Format)'!$C$10:$D$2050,2,)</f>
        <v>Stratford district</v>
      </c>
      <c r="G1321" s="37" t="str">
        <f>VLOOKUP(F1321,'TLA-EDB'!$A$12:$C$78,3,)</f>
        <v/>
      </c>
      <c r="H1321" s="65">
        <f>VLOOKUP($A1321,'NZ.Stat (Format)'!$C$10:$H$2050,4,)</f>
        <v>1230</v>
      </c>
      <c r="I1321" s="65">
        <f>VLOOKUP($A1321,'NZ.Stat (Format)'!$C$10:$H$2050,5,)</f>
        <v>1240</v>
      </c>
      <c r="J1321" s="65">
        <f>VLOOKUP($A1321,'NZ.Stat (Format)'!$C$10:$H$2050,6,)</f>
        <v>1240</v>
      </c>
      <c r="K1321" s="37"/>
      <c r="L1321" s="37"/>
    </row>
    <row r="1322" spans="1:12" x14ac:dyDescent="0.25">
      <c r="A1322" s="37" t="s">
        <v>1341</v>
      </c>
      <c r="B1322" s="37" t="s">
        <v>35</v>
      </c>
      <c r="C1322" s="37" t="s">
        <v>35</v>
      </c>
      <c r="D1322" s="37" t="b">
        <f t="shared" si="20"/>
        <v>1</v>
      </c>
      <c r="E1322" s="37" t="str">
        <f>VLOOKUP(C1322,'EDB naming'!$A$6:$B$36,2,)</f>
        <v>Powerco</v>
      </c>
      <c r="F1322" s="37" t="str">
        <f>VLOOKUP(A1322,'NZ.Stat (Format)'!$C$10:$D$2050,2,)</f>
        <v>Stratford district</v>
      </c>
      <c r="G1322" s="37" t="str">
        <f>VLOOKUP(F1322,'TLA-EDB'!$A$12:$C$78,3,)</f>
        <v/>
      </c>
      <c r="H1322" s="65">
        <f>VLOOKUP($A1322,'NZ.Stat (Format)'!$C$10:$H$2050,4,)</f>
        <v>1290</v>
      </c>
      <c r="I1322" s="65">
        <f>VLOOKUP($A1322,'NZ.Stat (Format)'!$C$10:$H$2050,5,)</f>
        <v>1310</v>
      </c>
      <c r="J1322" s="65">
        <f>VLOOKUP($A1322,'NZ.Stat (Format)'!$C$10:$H$2050,6,)</f>
        <v>1320</v>
      </c>
      <c r="K1322" s="37"/>
      <c r="L1322" s="37"/>
    </row>
    <row r="1323" spans="1:12" x14ac:dyDescent="0.25">
      <c r="A1323" s="37" t="s">
        <v>1342</v>
      </c>
      <c r="B1323" s="37" t="s">
        <v>35</v>
      </c>
      <c r="C1323" s="37" t="s">
        <v>35</v>
      </c>
      <c r="D1323" s="37" t="b">
        <f t="shared" si="20"/>
        <v>1</v>
      </c>
      <c r="E1323" s="37" t="str">
        <f>VLOOKUP(C1323,'EDB naming'!$A$6:$B$36,2,)</f>
        <v>Powerco</v>
      </c>
      <c r="F1323" s="37" t="str">
        <f>VLOOKUP(A1323,'NZ.Stat (Format)'!$C$10:$D$2050,2,)</f>
        <v>Stratford district</v>
      </c>
      <c r="G1323" s="37" t="str">
        <f>VLOOKUP(F1323,'TLA-EDB'!$A$12:$C$78,3,)</f>
        <v/>
      </c>
      <c r="H1323" s="65">
        <f>VLOOKUP($A1323,'NZ.Stat (Format)'!$C$10:$H$2050,4,)</f>
        <v>3350</v>
      </c>
      <c r="I1323" s="65">
        <f>VLOOKUP($A1323,'NZ.Stat (Format)'!$C$10:$H$2050,5,)</f>
        <v>3360</v>
      </c>
      <c r="J1323" s="65">
        <f>VLOOKUP($A1323,'NZ.Stat (Format)'!$C$10:$H$2050,6,)</f>
        <v>3370</v>
      </c>
      <c r="K1323" s="37"/>
      <c r="L1323" s="37"/>
    </row>
    <row r="1324" spans="1:12" x14ac:dyDescent="0.25">
      <c r="A1324" s="37" t="s">
        <v>1343</v>
      </c>
      <c r="B1324" s="37" t="s">
        <v>35</v>
      </c>
      <c r="C1324" s="37" t="s">
        <v>35</v>
      </c>
      <c r="D1324" s="37" t="b">
        <f t="shared" si="20"/>
        <v>1</v>
      </c>
      <c r="E1324" s="37" t="str">
        <f>VLOOKUP(C1324,'EDB naming'!$A$6:$B$36,2,)</f>
        <v>Powerco</v>
      </c>
      <c r="F1324" s="37" t="str">
        <f>VLOOKUP(A1324,'NZ.Stat (Format)'!$C$10:$D$2050,2,)</f>
        <v>South Taranaki district</v>
      </c>
      <c r="G1324" s="37" t="str">
        <f>VLOOKUP(F1324,'TLA-EDB'!$A$12:$C$78,3,)</f>
        <v/>
      </c>
      <c r="H1324" s="65">
        <f>VLOOKUP($A1324,'NZ.Stat (Format)'!$C$10:$H$2050,4,)</f>
        <v>270</v>
      </c>
      <c r="I1324" s="65">
        <f>VLOOKUP($A1324,'NZ.Stat (Format)'!$C$10:$H$2050,5,)</f>
        <v>280</v>
      </c>
      <c r="J1324" s="65">
        <f>VLOOKUP($A1324,'NZ.Stat (Format)'!$C$10:$H$2050,6,)</f>
        <v>280</v>
      </c>
      <c r="K1324" s="37"/>
      <c r="L1324" s="37"/>
    </row>
    <row r="1325" spans="1:12" x14ac:dyDescent="0.25">
      <c r="A1325" s="37" t="s">
        <v>1344</v>
      </c>
      <c r="B1325" s="37" t="s">
        <v>35</v>
      </c>
      <c r="C1325" s="37" t="s">
        <v>35</v>
      </c>
      <c r="D1325" s="37" t="b">
        <f t="shared" si="20"/>
        <v>1</v>
      </c>
      <c r="E1325" s="37" t="str">
        <f>VLOOKUP(C1325,'EDB naming'!$A$6:$B$36,2,)</f>
        <v>Powerco</v>
      </c>
      <c r="F1325" s="37" t="str">
        <f>VLOOKUP(A1325,'NZ.Stat (Format)'!$C$10:$D$2050,2,)</f>
        <v>South Taranaki district</v>
      </c>
      <c r="G1325" s="37" t="str">
        <f>VLOOKUP(F1325,'TLA-EDB'!$A$12:$C$78,3,)</f>
        <v/>
      </c>
      <c r="H1325" s="65">
        <f>VLOOKUP($A1325,'NZ.Stat (Format)'!$C$10:$H$2050,4,)</f>
        <v>2800</v>
      </c>
      <c r="I1325" s="65">
        <f>VLOOKUP($A1325,'NZ.Stat (Format)'!$C$10:$H$2050,5,)</f>
        <v>2850</v>
      </c>
      <c r="J1325" s="65">
        <f>VLOOKUP($A1325,'NZ.Stat (Format)'!$C$10:$H$2050,6,)</f>
        <v>2880</v>
      </c>
      <c r="K1325" s="37"/>
      <c r="L1325" s="37"/>
    </row>
    <row r="1326" spans="1:12" x14ac:dyDescent="0.25">
      <c r="A1326" s="37" t="s">
        <v>1345</v>
      </c>
      <c r="B1326" s="37" t="s">
        <v>35</v>
      </c>
      <c r="C1326" s="37" t="s">
        <v>35</v>
      </c>
      <c r="D1326" s="37" t="b">
        <f t="shared" si="20"/>
        <v>1</v>
      </c>
      <c r="E1326" s="37" t="str">
        <f>VLOOKUP(C1326,'EDB naming'!$A$6:$B$36,2,)</f>
        <v>Powerco</v>
      </c>
      <c r="F1326" s="37" t="str">
        <f>VLOOKUP(A1326,'NZ.Stat (Format)'!$C$10:$D$2050,2,)</f>
        <v>South Taranaki district</v>
      </c>
      <c r="G1326" s="37" t="str">
        <f>VLOOKUP(F1326,'TLA-EDB'!$A$12:$C$78,3,)</f>
        <v/>
      </c>
      <c r="H1326" s="65">
        <f>VLOOKUP($A1326,'NZ.Stat (Format)'!$C$10:$H$2050,4,)</f>
        <v>310</v>
      </c>
      <c r="I1326" s="65">
        <f>VLOOKUP($A1326,'NZ.Stat (Format)'!$C$10:$H$2050,5,)</f>
        <v>310</v>
      </c>
      <c r="J1326" s="65">
        <f>VLOOKUP($A1326,'NZ.Stat (Format)'!$C$10:$H$2050,6,)</f>
        <v>300</v>
      </c>
      <c r="K1326" s="37"/>
      <c r="L1326" s="37"/>
    </row>
    <row r="1327" spans="1:12" x14ac:dyDescent="0.25">
      <c r="A1327" s="37" t="s">
        <v>1346</v>
      </c>
      <c r="B1327" s="37" t="s">
        <v>35</v>
      </c>
      <c r="C1327" s="37" t="s">
        <v>35</v>
      </c>
      <c r="D1327" s="37" t="b">
        <f t="shared" si="20"/>
        <v>1</v>
      </c>
      <c r="E1327" s="37" t="str">
        <f>VLOOKUP(C1327,'EDB naming'!$A$6:$B$36,2,)</f>
        <v>Powerco</v>
      </c>
      <c r="F1327" s="37" t="str">
        <f>VLOOKUP(A1327,'NZ.Stat (Format)'!$C$10:$D$2050,2,)</f>
        <v>Whanganui district</v>
      </c>
      <c r="G1327" s="37" t="str">
        <f>VLOOKUP(F1327,'TLA-EDB'!$A$12:$C$78,3,)</f>
        <v/>
      </c>
      <c r="H1327" s="65">
        <f>VLOOKUP($A1327,'NZ.Stat (Format)'!$C$10:$H$2050,4,)</f>
        <v>1080</v>
      </c>
      <c r="I1327" s="65">
        <f>VLOOKUP($A1327,'NZ.Stat (Format)'!$C$10:$H$2050,5,)</f>
        <v>1040</v>
      </c>
      <c r="J1327" s="65">
        <f>VLOOKUP($A1327,'NZ.Stat (Format)'!$C$10:$H$2050,6,)</f>
        <v>1010</v>
      </c>
      <c r="K1327" s="37"/>
      <c r="L1327" s="37"/>
    </row>
    <row r="1328" spans="1:12" x14ac:dyDescent="0.25">
      <c r="A1328" s="37" t="s">
        <v>1347</v>
      </c>
      <c r="B1328" s="37" t="s">
        <v>35</v>
      </c>
      <c r="C1328" s="37" t="s">
        <v>35</v>
      </c>
      <c r="D1328" s="37" t="b">
        <f t="shared" si="20"/>
        <v>1</v>
      </c>
      <c r="E1328" s="37" t="str">
        <f>VLOOKUP(C1328,'EDB naming'!$A$6:$B$36,2,)</f>
        <v>Powerco</v>
      </c>
      <c r="F1328" s="37" t="str">
        <f>VLOOKUP(A1328,'NZ.Stat (Format)'!$C$10:$D$2050,2,)</f>
        <v>South Taranaki district</v>
      </c>
      <c r="G1328" s="37" t="str">
        <f>VLOOKUP(F1328,'TLA-EDB'!$A$12:$C$78,3,)</f>
        <v/>
      </c>
      <c r="H1328" s="65">
        <f>VLOOKUP($A1328,'NZ.Stat (Format)'!$C$10:$H$2050,4,)</f>
        <v>2000</v>
      </c>
      <c r="I1328" s="65">
        <f>VLOOKUP($A1328,'NZ.Stat (Format)'!$C$10:$H$2050,5,)</f>
        <v>1980</v>
      </c>
      <c r="J1328" s="65">
        <f>VLOOKUP($A1328,'NZ.Stat (Format)'!$C$10:$H$2050,6,)</f>
        <v>1950</v>
      </c>
      <c r="K1328" s="37"/>
      <c r="L1328" s="37"/>
    </row>
    <row r="1329" spans="1:12" x14ac:dyDescent="0.25">
      <c r="A1329" s="37" t="s">
        <v>1348</v>
      </c>
      <c r="B1329" s="37" t="s">
        <v>35</v>
      </c>
      <c r="C1329" s="37" t="s">
        <v>35</v>
      </c>
      <c r="D1329" s="37" t="b">
        <f t="shared" si="20"/>
        <v>1</v>
      </c>
      <c r="E1329" s="37" t="str">
        <f>VLOOKUP(C1329,'EDB naming'!$A$6:$B$36,2,)</f>
        <v>Powerco</v>
      </c>
      <c r="F1329" s="37" t="str">
        <f>VLOOKUP(A1329,'NZ.Stat (Format)'!$C$10:$D$2050,2,)</f>
        <v>South Taranaki district</v>
      </c>
      <c r="G1329" s="37" t="str">
        <f>VLOOKUP(F1329,'TLA-EDB'!$A$12:$C$78,3,)</f>
        <v/>
      </c>
      <c r="H1329" s="65">
        <f>VLOOKUP($A1329,'NZ.Stat (Format)'!$C$10:$H$2050,4,)</f>
        <v>1000</v>
      </c>
      <c r="I1329" s="65">
        <f>VLOOKUP($A1329,'NZ.Stat (Format)'!$C$10:$H$2050,5,)</f>
        <v>1000</v>
      </c>
      <c r="J1329" s="65">
        <f>VLOOKUP($A1329,'NZ.Stat (Format)'!$C$10:$H$2050,6,)</f>
        <v>1000</v>
      </c>
      <c r="K1329" s="37"/>
      <c r="L1329" s="37"/>
    </row>
    <row r="1330" spans="1:12" x14ac:dyDescent="0.25">
      <c r="A1330" s="37" t="s">
        <v>1349</v>
      </c>
      <c r="B1330" s="37" t="s">
        <v>35</v>
      </c>
      <c r="C1330" s="37" t="s">
        <v>35</v>
      </c>
      <c r="D1330" s="37" t="b">
        <f t="shared" si="20"/>
        <v>1</v>
      </c>
      <c r="E1330" s="37" t="str">
        <f>VLOOKUP(C1330,'EDB naming'!$A$6:$B$36,2,)</f>
        <v>Powerco</v>
      </c>
      <c r="F1330" s="37" t="str">
        <f>VLOOKUP(A1330,'NZ.Stat (Format)'!$C$10:$D$2050,2,)</f>
        <v>South Taranaki district</v>
      </c>
      <c r="G1330" s="37" t="str">
        <f>VLOOKUP(F1330,'TLA-EDB'!$A$12:$C$78,3,)</f>
        <v/>
      </c>
      <c r="H1330" s="65">
        <f>VLOOKUP($A1330,'NZ.Stat (Format)'!$C$10:$H$2050,4,)</f>
        <v>4080</v>
      </c>
      <c r="I1330" s="65">
        <f>VLOOKUP($A1330,'NZ.Stat (Format)'!$C$10:$H$2050,5,)</f>
        <v>4110</v>
      </c>
      <c r="J1330" s="65">
        <f>VLOOKUP($A1330,'NZ.Stat (Format)'!$C$10:$H$2050,6,)</f>
        <v>4120</v>
      </c>
      <c r="K1330" s="37"/>
      <c r="L1330" s="37"/>
    </row>
    <row r="1331" spans="1:12" x14ac:dyDescent="0.25">
      <c r="A1331" s="37" t="s">
        <v>1350</v>
      </c>
      <c r="B1331" s="37" t="s">
        <v>35</v>
      </c>
      <c r="C1331" s="37" t="s">
        <v>35</v>
      </c>
      <c r="D1331" s="37" t="b">
        <f t="shared" si="20"/>
        <v>1</v>
      </c>
      <c r="E1331" s="37" t="str">
        <f>VLOOKUP(C1331,'EDB naming'!$A$6:$B$36,2,)</f>
        <v>Powerco</v>
      </c>
      <c r="F1331" s="37" t="str">
        <f>VLOOKUP(A1331,'NZ.Stat (Format)'!$C$10:$D$2050,2,)</f>
        <v>South Taranaki district</v>
      </c>
      <c r="G1331" s="37" t="str">
        <f>VLOOKUP(F1331,'TLA-EDB'!$A$12:$C$78,3,)</f>
        <v/>
      </c>
      <c r="H1331" s="65">
        <f>VLOOKUP($A1331,'NZ.Stat (Format)'!$C$10:$H$2050,4,)</f>
        <v>4030</v>
      </c>
      <c r="I1331" s="65">
        <f>VLOOKUP($A1331,'NZ.Stat (Format)'!$C$10:$H$2050,5,)</f>
        <v>4060</v>
      </c>
      <c r="J1331" s="65">
        <f>VLOOKUP($A1331,'NZ.Stat (Format)'!$C$10:$H$2050,6,)</f>
        <v>4080</v>
      </c>
      <c r="K1331" s="37"/>
      <c r="L1331" s="37"/>
    </row>
    <row r="1332" spans="1:12" x14ac:dyDescent="0.25">
      <c r="A1332" s="37" t="s">
        <v>1351</v>
      </c>
      <c r="B1332" s="37" t="s">
        <v>35</v>
      </c>
      <c r="C1332" s="37" t="s">
        <v>35</v>
      </c>
      <c r="D1332" s="37" t="b">
        <f t="shared" si="20"/>
        <v>1</v>
      </c>
      <c r="E1332" s="37" t="str">
        <f>VLOOKUP(C1332,'EDB naming'!$A$6:$B$36,2,)</f>
        <v>Powerco</v>
      </c>
      <c r="F1332" s="37" t="str">
        <f>VLOOKUP(A1332,'NZ.Stat (Format)'!$C$10:$D$2050,2,)</f>
        <v>South Taranaki district</v>
      </c>
      <c r="G1332" s="37" t="str">
        <f>VLOOKUP(F1332,'TLA-EDB'!$A$12:$C$78,3,)</f>
        <v/>
      </c>
      <c r="H1332" s="65">
        <f>VLOOKUP($A1332,'NZ.Stat (Format)'!$C$10:$H$2050,4,)</f>
        <v>780</v>
      </c>
      <c r="I1332" s="65">
        <f>VLOOKUP($A1332,'NZ.Stat (Format)'!$C$10:$H$2050,5,)</f>
        <v>840</v>
      </c>
      <c r="J1332" s="65">
        <f>VLOOKUP($A1332,'NZ.Stat (Format)'!$C$10:$H$2050,6,)</f>
        <v>910</v>
      </c>
      <c r="K1332" s="37"/>
      <c r="L1332" s="37"/>
    </row>
    <row r="1333" spans="1:12" x14ac:dyDescent="0.25">
      <c r="A1333" s="37" t="s">
        <v>1352</v>
      </c>
      <c r="B1333" s="37" t="s">
        <v>35</v>
      </c>
      <c r="C1333" s="37" t="s">
        <v>35</v>
      </c>
      <c r="D1333" s="37" t="b">
        <f t="shared" si="20"/>
        <v>1</v>
      </c>
      <c r="E1333" s="37" t="str">
        <f>VLOOKUP(C1333,'EDB naming'!$A$6:$B$36,2,)</f>
        <v>Powerco</v>
      </c>
      <c r="F1333" s="37" t="str">
        <f>VLOOKUP(A1333,'NZ.Stat (Format)'!$C$10:$D$2050,2,)</f>
        <v>South Taranaki district</v>
      </c>
      <c r="G1333" s="37" t="str">
        <f>VLOOKUP(F1333,'TLA-EDB'!$A$12:$C$78,3,)</f>
        <v/>
      </c>
      <c r="H1333" s="65">
        <f>VLOOKUP($A1333,'NZ.Stat (Format)'!$C$10:$H$2050,4,)</f>
        <v>850</v>
      </c>
      <c r="I1333" s="65">
        <f>VLOOKUP($A1333,'NZ.Stat (Format)'!$C$10:$H$2050,5,)</f>
        <v>910</v>
      </c>
      <c r="J1333" s="65">
        <f>VLOOKUP($A1333,'NZ.Stat (Format)'!$C$10:$H$2050,6,)</f>
        <v>970</v>
      </c>
      <c r="K1333" s="37"/>
      <c r="L1333" s="37"/>
    </row>
    <row r="1334" spans="1:12" x14ac:dyDescent="0.25">
      <c r="A1334" s="37" t="s">
        <v>1353</v>
      </c>
      <c r="B1334" s="37" t="s">
        <v>35</v>
      </c>
      <c r="C1334" s="37" t="s">
        <v>35</v>
      </c>
      <c r="D1334" s="37" t="b">
        <f t="shared" si="20"/>
        <v>1</v>
      </c>
      <c r="E1334" s="37" t="str">
        <f>VLOOKUP(C1334,'EDB naming'!$A$6:$B$36,2,)</f>
        <v>Powerco</v>
      </c>
      <c r="F1334" s="37" t="str">
        <f>VLOOKUP(A1334,'NZ.Stat (Format)'!$C$10:$D$2050,2,)</f>
        <v>South Taranaki district</v>
      </c>
      <c r="G1334" s="37" t="str">
        <f>VLOOKUP(F1334,'TLA-EDB'!$A$12:$C$78,3,)</f>
        <v/>
      </c>
      <c r="H1334" s="65">
        <f>VLOOKUP($A1334,'NZ.Stat (Format)'!$C$10:$H$2050,4,)</f>
        <v>430</v>
      </c>
      <c r="I1334" s="65">
        <f>VLOOKUP($A1334,'NZ.Stat (Format)'!$C$10:$H$2050,5,)</f>
        <v>440</v>
      </c>
      <c r="J1334" s="65">
        <f>VLOOKUP($A1334,'NZ.Stat (Format)'!$C$10:$H$2050,6,)</f>
        <v>450</v>
      </c>
      <c r="K1334" s="37"/>
      <c r="L1334" s="37"/>
    </row>
    <row r="1335" spans="1:12" x14ac:dyDescent="0.25">
      <c r="A1335" s="37" t="s">
        <v>1354</v>
      </c>
      <c r="B1335" s="37" t="s">
        <v>4207</v>
      </c>
      <c r="C1335" s="37" t="s">
        <v>4207</v>
      </c>
      <c r="D1335" s="37" t="b">
        <f t="shared" si="20"/>
        <v>1</v>
      </c>
      <c r="E1335" s="37" t="str">
        <f>VLOOKUP(C1335,'EDB naming'!$A$6:$B$36,2,)</f>
        <v>Wellington Electricity</v>
      </c>
      <c r="F1335" s="37" t="str">
        <f>VLOOKUP(A1335,'NZ.Stat (Format)'!$C$10:$D$2050,2,)</f>
        <v>Wellington city</v>
      </c>
      <c r="G1335" s="37" t="str">
        <f>VLOOKUP(F1335,'TLA-EDB'!$A$12:$C$78,3,)</f>
        <v/>
      </c>
      <c r="H1335" s="65">
        <f>VLOOKUP($A1335,'NZ.Stat (Format)'!$C$10:$H$2050,4,)</f>
        <v>1140</v>
      </c>
      <c r="I1335" s="65">
        <f>VLOOKUP($A1335,'NZ.Stat (Format)'!$C$10:$H$2050,5,)</f>
        <v>1140</v>
      </c>
      <c r="J1335" s="65">
        <f>VLOOKUP($A1335,'NZ.Stat (Format)'!$C$10:$H$2050,6,)</f>
        <v>1140</v>
      </c>
      <c r="K1335" s="37"/>
      <c r="L1335" s="37"/>
    </row>
    <row r="1336" spans="1:12" x14ac:dyDescent="0.25">
      <c r="A1336" s="37" t="s">
        <v>1355</v>
      </c>
      <c r="B1336" s="37" t="s">
        <v>35</v>
      </c>
      <c r="C1336" s="37" t="s">
        <v>35</v>
      </c>
      <c r="D1336" s="37" t="b">
        <f t="shared" si="20"/>
        <v>1</v>
      </c>
      <c r="E1336" s="37" t="str">
        <f>VLOOKUP(C1336,'EDB naming'!$A$6:$B$36,2,)</f>
        <v>Powerco</v>
      </c>
      <c r="F1336" s="37" t="str">
        <f>VLOOKUP(A1336,'NZ.Stat (Format)'!$C$10:$D$2050,2,)</f>
        <v>South Taranaki district</v>
      </c>
      <c r="G1336" s="37" t="str">
        <f>VLOOKUP(F1336,'TLA-EDB'!$A$12:$C$78,3,)</f>
        <v/>
      </c>
      <c r="H1336" s="65">
        <f>VLOOKUP($A1336,'NZ.Stat (Format)'!$C$10:$H$2050,4,)</f>
        <v>880</v>
      </c>
      <c r="I1336" s="65">
        <f>VLOOKUP($A1336,'NZ.Stat (Format)'!$C$10:$H$2050,5,)</f>
        <v>920</v>
      </c>
      <c r="J1336" s="65">
        <f>VLOOKUP($A1336,'NZ.Stat (Format)'!$C$10:$H$2050,6,)</f>
        <v>950</v>
      </c>
      <c r="K1336" s="37"/>
      <c r="L1336" s="37"/>
    </row>
    <row r="1337" spans="1:12" x14ac:dyDescent="0.25">
      <c r="A1337" s="37" t="s">
        <v>1356</v>
      </c>
      <c r="B1337" s="37" t="s">
        <v>35</v>
      </c>
      <c r="C1337" s="37" t="s">
        <v>35</v>
      </c>
      <c r="D1337" s="37" t="b">
        <f t="shared" si="20"/>
        <v>1</v>
      </c>
      <c r="E1337" s="37" t="str">
        <f>VLOOKUP(C1337,'EDB naming'!$A$6:$B$36,2,)</f>
        <v>Powerco</v>
      </c>
      <c r="F1337" s="37" t="str">
        <f>VLOOKUP(A1337,'NZ.Stat (Format)'!$C$10:$D$2050,2,)</f>
        <v>Whanganui district</v>
      </c>
      <c r="G1337" s="37" t="str">
        <f>VLOOKUP(F1337,'TLA-EDB'!$A$12:$C$78,3,)</f>
        <v/>
      </c>
      <c r="H1337" s="65">
        <f>VLOOKUP($A1337,'NZ.Stat (Format)'!$C$10:$H$2050,4,)</f>
        <v>230</v>
      </c>
      <c r="I1337" s="65">
        <f>VLOOKUP($A1337,'NZ.Stat (Format)'!$C$10:$H$2050,5,)</f>
        <v>230</v>
      </c>
      <c r="J1337" s="65">
        <f>VLOOKUP($A1337,'NZ.Stat (Format)'!$C$10:$H$2050,6,)</f>
        <v>230</v>
      </c>
      <c r="K1337" s="37"/>
      <c r="L1337" s="37"/>
    </row>
    <row r="1338" spans="1:12" x14ac:dyDescent="0.25">
      <c r="A1338" s="37" t="s">
        <v>1357</v>
      </c>
      <c r="B1338" s="37" t="s">
        <v>35</v>
      </c>
      <c r="C1338" s="37" t="s">
        <v>35</v>
      </c>
      <c r="D1338" s="37" t="b">
        <f t="shared" si="20"/>
        <v>1</v>
      </c>
      <c r="E1338" s="37" t="str">
        <f>VLOOKUP(C1338,'EDB naming'!$A$6:$B$36,2,)</f>
        <v>Powerco</v>
      </c>
      <c r="F1338" s="37" t="str">
        <f>VLOOKUP(A1338,'NZ.Stat (Format)'!$C$10:$D$2050,2,)</f>
        <v>Whanganui district</v>
      </c>
      <c r="G1338" s="37" t="str">
        <f>VLOOKUP(F1338,'TLA-EDB'!$A$12:$C$78,3,)</f>
        <v/>
      </c>
      <c r="H1338" s="65">
        <f>VLOOKUP($A1338,'NZ.Stat (Format)'!$C$10:$H$2050,4,)</f>
        <v>1930</v>
      </c>
      <c r="I1338" s="65">
        <f>VLOOKUP($A1338,'NZ.Stat (Format)'!$C$10:$H$2050,5,)</f>
        <v>1920</v>
      </c>
      <c r="J1338" s="65">
        <f>VLOOKUP($A1338,'NZ.Stat (Format)'!$C$10:$H$2050,6,)</f>
        <v>1920</v>
      </c>
      <c r="K1338" s="37"/>
      <c r="L1338" s="37"/>
    </row>
    <row r="1339" spans="1:12" x14ac:dyDescent="0.25">
      <c r="A1339" s="37" t="s">
        <v>1358</v>
      </c>
      <c r="B1339" s="37" t="s">
        <v>35</v>
      </c>
      <c r="C1339" s="37" t="s">
        <v>35</v>
      </c>
      <c r="D1339" s="37" t="b">
        <f t="shared" si="20"/>
        <v>1</v>
      </c>
      <c r="E1339" s="37" t="str">
        <f>VLOOKUP(C1339,'EDB naming'!$A$6:$B$36,2,)</f>
        <v>Powerco</v>
      </c>
      <c r="F1339" s="37" t="str">
        <f>VLOOKUP(A1339,'NZ.Stat (Format)'!$C$10:$D$2050,2,)</f>
        <v>South Taranaki district</v>
      </c>
      <c r="G1339" s="37" t="str">
        <f>VLOOKUP(F1339,'TLA-EDB'!$A$12:$C$78,3,)</f>
        <v/>
      </c>
      <c r="H1339" s="65">
        <f>VLOOKUP($A1339,'NZ.Stat (Format)'!$C$10:$H$2050,4,)</f>
        <v>1100</v>
      </c>
      <c r="I1339" s="65">
        <f>VLOOKUP($A1339,'NZ.Stat (Format)'!$C$10:$H$2050,5,)</f>
        <v>1060</v>
      </c>
      <c r="J1339" s="65">
        <f>VLOOKUP($A1339,'NZ.Stat (Format)'!$C$10:$H$2050,6,)</f>
        <v>1020</v>
      </c>
      <c r="K1339" s="37"/>
      <c r="L1339" s="37"/>
    </row>
    <row r="1340" spans="1:12" x14ac:dyDescent="0.25">
      <c r="A1340" s="37" t="s">
        <v>1359</v>
      </c>
      <c r="B1340" s="37" t="s">
        <v>208</v>
      </c>
      <c r="C1340" s="37" t="s">
        <v>208</v>
      </c>
      <c r="D1340" s="37" t="b">
        <f t="shared" si="20"/>
        <v>1</v>
      </c>
      <c r="E1340" s="37" t="str">
        <f>VLOOKUP(C1340,'EDB naming'!$A$6:$B$36,2,)</f>
        <v>The Lines Company</v>
      </c>
      <c r="F1340" s="37" t="str">
        <f>VLOOKUP(A1340,'NZ.Stat (Format)'!$C$10:$D$2050,2,)</f>
        <v>Ruapehu district</v>
      </c>
      <c r="G1340" s="37" t="str">
        <f>VLOOKUP(F1340,'TLA-EDB'!$A$12:$C$78,3,)</f>
        <v>Yes</v>
      </c>
      <c r="H1340" s="65">
        <f>VLOOKUP($A1340,'NZ.Stat (Format)'!$C$10:$H$2050,4,)</f>
        <v>1140</v>
      </c>
      <c r="I1340" s="65">
        <f>VLOOKUP($A1340,'NZ.Stat (Format)'!$C$10:$H$2050,5,)</f>
        <v>1110</v>
      </c>
      <c r="J1340" s="65">
        <f>VLOOKUP($A1340,'NZ.Stat (Format)'!$C$10:$H$2050,6,)</f>
        <v>1060</v>
      </c>
      <c r="K1340" s="37"/>
      <c r="L1340" s="37"/>
    </row>
    <row r="1341" spans="1:12" x14ac:dyDescent="0.25">
      <c r="A1341" s="37" t="s">
        <v>1360</v>
      </c>
      <c r="B1341" s="37" t="s">
        <v>35</v>
      </c>
      <c r="C1341" s="37" t="s">
        <v>35</v>
      </c>
      <c r="D1341" s="37" t="b">
        <f t="shared" si="20"/>
        <v>1</v>
      </c>
      <c r="E1341" s="37" t="str">
        <f>VLOOKUP(C1341,'EDB naming'!$A$6:$B$36,2,)</f>
        <v>Powerco</v>
      </c>
      <c r="F1341" s="37" t="str">
        <f>VLOOKUP(A1341,'NZ.Stat (Format)'!$C$10:$D$2050,2,)</f>
        <v>Whanganui district</v>
      </c>
      <c r="G1341" s="37" t="str">
        <f>VLOOKUP(F1341,'TLA-EDB'!$A$12:$C$78,3,)</f>
        <v/>
      </c>
      <c r="H1341" s="65">
        <f>VLOOKUP($A1341,'NZ.Stat (Format)'!$C$10:$H$2050,4,)</f>
        <v>1800</v>
      </c>
      <c r="I1341" s="65">
        <f>VLOOKUP($A1341,'NZ.Stat (Format)'!$C$10:$H$2050,5,)</f>
        <v>1780</v>
      </c>
      <c r="J1341" s="65">
        <f>VLOOKUP($A1341,'NZ.Stat (Format)'!$C$10:$H$2050,6,)</f>
        <v>1760</v>
      </c>
      <c r="K1341" s="37"/>
      <c r="L1341" s="37"/>
    </row>
    <row r="1342" spans="1:12" x14ac:dyDescent="0.25">
      <c r="A1342" s="37" t="s">
        <v>1361</v>
      </c>
      <c r="B1342" s="37" t="s">
        <v>35</v>
      </c>
      <c r="C1342" s="37" t="s">
        <v>35</v>
      </c>
      <c r="D1342" s="37" t="b">
        <f t="shared" si="20"/>
        <v>1</v>
      </c>
      <c r="E1342" s="37" t="str">
        <f>VLOOKUP(C1342,'EDB naming'!$A$6:$B$36,2,)</f>
        <v>Powerco</v>
      </c>
      <c r="F1342" s="37" t="str">
        <f>VLOOKUP(A1342,'NZ.Stat (Format)'!$C$10:$D$2050,2,)</f>
        <v>Whanganui district</v>
      </c>
      <c r="G1342" s="37" t="str">
        <f>VLOOKUP(F1342,'TLA-EDB'!$A$12:$C$78,3,)</f>
        <v/>
      </c>
      <c r="H1342" s="65">
        <f>VLOOKUP($A1342,'NZ.Stat (Format)'!$C$10:$H$2050,4,)</f>
        <v>2020</v>
      </c>
      <c r="I1342" s="65">
        <f>VLOOKUP($A1342,'NZ.Stat (Format)'!$C$10:$H$2050,5,)</f>
        <v>1990</v>
      </c>
      <c r="J1342" s="65">
        <f>VLOOKUP($A1342,'NZ.Stat (Format)'!$C$10:$H$2050,6,)</f>
        <v>1960</v>
      </c>
      <c r="K1342" s="37"/>
      <c r="L1342" s="37"/>
    </row>
    <row r="1343" spans="1:12" x14ac:dyDescent="0.25">
      <c r="A1343" s="37" t="s">
        <v>1362</v>
      </c>
      <c r="B1343" s="37" t="s">
        <v>35</v>
      </c>
      <c r="C1343" s="37" t="s">
        <v>35</v>
      </c>
      <c r="D1343" s="37" t="b">
        <f t="shared" si="20"/>
        <v>1</v>
      </c>
      <c r="E1343" s="37" t="str">
        <f>VLOOKUP(C1343,'EDB naming'!$A$6:$B$36,2,)</f>
        <v>Powerco</v>
      </c>
      <c r="F1343" s="37" t="str">
        <f>VLOOKUP(A1343,'NZ.Stat (Format)'!$C$10:$D$2050,2,)</f>
        <v>Whanganui district</v>
      </c>
      <c r="G1343" s="37" t="str">
        <f>VLOOKUP(F1343,'TLA-EDB'!$A$12:$C$78,3,)</f>
        <v/>
      </c>
      <c r="H1343" s="65">
        <f>VLOOKUP($A1343,'NZ.Stat (Format)'!$C$10:$H$2050,4,)</f>
        <v>2200</v>
      </c>
      <c r="I1343" s="65">
        <f>VLOOKUP($A1343,'NZ.Stat (Format)'!$C$10:$H$2050,5,)</f>
        <v>2180</v>
      </c>
      <c r="J1343" s="65">
        <f>VLOOKUP($A1343,'NZ.Stat (Format)'!$C$10:$H$2050,6,)</f>
        <v>2170</v>
      </c>
      <c r="K1343" s="37"/>
      <c r="L1343" s="37"/>
    </row>
    <row r="1344" spans="1:12" x14ac:dyDescent="0.25">
      <c r="A1344" s="37" t="s">
        <v>1363</v>
      </c>
      <c r="B1344" s="37" t="s">
        <v>35</v>
      </c>
      <c r="C1344" s="37" t="s">
        <v>35</v>
      </c>
      <c r="D1344" s="37" t="b">
        <f t="shared" si="20"/>
        <v>1</v>
      </c>
      <c r="E1344" s="37" t="str">
        <f>VLOOKUP(C1344,'EDB naming'!$A$6:$B$36,2,)</f>
        <v>Powerco</v>
      </c>
      <c r="F1344" s="37" t="str">
        <f>VLOOKUP(A1344,'NZ.Stat (Format)'!$C$10:$D$2050,2,)</f>
        <v>Whanganui district</v>
      </c>
      <c r="G1344" s="37" t="str">
        <f>VLOOKUP(F1344,'TLA-EDB'!$A$12:$C$78,3,)</f>
        <v/>
      </c>
      <c r="H1344" s="65">
        <f>VLOOKUP($A1344,'NZ.Stat (Format)'!$C$10:$H$2050,4,)</f>
        <v>1670</v>
      </c>
      <c r="I1344" s="65">
        <f>VLOOKUP($A1344,'NZ.Stat (Format)'!$C$10:$H$2050,5,)</f>
        <v>1680</v>
      </c>
      <c r="J1344" s="65">
        <f>VLOOKUP($A1344,'NZ.Stat (Format)'!$C$10:$H$2050,6,)</f>
        <v>1680</v>
      </c>
      <c r="K1344" s="37"/>
      <c r="L1344" s="37"/>
    </row>
    <row r="1345" spans="1:12" x14ac:dyDescent="0.25">
      <c r="A1345" s="37" t="s">
        <v>1364</v>
      </c>
      <c r="B1345" s="37" t="s">
        <v>4207</v>
      </c>
      <c r="C1345" s="37" t="s">
        <v>4207</v>
      </c>
      <c r="D1345" s="37" t="b">
        <f t="shared" si="20"/>
        <v>1</v>
      </c>
      <c r="E1345" s="37" t="str">
        <f>VLOOKUP(C1345,'EDB naming'!$A$6:$B$36,2,)</f>
        <v>Wellington Electricity</v>
      </c>
      <c r="F1345" s="37" t="str">
        <f>VLOOKUP(A1345,'NZ.Stat (Format)'!$C$10:$D$2050,2,)</f>
        <v>Wellington city</v>
      </c>
      <c r="G1345" s="37" t="str">
        <f>VLOOKUP(F1345,'TLA-EDB'!$A$12:$C$78,3,)</f>
        <v/>
      </c>
      <c r="H1345" s="65">
        <f>VLOOKUP($A1345,'NZ.Stat (Format)'!$C$10:$H$2050,4,)</f>
        <v>740</v>
      </c>
      <c r="I1345" s="65">
        <f>VLOOKUP($A1345,'NZ.Stat (Format)'!$C$10:$H$2050,5,)</f>
        <v>750</v>
      </c>
      <c r="J1345" s="65">
        <f>VLOOKUP($A1345,'NZ.Stat (Format)'!$C$10:$H$2050,6,)</f>
        <v>760</v>
      </c>
      <c r="K1345" s="37"/>
      <c r="L1345" s="37"/>
    </row>
    <row r="1346" spans="1:12" x14ac:dyDescent="0.25">
      <c r="A1346" s="37" t="s">
        <v>1365</v>
      </c>
      <c r="B1346" s="37" t="s">
        <v>35</v>
      </c>
      <c r="C1346" s="37" t="s">
        <v>35</v>
      </c>
      <c r="D1346" s="37" t="b">
        <f t="shared" si="20"/>
        <v>1</v>
      </c>
      <c r="E1346" s="37" t="str">
        <f>VLOOKUP(C1346,'EDB naming'!$A$6:$B$36,2,)</f>
        <v>Powerco</v>
      </c>
      <c r="F1346" s="37" t="str">
        <f>VLOOKUP(A1346,'NZ.Stat (Format)'!$C$10:$D$2050,2,)</f>
        <v>Whanganui district</v>
      </c>
      <c r="G1346" s="37" t="str">
        <f>VLOOKUP(F1346,'TLA-EDB'!$A$12:$C$78,3,)</f>
        <v/>
      </c>
      <c r="H1346" s="65">
        <f>VLOOKUP($A1346,'NZ.Stat (Format)'!$C$10:$H$2050,4,)</f>
        <v>2120</v>
      </c>
      <c r="I1346" s="65">
        <f>VLOOKUP($A1346,'NZ.Stat (Format)'!$C$10:$H$2050,5,)</f>
        <v>2100</v>
      </c>
      <c r="J1346" s="65">
        <f>VLOOKUP($A1346,'NZ.Stat (Format)'!$C$10:$H$2050,6,)</f>
        <v>2080</v>
      </c>
      <c r="K1346" s="37"/>
      <c r="L1346" s="37"/>
    </row>
    <row r="1347" spans="1:12" x14ac:dyDescent="0.25">
      <c r="A1347" s="37" t="s">
        <v>1366</v>
      </c>
      <c r="B1347" s="37" t="s">
        <v>35</v>
      </c>
      <c r="C1347" s="37" t="s">
        <v>35</v>
      </c>
      <c r="D1347" s="37" t="b">
        <f t="shared" si="20"/>
        <v>1</v>
      </c>
      <c r="E1347" s="37" t="str">
        <f>VLOOKUP(C1347,'EDB naming'!$A$6:$B$36,2,)</f>
        <v>Powerco</v>
      </c>
      <c r="F1347" s="37" t="str">
        <f>VLOOKUP(A1347,'NZ.Stat (Format)'!$C$10:$D$2050,2,)</f>
        <v>Whanganui district</v>
      </c>
      <c r="G1347" s="37" t="str">
        <f>VLOOKUP(F1347,'TLA-EDB'!$A$12:$C$78,3,)</f>
        <v/>
      </c>
      <c r="H1347" s="65">
        <f>VLOOKUP($A1347,'NZ.Stat (Format)'!$C$10:$H$2050,4,)</f>
        <v>690</v>
      </c>
      <c r="I1347" s="65">
        <f>VLOOKUP($A1347,'NZ.Stat (Format)'!$C$10:$H$2050,5,)</f>
        <v>700</v>
      </c>
      <c r="J1347" s="65">
        <f>VLOOKUP($A1347,'NZ.Stat (Format)'!$C$10:$H$2050,6,)</f>
        <v>710</v>
      </c>
      <c r="K1347" s="37"/>
      <c r="L1347" s="37"/>
    </row>
    <row r="1348" spans="1:12" x14ac:dyDescent="0.25">
      <c r="A1348" s="37" t="s">
        <v>1367</v>
      </c>
      <c r="B1348" s="37" t="s">
        <v>35</v>
      </c>
      <c r="C1348" s="37" t="s">
        <v>35</v>
      </c>
      <c r="D1348" s="37" t="b">
        <f t="shared" si="20"/>
        <v>1</v>
      </c>
      <c r="E1348" s="37" t="str">
        <f>VLOOKUP(C1348,'EDB naming'!$A$6:$B$36,2,)</f>
        <v>Powerco</v>
      </c>
      <c r="F1348" s="37" t="str">
        <f>VLOOKUP(A1348,'NZ.Stat (Format)'!$C$10:$D$2050,2,)</f>
        <v>Whanganui district</v>
      </c>
      <c r="G1348" s="37" t="str">
        <f>VLOOKUP(F1348,'TLA-EDB'!$A$12:$C$78,3,)</f>
        <v/>
      </c>
      <c r="H1348" s="65">
        <f>VLOOKUP($A1348,'NZ.Stat (Format)'!$C$10:$H$2050,4,)</f>
        <v>1550</v>
      </c>
      <c r="I1348" s="65">
        <f>VLOOKUP($A1348,'NZ.Stat (Format)'!$C$10:$H$2050,5,)</f>
        <v>1550</v>
      </c>
      <c r="J1348" s="65">
        <f>VLOOKUP($A1348,'NZ.Stat (Format)'!$C$10:$H$2050,6,)</f>
        <v>1550</v>
      </c>
      <c r="K1348" s="37"/>
      <c r="L1348" s="37"/>
    </row>
    <row r="1349" spans="1:12" x14ac:dyDescent="0.25">
      <c r="A1349" s="37" t="s">
        <v>1368</v>
      </c>
      <c r="B1349" s="37" t="s">
        <v>445</v>
      </c>
      <c r="C1349" s="37" t="s">
        <v>445</v>
      </c>
      <c r="D1349" s="37" t="b">
        <f t="shared" si="20"/>
        <v>1</v>
      </c>
      <c r="E1349" s="37" t="str">
        <f>VLOOKUP(C1349,'EDB naming'!$A$6:$B$36,2,)</f>
        <v>Network Tasman</v>
      </c>
      <c r="F1349" s="37" t="str">
        <f>VLOOKUP(A1349,'NZ.Stat (Format)'!$C$10:$D$2050,2,)</f>
        <v>Nelson city</v>
      </c>
      <c r="G1349" s="37" t="str">
        <f>VLOOKUP(F1349,'TLA-EDB'!$A$12:$C$78,3,)</f>
        <v>Yes</v>
      </c>
      <c r="H1349" s="65">
        <f>VLOOKUP($A1349,'NZ.Stat (Format)'!$C$10:$H$2050,4,)</f>
        <v>900</v>
      </c>
      <c r="I1349" s="65">
        <f>VLOOKUP($A1349,'NZ.Stat (Format)'!$C$10:$H$2050,5,)</f>
        <v>920</v>
      </c>
      <c r="J1349" s="65">
        <f>VLOOKUP($A1349,'NZ.Stat (Format)'!$C$10:$H$2050,6,)</f>
        <v>920</v>
      </c>
      <c r="K1349" s="37"/>
      <c r="L1349" s="37"/>
    </row>
    <row r="1350" spans="1:12" x14ac:dyDescent="0.25">
      <c r="A1350" s="37" t="s">
        <v>1369</v>
      </c>
      <c r="B1350" s="37" t="s">
        <v>35</v>
      </c>
      <c r="C1350" s="37" t="s">
        <v>35</v>
      </c>
      <c r="D1350" s="37" t="b">
        <f t="shared" si="20"/>
        <v>1</v>
      </c>
      <c r="E1350" s="37" t="str">
        <f>VLOOKUP(C1350,'EDB naming'!$A$6:$B$36,2,)</f>
        <v>Powerco</v>
      </c>
      <c r="F1350" s="37" t="str">
        <f>VLOOKUP(A1350,'NZ.Stat (Format)'!$C$10:$D$2050,2,)</f>
        <v>Whanganui district</v>
      </c>
      <c r="G1350" s="37" t="str">
        <f>VLOOKUP(F1350,'TLA-EDB'!$A$12:$C$78,3,)</f>
        <v/>
      </c>
      <c r="H1350" s="65">
        <f>VLOOKUP($A1350,'NZ.Stat (Format)'!$C$10:$H$2050,4,)</f>
        <v>340</v>
      </c>
      <c r="I1350" s="65">
        <f>VLOOKUP($A1350,'NZ.Stat (Format)'!$C$10:$H$2050,5,)</f>
        <v>340</v>
      </c>
      <c r="J1350" s="65">
        <f>VLOOKUP($A1350,'NZ.Stat (Format)'!$C$10:$H$2050,6,)</f>
        <v>340</v>
      </c>
      <c r="K1350" s="37"/>
      <c r="L1350" s="37"/>
    </row>
    <row r="1351" spans="1:12" x14ac:dyDescent="0.25">
      <c r="A1351" s="37" t="s">
        <v>1370</v>
      </c>
      <c r="B1351" s="37" t="s">
        <v>35</v>
      </c>
      <c r="C1351" s="37" t="s">
        <v>35</v>
      </c>
      <c r="D1351" s="37" t="b">
        <f t="shared" si="20"/>
        <v>1</v>
      </c>
      <c r="E1351" s="37" t="str">
        <f>VLOOKUP(C1351,'EDB naming'!$A$6:$B$36,2,)</f>
        <v>Powerco</v>
      </c>
      <c r="F1351" s="37" t="str">
        <f>VLOOKUP(A1351,'NZ.Stat (Format)'!$C$10:$D$2050,2,)</f>
        <v>Rangitikei district</v>
      </c>
      <c r="G1351" s="37" t="str">
        <f>VLOOKUP(F1351,'TLA-EDB'!$A$12:$C$78,3,)</f>
        <v/>
      </c>
      <c r="H1351" s="65">
        <f>VLOOKUP($A1351,'NZ.Stat (Format)'!$C$10:$H$2050,4,)</f>
        <v>160</v>
      </c>
      <c r="I1351" s="65">
        <f>VLOOKUP($A1351,'NZ.Stat (Format)'!$C$10:$H$2050,5,)</f>
        <v>160</v>
      </c>
      <c r="J1351" s="65">
        <f>VLOOKUP($A1351,'NZ.Stat (Format)'!$C$10:$H$2050,6,)</f>
        <v>160</v>
      </c>
      <c r="K1351" s="37"/>
      <c r="L1351" s="37"/>
    </row>
    <row r="1352" spans="1:12" x14ac:dyDescent="0.25">
      <c r="A1352" s="37" t="s">
        <v>1371</v>
      </c>
      <c r="B1352" s="37" t="s">
        <v>35</v>
      </c>
      <c r="C1352" s="37" t="s">
        <v>35</v>
      </c>
      <c r="D1352" s="37" t="b">
        <f t="shared" si="20"/>
        <v>1</v>
      </c>
      <c r="E1352" s="37" t="str">
        <f>VLOOKUP(C1352,'EDB naming'!$A$6:$B$36,2,)</f>
        <v>Powerco</v>
      </c>
      <c r="F1352" s="37" t="str">
        <f>VLOOKUP(A1352,'NZ.Stat (Format)'!$C$10:$D$2050,2,)</f>
        <v>Rangitikei district</v>
      </c>
      <c r="G1352" s="37" t="str">
        <f>VLOOKUP(F1352,'TLA-EDB'!$A$12:$C$78,3,)</f>
        <v/>
      </c>
      <c r="H1352" s="65">
        <f>VLOOKUP($A1352,'NZ.Stat (Format)'!$C$10:$H$2050,4,)</f>
        <v>420</v>
      </c>
      <c r="I1352" s="65">
        <f>VLOOKUP($A1352,'NZ.Stat (Format)'!$C$10:$H$2050,5,)</f>
        <v>400</v>
      </c>
      <c r="J1352" s="65">
        <f>VLOOKUP($A1352,'NZ.Stat (Format)'!$C$10:$H$2050,6,)</f>
        <v>390</v>
      </c>
      <c r="K1352" s="37"/>
      <c r="L1352" s="37"/>
    </row>
    <row r="1353" spans="1:12" x14ac:dyDescent="0.25">
      <c r="A1353" s="37" t="s">
        <v>1372</v>
      </c>
      <c r="B1353" s="37" t="s">
        <v>35</v>
      </c>
      <c r="C1353" s="37" t="s">
        <v>35</v>
      </c>
      <c r="D1353" s="37" t="b">
        <f t="shared" si="20"/>
        <v>1</v>
      </c>
      <c r="E1353" s="37" t="str">
        <f>VLOOKUP(C1353,'EDB naming'!$A$6:$B$36,2,)</f>
        <v>Powerco</v>
      </c>
      <c r="F1353" s="37" t="str">
        <f>VLOOKUP(A1353,'NZ.Stat (Format)'!$C$10:$D$2050,2,)</f>
        <v>Rangitikei district</v>
      </c>
      <c r="G1353" s="37" t="str">
        <f>VLOOKUP(F1353,'TLA-EDB'!$A$12:$C$78,3,)</f>
        <v/>
      </c>
      <c r="H1353" s="65">
        <f>VLOOKUP($A1353,'NZ.Stat (Format)'!$C$10:$H$2050,4,)</f>
        <v>340</v>
      </c>
      <c r="I1353" s="65">
        <f>VLOOKUP($A1353,'NZ.Stat (Format)'!$C$10:$H$2050,5,)</f>
        <v>330</v>
      </c>
      <c r="J1353" s="65">
        <f>VLOOKUP($A1353,'NZ.Stat (Format)'!$C$10:$H$2050,6,)</f>
        <v>320</v>
      </c>
      <c r="K1353" s="37"/>
      <c r="L1353" s="37"/>
    </row>
    <row r="1354" spans="1:12" x14ac:dyDescent="0.25">
      <c r="A1354" s="37" t="s">
        <v>1373</v>
      </c>
      <c r="B1354" s="37" t="s">
        <v>35</v>
      </c>
      <c r="C1354" s="37" t="s">
        <v>35</v>
      </c>
      <c r="D1354" s="37" t="b">
        <f t="shared" si="20"/>
        <v>1</v>
      </c>
      <c r="E1354" s="37" t="str">
        <f>VLOOKUP(C1354,'EDB naming'!$A$6:$B$36,2,)</f>
        <v>Powerco</v>
      </c>
      <c r="F1354" s="37" t="str">
        <f>VLOOKUP(A1354,'NZ.Stat (Format)'!$C$10:$D$2050,2,)</f>
        <v>Rangitikei district</v>
      </c>
      <c r="G1354" s="37" t="str">
        <f>VLOOKUP(F1354,'TLA-EDB'!$A$12:$C$78,3,)</f>
        <v/>
      </c>
      <c r="H1354" s="65">
        <f>VLOOKUP($A1354,'NZ.Stat (Format)'!$C$10:$H$2050,4,)</f>
        <v>1720</v>
      </c>
      <c r="I1354" s="65">
        <f>VLOOKUP($A1354,'NZ.Stat (Format)'!$C$10:$H$2050,5,)</f>
        <v>1730</v>
      </c>
      <c r="J1354" s="65">
        <f>VLOOKUP($A1354,'NZ.Stat (Format)'!$C$10:$H$2050,6,)</f>
        <v>1700</v>
      </c>
      <c r="K1354" s="37"/>
      <c r="L1354" s="37"/>
    </row>
    <row r="1355" spans="1:12" x14ac:dyDescent="0.25">
      <c r="A1355" s="37" t="s">
        <v>1374</v>
      </c>
      <c r="B1355" s="37" t="s">
        <v>35</v>
      </c>
      <c r="C1355" s="37" t="s">
        <v>35</v>
      </c>
      <c r="D1355" s="37" t="b">
        <f t="shared" si="20"/>
        <v>1</v>
      </c>
      <c r="E1355" s="37" t="str">
        <f>VLOOKUP(C1355,'EDB naming'!$A$6:$B$36,2,)</f>
        <v>Powerco</v>
      </c>
      <c r="F1355" s="37" t="str">
        <f>VLOOKUP(A1355,'NZ.Stat (Format)'!$C$10:$D$2050,2,)</f>
        <v>Rangitikei district</v>
      </c>
      <c r="G1355" s="37" t="str">
        <f>VLOOKUP(F1355,'TLA-EDB'!$A$12:$C$78,3,)</f>
        <v/>
      </c>
      <c r="H1355" s="65">
        <f>VLOOKUP($A1355,'NZ.Stat (Format)'!$C$10:$H$2050,4,)</f>
        <v>680</v>
      </c>
      <c r="I1355" s="65">
        <f>VLOOKUP($A1355,'NZ.Stat (Format)'!$C$10:$H$2050,5,)</f>
        <v>680</v>
      </c>
      <c r="J1355" s="65">
        <f>VLOOKUP($A1355,'NZ.Stat (Format)'!$C$10:$H$2050,6,)</f>
        <v>670</v>
      </c>
      <c r="K1355" s="37"/>
      <c r="L1355" s="37"/>
    </row>
    <row r="1356" spans="1:12" x14ac:dyDescent="0.25">
      <c r="A1356" s="37" t="s">
        <v>1375</v>
      </c>
      <c r="B1356" s="37" t="s">
        <v>35</v>
      </c>
      <c r="C1356" s="37" t="s">
        <v>35</v>
      </c>
      <c r="D1356" s="37" t="b">
        <f t="shared" si="20"/>
        <v>1</v>
      </c>
      <c r="E1356" s="37" t="str">
        <f>VLOOKUP(C1356,'EDB naming'!$A$6:$B$36,2,)</f>
        <v>Powerco</v>
      </c>
      <c r="F1356" s="37" t="str">
        <f>VLOOKUP(A1356,'NZ.Stat (Format)'!$C$10:$D$2050,2,)</f>
        <v>Rangitikei district</v>
      </c>
      <c r="G1356" s="37" t="str">
        <f>VLOOKUP(F1356,'TLA-EDB'!$A$12:$C$78,3,)</f>
        <v/>
      </c>
      <c r="H1356" s="65">
        <f>VLOOKUP($A1356,'NZ.Stat (Format)'!$C$10:$H$2050,4,)</f>
        <v>2130</v>
      </c>
      <c r="I1356" s="65">
        <f>VLOOKUP($A1356,'NZ.Stat (Format)'!$C$10:$H$2050,5,)</f>
        <v>2120</v>
      </c>
      <c r="J1356" s="65">
        <f>VLOOKUP($A1356,'NZ.Stat (Format)'!$C$10:$H$2050,6,)</f>
        <v>2090</v>
      </c>
      <c r="K1356" s="37"/>
      <c r="L1356" s="37"/>
    </row>
    <row r="1357" spans="1:12" x14ac:dyDescent="0.25">
      <c r="A1357" s="37" t="s">
        <v>1376</v>
      </c>
      <c r="B1357" s="37" t="s">
        <v>35</v>
      </c>
      <c r="C1357" s="37" t="s">
        <v>35</v>
      </c>
      <c r="D1357" s="37" t="b">
        <f t="shared" si="20"/>
        <v>1</v>
      </c>
      <c r="E1357" s="37" t="str">
        <f>VLOOKUP(C1357,'EDB naming'!$A$6:$B$36,2,)</f>
        <v>Powerco</v>
      </c>
      <c r="F1357" s="37" t="str">
        <f>VLOOKUP(A1357,'NZ.Stat (Format)'!$C$10:$D$2050,2,)</f>
        <v>Rangitikei district</v>
      </c>
      <c r="G1357" s="37" t="str">
        <f>VLOOKUP(F1357,'TLA-EDB'!$A$12:$C$78,3,)</f>
        <v/>
      </c>
      <c r="H1357" s="65">
        <f>VLOOKUP($A1357,'NZ.Stat (Format)'!$C$10:$H$2050,4,)</f>
        <v>2840</v>
      </c>
      <c r="I1357" s="65">
        <f>VLOOKUP($A1357,'NZ.Stat (Format)'!$C$10:$H$2050,5,)</f>
        <v>2850</v>
      </c>
      <c r="J1357" s="65">
        <f>VLOOKUP($A1357,'NZ.Stat (Format)'!$C$10:$H$2050,6,)</f>
        <v>2850</v>
      </c>
      <c r="K1357" s="37"/>
      <c r="L1357" s="37"/>
    </row>
    <row r="1358" spans="1:12" x14ac:dyDescent="0.25">
      <c r="A1358" s="37" t="s">
        <v>1377</v>
      </c>
      <c r="B1358" s="37" t="s">
        <v>35</v>
      </c>
      <c r="C1358" s="37" t="s">
        <v>35</v>
      </c>
      <c r="D1358" s="37" t="b">
        <f t="shared" si="20"/>
        <v>1</v>
      </c>
      <c r="E1358" s="37" t="str">
        <f>VLOOKUP(C1358,'EDB naming'!$A$6:$B$36,2,)</f>
        <v>Powerco</v>
      </c>
      <c r="F1358" s="37" t="str">
        <f>VLOOKUP(A1358,'NZ.Stat (Format)'!$C$10:$D$2050,2,)</f>
        <v>Rangitikei district</v>
      </c>
      <c r="G1358" s="37" t="str">
        <f>VLOOKUP(F1358,'TLA-EDB'!$A$12:$C$78,3,)</f>
        <v/>
      </c>
      <c r="H1358" s="65">
        <f>VLOOKUP($A1358,'NZ.Stat (Format)'!$C$10:$H$2050,4,)</f>
        <v>110</v>
      </c>
      <c r="I1358" s="65">
        <f>VLOOKUP($A1358,'NZ.Stat (Format)'!$C$10:$H$2050,5,)</f>
        <v>120</v>
      </c>
      <c r="J1358" s="65">
        <f>VLOOKUP($A1358,'NZ.Stat (Format)'!$C$10:$H$2050,6,)</f>
        <v>120</v>
      </c>
      <c r="K1358" s="37"/>
      <c r="L1358" s="37"/>
    </row>
    <row r="1359" spans="1:12" x14ac:dyDescent="0.25">
      <c r="A1359" s="37" t="s">
        <v>1378</v>
      </c>
      <c r="B1359" s="37" t="s">
        <v>35</v>
      </c>
      <c r="C1359" s="37" t="s">
        <v>35</v>
      </c>
      <c r="D1359" s="37" t="b">
        <f t="shared" si="20"/>
        <v>1</v>
      </c>
      <c r="E1359" s="37" t="str">
        <f>VLOOKUP(C1359,'EDB naming'!$A$6:$B$36,2,)</f>
        <v>Powerco</v>
      </c>
      <c r="F1359" s="37" t="str">
        <f>VLOOKUP(A1359,'NZ.Stat (Format)'!$C$10:$D$2050,2,)</f>
        <v>Palmerston North city</v>
      </c>
      <c r="G1359" s="37" t="str">
        <f>VLOOKUP(F1359,'TLA-EDB'!$A$12:$C$78,3,)</f>
        <v/>
      </c>
      <c r="H1359" s="65">
        <f>VLOOKUP($A1359,'NZ.Stat (Format)'!$C$10:$H$2050,4,)</f>
        <v>3120</v>
      </c>
      <c r="I1359" s="65">
        <f>VLOOKUP($A1359,'NZ.Stat (Format)'!$C$10:$H$2050,5,)</f>
        <v>3280</v>
      </c>
      <c r="J1359" s="65">
        <f>VLOOKUP($A1359,'NZ.Stat (Format)'!$C$10:$H$2050,6,)</f>
        <v>3400</v>
      </c>
      <c r="K1359" s="37"/>
      <c r="L1359" s="37"/>
    </row>
    <row r="1360" spans="1:12" x14ac:dyDescent="0.25">
      <c r="A1360" s="37" t="s">
        <v>1379</v>
      </c>
      <c r="B1360" s="37" t="s">
        <v>35</v>
      </c>
      <c r="C1360" s="37" t="s">
        <v>35</v>
      </c>
      <c r="D1360" s="37" t="b">
        <f t="shared" si="20"/>
        <v>1</v>
      </c>
      <c r="E1360" s="37" t="str">
        <f>VLOOKUP(C1360,'EDB naming'!$A$6:$B$36,2,)</f>
        <v>Powerco</v>
      </c>
      <c r="F1360" s="37" t="str">
        <f>VLOOKUP(A1360,'NZ.Stat (Format)'!$C$10:$D$2050,2,)</f>
        <v>Palmerston North city</v>
      </c>
      <c r="G1360" s="37" t="str">
        <f>VLOOKUP(F1360,'TLA-EDB'!$A$12:$C$78,3,)</f>
        <v/>
      </c>
      <c r="H1360" s="65">
        <f>VLOOKUP($A1360,'NZ.Stat (Format)'!$C$10:$H$2050,4,)</f>
        <v>940</v>
      </c>
      <c r="I1360" s="65">
        <f>VLOOKUP($A1360,'NZ.Stat (Format)'!$C$10:$H$2050,5,)</f>
        <v>1000</v>
      </c>
      <c r="J1360" s="65">
        <f>VLOOKUP($A1360,'NZ.Stat (Format)'!$C$10:$H$2050,6,)</f>
        <v>1050</v>
      </c>
      <c r="K1360" s="37"/>
      <c r="L1360" s="37"/>
    </row>
    <row r="1361" spans="1:12" x14ac:dyDescent="0.25">
      <c r="A1361" s="37" t="s">
        <v>1380</v>
      </c>
      <c r="B1361" s="37" t="s">
        <v>35</v>
      </c>
      <c r="C1361" s="37" t="s">
        <v>35</v>
      </c>
      <c r="D1361" s="37" t="b">
        <f t="shared" si="20"/>
        <v>1</v>
      </c>
      <c r="E1361" s="37" t="str">
        <f>VLOOKUP(C1361,'EDB naming'!$A$6:$B$36,2,)</f>
        <v>Powerco</v>
      </c>
      <c r="F1361" s="37" t="str">
        <f>VLOOKUP(A1361,'NZ.Stat (Format)'!$C$10:$D$2050,2,)</f>
        <v>Rangitikei district</v>
      </c>
      <c r="G1361" s="37" t="str">
        <f>VLOOKUP(F1361,'TLA-EDB'!$A$12:$C$78,3,)</f>
        <v/>
      </c>
      <c r="H1361" s="65">
        <f>VLOOKUP($A1361,'NZ.Stat (Format)'!$C$10:$H$2050,4,)</f>
        <v>1660</v>
      </c>
      <c r="I1361" s="65">
        <f>VLOOKUP($A1361,'NZ.Stat (Format)'!$C$10:$H$2050,5,)</f>
        <v>1660</v>
      </c>
      <c r="J1361" s="65">
        <f>VLOOKUP($A1361,'NZ.Stat (Format)'!$C$10:$H$2050,6,)</f>
        <v>1630</v>
      </c>
      <c r="K1361" s="37"/>
      <c r="L1361" s="37"/>
    </row>
    <row r="1362" spans="1:12" x14ac:dyDescent="0.25">
      <c r="A1362" s="37" t="s">
        <v>1381</v>
      </c>
      <c r="B1362" s="37" t="s">
        <v>35</v>
      </c>
      <c r="C1362" s="37" t="s">
        <v>35</v>
      </c>
      <c r="D1362" s="37" t="b">
        <f t="shared" ref="D1362:D1425" si="21">C1362=B1362</f>
        <v>1</v>
      </c>
      <c r="E1362" s="37" t="str">
        <f>VLOOKUP(C1362,'EDB naming'!$A$6:$B$36,2,)</f>
        <v>Powerco</v>
      </c>
      <c r="F1362" s="37" t="str">
        <f>VLOOKUP(A1362,'NZ.Stat (Format)'!$C$10:$D$2050,2,)</f>
        <v>Palmerston North city</v>
      </c>
      <c r="G1362" s="37" t="str">
        <f>VLOOKUP(F1362,'TLA-EDB'!$A$12:$C$78,3,)</f>
        <v/>
      </c>
      <c r="H1362" s="65">
        <f>VLOOKUP($A1362,'NZ.Stat (Format)'!$C$10:$H$2050,4,)</f>
        <v>1150</v>
      </c>
      <c r="I1362" s="65">
        <f>VLOOKUP($A1362,'NZ.Stat (Format)'!$C$10:$H$2050,5,)</f>
        <v>1680</v>
      </c>
      <c r="J1362" s="65">
        <f>VLOOKUP($A1362,'NZ.Stat (Format)'!$C$10:$H$2050,6,)</f>
        <v>2230</v>
      </c>
      <c r="K1362" s="37"/>
      <c r="L1362" s="37"/>
    </row>
    <row r="1363" spans="1:12" x14ac:dyDescent="0.25">
      <c r="A1363" s="37" t="s">
        <v>1382</v>
      </c>
      <c r="B1363" s="37" t="s">
        <v>35</v>
      </c>
      <c r="C1363" s="37" t="s">
        <v>35</v>
      </c>
      <c r="D1363" s="37" t="b">
        <f t="shared" si="21"/>
        <v>1</v>
      </c>
      <c r="E1363" s="37" t="str">
        <f>VLOOKUP(C1363,'EDB naming'!$A$6:$B$36,2,)</f>
        <v>Powerco</v>
      </c>
      <c r="F1363" s="37" t="str">
        <f>VLOOKUP(A1363,'NZ.Stat (Format)'!$C$10:$D$2050,2,)</f>
        <v>Manawatu district</v>
      </c>
      <c r="G1363" s="37" t="str">
        <f>VLOOKUP(F1363,'TLA-EDB'!$A$12:$C$78,3,)</f>
        <v/>
      </c>
      <c r="H1363" s="65">
        <f>VLOOKUP($A1363,'NZ.Stat (Format)'!$C$10:$H$2050,4,)</f>
        <v>4070</v>
      </c>
      <c r="I1363" s="65">
        <f>VLOOKUP($A1363,'NZ.Stat (Format)'!$C$10:$H$2050,5,)</f>
        <v>4120</v>
      </c>
      <c r="J1363" s="65">
        <f>VLOOKUP($A1363,'NZ.Stat (Format)'!$C$10:$H$2050,6,)</f>
        <v>4170</v>
      </c>
      <c r="K1363" s="37"/>
      <c r="L1363" s="37"/>
    </row>
    <row r="1364" spans="1:12" x14ac:dyDescent="0.25">
      <c r="A1364" s="37" t="s">
        <v>1383</v>
      </c>
      <c r="B1364" s="37" t="s">
        <v>35</v>
      </c>
      <c r="C1364" s="37" t="s">
        <v>35</v>
      </c>
      <c r="D1364" s="37" t="b">
        <f t="shared" si="21"/>
        <v>1</v>
      </c>
      <c r="E1364" s="37" t="str">
        <f>VLOOKUP(C1364,'EDB naming'!$A$6:$B$36,2,)</f>
        <v>Powerco</v>
      </c>
      <c r="F1364" s="37" t="str">
        <f>VLOOKUP(A1364,'NZ.Stat (Format)'!$C$10:$D$2050,2,)</f>
        <v>Manawatu district</v>
      </c>
      <c r="G1364" s="37" t="str">
        <f>VLOOKUP(F1364,'TLA-EDB'!$A$12:$C$78,3,)</f>
        <v/>
      </c>
      <c r="H1364" s="65">
        <f>VLOOKUP($A1364,'NZ.Stat (Format)'!$C$10:$H$2050,4,)</f>
        <v>1380</v>
      </c>
      <c r="I1364" s="65">
        <f>VLOOKUP($A1364,'NZ.Stat (Format)'!$C$10:$H$2050,5,)</f>
        <v>1580</v>
      </c>
      <c r="J1364" s="65">
        <f>VLOOKUP($A1364,'NZ.Stat (Format)'!$C$10:$H$2050,6,)</f>
        <v>1770</v>
      </c>
      <c r="K1364" s="37"/>
      <c r="L1364" s="37"/>
    </row>
    <row r="1365" spans="1:12" x14ac:dyDescent="0.25">
      <c r="A1365" s="37" t="s">
        <v>1384</v>
      </c>
      <c r="B1365" s="37" t="s">
        <v>35</v>
      </c>
      <c r="C1365" s="37" t="s">
        <v>35</v>
      </c>
      <c r="D1365" s="37" t="b">
        <f t="shared" si="21"/>
        <v>1</v>
      </c>
      <c r="E1365" s="37" t="str">
        <f>VLOOKUP(C1365,'EDB naming'!$A$6:$B$36,2,)</f>
        <v>Powerco</v>
      </c>
      <c r="F1365" s="37" t="str">
        <f>VLOOKUP(A1365,'NZ.Stat (Format)'!$C$10:$D$2050,2,)</f>
        <v>Manawatu district</v>
      </c>
      <c r="G1365" s="37" t="str">
        <f>VLOOKUP(F1365,'TLA-EDB'!$A$12:$C$78,3,)</f>
        <v/>
      </c>
      <c r="H1365" s="65">
        <f>VLOOKUP($A1365,'NZ.Stat (Format)'!$C$10:$H$2050,4,)</f>
        <v>620</v>
      </c>
      <c r="I1365" s="65">
        <f>VLOOKUP($A1365,'NZ.Stat (Format)'!$C$10:$H$2050,5,)</f>
        <v>680</v>
      </c>
      <c r="J1365" s="65">
        <f>VLOOKUP($A1365,'NZ.Stat (Format)'!$C$10:$H$2050,6,)</f>
        <v>750</v>
      </c>
      <c r="K1365" s="37"/>
      <c r="L1365" s="37"/>
    </row>
    <row r="1366" spans="1:12" x14ac:dyDescent="0.25">
      <c r="A1366" s="37" t="s">
        <v>1385</v>
      </c>
      <c r="B1366" s="37" t="s">
        <v>325</v>
      </c>
      <c r="C1366" s="37" t="s">
        <v>325</v>
      </c>
      <c r="D1366" s="37" t="b">
        <f t="shared" si="21"/>
        <v>1</v>
      </c>
      <c r="E1366" s="37" t="str">
        <f>VLOOKUP(C1366,'EDB naming'!$A$6:$B$36,2,)</f>
        <v>Orion NZ</v>
      </c>
      <c r="F1366" s="37" t="str">
        <f>VLOOKUP(A1366,'NZ.Stat (Format)'!$C$10:$D$2050,2,)</f>
        <v>Christchurch city</v>
      </c>
      <c r="G1366" s="37" t="str">
        <f>VLOOKUP(F1366,'TLA-EDB'!$A$12:$C$78,3,)</f>
        <v/>
      </c>
      <c r="H1366" s="65">
        <f>VLOOKUP($A1366,'NZ.Stat (Format)'!$C$10:$H$2050,4,)</f>
        <v>2600</v>
      </c>
      <c r="I1366" s="65">
        <f>VLOOKUP($A1366,'NZ.Stat (Format)'!$C$10:$H$2050,5,)</f>
        <v>2690</v>
      </c>
      <c r="J1366" s="65">
        <f>VLOOKUP($A1366,'NZ.Stat (Format)'!$C$10:$H$2050,6,)</f>
        <v>2770</v>
      </c>
      <c r="K1366" s="37"/>
      <c r="L1366" s="37"/>
    </row>
    <row r="1367" spans="1:12" x14ac:dyDescent="0.25">
      <c r="A1367" s="37" t="s">
        <v>1386</v>
      </c>
      <c r="B1367" s="37" t="s">
        <v>35</v>
      </c>
      <c r="C1367" s="37" t="s">
        <v>35</v>
      </c>
      <c r="D1367" s="37" t="b">
        <f t="shared" si="21"/>
        <v>1</v>
      </c>
      <c r="E1367" s="37" t="str">
        <f>VLOOKUP(C1367,'EDB naming'!$A$6:$B$36,2,)</f>
        <v>Powerco</v>
      </c>
      <c r="F1367" s="37" t="str">
        <f>VLOOKUP(A1367,'NZ.Stat (Format)'!$C$10:$D$2050,2,)</f>
        <v>Manawatu district</v>
      </c>
      <c r="G1367" s="37" t="str">
        <f>VLOOKUP(F1367,'TLA-EDB'!$A$12:$C$78,3,)</f>
        <v/>
      </c>
      <c r="H1367" s="65">
        <f>VLOOKUP($A1367,'NZ.Stat (Format)'!$C$10:$H$2050,4,)</f>
        <v>3120</v>
      </c>
      <c r="I1367" s="65">
        <f>VLOOKUP($A1367,'NZ.Stat (Format)'!$C$10:$H$2050,5,)</f>
        <v>3160</v>
      </c>
      <c r="J1367" s="65">
        <f>VLOOKUP($A1367,'NZ.Stat (Format)'!$C$10:$H$2050,6,)</f>
        <v>3190</v>
      </c>
      <c r="K1367" s="37"/>
      <c r="L1367" s="37"/>
    </row>
    <row r="1368" spans="1:12" x14ac:dyDescent="0.25">
      <c r="A1368" s="37" t="s">
        <v>1387</v>
      </c>
      <c r="B1368" s="37" t="s">
        <v>35</v>
      </c>
      <c r="C1368" s="37" t="s">
        <v>35</v>
      </c>
      <c r="D1368" s="37" t="b">
        <f t="shared" si="21"/>
        <v>1</v>
      </c>
      <c r="E1368" s="37" t="str">
        <f>VLOOKUP(C1368,'EDB naming'!$A$6:$B$36,2,)</f>
        <v>Powerco</v>
      </c>
      <c r="F1368" s="37" t="str">
        <f>VLOOKUP(A1368,'NZ.Stat (Format)'!$C$10:$D$2050,2,)</f>
        <v>Manawatu district</v>
      </c>
      <c r="G1368" s="37" t="str">
        <f>VLOOKUP(F1368,'TLA-EDB'!$A$12:$C$78,3,)</f>
        <v/>
      </c>
      <c r="H1368" s="65">
        <f>VLOOKUP($A1368,'NZ.Stat (Format)'!$C$10:$H$2050,4,)</f>
        <v>640</v>
      </c>
      <c r="I1368" s="65">
        <f>VLOOKUP($A1368,'NZ.Stat (Format)'!$C$10:$H$2050,5,)</f>
        <v>660</v>
      </c>
      <c r="J1368" s="65">
        <f>VLOOKUP($A1368,'NZ.Stat (Format)'!$C$10:$H$2050,6,)</f>
        <v>680</v>
      </c>
      <c r="K1368" s="37"/>
      <c r="L1368" s="37"/>
    </row>
    <row r="1369" spans="1:12" x14ac:dyDescent="0.25">
      <c r="A1369" s="37" t="s">
        <v>1388</v>
      </c>
      <c r="B1369" s="37" t="s">
        <v>35</v>
      </c>
      <c r="C1369" s="37" t="s">
        <v>35</v>
      </c>
      <c r="D1369" s="37" t="b">
        <f t="shared" si="21"/>
        <v>1</v>
      </c>
      <c r="E1369" s="37" t="str">
        <f>VLOOKUP(C1369,'EDB naming'!$A$6:$B$36,2,)</f>
        <v>Powerco</v>
      </c>
      <c r="F1369" s="37" t="str">
        <f>VLOOKUP(A1369,'NZ.Stat (Format)'!$C$10:$D$2050,2,)</f>
        <v>Manawatu district</v>
      </c>
      <c r="G1369" s="37" t="str">
        <f>VLOOKUP(F1369,'TLA-EDB'!$A$12:$C$78,3,)</f>
        <v/>
      </c>
      <c r="H1369" s="65">
        <f>VLOOKUP($A1369,'NZ.Stat (Format)'!$C$10:$H$2050,4,)</f>
        <v>210</v>
      </c>
      <c r="I1369" s="65">
        <f>VLOOKUP($A1369,'NZ.Stat (Format)'!$C$10:$H$2050,5,)</f>
        <v>210</v>
      </c>
      <c r="J1369" s="65">
        <f>VLOOKUP($A1369,'NZ.Stat (Format)'!$C$10:$H$2050,6,)</f>
        <v>220</v>
      </c>
      <c r="K1369" s="37"/>
      <c r="L1369" s="37"/>
    </row>
    <row r="1370" spans="1:12" x14ac:dyDescent="0.25">
      <c r="A1370" s="37" t="s">
        <v>1389</v>
      </c>
      <c r="B1370" s="37" t="s">
        <v>35</v>
      </c>
      <c r="C1370" s="37" t="s">
        <v>35</v>
      </c>
      <c r="D1370" s="37" t="b">
        <f t="shared" si="21"/>
        <v>1</v>
      </c>
      <c r="E1370" s="37" t="str">
        <f>VLOOKUP(C1370,'EDB naming'!$A$6:$B$36,2,)</f>
        <v>Powerco</v>
      </c>
      <c r="F1370" s="37" t="str">
        <f>VLOOKUP(A1370,'NZ.Stat (Format)'!$C$10:$D$2050,2,)</f>
        <v>Manawatu district</v>
      </c>
      <c r="G1370" s="37" t="str">
        <f>VLOOKUP(F1370,'TLA-EDB'!$A$12:$C$78,3,)</f>
        <v/>
      </c>
      <c r="H1370" s="65">
        <f>VLOOKUP($A1370,'NZ.Stat (Format)'!$C$10:$H$2050,4,)</f>
        <v>460</v>
      </c>
      <c r="I1370" s="65">
        <f>VLOOKUP($A1370,'NZ.Stat (Format)'!$C$10:$H$2050,5,)</f>
        <v>470</v>
      </c>
      <c r="J1370" s="65">
        <f>VLOOKUP($A1370,'NZ.Stat (Format)'!$C$10:$H$2050,6,)</f>
        <v>480</v>
      </c>
      <c r="K1370" s="37"/>
      <c r="L1370" s="37"/>
    </row>
    <row r="1371" spans="1:12" x14ac:dyDescent="0.25">
      <c r="A1371" s="37" t="s">
        <v>1390</v>
      </c>
      <c r="B1371" s="37" t="s">
        <v>325</v>
      </c>
      <c r="C1371" s="37" t="s">
        <v>325</v>
      </c>
      <c r="D1371" s="37" t="b">
        <f t="shared" si="21"/>
        <v>1</v>
      </c>
      <c r="E1371" s="37" t="str">
        <f>VLOOKUP(C1371,'EDB naming'!$A$6:$B$36,2,)</f>
        <v>Orion NZ</v>
      </c>
      <c r="F1371" s="37" t="str">
        <f>VLOOKUP(A1371,'NZ.Stat (Format)'!$C$10:$D$2050,2,)</f>
        <v>Christchurch city</v>
      </c>
      <c r="G1371" s="37" t="str">
        <f>VLOOKUP(F1371,'TLA-EDB'!$A$12:$C$78,3,)</f>
        <v/>
      </c>
      <c r="H1371" s="65">
        <f>VLOOKUP($A1371,'NZ.Stat (Format)'!$C$10:$H$2050,4,)</f>
        <v>3660</v>
      </c>
      <c r="I1371" s="65">
        <f>VLOOKUP($A1371,'NZ.Stat (Format)'!$C$10:$H$2050,5,)</f>
        <v>3760</v>
      </c>
      <c r="J1371" s="65">
        <f>VLOOKUP($A1371,'NZ.Stat (Format)'!$C$10:$H$2050,6,)</f>
        <v>3860</v>
      </c>
      <c r="K1371" s="37"/>
      <c r="L1371" s="37"/>
    </row>
    <row r="1372" spans="1:12" x14ac:dyDescent="0.25">
      <c r="A1372" s="37" t="s">
        <v>1391</v>
      </c>
      <c r="B1372" s="37" t="s">
        <v>108</v>
      </c>
      <c r="C1372" s="37" t="s">
        <v>108</v>
      </c>
      <c r="D1372" s="37" t="b">
        <f t="shared" si="21"/>
        <v>1</v>
      </c>
      <c r="E1372" s="37" t="str">
        <f>VLOOKUP(C1372,'EDB naming'!$A$6:$B$36,2,)</f>
        <v>Electra</v>
      </c>
      <c r="F1372" s="37" t="str">
        <f>VLOOKUP(A1372,'NZ.Stat (Format)'!$C$10:$D$2050,2,)</f>
        <v>Horowhenua district</v>
      </c>
      <c r="G1372" s="37" t="str">
        <f>VLOOKUP(F1372,'TLA-EDB'!$A$12:$C$78,3,)</f>
        <v/>
      </c>
      <c r="H1372" s="65">
        <f>VLOOKUP($A1372,'NZ.Stat (Format)'!$C$10:$H$2050,4,)</f>
        <v>1800</v>
      </c>
      <c r="I1372" s="65">
        <f>VLOOKUP($A1372,'NZ.Stat (Format)'!$C$10:$H$2050,5,)</f>
        <v>1780</v>
      </c>
      <c r="J1372" s="65">
        <f>VLOOKUP($A1372,'NZ.Stat (Format)'!$C$10:$H$2050,6,)</f>
        <v>1750</v>
      </c>
      <c r="K1372" s="37"/>
      <c r="L1372" s="37"/>
    </row>
    <row r="1373" spans="1:12" x14ac:dyDescent="0.25">
      <c r="A1373" s="37" t="s">
        <v>1392</v>
      </c>
      <c r="B1373" s="37" t="s">
        <v>35</v>
      </c>
      <c r="C1373" s="37" t="s">
        <v>35</v>
      </c>
      <c r="D1373" s="37" t="b">
        <f t="shared" si="21"/>
        <v>1</v>
      </c>
      <c r="E1373" s="37" t="str">
        <f>VLOOKUP(C1373,'EDB naming'!$A$6:$B$36,2,)</f>
        <v>Powerco</v>
      </c>
      <c r="F1373" s="37" t="str">
        <f>VLOOKUP(A1373,'NZ.Stat (Format)'!$C$10:$D$2050,2,)</f>
        <v>Manawatu district</v>
      </c>
      <c r="G1373" s="37" t="str">
        <f>VLOOKUP(F1373,'TLA-EDB'!$A$12:$C$78,3,)</f>
        <v/>
      </c>
      <c r="H1373" s="65">
        <f>VLOOKUP($A1373,'NZ.Stat (Format)'!$C$10:$H$2050,4,)</f>
        <v>350</v>
      </c>
      <c r="I1373" s="65">
        <f>VLOOKUP($A1373,'NZ.Stat (Format)'!$C$10:$H$2050,5,)</f>
        <v>370</v>
      </c>
      <c r="J1373" s="65">
        <f>VLOOKUP($A1373,'NZ.Stat (Format)'!$C$10:$H$2050,6,)</f>
        <v>380</v>
      </c>
      <c r="K1373" s="37"/>
      <c r="L1373" s="37"/>
    </row>
    <row r="1374" spans="1:12" x14ac:dyDescent="0.25">
      <c r="A1374" s="37" t="s">
        <v>1393</v>
      </c>
      <c r="B1374" s="37" t="s">
        <v>35</v>
      </c>
      <c r="C1374" s="37" t="s">
        <v>35</v>
      </c>
      <c r="D1374" s="37" t="b">
        <f t="shared" si="21"/>
        <v>1</v>
      </c>
      <c r="E1374" s="37" t="str">
        <f>VLOOKUP(C1374,'EDB naming'!$A$6:$B$36,2,)</f>
        <v>Powerco</v>
      </c>
      <c r="F1374" s="37" t="str">
        <f>VLOOKUP(A1374,'NZ.Stat (Format)'!$C$10:$D$2050,2,)</f>
        <v>Manawatu district</v>
      </c>
      <c r="G1374" s="37" t="str">
        <f>VLOOKUP(F1374,'TLA-EDB'!$A$12:$C$78,3,)</f>
        <v/>
      </c>
      <c r="H1374" s="65">
        <f>VLOOKUP($A1374,'NZ.Stat (Format)'!$C$10:$H$2050,4,)</f>
        <v>320</v>
      </c>
      <c r="I1374" s="65">
        <f>VLOOKUP($A1374,'NZ.Stat (Format)'!$C$10:$H$2050,5,)</f>
        <v>320</v>
      </c>
      <c r="J1374" s="65">
        <f>VLOOKUP($A1374,'NZ.Stat (Format)'!$C$10:$H$2050,6,)</f>
        <v>320</v>
      </c>
      <c r="K1374" s="37"/>
      <c r="L1374" s="37"/>
    </row>
    <row r="1375" spans="1:12" x14ac:dyDescent="0.25">
      <c r="A1375" s="37" t="s">
        <v>1394</v>
      </c>
      <c r="B1375" s="37" t="s">
        <v>35</v>
      </c>
      <c r="C1375" s="37" t="s">
        <v>35</v>
      </c>
      <c r="D1375" s="37" t="b">
        <f t="shared" si="21"/>
        <v>1</v>
      </c>
      <c r="E1375" s="37" t="str">
        <f>VLOOKUP(C1375,'EDB naming'!$A$6:$B$36,2,)</f>
        <v>Powerco</v>
      </c>
      <c r="F1375" s="37" t="str">
        <f>VLOOKUP(A1375,'NZ.Stat (Format)'!$C$10:$D$2050,2,)</f>
        <v>Palmerston North city</v>
      </c>
      <c r="G1375" s="37" t="str">
        <f>VLOOKUP(F1375,'TLA-EDB'!$A$12:$C$78,3,)</f>
        <v/>
      </c>
      <c r="H1375" s="65">
        <f>VLOOKUP($A1375,'NZ.Stat (Format)'!$C$10:$H$2050,4,)</f>
        <v>910</v>
      </c>
      <c r="I1375" s="65">
        <f>VLOOKUP($A1375,'NZ.Stat (Format)'!$C$10:$H$2050,5,)</f>
        <v>910</v>
      </c>
      <c r="J1375" s="65">
        <f>VLOOKUP($A1375,'NZ.Stat (Format)'!$C$10:$H$2050,6,)</f>
        <v>920</v>
      </c>
      <c r="K1375" s="37"/>
      <c r="L1375" s="37"/>
    </row>
    <row r="1376" spans="1:12" x14ac:dyDescent="0.25">
      <c r="A1376" s="37" t="s">
        <v>1395</v>
      </c>
      <c r="B1376" s="37" t="s">
        <v>35</v>
      </c>
      <c r="C1376" s="37" t="s">
        <v>35</v>
      </c>
      <c r="D1376" s="37" t="b">
        <f t="shared" si="21"/>
        <v>1</v>
      </c>
      <c r="E1376" s="37" t="str">
        <f>VLOOKUP(C1376,'EDB naming'!$A$6:$B$36,2,)</f>
        <v>Powerco</v>
      </c>
      <c r="F1376" s="37" t="str">
        <f>VLOOKUP(A1376,'NZ.Stat (Format)'!$C$10:$D$2050,2,)</f>
        <v>Palmerston North city</v>
      </c>
      <c r="G1376" s="37" t="str">
        <f>VLOOKUP(F1376,'TLA-EDB'!$A$12:$C$78,3,)</f>
        <v/>
      </c>
      <c r="H1376" s="65">
        <f>VLOOKUP($A1376,'NZ.Stat (Format)'!$C$10:$H$2050,4,)</f>
        <v>710</v>
      </c>
      <c r="I1376" s="65">
        <f>VLOOKUP($A1376,'NZ.Stat (Format)'!$C$10:$H$2050,5,)</f>
        <v>750</v>
      </c>
      <c r="J1376" s="65">
        <f>VLOOKUP($A1376,'NZ.Stat (Format)'!$C$10:$H$2050,6,)</f>
        <v>780</v>
      </c>
      <c r="K1376" s="37"/>
      <c r="L1376" s="37"/>
    </row>
    <row r="1377" spans="1:12" x14ac:dyDescent="0.25">
      <c r="A1377" s="37" t="s">
        <v>1396</v>
      </c>
      <c r="B1377" s="37" t="s">
        <v>35</v>
      </c>
      <c r="C1377" s="37" t="s">
        <v>35</v>
      </c>
      <c r="D1377" s="37" t="b">
        <f t="shared" si="21"/>
        <v>1</v>
      </c>
      <c r="E1377" s="37" t="str">
        <f>VLOOKUP(C1377,'EDB naming'!$A$6:$B$36,2,)</f>
        <v>Powerco</v>
      </c>
      <c r="F1377" s="37" t="str">
        <f>VLOOKUP(A1377,'NZ.Stat (Format)'!$C$10:$D$2050,2,)</f>
        <v>Palmerston North city</v>
      </c>
      <c r="G1377" s="37" t="str">
        <f>VLOOKUP(F1377,'TLA-EDB'!$A$12:$C$78,3,)</f>
        <v/>
      </c>
      <c r="H1377" s="65">
        <f>VLOOKUP($A1377,'NZ.Stat (Format)'!$C$10:$H$2050,4,)</f>
        <v>1810</v>
      </c>
      <c r="I1377" s="65">
        <f>VLOOKUP($A1377,'NZ.Stat (Format)'!$C$10:$H$2050,5,)</f>
        <v>1900</v>
      </c>
      <c r="J1377" s="65">
        <f>VLOOKUP($A1377,'NZ.Stat (Format)'!$C$10:$H$2050,6,)</f>
        <v>1930</v>
      </c>
      <c r="K1377" s="37"/>
      <c r="L1377" s="37"/>
    </row>
    <row r="1378" spans="1:12" x14ac:dyDescent="0.25">
      <c r="A1378" s="37" t="s">
        <v>1397</v>
      </c>
      <c r="B1378" s="37" t="s">
        <v>35</v>
      </c>
      <c r="C1378" s="37" t="s">
        <v>35</v>
      </c>
      <c r="D1378" s="37" t="b">
        <f t="shared" si="21"/>
        <v>1</v>
      </c>
      <c r="E1378" s="37" t="str">
        <f>VLOOKUP(C1378,'EDB naming'!$A$6:$B$36,2,)</f>
        <v>Powerco</v>
      </c>
      <c r="F1378" s="37" t="str">
        <f>VLOOKUP(A1378,'NZ.Stat (Format)'!$C$10:$D$2050,2,)</f>
        <v>Palmerston North city</v>
      </c>
      <c r="G1378" s="37" t="str">
        <f>VLOOKUP(F1378,'TLA-EDB'!$A$12:$C$78,3,)</f>
        <v/>
      </c>
      <c r="H1378" s="65">
        <f>VLOOKUP($A1378,'NZ.Stat (Format)'!$C$10:$H$2050,4,)</f>
        <v>870</v>
      </c>
      <c r="I1378" s="65">
        <f>VLOOKUP($A1378,'NZ.Stat (Format)'!$C$10:$H$2050,5,)</f>
        <v>920</v>
      </c>
      <c r="J1378" s="65">
        <f>VLOOKUP($A1378,'NZ.Stat (Format)'!$C$10:$H$2050,6,)</f>
        <v>970</v>
      </c>
      <c r="K1378" s="37"/>
      <c r="L1378" s="37"/>
    </row>
    <row r="1379" spans="1:12" x14ac:dyDescent="0.25">
      <c r="A1379" s="37" t="s">
        <v>1398</v>
      </c>
      <c r="B1379" s="37" t="s">
        <v>35</v>
      </c>
      <c r="C1379" s="37" t="s">
        <v>35</v>
      </c>
      <c r="D1379" s="37" t="b">
        <f t="shared" si="21"/>
        <v>1</v>
      </c>
      <c r="E1379" s="37" t="str">
        <f>VLOOKUP(C1379,'EDB naming'!$A$6:$B$36,2,)</f>
        <v>Powerco</v>
      </c>
      <c r="F1379" s="37" t="str">
        <f>VLOOKUP(A1379,'NZ.Stat (Format)'!$C$10:$D$2050,2,)</f>
        <v>Palmerston North city</v>
      </c>
      <c r="G1379" s="37" t="str">
        <f>VLOOKUP(F1379,'TLA-EDB'!$A$12:$C$78,3,)</f>
        <v/>
      </c>
      <c r="H1379" s="65">
        <f>VLOOKUP($A1379,'NZ.Stat (Format)'!$C$10:$H$2050,4,)</f>
        <v>5890</v>
      </c>
      <c r="I1379" s="65">
        <f>VLOOKUP($A1379,'NZ.Stat (Format)'!$C$10:$H$2050,5,)</f>
        <v>5980</v>
      </c>
      <c r="J1379" s="65">
        <f>VLOOKUP($A1379,'NZ.Stat (Format)'!$C$10:$H$2050,6,)</f>
        <v>6000</v>
      </c>
      <c r="K1379" s="37"/>
      <c r="L1379" s="37"/>
    </row>
    <row r="1380" spans="1:12" x14ac:dyDescent="0.25">
      <c r="A1380" s="37" t="s">
        <v>1399</v>
      </c>
      <c r="B1380" s="37" t="s">
        <v>35</v>
      </c>
      <c r="C1380" s="37" t="s">
        <v>35</v>
      </c>
      <c r="D1380" s="37" t="b">
        <f t="shared" si="21"/>
        <v>1</v>
      </c>
      <c r="E1380" s="37" t="str">
        <f>VLOOKUP(C1380,'EDB naming'!$A$6:$B$36,2,)</f>
        <v>Powerco</v>
      </c>
      <c r="F1380" s="37" t="str">
        <f>VLOOKUP(A1380,'NZ.Stat (Format)'!$C$10:$D$2050,2,)</f>
        <v>Palmerston North city</v>
      </c>
      <c r="G1380" s="37" t="str">
        <f>VLOOKUP(F1380,'TLA-EDB'!$A$12:$C$78,3,)</f>
        <v/>
      </c>
      <c r="H1380" s="65">
        <f>VLOOKUP($A1380,'NZ.Stat (Format)'!$C$10:$H$2050,4,)</f>
        <v>7690</v>
      </c>
      <c r="I1380" s="65">
        <f>VLOOKUP($A1380,'NZ.Stat (Format)'!$C$10:$H$2050,5,)</f>
        <v>7950</v>
      </c>
      <c r="J1380" s="65">
        <f>VLOOKUP($A1380,'NZ.Stat (Format)'!$C$10:$H$2050,6,)</f>
        <v>8020</v>
      </c>
      <c r="K1380" s="37"/>
      <c r="L1380" s="37"/>
    </row>
    <row r="1381" spans="1:12" x14ac:dyDescent="0.25">
      <c r="A1381" s="37" t="s">
        <v>1400</v>
      </c>
      <c r="B1381" s="37" t="s">
        <v>35</v>
      </c>
      <c r="C1381" s="37" t="s">
        <v>35</v>
      </c>
      <c r="D1381" s="37" t="b">
        <f t="shared" si="21"/>
        <v>1</v>
      </c>
      <c r="E1381" s="37" t="str">
        <f>VLOOKUP(C1381,'EDB naming'!$A$6:$B$36,2,)</f>
        <v>Powerco</v>
      </c>
      <c r="F1381" s="37" t="str">
        <f>VLOOKUP(A1381,'NZ.Stat (Format)'!$C$10:$D$2050,2,)</f>
        <v>Palmerston North city</v>
      </c>
      <c r="G1381" s="37" t="str">
        <f>VLOOKUP(F1381,'TLA-EDB'!$A$12:$C$78,3,)</f>
        <v/>
      </c>
      <c r="H1381" s="65">
        <f>VLOOKUP($A1381,'NZ.Stat (Format)'!$C$10:$H$2050,4,)</f>
        <v>3370</v>
      </c>
      <c r="I1381" s="65">
        <f>VLOOKUP($A1381,'NZ.Stat (Format)'!$C$10:$H$2050,5,)</f>
        <v>3420</v>
      </c>
      <c r="J1381" s="65">
        <f>VLOOKUP($A1381,'NZ.Stat (Format)'!$C$10:$H$2050,6,)</f>
        <v>3450</v>
      </c>
      <c r="K1381" s="37"/>
      <c r="L1381" s="37"/>
    </row>
    <row r="1382" spans="1:12" x14ac:dyDescent="0.25">
      <c r="A1382" s="37" t="s">
        <v>1401</v>
      </c>
      <c r="B1382" s="37" t="s">
        <v>35</v>
      </c>
      <c r="C1382" s="37" t="s">
        <v>35</v>
      </c>
      <c r="D1382" s="37" t="b">
        <f t="shared" si="21"/>
        <v>1</v>
      </c>
      <c r="E1382" s="37" t="str">
        <f>VLOOKUP(C1382,'EDB naming'!$A$6:$B$36,2,)</f>
        <v>Powerco</v>
      </c>
      <c r="F1382" s="37" t="str">
        <f>VLOOKUP(A1382,'NZ.Stat (Format)'!$C$10:$D$2050,2,)</f>
        <v>Palmerston North city</v>
      </c>
      <c r="G1382" s="37" t="str">
        <f>VLOOKUP(F1382,'TLA-EDB'!$A$12:$C$78,3,)</f>
        <v/>
      </c>
      <c r="H1382" s="65">
        <f>VLOOKUP($A1382,'NZ.Stat (Format)'!$C$10:$H$2050,4,)</f>
        <v>4310</v>
      </c>
      <c r="I1382" s="65">
        <f>VLOOKUP($A1382,'NZ.Stat (Format)'!$C$10:$H$2050,5,)</f>
        <v>4600</v>
      </c>
      <c r="J1382" s="65">
        <f>VLOOKUP($A1382,'NZ.Stat (Format)'!$C$10:$H$2050,6,)</f>
        <v>5110</v>
      </c>
      <c r="K1382" s="37"/>
      <c r="L1382" s="37"/>
    </row>
    <row r="1383" spans="1:12" x14ac:dyDescent="0.25">
      <c r="A1383" s="37" t="s">
        <v>1402</v>
      </c>
      <c r="B1383" s="37" t="s">
        <v>35</v>
      </c>
      <c r="C1383" s="37" t="s">
        <v>35</v>
      </c>
      <c r="D1383" s="37" t="b">
        <f t="shared" si="21"/>
        <v>1</v>
      </c>
      <c r="E1383" s="37" t="str">
        <f>VLOOKUP(C1383,'EDB naming'!$A$6:$B$36,2,)</f>
        <v>Powerco</v>
      </c>
      <c r="F1383" s="37" t="str">
        <f>VLOOKUP(A1383,'NZ.Stat (Format)'!$C$10:$D$2050,2,)</f>
        <v>Palmerston North city</v>
      </c>
      <c r="G1383" s="37" t="str">
        <f>VLOOKUP(F1383,'TLA-EDB'!$A$12:$C$78,3,)</f>
        <v/>
      </c>
      <c r="H1383" s="65">
        <f>VLOOKUP($A1383,'NZ.Stat (Format)'!$C$10:$H$2050,4,)</f>
        <v>3200</v>
      </c>
      <c r="I1383" s="65">
        <f>VLOOKUP($A1383,'NZ.Stat (Format)'!$C$10:$H$2050,5,)</f>
        <v>3270</v>
      </c>
      <c r="J1383" s="65">
        <f>VLOOKUP($A1383,'NZ.Stat (Format)'!$C$10:$H$2050,6,)</f>
        <v>3340</v>
      </c>
      <c r="K1383" s="37"/>
      <c r="L1383" s="37"/>
    </row>
    <row r="1384" spans="1:12" x14ac:dyDescent="0.25">
      <c r="A1384" s="37" t="s">
        <v>1403</v>
      </c>
      <c r="B1384" s="37" t="s">
        <v>35</v>
      </c>
      <c r="C1384" s="37" t="s">
        <v>35</v>
      </c>
      <c r="D1384" s="37" t="b">
        <f t="shared" si="21"/>
        <v>1</v>
      </c>
      <c r="E1384" s="37" t="str">
        <f>VLOOKUP(C1384,'EDB naming'!$A$6:$B$36,2,)</f>
        <v>Powerco</v>
      </c>
      <c r="F1384" s="37" t="str">
        <f>VLOOKUP(A1384,'NZ.Stat (Format)'!$C$10:$D$2050,2,)</f>
        <v>Palmerston North city</v>
      </c>
      <c r="G1384" s="37" t="str">
        <f>VLOOKUP(F1384,'TLA-EDB'!$A$12:$C$78,3,)</f>
        <v/>
      </c>
      <c r="H1384" s="65">
        <f>VLOOKUP($A1384,'NZ.Stat (Format)'!$C$10:$H$2050,4,)</f>
        <v>3570</v>
      </c>
      <c r="I1384" s="65">
        <f>VLOOKUP($A1384,'NZ.Stat (Format)'!$C$10:$H$2050,5,)</f>
        <v>3600</v>
      </c>
      <c r="J1384" s="65">
        <f>VLOOKUP($A1384,'NZ.Stat (Format)'!$C$10:$H$2050,6,)</f>
        <v>3570</v>
      </c>
      <c r="K1384" s="37"/>
      <c r="L1384" s="37"/>
    </row>
    <row r="1385" spans="1:12" x14ac:dyDescent="0.25">
      <c r="A1385" s="37" t="s">
        <v>1404</v>
      </c>
      <c r="B1385" s="37" t="s">
        <v>35</v>
      </c>
      <c r="C1385" s="37" t="s">
        <v>35</v>
      </c>
      <c r="D1385" s="37" t="b">
        <f t="shared" si="21"/>
        <v>1</v>
      </c>
      <c r="E1385" s="37" t="str">
        <f>VLOOKUP(C1385,'EDB naming'!$A$6:$B$36,2,)</f>
        <v>Powerco</v>
      </c>
      <c r="F1385" s="37" t="str">
        <f>VLOOKUP(A1385,'NZ.Stat (Format)'!$C$10:$D$2050,2,)</f>
        <v>Palmerston North city</v>
      </c>
      <c r="G1385" s="37" t="str">
        <f>VLOOKUP(F1385,'TLA-EDB'!$A$12:$C$78,3,)</f>
        <v/>
      </c>
      <c r="H1385" s="65">
        <f>VLOOKUP($A1385,'NZ.Stat (Format)'!$C$10:$H$2050,4,)</f>
        <v>1570</v>
      </c>
      <c r="I1385" s="65">
        <f>VLOOKUP($A1385,'NZ.Stat (Format)'!$C$10:$H$2050,5,)</f>
        <v>1720</v>
      </c>
      <c r="J1385" s="65">
        <f>VLOOKUP($A1385,'NZ.Stat (Format)'!$C$10:$H$2050,6,)</f>
        <v>1980</v>
      </c>
      <c r="K1385" s="37"/>
      <c r="L1385" s="37"/>
    </row>
    <row r="1386" spans="1:12" x14ac:dyDescent="0.25">
      <c r="A1386" s="37" t="s">
        <v>1405</v>
      </c>
      <c r="B1386" s="37" t="s">
        <v>35</v>
      </c>
      <c r="C1386" s="37" t="s">
        <v>35</v>
      </c>
      <c r="D1386" s="37" t="b">
        <f t="shared" si="21"/>
        <v>1</v>
      </c>
      <c r="E1386" s="37" t="str">
        <f>VLOOKUP(C1386,'EDB naming'!$A$6:$B$36,2,)</f>
        <v>Powerco</v>
      </c>
      <c r="F1386" s="37" t="str">
        <f>VLOOKUP(A1386,'NZ.Stat (Format)'!$C$10:$D$2050,2,)</f>
        <v>Palmerston North city</v>
      </c>
      <c r="G1386" s="37" t="str">
        <f>VLOOKUP(F1386,'TLA-EDB'!$A$12:$C$78,3,)</f>
        <v/>
      </c>
      <c r="H1386" s="65">
        <f>VLOOKUP($A1386,'NZ.Stat (Format)'!$C$10:$H$2050,4,)</f>
        <v>3520</v>
      </c>
      <c r="I1386" s="65">
        <f>VLOOKUP($A1386,'NZ.Stat (Format)'!$C$10:$H$2050,5,)</f>
        <v>3660</v>
      </c>
      <c r="J1386" s="65">
        <f>VLOOKUP($A1386,'NZ.Stat (Format)'!$C$10:$H$2050,6,)</f>
        <v>3740</v>
      </c>
      <c r="K1386" s="37"/>
      <c r="L1386" s="37"/>
    </row>
    <row r="1387" spans="1:12" x14ac:dyDescent="0.25">
      <c r="A1387" s="37" t="s">
        <v>1406</v>
      </c>
      <c r="B1387" s="37" t="s">
        <v>35</v>
      </c>
      <c r="C1387" s="37" t="s">
        <v>35</v>
      </c>
      <c r="D1387" s="37" t="b">
        <f t="shared" si="21"/>
        <v>1</v>
      </c>
      <c r="E1387" s="37" t="str">
        <f>VLOOKUP(C1387,'EDB naming'!$A$6:$B$36,2,)</f>
        <v>Powerco</v>
      </c>
      <c r="F1387" s="37" t="str">
        <f>VLOOKUP(A1387,'NZ.Stat (Format)'!$C$10:$D$2050,2,)</f>
        <v>Palmerston North city</v>
      </c>
      <c r="G1387" s="37" t="str">
        <f>VLOOKUP(F1387,'TLA-EDB'!$A$12:$C$78,3,)</f>
        <v/>
      </c>
      <c r="H1387" s="65">
        <f>VLOOKUP($A1387,'NZ.Stat (Format)'!$C$10:$H$2050,4,)</f>
        <v>5380</v>
      </c>
      <c r="I1387" s="65">
        <f>VLOOKUP($A1387,'NZ.Stat (Format)'!$C$10:$H$2050,5,)</f>
        <v>5510</v>
      </c>
      <c r="J1387" s="65">
        <f>VLOOKUP($A1387,'NZ.Stat (Format)'!$C$10:$H$2050,6,)</f>
        <v>5590</v>
      </c>
      <c r="K1387" s="37"/>
      <c r="L1387" s="37"/>
    </row>
    <row r="1388" spans="1:12" x14ac:dyDescent="0.25">
      <c r="A1388" s="37" t="s">
        <v>1407</v>
      </c>
      <c r="B1388" s="37" t="s">
        <v>35</v>
      </c>
      <c r="C1388" s="37" t="s">
        <v>35</v>
      </c>
      <c r="D1388" s="37" t="b">
        <f t="shared" si="21"/>
        <v>1</v>
      </c>
      <c r="E1388" s="37" t="str">
        <f>VLOOKUP(C1388,'EDB naming'!$A$6:$B$36,2,)</f>
        <v>Powerco</v>
      </c>
      <c r="F1388" s="37" t="str">
        <f>VLOOKUP(A1388,'NZ.Stat (Format)'!$C$10:$D$2050,2,)</f>
        <v>Palmerston North city</v>
      </c>
      <c r="G1388" s="37" t="str">
        <f>VLOOKUP(F1388,'TLA-EDB'!$A$12:$C$78,3,)</f>
        <v/>
      </c>
      <c r="H1388" s="65">
        <f>VLOOKUP($A1388,'NZ.Stat (Format)'!$C$10:$H$2050,4,)</f>
        <v>3900</v>
      </c>
      <c r="I1388" s="65">
        <f>VLOOKUP($A1388,'NZ.Stat (Format)'!$C$10:$H$2050,5,)</f>
        <v>4170</v>
      </c>
      <c r="J1388" s="65">
        <f>VLOOKUP($A1388,'NZ.Stat (Format)'!$C$10:$H$2050,6,)</f>
        <v>4440</v>
      </c>
      <c r="K1388" s="37"/>
      <c r="L1388" s="37"/>
    </row>
    <row r="1389" spans="1:12" x14ac:dyDescent="0.25">
      <c r="A1389" s="37" t="s">
        <v>1408</v>
      </c>
      <c r="B1389" s="37" t="s">
        <v>108</v>
      </c>
      <c r="C1389" s="37" t="s">
        <v>108</v>
      </c>
      <c r="D1389" s="37" t="b">
        <f t="shared" si="21"/>
        <v>1</v>
      </c>
      <c r="E1389" s="37" t="str">
        <f>VLOOKUP(C1389,'EDB naming'!$A$6:$B$36,2,)</f>
        <v>Electra</v>
      </c>
      <c r="F1389" s="37" t="str">
        <f>VLOOKUP(A1389,'NZ.Stat (Format)'!$C$10:$D$2050,2,)</f>
        <v>Horowhenua district</v>
      </c>
      <c r="G1389" s="37" t="str">
        <f>VLOOKUP(F1389,'TLA-EDB'!$A$12:$C$78,3,)</f>
        <v/>
      </c>
      <c r="H1389" s="65">
        <f>VLOOKUP($A1389,'NZ.Stat (Format)'!$C$10:$H$2050,4,)</f>
        <v>2850</v>
      </c>
      <c r="I1389" s="65">
        <f>VLOOKUP($A1389,'NZ.Stat (Format)'!$C$10:$H$2050,5,)</f>
        <v>2830</v>
      </c>
      <c r="J1389" s="65">
        <f>VLOOKUP($A1389,'NZ.Stat (Format)'!$C$10:$H$2050,6,)</f>
        <v>2790</v>
      </c>
      <c r="K1389" s="37"/>
      <c r="L1389" s="37"/>
    </row>
    <row r="1390" spans="1:12" x14ac:dyDescent="0.25">
      <c r="A1390" s="37" t="s">
        <v>1409</v>
      </c>
      <c r="B1390" s="37" t="s">
        <v>108</v>
      </c>
      <c r="C1390" s="37" t="s">
        <v>108</v>
      </c>
      <c r="D1390" s="37" t="b">
        <f t="shared" si="21"/>
        <v>1</v>
      </c>
      <c r="E1390" s="37" t="str">
        <f>VLOOKUP(C1390,'EDB naming'!$A$6:$B$36,2,)</f>
        <v>Electra</v>
      </c>
      <c r="F1390" s="37" t="str">
        <f>VLOOKUP(A1390,'NZ.Stat (Format)'!$C$10:$D$2050,2,)</f>
        <v>Kapiti Coast district</v>
      </c>
      <c r="G1390" s="37" t="str">
        <f>VLOOKUP(F1390,'TLA-EDB'!$A$12:$C$78,3,)</f>
        <v/>
      </c>
      <c r="H1390" s="65">
        <f>VLOOKUP($A1390,'NZ.Stat (Format)'!$C$10:$H$2050,4,)</f>
        <v>2280</v>
      </c>
      <c r="I1390" s="65">
        <f>VLOOKUP($A1390,'NZ.Stat (Format)'!$C$10:$H$2050,5,)</f>
        <v>2320</v>
      </c>
      <c r="J1390" s="65">
        <f>VLOOKUP($A1390,'NZ.Stat (Format)'!$C$10:$H$2050,6,)</f>
        <v>2370</v>
      </c>
      <c r="K1390" s="37"/>
      <c r="L1390" s="37"/>
    </row>
    <row r="1391" spans="1:12" x14ac:dyDescent="0.25">
      <c r="A1391" s="37" t="s">
        <v>1410</v>
      </c>
      <c r="B1391" s="37" t="s">
        <v>108</v>
      </c>
      <c r="C1391" s="37" t="s">
        <v>108</v>
      </c>
      <c r="D1391" s="37" t="b">
        <f t="shared" si="21"/>
        <v>1</v>
      </c>
      <c r="E1391" s="37" t="str">
        <f>VLOOKUP(C1391,'EDB naming'!$A$6:$B$36,2,)</f>
        <v>Electra</v>
      </c>
      <c r="F1391" s="37" t="str">
        <f>VLOOKUP(A1391,'NZ.Stat (Format)'!$C$10:$D$2050,2,)</f>
        <v>Kapiti Coast district</v>
      </c>
      <c r="G1391" s="37" t="str">
        <f>VLOOKUP(F1391,'TLA-EDB'!$A$12:$C$78,3,)</f>
        <v/>
      </c>
      <c r="H1391" s="65">
        <f>VLOOKUP($A1391,'NZ.Stat (Format)'!$C$10:$H$2050,4,)</f>
        <v>4050</v>
      </c>
      <c r="I1391" s="65">
        <f>VLOOKUP($A1391,'NZ.Stat (Format)'!$C$10:$H$2050,5,)</f>
        <v>4410</v>
      </c>
      <c r="J1391" s="65">
        <f>VLOOKUP($A1391,'NZ.Stat (Format)'!$C$10:$H$2050,6,)</f>
        <v>4780</v>
      </c>
      <c r="K1391" s="37"/>
      <c r="L1391" s="37"/>
    </row>
    <row r="1392" spans="1:12" x14ac:dyDescent="0.25">
      <c r="A1392" s="37" t="s">
        <v>1411</v>
      </c>
      <c r="B1392" s="37" t="s">
        <v>108</v>
      </c>
      <c r="C1392" s="37" t="s">
        <v>108</v>
      </c>
      <c r="D1392" s="37" t="b">
        <f t="shared" si="21"/>
        <v>1</v>
      </c>
      <c r="E1392" s="37" t="str">
        <f>VLOOKUP(C1392,'EDB naming'!$A$6:$B$36,2,)</f>
        <v>Electra</v>
      </c>
      <c r="F1392" s="37" t="str">
        <f>VLOOKUP(A1392,'NZ.Stat (Format)'!$C$10:$D$2050,2,)</f>
        <v>Horowhenua district</v>
      </c>
      <c r="G1392" s="37" t="str">
        <f>VLOOKUP(F1392,'TLA-EDB'!$A$12:$C$78,3,)</f>
        <v/>
      </c>
      <c r="H1392" s="65">
        <f>VLOOKUP($A1392,'NZ.Stat (Format)'!$C$10:$H$2050,4,)</f>
        <v>590</v>
      </c>
      <c r="I1392" s="65">
        <f>VLOOKUP($A1392,'NZ.Stat (Format)'!$C$10:$H$2050,5,)</f>
        <v>600</v>
      </c>
      <c r="J1392" s="65">
        <f>VLOOKUP($A1392,'NZ.Stat (Format)'!$C$10:$H$2050,6,)</f>
        <v>600</v>
      </c>
      <c r="K1392" s="37"/>
      <c r="L1392" s="37"/>
    </row>
    <row r="1393" spans="1:12" x14ac:dyDescent="0.25">
      <c r="A1393" s="37" t="s">
        <v>1412</v>
      </c>
      <c r="B1393" s="37" t="s">
        <v>108</v>
      </c>
      <c r="C1393" s="37" t="s">
        <v>108</v>
      </c>
      <c r="D1393" s="37" t="b">
        <f t="shared" si="21"/>
        <v>1</v>
      </c>
      <c r="E1393" s="37" t="str">
        <f>VLOOKUP(C1393,'EDB naming'!$A$6:$B$36,2,)</f>
        <v>Electra</v>
      </c>
      <c r="F1393" s="37" t="str">
        <f>VLOOKUP(A1393,'NZ.Stat (Format)'!$C$10:$D$2050,2,)</f>
        <v>Kapiti Coast district</v>
      </c>
      <c r="G1393" s="37" t="str">
        <f>VLOOKUP(F1393,'TLA-EDB'!$A$12:$C$78,3,)</f>
        <v/>
      </c>
      <c r="H1393" s="65">
        <f>VLOOKUP($A1393,'NZ.Stat (Format)'!$C$10:$H$2050,4,)</f>
        <v>630</v>
      </c>
      <c r="I1393" s="65">
        <f>VLOOKUP($A1393,'NZ.Stat (Format)'!$C$10:$H$2050,5,)</f>
        <v>680</v>
      </c>
      <c r="J1393" s="65">
        <f>VLOOKUP($A1393,'NZ.Stat (Format)'!$C$10:$H$2050,6,)</f>
        <v>730</v>
      </c>
      <c r="K1393" s="37"/>
      <c r="L1393" s="37"/>
    </row>
    <row r="1394" spans="1:12" x14ac:dyDescent="0.25">
      <c r="A1394" s="37" t="s">
        <v>1413</v>
      </c>
      <c r="B1394" s="37" t="s">
        <v>108</v>
      </c>
      <c r="C1394" s="37" t="s">
        <v>108</v>
      </c>
      <c r="D1394" s="37" t="b">
        <f t="shared" si="21"/>
        <v>1</v>
      </c>
      <c r="E1394" s="37" t="str">
        <f>VLOOKUP(C1394,'EDB naming'!$A$6:$B$36,2,)</f>
        <v>Electra</v>
      </c>
      <c r="F1394" s="37" t="str">
        <f>VLOOKUP(A1394,'NZ.Stat (Format)'!$C$10:$D$2050,2,)</f>
        <v>Horowhenua district</v>
      </c>
      <c r="G1394" s="37" t="str">
        <f>VLOOKUP(F1394,'TLA-EDB'!$A$12:$C$78,3,)</f>
        <v/>
      </c>
      <c r="H1394" s="65">
        <f>VLOOKUP($A1394,'NZ.Stat (Format)'!$C$10:$H$2050,4,)</f>
        <v>3540</v>
      </c>
      <c r="I1394" s="65">
        <f>VLOOKUP($A1394,'NZ.Stat (Format)'!$C$10:$H$2050,5,)</f>
        <v>3530</v>
      </c>
      <c r="J1394" s="65">
        <f>VLOOKUP($A1394,'NZ.Stat (Format)'!$C$10:$H$2050,6,)</f>
        <v>3520</v>
      </c>
      <c r="K1394" s="37"/>
      <c r="L1394" s="37"/>
    </row>
    <row r="1395" spans="1:12" x14ac:dyDescent="0.25">
      <c r="A1395" s="37" t="s">
        <v>1414</v>
      </c>
      <c r="B1395" s="37" t="s">
        <v>108</v>
      </c>
      <c r="C1395" s="37" t="s">
        <v>108</v>
      </c>
      <c r="D1395" s="37" t="b">
        <f t="shared" si="21"/>
        <v>1</v>
      </c>
      <c r="E1395" s="37" t="str">
        <f>VLOOKUP(C1395,'EDB naming'!$A$6:$B$36,2,)</f>
        <v>Electra</v>
      </c>
      <c r="F1395" s="37" t="str">
        <f>VLOOKUP(A1395,'NZ.Stat (Format)'!$C$10:$D$2050,2,)</f>
        <v>Horowhenua district</v>
      </c>
      <c r="G1395" s="37" t="str">
        <f>VLOOKUP(F1395,'TLA-EDB'!$A$12:$C$78,3,)</f>
        <v/>
      </c>
      <c r="H1395" s="65">
        <f>VLOOKUP($A1395,'NZ.Stat (Format)'!$C$10:$H$2050,4,)</f>
        <v>780</v>
      </c>
      <c r="I1395" s="65">
        <f>VLOOKUP($A1395,'NZ.Stat (Format)'!$C$10:$H$2050,5,)</f>
        <v>780</v>
      </c>
      <c r="J1395" s="65">
        <f>VLOOKUP($A1395,'NZ.Stat (Format)'!$C$10:$H$2050,6,)</f>
        <v>780</v>
      </c>
      <c r="K1395" s="37"/>
      <c r="L1395" s="37"/>
    </row>
    <row r="1396" spans="1:12" x14ac:dyDescent="0.25">
      <c r="A1396" s="37" t="s">
        <v>1415</v>
      </c>
      <c r="B1396" s="37" t="s">
        <v>108</v>
      </c>
      <c r="C1396" s="37" t="s">
        <v>108</v>
      </c>
      <c r="D1396" s="37" t="b">
        <f t="shared" si="21"/>
        <v>1</v>
      </c>
      <c r="E1396" s="37" t="str">
        <f>VLOOKUP(C1396,'EDB naming'!$A$6:$B$36,2,)</f>
        <v>Electra</v>
      </c>
      <c r="F1396" s="37" t="str">
        <f>VLOOKUP(A1396,'NZ.Stat (Format)'!$C$10:$D$2050,2,)</f>
        <v>Horowhenua district</v>
      </c>
      <c r="G1396" s="37" t="str">
        <f>VLOOKUP(F1396,'TLA-EDB'!$A$12:$C$78,3,)</f>
        <v/>
      </c>
      <c r="H1396" s="65">
        <f>VLOOKUP($A1396,'NZ.Stat (Format)'!$C$10:$H$2050,4,)</f>
        <v>1850</v>
      </c>
      <c r="I1396" s="65">
        <f>VLOOKUP($A1396,'NZ.Stat (Format)'!$C$10:$H$2050,5,)</f>
        <v>1830</v>
      </c>
      <c r="J1396" s="65">
        <f>VLOOKUP($A1396,'NZ.Stat (Format)'!$C$10:$H$2050,6,)</f>
        <v>1800</v>
      </c>
      <c r="K1396" s="37"/>
      <c r="L1396" s="37"/>
    </row>
    <row r="1397" spans="1:12" x14ac:dyDescent="0.25">
      <c r="A1397" s="37" t="s">
        <v>1416</v>
      </c>
      <c r="B1397" s="37" t="s">
        <v>108</v>
      </c>
      <c r="C1397" s="37" t="s">
        <v>108</v>
      </c>
      <c r="D1397" s="37" t="b">
        <f t="shared" si="21"/>
        <v>1</v>
      </c>
      <c r="E1397" s="37" t="str">
        <f>VLOOKUP(C1397,'EDB naming'!$A$6:$B$36,2,)</f>
        <v>Electra</v>
      </c>
      <c r="F1397" s="37" t="str">
        <f>VLOOKUP(A1397,'NZ.Stat (Format)'!$C$10:$D$2050,2,)</f>
        <v>Horowhenua district</v>
      </c>
      <c r="G1397" s="37" t="str">
        <f>VLOOKUP(F1397,'TLA-EDB'!$A$12:$C$78,3,)</f>
        <v/>
      </c>
      <c r="H1397" s="65">
        <f>VLOOKUP($A1397,'NZ.Stat (Format)'!$C$10:$H$2050,4,)</f>
        <v>1820</v>
      </c>
      <c r="I1397" s="65">
        <f>VLOOKUP($A1397,'NZ.Stat (Format)'!$C$10:$H$2050,5,)</f>
        <v>1880</v>
      </c>
      <c r="J1397" s="65">
        <f>VLOOKUP($A1397,'NZ.Stat (Format)'!$C$10:$H$2050,6,)</f>
        <v>1920</v>
      </c>
      <c r="K1397" s="37"/>
      <c r="L1397" s="37"/>
    </row>
    <row r="1398" spans="1:12" x14ac:dyDescent="0.25">
      <c r="A1398" s="37" t="s">
        <v>1417</v>
      </c>
      <c r="B1398" s="37" t="s">
        <v>108</v>
      </c>
      <c r="C1398" s="37" t="s">
        <v>108</v>
      </c>
      <c r="D1398" s="37" t="b">
        <f t="shared" si="21"/>
        <v>1</v>
      </c>
      <c r="E1398" s="37" t="str">
        <f>VLOOKUP(C1398,'EDB naming'!$A$6:$B$36,2,)</f>
        <v>Electra</v>
      </c>
      <c r="F1398" s="37" t="str">
        <f>VLOOKUP(A1398,'NZ.Stat (Format)'!$C$10:$D$2050,2,)</f>
        <v>Horowhenua district</v>
      </c>
      <c r="G1398" s="37" t="str">
        <f>VLOOKUP(F1398,'TLA-EDB'!$A$12:$C$78,3,)</f>
        <v/>
      </c>
      <c r="H1398" s="65">
        <f>VLOOKUP($A1398,'NZ.Stat (Format)'!$C$10:$H$2050,4,)</f>
        <v>4600</v>
      </c>
      <c r="I1398" s="65">
        <f>VLOOKUP($A1398,'NZ.Stat (Format)'!$C$10:$H$2050,5,)</f>
        <v>4620</v>
      </c>
      <c r="J1398" s="65">
        <f>VLOOKUP($A1398,'NZ.Stat (Format)'!$C$10:$H$2050,6,)</f>
        <v>4650</v>
      </c>
      <c r="K1398" s="37"/>
      <c r="L1398" s="37"/>
    </row>
    <row r="1399" spans="1:12" x14ac:dyDescent="0.25">
      <c r="A1399" s="37" t="s">
        <v>1418</v>
      </c>
      <c r="B1399" s="37" t="s">
        <v>108</v>
      </c>
      <c r="C1399" s="37" t="s">
        <v>108</v>
      </c>
      <c r="D1399" s="37" t="b">
        <f t="shared" si="21"/>
        <v>1</v>
      </c>
      <c r="E1399" s="37" t="str">
        <f>VLOOKUP(C1399,'EDB naming'!$A$6:$B$36,2,)</f>
        <v>Electra</v>
      </c>
      <c r="F1399" s="37" t="str">
        <f>VLOOKUP(A1399,'NZ.Stat (Format)'!$C$10:$D$2050,2,)</f>
        <v>Kapiti Coast district</v>
      </c>
      <c r="G1399" s="37" t="str">
        <f>VLOOKUP(F1399,'TLA-EDB'!$A$12:$C$78,3,)</f>
        <v/>
      </c>
      <c r="H1399" s="65">
        <f>VLOOKUP($A1399,'NZ.Stat (Format)'!$C$10:$H$2050,4,)</f>
        <v>6220</v>
      </c>
      <c r="I1399" s="65">
        <f>VLOOKUP($A1399,'NZ.Stat (Format)'!$C$10:$H$2050,5,)</f>
        <v>6380</v>
      </c>
      <c r="J1399" s="65">
        <f>VLOOKUP($A1399,'NZ.Stat (Format)'!$C$10:$H$2050,6,)</f>
        <v>6530</v>
      </c>
      <c r="K1399" s="37"/>
      <c r="L1399" s="37"/>
    </row>
    <row r="1400" spans="1:12" x14ac:dyDescent="0.25">
      <c r="A1400" s="37" t="s">
        <v>1419</v>
      </c>
      <c r="B1400" s="37" t="s">
        <v>325</v>
      </c>
      <c r="C1400" s="37" t="s">
        <v>325</v>
      </c>
      <c r="D1400" s="37" t="b">
        <f t="shared" si="21"/>
        <v>1</v>
      </c>
      <c r="E1400" s="37" t="str">
        <f>VLOOKUP(C1400,'EDB naming'!$A$6:$B$36,2,)</f>
        <v>Orion NZ</v>
      </c>
      <c r="F1400" s="37" t="str">
        <f>VLOOKUP(A1400,'NZ.Stat (Format)'!$C$10:$D$2050,2,)</f>
        <v>Christchurch city</v>
      </c>
      <c r="G1400" s="37" t="str">
        <f>VLOOKUP(F1400,'TLA-EDB'!$A$12:$C$78,3,)</f>
        <v/>
      </c>
      <c r="H1400" s="65">
        <f>VLOOKUP($A1400,'NZ.Stat (Format)'!$C$10:$H$2050,4,)</f>
        <v>3610</v>
      </c>
      <c r="I1400" s="65">
        <f>VLOOKUP($A1400,'NZ.Stat (Format)'!$C$10:$H$2050,5,)</f>
        <v>3720</v>
      </c>
      <c r="J1400" s="65">
        <f>VLOOKUP($A1400,'NZ.Stat (Format)'!$C$10:$H$2050,6,)</f>
        <v>3840</v>
      </c>
      <c r="K1400" s="37"/>
      <c r="L1400" s="37"/>
    </row>
    <row r="1401" spans="1:12" x14ac:dyDescent="0.25">
      <c r="A1401" s="37" t="s">
        <v>1420</v>
      </c>
      <c r="B1401" s="37" t="s">
        <v>108</v>
      </c>
      <c r="C1401" s="37" t="s">
        <v>108</v>
      </c>
      <c r="D1401" s="37" t="b">
        <f t="shared" si="21"/>
        <v>1</v>
      </c>
      <c r="E1401" s="37" t="str">
        <f>VLOOKUP(C1401,'EDB naming'!$A$6:$B$36,2,)</f>
        <v>Electra</v>
      </c>
      <c r="F1401" s="37" t="str">
        <f>VLOOKUP(A1401,'NZ.Stat (Format)'!$C$10:$D$2050,2,)</f>
        <v>Horowhenua district</v>
      </c>
      <c r="G1401" s="37" t="str">
        <f>VLOOKUP(F1401,'TLA-EDB'!$A$12:$C$78,3,)</f>
        <v/>
      </c>
      <c r="H1401" s="65">
        <f>VLOOKUP($A1401,'NZ.Stat (Format)'!$C$10:$H$2050,4,)</f>
        <v>990</v>
      </c>
      <c r="I1401" s="65">
        <f>VLOOKUP($A1401,'NZ.Stat (Format)'!$C$10:$H$2050,5,)</f>
        <v>1030</v>
      </c>
      <c r="J1401" s="65">
        <f>VLOOKUP($A1401,'NZ.Stat (Format)'!$C$10:$H$2050,6,)</f>
        <v>1060</v>
      </c>
      <c r="K1401" s="37"/>
      <c r="L1401" s="37"/>
    </row>
    <row r="1402" spans="1:12" x14ac:dyDescent="0.25">
      <c r="A1402" s="37" t="s">
        <v>1421</v>
      </c>
      <c r="B1402" s="37" t="s">
        <v>108</v>
      </c>
      <c r="C1402" s="37" t="s">
        <v>108</v>
      </c>
      <c r="D1402" s="37" t="b">
        <f t="shared" si="21"/>
        <v>1</v>
      </c>
      <c r="E1402" s="37" t="str">
        <f>VLOOKUP(C1402,'EDB naming'!$A$6:$B$36,2,)</f>
        <v>Electra</v>
      </c>
      <c r="F1402" s="37" t="str">
        <f>VLOOKUP(A1402,'NZ.Stat (Format)'!$C$10:$D$2050,2,)</f>
        <v>Kapiti Coast district</v>
      </c>
      <c r="G1402" s="37" t="str">
        <f>VLOOKUP(F1402,'TLA-EDB'!$A$12:$C$78,3,)</f>
        <v/>
      </c>
      <c r="H1402" s="65">
        <f>VLOOKUP($A1402,'NZ.Stat (Format)'!$C$10:$H$2050,4,)</f>
        <v>870</v>
      </c>
      <c r="I1402" s="65">
        <f>VLOOKUP($A1402,'NZ.Stat (Format)'!$C$10:$H$2050,5,)</f>
        <v>910</v>
      </c>
      <c r="J1402" s="65">
        <f>VLOOKUP($A1402,'NZ.Stat (Format)'!$C$10:$H$2050,6,)</f>
        <v>950</v>
      </c>
      <c r="K1402" s="37"/>
      <c r="L1402" s="37"/>
    </row>
    <row r="1403" spans="1:12" x14ac:dyDescent="0.25">
      <c r="A1403" s="37" t="s">
        <v>1422</v>
      </c>
      <c r="B1403" s="37" t="s">
        <v>108</v>
      </c>
      <c r="C1403" s="37" t="s">
        <v>108</v>
      </c>
      <c r="D1403" s="37" t="b">
        <f t="shared" si="21"/>
        <v>1</v>
      </c>
      <c r="E1403" s="37" t="str">
        <f>VLOOKUP(C1403,'EDB naming'!$A$6:$B$36,2,)</f>
        <v>Electra</v>
      </c>
      <c r="F1403" s="37" t="str">
        <f>VLOOKUP(A1403,'NZ.Stat (Format)'!$C$10:$D$2050,2,)</f>
        <v>Horowhenua district</v>
      </c>
      <c r="G1403" s="37" t="str">
        <f>VLOOKUP(F1403,'TLA-EDB'!$A$12:$C$78,3,)</f>
        <v/>
      </c>
      <c r="H1403" s="65">
        <f>VLOOKUP($A1403,'NZ.Stat (Format)'!$C$10:$H$2050,4,)</f>
        <v>3700</v>
      </c>
      <c r="I1403" s="65">
        <f>VLOOKUP($A1403,'NZ.Stat (Format)'!$C$10:$H$2050,5,)</f>
        <v>3740</v>
      </c>
      <c r="J1403" s="65">
        <f>VLOOKUP($A1403,'NZ.Stat (Format)'!$C$10:$H$2050,6,)</f>
        <v>3760</v>
      </c>
      <c r="K1403" s="37"/>
      <c r="L1403" s="37"/>
    </row>
    <row r="1404" spans="1:12" x14ac:dyDescent="0.25">
      <c r="A1404" s="37" t="s">
        <v>1423</v>
      </c>
      <c r="B1404" s="37" t="s">
        <v>4207</v>
      </c>
      <c r="C1404" s="37" t="s">
        <v>4207</v>
      </c>
      <c r="D1404" s="37" t="b">
        <f t="shared" si="21"/>
        <v>1</v>
      </c>
      <c r="E1404" s="37" t="str">
        <f>VLOOKUP(C1404,'EDB naming'!$A$6:$B$36,2,)</f>
        <v>Wellington Electricity</v>
      </c>
      <c r="F1404" s="37" t="str">
        <f>VLOOKUP(A1404,'NZ.Stat (Format)'!$C$10:$D$2050,2,)</f>
        <v>Upper Hutt city</v>
      </c>
      <c r="G1404" s="37" t="str">
        <f>VLOOKUP(F1404,'TLA-EDB'!$A$12:$C$78,3,)</f>
        <v/>
      </c>
      <c r="H1404" s="65">
        <f>VLOOKUP($A1404,'NZ.Stat (Format)'!$C$10:$H$2050,4,)</f>
        <v>1210</v>
      </c>
      <c r="I1404" s="65">
        <f>VLOOKUP($A1404,'NZ.Stat (Format)'!$C$10:$H$2050,5,)</f>
        <v>1230</v>
      </c>
      <c r="J1404" s="65">
        <f>VLOOKUP($A1404,'NZ.Stat (Format)'!$C$10:$H$2050,6,)</f>
        <v>1250</v>
      </c>
      <c r="K1404" s="37"/>
      <c r="L1404" s="37"/>
    </row>
    <row r="1405" spans="1:12" x14ac:dyDescent="0.25">
      <c r="A1405" s="37" t="s">
        <v>1424</v>
      </c>
      <c r="B1405" s="37" t="s">
        <v>4207</v>
      </c>
      <c r="C1405" s="37" t="s">
        <v>4207</v>
      </c>
      <c r="D1405" s="37" t="b">
        <f t="shared" si="21"/>
        <v>1</v>
      </c>
      <c r="E1405" s="37" t="str">
        <f>VLOOKUP(C1405,'EDB naming'!$A$6:$B$36,2,)</f>
        <v>Wellington Electricity</v>
      </c>
      <c r="F1405" s="37" t="str">
        <f>VLOOKUP(A1405,'NZ.Stat (Format)'!$C$10:$D$2050,2,)</f>
        <v>Upper Hutt city</v>
      </c>
      <c r="G1405" s="37" t="str">
        <f>VLOOKUP(F1405,'TLA-EDB'!$A$12:$C$78,3,)</f>
        <v/>
      </c>
      <c r="H1405" s="65">
        <f>VLOOKUP($A1405,'NZ.Stat (Format)'!$C$10:$H$2050,4,)</f>
        <v>1500</v>
      </c>
      <c r="I1405" s="65">
        <f>VLOOKUP($A1405,'NZ.Stat (Format)'!$C$10:$H$2050,5,)</f>
        <v>1690</v>
      </c>
      <c r="J1405" s="65">
        <f>VLOOKUP($A1405,'NZ.Stat (Format)'!$C$10:$H$2050,6,)</f>
        <v>1970</v>
      </c>
      <c r="K1405" s="37"/>
      <c r="L1405" s="37"/>
    </row>
    <row r="1406" spans="1:12" x14ac:dyDescent="0.25">
      <c r="A1406" s="37" t="s">
        <v>1425</v>
      </c>
      <c r="B1406" s="37" t="s">
        <v>4207</v>
      </c>
      <c r="C1406" s="37" t="s">
        <v>4207</v>
      </c>
      <c r="D1406" s="37" t="b">
        <f t="shared" si="21"/>
        <v>1</v>
      </c>
      <c r="E1406" s="37" t="str">
        <f>VLOOKUP(C1406,'EDB naming'!$A$6:$B$36,2,)</f>
        <v>Wellington Electricity</v>
      </c>
      <c r="F1406" s="37" t="str">
        <f>VLOOKUP(A1406,'NZ.Stat (Format)'!$C$10:$D$2050,2,)</f>
        <v>Lower Hutt city</v>
      </c>
      <c r="G1406" s="37" t="str">
        <f>VLOOKUP(F1406,'TLA-EDB'!$A$12:$C$78,3,)</f>
        <v/>
      </c>
      <c r="H1406" s="65">
        <f>VLOOKUP($A1406,'NZ.Stat (Format)'!$C$10:$H$2050,4,)</f>
        <v>4070</v>
      </c>
      <c r="I1406" s="65">
        <f>VLOOKUP($A1406,'NZ.Stat (Format)'!$C$10:$H$2050,5,)</f>
        <v>4110</v>
      </c>
      <c r="J1406" s="65">
        <f>VLOOKUP($A1406,'NZ.Stat (Format)'!$C$10:$H$2050,6,)</f>
        <v>4130</v>
      </c>
      <c r="K1406" s="37"/>
      <c r="L1406" s="37"/>
    </row>
    <row r="1407" spans="1:12" x14ac:dyDescent="0.25">
      <c r="A1407" s="37" t="s">
        <v>1426</v>
      </c>
      <c r="B1407" s="37" t="s">
        <v>4207</v>
      </c>
      <c r="C1407" s="37" t="s">
        <v>4207</v>
      </c>
      <c r="D1407" s="37" t="b">
        <f t="shared" si="21"/>
        <v>1</v>
      </c>
      <c r="E1407" s="37" t="str">
        <f>VLOOKUP(C1407,'EDB naming'!$A$6:$B$36,2,)</f>
        <v>Wellington Electricity</v>
      </c>
      <c r="F1407" s="37" t="str">
        <f>VLOOKUP(A1407,'NZ.Stat (Format)'!$C$10:$D$2050,2,)</f>
        <v>Lower Hutt city</v>
      </c>
      <c r="G1407" s="37" t="str">
        <f>VLOOKUP(F1407,'TLA-EDB'!$A$12:$C$78,3,)</f>
        <v/>
      </c>
      <c r="H1407" s="65">
        <f>VLOOKUP($A1407,'NZ.Stat (Format)'!$C$10:$H$2050,4,)</f>
        <v>3250</v>
      </c>
      <c r="I1407" s="65">
        <f>VLOOKUP($A1407,'NZ.Stat (Format)'!$C$10:$H$2050,5,)</f>
        <v>3250</v>
      </c>
      <c r="J1407" s="65">
        <f>VLOOKUP($A1407,'NZ.Stat (Format)'!$C$10:$H$2050,6,)</f>
        <v>3240</v>
      </c>
      <c r="K1407" s="37"/>
      <c r="L1407" s="37"/>
    </row>
    <row r="1408" spans="1:12" x14ac:dyDescent="0.25">
      <c r="A1408" s="37" t="s">
        <v>1427</v>
      </c>
      <c r="B1408" s="37" t="s">
        <v>4207</v>
      </c>
      <c r="C1408" s="37" t="s">
        <v>4207</v>
      </c>
      <c r="D1408" s="37" t="b">
        <f t="shared" si="21"/>
        <v>1</v>
      </c>
      <c r="E1408" s="37" t="str">
        <f>VLOOKUP(C1408,'EDB naming'!$A$6:$B$36,2,)</f>
        <v>Wellington Electricity</v>
      </c>
      <c r="F1408" s="37" t="str">
        <f>VLOOKUP(A1408,'NZ.Stat (Format)'!$C$10:$D$2050,2,)</f>
        <v>Lower Hutt city</v>
      </c>
      <c r="G1408" s="37" t="str">
        <f>VLOOKUP(F1408,'TLA-EDB'!$A$12:$C$78,3,)</f>
        <v/>
      </c>
      <c r="H1408" s="65">
        <f>VLOOKUP($A1408,'NZ.Stat (Format)'!$C$10:$H$2050,4,)</f>
        <v>2040</v>
      </c>
      <c r="I1408" s="65">
        <f>VLOOKUP($A1408,'NZ.Stat (Format)'!$C$10:$H$2050,5,)</f>
        <v>2060</v>
      </c>
      <c r="J1408" s="65">
        <f>VLOOKUP($A1408,'NZ.Stat (Format)'!$C$10:$H$2050,6,)</f>
        <v>2080</v>
      </c>
      <c r="K1408" s="37"/>
      <c r="L1408" s="37"/>
    </row>
    <row r="1409" spans="1:12" x14ac:dyDescent="0.25">
      <c r="A1409" s="37" t="s">
        <v>1428</v>
      </c>
      <c r="B1409" s="37" t="s">
        <v>325</v>
      </c>
      <c r="C1409" s="37" t="s">
        <v>325</v>
      </c>
      <c r="D1409" s="37" t="b">
        <f t="shared" si="21"/>
        <v>1</v>
      </c>
      <c r="E1409" s="37" t="str">
        <f>VLOOKUP(C1409,'EDB naming'!$A$6:$B$36,2,)</f>
        <v>Orion NZ</v>
      </c>
      <c r="F1409" s="37" t="str">
        <f>VLOOKUP(A1409,'NZ.Stat (Format)'!$C$10:$D$2050,2,)</f>
        <v>Christchurch city</v>
      </c>
      <c r="G1409" s="37" t="str">
        <f>VLOOKUP(F1409,'TLA-EDB'!$A$12:$C$78,3,)</f>
        <v/>
      </c>
      <c r="H1409" s="65">
        <f>VLOOKUP($A1409,'NZ.Stat (Format)'!$C$10:$H$2050,4,)</f>
        <v>3240</v>
      </c>
      <c r="I1409" s="65">
        <f>VLOOKUP($A1409,'NZ.Stat (Format)'!$C$10:$H$2050,5,)</f>
        <v>3490</v>
      </c>
      <c r="J1409" s="65">
        <f>VLOOKUP($A1409,'NZ.Stat (Format)'!$C$10:$H$2050,6,)</f>
        <v>3750</v>
      </c>
      <c r="K1409" s="37"/>
      <c r="L1409" s="37"/>
    </row>
    <row r="1410" spans="1:12" x14ac:dyDescent="0.25">
      <c r="A1410" s="37" t="s">
        <v>1429</v>
      </c>
      <c r="B1410" s="37" t="s">
        <v>4207</v>
      </c>
      <c r="C1410" s="37" t="s">
        <v>4207</v>
      </c>
      <c r="D1410" s="37" t="b">
        <f t="shared" si="21"/>
        <v>1</v>
      </c>
      <c r="E1410" s="37" t="str">
        <f>VLOOKUP(C1410,'EDB naming'!$A$6:$B$36,2,)</f>
        <v>Wellington Electricity</v>
      </c>
      <c r="F1410" s="37" t="str">
        <f>VLOOKUP(A1410,'NZ.Stat (Format)'!$C$10:$D$2050,2,)</f>
        <v>Upper Hutt city</v>
      </c>
      <c r="G1410" s="37" t="str">
        <f>VLOOKUP(F1410,'TLA-EDB'!$A$12:$C$78,3,)</f>
        <v/>
      </c>
      <c r="H1410" s="65">
        <f>VLOOKUP($A1410,'NZ.Stat (Format)'!$C$10:$H$2050,4,)</f>
        <v>210</v>
      </c>
      <c r="I1410" s="65">
        <f>VLOOKUP($A1410,'NZ.Stat (Format)'!$C$10:$H$2050,5,)</f>
        <v>210</v>
      </c>
      <c r="J1410" s="65">
        <f>VLOOKUP($A1410,'NZ.Stat (Format)'!$C$10:$H$2050,6,)</f>
        <v>210</v>
      </c>
      <c r="K1410" s="37"/>
      <c r="L1410" s="37"/>
    </row>
    <row r="1411" spans="1:12" x14ac:dyDescent="0.25">
      <c r="A1411" s="37" t="s">
        <v>1430</v>
      </c>
      <c r="B1411" s="37" t="s">
        <v>4207</v>
      </c>
      <c r="C1411" s="37" t="s">
        <v>4207</v>
      </c>
      <c r="D1411" s="37" t="b">
        <f t="shared" si="21"/>
        <v>1</v>
      </c>
      <c r="E1411" s="37" t="str">
        <f>VLOOKUP(C1411,'EDB naming'!$A$6:$B$36,2,)</f>
        <v>Wellington Electricity</v>
      </c>
      <c r="F1411" s="37" t="str">
        <f>VLOOKUP(A1411,'NZ.Stat (Format)'!$C$10:$D$2050,2,)</f>
        <v>Upper Hutt city</v>
      </c>
      <c r="G1411" s="37" t="str">
        <f>VLOOKUP(F1411,'TLA-EDB'!$A$12:$C$78,3,)</f>
        <v/>
      </c>
      <c r="H1411" s="65">
        <f>VLOOKUP($A1411,'NZ.Stat (Format)'!$C$10:$H$2050,4,)</f>
        <v>1700</v>
      </c>
      <c r="I1411" s="65">
        <f>VLOOKUP($A1411,'NZ.Stat (Format)'!$C$10:$H$2050,5,)</f>
        <v>1790</v>
      </c>
      <c r="J1411" s="65">
        <f>VLOOKUP($A1411,'NZ.Stat (Format)'!$C$10:$H$2050,6,)</f>
        <v>1880</v>
      </c>
      <c r="K1411" s="37"/>
      <c r="L1411" s="37"/>
    </row>
    <row r="1412" spans="1:12" x14ac:dyDescent="0.25">
      <c r="A1412" s="37" t="s">
        <v>1431</v>
      </c>
      <c r="B1412" s="37" t="s">
        <v>4207</v>
      </c>
      <c r="C1412" s="37" t="s">
        <v>4207</v>
      </c>
      <c r="D1412" s="37" t="b">
        <f t="shared" si="21"/>
        <v>1</v>
      </c>
      <c r="E1412" s="37" t="str">
        <f>VLOOKUP(C1412,'EDB naming'!$A$6:$B$36,2,)</f>
        <v>Wellington Electricity</v>
      </c>
      <c r="F1412" s="37" t="str">
        <f>VLOOKUP(A1412,'NZ.Stat (Format)'!$C$10:$D$2050,2,)</f>
        <v>Lower Hutt city</v>
      </c>
      <c r="G1412" s="37" t="str">
        <f>VLOOKUP(F1412,'TLA-EDB'!$A$12:$C$78,3,)</f>
        <v/>
      </c>
      <c r="H1412" s="65">
        <f>VLOOKUP($A1412,'NZ.Stat (Format)'!$C$10:$H$2050,4,)</f>
        <v>2550</v>
      </c>
      <c r="I1412" s="65">
        <f>VLOOKUP($A1412,'NZ.Stat (Format)'!$C$10:$H$2050,5,)</f>
        <v>2590</v>
      </c>
      <c r="J1412" s="65">
        <f>VLOOKUP($A1412,'NZ.Stat (Format)'!$C$10:$H$2050,6,)</f>
        <v>2620</v>
      </c>
      <c r="K1412" s="37"/>
      <c r="L1412" s="37"/>
    </row>
    <row r="1413" spans="1:12" x14ac:dyDescent="0.25">
      <c r="A1413" s="37" t="s">
        <v>1432</v>
      </c>
      <c r="B1413" s="37" t="s">
        <v>4207</v>
      </c>
      <c r="C1413" s="37" t="s">
        <v>4207</v>
      </c>
      <c r="D1413" s="37" t="b">
        <f t="shared" si="21"/>
        <v>1</v>
      </c>
      <c r="E1413" s="37" t="str">
        <f>VLOOKUP(C1413,'EDB naming'!$A$6:$B$36,2,)</f>
        <v>Wellington Electricity</v>
      </c>
      <c r="F1413" s="37" t="str">
        <f>VLOOKUP(A1413,'NZ.Stat (Format)'!$C$10:$D$2050,2,)</f>
        <v>Lower Hutt city</v>
      </c>
      <c r="G1413" s="37" t="str">
        <f>VLOOKUP(F1413,'TLA-EDB'!$A$12:$C$78,3,)</f>
        <v/>
      </c>
      <c r="H1413" s="65">
        <f>VLOOKUP($A1413,'NZ.Stat (Format)'!$C$10:$H$2050,4,)</f>
        <v>2580</v>
      </c>
      <c r="I1413" s="65">
        <f>VLOOKUP($A1413,'NZ.Stat (Format)'!$C$10:$H$2050,5,)</f>
        <v>2610</v>
      </c>
      <c r="J1413" s="65">
        <f>VLOOKUP($A1413,'NZ.Stat (Format)'!$C$10:$H$2050,6,)</f>
        <v>2620</v>
      </c>
      <c r="K1413" s="37"/>
      <c r="L1413" s="37"/>
    </row>
    <row r="1414" spans="1:12" x14ac:dyDescent="0.25">
      <c r="A1414" s="37" t="s">
        <v>1433</v>
      </c>
      <c r="B1414" s="37" t="s">
        <v>4207</v>
      </c>
      <c r="C1414" s="37" t="s">
        <v>4207</v>
      </c>
      <c r="D1414" s="37" t="b">
        <f t="shared" si="21"/>
        <v>1</v>
      </c>
      <c r="E1414" s="37" t="str">
        <f>VLOOKUP(C1414,'EDB naming'!$A$6:$B$36,2,)</f>
        <v>Wellington Electricity</v>
      </c>
      <c r="F1414" s="37" t="str">
        <f>VLOOKUP(A1414,'NZ.Stat (Format)'!$C$10:$D$2050,2,)</f>
        <v>Lower Hutt city</v>
      </c>
      <c r="G1414" s="37" t="str">
        <f>VLOOKUP(F1414,'TLA-EDB'!$A$12:$C$78,3,)</f>
        <v/>
      </c>
      <c r="H1414" s="65">
        <f>VLOOKUP($A1414,'NZ.Stat (Format)'!$C$10:$H$2050,4,)</f>
        <v>3090</v>
      </c>
      <c r="I1414" s="65">
        <f>VLOOKUP($A1414,'NZ.Stat (Format)'!$C$10:$H$2050,5,)</f>
        <v>3100</v>
      </c>
      <c r="J1414" s="65">
        <f>VLOOKUP($A1414,'NZ.Stat (Format)'!$C$10:$H$2050,6,)</f>
        <v>3090</v>
      </c>
      <c r="K1414" s="37"/>
      <c r="L1414" s="37"/>
    </row>
    <row r="1415" spans="1:12" x14ac:dyDescent="0.25">
      <c r="A1415" s="37" t="s">
        <v>1434</v>
      </c>
      <c r="B1415" s="37" t="s">
        <v>4207</v>
      </c>
      <c r="C1415" s="37" t="s">
        <v>4207</v>
      </c>
      <c r="D1415" s="37" t="b">
        <f t="shared" si="21"/>
        <v>1</v>
      </c>
      <c r="E1415" s="37" t="str">
        <f>VLOOKUP(C1415,'EDB naming'!$A$6:$B$36,2,)</f>
        <v>Wellington Electricity</v>
      </c>
      <c r="F1415" s="37" t="str">
        <f>VLOOKUP(A1415,'NZ.Stat (Format)'!$C$10:$D$2050,2,)</f>
        <v>Upper Hutt city</v>
      </c>
      <c r="G1415" s="37" t="str">
        <f>VLOOKUP(F1415,'TLA-EDB'!$A$12:$C$78,3,)</f>
        <v/>
      </c>
      <c r="H1415" s="65">
        <f>VLOOKUP($A1415,'NZ.Stat (Format)'!$C$10:$H$2050,4,)</f>
        <v>3880</v>
      </c>
      <c r="I1415" s="65">
        <f>VLOOKUP($A1415,'NZ.Stat (Format)'!$C$10:$H$2050,5,)</f>
        <v>3980</v>
      </c>
      <c r="J1415" s="65">
        <f>VLOOKUP($A1415,'NZ.Stat (Format)'!$C$10:$H$2050,6,)</f>
        <v>4070</v>
      </c>
      <c r="K1415" s="37"/>
      <c r="L1415" s="37"/>
    </row>
    <row r="1416" spans="1:12" x14ac:dyDescent="0.25">
      <c r="A1416" s="37" t="s">
        <v>1435</v>
      </c>
      <c r="B1416" s="37" t="s">
        <v>4207</v>
      </c>
      <c r="C1416" s="37" t="s">
        <v>4207</v>
      </c>
      <c r="D1416" s="37" t="b">
        <f t="shared" si="21"/>
        <v>1</v>
      </c>
      <c r="E1416" s="37" t="str">
        <f>VLOOKUP(C1416,'EDB naming'!$A$6:$B$36,2,)</f>
        <v>Wellington Electricity</v>
      </c>
      <c r="F1416" s="37" t="str">
        <f>VLOOKUP(A1416,'NZ.Stat (Format)'!$C$10:$D$2050,2,)</f>
        <v>Porirua city</v>
      </c>
      <c r="G1416" s="37" t="str">
        <f>VLOOKUP(F1416,'TLA-EDB'!$A$12:$C$78,3,)</f>
        <v/>
      </c>
      <c r="H1416" s="65">
        <f>VLOOKUP($A1416,'NZ.Stat (Format)'!$C$10:$H$2050,4,)</f>
        <v>4420</v>
      </c>
      <c r="I1416" s="65">
        <f>VLOOKUP($A1416,'NZ.Stat (Format)'!$C$10:$H$2050,5,)</f>
        <v>4580</v>
      </c>
      <c r="J1416" s="65">
        <f>VLOOKUP($A1416,'NZ.Stat (Format)'!$C$10:$H$2050,6,)</f>
        <v>4710</v>
      </c>
      <c r="K1416" s="37"/>
      <c r="L1416" s="37"/>
    </row>
    <row r="1417" spans="1:12" x14ac:dyDescent="0.25">
      <c r="A1417" s="37" t="s">
        <v>1436</v>
      </c>
      <c r="B1417" s="37" t="s">
        <v>4207</v>
      </c>
      <c r="C1417" s="37" t="s">
        <v>4207</v>
      </c>
      <c r="D1417" s="37" t="b">
        <f t="shared" si="21"/>
        <v>1</v>
      </c>
      <c r="E1417" s="37" t="str">
        <f>VLOOKUP(C1417,'EDB naming'!$A$6:$B$36,2,)</f>
        <v>Wellington Electricity</v>
      </c>
      <c r="F1417" s="37" t="str">
        <f>VLOOKUP(A1417,'NZ.Stat (Format)'!$C$10:$D$2050,2,)</f>
        <v>Porirua city</v>
      </c>
      <c r="G1417" s="37" t="str">
        <f>VLOOKUP(F1417,'TLA-EDB'!$A$12:$C$78,3,)</f>
        <v/>
      </c>
      <c r="H1417" s="65">
        <f>VLOOKUP($A1417,'NZ.Stat (Format)'!$C$10:$H$2050,4,)</f>
        <v>460</v>
      </c>
      <c r="I1417" s="65">
        <f>VLOOKUP($A1417,'NZ.Stat (Format)'!$C$10:$H$2050,5,)</f>
        <v>520</v>
      </c>
      <c r="J1417" s="65">
        <f>VLOOKUP($A1417,'NZ.Stat (Format)'!$C$10:$H$2050,6,)</f>
        <v>580</v>
      </c>
      <c r="K1417" s="37"/>
      <c r="L1417" s="37"/>
    </row>
    <row r="1418" spans="1:12" x14ac:dyDescent="0.25">
      <c r="A1418" s="37" t="s">
        <v>1437</v>
      </c>
      <c r="B1418" s="37" t="s">
        <v>4207</v>
      </c>
      <c r="C1418" s="37" t="s">
        <v>4207</v>
      </c>
      <c r="D1418" s="37" t="b">
        <f t="shared" si="21"/>
        <v>1</v>
      </c>
      <c r="E1418" s="37" t="str">
        <f>VLOOKUP(C1418,'EDB naming'!$A$6:$B$36,2,)</f>
        <v>Wellington Electricity</v>
      </c>
      <c r="F1418" s="37" t="str">
        <f>VLOOKUP(A1418,'NZ.Stat (Format)'!$C$10:$D$2050,2,)</f>
        <v>Porirua city</v>
      </c>
      <c r="G1418" s="37" t="str">
        <f>VLOOKUP(F1418,'TLA-EDB'!$A$12:$C$78,3,)</f>
        <v/>
      </c>
      <c r="H1418" s="65">
        <f>VLOOKUP($A1418,'NZ.Stat (Format)'!$C$10:$H$2050,4,)</f>
        <v>170</v>
      </c>
      <c r="I1418" s="65">
        <f>VLOOKUP($A1418,'NZ.Stat (Format)'!$C$10:$H$2050,5,)</f>
        <v>380</v>
      </c>
      <c r="J1418" s="65">
        <f>VLOOKUP($A1418,'NZ.Stat (Format)'!$C$10:$H$2050,6,)</f>
        <v>610</v>
      </c>
      <c r="K1418" s="37"/>
      <c r="L1418" s="37"/>
    </row>
    <row r="1419" spans="1:12" x14ac:dyDescent="0.25">
      <c r="A1419" s="37" t="s">
        <v>1438</v>
      </c>
      <c r="B1419" s="37" t="s">
        <v>108</v>
      </c>
      <c r="C1419" s="37" t="s">
        <v>108</v>
      </c>
      <c r="D1419" s="37" t="b">
        <f t="shared" si="21"/>
        <v>1</v>
      </c>
      <c r="E1419" s="37" t="str">
        <f>VLOOKUP(C1419,'EDB naming'!$A$6:$B$36,2,)</f>
        <v>Electra</v>
      </c>
      <c r="F1419" s="37" t="str">
        <f>VLOOKUP(A1419,'NZ.Stat (Format)'!$C$10:$D$2050,2,)</f>
        <v>Kapiti Coast district</v>
      </c>
      <c r="G1419" s="37" t="str">
        <f>VLOOKUP(F1419,'TLA-EDB'!$A$12:$C$78,3,)</f>
        <v/>
      </c>
      <c r="H1419" s="65">
        <f>VLOOKUP($A1419,'NZ.Stat (Format)'!$C$10:$H$2050,4,)</f>
        <v>9300</v>
      </c>
      <c r="I1419" s="65">
        <f>VLOOKUP($A1419,'NZ.Stat (Format)'!$C$10:$H$2050,5,)</f>
        <v>9370</v>
      </c>
      <c r="J1419" s="65">
        <f>VLOOKUP($A1419,'NZ.Stat (Format)'!$C$10:$H$2050,6,)</f>
        <v>9430</v>
      </c>
      <c r="K1419" s="37"/>
      <c r="L1419" s="37"/>
    </row>
    <row r="1420" spans="1:12" x14ac:dyDescent="0.25">
      <c r="A1420" s="37" t="s">
        <v>1439</v>
      </c>
      <c r="B1420" s="37" t="s">
        <v>4207</v>
      </c>
      <c r="C1420" s="37" t="s">
        <v>4207</v>
      </c>
      <c r="D1420" s="37" t="b">
        <f t="shared" si="21"/>
        <v>1</v>
      </c>
      <c r="E1420" s="37" t="str">
        <f>VLOOKUP(C1420,'EDB naming'!$A$6:$B$36,2,)</f>
        <v>Wellington Electricity</v>
      </c>
      <c r="F1420" s="37" t="str">
        <f>VLOOKUP(A1420,'NZ.Stat (Format)'!$C$10:$D$2050,2,)</f>
        <v>Lower Hutt city</v>
      </c>
      <c r="G1420" s="37" t="str">
        <f>VLOOKUP(F1420,'TLA-EDB'!$A$12:$C$78,3,)</f>
        <v/>
      </c>
      <c r="H1420" s="65">
        <f>VLOOKUP($A1420,'NZ.Stat (Format)'!$C$10:$H$2050,4,)</f>
        <v>710</v>
      </c>
      <c r="I1420" s="65">
        <f>VLOOKUP($A1420,'NZ.Stat (Format)'!$C$10:$H$2050,5,)</f>
        <v>720</v>
      </c>
      <c r="J1420" s="65">
        <f>VLOOKUP($A1420,'NZ.Stat (Format)'!$C$10:$H$2050,6,)</f>
        <v>730</v>
      </c>
      <c r="K1420" s="37"/>
      <c r="L1420" s="37"/>
    </row>
    <row r="1421" spans="1:12" x14ac:dyDescent="0.25">
      <c r="A1421" s="37" t="s">
        <v>1440</v>
      </c>
      <c r="B1421" s="37" t="s">
        <v>108</v>
      </c>
      <c r="C1421" s="37" t="s">
        <v>108</v>
      </c>
      <c r="D1421" s="37" t="b">
        <f t="shared" si="21"/>
        <v>1</v>
      </c>
      <c r="E1421" s="37" t="str">
        <f>VLOOKUP(C1421,'EDB naming'!$A$6:$B$36,2,)</f>
        <v>Electra</v>
      </c>
      <c r="F1421" s="37" t="str">
        <f>VLOOKUP(A1421,'NZ.Stat (Format)'!$C$10:$D$2050,2,)</f>
        <v>Kapiti Coast district</v>
      </c>
      <c r="G1421" s="37" t="str">
        <f>VLOOKUP(F1421,'TLA-EDB'!$A$12:$C$78,3,)</f>
        <v/>
      </c>
      <c r="H1421" s="65">
        <f>VLOOKUP($A1421,'NZ.Stat (Format)'!$C$10:$H$2050,4,)</f>
        <v>1370</v>
      </c>
      <c r="I1421" s="65">
        <f>VLOOKUP($A1421,'NZ.Stat (Format)'!$C$10:$H$2050,5,)</f>
        <v>1500</v>
      </c>
      <c r="J1421" s="65">
        <f>VLOOKUP($A1421,'NZ.Stat (Format)'!$C$10:$H$2050,6,)</f>
        <v>1620</v>
      </c>
      <c r="K1421" s="37"/>
      <c r="L1421" s="37"/>
    </row>
    <row r="1422" spans="1:12" x14ac:dyDescent="0.25">
      <c r="A1422" s="37" t="s">
        <v>1441</v>
      </c>
      <c r="B1422" s="37" t="s">
        <v>108</v>
      </c>
      <c r="C1422" s="37" t="s">
        <v>108</v>
      </c>
      <c r="D1422" s="37" t="b">
        <f t="shared" si="21"/>
        <v>1</v>
      </c>
      <c r="E1422" s="37" t="str">
        <f>VLOOKUP(C1422,'EDB naming'!$A$6:$B$36,2,)</f>
        <v>Electra</v>
      </c>
      <c r="F1422" s="37" t="str">
        <f>VLOOKUP(A1422,'NZ.Stat (Format)'!$C$10:$D$2050,2,)</f>
        <v>Kapiti Coast district</v>
      </c>
      <c r="G1422" s="37" t="str">
        <f>VLOOKUP(F1422,'TLA-EDB'!$A$12:$C$78,3,)</f>
        <v/>
      </c>
      <c r="H1422" s="65">
        <f>VLOOKUP($A1422,'NZ.Stat (Format)'!$C$10:$H$2050,4,)</f>
        <v>5090</v>
      </c>
      <c r="I1422" s="65">
        <f>VLOOKUP($A1422,'NZ.Stat (Format)'!$C$10:$H$2050,5,)</f>
        <v>5090</v>
      </c>
      <c r="J1422" s="65">
        <f>VLOOKUP($A1422,'NZ.Stat (Format)'!$C$10:$H$2050,6,)</f>
        <v>5090</v>
      </c>
      <c r="K1422" s="37"/>
      <c r="L1422" s="37"/>
    </row>
    <row r="1423" spans="1:12" x14ac:dyDescent="0.25">
      <c r="A1423" s="37" t="s">
        <v>1442</v>
      </c>
      <c r="B1423" s="37" t="s">
        <v>108</v>
      </c>
      <c r="C1423" s="37" t="s">
        <v>108</v>
      </c>
      <c r="D1423" s="37" t="b">
        <f t="shared" si="21"/>
        <v>1</v>
      </c>
      <c r="E1423" s="37" t="str">
        <f>VLOOKUP(C1423,'EDB naming'!$A$6:$B$36,2,)</f>
        <v>Electra</v>
      </c>
      <c r="F1423" s="37" t="str">
        <f>VLOOKUP(A1423,'NZ.Stat (Format)'!$C$10:$D$2050,2,)</f>
        <v>Kapiti Coast district</v>
      </c>
      <c r="G1423" s="37" t="str">
        <f>VLOOKUP(F1423,'TLA-EDB'!$A$12:$C$78,3,)</f>
        <v/>
      </c>
      <c r="H1423" s="65">
        <f>VLOOKUP($A1423,'NZ.Stat (Format)'!$C$10:$H$2050,4,)</f>
        <v>1820</v>
      </c>
      <c r="I1423" s="65">
        <f>VLOOKUP($A1423,'NZ.Stat (Format)'!$C$10:$H$2050,5,)</f>
        <v>1870</v>
      </c>
      <c r="J1423" s="65">
        <f>VLOOKUP($A1423,'NZ.Stat (Format)'!$C$10:$H$2050,6,)</f>
        <v>1910</v>
      </c>
      <c r="K1423" s="37"/>
      <c r="L1423" s="37"/>
    </row>
    <row r="1424" spans="1:12" x14ac:dyDescent="0.25">
      <c r="A1424" s="37" t="s">
        <v>1443</v>
      </c>
      <c r="B1424" s="37" t="s">
        <v>4207</v>
      </c>
      <c r="C1424" s="37" t="s">
        <v>4207</v>
      </c>
      <c r="D1424" s="37" t="b">
        <f t="shared" si="21"/>
        <v>1</v>
      </c>
      <c r="E1424" s="37" t="str">
        <f>VLOOKUP(C1424,'EDB naming'!$A$6:$B$36,2,)</f>
        <v>Wellington Electricity</v>
      </c>
      <c r="F1424" s="37" t="str">
        <f>VLOOKUP(A1424,'NZ.Stat (Format)'!$C$10:$D$2050,2,)</f>
        <v>Upper Hutt city</v>
      </c>
      <c r="G1424" s="37" t="str">
        <f>VLOOKUP(F1424,'TLA-EDB'!$A$12:$C$78,3,)</f>
        <v/>
      </c>
      <c r="H1424" s="65">
        <f>VLOOKUP($A1424,'NZ.Stat (Format)'!$C$10:$H$2050,4,)</f>
        <v>3050</v>
      </c>
      <c r="I1424" s="65">
        <f>VLOOKUP($A1424,'NZ.Stat (Format)'!$C$10:$H$2050,5,)</f>
        <v>3120</v>
      </c>
      <c r="J1424" s="65">
        <f>VLOOKUP($A1424,'NZ.Stat (Format)'!$C$10:$H$2050,6,)</f>
        <v>3160</v>
      </c>
      <c r="K1424" s="37"/>
      <c r="L1424" s="37"/>
    </row>
    <row r="1425" spans="1:12" x14ac:dyDescent="0.25">
      <c r="A1425" s="37" t="s">
        <v>1444</v>
      </c>
      <c r="B1425" s="37" t="s">
        <v>4207</v>
      </c>
      <c r="C1425" s="37" t="s">
        <v>4207</v>
      </c>
      <c r="D1425" s="37" t="b">
        <f t="shared" si="21"/>
        <v>1</v>
      </c>
      <c r="E1425" s="37" t="str">
        <f>VLOOKUP(C1425,'EDB naming'!$A$6:$B$36,2,)</f>
        <v>Wellington Electricity</v>
      </c>
      <c r="F1425" s="37" t="str">
        <f>VLOOKUP(A1425,'NZ.Stat (Format)'!$C$10:$D$2050,2,)</f>
        <v>Upper Hutt city</v>
      </c>
      <c r="G1425" s="37" t="str">
        <f>VLOOKUP(F1425,'TLA-EDB'!$A$12:$C$78,3,)</f>
        <v/>
      </c>
      <c r="H1425" s="65">
        <f>VLOOKUP($A1425,'NZ.Stat (Format)'!$C$10:$H$2050,4,)</f>
        <v>1230</v>
      </c>
      <c r="I1425" s="65">
        <f>VLOOKUP($A1425,'NZ.Stat (Format)'!$C$10:$H$2050,5,)</f>
        <v>1280</v>
      </c>
      <c r="J1425" s="65">
        <f>VLOOKUP($A1425,'NZ.Stat (Format)'!$C$10:$H$2050,6,)</f>
        <v>1330</v>
      </c>
      <c r="K1425" s="37"/>
      <c r="L1425" s="37"/>
    </row>
    <row r="1426" spans="1:12" x14ac:dyDescent="0.25">
      <c r="A1426" s="37" t="s">
        <v>1445</v>
      </c>
      <c r="B1426" s="37" t="s">
        <v>4207</v>
      </c>
      <c r="C1426" s="37" t="s">
        <v>4207</v>
      </c>
      <c r="D1426" s="37" t="b">
        <f t="shared" ref="D1426:D1489" si="22">C1426=B1426</f>
        <v>1</v>
      </c>
      <c r="E1426" s="37" t="str">
        <f>VLOOKUP(C1426,'EDB naming'!$A$6:$B$36,2,)</f>
        <v>Wellington Electricity</v>
      </c>
      <c r="F1426" s="37" t="str">
        <f>VLOOKUP(A1426,'NZ.Stat (Format)'!$C$10:$D$2050,2,)</f>
        <v>Upper Hutt city</v>
      </c>
      <c r="G1426" s="37" t="str">
        <f>VLOOKUP(F1426,'TLA-EDB'!$A$12:$C$78,3,)</f>
        <v/>
      </c>
      <c r="H1426" s="65">
        <f>VLOOKUP($A1426,'NZ.Stat (Format)'!$C$10:$H$2050,4,)</f>
        <v>2310</v>
      </c>
      <c r="I1426" s="65">
        <f>VLOOKUP($A1426,'NZ.Stat (Format)'!$C$10:$H$2050,5,)</f>
        <v>2340</v>
      </c>
      <c r="J1426" s="65">
        <f>VLOOKUP($A1426,'NZ.Stat (Format)'!$C$10:$H$2050,6,)</f>
        <v>2370</v>
      </c>
      <c r="K1426" s="37"/>
      <c r="L1426" s="37"/>
    </row>
    <row r="1427" spans="1:12" x14ac:dyDescent="0.25">
      <c r="A1427" s="37" t="s">
        <v>1446</v>
      </c>
      <c r="B1427" s="37" t="s">
        <v>4207</v>
      </c>
      <c r="C1427" s="37" t="s">
        <v>4207</v>
      </c>
      <c r="D1427" s="37" t="b">
        <f t="shared" si="22"/>
        <v>1</v>
      </c>
      <c r="E1427" s="37" t="str">
        <f>VLOOKUP(C1427,'EDB naming'!$A$6:$B$36,2,)</f>
        <v>Wellington Electricity</v>
      </c>
      <c r="F1427" s="37" t="str">
        <f>VLOOKUP(A1427,'NZ.Stat (Format)'!$C$10:$D$2050,2,)</f>
        <v>Upper Hutt city</v>
      </c>
      <c r="G1427" s="37" t="str">
        <f>VLOOKUP(F1427,'TLA-EDB'!$A$12:$C$78,3,)</f>
        <v/>
      </c>
      <c r="H1427" s="65">
        <f>VLOOKUP($A1427,'NZ.Stat (Format)'!$C$10:$H$2050,4,)</f>
        <v>120</v>
      </c>
      <c r="I1427" s="65">
        <f>VLOOKUP($A1427,'NZ.Stat (Format)'!$C$10:$H$2050,5,)</f>
        <v>120</v>
      </c>
      <c r="J1427" s="65">
        <f>VLOOKUP($A1427,'NZ.Stat (Format)'!$C$10:$H$2050,6,)</f>
        <v>120</v>
      </c>
      <c r="K1427" s="37"/>
      <c r="L1427" s="37"/>
    </row>
    <row r="1428" spans="1:12" x14ac:dyDescent="0.25">
      <c r="A1428" s="37" t="s">
        <v>1447</v>
      </c>
      <c r="B1428" s="37" t="s">
        <v>4207</v>
      </c>
      <c r="C1428" s="37" t="s">
        <v>4207</v>
      </c>
      <c r="D1428" s="37" t="b">
        <f t="shared" si="22"/>
        <v>1</v>
      </c>
      <c r="E1428" s="37" t="str">
        <f>VLOOKUP(C1428,'EDB naming'!$A$6:$B$36,2,)</f>
        <v>Wellington Electricity</v>
      </c>
      <c r="F1428" s="37" t="str">
        <f>VLOOKUP(A1428,'NZ.Stat (Format)'!$C$10:$D$2050,2,)</f>
        <v>Upper Hutt city</v>
      </c>
      <c r="G1428" s="37" t="str">
        <f>VLOOKUP(F1428,'TLA-EDB'!$A$12:$C$78,3,)</f>
        <v/>
      </c>
      <c r="H1428" s="65">
        <f>VLOOKUP($A1428,'NZ.Stat (Format)'!$C$10:$H$2050,4,)</f>
        <v>2240</v>
      </c>
      <c r="I1428" s="65">
        <f>VLOOKUP($A1428,'NZ.Stat (Format)'!$C$10:$H$2050,5,)</f>
        <v>2260</v>
      </c>
      <c r="J1428" s="65">
        <f>VLOOKUP($A1428,'NZ.Stat (Format)'!$C$10:$H$2050,6,)</f>
        <v>2270</v>
      </c>
      <c r="K1428" s="37"/>
      <c r="L1428" s="37"/>
    </row>
    <row r="1429" spans="1:12" x14ac:dyDescent="0.25">
      <c r="A1429" s="37" t="s">
        <v>1448</v>
      </c>
      <c r="B1429" s="37" t="s">
        <v>4207</v>
      </c>
      <c r="C1429" s="37" t="s">
        <v>4207</v>
      </c>
      <c r="D1429" s="37" t="b">
        <f t="shared" si="22"/>
        <v>1</v>
      </c>
      <c r="E1429" s="37" t="str">
        <f>VLOOKUP(C1429,'EDB naming'!$A$6:$B$36,2,)</f>
        <v>Wellington Electricity</v>
      </c>
      <c r="F1429" s="37" t="str">
        <f>VLOOKUP(A1429,'NZ.Stat (Format)'!$C$10:$D$2050,2,)</f>
        <v>Upper Hutt city</v>
      </c>
      <c r="G1429" s="37" t="str">
        <f>VLOOKUP(F1429,'TLA-EDB'!$A$12:$C$78,3,)</f>
        <v/>
      </c>
      <c r="H1429" s="65">
        <f>VLOOKUP($A1429,'NZ.Stat (Format)'!$C$10:$H$2050,4,)</f>
        <v>610</v>
      </c>
      <c r="I1429" s="65">
        <f>VLOOKUP($A1429,'NZ.Stat (Format)'!$C$10:$H$2050,5,)</f>
        <v>740</v>
      </c>
      <c r="J1429" s="65">
        <f>VLOOKUP($A1429,'NZ.Stat (Format)'!$C$10:$H$2050,6,)</f>
        <v>770</v>
      </c>
      <c r="K1429" s="37"/>
      <c r="L1429" s="37"/>
    </row>
    <row r="1430" spans="1:12" x14ac:dyDescent="0.25">
      <c r="A1430" s="37" t="s">
        <v>1449</v>
      </c>
      <c r="B1430" s="37" t="s">
        <v>4207</v>
      </c>
      <c r="C1430" s="37" t="s">
        <v>4207</v>
      </c>
      <c r="D1430" s="37" t="b">
        <f t="shared" si="22"/>
        <v>1</v>
      </c>
      <c r="E1430" s="37" t="str">
        <f>VLOOKUP(C1430,'EDB naming'!$A$6:$B$36,2,)</f>
        <v>Wellington Electricity</v>
      </c>
      <c r="F1430" s="37" t="str">
        <f>VLOOKUP(A1430,'NZ.Stat (Format)'!$C$10:$D$2050,2,)</f>
        <v>Upper Hutt city</v>
      </c>
      <c r="G1430" s="37" t="str">
        <f>VLOOKUP(F1430,'TLA-EDB'!$A$12:$C$78,3,)</f>
        <v/>
      </c>
      <c r="H1430" s="65">
        <f>VLOOKUP($A1430,'NZ.Stat (Format)'!$C$10:$H$2050,4,)</f>
        <v>3330</v>
      </c>
      <c r="I1430" s="65">
        <f>VLOOKUP($A1430,'NZ.Stat (Format)'!$C$10:$H$2050,5,)</f>
        <v>3350</v>
      </c>
      <c r="J1430" s="65">
        <f>VLOOKUP($A1430,'NZ.Stat (Format)'!$C$10:$H$2050,6,)</f>
        <v>3370</v>
      </c>
      <c r="K1430" s="37"/>
      <c r="L1430" s="37"/>
    </row>
    <row r="1431" spans="1:12" x14ac:dyDescent="0.25">
      <c r="A1431" s="37" t="s">
        <v>1450</v>
      </c>
      <c r="B1431" s="37" t="s">
        <v>4207</v>
      </c>
      <c r="C1431" s="37" t="s">
        <v>4207</v>
      </c>
      <c r="D1431" s="37" t="b">
        <f t="shared" si="22"/>
        <v>1</v>
      </c>
      <c r="E1431" s="37" t="str">
        <f>VLOOKUP(C1431,'EDB naming'!$A$6:$B$36,2,)</f>
        <v>Wellington Electricity</v>
      </c>
      <c r="F1431" s="37" t="str">
        <f>VLOOKUP(A1431,'NZ.Stat (Format)'!$C$10:$D$2050,2,)</f>
        <v>Upper Hutt city</v>
      </c>
      <c r="G1431" s="37" t="str">
        <f>VLOOKUP(F1431,'TLA-EDB'!$A$12:$C$78,3,)</f>
        <v/>
      </c>
      <c r="H1431" s="65">
        <f>VLOOKUP($A1431,'NZ.Stat (Format)'!$C$10:$H$2050,4,)</f>
        <v>2410</v>
      </c>
      <c r="I1431" s="65">
        <f>VLOOKUP($A1431,'NZ.Stat (Format)'!$C$10:$H$2050,5,)</f>
        <v>2480</v>
      </c>
      <c r="J1431" s="65">
        <f>VLOOKUP($A1431,'NZ.Stat (Format)'!$C$10:$H$2050,6,)</f>
        <v>2530</v>
      </c>
      <c r="K1431" s="37"/>
      <c r="L1431" s="37"/>
    </row>
    <row r="1432" spans="1:12" x14ac:dyDescent="0.25">
      <c r="A1432" s="37" t="s">
        <v>1451</v>
      </c>
      <c r="B1432" s="37" t="s">
        <v>4207</v>
      </c>
      <c r="C1432" s="37" t="s">
        <v>4207</v>
      </c>
      <c r="D1432" s="37" t="b">
        <f t="shared" si="22"/>
        <v>1</v>
      </c>
      <c r="E1432" s="37" t="str">
        <f>VLOOKUP(C1432,'EDB naming'!$A$6:$B$36,2,)</f>
        <v>Wellington Electricity</v>
      </c>
      <c r="F1432" s="37" t="str">
        <f>VLOOKUP(A1432,'NZ.Stat (Format)'!$C$10:$D$2050,2,)</f>
        <v>Upper Hutt city</v>
      </c>
      <c r="G1432" s="37" t="str">
        <f>VLOOKUP(F1432,'TLA-EDB'!$A$12:$C$78,3,)</f>
        <v/>
      </c>
      <c r="H1432" s="65">
        <f>VLOOKUP($A1432,'NZ.Stat (Format)'!$C$10:$H$2050,4,)</f>
        <v>2920</v>
      </c>
      <c r="I1432" s="65">
        <f>VLOOKUP($A1432,'NZ.Stat (Format)'!$C$10:$H$2050,5,)</f>
        <v>2980</v>
      </c>
      <c r="J1432" s="65">
        <f>VLOOKUP($A1432,'NZ.Stat (Format)'!$C$10:$H$2050,6,)</f>
        <v>3040</v>
      </c>
      <c r="K1432" s="37"/>
      <c r="L1432" s="37"/>
    </row>
    <row r="1433" spans="1:12" x14ac:dyDescent="0.25">
      <c r="A1433" s="37" t="s">
        <v>1452</v>
      </c>
      <c r="B1433" s="37" t="s">
        <v>4207</v>
      </c>
      <c r="C1433" s="37" t="s">
        <v>4207</v>
      </c>
      <c r="D1433" s="37" t="b">
        <f t="shared" si="22"/>
        <v>1</v>
      </c>
      <c r="E1433" s="37" t="str">
        <f>VLOOKUP(C1433,'EDB naming'!$A$6:$B$36,2,)</f>
        <v>Wellington Electricity</v>
      </c>
      <c r="F1433" s="37" t="str">
        <f>VLOOKUP(A1433,'NZ.Stat (Format)'!$C$10:$D$2050,2,)</f>
        <v>Upper Hutt city</v>
      </c>
      <c r="G1433" s="37" t="str">
        <f>VLOOKUP(F1433,'TLA-EDB'!$A$12:$C$78,3,)</f>
        <v/>
      </c>
      <c r="H1433" s="65">
        <f>VLOOKUP($A1433,'NZ.Stat (Format)'!$C$10:$H$2050,4,)</f>
        <v>3240</v>
      </c>
      <c r="I1433" s="65">
        <f>VLOOKUP($A1433,'NZ.Stat (Format)'!$C$10:$H$2050,5,)</f>
        <v>3450</v>
      </c>
      <c r="J1433" s="65">
        <f>VLOOKUP($A1433,'NZ.Stat (Format)'!$C$10:$H$2050,6,)</f>
        <v>3640</v>
      </c>
      <c r="K1433" s="37"/>
      <c r="L1433" s="37"/>
    </row>
    <row r="1434" spans="1:12" x14ac:dyDescent="0.25">
      <c r="A1434" s="37" t="s">
        <v>1453</v>
      </c>
      <c r="B1434" s="37" t="s">
        <v>4207</v>
      </c>
      <c r="C1434" s="37" t="s">
        <v>4207</v>
      </c>
      <c r="D1434" s="37" t="b">
        <f t="shared" si="22"/>
        <v>1</v>
      </c>
      <c r="E1434" s="37" t="str">
        <f>VLOOKUP(C1434,'EDB naming'!$A$6:$B$36,2,)</f>
        <v>Wellington Electricity</v>
      </c>
      <c r="F1434" s="37" t="str">
        <f>VLOOKUP(A1434,'NZ.Stat (Format)'!$C$10:$D$2050,2,)</f>
        <v>Upper Hutt city</v>
      </c>
      <c r="G1434" s="37" t="str">
        <f>VLOOKUP(F1434,'TLA-EDB'!$A$12:$C$78,3,)</f>
        <v/>
      </c>
      <c r="H1434" s="65">
        <f>VLOOKUP($A1434,'NZ.Stat (Format)'!$C$10:$H$2050,4,)</f>
        <v>2650</v>
      </c>
      <c r="I1434" s="65">
        <f>VLOOKUP($A1434,'NZ.Stat (Format)'!$C$10:$H$2050,5,)</f>
        <v>2710</v>
      </c>
      <c r="J1434" s="65">
        <f>VLOOKUP($A1434,'NZ.Stat (Format)'!$C$10:$H$2050,6,)</f>
        <v>2760</v>
      </c>
      <c r="K1434" s="37"/>
      <c r="L1434" s="37"/>
    </row>
    <row r="1435" spans="1:12" x14ac:dyDescent="0.25">
      <c r="A1435" s="37" t="s">
        <v>1454</v>
      </c>
      <c r="B1435" s="37" t="s">
        <v>4207</v>
      </c>
      <c r="C1435" s="37" t="s">
        <v>4207</v>
      </c>
      <c r="D1435" s="37" t="b">
        <f t="shared" si="22"/>
        <v>1</v>
      </c>
      <c r="E1435" s="37" t="str">
        <f>VLOOKUP(C1435,'EDB naming'!$A$6:$B$36,2,)</f>
        <v>Wellington Electricity</v>
      </c>
      <c r="F1435" s="37" t="str">
        <f>VLOOKUP(A1435,'NZ.Stat (Format)'!$C$10:$D$2050,2,)</f>
        <v>Lower Hutt city</v>
      </c>
      <c r="G1435" s="37" t="str">
        <f>VLOOKUP(F1435,'TLA-EDB'!$A$12:$C$78,3,)</f>
        <v/>
      </c>
      <c r="H1435" s="65">
        <f>VLOOKUP($A1435,'NZ.Stat (Format)'!$C$10:$H$2050,4,)</f>
        <v>3560</v>
      </c>
      <c r="I1435" s="65">
        <f>VLOOKUP($A1435,'NZ.Stat (Format)'!$C$10:$H$2050,5,)</f>
        <v>3640</v>
      </c>
      <c r="J1435" s="65">
        <f>VLOOKUP($A1435,'NZ.Stat (Format)'!$C$10:$H$2050,6,)</f>
        <v>3690</v>
      </c>
      <c r="K1435" s="37"/>
      <c r="L1435" s="37"/>
    </row>
    <row r="1436" spans="1:12" x14ac:dyDescent="0.25">
      <c r="A1436" s="37" t="s">
        <v>1455</v>
      </c>
      <c r="B1436" s="37" t="s">
        <v>4207</v>
      </c>
      <c r="C1436" s="37" t="s">
        <v>4207</v>
      </c>
      <c r="D1436" s="37" t="b">
        <f t="shared" si="22"/>
        <v>1</v>
      </c>
      <c r="E1436" s="37" t="str">
        <f>VLOOKUP(C1436,'EDB naming'!$A$6:$B$36,2,)</f>
        <v>Wellington Electricity</v>
      </c>
      <c r="F1436" s="37" t="str">
        <f>VLOOKUP(A1436,'NZ.Stat (Format)'!$C$10:$D$2050,2,)</f>
        <v>Lower Hutt city</v>
      </c>
      <c r="G1436" s="37" t="str">
        <f>VLOOKUP(F1436,'TLA-EDB'!$A$12:$C$78,3,)</f>
        <v/>
      </c>
      <c r="H1436" s="65">
        <f>VLOOKUP($A1436,'NZ.Stat (Format)'!$C$10:$H$2050,4,)</f>
        <v>2200</v>
      </c>
      <c r="I1436" s="65">
        <f>VLOOKUP($A1436,'NZ.Stat (Format)'!$C$10:$H$2050,5,)</f>
        <v>2240</v>
      </c>
      <c r="J1436" s="65">
        <f>VLOOKUP($A1436,'NZ.Stat (Format)'!$C$10:$H$2050,6,)</f>
        <v>2260</v>
      </c>
      <c r="K1436" s="37"/>
      <c r="L1436" s="37"/>
    </row>
    <row r="1437" spans="1:12" x14ac:dyDescent="0.25">
      <c r="A1437" s="37" t="s">
        <v>1456</v>
      </c>
      <c r="B1437" s="37" t="s">
        <v>4207</v>
      </c>
      <c r="C1437" s="37" t="s">
        <v>4207</v>
      </c>
      <c r="D1437" s="37" t="b">
        <f t="shared" si="22"/>
        <v>1</v>
      </c>
      <c r="E1437" s="37" t="str">
        <f>VLOOKUP(C1437,'EDB naming'!$A$6:$B$36,2,)</f>
        <v>Wellington Electricity</v>
      </c>
      <c r="F1437" s="37" t="str">
        <f>VLOOKUP(A1437,'NZ.Stat (Format)'!$C$10:$D$2050,2,)</f>
        <v>Lower Hutt city</v>
      </c>
      <c r="G1437" s="37" t="str">
        <f>VLOOKUP(F1437,'TLA-EDB'!$A$12:$C$78,3,)</f>
        <v/>
      </c>
      <c r="H1437" s="65">
        <f>VLOOKUP($A1437,'NZ.Stat (Format)'!$C$10:$H$2050,4,)</f>
        <v>2580</v>
      </c>
      <c r="I1437" s="65">
        <f>VLOOKUP($A1437,'NZ.Stat (Format)'!$C$10:$H$2050,5,)</f>
        <v>2580</v>
      </c>
      <c r="J1437" s="65">
        <f>VLOOKUP($A1437,'NZ.Stat (Format)'!$C$10:$H$2050,6,)</f>
        <v>2570</v>
      </c>
      <c r="K1437" s="37"/>
      <c r="L1437" s="37"/>
    </row>
    <row r="1438" spans="1:12" x14ac:dyDescent="0.25">
      <c r="A1438" s="37" t="s">
        <v>1457</v>
      </c>
      <c r="B1438" s="37" t="s">
        <v>4207</v>
      </c>
      <c r="C1438" s="37" t="s">
        <v>4207</v>
      </c>
      <c r="D1438" s="37" t="b">
        <f t="shared" si="22"/>
        <v>1</v>
      </c>
      <c r="E1438" s="37" t="str">
        <f>VLOOKUP(C1438,'EDB naming'!$A$6:$B$36,2,)</f>
        <v>Wellington Electricity</v>
      </c>
      <c r="F1438" s="37" t="str">
        <f>VLOOKUP(A1438,'NZ.Stat (Format)'!$C$10:$D$2050,2,)</f>
        <v>Lower Hutt city</v>
      </c>
      <c r="G1438" s="37" t="str">
        <f>VLOOKUP(F1438,'TLA-EDB'!$A$12:$C$78,3,)</f>
        <v/>
      </c>
      <c r="H1438" s="65">
        <f>VLOOKUP($A1438,'NZ.Stat (Format)'!$C$10:$H$2050,4,)</f>
        <v>1770</v>
      </c>
      <c r="I1438" s="65">
        <f>VLOOKUP($A1438,'NZ.Stat (Format)'!$C$10:$H$2050,5,)</f>
        <v>1790</v>
      </c>
      <c r="J1438" s="65">
        <f>VLOOKUP($A1438,'NZ.Stat (Format)'!$C$10:$H$2050,6,)</f>
        <v>1800</v>
      </c>
      <c r="K1438" s="37"/>
      <c r="L1438" s="37"/>
    </row>
    <row r="1439" spans="1:12" x14ac:dyDescent="0.25">
      <c r="A1439" s="37" t="s">
        <v>1458</v>
      </c>
      <c r="B1439" s="37" t="s">
        <v>4207</v>
      </c>
      <c r="C1439" s="37" t="s">
        <v>4207</v>
      </c>
      <c r="D1439" s="37" t="b">
        <f t="shared" si="22"/>
        <v>1</v>
      </c>
      <c r="E1439" s="37" t="str">
        <f>VLOOKUP(C1439,'EDB naming'!$A$6:$B$36,2,)</f>
        <v>Wellington Electricity</v>
      </c>
      <c r="F1439" s="37" t="str">
        <f>VLOOKUP(A1439,'NZ.Stat (Format)'!$C$10:$D$2050,2,)</f>
        <v>Lower Hutt city</v>
      </c>
      <c r="G1439" s="37" t="str">
        <f>VLOOKUP(F1439,'TLA-EDB'!$A$12:$C$78,3,)</f>
        <v/>
      </c>
      <c r="H1439" s="65">
        <f>VLOOKUP($A1439,'NZ.Stat (Format)'!$C$10:$H$2050,4,)</f>
        <v>3000</v>
      </c>
      <c r="I1439" s="65">
        <f>VLOOKUP($A1439,'NZ.Stat (Format)'!$C$10:$H$2050,5,)</f>
        <v>3060</v>
      </c>
      <c r="J1439" s="65">
        <f>VLOOKUP($A1439,'NZ.Stat (Format)'!$C$10:$H$2050,6,)</f>
        <v>3120</v>
      </c>
      <c r="K1439" s="37"/>
      <c r="L1439" s="37"/>
    </row>
    <row r="1440" spans="1:12" x14ac:dyDescent="0.25">
      <c r="A1440" s="37" t="s">
        <v>1459</v>
      </c>
      <c r="B1440" s="37" t="s">
        <v>4207</v>
      </c>
      <c r="C1440" s="37" t="s">
        <v>4207</v>
      </c>
      <c r="D1440" s="37" t="b">
        <f t="shared" si="22"/>
        <v>1</v>
      </c>
      <c r="E1440" s="37" t="str">
        <f>VLOOKUP(C1440,'EDB naming'!$A$6:$B$36,2,)</f>
        <v>Wellington Electricity</v>
      </c>
      <c r="F1440" s="37" t="str">
        <f>VLOOKUP(A1440,'NZ.Stat (Format)'!$C$10:$D$2050,2,)</f>
        <v>Lower Hutt city</v>
      </c>
      <c r="G1440" s="37" t="str">
        <f>VLOOKUP(F1440,'TLA-EDB'!$A$12:$C$78,3,)</f>
        <v/>
      </c>
      <c r="H1440" s="65">
        <f>VLOOKUP($A1440,'NZ.Stat (Format)'!$C$10:$H$2050,4,)</f>
        <v>3090</v>
      </c>
      <c r="I1440" s="65">
        <f>VLOOKUP($A1440,'NZ.Stat (Format)'!$C$10:$H$2050,5,)</f>
        <v>3140</v>
      </c>
      <c r="J1440" s="65">
        <f>VLOOKUP($A1440,'NZ.Stat (Format)'!$C$10:$H$2050,6,)</f>
        <v>3190</v>
      </c>
      <c r="K1440" s="37"/>
      <c r="L1440" s="37"/>
    </row>
    <row r="1441" spans="1:12" x14ac:dyDescent="0.25">
      <c r="A1441" s="37" t="s">
        <v>1460</v>
      </c>
      <c r="B1441" s="37" t="s">
        <v>4207</v>
      </c>
      <c r="C1441" s="37" t="s">
        <v>4207</v>
      </c>
      <c r="D1441" s="37" t="b">
        <f t="shared" si="22"/>
        <v>1</v>
      </c>
      <c r="E1441" s="37" t="str">
        <f>VLOOKUP(C1441,'EDB naming'!$A$6:$B$36,2,)</f>
        <v>Wellington Electricity</v>
      </c>
      <c r="F1441" s="37" t="str">
        <f>VLOOKUP(A1441,'NZ.Stat (Format)'!$C$10:$D$2050,2,)</f>
        <v>Lower Hutt city</v>
      </c>
      <c r="G1441" s="37" t="str">
        <f>VLOOKUP(F1441,'TLA-EDB'!$A$12:$C$78,3,)</f>
        <v/>
      </c>
      <c r="H1441" s="65">
        <f>VLOOKUP($A1441,'NZ.Stat (Format)'!$C$10:$H$2050,4,)</f>
        <v>2500</v>
      </c>
      <c r="I1441" s="65">
        <f>VLOOKUP($A1441,'NZ.Stat (Format)'!$C$10:$H$2050,5,)</f>
        <v>2550</v>
      </c>
      <c r="J1441" s="65">
        <f>VLOOKUP($A1441,'NZ.Stat (Format)'!$C$10:$H$2050,6,)</f>
        <v>2600</v>
      </c>
      <c r="K1441" s="37"/>
      <c r="L1441" s="37"/>
    </row>
    <row r="1442" spans="1:12" x14ac:dyDescent="0.25">
      <c r="A1442" s="37" t="s">
        <v>1461</v>
      </c>
      <c r="B1442" s="37" t="s">
        <v>4207</v>
      </c>
      <c r="C1442" s="37" t="s">
        <v>4207</v>
      </c>
      <c r="D1442" s="37" t="b">
        <f t="shared" si="22"/>
        <v>1</v>
      </c>
      <c r="E1442" s="37" t="str">
        <f>VLOOKUP(C1442,'EDB naming'!$A$6:$B$36,2,)</f>
        <v>Wellington Electricity</v>
      </c>
      <c r="F1442" s="37" t="str">
        <f>VLOOKUP(A1442,'NZ.Stat (Format)'!$C$10:$D$2050,2,)</f>
        <v>Lower Hutt city</v>
      </c>
      <c r="G1442" s="37" t="str">
        <f>VLOOKUP(F1442,'TLA-EDB'!$A$12:$C$78,3,)</f>
        <v/>
      </c>
      <c r="H1442" s="65">
        <f>VLOOKUP($A1442,'NZ.Stat (Format)'!$C$10:$H$2050,4,)</f>
        <v>4860</v>
      </c>
      <c r="I1442" s="65">
        <f>VLOOKUP($A1442,'NZ.Stat (Format)'!$C$10:$H$2050,5,)</f>
        <v>4880</v>
      </c>
      <c r="J1442" s="65">
        <f>VLOOKUP($A1442,'NZ.Stat (Format)'!$C$10:$H$2050,6,)</f>
        <v>4880</v>
      </c>
      <c r="K1442" s="37"/>
      <c r="L1442" s="37"/>
    </row>
    <row r="1443" spans="1:12" x14ac:dyDescent="0.25">
      <c r="A1443" s="37" t="s">
        <v>1462</v>
      </c>
      <c r="B1443" s="37" t="s">
        <v>4207</v>
      </c>
      <c r="C1443" s="37" t="s">
        <v>4207</v>
      </c>
      <c r="D1443" s="37" t="b">
        <f t="shared" si="22"/>
        <v>1</v>
      </c>
      <c r="E1443" s="37" t="str">
        <f>VLOOKUP(C1443,'EDB naming'!$A$6:$B$36,2,)</f>
        <v>Wellington Electricity</v>
      </c>
      <c r="F1443" s="37" t="str">
        <f>VLOOKUP(A1443,'NZ.Stat (Format)'!$C$10:$D$2050,2,)</f>
        <v>Lower Hutt city</v>
      </c>
      <c r="G1443" s="37" t="str">
        <f>VLOOKUP(F1443,'TLA-EDB'!$A$12:$C$78,3,)</f>
        <v/>
      </c>
      <c r="H1443" s="65">
        <f>VLOOKUP($A1443,'NZ.Stat (Format)'!$C$10:$H$2050,4,)</f>
        <v>3690</v>
      </c>
      <c r="I1443" s="65">
        <f>VLOOKUP($A1443,'NZ.Stat (Format)'!$C$10:$H$2050,5,)</f>
        <v>3710</v>
      </c>
      <c r="J1443" s="65">
        <f>VLOOKUP($A1443,'NZ.Stat (Format)'!$C$10:$H$2050,6,)</f>
        <v>3730</v>
      </c>
      <c r="K1443" s="37"/>
      <c r="L1443" s="37"/>
    </row>
    <row r="1444" spans="1:12" x14ac:dyDescent="0.25">
      <c r="A1444" s="37" t="s">
        <v>1463</v>
      </c>
      <c r="B1444" s="37" t="s">
        <v>4207</v>
      </c>
      <c r="C1444" s="37" t="s">
        <v>4207</v>
      </c>
      <c r="D1444" s="37" t="b">
        <f t="shared" si="22"/>
        <v>1</v>
      </c>
      <c r="E1444" s="37" t="str">
        <f>VLOOKUP(C1444,'EDB naming'!$A$6:$B$36,2,)</f>
        <v>Wellington Electricity</v>
      </c>
      <c r="F1444" s="37" t="str">
        <f>VLOOKUP(A1444,'NZ.Stat (Format)'!$C$10:$D$2050,2,)</f>
        <v>Lower Hutt city</v>
      </c>
      <c r="G1444" s="37" t="str">
        <f>VLOOKUP(F1444,'TLA-EDB'!$A$12:$C$78,3,)</f>
        <v/>
      </c>
      <c r="H1444" s="65">
        <f>VLOOKUP($A1444,'NZ.Stat (Format)'!$C$10:$H$2050,4,)</f>
        <v>2570</v>
      </c>
      <c r="I1444" s="65">
        <f>VLOOKUP($A1444,'NZ.Stat (Format)'!$C$10:$H$2050,5,)</f>
        <v>2570</v>
      </c>
      <c r="J1444" s="65">
        <f>VLOOKUP($A1444,'NZ.Stat (Format)'!$C$10:$H$2050,6,)</f>
        <v>2580</v>
      </c>
      <c r="K1444" s="37"/>
      <c r="L1444" s="37"/>
    </row>
    <row r="1445" spans="1:12" x14ac:dyDescent="0.25">
      <c r="A1445" s="37" t="s">
        <v>1464</v>
      </c>
      <c r="B1445" s="37" t="s">
        <v>4207</v>
      </c>
      <c r="C1445" s="37" t="s">
        <v>4207</v>
      </c>
      <c r="D1445" s="37" t="b">
        <f t="shared" si="22"/>
        <v>1</v>
      </c>
      <c r="E1445" s="37" t="str">
        <f>VLOOKUP(C1445,'EDB naming'!$A$6:$B$36,2,)</f>
        <v>Wellington Electricity</v>
      </c>
      <c r="F1445" s="37" t="str">
        <f>VLOOKUP(A1445,'NZ.Stat (Format)'!$C$10:$D$2050,2,)</f>
        <v>Lower Hutt city</v>
      </c>
      <c r="G1445" s="37" t="str">
        <f>VLOOKUP(F1445,'TLA-EDB'!$A$12:$C$78,3,)</f>
        <v/>
      </c>
      <c r="H1445" s="65">
        <f>VLOOKUP($A1445,'NZ.Stat (Format)'!$C$10:$H$2050,4,)</f>
        <v>2620</v>
      </c>
      <c r="I1445" s="65">
        <f>VLOOKUP($A1445,'NZ.Stat (Format)'!$C$10:$H$2050,5,)</f>
        <v>2690</v>
      </c>
      <c r="J1445" s="65">
        <f>VLOOKUP($A1445,'NZ.Stat (Format)'!$C$10:$H$2050,6,)</f>
        <v>2740</v>
      </c>
      <c r="K1445" s="37"/>
      <c r="L1445" s="37"/>
    </row>
    <row r="1446" spans="1:12" x14ac:dyDescent="0.25">
      <c r="A1446" s="37" t="s">
        <v>1465</v>
      </c>
      <c r="B1446" s="37" t="s">
        <v>4207</v>
      </c>
      <c r="C1446" s="37" t="s">
        <v>4207</v>
      </c>
      <c r="D1446" s="37" t="b">
        <f t="shared" si="22"/>
        <v>1</v>
      </c>
      <c r="E1446" s="37" t="str">
        <f>VLOOKUP(C1446,'EDB naming'!$A$6:$B$36,2,)</f>
        <v>Wellington Electricity</v>
      </c>
      <c r="F1446" s="37" t="str">
        <f>VLOOKUP(A1446,'NZ.Stat (Format)'!$C$10:$D$2050,2,)</f>
        <v>Lower Hutt city</v>
      </c>
      <c r="G1446" s="37" t="str">
        <f>VLOOKUP(F1446,'TLA-EDB'!$A$12:$C$78,3,)</f>
        <v/>
      </c>
      <c r="H1446" s="65">
        <f>VLOOKUP($A1446,'NZ.Stat (Format)'!$C$10:$H$2050,4,)</f>
        <v>3150</v>
      </c>
      <c r="I1446" s="65">
        <f>VLOOKUP($A1446,'NZ.Stat (Format)'!$C$10:$H$2050,5,)</f>
        <v>3190</v>
      </c>
      <c r="J1446" s="65">
        <f>VLOOKUP($A1446,'NZ.Stat (Format)'!$C$10:$H$2050,6,)</f>
        <v>3220</v>
      </c>
      <c r="K1446" s="37"/>
      <c r="L1446" s="37"/>
    </row>
    <row r="1447" spans="1:12" x14ac:dyDescent="0.25">
      <c r="A1447" s="37" t="s">
        <v>1466</v>
      </c>
      <c r="B1447" s="37" t="s">
        <v>4207</v>
      </c>
      <c r="C1447" s="37" t="s">
        <v>4207</v>
      </c>
      <c r="D1447" s="37" t="b">
        <f t="shared" si="22"/>
        <v>1</v>
      </c>
      <c r="E1447" s="37" t="str">
        <f>VLOOKUP(C1447,'EDB naming'!$A$6:$B$36,2,)</f>
        <v>Wellington Electricity</v>
      </c>
      <c r="F1447" s="37" t="str">
        <f>VLOOKUP(A1447,'NZ.Stat (Format)'!$C$10:$D$2050,2,)</f>
        <v>Lower Hutt city</v>
      </c>
      <c r="G1447" s="37" t="str">
        <f>VLOOKUP(F1447,'TLA-EDB'!$A$12:$C$78,3,)</f>
        <v/>
      </c>
      <c r="H1447" s="65">
        <f>VLOOKUP($A1447,'NZ.Stat (Format)'!$C$10:$H$2050,4,)</f>
        <v>3010</v>
      </c>
      <c r="I1447" s="65">
        <f>VLOOKUP($A1447,'NZ.Stat (Format)'!$C$10:$H$2050,5,)</f>
        <v>3040</v>
      </c>
      <c r="J1447" s="65">
        <f>VLOOKUP($A1447,'NZ.Stat (Format)'!$C$10:$H$2050,6,)</f>
        <v>3040</v>
      </c>
      <c r="K1447" s="37"/>
      <c r="L1447" s="37"/>
    </row>
    <row r="1448" spans="1:12" x14ac:dyDescent="0.25">
      <c r="A1448" s="37" t="s">
        <v>1467</v>
      </c>
      <c r="B1448" s="37" t="s">
        <v>4207</v>
      </c>
      <c r="C1448" s="37" t="s">
        <v>4207</v>
      </c>
      <c r="D1448" s="37" t="b">
        <f t="shared" si="22"/>
        <v>1</v>
      </c>
      <c r="E1448" s="37" t="str">
        <f>VLOOKUP(C1448,'EDB naming'!$A$6:$B$36,2,)</f>
        <v>Wellington Electricity</v>
      </c>
      <c r="F1448" s="37" t="str">
        <f>VLOOKUP(A1448,'NZ.Stat (Format)'!$C$10:$D$2050,2,)</f>
        <v>Lower Hutt city</v>
      </c>
      <c r="G1448" s="37" t="str">
        <f>VLOOKUP(F1448,'TLA-EDB'!$A$12:$C$78,3,)</f>
        <v/>
      </c>
      <c r="H1448" s="65">
        <f>VLOOKUP($A1448,'NZ.Stat (Format)'!$C$10:$H$2050,4,)</f>
        <v>910</v>
      </c>
      <c r="I1448" s="65">
        <f>VLOOKUP($A1448,'NZ.Stat (Format)'!$C$10:$H$2050,5,)</f>
        <v>910</v>
      </c>
      <c r="J1448" s="65">
        <f>VLOOKUP($A1448,'NZ.Stat (Format)'!$C$10:$H$2050,6,)</f>
        <v>910</v>
      </c>
      <c r="K1448" s="37"/>
      <c r="L1448" s="37"/>
    </row>
    <row r="1449" spans="1:12" x14ac:dyDescent="0.25">
      <c r="A1449" s="37" t="s">
        <v>1468</v>
      </c>
      <c r="B1449" s="37" t="s">
        <v>4207</v>
      </c>
      <c r="C1449" s="37" t="s">
        <v>4207</v>
      </c>
      <c r="D1449" s="37" t="b">
        <f t="shared" si="22"/>
        <v>1</v>
      </c>
      <c r="E1449" s="37" t="str">
        <f>VLOOKUP(C1449,'EDB naming'!$A$6:$B$36,2,)</f>
        <v>Wellington Electricity</v>
      </c>
      <c r="F1449" s="37" t="str">
        <f>VLOOKUP(A1449,'NZ.Stat (Format)'!$C$10:$D$2050,2,)</f>
        <v>Lower Hutt city</v>
      </c>
      <c r="G1449" s="37" t="str">
        <f>VLOOKUP(F1449,'TLA-EDB'!$A$12:$C$78,3,)</f>
        <v/>
      </c>
      <c r="H1449" s="65">
        <f>VLOOKUP($A1449,'NZ.Stat (Format)'!$C$10:$H$2050,4,)</f>
        <v>4390</v>
      </c>
      <c r="I1449" s="65">
        <f>VLOOKUP($A1449,'NZ.Stat (Format)'!$C$10:$H$2050,5,)</f>
        <v>4410</v>
      </c>
      <c r="J1449" s="65">
        <f>VLOOKUP($A1449,'NZ.Stat (Format)'!$C$10:$H$2050,6,)</f>
        <v>4420</v>
      </c>
      <c r="K1449" s="37"/>
      <c r="L1449" s="37"/>
    </row>
    <row r="1450" spans="1:12" x14ac:dyDescent="0.25">
      <c r="A1450" s="37" t="s">
        <v>1469</v>
      </c>
      <c r="B1450" s="37" t="s">
        <v>4207</v>
      </c>
      <c r="C1450" s="37" t="s">
        <v>4207</v>
      </c>
      <c r="D1450" s="37" t="b">
        <f t="shared" si="22"/>
        <v>1</v>
      </c>
      <c r="E1450" s="37" t="str">
        <f>VLOOKUP(C1450,'EDB naming'!$A$6:$B$36,2,)</f>
        <v>Wellington Electricity</v>
      </c>
      <c r="F1450" s="37" t="str">
        <f>VLOOKUP(A1450,'NZ.Stat (Format)'!$C$10:$D$2050,2,)</f>
        <v>Lower Hutt city</v>
      </c>
      <c r="G1450" s="37" t="str">
        <f>VLOOKUP(F1450,'TLA-EDB'!$A$12:$C$78,3,)</f>
        <v/>
      </c>
      <c r="H1450" s="65">
        <f>VLOOKUP($A1450,'NZ.Stat (Format)'!$C$10:$H$2050,4,)</f>
        <v>1530</v>
      </c>
      <c r="I1450" s="65">
        <f>VLOOKUP($A1450,'NZ.Stat (Format)'!$C$10:$H$2050,5,)</f>
        <v>1550</v>
      </c>
      <c r="J1450" s="65">
        <f>VLOOKUP($A1450,'NZ.Stat (Format)'!$C$10:$H$2050,6,)</f>
        <v>1570</v>
      </c>
      <c r="K1450" s="37"/>
      <c r="L1450" s="37"/>
    </row>
    <row r="1451" spans="1:12" x14ac:dyDescent="0.25">
      <c r="A1451" s="37" t="s">
        <v>1470</v>
      </c>
      <c r="B1451" s="37" t="s">
        <v>4207</v>
      </c>
      <c r="C1451" s="37" t="s">
        <v>4207</v>
      </c>
      <c r="D1451" s="37" t="b">
        <f t="shared" si="22"/>
        <v>1</v>
      </c>
      <c r="E1451" s="37" t="str">
        <f>VLOOKUP(C1451,'EDB naming'!$A$6:$B$36,2,)</f>
        <v>Wellington Electricity</v>
      </c>
      <c r="F1451" s="37" t="str">
        <f>VLOOKUP(A1451,'NZ.Stat (Format)'!$C$10:$D$2050,2,)</f>
        <v>Lower Hutt city</v>
      </c>
      <c r="G1451" s="37" t="str">
        <f>VLOOKUP(F1451,'TLA-EDB'!$A$12:$C$78,3,)</f>
        <v/>
      </c>
      <c r="H1451" s="65">
        <f>VLOOKUP($A1451,'NZ.Stat (Format)'!$C$10:$H$2050,4,)</f>
        <v>2710</v>
      </c>
      <c r="I1451" s="65">
        <f>VLOOKUP($A1451,'NZ.Stat (Format)'!$C$10:$H$2050,5,)</f>
        <v>2740</v>
      </c>
      <c r="J1451" s="65">
        <f>VLOOKUP($A1451,'NZ.Stat (Format)'!$C$10:$H$2050,6,)</f>
        <v>2760</v>
      </c>
      <c r="K1451" s="37"/>
      <c r="L1451" s="37"/>
    </row>
    <row r="1452" spans="1:12" x14ac:dyDescent="0.25">
      <c r="A1452" s="37" t="s">
        <v>1471</v>
      </c>
      <c r="B1452" s="37" t="s">
        <v>4207</v>
      </c>
      <c r="C1452" s="37" t="s">
        <v>4207</v>
      </c>
      <c r="D1452" s="37" t="b">
        <f t="shared" si="22"/>
        <v>1</v>
      </c>
      <c r="E1452" s="37" t="str">
        <f>VLOOKUP(C1452,'EDB naming'!$A$6:$B$36,2,)</f>
        <v>Wellington Electricity</v>
      </c>
      <c r="F1452" s="37" t="str">
        <f>VLOOKUP(A1452,'NZ.Stat (Format)'!$C$10:$D$2050,2,)</f>
        <v>Lower Hutt city</v>
      </c>
      <c r="G1452" s="37" t="str">
        <f>VLOOKUP(F1452,'TLA-EDB'!$A$12:$C$78,3,)</f>
        <v/>
      </c>
      <c r="H1452" s="65">
        <f>VLOOKUP($A1452,'NZ.Stat (Format)'!$C$10:$H$2050,4,)</f>
        <v>1590</v>
      </c>
      <c r="I1452" s="65">
        <f>VLOOKUP($A1452,'NZ.Stat (Format)'!$C$10:$H$2050,5,)</f>
        <v>1600</v>
      </c>
      <c r="J1452" s="65">
        <f>VLOOKUP($A1452,'NZ.Stat (Format)'!$C$10:$H$2050,6,)</f>
        <v>1590</v>
      </c>
      <c r="K1452" s="37"/>
      <c r="L1452" s="37"/>
    </row>
    <row r="1453" spans="1:12" x14ac:dyDescent="0.25">
      <c r="A1453" s="37" t="s">
        <v>1472</v>
      </c>
      <c r="B1453" s="37" t="s">
        <v>4207</v>
      </c>
      <c r="C1453" s="37" t="s">
        <v>4207</v>
      </c>
      <c r="D1453" s="37" t="b">
        <f t="shared" si="22"/>
        <v>1</v>
      </c>
      <c r="E1453" s="37" t="str">
        <f>VLOOKUP(C1453,'EDB naming'!$A$6:$B$36,2,)</f>
        <v>Wellington Electricity</v>
      </c>
      <c r="F1453" s="37" t="str">
        <f>VLOOKUP(A1453,'NZ.Stat (Format)'!$C$10:$D$2050,2,)</f>
        <v>Lower Hutt city</v>
      </c>
      <c r="G1453" s="37" t="str">
        <f>VLOOKUP(F1453,'TLA-EDB'!$A$12:$C$78,3,)</f>
        <v/>
      </c>
      <c r="H1453" s="65">
        <f>VLOOKUP($A1453,'NZ.Stat (Format)'!$C$10:$H$2050,4,)</f>
        <v>1350</v>
      </c>
      <c r="I1453" s="65">
        <f>VLOOKUP($A1453,'NZ.Stat (Format)'!$C$10:$H$2050,5,)</f>
        <v>1320</v>
      </c>
      <c r="J1453" s="65">
        <f>VLOOKUP($A1453,'NZ.Stat (Format)'!$C$10:$H$2050,6,)</f>
        <v>1300</v>
      </c>
      <c r="K1453" s="37"/>
      <c r="L1453" s="37"/>
    </row>
    <row r="1454" spans="1:12" x14ac:dyDescent="0.25">
      <c r="A1454" s="37" t="s">
        <v>1473</v>
      </c>
      <c r="B1454" s="37" t="s">
        <v>4207</v>
      </c>
      <c r="C1454" s="37" t="s">
        <v>4207</v>
      </c>
      <c r="D1454" s="37" t="b">
        <f t="shared" si="22"/>
        <v>1</v>
      </c>
      <c r="E1454" s="37" t="str">
        <f>VLOOKUP(C1454,'EDB naming'!$A$6:$B$36,2,)</f>
        <v>Wellington Electricity</v>
      </c>
      <c r="F1454" s="37" t="str">
        <f>VLOOKUP(A1454,'NZ.Stat (Format)'!$C$10:$D$2050,2,)</f>
        <v>Lower Hutt city</v>
      </c>
      <c r="G1454" s="37" t="str">
        <f>VLOOKUP(F1454,'TLA-EDB'!$A$12:$C$78,3,)</f>
        <v/>
      </c>
      <c r="H1454" s="65">
        <f>VLOOKUP($A1454,'NZ.Stat (Format)'!$C$10:$H$2050,4,)</f>
        <v>4470</v>
      </c>
      <c r="I1454" s="65">
        <f>VLOOKUP($A1454,'NZ.Stat (Format)'!$C$10:$H$2050,5,)</f>
        <v>4700</v>
      </c>
      <c r="J1454" s="65">
        <f>VLOOKUP($A1454,'NZ.Stat (Format)'!$C$10:$H$2050,6,)</f>
        <v>4760</v>
      </c>
      <c r="K1454" s="37"/>
      <c r="L1454" s="37"/>
    </row>
    <row r="1455" spans="1:12" x14ac:dyDescent="0.25">
      <c r="A1455" s="37" t="s">
        <v>1474</v>
      </c>
      <c r="B1455" s="37" t="s">
        <v>4207</v>
      </c>
      <c r="C1455" s="37" t="s">
        <v>4207</v>
      </c>
      <c r="D1455" s="37" t="b">
        <f t="shared" si="22"/>
        <v>1</v>
      </c>
      <c r="E1455" s="37" t="str">
        <f>VLOOKUP(C1455,'EDB naming'!$A$6:$B$36,2,)</f>
        <v>Wellington Electricity</v>
      </c>
      <c r="F1455" s="37" t="str">
        <f>VLOOKUP(A1455,'NZ.Stat (Format)'!$C$10:$D$2050,2,)</f>
        <v>Lower Hutt city</v>
      </c>
      <c r="G1455" s="37" t="str">
        <f>VLOOKUP(F1455,'TLA-EDB'!$A$12:$C$78,3,)</f>
        <v/>
      </c>
      <c r="H1455" s="65">
        <f>VLOOKUP($A1455,'NZ.Stat (Format)'!$C$10:$H$2050,4,)</f>
        <v>2160</v>
      </c>
      <c r="I1455" s="65">
        <f>VLOOKUP($A1455,'NZ.Stat (Format)'!$C$10:$H$2050,5,)</f>
        <v>2200</v>
      </c>
      <c r="J1455" s="65">
        <f>VLOOKUP($A1455,'NZ.Stat (Format)'!$C$10:$H$2050,6,)</f>
        <v>2220</v>
      </c>
      <c r="K1455" s="37"/>
      <c r="L1455" s="37"/>
    </row>
    <row r="1456" spans="1:12" x14ac:dyDescent="0.25">
      <c r="A1456" s="37" t="s">
        <v>1475</v>
      </c>
      <c r="B1456" s="37" t="s">
        <v>4207</v>
      </c>
      <c r="C1456" s="37" t="s">
        <v>4207</v>
      </c>
      <c r="D1456" s="37" t="b">
        <f t="shared" si="22"/>
        <v>1</v>
      </c>
      <c r="E1456" s="37" t="str">
        <f>VLOOKUP(C1456,'EDB naming'!$A$6:$B$36,2,)</f>
        <v>Wellington Electricity</v>
      </c>
      <c r="F1456" s="37" t="str">
        <f>VLOOKUP(A1456,'NZ.Stat (Format)'!$C$10:$D$2050,2,)</f>
        <v>Lower Hutt city</v>
      </c>
      <c r="G1456" s="37" t="str">
        <f>VLOOKUP(F1456,'TLA-EDB'!$A$12:$C$78,3,)</f>
        <v/>
      </c>
      <c r="H1456" s="65">
        <f>VLOOKUP($A1456,'NZ.Stat (Format)'!$C$10:$H$2050,4,)</f>
        <v>4050</v>
      </c>
      <c r="I1456" s="65">
        <f>VLOOKUP($A1456,'NZ.Stat (Format)'!$C$10:$H$2050,5,)</f>
        <v>4180</v>
      </c>
      <c r="J1456" s="65">
        <f>VLOOKUP($A1456,'NZ.Stat (Format)'!$C$10:$H$2050,6,)</f>
        <v>4300</v>
      </c>
      <c r="K1456" s="37"/>
      <c r="L1456" s="37"/>
    </row>
    <row r="1457" spans="1:12" x14ac:dyDescent="0.25">
      <c r="A1457" s="37" t="s">
        <v>1476</v>
      </c>
      <c r="B1457" s="37" t="s">
        <v>4207</v>
      </c>
      <c r="C1457" s="37" t="s">
        <v>4207</v>
      </c>
      <c r="D1457" s="37" t="b">
        <f t="shared" si="22"/>
        <v>1</v>
      </c>
      <c r="E1457" s="37" t="str">
        <f>VLOOKUP(C1457,'EDB naming'!$A$6:$B$36,2,)</f>
        <v>Wellington Electricity</v>
      </c>
      <c r="F1457" s="37" t="str">
        <f>VLOOKUP(A1457,'NZ.Stat (Format)'!$C$10:$D$2050,2,)</f>
        <v>Lower Hutt city</v>
      </c>
      <c r="G1457" s="37" t="str">
        <f>VLOOKUP(F1457,'TLA-EDB'!$A$12:$C$78,3,)</f>
        <v/>
      </c>
      <c r="H1457" s="65">
        <f>VLOOKUP($A1457,'NZ.Stat (Format)'!$C$10:$H$2050,4,)</f>
        <v>1240</v>
      </c>
      <c r="I1457" s="65">
        <f>VLOOKUP($A1457,'NZ.Stat (Format)'!$C$10:$H$2050,5,)</f>
        <v>1270</v>
      </c>
      <c r="J1457" s="65">
        <f>VLOOKUP($A1457,'NZ.Stat (Format)'!$C$10:$H$2050,6,)</f>
        <v>1290</v>
      </c>
      <c r="K1457" s="37"/>
      <c r="L1457" s="37"/>
    </row>
    <row r="1458" spans="1:12" x14ac:dyDescent="0.25">
      <c r="A1458" s="37" t="s">
        <v>1477</v>
      </c>
      <c r="B1458" s="37" t="s">
        <v>325</v>
      </c>
      <c r="C1458" s="37" t="s">
        <v>325</v>
      </c>
      <c r="D1458" s="37" t="b">
        <f t="shared" si="22"/>
        <v>1</v>
      </c>
      <c r="E1458" s="37" t="str">
        <f>VLOOKUP(C1458,'EDB naming'!$A$6:$B$36,2,)</f>
        <v>Orion NZ</v>
      </c>
      <c r="F1458" s="37" t="str">
        <f>VLOOKUP(A1458,'NZ.Stat (Format)'!$C$10:$D$2050,2,)</f>
        <v>Christchurch city</v>
      </c>
      <c r="G1458" s="37" t="str">
        <f>VLOOKUP(F1458,'TLA-EDB'!$A$12:$C$78,3,)</f>
        <v/>
      </c>
      <c r="H1458" s="65">
        <f>VLOOKUP($A1458,'NZ.Stat (Format)'!$C$10:$H$2050,4,)</f>
        <v>860</v>
      </c>
      <c r="I1458" s="65">
        <f>VLOOKUP($A1458,'NZ.Stat (Format)'!$C$10:$H$2050,5,)</f>
        <v>860</v>
      </c>
      <c r="J1458" s="65">
        <f>VLOOKUP($A1458,'NZ.Stat (Format)'!$C$10:$H$2050,6,)</f>
        <v>870</v>
      </c>
      <c r="K1458" s="37"/>
      <c r="L1458" s="37"/>
    </row>
    <row r="1459" spans="1:12" x14ac:dyDescent="0.25">
      <c r="A1459" s="37" t="s">
        <v>1478</v>
      </c>
      <c r="B1459" s="37" t="s">
        <v>4207</v>
      </c>
      <c r="C1459" s="37" t="s">
        <v>4207</v>
      </c>
      <c r="D1459" s="37" t="b">
        <f t="shared" si="22"/>
        <v>1</v>
      </c>
      <c r="E1459" s="37" t="str">
        <f>VLOOKUP(C1459,'EDB naming'!$A$6:$B$36,2,)</f>
        <v>Wellington Electricity</v>
      </c>
      <c r="F1459" s="37" t="str">
        <f>VLOOKUP(A1459,'NZ.Stat (Format)'!$C$10:$D$2050,2,)</f>
        <v>Lower Hutt city</v>
      </c>
      <c r="G1459" s="37" t="str">
        <f>VLOOKUP(F1459,'TLA-EDB'!$A$12:$C$78,3,)</f>
        <v/>
      </c>
      <c r="H1459" s="65">
        <f>VLOOKUP($A1459,'NZ.Stat (Format)'!$C$10:$H$2050,4,)</f>
        <v>2900</v>
      </c>
      <c r="I1459" s="65">
        <f>VLOOKUP($A1459,'NZ.Stat (Format)'!$C$10:$H$2050,5,)</f>
        <v>2990</v>
      </c>
      <c r="J1459" s="65">
        <f>VLOOKUP($A1459,'NZ.Stat (Format)'!$C$10:$H$2050,6,)</f>
        <v>3060</v>
      </c>
      <c r="K1459" s="37"/>
      <c r="L1459" s="37"/>
    </row>
    <row r="1460" spans="1:12" x14ac:dyDescent="0.25">
      <c r="A1460" s="37" t="s">
        <v>1479</v>
      </c>
      <c r="B1460" s="37" t="s">
        <v>4207</v>
      </c>
      <c r="C1460" s="37" t="s">
        <v>4207</v>
      </c>
      <c r="D1460" s="37" t="b">
        <f t="shared" si="22"/>
        <v>1</v>
      </c>
      <c r="E1460" s="37" t="str">
        <f>VLOOKUP(C1460,'EDB naming'!$A$6:$B$36,2,)</f>
        <v>Wellington Electricity</v>
      </c>
      <c r="F1460" s="37" t="str">
        <f>VLOOKUP(A1460,'NZ.Stat (Format)'!$C$10:$D$2050,2,)</f>
        <v>Lower Hutt city</v>
      </c>
      <c r="G1460" s="37" t="str">
        <f>VLOOKUP(F1460,'TLA-EDB'!$A$12:$C$78,3,)</f>
        <v/>
      </c>
      <c r="H1460" s="65">
        <f>VLOOKUP($A1460,'NZ.Stat (Format)'!$C$10:$H$2050,4,)</f>
        <v>2950</v>
      </c>
      <c r="I1460" s="65">
        <f>VLOOKUP($A1460,'NZ.Stat (Format)'!$C$10:$H$2050,5,)</f>
        <v>3040</v>
      </c>
      <c r="J1460" s="65">
        <f>VLOOKUP($A1460,'NZ.Stat (Format)'!$C$10:$H$2050,6,)</f>
        <v>3120</v>
      </c>
      <c r="K1460" s="37"/>
      <c r="L1460" s="37"/>
    </row>
    <row r="1461" spans="1:12" x14ac:dyDescent="0.25">
      <c r="A1461" s="37" t="s">
        <v>1480</v>
      </c>
      <c r="B1461" s="37" t="s">
        <v>325</v>
      </c>
      <c r="C1461" s="37" t="s">
        <v>325</v>
      </c>
      <c r="D1461" s="37" t="b">
        <f t="shared" si="22"/>
        <v>1</v>
      </c>
      <c r="E1461" s="37" t="str">
        <f>VLOOKUP(C1461,'EDB naming'!$A$6:$B$36,2,)</f>
        <v>Orion NZ</v>
      </c>
      <c r="F1461" s="37" t="str">
        <f>VLOOKUP(A1461,'NZ.Stat (Format)'!$C$10:$D$2050,2,)</f>
        <v>Christchurch city</v>
      </c>
      <c r="G1461" s="37" t="str">
        <f>VLOOKUP(F1461,'TLA-EDB'!$A$12:$C$78,3,)</f>
        <v/>
      </c>
      <c r="H1461" s="65">
        <f>VLOOKUP($A1461,'NZ.Stat (Format)'!$C$10:$H$2050,4,)</f>
        <v>1930</v>
      </c>
      <c r="I1461" s="65">
        <f>VLOOKUP($A1461,'NZ.Stat (Format)'!$C$10:$H$2050,5,)</f>
        <v>1990</v>
      </c>
      <c r="J1461" s="65">
        <f>VLOOKUP($A1461,'NZ.Stat (Format)'!$C$10:$H$2050,6,)</f>
        <v>2050</v>
      </c>
      <c r="K1461" s="37"/>
      <c r="L1461" s="37"/>
    </row>
    <row r="1462" spans="1:12" x14ac:dyDescent="0.25">
      <c r="A1462" s="37" t="s">
        <v>1481</v>
      </c>
      <c r="B1462" s="37" t="s">
        <v>4207</v>
      </c>
      <c r="C1462" s="37" t="s">
        <v>4207</v>
      </c>
      <c r="D1462" s="37" t="b">
        <f t="shared" si="22"/>
        <v>1</v>
      </c>
      <c r="E1462" s="37" t="str">
        <f>VLOOKUP(C1462,'EDB naming'!$A$6:$B$36,2,)</f>
        <v>Wellington Electricity</v>
      </c>
      <c r="F1462" s="37" t="str">
        <f>VLOOKUP(A1462,'NZ.Stat (Format)'!$C$10:$D$2050,2,)</f>
        <v>Lower Hutt city</v>
      </c>
      <c r="G1462" s="37" t="str">
        <f>VLOOKUP(F1462,'TLA-EDB'!$A$12:$C$78,3,)</f>
        <v/>
      </c>
      <c r="H1462" s="65">
        <f>VLOOKUP($A1462,'NZ.Stat (Format)'!$C$10:$H$2050,4,)</f>
        <v>410</v>
      </c>
      <c r="I1462" s="65">
        <f>VLOOKUP($A1462,'NZ.Stat (Format)'!$C$10:$H$2050,5,)</f>
        <v>410</v>
      </c>
      <c r="J1462" s="65">
        <f>VLOOKUP($A1462,'NZ.Stat (Format)'!$C$10:$H$2050,6,)</f>
        <v>410</v>
      </c>
      <c r="K1462" s="37"/>
      <c r="L1462" s="37"/>
    </row>
    <row r="1463" spans="1:12" x14ac:dyDescent="0.25">
      <c r="A1463" s="37" t="s">
        <v>1482</v>
      </c>
      <c r="B1463" s="37" t="s">
        <v>4207</v>
      </c>
      <c r="C1463" s="37" t="s">
        <v>4207</v>
      </c>
      <c r="D1463" s="37" t="b">
        <f t="shared" si="22"/>
        <v>1</v>
      </c>
      <c r="E1463" s="37" t="str">
        <f>VLOOKUP(C1463,'EDB naming'!$A$6:$B$36,2,)</f>
        <v>Wellington Electricity</v>
      </c>
      <c r="F1463" s="37" t="str">
        <f>VLOOKUP(A1463,'NZ.Stat (Format)'!$C$10:$D$2050,2,)</f>
        <v>Lower Hutt city</v>
      </c>
      <c r="G1463" s="37" t="str">
        <f>VLOOKUP(F1463,'TLA-EDB'!$A$12:$C$78,3,)</f>
        <v/>
      </c>
      <c r="H1463" s="65">
        <f>VLOOKUP($A1463,'NZ.Stat (Format)'!$C$10:$H$2050,4,)</f>
        <v>1500</v>
      </c>
      <c r="I1463" s="65">
        <f>VLOOKUP($A1463,'NZ.Stat (Format)'!$C$10:$H$2050,5,)</f>
        <v>1590</v>
      </c>
      <c r="J1463" s="65">
        <f>VLOOKUP($A1463,'NZ.Stat (Format)'!$C$10:$H$2050,6,)</f>
        <v>1620</v>
      </c>
      <c r="K1463" s="37"/>
      <c r="L1463" s="37"/>
    </row>
    <row r="1464" spans="1:12" x14ac:dyDescent="0.25">
      <c r="A1464" s="37" t="s">
        <v>1483</v>
      </c>
      <c r="B1464" s="37" t="s">
        <v>4207</v>
      </c>
      <c r="C1464" s="37" t="s">
        <v>4207</v>
      </c>
      <c r="D1464" s="37" t="b">
        <f t="shared" si="22"/>
        <v>1</v>
      </c>
      <c r="E1464" s="37" t="str">
        <f>VLOOKUP(C1464,'EDB naming'!$A$6:$B$36,2,)</f>
        <v>Wellington Electricity</v>
      </c>
      <c r="F1464" s="37" t="str">
        <f>VLOOKUP(A1464,'NZ.Stat (Format)'!$C$10:$D$2050,2,)</f>
        <v>Wellington city</v>
      </c>
      <c r="G1464" s="37" t="str">
        <f>VLOOKUP(F1464,'TLA-EDB'!$A$12:$C$78,3,)</f>
        <v/>
      </c>
      <c r="H1464" s="65">
        <f>VLOOKUP($A1464,'NZ.Stat (Format)'!$C$10:$H$2050,4,)</f>
        <v>4500</v>
      </c>
      <c r="I1464" s="65">
        <f>VLOOKUP($A1464,'NZ.Stat (Format)'!$C$10:$H$2050,5,)</f>
        <v>4710</v>
      </c>
      <c r="J1464" s="65">
        <f>VLOOKUP($A1464,'NZ.Stat (Format)'!$C$10:$H$2050,6,)</f>
        <v>4910</v>
      </c>
      <c r="K1464" s="37"/>
      <c r="L1464" s="37"/>
    </row>
    <row r="1465" spans="1:12" x14ac:dyDescent="0.25">
      <c r="A1465" s="37" t="s">
        <v>1484</v>
      </c>
      <c r="B1465" s="37" t="s">
        <v>4207</v>
      </c>
      <c r="C1465" s="37" t="s">
        <v>4207</v>
      </c>
      <c r="D1465" s="37" t="b">
        <f t="shared" si="22"/>
        <v>1</v>
      </c>
      <c r="E1465" s="37" t="str">
        <f>VLOOKUP(C1465,'EDB naming'!$A$6:$B$36,2,)</f>
        <v>Wellington Electricity</v>
      </c>
      <c r="F1465" s="37" t="str">
        <f>VLOOKUP(A1465,'NZ.Stat (Format)'!$C$10:$D$2050,2,)</f>
        <v>Lower Hutt city</v>
      </c>
      <c r="G1465" s="37" t="str">
        <f>VLOOKUP(F1465,'TLA-EDB'!$A$12:$C$78,3,)</f>
        <v/>
      </c>
      <c r="H1465" s="65">
        <f>VLOOKUP($A1465,'NZ.Stat (Format)'!$C$10:$H$2050,4,)</f>
        <v>960</v>
      </c>
      <c r="I1465" s="65">
        <f>VLOOKUP($A1465,'NZ.Stat (Format)'!$C$10:$H$2050,5,)</f>
        <v>990</v>
      </c>
      <c r="J1465" s="65">
        <f>VLOOKUP($A1465,'NZ.Stat (Format)'!$C$10:$H$2050,6,)</f>
        <v>1020</v>
      </c>
      <c r="K1465" s="37"/>
      <c r="L1465" s="37"/>
    </row>
    <row r="1466" spans="1:12" x14ac:dyDescent="0.25">
      <c r="A1466" s="37" t="s">
        <v>1485</v>
      </c>
      <c r="B1466" s="37" t="s">
        <v>4207</v>
      </c>
      <c r="C1466" s="37" t="s">
        <v>4207</v>
      </c>
      <c r="D1466" s="37" t="b">
        <f t="shared" si="22"/>
        <v>1</v>
      </c>
      <c r="E1466" s="37" t="str">
        <f>VLOOKUP(C1466,'EDB naming'!$A$6:$B$36,2,)</f>
        <v>Wellington Electricity</v>
      </c>
      <c r="F1466" s="37" t="str">
        <f>VLOOKUP(A1466,'NZ.Stat (Format)'!$C$10:$D$2050,2,)</f>
        <v>Lower Hutt city</v>
      </c>
      <c r="G1466" s="37" t="str">
        <f>VLOOKUP(F1466,'TLA-EDB'!$A$12:$C$78,3,)</f>
        <v/>
      </c>
      <c r="H1466" s="65">
        <f>VLOOKUP($A1466,'NZ.Stat (Format)'!$C$10:$H$2050,4,)</f>
        <v>2600</v>
      </c>
      <c r="I1466" s="65">
        <f>VLOOKUP($A1466,'NZ.Stat (Format)'!$C$10:$H$2050,5,)</f>
        <v>2610</v>
      </c>
      <c r="J1466" s="65">
        <f>VLOOKUP($A1466,'NZ.Stat (Format)'!$C$10:$H$2050,6,)</f>
        <v>2630</v>
      </c>
      <c r="K1466" s="37"/>
      <c r="L1466" s="37"/>
    </row>
    <row r="1467" spans="1:12" x14ac:dyDescent="0.25">
      <c r="A1467" s="37" t="s">
        <v>1486</v>
      </c>
      <c r="B1467" s="37" t="s">
        <v>4207</v>
      </c>
      <c r="C1467" s="37" t="s">
        <v>4207</v>
      </c>
      <c r="D1467" s="37" t="b">
        <f t="shared" si="22"/>
        <v>1</v>
      </c>
      <c r="E1467" s="37" t="str">
        <f>VLOOKUP(C1467,'EDB naming'!$A$6:$B$36,2,)</f>
        <v>Wellington Electricity</v>
      </c>
      <c r="F1467" s="37" t="str">
        <f>VLOOKUP(A1467,'NZ.Stat (Format)'!$C$10:$D$2050,2,)</f>
        <v>Porirua city</v>
      </c>
      <c r="G1467" s="37" t="str">
        <f>VLOOKUP(F1467,'TLA-EDB'!$A$12:$C$78,3,)</f>
        <v/>
      </c>
      <c r="H1467" s="65">
        <f>VLOOKUP($A1467,'NZ.Stat (Format)'!$C$10:$H$2050,4,)</f>
        <v>450</v>
      </c>
      <c r="I1467" s="65">
        <f>VLOOKUP($A1467,'NZ.Stat (Format)'!$C$10:$H$2050,5,)</f>
        <v>560</v>
      </c>
      <c r="J1467" s="65">
        <f>VLOOKUP($A1467,'NZ.Stat (Format)'!$C$10:$H$2050,6,)</f>
        <v>680</v>
      </c>
      <c r="K1467" s="37"/>
      <c r="L1467" s="37"/>
    </row>
    <row r="1468" spans="1:12" x14ac:dyDescent="0.25">
      <c r="A1468" s="37" t="s">
        <v>1487</v>
      </c>
      <c r="B1468" s="37" t="s">
        <v>4207</v>
      </c>
      <c r="C1468" s="37" t="s">
        <v>4207</v>
      </c>
      <c r="D1468" s="37" t="b">
        <f t="shared" si="22"/>
        <v>1</v>
      </c>
      <c r="E1468" s="37" t="str">
        <f>VLOOKUP(C1468,'EDB naming'!$A$6:$B$36,2,)</f>
        <v>Wellington Electricity</v>
      </c>
      <c r="F1468" s="37" t="str">
        <f>VLOOKUP(A1468,'NZ.Stat (Format)'!$C$10:$D$2050,2,)</f>
        <v>Porirua city</v>
      </c>
      <c r="G1468" s="37" t="str">
        <f>VLOOKUP(F1468,'TLA-EDB'!$A$12:$C$78,3,)</f>
        <v/>
      </c>
      <c r="H1468" s="65">
        <f>VLOOKUP($A1468,'NZ.Stat (Format)'!$C$10:$H$2050,4,)</f>
        <v>2600</v>
      </c>
      <c r="I1468" s="65">
        <f>VLOOKUP($A1468,'NZ.Stat (Format)'!$C$10:$H$2050,5,)</f>
        <v>2610</v>
      </c>
      <c r="J1468" s="65">
        <f>VLOOKUP($A1468,'NZ.Stat (Format)'!$C$10:$H$2050,6,)</f>
        <v>2590</v>
      </c>
      <c r="K1468" s="37"/>
      <c r="L1468" s="37"/>
    </row>
    <row r="1469" spans="1:12" x14ac:dyDescent="0.25">
      <c r="A1469" s="37" t="s">
        <v>1488</v>
      </c>
      <c r="B1469" s="37" t="s">
        <v>4207</v>
      </c>
      <c r="C1469" s="37" t="s">
        <v>4207</v>
      </c>
      <c r="D1469" s="37" t="b">
        <f t="shared" si="22"/>
        <v>1</v>
      </c>
      <c r="E1469" s="37" t="str">
        <f>VLOOKUP(C1469,'EDB naming'!$A$6:$B$36,2,)</f>
        <v>Wellington Electricity</v>
      </c>
      <c r="F1469" s="37" t="str">
        <f>VLOOKUP(A1469,'NZ.Stat (Format)'!$C$10:$D$2050,2,)</f>
        <v>Porirua city</v>
      </c>
      <c r="G1469" s="37" t="str">
        <f>VLOOKUP(F1469,'TLA-EDB'!$A$12:$C$78,3,)</f>
        <v/>
      </c>
      <c r="H1469" s="65">
        <f>VLOOKUP($A1469,'NZ.Stat (Format)'!$C$10:$H$2050,4,)</f>
        <v>2160</v>
      </c>
      <c r="I1469" s="65">
        <f>VLOOKUP($A1469,'NZ.Stat (Format)'!$C$10:$H$2050,5,)</f>
        <v>2180</v>
      </c>
      <c r="J1469" s="65">
        <f>VLOOKUP($A1469,'NZ.Stat (Format)'!$C$10:$H$2050,6,)</f>
        <v>2200</v>
      </c>
      <c r="K1469" s="37"/>
      <c r="L1469" s="37"/>
    </row>
    <row r="1470" spans="1:12" x14ac:dyDescent="0.25">
      <c r="A1470" s="37" t="s">
        <v>1489</v>
      </c>
      <c r="B1470" s="37" t="s">
        <v>4207</v>
      </c>
      <c r="C1470" s="37" t="s">
        <v>4207</v>
      </c>
      <c r="D1470" s="37" t="b">
        <f t="shared" si="22"/>
        <v>1</v>
      </c>
      <c r="E1470" s="37" t="str">
        <f>VLOOKUP(C1470,'EDB naming'!$A$6:$B$36,2,)</f>
        <v>Wellington Electricity</v>
      </c>
      <c r="F1470" s="37" t="str">
        <f>VLOOKUP(A1470,'NZ.Stat (Format)'!$C$10:$D$2050,2,)</f>
        <v>Porirua city</v>
      </c>
      <c r="G1470" s="37" t="str">
        <f>VLOOKUP(F1470,'TLA-EDB'!$A$12:$C$78,3,)</f>
        <v/>
      </c>
      <c r="H1470" s="65">
        <f>VLOOKUP($A1470,'NZ.Stat (Format)'!$C$10:$H$2050,4,)</f>
        <v>3820</v>
      </c>
      <c r="I1470" s="65">
        <f>VLOOKUP($A1470,'NZ.Stat (Format)'!$C$10:$H$2050,5,)</f>
        <v>3910</v>
      </c>
      <c r="J1470" s="65">
        <f>VLOOKUP($A1470,'NZ.Stat (Format)'!$C$10:$H$2050,6,)</f>
        <v>3970</v>
      </c>
      <c r="K1470" s="37"/>
      <c r="L1470" s="37"/>
    </row>
    <row r="1471" spans="1:12" x14ac:dyDescent="0.25">
      <c r="A1471" s="37" t="s">
        <v>1490</v>
      </c>
      <c r="B1471" s="37" t="s">
        <v>4207</v>
      </c>
      <c r="C1471" s="37" t="s">
        <v>4207</v>
      </c>
      <c r="D1471" s="37" t="b">
        <f t="shared" si="22"/>
        <v>1</v>
      </c>
      <c r="E1471" s="37" t="str">
        <f>VLOOKUP(C1471,'EDB naming'!$A$6:$B$36,2,)</f>
        <v>Wellington Electricity</v>
      </c>
      <c r="F1471" s="37" t="str">
        <f>VLOOKUP(A1471,'NZ.Stat (Format)'!$C$10:$D$2050,2,)</f>
        <v>Porirua city</v>
      </c>
      <c r="G1471" s="37" t="str">
        <f>VLOOKUP(F1471,'TLA-EDB'!$A$12:$C$78,3,)</f>
        <v/>
      </c>
      <c r="H1471" s="65">
        <f>VLOOKUP($A1471,'NZ.Stat (Format)'!$C$10:$H$2050,4,)</f>
        <v>1410</v>
      </c>
      <c r="I1471" s="65">
        <f>VLOOKUP($A1471,'NZ.Stat (Format)'!$C$10:$H$2050,5,)</f>
        <v>1420</v>
      </c>
      <c r="J1471" s="65">
        <f>VLOOKUP($A1471,'NZ.Stat (Format)'!$C$10:$H$2050,6,)</f>
        <v>1410</v>
      </c>
      <c r="K1471" s="37"/>
      <c r="L1471" s="37"/>
    </row>
    <row r="1472" spans="1:12" x14ac:dyDescent="0.25">
      <c r="A1472" s="37" t="s">
        <v>1491</v>
      </c>
      <c r="B1472" s="37" t="s">
        <v>4207</v>
      </c>
      <c r="C1472" s="37" t="s">
        <v>4207</v>
      </c>
      <c r="D1472" s="37" t="b">
        <f t="shared" si="22"/>
        <v>1</v>
      </c>
      <c r="E1472" s="37" t="str">
        <f>VLOOKUP(C1472,'EDB naming'!$A$6:$B$36,2,)</f>
        <v>Wellington Electricity</v>
      </c>
      <c r="F1472" s="37" t="str">
        <f>VLOOKUP(A1472,'NZ.Stat (Format)'!$C$10:$D$2050,2,)</f>
        <v>Porirua city</v>
      </c>
      <c r="G1472" s="37" t="str">
        <f>VLOOKUP(F1472,'TLA-EDB'!$A$12:$C$78,3,)</f>
        <v/>
      </c>
      <c r="H1472" s="65">
        <f>VLOOKUP($A1472,'NZ.Stat (Format)'!$C$10:$H$2050,4,)</f>
        <v>2330</v>
      </c>
      <c r="I1472" s="65">
        <f>VLOOKUP($A1472,'NZ.Stat (Format)'!$C$10:$H$2050,5,)</f>
        <v>2350</v>
      </c>
      <c r="J1472" s="65">
        <f>VLOOKUP($A1472,'NZ.Stat (Format)'!$C$10:$H$2050,6,)</f>
        <v>2360</v>
      </c>
      <c r="K1472" s="37"/>
      <c r="L1472" s="37"/>
    </row>
    <row r="1473" spans="1:12" x14ac:dyDescent="0.25">
      <c r="A1473" s="37" t="s">
        <v>1492</v>
      </c>
      <c r="B1473" s="37" t="s">
        <v>4207</v>
      </c>
      <c r="C1473" s="37" t="s">
        <v>4207</v>
      </c>
      <c r="D1473" s="37" t="b">
        <f t="shared" si="22"/>
        <v>1</v>
      </c>
      <c r="E1473" s="37" t="str">
        <f>VLOOKUP(C1473,'EDB naming'!$A$6:$B$36,2,)</f>
        <v>Wellington Electricity</v>
      </c>
      <c r="F1473" s="37" t="str">
        <f>VLOOKUP(A1473,'NZ.Stat (Format)'!$C$10:$D$2050,2,)</f>
        <v>Porirua city</v>
      </c>
      <c r="G1473" s="37" t="str">
        <f>VLOOKUP(F1473,'TLA-EDB'!$A$12:$C$78,3,)</f>
        <v/>
      </c>
      <c r="H1473" s="65">
        <f>VLOOKUP($A1473,'NZ.Stat (Format)'!$C$10:$H$2050,4,)</f>
        <v>2410</v>
      </c>
      <c r="I1473" s="65">
        <f>VLOOKUP($A1473,'NZ.Stat (Format)'!$C$10:$H$2050,5,)</f>
        <v>2450</v>
      </c>
      <c r="J1473" s="65">
        <f>VLOOKUP($A1473,'NZ.Stat (Format)'!$C$10:$H$2050,6,)</f>
        <v>2470</v>
      </c>
      <c r="K1473" s="37"/>
      <c r="L1473" s="37"/>
    </row>
    <row r="1474" spans="1:12" x14ac:dyDescent="0.25">
      <c r="A1474" s="37" t="s">
        <v>1493</v>
      </c>
      <c r="B1474" s="37" t="s">
        <v>4207</v>
      </c>
      <c r="C1474" s="37" t="s">
        <v>4207</v>
      </c>
      <c r="D1474" s="37" t="b">
        <f t="shared" si="22"/>
        <v>1</v>
      </c>
      <c r="E1474" s="37" t="str">
        <f>VLOOKUP(C1474,'EDB naming'!$A$6:$B$36,2,)</f>
        <v>Wellington Electricity</v>
      </c>
      <c r="F1474" s="37" t="str">
        <f>VLOOKUP(A1474,'NZ.Stat (Format)'!$C$10:$D$2050,2,)</f>
        <v>Porirua city</v>
      </c>
      <c r="G1474" s="37" t="str">
        <f>VLOOKUP(F1474,'TLA-EDB'!$A$12:$C$78,3,)</f>
        <v/>
      </c>
      <c r="H1474" s="65">
        <f>VLOOKUP($A1474,'NZ.Stat (Format)'!$C$10:$H$2050,4,)</f>
        <v>3330</v>
      </c>
      <c r="I1474" s="65">
        <f>VLOOKUP($A1474,'NZ.Stat (Format)'!$C$10:$H$2050,5,)</f>
        <v>3350</v>
      </c>
      <c r="J1474" s="65">
        <f>VLOOKUP($A1474,'NZ.Stat (Format)'!$C$10:$H$2050,6,)</f>
        <v>3330</v>
      </c>
      <c r="K1474" s="37"/>
      <c r="L1474" s="37"/>
    </row>
    <row r="1475" spans="1:12" x14ac:dyDescent="0.25">
      <c r="A1475" s="37" t="s">
        <v>1494</v>
      </c>
      <c r="B1475" s="37" t="s">
        <v>4207</v>
      </c>
      <c r="C1475" s="37" t="s">
        <v>4207</v>
      </c>
      <c r="D1475" s="37" t="b">
        <f t="shared" si="22"/>
        <v>1</v>
      </c>
      <c r="E1475" s="37" t="str">
        <f>VLOOKUP(C1475,'EDB naming'!$A$6:$B$36,2,)</f>
        <v>Wellington Electricity</v>
      </c>
      <c r="F1475" s="37" t="str">
        <f>VLOOKUP(A1475,'NZ.Stat (Format)'!$C$10:$D$2050,2,)</f>
        <v>Porirua city</v>
      </c>
      <c r="G1475" s="37" t="str">
        <f>VLOOKUP(F1475,'TLA-EDB'!$A$12:$C$78,3,)</f>
        <v/>
      </c>
      <c r="H1475" s="65">
        <f>VLOOKUP($A1475,'NZ.Stat (Format)'!$C$10:$H$2050,4,)</f>
        <v>1580</v>
      </c>
      <c r="I1475" s="65">
        <f>VLOOKUP($A1475,'NZ.Stat (Format)'!$C$10:$H$2050,5,)</f>
        <v>1560</v>
      </c>
      <c r="J1475" s="65">
        <f>VLOOKUP($A1475,'NZ.Stat (Format)'!$C$10:$H$2050,6,)</f>
        <v>1530</v>
      </c>
      <c r="K1475" s="37"/>
      <c r="L1475" s="37"/>
    </row>
    <row r="1476" spans="1:12" x14ac:dyDescent="0.25">
      <c r="A1476" s="37" t="s">
        <v>1495</v>
      </c>
      <c r="B1476" s="37" t="s">
        <v>4207</v>
      </c>
      <c r="C1476" s="37" t="s">
        <v>4207</v>
      </c>
      <c r="D1476" s="37" t="b">
        <f t="shared" si="22"/>
        <v>1</v>
      </c>
      <c r="E1476" s="37" t="str">
        <f>VLOOKUP(C1476,'EDB naming'!$A$6:$B$36,2,)</f>
        <v>Wellington Electricity</v>
      </c>
      <c r="F1476" s="37" t="str">
        <f>VLOOKUP(A1476,'NZ.Stat (Format)'!$C$10:$D$2050,2,)</f>
        <v>Porirua city</v>
      </c>
      <c r="G1476" s="37" t="str">
        <f>VLOOKUP(F1476,'TLA-EDB'!$A$12:$C$78,3,)</f>
        <v/>
      </c>
      <c r="H1476" s="65">
        <f>VLOOKUP($A1476,'NZ.Stat (Format)'!$C$10:$H$2050,4,)</f>
        <v>3760</v>
      </c>
      <c r="I1476" s="65">
        <f>VLOOKUP($A1476,'NZ.Stat (Format)'!$C$10:$H$2050,5,)</f>
        <v>3740</v>
      </c>
      <c r="J1476" s="65">
        <f>VLOOKUP($A1476,'NZ.Stat (Format)'!$C$10:$H$2050,6,)</f>
        <v>3710</v>
      </c>
      <c r="K1476" s="37"/>
      <c r="L1476" s="37"/>
    </row>
    <row r="1477" spans="1:12" x14ac:dyDescent="0.25">
      <c r="A1477" s="37" t="s">
        <v>1496</v>
      </c>
      <c r="B1477" s="37" t="s">
        <v>4207</v>
      </c>
      <c r="C1477" s="37" t="s">
        <v>4207</v>
      </c>
      <c r="D1477" s="37" t="b">
        <f t="shared" si="22"/>
        <v>1</v>
      </c>
      <c r="E1477" s="37" t="str">
        <f>VLOOKUP(C1477,'EDB naming'!$A$6:$B$36,2,)</f>
        <v>Wellington Electricity</v>
      </c>
      <c r="F1477" s="37" t="str">
        <f>VLOOKUP(A1477,'NZ.Stat (Format)'!$C$10:$D$2050,2,)</f>
        <v>Porirua city</v>
      </c>
      <c r="G1477" s="37" t="str">
        <f>VLOOKUP(F1477,'TLA-EDB'!$A$12:$C$78,3,)</f>
        <v/>
      </c>
      <c r="H1477" s="65">
        <f>VLOOKUP($A1477,'NZ.Stat (Format)'!$C$10:$H$2050,4,)</f>
        <v>3180</v>
      </c>
      <c r="I1477" s="65">
        <f>VLOOKUP($A1477,'NZ.Stat (Format)'!$C$10:$H$2050,5,)</f>
        <v>3450</v>
      </c>
      <c r="J1477" s="65">
        <f>VLOOKUP($A1477,'NZ.Stat (Format)'!$C$10:$H$2050,6,)</f>
        <v>3690</v>
      </c>
      <c r="K1477" s="37"/>
      <c r="L1477" s="37"/>
    </row>
    <row r="1478" spans="1:12" x14ac:dyDescent="0.25">
      <c r="A1478" s="37" t="s">
        <v>1497</v>
      </c>
      <c r="B1478" s="37" t="s">
        <v>4207</v>
      </c>
      <c r="C1478" s="37" t="s">
        <v>4207</v>
      </c>
      <c r="D1478" s="37" t="b">
        <f t="shared" si="22"/>
        <v>1</v>
      </c>
      <c r="E1478" s="37" t="str">
        <f>VLOOKUP(C1478,'EDB naming'!$A$6:$B$36,2,)</f>
        <v>Wellington Electricity</v>
      </c>
      <c r="F1478" s="37" t="str">
        <f>VLOOKUP(A1478,'NZ.Stat (Format)'!$C$10:$D$2050,2,)</f>
        <v>Porirua city</v>
      </c>
      <c r="G1478" s="37" t="str">
        <f>VLOOKUP(F1478,'TLA-EDB'!$A$12:$C$78,3,)</f>
        <v/>
      </c>
      <c r="H1478" s="65">
        <f>VLOOKUP($A1478,'NZ.Stat (Format)'!$C$10:$H$2050,4,)</f>
        <v>2810</v>
      </c>
      <c r="I1478" s="65">
        <f>VLOOKUP($A1478,'NZ.Stat (Format)'!$C$10:$H$2050,5,)</f>
        <v>2830</v>
      </c>
      <c r="J1478" s="65">
        <f>VLOOKUP($A1478,'NZ.Stat (Format)'!$C$10:$H$2050,6,)</f>
        <v>2810</v>
      </c>
      <c r="K1478" s="37"/>
      <c r="L1478" s="37"/>
    </row>
    <row r="1479" spans="1:12" x14ac:dyDescent="0.25">
      <c r="A1479" s="37" t="s">
        <v>1498</v>
      </c>
      <c r="B1479" s="37" t="s">
        <v>4207</v>
      </c>
      <c r="C1479" s="37" t="s">
        <v>4207</v>
      </c>
      <c r="D1479" s="37" t="b">
        <f t="shared" si="22"/>
        <v>1</v>
      </c>
      <c r="E1479" s="37" t="str">
        <f>VLOOKUP(C1479,'EDB naming'!$A$6:$B$36,2,)</f>
        <v>Wellington Electricity</v>
      </c>
      <c r="F1479" s="37" t="str">
        <f>VLOOKUP(A1479,'NZ.Stat (Format)'!$C$10:$D$2050,2,)</f>
        <v>Porirua city</v>
      </c>
      <c r="G1479" s="37" t="str">
        <f>VLOOKUP(F1479,'TLA-EDB'!$A$12:$C$78,3,)</f>
        <v/>
      </c>
      <c r="H1479" s="65">
        <f>VLOOKUP($A1479,'NZ.Stat (Format)'!$C$10:$H$2050,4,)</f>
        <v>2850</v>
      </c>
      <c r="I1479" s="65">
        <f>VLOOKUP($A1479,'NZ.Stat (Format)'!$C$10:$H$2050,5,)</f>
        <v>2860</v>
      </c>
      <c r="J1479" s="65">
        <f>VLOOKUP($A1479,'NZ.Stat (Format)'!$C$10:$H$2050,6,)</f>
        <v>2850</v>
      </c>
      <c r="K1479" s="37"/>
      <c r="L1479" s="37"/>
    </row>
    <row r="1480" spans="1:12" x14ac:dyDescent="0.25">
      <c r="A1480" s="37" t="s">
        <v>1499</v>
      </c>
      <c r="B1480" s="37" t="s">
        <v>4207</v>
      </c>
      <c r="C1480" s="37" t="s">
        <v>4207</v>
      </c>
      <c r="D1480" s="37" t="b">
        <f t="shared" si="22"/>
        <v>1</v>
      </c>
      <c r="E1480" s="37" t="str">
        <f>VLOOKUP(C1480,'EDB naming'!$A$6:$B$36,2,)</f>
        <v>Wellington Electricity</v>
      </c>
      <c r="F1480" s="37" t="str">
        <f>VLOOKUP(A1480,'NZ.Stat (Format)'!$C$10:$D$2050,2,)</f>
        <v>Wellington city</v>
      </c>
      <c r="G1480" s="37" t="str">
        <f>VLOOKUP(F1480,'TLA-EDB'!$A$12:$C$78,3,)</f>
        <v/>
      </c>
      <c r="H1480" s="65">
        <f>VLOOKUP($A1480,'NZ.Stat (Format)'!$C$10:$H$2050,4,)</f>
        <v>6000</v>
      </c>
      <c r="I1480" s="65">
        <f>VLOOKUP($A1480,'NZ.Stat (Format)'!$C$10:$H$2050,5,)</f>
        <v>6550</v>
      </c>
      <c r="J1480" s="65">
        <f>VLOOKUP($A1480,'NZ.Stat (Format)'!$C$10:$H$2050,6,)</f>
        <v>6920</v>
      </c>
      <c r="K1480" s="37"/>
      <c r="L1480" s="37"/>
    </row>
    <row r="1481" spans="1:12" x14ac:dyDescent="0.25">
      <c r="A1481" s="37" t="s">
        <v>1500</v>
      </c>
      <c r="B1481" s="37" t="s">
        <v>4207</v>
      </c>
      <c r="C1481" s="37" t="s">
        <v>4207</v>
      </c>
      <c r="D1481" s="37" t="b">
        <f t="shared" si="22"/>
        <v>1</v>
      </c>
      <c r="E1481" s="37" t="str">
        <f>VLOOKUP(C1481,'EDB naming'!$A$6:$B$36,2,)</f>
        <v>Wellington Electricity</v>
      </c>
      <c r="F1481" s="37" t="str">
        <f>VLOOKUP(A1481,'NZ.Stat (Format)'!$C$10:$D$2050,2,)</f>
        <v>Porirua city</v>
      </c>
      <c r="G1481" s="37" t="str">
        <f>VLOOKUP(F1481,'TLA-EDB'!$A$12:$C$78,3,)</f>
        <v/>
      </c>
      <c r="H1481" s="65">
        <f>VLOOKUP($A1481,'NZ.Stat (Format)'!$C$10:$H$2050,4,)</f>
        <v>2080</v>
      </c>
      <c r="I1481" s="65">
        <f>VLOOKUP($A1481,'NZ.Stat (Format)'!$C$10:$H$2050,5,)</f>
        <v>2170</v>
      </c>
      <c r="J1481" s="65">
        <f>VLOOKUP($A1481,'NZ.Stat (Format)'!$C$10:$H$2050,6,)</f>
        <v>2260</v>
      </c>
      <c r="K1481" s="37"/>
      <c r="L1481" s="37"/>
    </row>
    <row r="1482" spans="1:12" x14ac:dyDescent="0.25">
      <c r="A1482" s="37" t="s">
        <v>1501</v>
      </c>
      <c r="B1482" s="37" t="s">
        <v>4207</v>
      </c>
      <c r="C1482" s="37" t="s">
        <v>4207</v>
      </c>
      <c r="D1482" s="37" t="b">
        <f t="shared" si="22"/>
        <v>1</v>
      </c>
      <c r="E1482" s="37" t="str">
        <f>VLOOKUP(C1482,'EDB naming'!$A$6:$B$36,2,)</f>
        <v>Wellington Electricity</v>
      </c>
      <c r="F1482" s="37" t="str">
        <f>VLOOKUP(A1482,'NZ.Stat (Format)'!$C$10:$D$2050,2,)</f>
        <v>Wellington city</v>
      </c>
      <c r="G1482" s="37" t="str">
        <f>VLOOKUP(F1482,'TLA-EDB'!$A$12:$C$78,3,)</f>
        <v/>
      </c>
      <c r="H1482" s="65">
        <f>VLOOKUP($A1482,'NZ.Stat (Format)'!$C$10:$H$2050,4,)</f>
        <v>4350</v>
      </c>
      <c r="I1482" s="65">
        <f>VLOOKUP($A1482,'NZ.Stat (Format)'!$C$10:$H$2050,5,)</f>
        <v>4480</v>
      </c>
      <c r="J1482" s="65">
        <f>VLOOKUP($A1482,'NZ.Stat (Format)'!$C$10:$H$2050,6,)</f>
        <v>4570</v>
      </c>
      <c r="K1482" s="37"/>
      <c r="L1482" s="37"/>
    </row>
    <row r="1483" spans="1:12" x14ac:dyDescent="0.25">
      <c r="A1483" s="37" t="s">
        <v>1502</v>
      </c>
      <c r="B1483" s="37" t="s">
        <v>4207</v>
      </c>
      <c r="C1483" s="37" t="s">
        <v>4207</v>
      </c>
      <c r="D1483" s="37" t="b">
        <f t="shared" si="22"/>
        <v>1</v>
      </c>
      <c r="E1483" s="37" t="str">
        <f>VLOOKUP(C1483,'EDB naming'!$A$6:$B$36,2,)</f>
        <v>Wellington Electricity</v>
      </c>
      <c r="F1483" s="37" t="str">
        <f>VLOOKUP(A1483,'NZ.Stat (Format)'!$C$10:$D$2050,2,)</f>
        <v>Porirua city</v>
      </c>
      <c r="G1483" s="37" t="str">
        <f>VLOOKUP(F1483,'TLA-EDB'!$A$12:$C$78,3,)</f>
        <v/>
      </c>
      <c r="H1483" s="65">
        <f>VLOOKUP($A1483,'NZ.Stat (Format)'!$C$10:$H$2050,4,)</f>
        <v>2270</v>
      </c>
      <c r="I1483" s="65">
        <f>VLOOKUP($A1483,'NZ.Stat (Format)'!$C$10:$H$2050,5,)</f>
        <v>2410</v>
      </c>
      <c r="J1483" s="65">
        <f>VLOOKUP($A1483,'NZ.Stat (Format)'!$C$10:$H$2050,6,)</f>
        <v>2540</v>
      </c>
      <c r="K1483" s="37"/>
      <c r="L1483" s="37"/>
    </row>
    <row r="1484" spans="1:12" x14ac:dyDescent="0.25">
      <c r="A1484" s="37" t="s">
        <v>1503</v>
      </c>
      <c r="B1484" s="37" t="s">
        <v>4207</v>
      </c>
      <c r="C1484" s="37" t="s">
        <v>4207</v>
      </c>
      <c r="D1484" s="37" t="b">
        <f t="shared" si="22"/>
        <v>1</v>
      </c>
      <c r="E1484" s="37" t="str">
        <f>VLOOKUP(C1484,'EDB naming'!$A$6:$B$36,2,)</f>
        <v>Wellington Electricity</v>
      </c>
      <c r="F1484" s="37" t="str">
        <f>VLOOKUP(A1484,'NZ.Stat (Format)'!$C$10:$D$2050,2,)</f>
        <v>Wellington city</v>
      </c>
      <c r="G1484" s="37" t="str">
        <f>VLOOKUP(F1484,'TLA-EDB'!$A$12:$C$78,3,)</f>
        <v/>
      </c>
      <c r="H1484" s="65">
        <f>VLOOKUP($A1484,'NZ.Stat (Format)'!$C$10:$H$2050,4,)</f>
        <v>1750</v>
      </c>
      <c r="I1484" s="65">
        <f>VLOOKUP($A1484,'NZ.Stat (Format)'!$C$10:$H$2050,5,)</f>
        <v>1840</v>
      </c>
      <c r="J1484" s="65">
        <f>VLOOKUP($A1484,'NZ.Stat (Format)'!$C$10:$H$2050,6,)</f>
        <v>1940</v>
      </c>
      <c r="K1484" s="37"/>
      <c r="L1484" s="37"/>
    </row>
    <row r="1485" spans="1:12" x14ac:dyDescent="0.25">
      <c r="A1485" s="37" t="s">
        <v>1504</v>
      </c>
      <c r="B1485" s="37" t="s">
        <v>4207</v>
      </c>
      <c r="C1485" s="37" t="s">
        <v>4207</v>
      </c>
      <c r="D1485" s="37" t="b">
        <f t="shared" si="22"/>
        <v>1</v>
      </c>
      <c r="E1485" s="37" t="str">
        <f>VLOOKUP(C1485,'EDB naming'!$A$6:$B$36,2,)</f>
        <v>Wellington Electricity</v>
      </c>
      <c r="F1485" s="37" t="str">
        <f>VLOOKUP(A1485,'NZ.Stat (Format)'!$C$10:$D$2050,2,)</f>
        <v>Porirua city</v>
      </c>
      <c r="G1485" s="37" t="str">
        <f>VLOOKUP(F1485,'TLA-EDB'!$A$12:$C$78,3,)</f>
        <v/>
      </c>
      <c r="H1485" s="65">
        <f>VLOOKUP($A1485,'NZ.Stat (Format)'!$C$10:$H$2050,4,)</f>
        <v>2840</v>
      </c>
      <c r="I1485" s="65">
        <f>VLOOKUP($A1485,'NZ.Stat (Format)'!$C$10:$H$2050,5,)</f>
        <v>3020</v>
      </c>
      <c r="J1485" s="65">
        <f>VLOOKUP($A1485,'NZ.Stat (Format)'!$C$10:$H$2050,6,)</f>
        <v>3180</v>
      </c>
      <c r="K1485" s="37"/>
      <c r="L1485" s="37"/>
    </row>
    <row r="1486" spans="1:12" x14ac:dyDescent="0.25">
      <c r="A1486" s="37" t="s">
        <v>1505</v>
      </c>
      <c r="B1486" s="37" t="s">
        <v>4207</v>
      </c>
      <c r="C1486" s="37" t="s">
        <v>4207</v>
      </c>
      <c r="D1486" s="37" t="b">
        <f t="shared" si="22"/>
        <v>1</v>
      </c>
      <c r="E1486" s="37" t="str">
        <f>VLOOKUP(C1486,'EDB naming'!$A$6:$B$36,2,)</f>
        <v>Wellington Electricity</v>
      </c>
      <c r="F1486" s="37" t="str">
        <f>VLOOKUP(A1486,'NZ.Stat (Format)'!$C$10:$D$2050,2,)</f>
        <v>Porirua city</v>
      </c>
      <c r="G1486" s="37" t="str">
        <f>VLOOKUP(F1486,'TLA-EDB'!$A$12:$C$78,3,)</f>
        <v/>
      </c>
      <c r="H1486" s="65">
        <f>VLOOKUP($A1486,'NZ.Stat (Format)'!$C$10:$H$2050,4,)</f>
        <v>2820</v>
      </c>
      <c r="I1486" s="65">
        <f>VLOOKUP($A1486,'NZ.Stat (Format)'!$C$10:$H$2050,5,)</f>
        <v>2950</v>
      </c>
      <c r="J1486" s="65">
        <f>VLOOKUP($A1486,'NZ.Stat (Format)'!$C$10:$H$2050,6,)</f>
        <v>3060</v>
      </c>
      <c r="K1486" s="37"/>
      <c r="L1486" s="37"/>
    </row>
    <row r="1487" spans="1:12" x14ac:dyDescent="0.25">
      <c r="A1487" s="37" t="s">
        <v>1506</v>
      </c>
      <c r="B1487" s="37" t="s">
        <v>4207</v>
      </c>
      <c r="C1487" s="37" t="s">
        <v>4207</v>
      </c>
      <c r="D1487" s="37" t="b">
        <f t="shared" si="22"/>
        <v>1</v>
      </c>
      <c r="E1487" s="37" t="str">
        <f>VLOOKUP(C1487,'EDB naming'!$A$6:$B$36,2,)</f>
        <v>Wellington Electricity</v>
      </c>
      <c r="F1487" s="37" t="str">
        <f>VLOOKUP(A1487,'NZ.Stat (Format)'!$C$10:$D$2050,2,)</f>
        <v>Porirua city</v>
      </c>
      <c r="G1487" s="37" t="str">
        <f>VLOOKUP(F1487,'TLA-EDB'!$A$12:$C$78,3,)</f>
        <v/>
      </c>
      <c r="H1487" s="65">
        <f>VLOOKUP($A1487,'NZ.Stat (Format)'!$C$10:$H$2050,4,)</f>
        <v>10</v>
      </c>
      <c r="I1487" s="65">
        <f>VLOOKUP($A1487,'NZ.Stat (Format)'!$C$10:$H$2050,5,)</f>
        <v>10</v>
      </c>
      <c r="J1487" s="65">
        <f>VLOOKUP($A1487,'NZ.Stat (Format)'!$C$10:$H$2050,6,)</f>
        <v>10</v>
      </c>
      <c r="K1487" s="37"/>
      <c r="L1487" s="37"/>
    </row>
    <row r="1488" spans="1:12" x14ac:dyDescent="0.25">
      <c r="A1488" s="37" t="s">
        <v>1507</v>
      </c>
      <c r="B1488" s="37" t="s">
        <v>4207</v>
      </c>
      <c r="C1488" s="37" t="s">
        <v>4207</v>
      </c>
      <c r="D1488" s="37" t="b">
        <f t="shared" si="22"/>
        <v>1</v>
      </c>
      <c r="E1488" s="37" t="str">
        <f>VLOOKUP(C1488,'EDB naming'!$A$6:$B$36,2,)</f>
        <v>Wellington Electricity</v>
      </c>
      <c r="F1488" s="37" t="str">
        <f>VLOOKUP(A1488,'NZ.Stat (Format)'!$C$10:$D$2050,2,)</f>
        <v>Wellington city</v>
      </c>
      <c r="G1488" s="37" t="str">
        <f>VLOOKUP(F1488,'TLA-EDB'!$A$12:$C$78,3,)</f>
        <v/>
      </c>
      <c r="H1488" s="65">
        <f>VLOOKUP($A1488,'NZ.Stat (Format)'!$C$10:$H$2050,4,)</f>
        <v>3730</v>
      </c>
      <c r="I1488" s="65">
        <f>VLOOKUP($A1488,'NZ.Stat (Format)'!$C$10:$H$2050,5,)</f>
        <v>3720</v>
      </c>
      <c r="J1488" s="65">
        <f>VLOOKUP($A1488,'NZ.Stat (Format)'!$C$10:$H$2050,6,)</f>
        <v>3700</v>
      </c>
      <c r="K1488" s="37"/>
      <c r="L1488" s="37"/>
    </row>
    <row r="1489" spans="1:12" x14ac:dyDescent="0.25">
      <c r="A1489" s="37" t="s">
        <v>1508</v>
      </c>
      <c r="B1489" s="37" t="s">
        <v>4207</v>
      </c>
      <c r="C1489" s="37" t="s">
        <v>4207</v>
      </c>
      <c r="D1489" s="37" t="b">
        <f t="shared" si="22"/>
        <v>1</v>
      </c>
      <c r="E1489" s="37" t="str">
        <f>VLOOKUP(C1489,'EDB naming'!$A$6:$B$36,2,)</f>
        <v>Wellington Electricity</v>
      </c>
      <c r="F1489" s="37" t="str">
        <f>VLOOKUP(A1489,'NZ.Stat (Format)'!$C$10:$D$2050,2,)</f>
        <v>Wellington city</v>
      </c>
      <c r="G1489" s="37" t="str">
        <f>VLOOKUP(F1489,'TLA-EDB'!$A$12:$C$78,3,)</f>
        <v/>
      </c>
      <c r="H1489" s="65">
        <f>VLOOKUP($A1489,'NZ.Stat (Format)'!$C$10:$H$2050,4,)</f>
        <v>4730</v>
      </c>
      <c r="I1489" s="65">
        <f>VLOOKUP($A1489,'NZ.Stat (Format)'!$C$10:$H$2050,5,)</f>
        <v>4870</v>
      </c>
      <c r="J1489" s="65">
        <f>VLOOKUP($A1489,'NZ.Stat (Format)'!$C$10:$H$2050,6,)</f>
        <v>4970</v>
      </c>
      <c r="K1489" s="37"/>
      <c r="L1489" s="37"/>
    </row>
    <row r="1490" spans="1:12" x14ac:dyDescent="0.25">
      <c r="A1490" s="37" t="s">
        <v>1509</v>
      </c>
      <c r="B1490" s="37" t="s">
        <v>4207</v>
      </c>
      <c r="C1490" s="37" t="s">
        <v>4207</v>
      </c>
      <c r="D1490" s="37" t="b">
        <f t="shared" ref="D1490:D1553" si="23">C1490=B1490</f>
        <v>1</v>
      </c>
      <c r="E1490" s="37" t="str">
        <f>VLOOKUP(C1490,'EDB naming'!$A$6:$B$36,2,)</f>
        <v>Wellington Electricity</v>
      </c>
      <c r="F1490" s="37" t="str">
        <f>VLOOKUP(A1490,'NZ.Stat (Format)'!$C$10:$D$2050,2,)</f>
        <v>Wellington city</v>
      </c>
      <c r="G1490" s="37" t="str">
        <f>VLOOKUP(F1490,'TLA-EDB'!$A$12:$C$78,3,)</f>
        <v/>
      </c>
      <c r="H1490" s="65">
        <f>VLOOKUP($A1490,'NZ.Stat (Format)'!$C$10:$H$2050,4,)</f>
        <v>4640</v>
      </c>
      <c r="I1490" s="65">
        <f>VLOOKUP($A1490,'NZ.Stat (Format)'!$C$10:$H$2050,5,)</f>
        <v>4890</v>
      </c>
      <c r="J1490" s="65">
        <f>VLOOKUP($A1490,'NZ.Stat (Format)'!$C$10:$H$2050,6,)</f>
        <v>5140</v>
      </c>
      <c r="K1490" s="37"/>
      <c r="L1490" s="37"/>
    </row>
    <row r="1491" spans="1:12" x14ac:dyDescent="0.25">
      <c r="A1491" s="37" t="s">
        <v>1510</v>
      </c>
      <c r="B1491" s="37" t="s">
        <v>4207</v>
      </c>
      <c r="C1491" s="37" t="s">
        <v>4207</v>
      </c>
      <c r="D1491" s="37" t="b">
        <f t="shared" si="23"/>
        <v>1</v>
      </c>
      <c r="E1491" s="37" t="str">
        <f>VLOOKUP(C1491,'EDB naming'!$A$6:$B$36,2,)</f>
        <v>Wellington Electricity</v>
      </c>
      <c r="F1491" s="37" t="str">
        <f>VLOOKUP(A1491,'NZ.Stat (Format)'!$C$10:$D$2050,2,)</f>
        <v>Wellington city</v>
      </c>
      <c r="G1491" s="37" t="str">
        <f>VLOOKUP(F1491,'TLA-EDB'!$A$12:$C$78,3,)</f>
        <v/>
      </c>
      <c r="H1491" s="65">
        <f>VLOOKUP($A1491,'NZ.Stat (Format)'!$C$10:$H$2050,4,)</f>
        <v>6680</v>
      </c>
      <c r="I1491" s="65">
        <f>VLOOKUP($A1491,'NZ.Stat (Format)'!$C$10:$H$2050,5,)</f>
        <v>7370</v>
      </c>
      <c r="J1491" s="65">
        <f>VLOOKUP($A1491,'NZ.Stat (Format)'!$C$10:$H$2050,6,)</f>
        <v>8080</v>
      </c>
      <c r="K1491" s="37"/>
      <c r="L1491" s="37"/>
    </row>
    <row r="1492" spans="1:12" x14ac:dyDescent="0.25">
      <c r="A1492" s="37" t="s">
        <v>1511</v>
      </c>
      <c r="B1492" s="37" t="s">
        <v>4207</v>
      </c>
      <c r="C1492" s="37" t="s">
        <v>4207</v>
      </c>
      <c r="D1492" s="37" t="b">
        <f t="shared" si="23"/>
        <v>1</v>
      </c>
      <c r="E1492" s="37" t="str">
        <f>VLOOKUP(C1492,'EDB naming'!$A$6:$B$36,2,)</f>
        <v>Wellington Electricity</v>
      </c>
      <c r="F1492" s="37" t="str">
        <f>VLOOKUP(A1492,'NZ.Stat (Format)'!$C$10:$D$2050,2,)</f>
        <v>Wellington city</v>
      </c>
      <c r="G1492" s="37" t="str">
        <f>VLOOKUP(F1492,'TLA-EDB'!$A$12:$C$78,3,)</f>
        <v/>
      </c>
      <c r="H1492" s="65">
        <f>VLOOKUP($A1492,'NZ.Stat (Format)'!$C$10:$H$2050,4,)</f>
        <v>9230</v>
      </c>
      <c r="I1492" s="65">
        <f>VLOOKUP($A1492,'NZ.Stat (Format)'!$C$10:$H$2050,5,)</f>
        <v>10450</v>
      </c>
      <c r="J1492" s="65">
        <f>VLOOKUP($A1492,'NZ.Stat (Format)'!$C$10:$H$2050,6,)</f>
        <v>11450</v>
      </c>
      <c r="K1492" s="37"/>
      <c r="L1492" s="37"/>
    </row>
    <row r="1493" spans="1:12" x14ac:dyDescent="0.25">
      <c r="A1493" s="37" t="s">
        <v>1512</v>
      </c>
      <c r="B1493" s="37" t="s">
        <v>4207</v>
      </c>
      <c r="C1493" s="37" t="s">
        <v>4207</v>
      </c>
      <c r="D1493" s="37" t="b">
        <f t="shared" si="23"/>
        <v>1</v>
      </c>
      <c r="E1493" s="37" t="str">
        <f>VLOOKUP(C1493,'EDB naming'!$A$6:$B$36,2,)</f>
        <v>Wellington Electricity</v>
      </c>
      <c r="F1493" s="37" t="str">
        <f>VLOOKUP(A1493,'NZ.Stat (Format)'!$C$10:$D$2050,2,)</f>
        <v>Wellington city</v>
      </c>
      <c r="G1493" s="37" t="str">
        <f>VLOOKUP(F1493,'TLA-EDB'!$A$12:$C$78,3,)</f>
        <v/>
      </c>
      <c r="H1493" s="65">
        <f>VLOOKUP($A1493,'NZ.Stat (Format)'!$C$10:$H$2050,4,)</f>
        <v>40</v>
      </c>
      <c r="I1493" s="65">
        <f>VLOOKUP($A1493,'NZ.Stat (Format)'!$C$10:$H$2050,5,)</f>
        <v>40</v>
      </c>
      <c r="J1493" s="65">
        <f>VLOOKUP($A1493,'NZ.Stat (Format)'!$C$10:$H$2050,6,)</f>
        <v>40</v>
      </c>
      <c r="K1493" s="37"/>
      <c r="L1493" s="37"/>
    </row>
    <row r="1494" spans="1:12" x14ac:dyDescent="0.25">
      <c r="A1494" s="37" t="s">
        <v>1513</v>
      </c>
      <c r="B1494" s="37" t="s">
        <v>4207</v>
      </c>
      <c r="C1494" s="37" t="s">
        <v>4207</v>
      </c>
      <c r="D1494" s="37" t="b">
        <f t="shared" si="23"/>
        <v>1</v>
      </c>
      <c r="E1494" s="37" t="str">
        <f>VLOOKUP(C1494,'EDB naming'!$A$6:$B$36,2,)</f>
        <v>Wellington Electricity</v>
      </c>
      <c r="F1494" s="37" t="str">
        <f>VLOOKUP(A1494,'NZ.Stat (Format)'!$C$10:$D$2050,2,)</f>
        <v>Wellington city</v>
      </c>
      <c r="G1494" s="37" t="str">
        <f>VLOOKUP(F1494,'TLA-EDB'!$A$12:$C$78,3,)</f>
        <v/>
      </c>
      <c r="H1494" s="65">
        <f>VLOOKUP($A1494,'NZ.Stat (Format)'!$C$10:$H$2050,4,)</f>
        <v>6290</v>
      </c>
      <c r="I1494" s="65">
        <f>VLOOKUP($A1494,'NZ.Stat (Format)'!$C$10:$H$2050,5,)</f>
        <v>6620</v>
      </c>
      <c r="J1494" s="65">
        <f>VLOOKUP($A1494,'NZ.Stat (Format)'!$C$10:$H$2050,6,)</f>
        <v>6750</v>
      </c>
      <c r="K1494" s="37"/>
      <c r="L1494" s="37"/>
    </row>
    <row r="1495" spans="1:12" x14ac:dyDescent="0.25">
      <c r="A1495" s="37" t="s">
        <v>1514</v>
      </c>
      <c r="B1495" s="37" t="s">
        <v>4207</v>
      </c>
      <c r="C1495" s="37" t="s">
        <v>4207</v>
      </c>
      <c r="D1495" s="37" t="b">
        <f t="shared" si="23"/>
        <v>1</v>
      </c>
      <c r="E1495" s="37" t="str">
        <f>VLOOKUP(C1495,'EDB naming'!$A$6:$B$36,2,)</f>
        <v>Wellington Electricity</v>
      </c>
      <c r="F1495" s="37" t="str">
        <f>VLOOKUP(A1495,'NZ.Stat (Format)'!$C$10:$D$2050,2,)</f>
        <v>Wellington city</v>
      </c>
      <c r="G1495" s="37" t="str">
        <f>VLOOKUP(F1495,'TLA-EDB'!$A$12:$C$78,3,)</f>
        <v/>
      </c>
      <c r="H1495" s="65">
        <f>VLOOKUP($A1495,'NZ.Stat (Format)'!$C$10:$H$2050,4,)</f>
        <v>440</v>
      </c>
      <c r="I1495" s="65">
        <f>VLOOKUP($A1495,'NZ.Stat (Format)'!$C$10:$H$2050,5,)</f>
        <v>520</v>
      </c>
      <c r="J1495" s="65">
        <f>VLOOKUP($A1495,'NZ.Stat (Format)'!$C$10:$H$2050,6,)</f>
        <v>600</v>
      </c>
      <c r="K1495" s="37"/>
      <c r="L1495" s="37"/>
    </row>
    <row r="1496" spans="1:12" x14ac:dyDescent="0.25">
      <c r="A1496" s="37" t="s">
        <v>1515</v>
      </c>
      <c r="B1496" s="37" t="s">
        <v>4207</v>
      </c>
      <c r="C1496" s="37" t="s">
        <v>4207</v>
      </c>
      <c r="D1496" s="37" t="b">
        <f t="shared" si="23"/>
        <v>1</v>
      </c>
      <c r="E1496" s="37" t="str">
        <f>VLOOKUP(C1496,'EDB naming'!$A$6:$B$36,2,)</f>
        <v>Wellington Electricity</v>
      </c>
      <c r="F1496" s="37" t="str">
        <f>VLOOKUP(A1496,'NZ.Stat (Format)'!$C$10:$D$2050,2,)</f>
        <v>Wellington city</v>
      </c>
      <c r="G1496" s="37" t="str">
        <f>VLOOKUP(F1496,'TLA-EDB'!$A$12:$C$78,3,)</f>
        <v/>
      </c>
      <c r="H1496" s="65">
        <f>VLOOKUP($A1496,'NZ.Stat (Format)'!$C$10:$H$2050,4,)</f>
        <v>3480</v>
      </c>
      <c r="I1496" s="65">
        <f>VLOOKUP($A1496,'NZ.Stat (Format)'!$C$10:$H$2050,5,)</f>
        <v>3800</v>
      </c>
      <c r="J1496" s="65">
        <f>VLOOKUP($A1496,'NZ.Stat (Format)'!$C$10:$H$2050,6,)</f>
        <v>4040</v>
      </c>
      <c r="K1496" s="37"/>
      <c r="L1496" s="37"/>
    </row>
    <row r="1497" spans="1:12" x14ac:dyDescent="0.25">
      <c r="A1497" s="37" t="s">
        <v>1516</v>
      </c>
      <c r="B1497" s="37" t="s">
        <v>4207</v>
      </c>
      <c r="C1497" s="37" t="s">
        <v>4207</v>
      </c>
      <c r="D1497" s="37" t="b">
        <f t="shared" si="23"/>
        <v>1</v>
      </c>
      <c r="E1497" s="37" t="str">
        <f>VLOOKUP(C1497,'EDB naming'!$A$6:$B$36,2,)</f>
        <v>Wellington Electricity</v>
      </c>
      <c r="F1497" s="37" t="str">
        <f>VLOOKUP(A1497,'NZ.Stat (Format)'!$C$10:$D$2050,2,)</f>
        <v>Wellington city</v>
      </c>
      <c r="G1497" s="37" t="str">
        <f>VLOOKUP(F1497,'TLA-EDB'!$A$12:$C$78,3,)</f>
        <v/>
      </c>
      <c r="H1497" s="65">
        <f>VLOOKUP($A1497,'NZ.Stat (Format)'!$C$10:$H$2050,4,)</f>
        <v>3570</v>
      </c>
      <c r="I1497" s="65">
        <f>VLOOKUP($A1497,'NZ.Stat (Format)'!$C$10:$H$2050,5,)</f>
        <v>3750</v>
      </c>
      <c r="J1497" s="65">
        <f>VLOOKUP($A1497,'NZ.Stat (Format)'!$C$10:$H$2050,6,)</f>
        <v>3920</v>
      </c>
      <c r="K1497" s="37"/>
      <c r="L1497" s="37"/>
    </row>
    <row r="1498" spans="1:12" x14ac:dyDescent="0.25">
      <c r="A1498" s="37" t="s">
        <v>1517</v>
      </c>
      <c r="B1498" s="37" t="s">
        <v>4207</v>
      </c>
      <c r="C1498" s="37" t="s">
        <v>4207</v>
      </c>
      <c r="D1498" s="37" t="b">
        <f t="shared" si="23"/>
        <v>1</v>
      </c>
      <c r="E1498" s="37" t="str">
        <f>VLOOKUP(C1498,'EDB naming'!$A$6:$B$36,2,)</f>
        <v>Wellington Electricity</v>
      </c>
      <c r="F1498" s="37" t="str">
        <f>VLOOKUP(A1498,'NZ.Stat (Format)'!$C$10:$D$2050,2,)</f>
        <v>Wellington city</v>
      </c>
      <c r="G1498" s="37" t="str">
        <f>VLOOKUP(F1498,'TLA-EDB'!$A$12:$C$78,3,)</f>
        <v/>
      </c>
      <c r="H1498" s="65">
        <f>VLOOKUP($A1498,'NZ.Stat (Format)'!$C$10:$H$2050,4,)</f>
        <v>440</v>
      </c>
      <c r="I1498" s="65">
        <f>VLOOKUP($A1498,'NZ.Stat (Format)'!$C$10:$H$2050,5,)</f>
        <v>680</v>
      </c>
      <c r="J1498" s="65">
        <f>VLOOKUP($A1498,'NZ.Stat (Format)'!$C$10:$H$2050,6,)</f>
        <v>940</v>
      </c>
      <c r="K1498" s="37"/>
      <c r="L1498" s="37"/>
    </row>
    <row r="1499" spans="1:12" x14ac:dyDescent="0.25">
      <c r="A1499" s="37" t="s">
        <v>1518</v>
      </c>
      <c r="B1499" s="37" t="s">
        <v>4207</v>
      </c>
      <c r="C1499" s="37" t="s">
        <v>4207</v>
      </c>
      <c r="D1499" s="37" t="b">
        <f t="shared" si="23"/>
        <v>1</v>
      </c>
      <c r="E1499" s="37" t="str">
        <f>VLOOKUP(C1499,'EDB naming'!$A$6:$B$36,2,)</f>
        <v>Wellington Electricity</v>
      </c>
      <c r="F1499" s="37" t="str">
        <f>VLOOKUP(A1499,'NZ.Stat (Format)'!$C$10:$D$2050,2,)</f>
        <v>Wellington city</v>
      </c>
      <c r="G1499" s="37" t="str">
        <f>VLOOKUP(F1499,'TLA-EDB'!$A$12:$C$78,3,)</f>
        <v/>
      </c>
      <c r="H1499" s="65">
        <f>VLOOKUP($A1499,'NZ.Stat (Format)'!$C$10:$H$2050,4,)</f>
        <v>830</v>
      </c>
      <c r="I1499" s="65">
        <f>VLOOKUP($A1499,'NZ.Stat (Format)'!$C$10:$H$2050,5,)</f>
        <v>860</v>
      </c>
      <c r="J1499" s="65">
        <f>VLOOKUP($A1499,'NZ.Stat (Format)'!$C$10:$H$2050,6,)</f>
        <v>890</v>
      </c>
      <c r="K1499" s="37"/>
      <c r="L1499" s="37"/>
    </row>
    <row r="1500" spans="1:12" x14ac:dyDescent="0.25">
      <c r="A1500" s="37" t="s">
        <v>1519</v>
      </c>
      <c r="B1500" s="37" t="s">
        <v>4207</v>
      </c>
      <c r="C1500" s="37" t="s">
        <v>4207</v>
      </c>
      <c r="D1500" s="37" t="b">
        <f t="shared" si="23"/>
        <v>1</v>
      </c>
      <c r="E1500" s="37" t="str">
        <f>VLOOKUP(C1500,'EDB naming'!$A$6:$B$36,2,)</f>
        <v>Wellington Electricity</v>
      </c>
      <c r="F1500" s="37" t="str">
        <f>VLOOKUP(A1500,'NZ.Stat (Format)'!$C$10:$D$2050,2,)</f>
        <v>Wellington city</v>
      </c>
      <c r="G1500" s="37" t="str">
        <f>VLOOKUP(F1500,'TLA-EDB'!$A$12:$C$78,3,)</f>
        <v/>
      </c>
      <c r="H1500" s="65">
        <f>VLOOKUP($A1500,'NZ.Stat (Format)'!$C$10:$H$2050,4,)</f>
        <v>370</v>
      </c>
      <c r="I1500" s="65">
        <f>VLOOKUP($A1500,'NZ.Stat (Format)'!$C$10:$H$2050,5,)</f>
        <v>430</v>
      </c>
      <c r="J1500" s="65">
        <f>VLOOKUP($A1500,'NZ.Stat (Format)'!$C$10:$H$2050,6,)</f>
        <v>490</v>
      </c>
      <c r="K1500" s="37"/>
      <c r="L1500" s="37"/>
    </row>
    <row r="1501" spans="1:12" x14ac:dyDescent="0.25">
      <c r="A1501" s="37" t="s">
        <v>1520</v>
      </c>
      <c r="B1501" s="37" t="s">
        <v>4207</v>
      </c>
      <c r="C1501" s="37" t="s">
        <v>4207</v>
      </c>
      <c r="D1501" s="37" t="b">
        <f t="shared" si="23"/>
        <v>1</v>
      </c>
      <c r="E1501" s="37" t="str">
        <f>VLOOKUP(C1501,'EDB naming'!$A$6:$B$36,2,)</f>
        <v>Wellington Electricity</v>
      </c>
      <c r="F1501" s="37" t="str">
        <f>VLOOKUP(A1501,'NZ.Stat (Format)'!$C$10:$D$2050,2,)</f>
        <v>Wellington city</v>
      </c>
      <c r="G1501" s="37" t="str">
        <f>VLOOKUP(F1501,'TLA-EDB'!$A$12:$C$78,3,)</f>
        <v/>
      </c>
      <c r="H1501" s="65">
        <f>VLOOKUP($A1501,'NZ.Stat (Format)'!$C$10:$H$2050,4,)</f>
        <v>1180</v>
      </c>
      <c r="I1501" s="65">
        <f>VLOOKUP($A1501,'NZ.Stat (Format)'!$C$10:$H$2050,5,)</f>
        <v>1240</v>
      </c>
      <c r="J1501" s="65">
        <f>VLOOKUP($A1501,'NZ.Stat (Format)'!$C$10:$H$2050,6,)</f>
        <v>1300</v>
      </c>
      <c r="K1501" s="37"/>
      <c r="L1501" s="37"/>
    </row>
    <row r="1502" spans="1:12" x14ac:dyDescent="0.25">
      <c r="A1502" s="37" t="s">
        <v>1521</v>
      </c>
      <c r="B1502" s="37" t="s">
        <v>4207</v>
      </c>
      <c r="C1502" s="37" t="s">
        <v>4207</v>
      </c>
      <c r="D1502" s="37" t="b">
        <f t="shared" si="23"/>
        <v>1</v>
      </c>
      <c r="E1502" s="37" t="str">
        <f>VLOOKUP(C1502,'EDB naming'!$A$6:$B$36,2,)</f>
        <v>Wellington Electricity</v>
      </c>
      <c r="F1502" s="37" t="str">
        <f>VLOOKUP(A1502,'NZ.Stat (Format)'!$C$10:$D$2050,2,)</f>
        <v>Wellington city</v>
      </c>
      <c r="G1502" s="37" t="str">
        <f>VLOOKUP(F1502,'TLA-EDB'!$A$12:$C$78,3,)</f>
        <v/>
      </c>
      <c r="H1502" s="65">
        <f>VLOOKUP($A1502,'NZ.Stat (Format)'!$C$10:$H$2050,4,)</f>
        <v>190</v>
      </c>
      <c r="I1502" s="65">
        <f>VLOOKUP($A1502,'NZ.Stat (Format)'!$C$10:$H$2050,5,)</f>
        <v>350</v>
      </c>
      <c r="J1502" s="65">
        <f>VLOOKUP($A1502,'NZ.Stat (Format)'!$C$10:$H$2050,6,)</f>
        <v>530</v>
      </c>
      <c r="K1502" s="37"/>
      <c r="L1502" s="37"/>
    </row>
    <row r="1503" spans="1:12" x14ac:dyDescent="0.25">
      <c r="A1503" s="37" t="s">
        <v>1522</v>
      </c>
      <c r="B1503" s="37" t="s">
        <v>4207</v>
      </c>
      <c r="C1503" s="37" t="s">
        <v>4207</v>
      </c>
      <c r="D1503" s="37" t="b">
        <f t="shared" si="23"/>
        <v>1</v>
      </c>
      <c r="E1503" s="37" t="str">
        <f>VLOOKUP(C1503,'EDB naming'!$A$6:$B$36,2,)</f>
        <v>Wellington Electricity</v>
      </c>
      <c r="F1503" s="37" t="str">
        <f>VLOOKUP(A1503,'NZ.Stat (Format)'!$C$10:$D$2050,2,)</f>
        <v>Wellington city</v>
      </c>
      <c r="G1503" s="37" t="str">
        <f>VLOOKUP(F1503,'TLA-EDB'!$A$12:$C$78,3,)</f>
        <v/>
      </c>
      <c r="H1503" s="65">
        <f>VLOOKUP($A1503,'NZ.Stat (Format)'!$C$10:$H$2050,4,)</f>
        <v>2120</v>
      </c>
      <c r="I1503" s="65">
        <f>VLOOKUP($A1503,'NZ.Stat (Format)'!$C$10:$H$2050,5,)</f>
        <v>2220</v>
      </c>
      <c r="J1503" s="65">
        <f>VLOOKUP($A1503,'NZ.Stat (Format)'!$C$10:$H$2050,6,)</f>
        <v>2320</v>
      </c>
      <c r="K1503" s="37"/>
      <c r="L1503" s="37"/>
    </row>
    <row r="1504" spans="1:12" x14ac:dyDescent="0.25">
      <c r="A1504" s="37" t="s">
        <v>1523</v>
      </c>
      <c r="B1504" s="37" t="s">
        <v>4207</v>
      </c>
      <c r="C1504" s="37" t="s">
        <v>4207</v>
      </c>
      <c r="D1504" s="37" t="b">
        <f t="shared" si="23"/>
        <v>1</v>
      </c>
      <c r="E1504" s="37" t="str">
        <f>VLOOKUP(C1504,'EDB naming'!$A$6:$B$36,2,)</f>
        <v>Wellington Electricity</v>
      </c>
      <c r="F1504" s="37" t="str">
        <f>VLOOKUP(A1504,'NZ.Stat (Format)'!$C$10:$D$2050,2,)</f>
        <v>Wellington city</v>
      </c>
      <c r="G1504" s="37" t="str">
        <f>VLOOKUP(F1504,'TLA-EDB'!$A$12:$C$78,3,)</f>
        <v/>
      </c>
      <c r="H1504" s="65">
        <f>VLOOKUP($A1504,'NZ.Stat (Format)'!$C$10:$H$2050,4,)</f>
        <v>4140</v>
      </c>
      <c r="I1504" s="65">
        <f>VLOOKUP($A1504,'NZ.Stat (Format)'!$C$10:$H$2050,5,)</f>
        <v>4410</v>
      </c>
      <c r="J1504" s="65">
        <f>VLOOKUP($A1504,'NZ.Stat (Format)'!$C$10:$H$2050,6,)</f>
        <v>4670</v>
      </c>
      <c r="K1504" s="37"/>
      <c r="L1504" s="37"/>
    </row>
    <row r="1505" spans="1:12" x14ac:dyDescent="0.25">
      <c r="A1505" s="37" t="s">
        <v>1524</v>
      </c>
      <c r="B1505" s="37" t="s">
        <v>4207</v>
      </c>
      <c r="C1505" s="37" t="s">
        <v>4207</v>
      </c>
      <c r="D1505" s="37" t="b">
        <f t="shared" si="23"/>
        <v>1</v>
      </c>
      <c r="E1505" s="37" t="str">
        <f>VLOOKUP(C1505,'EDB naming'!$A$6:$B$36,2,)</f>
        <v>Wellington Electricity</v>
      </c>
      <c r="F1505" s="37" t="str">
        <f>VLOOKUP(A1505,'NZ.Stat (Format)'!$C$10:$D$2050,2,)</f>
        <v>Wellington city</v>
      </c>
      <c r="G1505" s="37" t="str">
        <f>VLOOKUP(F1505,'TLA-EDB'!$A$12:$C$78,3,)</f>
        <v/>
      </c>
      <c r="H1505" s="65">
        <f>VLOOKUP($A1505,'NZ.Stat (Format)'!$C$10:$H$2050,4,)</f>
        <v>1190</v>
      </c>
      <c r="I1505" s="65">
        <f>VLOOKUP($A1505,'NZ.Stat (Format)'!$C$10:$H$2050,5,)</f>
        <v>1200</v>
      </c>
      <c r="J1505" s="65">
        <f>VLOOKUP($A1505,'NZ.Stat (Format)'!$C$10:$H$2050,6,)</f>
        <v>1200</v>
      </c>
      <c r="K1505" s="37"/>
      <c r="L1505" s="37"/>
    </row>
    <row r="1506" spans="1:12" x14ac:dyDescent="0.25">
      <c r="A1506" s="37" t="s">
        <v>1525</v>
      </c>
      <c r="B1506" s="37" t="s">
        <v>4207</v>
      </c>
      <c r="C1506" s="37" t="s">
        <v>4207</v>
      </c>
      <c r="D1506" s="37" t="b">
        <f t="shared" si="23"/>
        <v>1</v>
      </c>
      <c r="E1506" s="37" t="str">
        <f>VLOOKUP(C1506,'EDB naming'!$A$6:$B$36,2,)</f>
        <v>Wellington Electricity</v>
      </c>
      <c r="F1506" s="37" t="str">
        <f>VLOOKUP(A1506,'NZ.Stat (Format)'!$C$10:$D$2050,2,)</f>
        <v>Wellington city</v>
      </c>
      <c r="G1506" s="37" t="str">
        <f>VLOOKUP(F1506,'TLA-EDB'!$A$12:$C$78,3,)</f>
        <v/>
      </c>
      <c r="H1506" s="65">
        <f>VLOOKUP($A1506,'NZ.Stat (Format)'!$C$10:$H$2050,4,)</f>
        <v>1930</v>
      </c>
      <c r="I1506" s="65">
        <f>VLOOKUP($A1506,'NZ.Stat (Format)'!$C$10:$H$2050,5,)</f>
        <v>1950</v>
      </c>
      <c r="J1506" s="65">
        <f>VLOOKUP($A1506,'NZ.Stat (Format)'!$C$10:$H$2050,6,)</f>
        <v>1970</v>
      </c>
      <c r="K1506" s="37"/>
      <c r="L1506" s="37"/>
    </row>
    <row r="1507" spans="1:12" x14ac:dyDescent="0.25">
      <c r="A1507" s="37" t="s">
        <v>1526</v>
      </c>
      <c r="B1507" s="37" t="s">
        <v>4207</v>
      </c>
      <c r="C1507" s="37" t="s">
        <v>4207</v>
      </c>
      <c r="D1507" s="37" t="b">
        <f t="shared" si="23"/>
        <v>1</v>
      </c>
      <c r="E1507" s="37" t="str">
        <f>VLOOKUP(C1507,'EDB naming'!$A$6:$B$36,2,)</f>
        <v>Wellington Electricity</v>
      </c>
      <c r="F1507" s="37" t="str">
        <f>VLOOKUP(A1507,'NZ.Stat (Format)'!$C$10:$D$2050,2,)</f>
        <v>Wellington city</v>
      </c>
      <c r="G1507" s="37" t="str">
        <f>VLOOKUP(F1507,'TLA-EDB'!$A$12:$C$78,3,)</f>
        <v/>
      </c>
      <c r="H1507" s="65">
        <f>VLOOKUP($A1507,'NZ.Stat (Format)'!$C$10:$H$2050,4,)</f>
        <v>1700</v>
      </c>
      <c r="I1507" s="65">
        <f>VLOOKUP($A1507,'NZ.Stat (Format)'!$C$10:$H$2050,5,)</f>
        <v>1920</v>
      </c>
      <c r="J1507" s="65">
        <f>VLOOKUP($A1507,'NZ.Stat (Format)'!$C$10:$H$2050,6,)</f>
        <v>2090</v>
      </c>
      <c r="K1507" s="37"/>
      <c r="L1507" s="37"/>
    </row>
    <row r="1508" spans="1:12" x14ac:dyDescent="0.25">
      <c r="A1508" s="37" t="s">
        <v>1527</v>
      </c>
      <c r="B1508" s="37" t="s">
        <v>4207</v>
      </c>
      <c r="C1508" s="37" t="s">
        <v>4207</v>
      </c>
      <c r="D1508" s="37" t="b">
        <f t="shared" si="23"/>
        <v>1</v>
      </c>
      <c r="E1508" s="37" t="str">
        <f>VLOOKUP(C1508,'EDB naming'!$A$6:$B$36,2,)</f>
        <v>Wellington Electricity</v>
      </c>
      <c r="F1508" s="37" t="str">
        <f>VLOOKUP(A1508,'NZ.Stat (Format)'!$C$10:$D$2050,2,)</f>
        <v>Wellington city</v>
      </c>
      <c r="G1508" s="37" t="str">
        <f>VLOOKUP(F1508,'TLA-EDB'!$A$12:$C$78,3,)</f>
        <v/>
      </c>
      <c r="H1508" s="65">
        <f>VLOOKUP($A1508,'NZ.Stat (Format)'!$C$10:$H$2050,4,)</f>
        <v>2810</v>
      </c>
      <c r="I1508" s="65">
        <f>VLOOKUP($A1508,'NZ.Stat (Format)'!$C$10:$H$2050,5,)</f>
        <v>2880</v>
      </c>
      <c r="J1508" s="65">
        <f>VLOOKUP($A1508,'NZ.Stat (Format)'!$C$10:$H$2050,6,)</f>
        <v>2940</v>
      </c>
      <c r="K1508" s="37"/>
      <c r="L1508" s="37"/>
    </row>
    <row r="1509" spans="1:12" x14ac:dyDescent="0.25">
      <c r="A1509" s="37" t="s">
        <v>1528</v>
      </c>
      <c r="B1509" s="37" t="s">
        <v>4207</v>
      </c>
      <c r="C1509" s="37" t="s">
        <v>4207</v>
      </c>
      <c r="D1509" s="37" t="b">
        <f t="shared" si="23"/>
        <v>1</v>
      </c>
      <c r="E1509" s="37" t="str">
        <f>VLOOKUP(C1509,'EDB naming'!$A$6:$B$36,2,)</f>
        <v>Wellington Electricity</v>
      </c>
      <c r="F1509" s="37" t="str">
        <f>VLOOKUP(A1509,'NZ.Stat (Format)'!$C$10:$D$2050,2,)</f>
        <v>Wellington city</v>
      </c>
      <c r="G1509" s="37" t="str">
        <f>VLOOKUP(F1509,'TLA-EDB'!$A$12:$C$78,3,)</f>
        <v/>
      </c>
      <c r="H1509" s="65">
        <f>VLOOKUP($A1509,'NZ.Stat (Format)'!$C$10:$H$2050,4,)</f>
        <v>4100</v>
      </c>
      <c r="I1509" s="65">
        <f>VLOOKUP($A1509,'NZ.Stat (Format)'!$C$10:$H$2050,5,)</f>
        <v>4280</v>
      </c>
      <c r="J1509" s="65">
        <f>VLOOKUP($A1509,'NZ.Stat (Format)'!$C$10:$H$2050,6,)</f>
        <v>4430</v>
      </c>
      <c r="K1509" s="37"/>
      <c r="L1509" s="37"/>
    </row>
    <row r="1510" spans="1:12" x14ac:dyDescent="0.25">
      <c r="A1510" s="37" t="s">
        <v>1529</v>
      </c>
      <c r="B1510" s="37" t="s">
        <v>4207</v>
      </c>
      <c r="C1510" s="37" t="s">
        <v>4207</v>
      </c>
      <c r="D1510" s="37" t="b">
        <f t="shared" si="23"/>
        <v>1</v>
      </c>
      <c r="E1510" s="37" t="str">
        <f>VLOOKUP(C1510,'EDB naming'!$A$6:$B$36,2,)</f>
        <v>Wellington Electricity</v>
      </c>
      <c r="F1510" s="37" t="str">
        <f>VLOOKUP(A1510,'NZ.Stat (Format)'!$C$10:$D$2050,2,)</f>
        <v>Wellington city</v>
      </c>
      <c r="G1510" s="37" t="str">
        <f>VLOOKUP(F1510,'TLA-EDB'!$A$12:$C$78,3,)</f>
        <v/>
      </c>
      <c r="H1510" s="65">
        <f>VLOOKUP($A1510,'NZ.Stat (Format)'!$C$10:$H$2050,4,)</f>
        <v>40</v>
      </c>
      <c r="I1510" s="65">
        <f>VLOOKUP($A1510,'NZ.Stat (Format)'!$C$10:$H$2050,5,)</f>
        <v>40</v>
      </c>
      <c r="J1510" s="65">
        <f>VLOOKUP($A1510,'NZ.Stat (Format)'!$C$10:$H$2050,6,)</f>
        <v>40</v>
      </c>
      <c r="K1510" s="37"/>
      <c r="L1510" s="37"/>
    </row>
    <row r="1511" spans="1:12" x14ac:dyDescent="0.25">
      <c r="A1511" s="37" t="s">
        <v>1530</v>
      </c>
      <c r="B1511" s="37" t="s">
        <v>4207</v>
      </c>
      <c r="C1511" s="37" t="s">
        <v>4207</v>
      </c>
      <c r="D1511" s="37" t="b">
        <f t="shared" si="23"/>
        <v>1</v>
      </c>
      <c r="E1511" s="37" t="str">
        <f>VLOOKUP(C1511,'EDB naming'!$A$6:$B$36,2,)</f>
        <v>Wellington Electricity</v>
      </c>
      <c r="F1511" s="37" t="str">
        <f>VLOOKUP(A1511,'NZ.Stat (Format)'!$C$10:$D$2050,2,)</f>
        <v>Wellington city</v>
      </c>
      <c r="G1511" s="37" t="str">
        <f>VLOOKUP(F1511,'TLA-EDB'!$A$12:$C$78,3,)</f>
        <v/>
      </c>
      <c r="H1511" s="65">
        <f>VLOOKUP($A1511,'NZ.Stat (Format)'!$C$10:$H$2050,4,)</f>
        <v>4050</v>
      </c>
      <c r="I1511" s="65">
        <f>VLOOKUP($A1511,'NZ.Stat (Format)'!$C$10:$H$2050,5,)</f>
        <v>4190</v>
      </c>
      <c r="J1511" s="65">
        <f>VLOOKUP($A1511,'NZ.Stat (Format)'!$C$10:$H$2050,6,)</f>
        <v>4300</v>
      </c>
      <c r="K1511" s="37"/>
      <c r="L1511" s="37"/>
    </row>
    <row r="1512" spans="1:12" x14ac:dyDescent="0.25">
      <c r="A1512" s="37" t="s">
        <v>1531</v>
      </c>
      <c r="B1512" s="37" t="s">
        <v>4207</v>
      </c>
      <c r="C1512" s="37" t="s">
        <v>4207</v>
      </c>
      <c r="D1512" s="37" t="b">
        <f t="shared" si="23"/>
        <v>1</v>
      </c>
      <c r="E1512" s="37" t="str">
        <f>VLOOKUP(C1512,'EDB naming'!$A$6:$B$36,2,)</f>
        <v>Wellington Electricity</v>
      </c>
      <c r="F1512" s="37" t="str">
        <f>VLOOKUP(A1512,'NZ.Stat (Format)'!$C$10:$D$2050,2,)</f>
        <v>Wellington city</v>
      </c>
      <c r="G1512" s="37" t="str">
        <f>VLOOKUP(F1512,'TLA-EDB'!$A$12:$C$78,3,)</f>
        <v/>
      </c>
      <c r="H1512" s="65">
        <f>VLOOKUP($A1512,'NZ.Stat (Format)'!$C$10:$H$2050,4,)</f>
        <v>3060</v>
      </c>
      <c r="I1512" s="65">
        <f>VLOOKUP($A1512,'NZ.Stat (Format)'!$C$10:$H$2050,5,)</f>
        <v>3130</v>
      </c>
      <c r="J1512" s="65">
        <f>VLOOKUP($A1512,'NZ.Stat (Format)'!$C$10:$H$2050,6,)</f>
        <v>3150</v>
      </c>
      <c r="K1512" s="37"/>
      <c r="L1512" s="37"/>
    </row>
    <row r="1513" spans="1:12" x14ac:dyDescent="0.25">
      <c r="A1513" s="37" t="s">
        <v>1532</v>
      </c>
      <c r="B1513" s="37" t="s">
        <v>4207</v>
      </c>
      <c r="C1513" s="37" t="s">
        <v>4207</v>
      </c>
      <c r="D1513" s="37" t="b">
        <f t="shared" si="23"/>
        <v>1</v>
      </c>
      <c r="E1513" s="37" t="str">
        <f>VLOOKUP(C1513,'EDB naming'!$A$6:$B$36,2,)</f>
        <v>Wellington Electricity</v>
      </c>
      <c r="F1513" s="37" t="str">
        <f>VLOOKUP(A1513,'NZ.Stat (Format)'!$C$10:$D$2050,2,)</f>
        <v>Wellington city</v>
      </c>
      <c r="G1513" s="37" t="str">
        <f>VLOOKUP(F1513,'TLA-EDB'!$A$12:$C$78,3,)</f>
        <v/>
      </c>
      <c r="H1513" s="65">
        <f>VLOOKUP($A1513,'NZ.Stat (Format)'!$C$10:$H$2050,4,)</f>
        <v>4090</v>
      </c>
      <c r="I1513" s="65">
        <f>VLOOKUP($A1513,'NZ.Stat (Format)'!$C$10:$H$2050,5,)</f>
        <v>4170</v>
      </c>
      <c r="J1513" s="65">
        <f>VLOOKUP($A1513,'NZ.Stat (Format)'!$C$10:$H$2050,6,)</f>
        <v>4270</v>
      </c>
      <c r="K1513" s="37"/>
      <c r="L1513" s="37"/>
    </row>
    <row r="1514" spans="1:12" x14ac:dyDescent="0.25">
      <c r="A1514" s="37" t="s">
        <v>1533</v>
      </c>
      <c r="B1514" s="37" t="s">
        <v>4207</v>
      </c>
      <c r="C1514" s="37" t="s">
        <v>4207</v>
      </c>
      <c r="D1514" s="37" t="b">
        <f t="shared" si="23"/>
        <v>1</v>
      </c>
      <c r="E1514" s="37" t="str">
        <f>VLOOKUP(C1514,'EDB naming'!$A$6:$B$36,2,)</f>
        <v>Wellington Electricity</v>
      </c>
      <c r="F1514" s="37" t="str">
        <f>VLOOKUP(A1514,'NZ.Stat (Format)'!$C$10:$D$2050,2,)</f>
        <v>Wellington city</v>
      </c>
      <c r="G1514" s="37" t="str">
        <f>VLOOKUP(F1514,'TLA-EDB'!$A$12:$C$78,3,)</f>
        <v/>
      </c>
      <c r="H1514" s="65">
        <f>VLOOKUP($A1514,'NZ.Stat (Format)'!$C$10:$H$2050,4,)</f>
        <v>10</v>
      </c>
      <c r="I1514" s="65">
        <f>VLOOKUP($A1514,'NZ.Stat (Format)'!$C$10:$H$2050,5,)</f>
        <v>10</v>
      </c>
      <c r="J1514" s="65">
        <f>VLOOKUP($A1514,'NZ.Stat (Format)'!$C$10:$H$2050,6,)</f>
        <v>10</v>
      </c>
      <c r="K1514" s="37"/>
      <c r="L1514" s="37"/>
    </row>
    <row r="1515" spans="1:12" x14ac:dyDescent="0.25">
      <c r="A1515" s="37" t="s">
        <v>1534</v>
      </c>
      <c r="B1515" s="37" t="s">
        <v>4207</v>
      </c>
      <c r="C1515" s="37" t="s">
        <v>4207</v>
      </c>
      <c r="D1515" s="37" t="b">
        <f t="shared" si="23"/>
        <v>1</v>
      </c>
      <c r="E1515" s="37" t="str">
        <f>VLOOKUP(C1515,'EDB naming'!$A$6:$B$36,2,)</f>
        <v>Wellington Electricity</v>
      </c>
      <c r="F1515" s="37" t="str">
        <f>VLOOKUP(A1515,'NZ.Stat (Format)'!$C$10:$D$2050,2,)</f>
        <v>Wellington city</v>
      </c>
      <c r="G1515" s="37" t="str">
        <f>VLOOKUP(F1515,'TLA-EDB'!$A$12:$C$78,3,)</f>
        <v/>
      </c>
      <c r="H1515" s="65">
        <f>VLOOKUP($A1515,'NZ.Stat (Format)'!$C$10:$H$2050,4,)</f>
        <v>2830</v>
      </c>
      <c r="I1515" s="65">
        <f>VLOOKUP($A1515,'NZ.Stat (Format)'!$C$10:$H$2050,5,)</f>
        <v>2940</v>
      </c>
      <c r="J1515" s="65">
        <f>VLOOKUP($A1515,'NZ.Stat (Format)'!$C$10:$H$2050,6,)</f>
        <v>3070</v>
      </c>
      <c r="K1515" s="37"/>
      <c r="L1515" s="37"/>
    </row>
    <row r="1516" spans="1:12" x14ac:dyDescent="0.25">
      <c r="A1516" s="37" t="s">
        <v>1535</v>
      </c>
      <c r="B1516" s="37" t="s">
        <v>325</v>
      </c>
      <c r="C1516" s="37" t="s">
        <v>325</v>
      </c>
      <c r="D1516" s="37" t="b">
        <f t="shared" si="23"/>
        <v>1</v>
      </c>
      <c r="E1516" s="37" t="str">
        <f>VLOOKUP(C1516,'EDB naming'!$A$6:$B$36,2,)</f>
        <v>Orion NZ</v>
      </c>
      <c r="F1516" s="37" t="str">
        <f>VLOOKUP(A1516,'NZ.Stat (Format)'!$C$10:$D$2050,2,)</f>
        <v>Christchurch city</v>
      </c>
      <c r="G1516" s="37" t="str">
        <f>VLOOKUP(F1516,'TLA-EDB'!$A$12:$C$78,3,)</f>
        <v/>
      </c>
      <c r="H1516" s="65">
        <f>VLOOKUP($A1516,'NZ.Stat (Format)'!$C$10:$H$2050,4,)</f>
        <v>3340</v>
      </c>
      <c r="I1516" s="65">
        <f>VLOOKUP($A1516,'NZ.Stat (Format)'!$C$10:$H$2050,5,)</f>
        <v>3400</v>
      </c>
      <c r="J1516" s="65">
        <f>VLOOKUP($A1516,'NZ.Stat (Format)'!$C$10:$H$2050,6,)</f>
        <v>3460</v>
      </c>
      <c r="K1516" s="37"/>
      <c r="L1516" s="37"/>
    </row>
    <row r="1517" spans="1:12" x14ac:dyDescent="0.25">
      <c r="A1517" s="37" t="s">
        <v>1536</v>
      </c>
      <c r="B1517" s="37" t="s">
        <v>4207</v>
      </c>
      <c r="C1517" s="37" t="s">
        <v>4207</v>
      </c>
      <c r="D1517" s="37" t="b">
        <f t="shared" si="23"/>
        <v>1</v>
      </c>
      <c r="E1517" s="37" t="str">
        <f>VLOOKUP(C1517,'EDB naming'!$A$6:$B$36,2,)</f>
        <v>Wellington Electricity</v>
      </c>
      <c r="F1517" s="37" t="str">
        <f>VLOOKUP(A1517,'NZ.Stat (Format)'!$C$10:$D$2050,2,)</f>
        <v>Wellington city</v>
      </c>
      <c r="G1517" s="37" t="str">
        <f>VLOOKUP(F1517,'TLA-EDB'!$A$12:$C$78,3,)</f>
        <v/>
      </c>
      <c r="H1517" s="65">
        <f>VLOOKUP($A1517,'NZ.Stat (Format)'!$C$10:$H$2050,4,)</f>
        <v>3400</v>
      </c>
      <c r="I1517" s="65">
        <f>VLOOKUP($A1517,'NZ.Stat (Format)'!$C$10:$H$2050,5,)</f>
        <v>3450</v>
      </c>
      <c r="J1517" s="65">
        <f>VLOOKUP($A1517,'NZ.Stat (Format)'!$C$10:$H$2050,6,)</f>
        <v>3490</v>
      </c>
      <c r="K1517" s="37"/>
      <c r="L1517" s="37"/>
    </row>
    <row r="1518" spans="1:12" x14ac:dyDescent="0.25">
      <c r="A1518" s="37" t="s">
        <v>1537</v>
      </c>
      <c r="B1518" s="37" t="s">
        <v>4207</v>
      </c>
      <c r="C1518" s="37" t="s">
        <v>4207</v>
      </c>
      <c r="D1518" s="37" t="b">
        <f t="shared" si="23"/>
        <v>1</v>
      </c>
      <c r="E1518" s="37" t="str">
        <f>VLOOKUP(C1518,'EDB naming'!$A$6:$B$36,2,)</f>
        <v>Wellington Electricity</v>
      </c>
      <c r="F1518" s="37" t="str">
        <f>VLOOKUP(A1518,'NZ.Stat (Format)'!$C$10:$D$2050,2,)</f>
        <v>Wellington city</v>
      </c>
      <c r="G1518" s="37" t="str">
        <f>VLOOKUP(F1518,'TLA-EDB'!$A$12:$C$78,3,)</f>
        <v/>
      </c>
      <c r="H1518" s="65">
        <f>VLOOKUP($A1518,'NZ.Stat (Format)'!$C$10:$H$2050,4,)</f>
        <v>3350</v>
      </c>
      <c r="I1518" s="65">
        <f>VLOOKUP($A1518,'NZ.Stat (Format)'!$C$10:$H$2050,5,)</f>
        <v>3400</v>
      </c>
      <c r="J1518" s="65">
        <f>VLOOKUP($A1518,'NZ.Stat (Format)'!$C$10:$H$2050,6,)</f>
        <v>3460</v>
      </c>
      <c r="K1518" s="37"/>
      <c r="L1518" s="37"/>
    </row>
    <row r="1519" spans="1:12" x14ac:dyDescent="0.25">
      <c r="A1519" s="37" t="s">
        <v>1538</v>
      </c>
      <c r="B1519" s="37" t="s">
        <v>4207</v>
      </c>
      <c r="C1519" s="37" t="s">
        <v>4207</v>
      </c>
      <c r="D1519" s="37" t="b">
        <f t="shared" si="23"/>
        <v>1</v>
      </c>
      <c r="E1519" s="37" t="str">
        <f>VLOOKUP(C1519,'EDB naming'!$A$6:$B$36,2,)</f>
        <v>Wellington Electricity</v>
      </c>
      <c r="F1519" s="37" t="str">
        <f>VLOOKUP(A1519,'NZ.Stat (Format)'!$C$10:$D$2050,2,)</f>
        <v>Wellington city</v>
      </c>
      <c r="G1519" s="37" t="str">
        <f>VLOOKUP(F1519,'TLA-EDB'!$A$12:$C$78,3,)</f>
        <v/>
      </c>
      <c r="H1519" s="65">
        <f>VLOOKUP($A1519,'NZ.Stat (Format)'!$C$10:$H$2050,4,)</f>
        <v>220</v>
      </c>
      <c r="I1519" s="65">
        <f>VLOOKUP($A1519,'NZ.Stat (Format)'!$C$10:$H$2050,5,)</f>
        <v>260</v>
      </c>
      <c r="J1519" s="65">
        <f>VLOOKUP($A1519,'NZ.Stat (Format)'!$C$10:$H$2050,6,)</f>
        <v>300</v>
      </c>
      <c r="K1519" s="37"/>
      <c r="L1519" s="37"/>
    </row>
    <row r="1520" spans="1:12" x14ac:dyDescent="0.25">
      <c r="A1520" s="37" t="s">
        <v>1539</v>
      </c>
      <c r="B1520" s="37" t="s">
        <v>4207</v>
      </c>
      <c r="C1520" s="37" t="s">
        <v>4207</v>
      </c>
      <c r="D1520" s="37" t="b">
        <f t="shared" si="23"/>
        <v>1</v>
      </c>
      <c r="E1520" s="37" t="str">
        <f>VLOOKUP(C1520,'EDB naming'!$A$6:$B$36,2,)</f>
        <v>Wellington Electricity</v>
      </c>
      <c r="F1520" s="37" t="str">
        <f>VLOOKUP(A1520,'NZ.Stat (Format)'!$C$10:$D$2050,2,)</f>
        <v>Wellington city</v>
      </c>
      <c r="G1520" s="37" t="str">
        <f>VLOOKUP(F1520,'TLA-EDB'!$A$12:$C$78,3,)</f>
        <v/>
      </c>
      <c r="H1520" s="65">
        <f>VLOOKUP($A1520,'NZ.Stat (Format)'!$C$10:$H$2050,4,)</f>
        <v>3850</v>
      </c>
      <c r="I1520" s="65">
        <f>VLOOKUP($A1520,'NZ.Stat (Format)'!$C$10:$H$2050,5,)</f>
        <v>3940</v>
      </c>
      <c r="J1520" s="65">
        <f>VLOOKUP($A1520,'NZ.Stat (Format)'!$C$10:$H$2050,6,)</f>
        <v>3990</v>
      </c>
      <c r="K1520" s="37"/>
      <c r="L1520" s="37"/>
    </row>
    <row r="1521" spans="1:12" x14ac:dyDescent="0.25">
      <c r="A1521" s="37" t="s">
        <v>1540</v>
      </c>
      <c r="B1521" s="37" t="s">
        <v>4207</v>
      </c>
      <c r="C1521" s="37" t="s">
        <v>4207</v>
      </c>
      <c r="D1521" s="37" t="b">
        <f t="shared" si="23"/>
        <v>1</v>
      </c>
      <c r="E1521" s="37" t="str">
        <f>VLOOKUP(C1521,'EDB naming'!$A$6:$B$36,2,)</f>
        <v>Wellington Electricity</v>
      </c>
      <c r="F1521" s="37" t="str">
        <f>VLOOKUP(A1521,'NZ.Stat (Format)'!$C$10:$D$2050,2,)</f>
        <v>Wellington city</v>
      </c>
      <c r="G1521" s="37" t="str">
        <f>VLOOKUP(F1521,'TLA-EDB'!$A$12:$C$78,3,)</f>
        <v/>
      </c>
      <c r="H1521" s="65">
        <f>VLOOKUP($A1521,'NZ.Stat (Format)'!$C$10:$H$2050,4,)</f>
        <v>1750</v>
      </c>
      <c r="I1521" s="65">
        <f>VLOOKUP($A1521,'NZ.Stat (Format)'!$C$10:$H$2050,5,)</f>
        <v>1800</v>
      </c>
      <c r="J1521" s="65">
        <f>VLOOKUP($A1521,'NZ.Stat (Format)'!$C$10:$H$2050,6,)</f>
        <v>1850</v>
      </c>
      <c r="K1521" s="37"/>
      <c r="L1521" s="37"/>
    </row>
    <row r="1522" spans="1:12" x14ac:dyDescent="0.25">
      <c r="A1522" s="37" t="s">
        <v>1541</v>
      </c>
      <c r="B1522" s="37" t="s">
        <v>4207</v>
      </c>
      <c r="C1522" s="37" t="s">
        <v>4207</v>
      </c>
      <c r="D1522" s="37" t="b">
        <f t="shared" si="23"/>
        <v>1</v>
      </c>
      <c r="E1522" s="37" t="str">
        <f>VLOOKUP(C1522,'EDB naming'!$A$6:$B$36,2,)</f>
        <v>Wellington Electricity</v>
      </c>
      <c r="F1522" s="37" t="str">
        <f>VLOOKUP(A1522,'NZ.Stat (Format)'!$C$10:$D$2050,2,)</f>
        <v>Wellington city</v>
      </c>
      <c r="G1522" s="37" t="str">
        <f>VLOOKUP(F1522,'TLA-EDB'!$A$12:$C$78,3,)</f>
        <v/>
      </c>
      <c r="H1522" s="65">
        <f>VLOOKUP($A1522,'NZ.Stat (Format)'!$C$10:$H$2050,4,)</f>
        <v>1230</v>
      </c>
      <c r="I1522" s="65">
        <f>VLOOKUP($A1522,'NZ.Stat (Format)'!$C$10:$H$2050,5,)</f>
        <v>1250</v>
      </c>
      <c r="J1522" s="65">
        <f>VLOOKUP($A1522,'NZ.Stat (Format)'!$C$10:$H$2050,6,)</f>
        <v>1270</v>
      </c>
      <c r="K1522" s="37"/>
      <c r="L1522" s="37"/>
    </row>
    <row r="1523" spans="1:12" x14ac:dyDescent="0.25">
      <c r="A1523" s="37" t="s">
        <v>1542</v>
      </c>
      <c r="B1523" s="37" t="s">
        <v>4207</v>
      </c>
      <c r="C1523" s="37" t="s">
        <v>4207</v>
      </c>
      <c r="D1523" s="37" t="b">
        <f t="shared" si="23"/>
        <v>1</v>
      </c>
      <c r="E1523" s="37" t="str">
        <f>VLOOKUP(C1523,'EDB naming'!$A$6:$B$36,2,)</f>
        <v>Wellington Electricity</v>
      </c>
      <c r="F1523" s="37" t="str">
        <f>VLOOKUP(A1523,'NZ.Stat (Format)'!$C$10:$D$2050,2,)</f>
        <v>Wellington city</v>
      </c>
      <c r="G1523" s="37" t="str">
        <f>VLOOKUP(F1523,'TLA-EDB'!$A$12:$C$78,3,)</f>
        <v/>
      </c>
      <c r="H1523" s="65">
        <f>VLOOKUP($A1523,'NZ.Stat (Format)'!$C$10:$H$2050,4,)</f>
        <v>2210</v>
      </c>
      <c r="I1523" s="65">
        <f>VLOOKUP($A1523,'NZ.Stat (Format)'!$C$10:$H$2050,5,)</f>
        <v>2210</v>
      </c>
      <c r="J1523" s="65">
        <f>VLOOKUP($A1523,'NZ.Stat (Format)'!$C$10:$H$2050,6,)</f>
        <v>2220</v>
      </c>
      <c r="K1523" s="37"/>
      <c r="L1523" s="37"/>
    </row>
    <row r="1524" spans="1:12" x14ac:dyDescent="0.25">
      <c r="A1524" s="37" t="s">
        <v>1543</v>
      </c>
      <c r="B1524" s="37" t="s">
        <v>4207</v>
      </c>
      <c r="C1524" s="37" t="s">
        <v>4207</v>
      </c>
      <c r="D1524" s="37" t="b">
        <f t="shared" si="23"/>
        <v>1</v>
      </c>
      <c r="E1524" s="37" t="str">
        <f>VLOOKUP(C1524,'EDB naming'!$A$6:$B$36,2,)</f>
        <v>Wellington Electricity</v>
      </c>
      <c r="F1524" s="37" t="str">
        <f>VLOOKUP(A1524,'NZ.Stat (Format)'!$C$10:$D$2050,2,)</f>
        <v>Wellington city</v>
      </c>
      <c r="G1524" s="37" t="str">
        <f>VLOOKUP(F1524,'TLA-EDB'!$A$12:$C$78,3,)</f>
        <v/>
      </c>
      <c r="H1524" s="65">
        <f>VLOOKUP($A1524,'NZ.Stat (Format)'!$C$10:$H$2050,4,)</f>
        <v>800</v>
      </c>
      <c r="I1524" s="65">
        <f>VLOOKUP($A1524,'NZ.Stat (Format)'!$C$10:$H$2050,5,)</f>
        <v>810</v>
      </c>
      <c r="J1524" s="65">
        <f>VLOOKUP($A1524,'NZ.Stat (Format)'!$C$10:$H$2050,6,)</f>
        <v>820</v>
      </c>
      <c r="K1524" s="37"/>
      <c r="L1524" s="37"/>
    </row>
    <row r="1525" spans="1:12" x14ac:dyDescent="0.25">
      <c r="A1525" s="37" t="s">
        <v>1544</v>
      </c>
      <c r="B1525" s="37" t="s">
        <v>4207</v>
      </c>
      <c r="C1525" s="37" t="s">
        <v>4207</v>
      </c>
      <c r="D1525" s="37" t="b">
        <f t="shared" si="23"/>
        <v>1</v>
      </c>
      <c r="E1525" s="37" t="str">
        <f>VLOOKUP(C1525,'EDB naming'!$A$6:$B$36,2,)</f>
        <v>Wellington Electricity</v>
      </c>
      <c r="F1525" s="37" t="str">
        <f>VLOOKUP(A1525,'NZ.Stat (Format)'!$C$10:$D$2050,2,)</f>
        <v>Wellington city</v>
      </c>
      <c r="G1525" s="37" t="str">
        <f>VLOOKUP(F1525,'TLA-EDB'!$A$12:$C$78,3,)</f>
        <v/>
      </c>
      <c r="H1525" s="65">
        <f>VLOOKUP($A1525,'NZ.Stat (Format)'!$C$10:$H$2050,4,)</f>
        <v>2780</v>
      </c>
      <c r="I1525" s="65">
        <f>VLOOKUP($A1525,'NZ.Stat (Format)'!$C$10:$H$2050,5,)</f>
        <v>2820</v>
      </c>
      <c r="J1525" s="65">
        <f>VLOOKUP($A1525,'NZ.Stat (Format)'!$C$10:$H$2050,6,)</f>
        <v>2860</v>
      </c>
      <c r="K1525" s="37"/>
      <c r="L1525" s="37"/>
    </row>
    <row r="1526" spans="1:12" x14ac:dyDescent="0.25">
      <c r="A1526" s="37" t="s">
        <v>1545</v>
      </c>
      <c r="B1526" s="37" t="s">
        <v>4207</v>
      </c>
      <c r="C1526" s="37" t="s">
        <v>4207</v>
      </c>
      <c r="D1526" s="37" t="b">
        <f t="shared" si="23"/>
        <v>1</v>
      </c>
      <c r="E1526" s="37" t="str">
        <f>VLOOKUP(C1526,'EDB naming'!$A$6:$B$36,2,)</f>
        <v>Wellington Electricity</v>
      </c>
      <c r="F1526" s="37" t="str">
        <f>VLOOKUP(A1526,'NZ.Stat (Format)'!$C$10:$D$2050,2,)</f>
        <v>Wellington city</v>
      </c>
      <c r="G1526" s="37" t="str">
        <f>VLOOKUP(F1526,'TLA-EDB'!$A$12:$C$78,3,)</f>
        <v/>
      </c>
      <c r="H1526" s="65">
        <f>VLOOKUP($A1526,'NZ.Stat (Format)'!$C$10:$H$2050,4,)</f>
        <v>4770</v>
      </c>
      <c r="I1526" s="65">
        <f>VLOOKUP($A1526,'NZ.Stat (Format)'!$C$10:$H$2050,5,)</f>
        <v>4970</v>
      </c>
      <c r="J1526" s="65">
        <f>VLOOKUP($A1526,'NZ.Stat (Format)'!$C$10:$H$2050,6,)</f>
        <v>5130</v>
      </c>
      <c r="K1526" s="37"/>
      <c r="L1526" s="37"/>
    </row>
    <row r="1527" spans="1:12" x14ac:dyDescent="0.25">
      <c r="A1527" s="37" t="s">
        <v>1546</v>
      </c>
      <c r="B1527" s="37" t="s">
        <v>4207</v>
      </c>
      <c r="C1527" s="37" t="s">
        <v>4207</v>
      </c>
      <c r="D1527" s="37" t="b">
        <f t="shared" si="23"/>
        <v>1</v>
      </c>
      <c r="E1527" s="37" t="str">
        <f>VLOOKUP(C1527,'EDB naming'!$A$6:$B$36,2,)</f>
        <v>Wellington Electricity</v>
      </c>
      <c r="F1527" s="37" t="str">
        <f>VLOOKUP(A1527,'NZ.Stat (Format)'!$C$10:$D$2050,2,)</f>
        <v>Wellington city</v>
      </c>
      <c r="G1527" s="37" t="str">
        <f>VLOOKUP(F1527,'TLA-EDB'!$A$12:$C$78,3,)</f>
        <v/>
      </c>
      <c r="H1527" s="65">
        <f>VLOOKUP($A1527,'NZ.Stat (Format)'!$C$10:$H$2050,4,)</f>
        <v>3690</v>
      </c>
      <c r="I1527" s="65">
        <f>VLOOKUP($A1527,'NZ.Stat (Format)'!$C$10:$H$2050,5,)</f>
        <v>3730</v>
      </c>
      <c r="J1527" s="65">
        <f>VLOOKUP($A1527,'NZ.Stat (Format)'!$C$10:$H$2050,6,)</f>
        <v>3740</v>
      </c>
      <c r="K1527" s="37"/>
      <c r="L1527" s="37"/>
    </row>
    <row r="1528" spans="1:12" x14ac:dyDescent="0.25">
      <c r="A1528" s="37" t="s">
        <v>1547</v>
      </c>
      <c r="B1528" s="37" t="s">
        <v>4207</v>
      </c>
      <c r="C1528" s="37" t="s">
        <v>4207</v>
      </c>
      <c r="D1528" s="37" t="b">
        <f t="shared" si="23"/>
        <v>1</v>
      </c>
      <c r="E1528" s="37" t="str">
        <f>VLOOKUP(C1528,'EDB naming'!$A$6:$B$36,2,)</f>
        <v>Wellington Electricity</v>
      </c>
      <c r="F1528" s="37" t="str">
        <f>VLOOKUP(A1528,'NZ.Stat (Format)'!$C$10:$D$2050,2,)</f>
        <v>Wellington city</v>
      </c>
      <c r="G1528" s="37" t="str">
        <f>VLOOKUP(F1528,'TLA-EDB'!$A$12:$C$78,3,)</f>
        <v/>
      </c>
      <c r="H1528" s="65">
        <f>VLOOKUP($A1528,'NZ.Stat (Format)'!$C$10:$H$2050,4,)</f>
        <v>4560</v>
      </c>
      <c r="I1528" s="65">
        <f>VLOOKUP($A1528,'NZ.Stat (Format)'!$C$10:$H$2050,5,)</f>
        <v>4650</v>
      </c>
      <c r="J1528" s="65">
        <f>VLOOKUP($A1528,'NZ.Stat (Format)'!$C$10:$H$2050,6,)</f>
        <v>4740</v>
      </c>
      <c r="K1528" s="37"/>
      <c r="L1528" s="37"/>
    </row>
    <row r="1529" spans="1:12" x14ac:dyDescent="0.25">
      <c r="A1529" s="37" t="s">
        <v>1548</v>
      </c>
      <c r="B1529" s="37" t="s">
        <v>4207</v>
      </c>
      <c r="C1529" s="37" t="s">
        <v>4207</v>
      </c>
      <c r="D1529" s="37" t="b">
        <f t="shared" si="23"/>
        <v>1</v>
      </c>
      <c r="E1529" s="37" t="str">
        <f>VLOOKUP(C1529,'EDB naming'!$A$6:$B$36,2,)</f>
        <v>Wellington Electricity</v>
      </c>
      <c r="F1529" s="37" t="str">
        <f>VLOOKUP(A1529,'NZ.Stat (Format)'!$C$10:$D$2050,2,)</f>
        <v>Wellington city</v>
      </c>
      <c r="G1529" s="37" t="str">
        <f>VLOOKUP(F1529,'TLA-EDB'!$A$12:$C$78,3,)</f>
        <v/>
      </c>
      <c r="H1529" s="65">
        <f>VLOOKUP($A1529,'NZ.Stat (Format)'!$C$10:$H$2050,4,)</f>
        <v>2960</v>
      </c>
      <c r="I1529" s="65">
        <f>VLOOKUP($A1529,'NZ.Stat (Format)'!$C$10:$H$2050,5,)</f>
        <v>3050</v>
      </c>
      <c r="J1529" s="65">
        <f>VLOOKUP($A1529,'NZ.Stat (Format)'!$C$10:$H$2050,6,)</f>
        <v>3080</v>
      </c>
      <c r="K1529" s="37"/>
      <c r="L1529" s="37"/>
    </row>
    <row r="1530" spans="1:12" x14ac:dyDescent="0.25">
      <c r="A1530" s="37" t="s">
        <v>1549</v>
      </c>
      <c r="B1530" s="37" t="s">
        <v>4207</v>
      </c>
      <c r="C1530" s="37" t="s">
        <v>4207</v>
      </c>
      <c r="D1530" s="37" t="b">
        <f t="shared" si="23"/>
        <v>1</v>
      </c>
      <c r="E1530" s="37" t="str">
        <f>VLOOKUP(C1530,'EDB naming'!$A$6:$B$36,2,)</f>
        <v>Wellington Electricity</v>
      </c>
      <c r="F1530" s="37" t="str">
        <f>VLOOKUP(A1530,'NZ.Stat (Format)'!$C$10:$D$2050,2,)</f>
        <v>Wellington city</v>
      </c>
      <c r="G1530" s="37" t="str">
        <f>VLOOKUP(F1530,'TLA-EDB'!$A$12:$C$78,3,)</f>
        <v/>
      </c>
      <c r="H1530" s="65">
        <f>VLOOKUP($A1530,'NZ.Stat (Format)'!$C$10:$H$2050,4,)</f>
        <v>4190</v>
      </c>
      <c r="I1530" s="65">
        <f>VLOOKUP($A1530,'NZ.Stat (Format)'!$C$10:$H$2050,5,)</f>
        <v>4360</v>
      </c>
      <c r="J1530" s="65">
        <f>VLOOKUP($A1530,'NZ.Stat (Format)'!$C$10:$H$2050,6,)</f>
        <v>4380</v>
      </c>
      <c r="K1530" s="37"/>
      <c r="L1530" s="37"/>
    </row>
    <row r="1531" spans="1:12" x14ac:dyDescent="0.25">
      <c r="A1531" s="37" t="s">
        <v>1550</v>
      </c>
      <c r="B1531" s="37" t="s">
        <v>4207</v>
      </c>
      <c r="C1531" s="37" t="s">
        <v>4207</v>
      </c>
      <c r="D1531" s="37" t="b">
        <f t="shared" si="23"/>
        <v>1</v>
      </c>
      <c r="E1531" s="37" t="str">
        <f>VLOOKUP(C1531,'EDB naming'!$A$6:$B$36,2,)</f>
        <v>Wellington Electricity</v>
      </c>
      <c r="F1531" s="37" t="str">
        <f>VLOOKUP(A1531,'NZ.Stat (Format)'!$C$10:$D$2050,2,)</f>
        <v>Wellington city</v>
      </c>
      <c r="G1531" s="37" t="str">
        <f>VLOOKUP(F1531,'TLA-EDB'!$A$12:$C$78,3,)</f>
        <v/>
      </c>
      <c r="H1531" s="65">
        <f>VLOOKUP($A1531,'NZ.Stat (Format)'!$C$10:$H$2050,4,)</f>
        <v>750</v>
      </c>
      <c r="I1531" s="65">
        <f>VLOOKUP($A1531,'NZ.Stat (Format)'!$C$10:$H$2050,5,)</f>
        <v>760</v>
      </c>
      <c r="J1531" s="65">
        <f>VLOOKUP($A1531,'NZ.Stat (Format)'!$C$10:$H$2050,6,)</f>
        <v>770</v>
      </c>
      <c r="K1531" s="37"/>
      <c r="L1531" s="37"/>
    </row>
    <row r="1532" spans="1:12" x14ac:dyDescent="0.25">
      <c r="A1532" s="37" t="s">
        <v>1551</v>
      </c>
      <c r="B1532" s="37" t="s">
        <v>4207</v>
      </c>
      <c r="C1532" s="37" t="s">
        <v>4207</v>
      </c>
      <c r="D1532" s="37" t="b">
        <f t="shared" si="23"/>
        <v>1</v>
      </c>
      <c r="E1532" s="37" t="str">
        <f>VLOOKUP(C1532,'EDB naming'!$A$6:$B$36,2,)</f>
        <v>Wellington Electricity</v>
      </c>
      <c r="F1532" s="37" t="str">
        <f>VLOOKUP(A1532,'NZ.Stat (Format)'!$C$10:$D$2050,2,)</f>
        <v>Wellington city</v>
      </c>
      <c r="G1532" s="37" t="str">
        <f>VLOOKUP(F1532,'TLA-EDB'!$A$12:$C$78,3,)</f>
        <v/>
      </c>
      <c r="H1532" s="65">
        <f>VLOOKUP($A1532,'NZ.Stat (Format)'!$C$10:$H$2050,4,)</f>
        <v>4370</v>
      </c>
      <c r="I1532" s="65">
        <f>VLOOKUP($A1532,'NZ.Stat (Format)'!$C$10:$H$2050,5,)</f>
        <v>4470</v>
      </c>
      <c r="J1532" s="65">
        <f>VLOOKUP($A1532,'NZ.Stat (Format)'!$C$10:$H$2050,6,)</f>
        <v>4540</v>
      </c>
      <c r="K1532" s="37"/>
      <c r="L1532" s="37"/>
    </row>
    <row r="1533" spans="1:12" x14ac:dyDescent="0.25">
      <c r="A1533" s="37" t="s">
        <v>1552</v>
      </c>
      <c r="B1533" s="37" t="s">
        <v>4207</v>
      </c>
      <c r="C1533" s="37" t="s">
        <v>4207</v>
      </c>
      <c r="D1533" s="37" t="b">
        <f t="shared" si="23"/>
        <v>1</v>
      </c>
      <c r="E1533" s="37" t="str">
        <f>VLOOKUP(C1533,'EDB naming'!$A$6:$B$36,2,)</f>
        <v>Wellington Electricity</v>
      </c>
      <c r="F1533" s="37" t="str">
        <f>VLOOKUP(A1533,'NZ.Stat (Format)'!$C$10:$D$2050,2,)</f>
        <v>Wellington city</v>
      </c>
      <c r="G1533" s="37" t="str">
        <f>VLOOKUP(F1533,'TLA-EDB'!$A$12:$C$78,3,)</f>
        <v/>
      </c>
      <c r="H1533" s="65">
        <f>VLOOKUP($A1533,'NZ.Stat (Format)'!$C$10:$H$2050,4,)</f>
        <v>1900</v>
      </c>
      <c r="I1533" s="65">
        <f>VLOOKUP($A1533,'NZ.Stat (Format)'!$C$10:$H$2050,5,)</f>
        <v>1980</v>
      </c>
      <c r="J1533" s="65">
        <f>VLOOKUP($A1533,'NZ.Stat (Format)'!$C$10:$H$2050,6,)</f>
        <v>2060</v>
      </c>
      <c r="K1533" s="37"/>
      <c r="L1533" s="37"/>
    </row>
    <row r="1534" spans="1:12" x14ac:dyDescent="0.25">
      <c r="A1534" s="37" t="s">
        <v>1553</v>
      </c>
      <c r="B1534" s="37" t="s">
        <v>4207</v>
      </c>
      <c r="C1534" s="37" t="s">
        <v>4207</v>
      </c>
      <c r="D1534" s="37" t="b">
        <f t="shared" si="23"/>
        <v>1</v>
      </c>
      <c r="E1534" s="37" t="str">
        <f>VLOOKUP(C1534,'EDB naming'!$A$6:$B$36,2,)</f>
        <v>Wellington Electricity</v>
      </c>
      <c r="F1534" s="37" t="str">
        <f>VLOOKUP(A1534,'NZ.Stat (Format)'!$C$10:$D$2050,2,)</f>
        <v>Wellington city</v>
      </c>
      <c r="G1534" s="37" t="str">
        <f>VLOOKUP(F1534,'TLA-EDB'!$A$12:$C$78,3,)</f>
        <v/>
      </c>
      <c r="H1534" s="65">
        <f>VLOOKUP($A1534,'NZ.Stat (Format)'!$C$10:$H$2050,4,)</f>
        <v>3590</v>
      </c>
      <c r="I1534" s="65">
        <f>VLOOKUP($A1534,'NZ.Stat (Format)'!$C$10:$H$2050,5,)</f>
        <v>3620</v>
      </c>
      <c r="J1534" s="65">
        <f>VLOOKUP($A1534,'NZ.Stat (Format)'!$C$10:$H$2050,6,)</f>
        <v>3660</v>
      </c>
      <c r="K1534" s="37"/>
      <c r="L1534" s="37"/>
    </row>
    <row r="1535" spans="1:12" x14ac:dyDescent="0.25">
      <c r="A1535" s="37" t="s">
        <v>1554</v>
      </c>
      <c r="B1535" s="37" t="s">
        <v>325</v>
      </c>
      <c r="C1535" s="37" t="s">
        <v>325</v>
      </c>
      <c r="D1535" s="37" t="b">
        <f t="shared" si="23"/>
        <v>1</v>
      </c>
      <c r="E1535" s="37" t="str">
        <f>VLOOKUP(C1535,'EDB naming'!$A$6:$B$36,2,)</f>
        <v>Orion NZ</v>
      </c>
      <c r="F1535" s="37" t="str">
        <f>VLOOKUP(A1535,'NZ.Stat (Format)'!$C$10:$D$2050,2,)</f>
        <v>Christchurch city</v>
      </c>
      <c r="G1535" s="37" t="str">
        <f>VLOOKUP(F1535,'TLA-EDB'!$A$12:$C$78,3,)</f>
        <v/>
      </c>
      <c r="H1535" s="65">
        <f>VLOOKUP($A1535,'NZ.Stat (Format)'!$C$10:$H$2050,4,)</f>
        <v>2770</v>
      </c>
      <c r="I1535" s="65">
        <f>VLOOKUP($A1535,'NZ.Stat (Format)'!$C$10:$H$2050,5,)</f>
        <v>2840</v>
      </c>
      <c r="J1535" s="65">
        <f>VLOOKUP($A1535,'NZ.Stat (Format)'!$C$10:$H$2050,6,)</f>
        <v>2910</v>
      </c>
      <c r="K1535" s="37"/>
      <c r="L1535" s="37"/>
    </row>
    <row r="1536" spans="1:12" x14ac:dyDescent="0.25">
      <c r="A1536" s="37" t="s">
        <v>1555</v>
      </c>
      <c r="B1536" s="37" t="s">
        <v>4207</v>
      </c>
      <c r="C1536" s="37" t="s">
        <v>4207</v>
      </c>
      <c r="D1536" s="37" t="b">
        <f t="shared" si="23"/>
        <v>1</v>
      </c>
      <c r="E1536" s="37" t="str">
        <f>VLOOKUP(C1536,'EDB naming'!$A$6:$B$36,2,)</f>
        <v>Wellington Electricity</v>
      </c>
      <c r="F1536" s="37" t="str">
        <f>VLOOKUP(A1536,'NZ.Stat (Format)'!$C$10:$D$2050,2,)</f>
        <v>Wellington city</v>
      </c>
      <c r="G1536" s="37" t="str">
        <f>VLOOKUP(F1536,'TLA-EDB'!$A$12:$C$78,3,)</f>
        <v/>
      </c>
      <c r="H1536" s="65">
        <f>VLOOKUP($A1536,'NZ.Stat (Format)'!$C$10:$H$2050,4,)</f>
        <v>3780</v>
      </c>
      <c r="I1536" s="65">
        <f>VLOOKUP($A1536,'NZ.Stat (Format)'!$C$10:$H$2050,5,)</f>
        <v>3840</v>
      </c>
      <c r="J1536" s="65">
        <f>VLOOKUP($A1536,'NZ.Stat (Format)'!$C$10:$H$2050,6,)</f>
        <v>3860</v>
      </c>
      <c r="K1536" s="37"/>
      <c r="L1536" s="37"/>
    </row>
    <row r="1537" spans="1:12" x14ac:dyDescent="0.25">
      <c r="A1537" s="37" t="s">
        <v>1556</v>
      </c>
      <c r="B1537" s="37" t="s">
        <v>4207</v>
      </c>
      <c r="C1537" s="37" t="s">
        <v>4207</v>
      </c>
      <c r="D1537" s="37" t="b">
        <f t="shared" si="23"/>
        <v>1</v>
      </c>
      <c r="E1537" s="37" t="str">
        <f>VLOOKUP(C1537,'EDB naming'!$A$6:$B$36,2,)</f>
        <v>Wellington Electricity</v>
      </c>
      <c r="F1537" s="37" t="str">
        <f>VLOOKUP(A1537,'NZ.Stat (Format)'!$C$10:$D$2050,2,)</f>
        <v>Wellington city</v>
      </c>
      <c r="G1537" s="37" t="str">
        <f>VLOOKUP(F1537,'TLA-EDB'!$A$12:$C$78,3,)</f>
        <v/>
      </c>
      <c r="H1537" s="65">
        <f>VLOOKUP($A1537,'NZ.Stat (Format)'!$C$10:$H$2050,4,)</f>
        <v>5670</v>
      </c>
      <c r="I1537" s="65">
        <f>VLOOKUP($A1537,'NZ.Stat (Format)'!$C$10:$H$2050,5,)</f>
        <v>5970</v>
      </c>
      <c r="J1537" s="65">
        <f>VLOOKUP($A1537,'NZ.Stat (Format)'!$C$10:$H$2050,6,)</f>
        <v>6170</v>
      </c>
      <c r="K1537" s="37"/>
      <c r="L1537" s="37"/>
    </row>
    <row r="1538" spans="1:12" x14ac:dyDescent="0.25">
      <c r="A1538" s="37" t="s">
        <v>1557</v>
      </c>
      <c r="B1538" s="37" t="s">
        <v>4207</v>
      </c>
      <c r="C1538" s="37" t="s">
        <v>4207</v>
      </c>
      <c r="D1538" s="37" t="b">
        <f t="shared" si="23"/>
        <v>1</v>
      </c>
      <c r="E1538" s="37" t="str">
        <f>VLOOKUP(C1538,'EDB naming'!$A$6:$B$36,2,)</f>
        <v>Wellington Electricity</v>
      </c>
      <c r="F1538" s="37" t="str">
        <f>VLOOKUP(A1538,'NZ.Stat (Format)'!$C$10:$D$2050,2,)</f>
        <v>Wellington city</v>
      </c>
      <c r="G1538" s="37" t="str">
        <f>VLOOKUP(F1538,'TLA-EDB'!$A$12:$C$78,3,)</f>
        <v/>
      </c>
      <c r="H1538" s="65">
        <f>VLOOKUP($A1538,'NZ.Stat (Format)'!$C$10:$H$2050,4,)</f>
        <v>1130</v>
      </c>
      <c r="I1538" s="65">
        <f>VLOOKUP($A1538,'NZ.Stat (Format)'!$C$10:$H$2050,5,)</f>
        <v>1400</v>
      </c>
      <c r="J1538" s="65">
        <f>VLOOKUP($A1538,'NZ.Stat (Format)'!$C$10:$H$2050,6,)</f>
        <v>1670</v>
      </c>
      <c r="K1538" s="37"/>
      <c r="L1538" s="37"/>
    </row>
    <row r="1539" spans="1:12" x14ac:dyDescent="0.25">
      <c r="A1539" s="37" t="s">
        <v>1558</v>
      </c>
      <c r="B1539" s="37" t="s">
        <v>4207</v>
      </c>
      <c r="C1539" s="37" t="s">
        <v>4207</v>
      </c>
      <c r="D1539" s="37" t="b">
        <f t="shared" si="23"/>
        <v>1</v>
      </c>
      <c r="E1539" s="37" t="str">
        <f>VLOOKUP(C1539,'EDB naming'!$A$6:$B$36,2,)</f>
        <v>Wellington Electricity</v>
      </c>
      <c r="F1539" s="37" t="str">
        <f>VLOOKUP(A1539,'NZ.Stat (Format)'!$C$10:$D$2050,2,)</f>
        <v>Wellington city</v>
      </c>
      <c r="G1539" s="37" t="str">
        <f>VLOOKUP(F1539,'TLA-EDB'!$A$12:$C$78,3,)</f>
        <v/>
      </c>
      <c r="H1539" s="65">
        <f>VLOOKUP($A1539,'NZ.Stat (Format)'!$C$10:$H$2050,4,)</f>
        <v>3920</v>
      </c>
      <c r="I1539" s="65">
        <f>VLOOKUP($A1539,'NZ.Stat (Format)'!$C$10:$H$2050,5,)</f>
        <v>4010</v>
      </c>
      <c r="J1539" s="65">
        <f>VLOOKUP($A1539,'NZ.Stat (Format)'!$C$10:$H$2050,6,)</f>
        <v>4050</v>
      </c>
      <c r="K1539" s="37"/>
      <c r="L1539" s="37"/>
    </row>
    <row r="1540" spans="1:12" x14ac:dyDescent="0.25">
      <c r="A1540" s="37" t="s">
        <v>1559</v>
      </c>
      <c r="B1540" s="37" t="s">
        <v>4207</v>
      </c>
      <c r="C1540" s="37" t="s">
        <v>4207</v>
      </c>
      <c r="D1540" s="37" t="b">
        <f t="shared" si="23"/>
        <v>1</v>
      </c>
      <c r="E1540" s="37" t="str">
        <f>VLOOKUP(C1540,'EDB naming'!$A$6:$B$36,2,)</f>
        <v>Wellington Electricity</v>
      </c>
      <c r="F1540" s="37" t="str">
        <f>VLOOKUP(A1540,'NZ.Stat (Format)'!$C$10:$D$2050,2,)</f>
        <v>Wellington city</v>
      </c>
      <c r="G1540" s="37" t="str">
        <f>VLOOKUP(F1540,'TLA-EDB'!$A$12:$C$78,3,)</f>
        <v/>
      </c>
      <c r="H1540" s="65">
        <f>VLOOKUP($A1540,'NZ.Stat (Format)'!$C$10:$H$2050,4,)</f>
        <v>1880</v>
      </c>
      <c r="I1540" s="65">
        <f>VLOOKUP($A1540,'NZ.Stat (Format)'!$C$10:$H$2050,5,)</f>
        <v>1930</v>
      </c>
      <c r="J1540" s="65">
        <f>VLOOKUP($A1540,'NZ.Stat (Format)'!$C$10:$H$2050,6,)</f>
        <v>1970</v>
      </c>
      <c r="K1540" s="37"/>
      <c r="L1540" s="37"/>
    </row>
    <row r="1541" spans="1:12" x14ac:dyDescent="0.25">
      <c r="A1541" s="37" t="s">
        <v>1560</v>
      </c>
      <c r="B1541" s="37" t="s">
        <v>4207</v>
      </c>
      <c r="C1541" s="37" t="s">
        <v>4207</v>
      </c>
      <c r="D1541" s="37" t="b">
        <f t="shared" si="23"/>
        <v>1</v>
      </c>
      <c r="E1541" s="37" t="str">
        <f>VLOOKUP(C1541,'EDB naming'!$A$6:$B$36,2,)</f>
        <v>Wellington Electricity</v>
      </c>
      <c r="F1541" s="37" t="str">
        <f>VLOOKUP(A1541,'NZ.Stat (Format)'!$C$10:$D$2050,2,)</f>
        <v>Wellington city</v>
      </c>
      <c r="G1541" s="37" t="str">
        <f>VLOOKUP(F1541,'TLA-EDB'!$A$12:$C$78,3,)</f>
        <v/>
      </c>
      <c r="H1541" s="65">
        <f>VLOOKUP($A1541,'NZ.Stat (Format)'!$C$10:$H$2050,4,)</f>
        <v>4960</v>
      </c>
      <c r="I1541" s="65">
        <f>VLOOKUP($A1541,'NZ.Stat (Format)'!$C$10:$H$2050,5,)</f>
        <v>5040</v>
      </c>
      <c r="J1541" s="65">
        <f>VLOOKUP($A1541,'NZ.Stat (Format)'!$C$10:$H$2050,6,)</f>
        <v>5070</v>
      </c>
      <c r="K1541" s="37"/>
      <c r="L1541" s="37"/>
    </row>
    <row r="1542" spans="1:12" x14ac:dyDescent="0.25">
      <c r="A1542" s="37" t="s">
        <v>1561</v>
      </c>
      <c r="B1542" s="37" t="s">
        <v>4207</v>
      </c>
      <c r="C1542" s="37" t="s">
        <v>4207</v>
      </c>
      <c r="D1542" s="37" t="b">
        <f t="shared" si="23"/>
        <v>1</v>
      </c>
      <c r="E1542" s="37" t="str">
        <f>VLOOKUP(C1542,'EDB naming'!$A$6:$B$36,2,)</f>
        <v>Wellington Electricity</v>
      </c>
      <c r="F1542" s="37" t="str">
        <f>VLOOKUP(A1542,'NZ.Stat (Format)'!$C$10:$D$2050,2,)</f>
        <v>Wellington city</v>
      </c>
      <c r="G1542" s="37" t="str">
        <f>VLOOKUP(F1542,'TLA-EDB'!$A$12:$C$78,3,)</f>
        <v/>
      </c>
      <c r="H1542" s="65">
        <f>VLOOKUP($A1542,'NZ.Stat (Format)'!$C$10:$H$2050,4,)</f>
        <v>3420</v>
      </c>
      <c r="I1542" s="65">
        <f>VLOOKUP($A1542,'NZ.Stat (Format)'!$C$10:$H$2050,5,)</f>
        <v>3510</v>
      </c>
      <c r="J1542" s="65">
        <f>VLOOKUP($A1542,'NZ.Stat (Format)'!$C$10:$H$2050,6,)</f>
        <v>3570</v>
      </c>
      <c r="K1542" s="37"/>
      <c r="L1542" s="37"/>
    </row>
    <row r="1543" spans="1:12" x14ac:dyDescent="0.25">
      <c r="A1543" s="37" t="s">
        <v>1562</v>
      </c>
      <c r="B1543" s="37" t="s">
        <v>4207</v>
      </c>
      <c r="C1543" s="37" t="s">
        <v>4207</v>
      </c>
      <c r="D1543" s="37" t="b">
        <f t="shared" si="23"/>
        <v>1</v>
      </c>
      <c r="E1543" s="37" t="str">
        <f>VLOOKUP(C1543,'EDB naming'!$A$6:$B$36,2,)</f>
        <v>Wellington Electricity</v>
      </c>
      <c r="F1543" s="37" t="str">
        <f>VLOOKUP(A1543,'NZ.Stat (Format)'!$C$10:$D$2050,2,)</f>
        <v>Wellington city</v>
      </c>
      <c r="G1543" s="37" t="str">
        <f>VLOOKUP(F1543,'TLA-EDB'!$A$12:$C$78,3,)</f>
        <v/>
      </c>
      <c r="H1543" s="65">
        <f>VLOOKUP($A1543,'NZ.Stat (Format)'!$C$10:$H$2050,4,)</f>
        <v>3210</v>
      </c>
      <c r="I1543" s="65">
        <f>VLOOKUP($A1543,'NZ.Stat (Format)'!$C$10:$H$2050,5,)</f>
        <v>3240</v>
      </c>
      <c r="J1543" s="65">
        <f>VLOOKUP($A1543,'NZ.Stat (Format)'!$C$10:$H$2050,6,)</f>
        <v>3270</v>
      </c>
      <c r="K1543" s="37"/>
      <c r="L1543" s="37"/>
    </row>
    <row r="1544" spans="1:12" x14ac:dyDescent="0.25">
      <c r="A1544" s="37" t="s">
        <v>1563</v>
      </c>
      <c r="B1544" s="37" t="s">
        <v>4207</v>
      </c>
      <c r="C1544" s="37" t="s">
        <v>4207</v>
      </c>
      <c r="D1544" s="37" t="b">
        <f t="shared" si="23"/>
        <v>1</v>
      </c>
      <c r="E1544" s="37" t="str">
        <f>VLOOKUP(C1544,'EDB naming'!$A$6:$B$36,2,)</f>
        <v>Wellington Electricity</v>
      </c>
      <c r="F1544" s="37" t="str">
        <f>VLOOKUP(A1544,'NZ.Stat (Format)'!$C$10:$D$2050,2,)</f>
        <v>Wellington city</v>
      </c>
      <c r="G1544" s="37" t="str">
        <f>VLOOKUP(F1544,'TLA-EDB'!$A$12:$C$78,3,)</f>
        <v/>
      </c>
      <c r="H1544" s="65">
        <f>VLOOKUP($A1544,'NZ.Stat (Format)'!$C$10:$H$2050,4,)</f>
        <v>4020</v>
      </c>
      <c r="I1544" s="65">
        <f>VLOOKUP($A1544,'NZ.Stat (Format)'!$C$10:$H$2050,5,)</f>
        <v>4130</v>
      </c>
      <c r="J1544" s="65">
        <f>VLOOKUP($A1544,'NZ.Stat (Format)'!$C$10:$H$2050,6,)</f>
        <v>4200</v>
      </c>
      <c r="K1544" s="37"/>
      <c r="L1544" s="37"/>
    </row>
    <row r="1545" spans="1:12" x14ac:dyDescent="0.25">
      <c r="A1545" s="37" t="s">
        <v>1564</v>
      </c>
      <c r="B1545" s="37" t="s">
        <v>4207</v>
      </c>
      <c r="C1545" s="37" t="s">
        <v>4207</v>
      </c>
      <c r="D1545" s="37" t="b">
        <f t="shared" si="23"/>
        <v>1</v>
      </c>
      <c r="E1545" s="37" t="str">
        <f>VLOOKUP(C1545,'EDB naming'!$A$6:$B$36,2,)</f>
        <v>Wellington Electricity</v>
      </c>
      <c r="F1545" s="37" t="str">
        <f>VLOOKUP(A1545,'NZ.Stat (Format)'!$C$10:$D$2050,2,)</f>
        <v>Wellington city</v>
      </c>
      <c r="G1545" s="37" t="str">
        <f>VLOOKUP(F1545,'TLA-EDB'!$A$12:$C$78,3,)</f>
        <v/>
      </c>
      <c r="H1545" s="65">
        <f>VLOOKUP($A1545,'NZ.Stat (Format)'!$C$10:$H$2050,4,)</f>
        <v>3820</v>
      </c>
      <c r="I1545" s="65">
        <f>VLOOKUP($A1545,'NZ.Stat (Format)'!$C$10:$H$2050,5,)</f>
        <v>3950</v>
      </c>
      <c r="J1545" s="65">
        <f>VLOOKUP($A1545,'NZ.Stat (Format)'!$C$10:$H$2050,6,)</f>
        <v>4100</v>
      </c>
      <c r="K1545" s="37"/>
      <c r="L1545" s="37"/>
    </row>
    <row r="1546" spans="1:12" x14ac:dyDescent="0.25">
      <c r="A1546" s="37" t="s">
        <v>1565</v>
      </c>
      <c r="B1546" s="37" t="s">
        <v>4207</v>
      </c>
      <c r="C1546" s="37" t="s">
        <v>4207</v>
      </c>
      <c r="D1546" s="37" t="b">
        <f t="shared" si="23"/>
        <v>1</v>
      </c>
      <c r="E1546" s="37" t="str">
        <f>VLOOKUP(C1546,'EDB naming'!$A$6:$B$36,2,)</f>
        <v>Wellington Electricity</v>
      </c>
      <c r="F1546" s="37" t="str">
        <f>VLOOKUP(A1546,'NZ.Stat (Format)'!$C$10:$D$2050,2,)</f>
        <v>Wellington city</v>
      </c>
      <c r="G1546" s="37" t="str">
        <f>VLOOKUP(F1546,'TLA-EDB'!$A$12:$C$78,3,)</f>
        <v/>
      </c>
      <c r="H1546" s="65">
        <f>VLOOKUP($A1546,'NZ.Stat (Format)'!$C$10:$H$2050,4,)</f>
        <v>2680</v>
      </c>
      <c r="I1546" s="65">
        <f>VLOOKUP($A1546,'NZ.Stat (Format)'!$C$10:$H$2050,5,)</f>
        <v>2730</v>
      </c>
      <c r="J1546" s="65">
        <f>VLOOKUP($A1546,'NZ.Stat (Format)'!$C$10:$H$2050,6,)</f>
        <v>2800</v>
      </c>
      <c r="K1546" s="37"/>
      <c r="L1546" s="37"/>
    </row>
    <row r="1547" spans="1:12" x14ac:dyDescent="0.25">
      <c r="A1547" s="37" t="s">
        <v>1566</v>
      </c>
      <c r="B1547" s="37" t="s">
        <v>4207</v>
      </c>
      <c r="C1547" s="37" t="s">
        <v>4207</v>
      </c>
      <c r="D1547" s="37" t="b">
        <f t="shared" si="23"/>
        <v>1</v>
      </c>
      <c r="E1547" s="37" t="str">
        <f>VLOOKUP(C1547,'EDB naming'!$A$6:$B$36,2,)</f>
        <v>Wellington Electricity</v>
      </c>
      <c r="F1547" s="37" t="str">
        <f>VLOOKUP(A1547,'NZ.Stat (Format)'!$C$10:$D$2050,2,)</f>
        <v>Wellington city</v>
      </c>
      <c r="G1547" s="37" t="str">
        <f>VLOOKUP(F1547,'TLA-EDB'!$A$12:$C$78,3,)</f>
        <v/>
      </c>
      <c r="H1547" s="65">
        <f>VLOOKUP($A1547,'NZ.Stat (Format)'!$C$10:$H$2050,4,)</f>
        <v>2640</v>
      </c>
      <c r="I1547" s="65">
        <f>VLOOKUP($A1547,'NZ.Stat (Format)'!$C$10:$H$2050,5,)</f>
        <v>2690</v>
      </c>
      <c r="J1547" s="65">
        <f>VLOOKUP($A1547,'NZ.Stat (Format)'!$C$10:$H$2050,6,)</f>
        <v>2750</v>
      </c>
      <c r="K1547" s="37"/>
      <c r="L1547" s="37"/>
    </row>
    <row r="1548" spans="1:12" x14ac:dyDescent="0.25">
      <c r="A1548" s="37" t="s">
        <v>1567</v>
      </c>
      <c r="B1548" s="37" t="s">
        <v>4207</v>
      </c>
      <c r="C1548" s="37" t="s">
        <v>4207</v>
      </c>
      <c r="D1548" s="37" t="b">
        <f t="shared" si="23"/>
        <v>1</v>
      </c>
      <c r="E1548" s="37" t="str">
        <f>VLOOKUP(C1548,'EDB naming'!$A$6:$B$36,2,)</f>
        <v>Wellington Electricity</v>
      </c>
      <c r="F1548" s="37" t="str">
        <f>VLOOKUP(A1548,'NZ.Stat (Format)'!$C$10:$D$2050,2,)</f>
        <v>Wellington city</v>
      </c>
      <c r="G1548" s="37" t="str">
        <f>VLOOKUP(F1548,'TLA-EDB'!$A$12:$C$78,3,)</f>
        <v/>
      </c>
      <c r="H1548" s="65">
        <f>VLOOKUP($A1548,'NZ.Stat (Format)'!$C$10:$H$2050,4,)</f>
        <v>1590</v>
      </c>
      <c r="I1548" s="65">
        <f>VLOOKUP($A1548,'NZ.Stat (Format)'!$C$10:$H$2050,5,)</f>
        <v>1620</v>
      </c>
      <c r="J1548" s="65">
        <f>VLOOKUP($A1548,'NZ.Stat (Format)'!$C$10:$H$2050,6,)</f>
        <v>1650</v>
      </c>
      <c r="K1548" s="37"/>
      <c r="L1548" s="37"/>
    </row>
    <row r="1549" spans="1:12" x14ac:dyDescent="0.25">
      <c r="A1549" s="37" t="s">
        <v>1568</v>
      </c>
      <c r="B1549" s="37" t="s">
        <v>35</v>
      </c>
      <c r="C1549" s="37" t="s">
        <v>35</v>
      </c>
      <c r="D1549" s="37" t="b">
        <f t="shared" si="23"/>
        <v>1</v>
      </c>
      <c r="E1549" s="37" t="str">
        <f>VLOOKUP(C1549,'EDB naming'!$A$6:$B$36,2,)</f>
        <v>Powerco</v>
      </c>
      <c r="F1549" s="37" t="str">
        <f>VLOOKUP(A1549,'NZ.Stat (Format)'!$C$10:$D$2050,2,)</f>
        <v>Masterton district</v>
      </c>
      <c r="G1549" s="37" t="str">
        <f>VLOOKUP(F1549,'TLA-EDB'!$A$12:$C$78,3,)</f>
        <v/>
      </c>
      <c r="H1549" s="65">
        <f>VLOOKUP($A1549,'NZ.Stat (Format)'!$C$10:$H$2050,4,)</f>
        <v>630</v>
      </c>
      <c r="I1549" s="65">
        <f>VLOOKUP($A1549,'NZ.Stat (Format)'!$C$10:$H$2050,5,)</f>
        <v>630</v>
      </c>
      <c r="J1549" s="65">
        <f>VLOOKUP($A1549,'NZ.Stat (Format)'!$C$10:$H$2050,6,)</f>
        <v>640</v>
      </c>
      <c r="K1549" s="37"/>
      <c r="L1549" s="37"/>
    </row>
    <row r="1550" spans="1:12" x14ac:dyDescent="0.25">
      <c r="A1550" s="37" t="s">
        <v>1569</v>
      </c>
      <c r="B1550" s="37" t="s">
        <v>35</v>
      </c>
      <c r="C1550" s="37" t="s">
        <v>35</v>
      </c>
      <c r="D1550" s="37" t="b">
        <f t="shared" si="23"/>
        <v>1</v>
      </c>
      <c r="E1550" s="37" t="str">
        <f>VLOOKUP(C1550,'EDB naming'!$A$6:$B$36,2,)</f>
        <v>Powerco</v>
      </c>
      <c r="F1550" s="37" t="str">
        <f>VLOOKUP(A1550,'NZ.Stat (Format)'!$C$10:$D$2050,2,)</f>
        <v>Masterton district</v>
      </c>
      <c r="G1550" s="37" t="str">
        <f>VLOOKUP(F1550,'TLA-EDB'!$A$12:$C$78,3,)</f>
        <v/>
      </c>
      <c r="H1550" s="65">
        <f>VLOOKUP($A1550,'NZ.Stat (Format)'!$C$10:$H$2050,4,)</f>
        <v>3140</v>
      </c>
      <c r="I1550" s="65">
        <f>VLOOKUP($A1550,'NZ.Stat (Format)'!$C$10:$H$2050,5,)</f>
        <v>3160</v>
      </c>
      <c r="J1550" s="65">
        <f>VLOOKUP($A1550,'NZ.Stat (Format)'!$C$10:$H$2050,6,)</f>
        <v>3180</v>
      </c>
      <c r="K1550" s="37"/>
      <c r="L1550" s="37"/>
    </row>
    <row r="1551" spans="1:12" x14ac:dyDescent="0.25">
      <c r="A1551" s="37" t="s">
        <v>1570</v>
      </c>
      <c r="B1551" s="37" t="s">
        <v>4207</v>
      </c>
      <c r="C1551" s="37" t="s">
        <v>4207</v>
      </c>
      <c r="D1551" s="37" t="b">
        <f t="shared" si="23"/>
        <v>1</v>
      </c>
      <c r="E1551" s="37" t="str">
        <f>VLOOKUP(C1551,'EDB naming'!$A$6:$B$36,2,)</f>
        <v>Wellington Electricity</v>
      </c>
      <c r="F1551" s="37" t="str">
        <f>VLOOKUP(A1551,'NZ.Stat (Format)'!$C$10:$D$2050,2,)</f>
        <v>Wellington city</v>
      </c>
      <c r="G1551" s="37" t="str">
        <f>VLOOKUP(F1551,'TLA-EDB'!$A$12:$C$78,3,)</f>
        <v/>
      </c>
      <c r="H1551" s="65">
        <f>VLOOKUP($A1551,'NZ.Stat (Format)'!$C$10:$H$2050,4,)</f>
        <v>2450</v>
      </c>
      <c r="I1551" s="65">
        <f>VLOOKUP($A1551,'NZ.Stat (Format)'!$C$10:$H$2050,5,)</f>
        <v>2510</v>
      </c>
      <c r="J1551" s="65">
        <f>VLOOKUP($A1551,'NZ.Stat (Format)'!$C$10:$H$2050,6,)</f>
        <v>2550</v>
      </c>
      <c r="K1551" s="37"/>
      <c r="L1551" s="37"/>
    </row>
    <row r="1552" spans="1:12" x14ac:dyDescent="0.25">
      <c r="A1552" s="37" t="s">
        <v>1571</v>
      </c>
      <c r="B1552" s="37" t="s">
        <v>35</v>
      </c>
      <c r="C1552" s="37" t="s">
        <v>35</v>
      </c>
      <c r="D1552" s="37" t="b">
        <f t="shared" si="23"/>
        <v>1</v>
      </c>
      <c r="E1552" s="37" t="str">
        <f>VLOOKUP(C1552,'EDB naming'!$A$6:$B$36,2,)</f>
        <v>Powerco</v>
      </c>
      <c r="F1552" s="37" t="str">
        <f>VLOOKUP(A1552,'NZ.Stat (Format)'!$C$10:$D$2050,2,)</f>
        <v>Masterton district</v>
      </c>
      <c r="G1552" s="37" t="str">
        <f>VLOOKUP(F1552,'TLA-EDB'!$A$12:$C$78,3,)</f>
        <v/>
      </c>
      <c r="H1552" s="65">
        <f>VLOOKUP($A1552,'NZ.Stat (Format)'!$C$10:$H$2050,4,)</f>
        <v>3820</v>
      </c>
      <c r="I1552" s="65">
        <f>VLOOKUP($A1552,'NZ.Stat (Format)'!$C$10:$H$2050,5,)</f>
        <v>3860</v>
      </c>
      <c r="J1552" s="65">
        <f>VLOOKUP($A1552,'NZ.Stat (Format)'!$C$10:$H$2050,6,)</f>
        <v>3870</v>
      </c>
      <c r="K1552" s="37"/>
      <c r="L1552" s="37"/>
    </row>
    <row r="1553" spans="1:12" x14ac:dyDescent="0.25">
      <c r="A1553" s="37" t="s">
        <v>1572</v>
      </c>
      <c r="B1553" s="37" t="s">
        <v>4207</v>
      </c>
      <c r="C1553" s="37" t="s">
        <v>4207</v>
      </c>
      <c r="D1553" s="37" t="b">
        <f t="shared" si="23"/>
        <v>1</v>
      </c>
      <c r="E1553" s="37" t="str">
        <f>VLOOKUP(C1553,'EDB naming'!$A$6:$B$36,2,)</f>
        <v>Wellington Electricity</v>
      </c>
      <c r="F1553" s="37" t="str">
        <f>VLOOKUP(A1553,'NZ.Stat (Format)'!$C$10:$D$2050,2,)</f>
        <v>Wellington city</v>
      </c>
      <c r="G1553" s="37" t="str">
        <f>VLOOKUP(F1553,'TLA-EDB'!$A$12:$C$78,3,)</f>
        <v/>
      </c>
      <c r="H1553" s="65">
        <f>VLOOKUP($A1553,'NZ.Stat (Format)'!$C$10:$H$2050,4,)</f>
        <v>1560</v>
      </c>
      <c r="I1553" s="65">
        <f>VLOOKUP($A1553,'NZ.Stat (Format)'!$C$10:$H$2050,5,)</f>
        <v>1580</v>
      </c>
      <c r="J1553" s="65">
        <f>VLOOKUP($A1553,'NZ.Stat (Format)'!$C$10:$H$2050,6,)</f>
        <v>1600</v>
      </c>
      <c r="K1553" s="37"/>
      <c r="L1553" s="37"/>
    </row>
    <row r="1554" spans="1:12" x14ac:dyDescent="0.25">
      <c r="A1554" s="37" t="s">
        <v>1573</v>
      </c>
      <c r="B1554" s="37" t="s">
        <v>4207</v>
      </c>
      <c r="C1554" s="37" t="s">
        <v>4207</v>
      </c>
      <c r="D1554" s="37" t="b">
        <f t="shared" ref="D1554:D1617" si="24">C1554=B1554</f>
        <v>1</v>
      </c>
      <c r="E1554" s="37" t="str">
        <f>VLOOKUP(C1554,'EDB naming'!$A$6:$B$36,2,)</f>
        <v>Wellington Electricity</v>
      </c>
      <c r="F1554" s="37" t="str">
        <f>VLOOKUP(A1554,'NZ.Stat (Format)'!$C$10:$D$2050,2,)</f>
        <v>Wellington city</v>
      </c>
      <c r="G1554" s="37" t="str">
        <f>VLOOKUP(F1554,'TLA-EDB'!$A$12:$C$78,3,)</f>
        <v/>
      </c>
      <c r="H1554" s="65">
        <f>VLOOKUP($A1554,'NZ.Stat (Format)'!$C$10:$H$2050,4,)</f>
        <v>480</v>
      </c>
      <c r="I1554" s="65">
        <f>VLOOKUP($A1554,'NZ.Stat (Format)'!$C$10:$H$2050,5,)</f>
        <v>500</v>
      </c>
      <c r="J1554" s="65">
        <f>VLOOKUP($A1554,'NZ.Stat (Format)'!$C$10:$H$2050,6,)</f>
        <v>520</v>
      </c>
      <c r="K1554" s="37"/>
      <c r="L1554" s="37"/>
    </row>
    <row r="1555" spans="1:12" x14ac:dyDescent="0.25">
      <c r="A1555" s="37" t="s">
        <v>1574</v>
      </c>
      <c r="B1555" s="37" t="s">
        <v>35</v>
      </c>
      <c r="C1555" s="37" t="s">
        <v>35</v>
      </c>
      <c r="D1555" s="37" t="b">
        <f t="shared" si="24"/>
        <v>1</v>
      </c>
      <c r="E1555" s="37" t="str">
        <f>VLOOKUP(C1555,'EDB naming'!$A$6:$B$36,2,)</f>
        <v>Powerco</v>
      </c>
      <c r="F1555" s="37" t="str">
        <f>VLOOKUP(A1555,'NZ.Stat (Format)'!$C$10:$D$2050,2,)</f>
        <v>Tararua district</v>
      </c>
      <c r="G1555" s="37" t="str">
        <f>VLOOKUP(F1555,'TLA-EDB'!$A$12:$C$78,3,)</f>
        <v>Yes</v>
      </c>
      <c r="H1555" s="65">
        <f>VLOOKUP($A1555,'NZ.Stat (Format)'!$C$10:$H$2050,4,)</f>
        <v>440</v>
      </c>
      <c r="I1555" s="65">
        <f>VLOOKUP($A1555,'NZ.Stat (Format)'!$C$10:$H$2050,5,)</f>
        <v>420</v>
      </c>
      <c r="J1555" s="65">
        <f>VLOOKUP($A1555,'NZ.Stat (Format)'!$C$10:$H$2050,6,)</f>
        <v>410</v>
      </c>
      <c r="K1555" s="37"/>
      <c r="L1555" s="37"/>
    </row>
    <row r="1556" spans="1:12" x14ac:dyDescent="0.25">
      <c r="A1556" s="37" t="s">
        <v>1575</v>
      </c>
      <c r="B1556" s="37" t="s">
        <v>35</v>
      </c>
      <c r="C1556" s="37" t="s">
        <v>35</v>
      </c>
      <c r="D1556" s="37" t="b">
        <f t="shared" si="24"/>
        <v>1</v>
      </c>
      <c r="E1556" s="37" t="str">
        <f>VLOOKUP(C1556,'EDB naming'!$A$6:$B$36,2,)</f>
        <v>Powerco</v>
      </c>
      <c r="F1556" s="37" t="str">
        <f>VLOOKUP(A1556,'NZ.Stat (Format)'!$C$10:$D$2050,2,)</f>
        <v>Tararua district</v>
      </c>
      <c r="G1556" s="37" t="str">
        <f>VLOOKUP(F1556,'TLA-EDB'!$A$12:$C$78,3,)</f>
        <v>Yes</v>
      </c>
      <c r="H1556" s="65">
        <f>VLOOKUP($A1556,'NZ.Stat (Format)'!$C$10:$H$2050,4,)</f>
        <v>1050</v>
      </c>
      <c r="I1556" s="65">
        <f>VLOOKUP($A1556,'NZ.Stat (Format)'!$C$10:$H$2050,5,)</f>
        <v>1040</v>
      </c>
      <c r="J1556" s="65">
        <f>VLOOKUP($A1556,'NZ.Stat (Format)'!$C$10:$H$2050,6,)</f>
        <v>1020</v>
      </c>
      <c r="K1556" s="37"/>
      <c r="L1556" s="37"/>
    </row>
    <row r="1557" spans="1:12" x14ac:dyDescent="0.25">
      <c r="A1557" s="37" t="s">
        <v>1576</v>
      </c>
      <c r="B1557" s="37" t="s">
        <v>35</v>
      </c>
      <c r="C1557" s="37" t="s">
        <v>35</v>
      </c>
      <c r="D1557" s="37" t="b">
        <f t="shared" si="24"/>
        <v>1</v>
      </c>
      <c r="E1557" s="37" t="str">
        <f>VLOOKUP(C1557,'EDB naming'!$A$6:$B$36,2,)</f>
        <v>Powerco</v>
      </c>
      <c r="F1557" s="37" t="str">
        <f>VLOOKUP(A1557,'NZ.Stat (Format)'!$C$10:$D$2050,2,)</f>
        <v>Masterton district</v>
      </c>
      <c r="G1557" s="37" t="str">
        <f>VLOOKUP(F1557,'TLA-EDB'!$A$12:$C$78,3,)</f>
        <v/>
      </c>
      <c r="H1557" s="65">
        <f>VLOOKUP($A1557,'NZ.Stat (Format)'!$C$10:$H$2050,4,)</f>
        <v>590</v>
      </c>
      <c r="I1557" s="65">
        <f>VLOOKUP($A1557,'NZ.Stat (Format)'!$C$10:$H$2050,5,)</f>
        <v>610</v>
      </c>
      <c r="J1557" s="65">
        <f>VLOOKUP($A1557,'NZ.Stat (Format)'!$C$10:$H$2050,6,)</f>
        <v>620</v>
      </c>
      <c r="K1557" s="37"/>
      <c r="L1557" s="37"/>
    </row>
    <row r="1558" spans="1:12" x14ac:dyDescent="0.25">
      <c r="A1558" s="37" t="s">
        <v>1577</v>
      </c>
      <c r="B1558" s="37" t="s">
        <v>35</v>
      </c>
      <c r="C1558" s="37" t="s">
        <v>35</v>
      </c>
      <c r="D1558" s="37" t="b">
        <f t="shared" si="24"/>
        <v>1</v>
      </c>
      <c r="E1558" s="37" t="str">
        <f>VLOOKUP(C1558,'EDB naming'!$A$6:$B$36,2,)</f>
        <v>Powerco</v>
      </c>
      <c r="F1558" s="37" t="str">
        <f>VLOOKUP(A1558,'NZ.Stat (Format)'!$C$10:$D$2050,2,)</f>
        <v>Masterton district</v>
      </c>
      <c r="G1558" s="37" t="str">
        <f>VLOOKUP(F1558,'TLA-EDB'!$A$12:$C$78,3,)</f>
        <v/>
      </c>
      <c r="H1558" s="65">
        <f>VLOOKUP($A1558,'NZ.Stat (Format)'!$C$10:$H$2050,4,)</f>
        <v>3290</v>
      </c>
      <c r="I1558" s="65">
        <f>VLOOKUP($A1558,'NZ.Stat (Format)'!$C$10:$H$2050,5,)</f>
        <v>3390</v>
      </c>
      <c r="J1558" s="65">
        <f>VLOOKUP($A1558,'NZ.Stat (Format)'!$C$10:$H$2050,6,)</f>
        <v>3480</v>
      </c>
      <c r="K1558" s="37"/>
      <c r="L1558" s="37"/>
    </row>
    <row r="1559" spans="1:12" x14ac:dyDescent="0.25">
      <c r="A1559" s="37" t="s">
        <v>1578</v>
      </c>
      <c r="B1559" s="37" t="s">
        <v>35</v>
      </c>
      <c r="C1559" s="37" t="s">
        <v>35</v>
      </c>
      <c r="D1559" s="37" t="b">
        <f t="shared" si="24"/>
        <v>1</v>
      </c>
      <c r="E1559" s="37" t="str">
        <f>VLOOKUP(C1559,'EDB naming'!$A$6:$B$36,2,)</f>
        <v>Powerco</v>
      </c>
      <c r="F1559" s="37" t="str">
        <f>VLOOKUP(A1559,'NZ.Stat (Format)'!$C$10:$D$2050,2,)</f>
        <v>Masterton district</v>
      </c>
      <c r="G1559" s="37" t="str">
        <f>VLOOKUP(F1559,'TLA-EDB'!$A$12:$C$78,3,)</f>
        <v/>
      </c>
      <c r="H1559" s="65">
        <f>VLOOKUP($A1559,'NZ.Stat (Format)'!$C$10:$H$2050,4,)</f>
        <v>1430</v>
      </c>
      <c r="I1559" s="65">
        <f>VLOOKUP($A1559,'NZ.Stat (Format)'!$C$10:$H$2050,5,)</f>
        <v>1450</v>
      </c>
      <c r="J1559" s="65">
        <f>VLOOKUP($A1559,'NZ.Stat (Format)'!$C$10:$H$2050,6,)</f>
        <v>1470</v>
      </c>
      <c r="K1559" s="37"/>
      <c r="L1559" s="37"/>
    </row>
    <row r="1560" spans="1:12" x14ac:dyDescent="0.25">
      <c r="A1560" s="37" t="s">
        <v>1579</v>
      </c>
      <c r="B1560" s="37" t="s">
        <v>35</v>
      </c>
      <c r="C1560" s="37" t="s">
        <v>35</v>
      </c>
      <c r="D1560" s="37" t="b">
        <f t="shared" si="24"/>
        <v>1</v>
      </c>
      <c r="E1560" s="37" t="str">
        <f>VLOOKUP(C1560,'EDB naming'!$A$6:$B$36,2,)</f>
        <v>Powerco</v>
      </c>
      <c r="F1560" s="37" t="str">
        <f>VLOOKUP(A1560,'NZ.Stat (Format)'!$C$10:$D$2050,2,)</f>
        <v>Masterton district</v>
      </c>
      <c r="G1560" s="37" t="str">
        <f>VLOOKUP(F1560,'TLA-EDB'!$A$12:$C$78,3,)</f>
        <v/>
      </c>
      <c r="H1560" s="65">
        <f>VLOOKUP($A1560,'NZ.Stat (Format)'!$C$10:$H$2050,4,)</f>
        <v>320</v>
      </c>
      <c r="I1560" s="65">
        <f>VLOOKUP($A1560,'NZ.Stat (Format)'!$C$10:$H$2050,5,)</f>
        <v>330</v>
      </c>
      <c r="J1560" s="65">
        <f>VLOOKUP($A1560,'NZ.Stat (Format)'!$C$10:$H$2050,6,)</f>
        <v>330</v>
      </c>
      <c r="K1560" s="37"/>
      <c r="L1560" s="37"/>
    </row>
    <row r="1561" spans="1:12" x14ac:dyDescent="0.25">
      <c r="A1561" s="37" t="s">
        <v>1580</v>
      </c>
      <c r="B1561" s="37" t="s">
        <v>35</v>
      </c>
      <c r="C1561" s="37" t="s">
        <v>35</v>
      </c>
      <c r="D1561" s="37" t="b">
        <f t="shared" si="24"/>
        <v>1</v>
      </c>
      <c r="E1561" s="37" t="str">
        <f>VLOOKUP(C1561,'EDB naming'!$A$6:$B$36,2,)</f>
        <v>Powerco</v>
      </c>
      <c r="F1561" s="37" t="str">
        <f>VLOOKUP(A1561,'NZ.Stat (Format)'!$C$10:$D$2050,2,)</f>
        <v>South Wairarapa district</v>
      </c>
      <c r="G1561" s="37" t="str">
        <f>VLOOKUP(F1561,'TLA-EDB'!$A$12:$C$78,3,)</f>
        <v/>
      </c>
      <c r="H1561" s="65">
        <f>VLOOKUP($A1561,'NZ.Stat (Format)'!$C$10:$H$2050,4,)</f>
        <v>1600</v>
      </c>
      <c r="I1561" s="65">
        <f>VLOOKUP($A1561,'NZ.Stat (Format)'!$C$10:$H$2050,5,)</f>
        <v>1630</v>
      </c>
      <c r="J1561" s="65">
        <f>VLOOKUP($A1561,'NZ.Stat (Format)'!$C$10:$H$2050,6,)</f>
        <v>1650</v>
      </c>
      <c r="K1561" s="37"/>
      <c r="L1561" s="37"/>
    </row>
    <row r="1562" spans="1:12" x14ac:dyDescent="0.25">
      <c r="A1562" s="37" t="s">
        <v>1581</v>
      </c>
      <c r="B1562" s="37" t="s">
        <v>445</v>
      </c>
      <c r="C1562" s="37" t="s">
        <v>445</v>
      </c>
      <c r="D1562" s="37" t="b">
        <f t="shared" si="24"/>
        <v>1</v>
      </c>
      <c r="E1562" s="37" t="str">
        <f>VLOOKUP(C1562,'EDB naming'!$A$6:$B$36,2,)</f>
        <v>Network Tasman</v>
      </c>
      <c r="F1562" s="37" t="str">
        <f>VLOOKUP(A1562,'NZ.Stat (Format)'!$C$10:$D$2050,2,)</f>
        <v>Nelson city</v>
      </c>
      <c r="G1562" s="37" t="str">
        <f>VLOOKUP(F1562,'TLA-EDB'!$A$12:$C$78,3,)</f>
        <v>Yes</v>
      </c>
      <c r="H1562" s="65">
        <f>VLOOKUP($A1562,'NZ.Stat (Format)'!$C$10:$H$2050,4,)</f>
        <v>2800</v>
      </c>
      <c r="I1562" s="65">
        <f>VLOOKUP($A1562,'NZ.Stat (Format)'!$C$10:$H$2050,5,)</f>
        <v>2970</v>
      </c>
      <c r="J1562" s="65">
        <f>VLOOKUP($A1562,'NZ.Stat (Format)'!$C$10:$H$2050,6,)</f>
        <v>3100</v>
      </c>
      <c r="K1562" s="37"/>
      <c r="L1562" s="37"/>
    </row>
    <row r="1563" spans="1:12" x14ac:dyDescent="0.25">
      <c r="A1563" s="37" t="s">
        <v>1582</v>
      </c>
      <c r="B1563" s="37" t="s">
        <v>35</v>
      </c>
      <c r="C1563" s="37" t="s">
        <v>35</v>
      </c>
      <c r="D1563" s="37" t="b">
        <f t="shared" si="24"/>
        <v>1</v>
      </c>
      <c r="E1563" s="37" t="str">
        <f>VLOOKUP(C1563,'EDB naming'!$A$6:$B$36,2,)</f>
        <v>Powerco</v>
      </c>
      <c r="F1563" s="37" t="str">
        <f>VLOOKUP(A1563,'NZ.Stat (Format)'!$C$10:$D$2050,2,)</f>
        <v>Carterton district</v>
      </c>
      <c r="G1563" s="37" t="str">
        <f>VLOOKUP(F1563,'TLA-EDB'!$A$12:$C$78,3,)</f>
        <v/>
      </c>
      <c r="H1563" s="65">
        <f>VLOOKUP($A1563,'NZ.Stat (Format)'!$C$10:$H$2050,4,)</f>
        <v>560</v>
      </c>
      <c r="I1563" s="65">
        <f>VLOOKUP($A1563,'NZ.Stat (Format)'!$C$10:$H$2050,5,)</f>
        <v>570</v>
      </c>
      <c r="J1563" s="65">
        <f>VLOOKUP($A1563,'NZ.Stat (Format)'!$C$10:$H$2050,6,)</f>
        <v>580</v>
      </c>
      <c r="K1563" s="37"/>
      <c r="L1563" s="37"/>
    </row>
    <row r="1564" spans="1:12" x14ac:dyDescent="0.25">
      <c r="A1564" s="37" t="s">
        <v>1583</v>
      </c>
      <c r="B1564" s="37" t="s">
        <v>35</v>
      </c>
      <c r="C1564" s="37" t="s">
        <v>35</v>
      </c>
      <c r="D1564" s="37" t="b">
        <f t="shared" si="24"/>
        <v>1</v>
      </c>
      <c r="E1564" s="37" t="str">
        <f>VLOOKUP(C1564,'EDB naming'!$A$6:$B$36,2,)</f>
        <v>Powerco</v>
      </c>
      <c r="F1564" s="37" t="str">
        <f>VLOOKUP(A1564,'NZ.Stat (Format)'!$C$10:$D$2050,2,)</f>
        <v>Carterton district</v>
      </c>
      <c r="G1564" s="37" t="str">
        <f>VLOOKUP(F1564,'TLA-EDB'!$A$12:$C$78,3,)</f>
        <v/>
      </c>
      <c r="H1564" s="65">
        <f>VLOOKUP($A1564,'NZ.Stat (Format)'!$C$10:$H$2050,4,)</f>
        <v>1490</v>
      </c>
      <c r="I1564" s="65">
        <f>VLOOKUP($A1564,'NZ.Stat (Format)'!$C$10:$H$2050,5,)</f>
        <v>1580</v>
      </c>
      <c r="J1564" s="65">
        <f>VLOOKUP($A1564,'NZ.Stat (Format)'!$C$10:$H$2050,6,)</f>
        <v>1670</v>
      </c>
      <c r="K1564" s="37"/>
      <c r="L1564" s="37"/>
    </row>
    <row r="1565" spans="1:12" x14ac:dyDescent="0.25">
      <c r="A1565" s="37" t="s">
        <v>1584</v>
      </c>
      <c r="B1565" s="37" t="s">
        <v>35</v>
      </c>
      <c r="C1565" s="37" t="s">
        <v>35</v>
      </c>
      <c r="D1565" s="37" t="b">
        <f t="shared" si="24"/>
        <v>1</v>
      </c>
      <c r="E1565" s="37" t="str">
        <f>VLOOKUP(C1565,'EDB naming'!$A$6:$B$36,2,)</f>
        <v>Powerco</v>
      </c>
      <c r="F1565" s="37" t="str">
        <f>VLOOKUP(A1565,'NZ.Stat (Format)'!$C$10:$D$2050,2,)</f>
        <v>Carterton district</v>
      </c>
      <c r="G1565" s="37" t="str">
        <f>VLOOKUP(F1565,'TLA-EDB'!$A$12:$C$78,3,)</f>
        <v/>
      </c>
      <c r="H1565" s="65">
        <f>VLOOKUP($A1565,'NZ.Stat (Format)'!$C$10:$H$2050,4,)</f>
        <v>1870</v>
      </c>
      <c r="I1565" s="65">
        <f>VLOOKUP($A1565,'NZ.Stat (Format)'!$C$10:$H$2050,5,)</f>
        <v>1940</v>
      </c>
      <c r="J1565" s="65">
        <f>VLOOKUP($A1565,'NZ.Stat (Format)'!$C$10:$H$2050,6,)</f>
        <v>2000</v>
      </c>
      <c r="K1565" s="37"/>
      <c r="L1565" s="37"/>
    </row>
    <row r="1566" spans="1:12" x14ac:dyDescent="0.25">
      <c r="A1566" s="37" t="s">
        <v>1585</v>
      </c>
      <c r="B1566" s="37" t="s">
        <v>35</v>
      </c>
      <c r="C1566" s="37" t="s">
        <v>35</v>
      </c>
      <c r="D1566" s="37" t="b">
        <f t="shared" si="24"/>
        <v>1</v>
      </c>
      <c r="E1566" s="37" t="str">
        <f>VLOOKUP(C1566,'EDB naming'!$A$6:$B$36,2,)</f>
        <v>Powerco</v>
      </c>
      <c r="F1566" s="37" t="str">
        <f>VLOOKUP(A1566,'NZ.Stat (Format)'!$C$10:$D$2050,2,)</f>
        <v>Carterton district</v>
      </c>
      <c r="G1566" s="37" t="str">
        <f>VLOOKUP(F1566,'TLA-EDB'!$A$12:$C$78,3,)</f>
        <v/>
      </c>
      <c r="H1566" s="65">
        <f>VLOOKUP($A1566,'NZ.Stat (Format)'!$C$10:$H$2050,4,)</f>
        <v>5160</v>
      </c>
      <c r="I1566" s="65">
        <f>VLOOKUP($A1566,'NZ.Stat (Format)'!$C$10:$H$2050,5,)</f>
        <v>5240</v>
      </c>
      <c r="J1566" s="65">
        <f>VLOOKUP($A1566,'NZ.Stat (Format)'!$C$10:$H$2050,6,)</f>
        <v>5290</v>
      </c>
      <c r="K1566" s="37"/>
      <c r="L1566" s="37"/>
    </row>
    <row r="1567" spans="1:12" x14ac:dyDescent="0.25">
      <c r="A1567" s="37" t="s">
        <v>1586</v>
      </c>
      <c r="B1567" s="37" t="s">
        <v>35</v>
      </c>
      <c r="C1567" s="37" t="s">
        <v>2119</v>
      </c>
      <c r="D1567" s="37" t="b">
        <f t="shared" si="24"/>
        <v>0</v>
      </c>
      <c r="E1567" s="37" t="str">
        <f>VLOOKUP(C1567,'EDB naming'!$A$6:$B$36,2,)</f>
        <v>None</v>
      </c>
      <c r="F1567" s="37" t="str">
        <f>VLOOKUP(A1567,'NZ.Stat (Format)'!$C$10:$D$2050,2,)</f>
        <v>South Wairarapa district</v>
      </c>
      <c r="G1567" s="37" t="str">
        <f>VLOOKUP(F1567,'TLA-EDB'!$A$12:$C$78,3,)</f>
        <v/>
      </c>
      <c r="H1567" s="65">
        <f>VLOOKUP($A1567,'NZ.Stat (Format)'!$C$10:$H$2050,4,)</f>
        <v>0</v>
      </c>
      <c r="I1567" s="65">
        <f>VLOOKUP($A1567,'NZ.Stat (Format)'!$C$10:$H$2050,5,)</f>
        <v>0</v>
      </c>
      <c r="J1567" s="65">
        <f>VLOOKUP($A1567,'NZ.Stat (Format)'!$C$10:$H$2050,6,)</f>
        <v>0</v>
      </c>
      <c r="K1567" s="37"/>
      <c r="L1567" s="37" t="s">
        <v>4170</v>
      </c>
    </row>
    <row r="1568" spans="1:12" x14ac:dyDescent="0.25">
      <c r="A1568" s="37" t="s">
        <v>1587</v>
      </c>
      <c r="B1568" s="37" t="s">
        <v>167</v>
      </c>
      <c r="C1568" s="37" t="s">
        <v>167</v>
      </c>
      <c r="D1568" s="37" t="b">
        <f t="shared" si="24"/>
        <v>1</v>
      </c>
      <c r="E1568" s="37" t="str">
        <f>VLOOKUP(C1568,'EDB naming'!$A$6:$B$36,2,)</f>
        <v>Marlborough Lines</v>
      </c>
      <c r="F1568" s="37" t="str">
        <f>VLOOKUP(A1568,'NZ.Stat (Format)'!$C$10:$D$2050,2,)</f>
        <v>Marlborough district</v>
      </c>
      <c r="G1568" s="37" t="str">
        <f>VLOOKUP(F1568,'TLA-EDB'!$A$12:$C$78,3,)</f>
        <v/>
      </c>
      <c r="H1568" s="65">
        <f>VLOOKUP($A1568,'NZ.Stat (Format)'!$C$10:$H$2050,4,)</f>
        <v>520</v>
      </c>
      <c r="I1568" s="65">
        <f>VLOOKUP($A1568,'NZ.Stat (Format)'!$C$10:$H$2050,5,)</f>
        <v>540</v>
      </c>
      <c r="J1568" s="65">
        <f>VLOOKUP($A1568,'NZ.Stat (Format)'!$C$10:$H$2050,6,)</f>
        <v>550</v>
      </c>
      <c r="K1568" s="37"/>
      <c r="L1568" s="37"/>
    </row>
    <row r="1569" spans="1:12" x14ac:dyDescent="0.25">
      <c r="A1569" s="37" t="s">
        <v>1588</v>
      </c>
      <c r="B1569" s="37" t="s">
        <v>167</v>
      </c>
      <c r="C1569" s="37" t="s">
        <v>167</v>
      </c>
      <c r="D1569" s="37" t="b">
        <f t="shared" si="24"/>
        <v>1</v>
      </c>
      <c r="E1569" s="37" t="str">
        <f>VLOOKUP(C1569,'EDB naming'!$A$6:$B$36,2,)</f>
        <v>Marlborough Lines</v>
      </c>
      <c r="F1569" s="37" t="str">
        <f>VLOOKUP(A1569,'NZ.Stat (Format)'!$C$10:$D$2050,2,)</f>
        <v>Marlborough district</v>
      </c>
      <c r="G1569" s="37" t="str">
        <f>VLOOKUP(F1569,'TLA-EDB'!$A$12:$C$78,3,)</f>
        <v/>
      </c>
      <c r="H1569" s="65">
        <f>VLOOKUP($A1569,'NZ.Stat (Format)'!$C$10:$H$2050,4,)</f>
        <v>4510</v>
      </c>
      <c r="I1569" s="65">
        <f>VLOOKUP($A1569,'NZ.Stat (Format)'!$C$10:$H$2050,5,)</f>
        <v>4610</v>
      </c>
      <c r="J1569" s="65">
        <f>VLOOKUP($A1569,'NZ.Stat (Format)'!$C$10:$H$2050,6,)</f>
        <v>4670</v>
      </c>
      <c r="K1569" s="37"/>
      <c r="L1569" s="37"/>
    </row>
    <row r="1570" spans="1:12" x14ac:dyDescent="0.25">
      <c r="A1570" s="37" t="s">
        <v>1589</v>
      </c>
      <c r="B1570" s="37" t="s">
        <v>459</v>
      </c>
      <c r="C1570" s="37" t="s">
        <v>459</v>
      </c>
      <c r="D1570" s="37" t="b">
        <f t="shared" si="24"/>
        <v>1</v>
      </c>
      <c r="E1570" s="37" t="str">
        <f>VLOOKUP(C1570,'EDB naming'!$A$6:$B$36,2,)</f>
        <v>Nelson Electricity</v>
      </c>
      <c r="F1570" s="37" t="str">
        <f>VLOOKUP(A1570,'NZ.Stat (Format)'!$C$10:$D$2050,2,)</f>
        <v>Nelson city</v>
      </c>
      <c r="G1570" s="37" t="str">
        <f>VLOOKUP(F1570,'TLA-EDB'!$A$12:$C$78,3,)</f>
        <v>Yes</v>
      </c>
      <c r="H1570" s="65">
        <f>VLOOKUP($A1570,'NZ.Stat (Format)'!$C$10:$H$2050,4,)</f>
        <v>3050</v>
      </c>
      <c r="I1570" s="65">
        <f>VLOOKUP($A1570,'NZ.Stat (Format)'!$C$10:$H$2050,5,)</f>
        <v>3120</v>
      </c>
      <c r="J1570" s="65">
        <f>VLOOKUP($A1570,'NZ.Stat (Format)'!$C$10:$H$2050,6,)</f>
        <v>3170</v>
      </c>
      <c r="K1570" s="37"/>
      <c r="L1570" s="37"/>
    </row>
    <row r="1571" spans="1:12" x14ac:dyDescent="0.25">
      <c r="A1571" s="37" t="s">
        <v>1590</v>
      </c>
      <c r="B1571" s="37" t="s">
        <v>167</v>
      </c>
      <c r="C1571" s="37" t="s">
        <v>167</v>
      </c>
      <c r="D1571" s="37" t="b">
        <f t="shared" si="24"/>
        <v>1</v>
      </c>
      <c r="E1571" s="37" t="str">
        <f>VLOOKUP(C1571,'EDB naming'!$A$6:$B$36,2,)</f>
        <v>Marlborough Lines</v>
      </c>
      <c r="F1571" s="37" t="str">
        <f>VLOOKUP(A1571,'NZ.Stat (Format)'!$C$10:$D$2050,2,)</f>
        <v>Marlborough district</v>
      </c>
      <c r="G1571" s="37" t="str">
        <f>VLOOKUP(F1571,'TLA-EDB'!$A$12:$C$78,3,)</f>
        <v/>
      </c>
      <c r="H1571" s="65">
        <f>VLOOKUP($A1571,'NZ.Stat (Format)'!$C$10:$H$2050,4,)</f>
        <v>940</v>
      </c>
      <c r="I1571" s="65">
        <f>VLOOKUP($A1571,'NZ.Stat (Format)'!$C$10:$H$2050,5,)</f>
        <v>970</v>
      </c>
      <c r="J1571" s="65">
        <f>VLOOKUP($A1571,'NZ.Stat (Format)'!$C$10:$H$2050,6,)</f>
        <v>990</v>
      </c>
      <c r="K1571" s="37"/>
      <c r="L1571" s="37"/>
    </row>
    <row r="1572" spans="1:12" x14ac:dyDescent="0.25">
      <c r="A1572" s="37" t="s">
        <v>1591</v>
      </c>
      <c r="B1572" s="37" t="s">
        <v>167</v>
      </c>
      <c r="C1572" s="37" t="s">
        <v>167</v>
      </c>
      <c r="D1572" s="37" t="b">
        <f t="shared" si="24"/>
        <v>1</v>
      </c>
      <c r="E1572" s="37" t="str">
        <f>VLOOKUP(C1572,'EDB naming'!$A$6:$B$36,2,)</f>
        <v>Marlborough Lines</v>
      </c>
      <c r="F1572" s="37" t="str">
        <f>VLOOKUP(A1572,'NZ.Stat (Format)'!$C$10:$D$2050,2,)</f>
        <v>Marlborough district</v>
      </c>
      <c r="G1572" s="37" t="str">
        <f>VLOOKUP(F1572,'TLA-EDB'!$A$12:$C$78,3,)</f>
        <v/>
      </c>
      <c r="H1572" s="65">
        <f>VLOOKUP($A1572,'NZ.Stat (Format)'!$C$10:$H$2050,4,)</f>
        <v>5610</v>
      </c>
      <c r="I1572" s="65">
        <f>VLOOKUP($A1572,'NZ.Stat (Format)'!$C$10:$H$2050,5,)</f>
        <v>5680</v>
      </c>
      <c r="J1572" s="65">
        <f>VLOOKUP($A1572,'NZ.Stat (Format)'!$C$10:$H$2050,6,)</f>
        <v>5720</v>
      </c>
      <c r="K1572" s="37"/>
      <c r="L1572" s="37"/>
    </row>
    <row r="1573" spans="1:12" x14ac:dyDescent="0.25">
      <c r="A1573" s="37" t="s">
        <v>1592</v>
      </c>
      <c r="B1573" s="37" t="s">
        <v>325</v>
      </c>
      <c r="C1573" s="37" t="s">
        <v>325</v>
      </c>
      <c r="D1573" s="37" t="b">
        <f t="shared" si="24"/>
        <v>1</v>
      </c>
      <c r="E1573" s="37" t="str">
        <f>VLOOKUP(C1573,'EDB naming'!$A$6:$B$36,2,)</f>
        <v>Orion NZ</v>
      </c>
      <c r="F1573" s="37" t="str">
        <f>VLOOKUP(A1573,'NZ.Stat (Format)'!$C$10:$D$2050,2,)</f>
        <v>Christchurch city</v>
      </c>
      <c r="G1573" s="37" t="str">
        <f>VLOOKUP(F1573,'TLA-EDB'!$A$12:$C$78,3,)</f>
        <v/>
      </c>
      <c r="H1573" s="65">
        <f>VLOOKUP($A1573,'NZ.Stat (Format)'!$C$10:$H$2050,4,)</f>
        <v>4050</v>
      </c>
      <c r="I1573" s="65">
        <f>VLOOKUP($A1573,'NZ.Stat (Format)'!$C$10:$H$2050,5,)</f>
        <v>4140</v>
      </c>
      <c r="J1573" s="65">
        <f>VLOOKUP($A1573,'NZ.Stat (Format)'!$C$10:$H$2050,6,)</f>
        <v>4220</v>
      </c>
      <c r="K1573" s="37"/>
      <c r="L1573" s="37"/>
    </row>
    <row r="1574" spans="1:12" x14ac:dyDescent="0.25">
      <c r="A1574" s="37" t="s">
        <v>1593</v>
      </c>
      <c r="B1574" s="37" t="s">
        <v>167</v>
      </c>
      <c r="C1574" s="37" t="s">
        <v>167</v>
      </c>
      <c r="D1574" s="37" t="b">
        <f t="shared" si="24"/>
        <v>1</v>
      </c>
      <c r="E1574" s="37" t="str">
        <f>VLOOKUP(C1574,'EDB naming'!$A$6:$B$36,2,)</f>
        <v>Marlborough Lines</v>
      </c>
      <c r="F1574" s="37" t="str">
        <f>VLOOKUP(A1574,'NZ.Stat (Format)'!$C$10:$D$2050,2,)</f>
        <v>Marlborough district</v>
      </c>
      <c r="G1574" s="37" t="str">
        <f>VLOOKUP(F1574,'TLA-EDB'!$A$12:$C$78,3,)</f>
        <v/>
      </c>
      <c r="H1574" s="65">
        <f>VLOOKUP($A1574,'NZ.Stat (Format)'!$C$10:$H$2050,4,)</f>
        <v>490</v>
      </c>
      <c r="I1574" s="65">
        <f>VLOOKUP($A1574,'NZ.Stat (Format)'!$C$10:$H$2050,5,)</f>
        <v>500</v>
      </c>
      <c r="J1574" s="65">
        <f>VLOOKUP($A1574,'NZ.Stat (Format)'!$C$10:$H$2050,6,)</f>
        <v>500</v>
      </c>
      <c r="K1574" s="37"/>
      <c r="L1574" s="37"/>
    </row>
    <row r="1575" spans="1:12" x14ac:dyDescent="0.25">
      <c r="A1575" s="37" t="s">
        <v>1594</v>
      </c>
      <c r="B1575" s="37" t="s">
        <v>167</v>
      </c>
      <c r="C1575" s="37" t="s">
        <v>167</v>
      </c>
      <c r="D1575" s="37" t="b">
        <f t="shared" si="24"/>
        <v>1</v>
      </c>
      <c r="E1575" s="37" t="str">
        <f>VLOOKUP(C1575,'EDB naming'!$A$6:$B$36,2,)</f>
        <v>Marlborough Lines</v>
      </c>
      <c r="F1575" s="37" t="str">
        <f>VLOOKUP(A1575,'NZ.Stat (Format)'!$C$10:$D$2050,2,)</f>
        <v>Marlborough district</v>
      </c>
      <c r="G1575" s="37" t="str">
        <f>VLOOKUP(F1575,'TLA-EDB'!$A$12:$C$78,3,)</f>
        <v/>
      </c>
      <c r="H1575" s="65">
        <f>VLOOKUP($A1575,'NZ.Stat (Format)'!$C$10:$H$2050,4,)</f>
        <v>1430</v>
      </c>
      <c r="I1575" s="65">
        <f>VLOOKUP($A1575,'NZ.Stat (Format)'!$C$10:$H$2050,5,)</f>
        <v>1500</v>
      </c>
      <c r="J1575" s="65">
        <f>VLOOKUP($A1575,'NZ.Stat (Format)'!$C$10:$H$2050,6,)</f>
        <v>1550</v>
      </c>
      <c r="K1575" s="37"/>
      <c r="L1575" s="37"/>
    </row>
    <row r="1576" spans="1:12" x14ac:dyDescent="0.25">
      <c r="A1576" s="37" t="s">
        <v>1595</v>
      </c>
      <c r="B1576" s="37"/>
      <c r="C1576" s="37" t="s">
        <v>167</v>
      </c>
      <c r="D1576" s="37" t="b">
        <f t="shared" si="24"/>
        <v>0</v>
      </c>
      <c r="E1576" s="37" t="str">
        <f>VLOOKUP(C1576,'EDB naming'!$A$6:$B$36,2,)</f>
        <v>Marlborough Lines</v>
      </c>
      <c r="F1576" s="37" t="str">
        <f>VLOOKUP(A1576,'NZ.Stat (Format)'!$C$10:$D$2050,2,)</f>
        <v>Marlborough district</v>
      </c>
      <c r="G1576" s="37" t="str">
        <f>VLOOKUP(F1576,'TLA-EDB'!$A$12:$C$78,3,)</f>
        <v/>
      </c>
      <c r="H1576" s="65">
        <f>VLOOKUP($A1576,'NZ.Stat (Format)'!$C$10:$H$2050,4,)</f>
        <v>30</v>
      </c>
      <c r="I1576" s="65">
        <f>VLOOKUP($A1576,'NZ.Stat (Format)'!$C$10:$H$2050,5,)</f>
        <v>30</v>
      </c>
      <c r="J1576" s="65">
        <f>VLOOKUP($A1576,'NZ.Stat (Format)'!$C$10:$H$2050,6,)</f>
        <v>30</v>
      </c>
      <c r="K1576" s="37"/>
      <c r="L1576" s="37" t="s">
        <v>4174</v>
      </c>
    </row>
    <row r="1577" spans="1:12" x14ac:dyDescent="0.25">
      <c r="A1577" s="37" t="s">
        <v>1596</v>
      </c>
      <c r="B1577" s="37" t="s">
        <v>167</v>
      </c>
      <c r="C1577" s="37" t="s">
        <v>167</v>
      </c>
      <c r="D1577" s="37" t="b">
        <f t="shared" si="24"/>
        <v>1</v>
      </c>
      <c r="E1577" s="37" t="str">
        <f>VLOOKUP(C1577,'EDB naming'!$A$6:$B$36,2,)</f>
        <v>Marlborough Lines</v>
      </c>
      <c r="F1577" s="37" t="str">
        <f>VLOOKUP(A1577,'NZ.Stat (Format)'!$C$10:$D$2050,2,)</f>
        <v>Marlborough district</v>
      </c>
      <c r="G1577" s="37" t="str">
        <f>VLOOKUP(F1577,'TLA-EDB'!$A$12:$C$78,3,)</f>
        <v/>
      </c>
      <c r="H1577" s="65">
        <f>VLOOKUP($A1577,'NZ.Stat (Format)'!$C$10:$H$2050,4,)</f>
        <v>3370</v>
      </c>
      <c r="I1577" s="65">
        <f>VLOOKUP($A1577,'NZ.Stat (Format)'!$C$10:$H$2050,5,)</f>
        <v>3400</v>
      </c>
      <c r="J1577" s="65">
        <f>VLOOKUP($A1577,'NZ.Stat (Format)'!$C$10:$H$2050,6,)</f>
        <v>3420</v>
      </c>
      <c r="K1577" s="37"/>
      <c r="L1577" s="37"/>
    </row>
    <row r="1578" spans="1:12" x14ac:dyDescent="0.25">
      <c r="A1578" s="37" t="s">
        <v>1597</v>
      </c>
      <c r="B1578" s="37" t="s">
        <v>167</v>
      </c>
      <c r="C1578" s="37" t="s">
        <v>167</v>
      </c>
      <c r="D1578" s="37" t="b">
        <f t="shared" si="24"/>
        <v>1</v>
      </c>
      <c r="E1578" s="37" t="str">
        <f>VLOOKUP(C1578,'EDB naming'!$A$6:$B$36,2,)</f>
        <v>Marlborough Lines</v>
      </c>
      <c r="F1578" s="37" t="str">
        <f>VLOOKUP(A1578,'NZ.Stat (Format)'!$C$10:$D$2050,2,)</f>
        <v>Marlborough district</v>
      </c>
      <c r="G1578" s="37" t="str">
        <f>VLOOKUP(F1578,'TLA-EDB'!$A$12:$C$78,3,)</f>
        <v/>
      </c>
      <c r="H1578" s="65">
        <f>VLOOKUP($A1578,'NZ.Stat (Format)'!$C$10:$H$2050,4,)</f>
        <v>460</v>
      </c>
      <c r="I1578" s="65">
        <f>VLOOKUP($A1578,'NZ.Stat (Format)'!$C$10:$H$2050,5,)</f>
        <v>470</v>
      </c>
      <c r="J1578" s="65">
        <f>VLOOKUP($A1578,'NZ.Stat (Format)'!$C$10:$H$2050,6,)</f>
        <v>480</v>
      </c>
      <c r="K1578" s="37"/>
      <c r="L1578" s="37"/>
    </row>
    <row r="1579" spans="1:12" x14ac:dyDescent="0.25">
      <c r="A1579" s="37" t="s">
        <v>1598</v>
      </c>
      <c r="B1579" s="37" t="s">
        <v>167</v>
      </c>
      <c r="C1579" s="37" t="s">
        <v>167</v>
      </c>
      <c r="D1579" s="37" t="b">
        <f t="shared" si="24"/>
        <v>1</v>
      </c>
      <c r="E1579" s="37" t="str">
        <f>VLOOKUP(C1579,'EDB naming'!$A$6:$B$36,2,)</f>
        <v>Marlborough Lines</v>
      </c>
      <c r="F1579" s="37" t="str">
        <f>VLOOKUP(A1579,'NZ.Stat (Format)'!$C$10:$D$2050,2,)</f>
        <v>Marlborough district</v>
      </c>
      <c r="G1579" s="37" t="str">
        <f>VLOOKUP(F1579,'TLA-EDB'!$A$12:$C$78,3,)</f>
        <v/>
      </c>
      <c r="H1579" s="65">
        <f>VLOOKUP($A1579,'NZ.Stat (Format)'!$C$10:$H$2050,4,)</f>
        <v>1210</v>
      </c>
      <c r="I1579" s="65">
        <f>VLOOKUP($A1579,'NZ.Stat (Format)'!$C$10:$H$2050,5,)</f>
        <v>1230</v>
      </c>
      <c r="J1579" s="65">
        <f>VLOOKUP($A1579,'NZ.Stat (Format)'!$C$10:$H$2050,6,)</f>
        <v>1230</v>
      </c>
      <c r="K1579" s="37"/>
      <c r="L1579" s="37"/>
    </row>
    <row r="1580" spans="1:12" x14ac:dyDescent="0.25">
      <c r="A1580" s="37" t="s">
        <v>1599</v>
      </c>
      <c r="B1580" s="37" t="s">
        <v>167</v>
      </c>
      <c r="C1580" s="37" t="s">
        <v>167</v>
      </c>
      <c r="D1580" s="37" t="b">
        <f t="shared" si="24"/>
        <v>1</v>
      </c>
      <c r="E1580" s="37" t="str">
        <f>VLOOKUP(C1580,'EDB naming'!$A$6:$B$36,2,)</f>
        <v>Marlborough Lines</v>
      </c>
      <c r="F1580" s="37" t="str">
        <f>VLOOKUP(A1580,'NZ.Stat (Format)'!$C$10:$D$2050,2,)</f>
        <v>Marlborough district</v>
      </c>
      <c r="G1580" s="37" t="str">
        <f>VLOOKUP(F1580,'TLA-EDB'!$A$12:$C$78,3,)</f>
        <v/>
      </c>
      <c r="H1580" s="65">
        <f>VLOOKUP($A1580,'NZ.Stat (Format)'!$C$10:$H$2050,4,)</f>
        <v>1270</v>
      </c>
      <c r="I1580" s="65">
        <f>VLOOKUP($A1580,'NZ.Stat (Format)'!$C$10:$H$2050,5,)</f>
        <v>1290</v>
      </c>
      <c r="J1580" s="65">
        <f>VLOOKUP($A1580,'NZ.Stat (Format)'!$C$10:$H$2050,6,)</f>
        <v>1290</v>
      </c>
      <c r="K1580" s="37"/>
      <c r="L1580" s="37"/>
    </row>
    <row r="1581" spans="1:12" x14ac:dyDescent="0.25">
      <c r="A1581" s="37" t="s">
        <v>1600</v>
      </c>
      <c r="B1581" s="37" t="s">
        <v>167</v>
      </c>
      <c r="C1581" s="37" t="s">
        <v>167</v>
      </c>
      <c r="D1581" s="37" t="b">
        <f t="shared" si="24"/>
        <v>1</v>
      </c>
      <c r="E1581" s="37" t="str">
        <f>VLOOKUP(C1581,'EDB naming'!$A$6:$B$36,2,)</f>
        <v>Marlborough Lines</v>
      </c>
      <c r="F1581" s="37" t="str">
        <f>VLOOKUP(A1581,'NZ.Stat (Format)'!$C$10:$D$2050,2,)</f>
        <v>Marlborough district</v>
      </c>
      <c r="G1581" s="37" t="str">
        <f>VLOOKUP(F1581,'TLA-EDB'!$A$12:$C$78,3,)</f>
        <v/>
      </c>
      <c r="H1581" s="65">
        <f>VLOOKUP($A1581,'NZ.Stat (Format)'!$C$10:$H$2050,4,)</f>
        <v>1660</v>
      </c>
      <c r="I1581" s="65">
        <f>VLOOKUP($A1581,'NZ.Stat (Format)'!$C$10:$H$2050,5,)</f>
        <v>1720</v>
      </c>
      <c r="J1581" s="65">
        <f>VLOOKUP($A1581,'NZ.Stat (Format)'!$C$10:$H$2050,6,)</f>
        <v>1770</v>
      </c>
      <c r="K1581" s="37"/>
      <c r="L1581" s="37"/>
    </row>
    <row r="1582" spans="1:12" x14ac:dyDescent="0.25">
      <c r="A1582" s="37" t="s">
        <v>1601</v>
      </c>
      <c r="B1582" s="37" t="s">
        <v>167</v>
      </c>
      <c r="C1582" s="37" t="s">
        <v>167</v>
      </c>
      <c r="D1582" s="37" t="b">
        <f t="shared" si="24"/>
        <v>1</v>
      </c>
      <c r="E1582" s="37" t="str">
        <f>VLOOKUP(C1582,'EDB naming'!$A$6:$B$36,2,)</f>
        <v>Marlborough Lines</v>
      </c>
      <c r="F1582" s="37" t="str">
        <f>VLOOKUP(A1582,'NZ.Stat (Format)'!$C$10:$D$2050,2,)</f>
        <v>Marlborough district</v>
      </c>
      <c r="G1582" s="37" t="str">
        <f>VLOOKUP(F1582,'TLA-EDB'!$A$12:$C$78,3,)</f>
        <v/>
      </c>
      <c r="H1582" s="65">
        <f>VLOOKUP($A1582,'NZ.Stat (Format)'!$C$10:$H$2050,4,)</f>
        <v>220</v>
      </c>
      <c r="I1582" s="65">
        <f>VLOOKUP($A1582,'NZ.Stat (Format)'!$C$10:$H$2050,5,)</f>
        <v>230</v>
      </c>
      <c r="J1582" s="65">
        <f>VLOOKUP($A1582,'NZ.Stat (Format)'!$C$10:$H$2050,6,)</f>
        <v>240</v>
      </c>
      <c r="K1582" s="37"/>
      <c r="L1582" s="37"/>
    </row>
    <row r="1583" spans="1:12" x14ac:dyDescent="0.25">
      <c r="A1583" s="37" t="s">
        <v>1602</v>
      </c>
      <c r="B1583" s="37" t="s">
        <v>167</v>
      </c>
      <c r="C1583" s="37" t="s">
        <v>167</v>
      </c>
      <c r="D1583" s="37" t="b">
        <f t="shared" si="24"/>
        <v>1</v>
      </c>
      <c r="E1583" s="37" t="str">
        <f>VLOOKUP(C1583,'EDB naming'!$A$6:$B$36,2,)</f>
        <v>Marlborough Lines</v>
      </c>
      <c r="F1583" s="37" t="str">
        <f>VLOOKUP(A1583,'NZ.Stat (Format)'!$C$10:$D$2050,2,)</f>
        <v>Marlborough district</v>
      </c>
      <c r="G1583" s="37" t="str">
        <f>VLOOKUP(F1583,'TLA-EDB'!$A$12:$C$78,3,)</f>
        <v/>
      </c>
      <c r="H1583" s="65">
        <f>VLOOKUP($A1583,'NZ.Stat (Format)'!$C$10:$H$2050,4,)</f>
        <v>430</v>
      </c>
      <c r="I1583" s="65">
        <f>VLOOKUP($A1583,'NZ.Stat (Format)'!$C$10:$H$2050,5,)</f>
        <v>440</v>
      </c>
      <c r="J1583" s="65">
        <f>VLOOKUP($A1583,'NZ.Stat (Format)'!$C$10:$H$2050,6,)</f>
        <v>460</v>
      </c>
      <c r="K1583" s="37"/>
      <c r="L1583" s="37"/>
    </row>
    <row r="1584" spans="1:12" x14ac:dyDescent="0.25">
      <c r="A1584" s="37" t="s">
        <v>1603</v>
      </c>
      <c r="B1584" s="37" t="s">
        <v>167</v>
      </c>
      <c r="C1584" s="37" t="s">
        <v>167</v>
      </c>
      <c r="D1584" s="37" t="b">
        <f t="shared" si="24"/>
        <v>1</v>
      </c>
      <c r="E1584" s="37" t="str">
        <f>VLOOKUP(C1584,'EDB naming'!$A$6:$B$36,2,)</f>
        <v>Marlborough Lines</v>
      </c>
      <c r="F1584" s="37" t="str">
        <f>VLOOKUP(A1584,'NZ.Stat (Format)'!$C$10:$D$2050,2,)</f>
        <v>Marlborough district</v>
      </c>
      <c r="G1584" s="37" t="str">
        <f>VLOOKUP(F1584,'TLA-EDB'!$A$12:$C$78,3,)</f>
        <v/>
      </c>
      <c r="H1584" s="65">
        <f>VLOOKUP($A1584,'NZ.Stat (Format)'!$C$10:$H$2050,4,)</f>
        <v>0</v>
      </c>
      <c r="I1584" s="65">
        <f>VLOOKUP($A1584,'NZ.Stat (Format)'!$C$10:$H$2050,5,)</f>
        <v>0</v>
      </c>
      <c r="J1584" s="65">
        <f>VLOOKUP($A1584,'NZ.Stat (Format)'!$C$10:$H$2050,6,)</f>
        <v>0</v>
      </c>
      <c r="K1584" s="37"/>
      <c r="L1584" s="37"/>
    </row>
    <row r="1585" spans="1:12" x14ac:dyDescent="0.25">
      <c r="A1585" s="37" t="s">
        <v>1604</v>
      </c>
      <c r="B1585" s="37" t="s">
        <v>167</v>
      </c>
      <c r="C1585" s="37" t="s">
        <v>167</v>
      </c>
      <c r="D1585" s="37" t="b">
        <f t="shared" si="24"/>
        <v>1</v>
      </c>
      <c r="E1585" s="37" t="str">
        <f>VLOOKUP(C1585,'EDB naming'!$A$6:$B$36,2,)</f>
        <v>Marlborough Lines</v>
      </c>
      <c r="F1585" s="37" t="str">
        <f>VLOOKUP(A1585,'NZ.Stat (Format)'!$C$10:$D$2050,2,)</f>
        <v>Marlborough district</v>
      </c>
      <c r="G1585" s="37" t="str">
        <f>VLOOKUP(F1585,'TLA-EDB'!$A$12:$C$78,3,)</f>
        <v/>
      </c>
      <c r="H1585" s="65">
        <f>VLOOKUP($A1585,'NZ.Stat (Format)'!$C$10:$H$2050,4,)</f>
        <v>2900</v>
      </c>
      <c r="I1585" s="65">
        <f>VLOOKUP($A1585,'NZ.Stat (Format)'!$C$10:$H$2050,5,)</f>
        <v>2950</v>
      </c>
      <c r="J1585" s="65">
        <f>VLOOKUP($A1585,'NZ.Stat (Format)'!$C$10:$H$2050,6,)</f>
        <v>2980</v>
      </c>
      <c r="K1585" s="37"/>
      <c r="L1585" s="37"/>
    </row>
    <row r="1586" spans="1:12" x14ac:dyDescent="0.25">
      <c r="A1586" s="37" t="s">
        <v>1605</v>
      </c>
      <c r="B1586" s="37" t="s">
        <v>167</v>
      </c>
      <c r="C1586" s="37" t="s">
        <v>167</v>
      </c>
      <c r="D1586" s="37" t="b">
        <f t="shared" si="24"/>
        <v>1</v>
      </c>
      <c r="E1586" s="37" t="str">
        <f>VLOOKUP(C1586,'EDB naming'!$A$6:$B$36,2,)</f>
        <v>Marlborough Lines</v>
      </c>
      <c r="F1586" s="37" t="str">
        <f>VLOOKUP(A1586,'NZ.Stat (Format)'!$C$10:$D$2050,2,)</f>
        <v>Marlborough district</v>
      </c>
      <c r="G1586" s="37" t="str">
        <f>VLOOKUP(F1586,'TLA-EDB'!$A$12:$C$78,3,)</f>
        <v/>
      </c>
      <c r="H1586" s="65">
        <f>VLOOKUP($A1586,'NZ.Stat (Format)'!$C$10:$H$2050,4,)</f>
        <v>2860</v>
      </c>
      <c r="I1586" s="65">
        <f>VLOOKUP($A1586,'NZ.Stat (Format)'!$C$10:$H$2050,5,)</f>
        <v>2930</v>
      </c>
      <c r="J1586" s="65">
        <f>VLOOKUP($A1586,'NZ.Stat (Format)'!$C$10:$H$2050,6,)</f>
        <v>2980</v>
      </c>
      <c r="K1586" s="37"/>
      <c r="L1586" s="37"/>
    </row>
    <row r="1587" spans="1:12" x14ac:dyDescent="0.25">
      <c r="A1587" s="37" t="s">
        <v>1606</v>
      </c>
      <c r="B1587" s="37" t="s">
        <v>167</v>
      </c>
      <c r="C1587" s="37" t="s">
        <v>167</v>
      </c>
      <c r="D1587" s="37" t="b">
        <f t="shared" si="24"/>
        <v>1</v>
      </c>
      <c r="E1587" s="37" t="str">
        <f>VLOOKUP(C1587,'EDB naming'!$A$6:$B$36,2,)</f>
        <v>Marlborough Lines</v>
      </c>
      <c r="F1587" s="37" t="str">
        <f>VLOOKUP(A1587,'NZ.Stat (Format)'!$C$10:$D$2050,2,)</f>
        <v>Marlborough district</v>
      </c>
      <c r="G1587" s="37" t="str">
        <f>VLOOKUP(F1587,'TLA-EDB'!$A$12:$C$78,3,)</f>
        <v/>
      </c>
      <c r="H1587" s="65">
        <f>VLOOKUP($A1587,'NZ.Stat (Format)'!$C$10:$H$2050,4,)</f>
        <v>4500</v>
      </c>
      <c r="I1587" s="65">
        <f>VLOOKUP($A1587,'NZ.Stat (Format)'!$C$10:$H$2050,5,)</f>
        <v>4570</v>
      </c>
      <c r="J1587" s="65">
        <f>VLOOKUP($A1587,'NZ.Stat (Format)'!$C$10:$H$2050,6,)</f>
        <v>4620</v>
      </c>
      <c r="K1587" s="37"/>
      <c r="L1587" s="37"/>
    </row>
    <row r="1588" spans="1:12" x14ac:dyDescent="0.25">
      <c r="A1588" s="37" t="s">
        <v>1607</v>
      </c>
      <c r="B1588" s="37" t="s">
        <v>167</v>
      </c>
      <c r="C1588" s="37" t="s">
        <v>167</v>
      </c>
      <c r="D1588" s="37" t="b">
        <f t="shared" si="24"/>
        <v>1</v>
      </c>
      <c r="E1588" s="37" t="str">
        <f>VLOOKUP(C1588,'EDB naming'!$A$6:$B$36,2,)</f>
        <v>Marlborough Lines</v>
      </c>
      <c r="F1588" s="37" t="str">
        <f>VLOOKUP(A1588,'NZ.Stat (Format)'!$C$10:$D$2050,2,)</f>
        <v>Marlborough district</v>
      </c>
      <c r="G1588" s="37" t="str">
        <f>VLOOKUP(F1588,'TLA-EDB'!$A$12:$C$78,3,)</f>
        <v/>
      </c>
      <c r="H1588" s="65">
        <f>VLOOKUP($A1588,'NZ.Stat (Format)'!$C$10:$H$2050,4,)</f>
        <v>5230</v>
      </c>
      <c r="I1588" s="65">
        <f>VLOOKUP($A1588,'NZ.Stat (Format)'!$C$10:$H$2050,5,)</f>
        <v>5350</v>
      </c>
      <c r="J1588" s="65">
        <f>VLOOKUP($A1588,'NZ.Stat (Format)'!$C$10:$H$2050,6,)</f>
        <v>5440</v>
      </c>
      <c r="K1588" s="37"/>
      <c r="L1588" s="37"/>
    </row>
    <row r="1589" spans="1:12" x14ac:dyDescent="0.25">
      <c r="A1589" s="37" t="s">
        <v>1608</v>
      </c>
      <c r="B1589" s="37" t="s">
        <v>445</v>
      </c>
      <c r="C1589" s="37" t="s">
        <v>445</v>
      </c>
      <c r="D1589" s="37" t="b">
        <f t="shared" si="24"/>
        <v>1</v>
      </c>
      <c r="E1589" s="37" t="str">
        <f>VLOOKUP(C1589,'EDB naming'!$A$6:$B$36,2,)</f>
        <v>Network Tasman</v>
      </c>
      <c r="F1589" s="37" t="str">
        <f>VLOOKUP(A1589,'NZ.Stat (Format)'!$C$10:$D$2050,2,)</f>
        <v>Tasman district</v>
      </c>
      <c r="G1589" s="37" t="str">
        <f>VLOOKUP(F1589,'TLA-EDB'!$A$12:$C$78,3,)</f>
        <v/>
      </c>
      <c r="H1589" s="65">
        <f>VLOOKUP($A1589,'NZ.Stat (Format)'!$C$10:$H$2050,4,)</f>
        <v>3980</v>
      </c>
      <c r="I1589" s="65">
        <f>VLOOKUP($A1589,'NZ.Stat (Format)'!$C$10:$H$2050,5,)</f>
        <v>4030</v>
      </c>
      <c r="J1589" s="65">
        <f>VLOOKUP($A1589,'NZ.Stat (Format)'!$C$10:$H$2050,6,)</f>
        <v>4040</v>
      </c>
      <c r="K1589" s="37"/>
      <c r="L1589" s="37"/>
    </row>
    <row r="1590" spans="1:12" x14ac:dyDescent="0.25">
      <c r="A1590" s="37" t="s">
        <v>1609</v>
      </c>
      <c r="B1590" s="37" t="s">
        <v>445</v>
      </c>
      <c r="C1590" s="37" t="s">
        <v>445</v>
      </c>
      <c r="D1590" s="37" t="b">
        <f t="shared" si="24"/>
        <v>1</v>
      </c>
      <c r="E1590" s="37" t="str">
        <f>VLOOKUP(C1590,'EDB naming'!$A$6:$B$36,2,)</f>
        <v>Network Tasman</v>
      </c>
      <c r="F1590" s="37" t="str">
        <f>VLOOKUP(A1590,'NZ.Stat (Format)'!$C$10:$D$2050,2,)</f>
        <v>Tasman district</v>
      </c>
      <c r="G1590" s="37" t="str">
        <f>VLOOKUP(F1590,'TLA-EDB'!$A$12:$C$78,3,)</f>
        <v/>
      </c>
      <c r="H1590" s="65">
        <f>VLOOKUP($A1590,'NZ.Stat (Format)'!$C$10:$H$2050,4,)</f>
        <v>1290</v>
      </c>
      <c r="I1590" s="65">
        <f>VLOOKUP($A1590,'NZ.Stat (Format)'!$C$10:$H$2050,5,)</f>
        <v>1300</v>
      </c>
      <c r="J1590" s="65">
        <f>VLOOKUP($A1590,'NZ.Stat (Format)'!$C$10:$H$2050,6,)</f>
        <v>1310</v>
      </c>
      <c r="K1590" s="37"/>
      <c r="L1590" s="37"/>
    </row>
    <row r="1591" spans="1:12" x14ac:dyDescent="0.25">
      <c r="A1591" s="37" t="s">
        <v>1610</v>
      </c>
      <c r="B1591" s="37" t="s">
        <v>325</v>
      </c>
      <c r="C1591" s="37" t="s">
        <v>325</v>
      </c>
      <c r="D1591" s="37" t="b">
        <f t="shared" si="24"/>
        <v>1</v>
      </c>
      <c r="E1591" s="37" t="str">
        <f>VLOOKUP(C1591,'EDB naming'!$A$6:$B$36,2,)</f>
        <v>Orion NZ</v>
      </c>
      <c r="F1591" s="37" t="str">
        <f>VLOOKUP(A1591,'NZ.Stat (Format)'!$C$10:$D$2050,2,)</f>
        <v>Selwyn district</v>
      </c>
      <c r="G1591" s="37" t="str">
        <f>VLOOKUP(F1591,'TLA-EDB'!$A$12:$C$78,3,)</f>
        <v/>
      </c>
      <c r="H1591" s="65">
        <f>VLOOKUP($A1591,'NZ.Stat (Format)'!$C$10:$H$2050,4,)</f>
        <v>6250</v>
      </c>
      <c r="I1591" s="65">
        <f>VLOOKUP($A1591,'NZ.Stat (Format)'!$C$10:$H$2050,5,)</f>
        <v>7700</v>
      </c>
      <c r="J1591" s="65">
        <f>VLOOKUP($A1591,'NZ.Stat (Format)'!$C$10:$H$2050,6,)</f>
        <v>8600</v>
      </c>
      <c r="K1591" s="37"/>
      <c r="L1591" s="37"/>
    </row>
    <row r="1592" spans="1:12" x14ac:dyDescent="0.25">
      <c r="A1592" s="37" t="s">
        <v>1611</v>
      </c>
      <c r="B1592" s="37" t="s">
        <v>445</v>
      </c>
      <c r="C1592" s="37" t="s">
        <v>445</v>
      </c>
      <c r="D1592" s="37" t="b">
        <f t="shared" si="24"/>
        <v>1</v>
      </c>
      <c r="E1592" s="37" t="str">
        <f>VLOOKUP(C1592,'EDB naming'!$A$6:$B$36,2,)</f>
        <v>Network Tasman</v>
      </c>
      <c r="F1592" s="37" t="str">
        <f>VLOOKUP(A1592,'NZ.Stat (Format)'!$C$10:$D$2050,2,)</f>
        <v>Tasman district</v>
      </c>
      <c r="G1592" s="37" t="str">
        <f>VLOOKUP(F1592,'TLA-EDB'!$A$12:$C$78,3,)</f>
        <v/>
      </c>
      <c r="H1592" s="65">
        <f>VLOOKUP($A1592,'NZ.Stat (Format)'!$C$10:$H$2050,4,)</f>
        <v>770</v>
      </c>
      <c r="I1592" s="65">
        <f>VLOOKUP($A1592,'NZ.Stat (Format)'!$C$10:$H$2050,5,)</f>
        <v>830</v>
      </c>
      <c r="J1592" s="65">
        <f>VLOOKUP($A1592,'NZ.Stat (Format)'!$C$10:$H$2050,6,)</f>
        <v>880</v>
      </c>
      <c r="K1592" s="37"/>
      <c r="L1592" s="37"/>
    </row>
    <row r="1593" spans="1:12" x14ac:dyDescent="0.25">
      <c r="A1593" s="37" t="s">
        <v>1612</v>
      </c>
      <c r="B1593" s="37" t="s">
        <v>445</v>
      </c>
      <c r="C1593" s="37" t="s">
        <v>445</v>
      </c>
      <c r="D1593" s="37" t="b">
        <f t="shared" si="24"/>
        <v>1</v>
      </c>
      <c r="E1593" s="37" t="str">
        <f>VLOOKUP(C1593,'EDB naming'!$A$6:$B$36,2,)</f>
        <v>Network Tasman</v>
      </c>
      <c r="F1593" s="37" t="str">
        <f>VLOOKUP(A1593,'NZ.Stat (Format)'!$C$10:$D$2050,2,)</f>
        <v>Tasman district</v>
      </c>
      <c r="G1593" s="37" t="str">
        <f>VLOOKUP(F1593,'TLA-EDB'!$A$12:$C$78,3,)</f>
        <v/>
      </c>
      <c r="H1593" s="65">
        <f>VLOOKUP($A1593,'NZ.Stat (Format)'!$C$10:$H$2050,4,)</f>
        <v>1230</v>
      </c>
      <c r="I1593" s="65">
        <f>VLOOKUP($A1593,'NZ.Stat (Format)'!$C$10:$H$2050,5,)</f>
        <v>1270</v>
      </c>
      <c r="J1593" s="65">
        <f>VLOOKUP($A1593,'NZ.Stat (Format)'!$C$10:$H$2050,6,)</f>
        <v>1320</v>
      </c>
      <c r="K1593" s="37"/>
      <c r="L1593" s="37"/>
    </row>
    <row r="1594" spans="1:12" x14ac:dyDescent="0.25">
      <c r="A1594" s="37" t="s">
        <v>1613</v>
      </c>
      <c r="B1594" s="37"/>
      <c r="C1594" s="37" t="s">
        <v>2119</v>
      </c>
      <c r="D1594" s="37" t="b">
        <f t="shared" si="24"/>
        <v>0</v>
      </c>
      <c r="E1594" s="37" t="str">
        <f>VLOOKUP(C1594,'EDB naming'!$A$6:$B$36,2,)</f>
        <v>None</v>
      </c>
      <c r="F1594" s="37" t="str">
        <f>VLOOKUP(A1594,'NZ.Stat (Format)'!$C$10:$D$2050,2,)</f>
        <v>Nelson city</v>
      </c>
      <c r="G1594" s="37" t="str">
        <f>VLOOKUP(F1594,'TLA-EDB'!$A$12:$C$78,3,)</f>
        <v>Yes</v>
      </c>
      <c r="H1594" s="65">
        <f>VLOOKUP($A1594,'NZ.Stat (Format)'!$C$10:$H$2050,4,)</f>
        <v>0</v>
      </c>
      <c r="I1594" s="65">
        <f>VLOOKUP($A1594,'NZ.Stat (Format)'!$C$10:$H$2050,5,)</f>
        <v>0</v>
      </c>
      <c r="J1594" s="65">
        <f>VLOOKUP($A1594,'NZ.Stat (Format)'!$C$10:$H$2050,6,)</f>
        <v>0</v>
      </c>
      <c r="K1594" s="37"/>
      <c r="L1594" s="37" t="s">
        <v>4187</v>
      </c>
    </row>
    <row r="1595" spans="1:12" x14ac:dyDescent="0.25">
      <c r="A1595" s="37" t="s">
        <v>1614</v>
      </c>
      <c r="B1595" s="37" t="s">
        <v>445</v>
      </c>
      <c r="C1595" s="37" t="s">
        <v>445</v>
      </c>
      <c r="D1595" s="37" t="b">
        <f t="shared" si="24"/>
        <v>1</v>
      </c>
      <c r="E1595" s="37" t="str">
        <f>VLOOKUP(C1595,'EDB naming'!$A$6:$B$36,2,)</f>
        <v>Network Tasman</v>
      </c>
      <c r="F1595" s="37" t="str">
        <f>VLOOKUP(A1595,'NZ.Stat (Format)'!$C$10:$D$2050,2,)</f>
        <v>Nelson city</v>
      </c>
      <c r="G1595" s="37" t="str">
        <f>VLOOKUP(F1595,'TLA-EDB'!$A$12:$C$78,3,)</f>
        <v>Yes</v>
      </c>
      <c r="H1595" s="65">
        <f>VLOOKUP($A1595,'NZ.Stat (Format)'!$C$10:$H$2050,4,)</f>
        <v>2400</v>
      </c>
      <c r="I1595" s="65">
        <f>VLOOKUP($A1595,'NZ.Stat (Format)'!$C$10:$H$2050,5,)</f>
        <v>2520</v>
      </c>
      <c r="J1595" s="65">
        <f>VLOOKUP($A1595,'NZ.Stat (Format)'!$C$10:$H$2050,6,)</f>
        <v>2610</v>
      </c>
      <c r="K1595" s="37"/>
      <c r="L1595" s="37"/>
    </row>
    <row r="1596" spans="1:12" x14ac:dyDescent="0.25">
      <c r="A1596" s="37" t="s">
        <v>1615</v>
      </c>
      <c r="B1596" s="37"/>
      <c r="C1596" s="37" t="s">
        <v>445</v>
      </c>
      <c r="D1596" s="37" t="b">
        <f t="shared" si="24"/>
        <v>0</v>
      </c>
      <c r="E1596" s="37" t="str">
        <f>VLOOKUP(C1596,'EDB naming'!$A$6:$B$36,2,)</f>
        <v>Network Tasman</v>
      </c>
      <c r="F1596" s="37" t="str">
        <f>VLOOKUP(A1596,'NZ.Stat (Format)'!$C$10:$D$2050,2,)</f>
        <v>Tasman district</v>
      </c>
      <c r="G1596" s="37" t="str">
        <f>VLOOKUP(F1596,'TLA-EDB'!$A$12:$C$78,3,)</f>
        <v/>
      </c>
      <c r="H1596" s="65">
        <f>VLOOKUP($A1596,'NZ.Stat (Format)'!$C$10:$H$2050,4,)</f>
        <v>100</v>
      </c>
      <c r="I1596" s="65">
        <f>VLOOKUP($A1596,'NZ.Stat (Format)'!$C$10:$H$2050,5,)</f>
        <v>100</v>
      </c>
      <c r="J1596" s="65">
        <f>VLOOKUP($A1596,'NZ.Stat (Format)'!$C$10:$H$2050,6,)</f>
        <v>100</v>
      </c>
      <c r="K1596" s="37"/>
      <c r="L1596" s="37" t="s">
        <v>4174</v>
      </c>
    </row>
    <row r="1597" spans="1:12" x14ac:dyDescent="0.25">
      <c r="A1597" s="37" t="s">
        <v>1616</v>
      </c>
      <c r="B1597" s="37"/>
      <c r="C1597" s="37" t="s">
        <v>2119</v>
      </c>
      <c r="D1597" s="37" t="b">
        <f t="shared" si="24"/>
        <v>0</v>
      </c>
      <c r="E1597" s="37" t="str">
        <f>VLOOKUP(C1597,'EDB naming'!$A$6:$B$36,2,)</f>
        <v>None</v>
      </c>
      <c r="F1597" s="37" t="str">
        <f>VLOOKUP(A1597,'NZ.Stat (Format)'!$C$10:$D$2050,2,)</f>
        <v>Tasman district</v>
      </c>
      <c r="G1597" s="37" t="str">
        <f>VLOOKUP(F1597,'TLA-EDB'!$A$12:$C$78,3,)</f>
        <v/>
      </c>
      <c r="H1597" s="65">
        <f>VLOOKUP($A1597,'NZ.Stat (Format)'!$C$10:$H$2050,4,)</f>
        <v>0</v>
      </c>
      <c r="I1597" s="65">
        <f>VLOOKUP($A1597,'NZ.Stat (Format)'!$C$10:$H$2050,5,)</f>
        <v>0</v>
      </c>
      <c r="J1597" s="65">
        <f>VLOOKUP($A1597,'NZ.Stat (Format)'!$C$10:$H$2050,6,)</f>
        <v>0</v>
      </c>
      <c r="K1597" s="37"/>
      <c r="L1597" s="37" t="s">
        <v>4187</v>
      </c>
    </row>
    <row r="1598" spans="1:12" x14ac:dyDescent="0.25">
      <c r="A1598" s="37" t="s">
        <v>1617</v>
      </c>
      <c r="B1598" s="37" t="s">
        <v>445</v>
      </c>
      <c r="C1598" s="37" t="s">
        <v>445</v>
      </c>
      <c r="D1598" s="37" t="b">
        <f t="shared" si="24"/>
        <v>1</v>
      </c>
      <c r="E1598" s="37" t="str">
        <f>VLOOKUP(C1598,'EDB naming'!$A$6:$B$36,2,)</f>
        <v>Network Tasman</v>
      </c>
      <c r="F1598" s="37" t="str">
        <f>VLOOKUP(A1598,'NZ.Stat (Format)'!$C$10:$D$2050,2,)</f>
        <v>Tasman district</v>
      </c>
      <c r="G1598" s="37" t="str">
        <f>VLOOKUP(F1598,'TLA-EDB'!$A$12:$C$78,3,)</f>
        <v/>
      </c>
      <c r="H1598" s="65">
        <f>VLOOKUP($A1598,'NZ.Stat (Format)'!$C$10:$H$2050,4,)</f>
        <v>880</v>
      </c>
      <c r="I1598" s="65">
        <f>VLOOKUP($A1598,'NZ.Stat (Format)'!$C$10:$H$2050,5,)</f>
        <v>920</v>
      </c>
      <c r="J1598" s="65">
        <f>VLOOKUP($A1598,'NZ.Stat (Format)'!$C$10:$H$2050,6,)</f>
        <v>960</v>
      </c>
      <c r="K1598" s="37"/>
      <c r="L1598" s="37"/>
    </row>
    <row r="1599" spans="1:12" x14ac:dyDescent="0.25">
      <c r="A1599" s="37" t="s">
        <v>1618</v>
      </c>
      <c r="B1599" s="37" t="s">
        <v>445</v>
      </c>
      <c r="C1599" s="37" t="s">
        <v>445</v>
      </c>
      <c r="D1599" s="37" t="b">
        <f t="shared" si="24"/>
        <v>1</v>
      </c>
      <c r="E1599" s="37" t="str">
        <f>VLOOKUP(C1599,'EDB naming'!$A$6:$B$36,2,)</f>
        <v>Network Tasman</v>
      </c>
      <c r="F1599" s="37" t="str">
        <f>VLOOKUP(A1599,'NZ.Stat (Format)'!$C$10:$D$2050,2,)</f>
        <v>Tasman district</v>
      </c>
      <c r="G1599" s="37" t="str">
        <f>VLOOKUP(F1599,'TLA-EDB'!$A$12:$C$78,3,)</f>
        <v/>
      </c>
      <c r="H1599" s="65">
        <f>VLOOKUP($A1599,'NZ.Stat (Format)'!$C$10:$H$2050,4,)</f>
        <v>2000</v>
      </c>
      <c r="I1599" s="65">
        <f>VLOOKUP($A1599,'NZ.Stat (Format)'!$C$10:$H$2050,5,)</f>
        <v>2110</v>
      </c>
      <c r="J1599" s="65">
        <f>VLOOKUP($A1599,'NZ.Stat (Format)'!$C$10:$H$2050,6,)</f>
        <v>2220</v>
      </c>
      <c r="K1599" s="37"/>
      <c r="L1599" s="37"/>
    </row>
    <row r="1600" spans="1:12" x14ac:dyDescent="0.25">
      <c r="A1600" s="37" t="s">
        <v>1619</v>
      </c>
      <c r="B1600" s="37" t="s">
        <v>445</v>
      </c>
      <c r="C1600" s="37" t="s">
        <v>445</v>
      </c>
      <c r="D1600" s="37" t="b">
        <f t="shared" si="24"/>
        <v>1</v>
      </c>
      <c r="E1600" s="37" t="str">
        <f>VLOOKUP(C1600,'EDB naming'!$A$6:$B$36,2,)</f>
        <v>Network Tasman</v>
      </c>
      <c r="F1600" s="37" t="str">
        <f>VLOOKUP(A1600,'NZ.Stat (Format)'!$C$10:$D$2050,2,)</f>
        <v>Tasman district</v>
      </c>
      <c r="G1600" s="37" t="str">
        <f>VLOOKUP(F1600,'TLA-EDB'!$A$12:$C$78,3,)</f>
        <v/>
      </c>
      <c r="H1600" s="65">
        <f>VLOOKUP($A1600,'NZ.Stat (Format)'!$C$10:$H$2050,4,)</f>
        <v>2310</v>
      </c>
      <c r="I1600" s="65">
        <f>VLOOKUP($A1600,'NZ.Stat (Format)'!$C$10:$H$2050,5,)</f>
        <v>2410</v>
      </c>
      <c r="J1600" s="65">
        <f>VLOOKUP($A1600,'NZ.Stat (Format)'!$C$10:$H$2050,6,)</f>
        <v>2500</v>
      </c>
      <c r="K1600" s="37"/>
      <c r="L1600" s="37"/>
    </row>
    <row r="1601" spans="1:12" x14ac:dyDescent="0.25">
      <c r="A1601" s="37" t="s">
        <v>1620</v>
      </c>
      <c r="B1601" s="37" t="s">
        <v>325</v>
      </c>
      <c r="C1601" s="37" t="s">
        <v>325</v>
      </c>
      <c r="D1601" s="37" t="b">
        <f t="shared" si="24"/>
        <v>1</v>
      </c>
      <c r="E1601" s="37" t="str">
        <f>VLOOKUP(C1601,'EDB naming'!$A$6:$B$36,2,)</f>
        <v>Orion NZ</v>
      </c>
      <c r="F1601" s="37" t="str">
        <f>VLOOKUP(A1601,'NZ.Stat (Format)'!$C$10:$D$2050,2,)</f>
        <v>Selwyn district</v>
      </c>
      <c r="G1601" s="37" t="str">
        <f>VLOOKUP(F1601,'TLA-EDB'!$A$12:$C$78,3,)</f>
        <v/>
      </c>
      <c r="H1601" s="65">
        <f>VLOOKUP($A1601,'NZ.Stat (Format)'!$C$10:$H$2050,4,)</f>
        <v>1870</v>
      </c>
      <c r="I1601" s="65">
        <f>VLOOKUP($A1601,'NZ.Stat (Format)'!$C$10:$H$2050,5,)</f>
        <v>1930</v>
      </c>
      <c r="J1601" s="65">
        <f>VLOOKUP($A1601,'NZ.Stat (Format)'!$C$10:$H$2050,6,)</f>
        <v>1970</v>
      </c>
      <c r="K1601" s="37"/>
      <c r="L1601" s="37"/>
    </row>
    <row r="1602" spans="1:12" x14ac:dyDescent="0.25">
      <c r="A1602" s="37" t="s">
        <v>1621</v>
      </c>
      <c r="B1602" s="37"/>
      <c r="C1602" s="37" t="s">
        <v>2119</v>
      </c>
      <c r="D1602" s="37" t="b">
        <f t="shared" si="24"/>
        <v>0</v>
      </c>
      <c r="E1602" s="37" t="str">
        <f>VLOOKUP(C1602,'EDB naming'!$A$6:$B$36,2,)</f>
        <v>None</v>
      </c>
      <c r="F1602" s="37" t="str">
        <f>VLOOKUP(A1602,'NZ.Stat (Format)'!$C$10:$D$2050,2,)</f>
        <v>Tasman district</v>
      </c>
      <c r="G1602" s="37" t="str">
        <f>VLOOKUP(F1602,'TLA-EDB'!$A$12:$C$78,3,)</f>
        <v/>
      </c>
      <c r="H1602" s="65">
        <f>VLOOKUP($A1602,'NZ.Stat (Format)'!$C$10:$H$2050,4,)</f>
        <v>0</v>
      </c>
      <c r="I1602" s="65">
        <f>VLOOKUP($A1602,'NZ.Stat (Format)'!$C$10:$H$2050,5,)</f>
        <v>0</v>
      </c>
      <c r="J1602" s="65">
        <f>VLOOKUP($A1602,'NZ.Stat (Format)'!$C$10:$H$2050,6,)</f>
        <v>0</v>
      </c>
      <c r="K1602" s="37"/>
      <c r="L1602" s="37" t="s">
        <v>4187</v>
      </c>
    </row>
    <row r="1603" spans="1:12" x14ac:dyDescent="0.25">
      <c r="A1603" s="37" t="s">
        <v>1622</v>
      </c>
      <c r="B1603" s="37" t="s">
        <v>445</v>
      </c>
      <c r="C1603" s="37" t="s">
        <v>445</v>
      </c>
      <c r="D1603" s="37" t="b">
        <f t="shared" si="24"/>
        <v>1</v>
      </c>
      <c r="E1603" s="37" t="str">
        <f>VLOOKUP(C1603,'EDB naming'!$A$6:$B$36,2,)</f>
        <v>Network Tasman</v>
      </c>
      <c r="F1603" s="37" t="str">
        <f>VLOOKUP(A1603,'NZ.Stat (Format)'!$C$10:$D$2050,2,)</f>
        <v>Nelson city</v>
      </c>
      <c r="G1603" s="37" t="str">
        <f>VLOOKUP(F1603,'TLA-EDB'!$A$12:$C$78,3,)</f>
        <v>Yes</v>
      </c>
      <c r="H1603" s="65">
        <f>VLOOKUP($A1603,'NZ.Stat (Format)'!$C$10:$H$2050,4,)</f>
        <v>1440</v>
      </c>
      <c r="I1603" s="65">
        <f>VLOOKUP($A1603,'NZ.Stat (Format)'!$C$10:$H$2050,5,)</f>
        <v>1510</v>
      </c>
      <c r="J1603" s="65">
        <f>VLOOKUP($A1603,'NZ.Stat (Format)'!$C$10:$H$2050,6,)</f>
        <v>1560</v>
      </c>
      <c r="K1603" s="37"/>
      <c r="L1603" s="37"/>
    </row>
    <row r="1604" spans="1:12" x14ac:dyDescent="0.25">
      <c r="A1604" s="37" t="s">
        <v>1623</v>
      </c>
      <c r="B1604" s="37" t="s">
        <v>325</v>
      </c>
      <c r="C1604" s="37" t="s">
        <v>325</v>
      </c>
      <c r="D1604" s="37" t="b">
        <f t="shared" si="24"/>
        <v>1</v>
      </c>
      <c r="E1604" s="37" t="str">
        <f>VLOOKUP(C1604,'EDB naming'!$A$6:$B$36,2,)</f>
        <v>Orion NZ</v>
      </c>
      <c r="F1604" s="37" t="str">
        <f>VLOOKUP(A1604,'NZ.Stat (Format)'!$C$10:$D$2050,2,)</f>
        <v>Selwyn district</v>
      </c>
      <c r="G1604" s="37" t="str">
        <f>VLOOKUP(F1604,'TLA-EDB'!$A$12:$C$78,3,)</f>
        <v/>
      </c>
      <c r="H1604" s="65">
        <f>VLOOKUP($A1604,'NZ.Stat (Format)'!$C$10:$H$2050,4,)</f>
        <v>980</v>
      </c>
      <c r="I1604" s="65">
        <f>VLOOKUP($A1604,'NZ.Stat (Format)'!$C$10:$H$2050,5,)</f>
        <v>1030</v>
      </c>
      <c r="J1604" s="65">
        <f>VLOOKUP($A1604,'NZ.Stat (Format)'!$C$10:$H$2050,6,)</f>
        <v>1070</v>
      </c>
      <c r="K1604" s="37"/>
      <c r="L1604" s="37"/>
    </row>
    <row r="1605" spans="1:12" x14ac:dyDescent="0.25">
      <c r="A1605" s="37" t="s">
        <v>1624</v>
      </c>
      <c r="B1605" s="37" t="s">
        <v>445</v>
      </c>
      <c r="C1605" s="37" t="s">
        <v>445</v>
      </c>
      <c r="D1605" s="37" t="b">
        <f t="shared" si="24"/>
        <v>1</v>
      </c>
      <c r="E1605" s="37" t="str">
        <f>VLOOKUP(C1605,'EDB naming'!$A$6:$B$36,2,)</f>
        <v>Network Tasman</v>
      </c>
      <c r="F1605" s="37" t="str">
        <f>VLOOKUP(A1605,'NZ.Stat (Format)'!$C$10:$D$2050,2,)</f>
        <v>Tasman district</v>
      </c>
      <c r="G1605" s="37" t="str">
        <f>VLOOKUP(F1605,'TLA-EDB'!$A$12:$C$78,3,)</f>
        <v/>
      </c>
      <c r="H1605" s="65">
        <f>VLOOKUP($A1605,'NZ.Stat (Format)'!$C$10:$H$2050,4,)</f>
        <v>510</v>
      </c>
      <c r="I1605" s="65">
        <f>VLOOKUP($A1605,'NZ.Stat (Format)'!$C$10:$H$2050,5,)</f>
        <v>510</v>
      </c>
      <c r="J1605" s="65">
        <f>VLOOKUP($A1605,'NZ.Stat (Format)'!$C$10:$H$2050,6,)</f>
        <v>510</v>
      </c>
      <c r="K1605" s="37"/>
      <c r="L1605" s="37"/>
    </row>
    <row r="1606" spans="1:12" x14ac:dyDescent="0.25">
      <c r="A1606" s="37" t="s">
        <v>1625</v>
      </c>
      <c r="B1606" s="37" t="s">
        <v>445</v>
      </c>
      <c r="C1606" s="37" t="s">
        <v>445</v>
      </c>
      <c r="D1606" s="37" t="b">
        <f t="shared" si="24"/>
        <v>1</v>
      </c>
      <c r="E1606" s="37" t="str">
        <f>VLOOKUP(C1606,'EDB naming'!$A$6:$B$36,2,)</f>
        <v>Network Tasman</v>
      </c>
      <c r="F1606" s="37" t="str">
        <f>VLOOKUP(A1606,'NZ.Stat (Format)'!$C$10:$D$2050,2,)</f>
        <v>Tasman district</v>
      </c>
      <c r="G1606" s="37" t="str">
        <f>VLOOKUP(F1606,'TLA-EDB'!$A$12:$C$78,3,)</f>
        <v/>
      </c>
      <c r="H1606" s="65">
        <f>VLOOKUP($A1606,'NZ.Stat (Format)'!$C$10:$H$2050,4,)</f>
        <v>410</v>
      </c>
      <c r="I1606" s="65">
        <f>VLOOKUP($A1606,'NZ.Stat (Format)'!$C$10:$H$2050,5,)</f>
        <v>420</v>
      </c>
      <c r="J1606" s="65">
        <f>VLOOKUP($A1606,'NZ.Stat (Format)'!$C$10:$H$2050,6,)</f>
        <v>420</v>
      </c>
      <c r="K1606" s="37"/>
      <c r="L1606" s="37"/>
    </row>
    <row r="1607" spans="1:12" x14ac:dyDescent="0.25">
      <c r="A1607" s="37" t="s">
        <v>1626</v>
      </c>
      <c r="B1607" s="37" t="s">
        <v>445</v>
      </c>
      <c r="C1607" s="37" t="s">
        <v>459</v>
      </c>
      <c r="D1607" s="37" t="b">
        <f t="shared" si="24"/>
        <v>0</v>
      </c>
      <c r="E1607" s="37" t="str">
        <f>VLOOKUP(C1607,'EDB naming'!$A$6:$B$36,2,)</f>
        <v>Nelson Electricity</v>
      </c>
      <c r="F1607" s="37" t="str">
        <f>VLOOKUP(A1607,'NZ.Stat (Format)'!$C$10:$D$2050,2,)</f>
        <v>Nelson city</v>
      </c>
      <c r="G1607" s="37" t="str">
        <f>VLOOKUP(F1607,'TLA-EDB'!$A$12:$C$78,3,)</f>
        <v>Yes</v>
      </c>
      <c r="H1607" s="65">
        <f>VLOOKUP($A1607,'NZ.Stat (Format)'!$C$10:$H$2050,4,)</f>
        <v>2880</v>
      </c>
      <c r="I1607" s="65">
        <f>VLOOKUP($A1607,'NZ.Stat (Format)'!$C$10:$H$2050,5,)</f>
        <v>3070</v>
      </c>
      <c r="J1607" s="65">
        <f>VLOOKUP($A1607,'NZ.Stat (Format)'!$C$10:$H$2050,6,)</f>
        <v>3230</v>
      </c>
      <c r="K1607" s="37"/>
      <c r="L1607" s="37" t="s">
        <v>4177</v>
      </c>
    </row>
    <row r="1608" spans="1:12" x14ac:dyDescent="0.25">
      <c r="A1608" s="37" t="s">
        <v>1627</v>
      </c>
      <c r="B1608" s="37" t="s">
        <v>325</v>
      </c>
      <c r="C1608" s="37" t="s">
        <v>325</v>
      </c>
      <c r="D1608" s="37" t="b">
        <f t="shared" si="24"/>
        <v>1</v>
      </c>
      <c r="E1608" s="37" t="str">
        <f>VLOOKUP(C1608,'EDB naming'!$A$6:$B$36,2,)</f>
        <v>Orion NZ</v>
      </c>
      <c r="F1608" s="37" t="str">
        <f>VLOOKUP(A1608,'NZ.Stat (Format)'!$C$10:$D$2050,2,)</f>
        <v>Selwyn district</v>
      </c>
      <c r="G1608" s="37" t="str">
        <f>VLOOKUP(F1608,'TLA-EDB'!$A$12:$C$78,3,)</f>
        <v/>
      </c>
      <c r="H1608" s="65">
        <f>VLOOKUP($A1608,'NZ.Stat (Format)'!$C$10:$H$2050,4,)</f>
        <v>540</v>
      </c>
      <c r="I1608" s="65">
        <f>VLOOKUP($A1608,'NZ.Stat (Format)'!$C$10:$H$2050,5,)</f>
        <v>540</v>
      </c>
      <c r="J1608" s="65">
        <f>VLOOKUP($A1608,'NZ.Stat (Format)'!$C$10:$H$2050,6,)</f>
        <v>540</v>
      </c>
      <c r="K1608" s="37"/>
      <c r="L1608" s="37"/>
    </row>
    <row r="1609" spans="1:12" x14ac:dyDescent="0.25">
      <c r="A1609" s="37" t="s">
        <v>1628</v>
      </c>
      <c r="B1609" s="37" t="s">
        <v>445</v>
      </c>
      <c r="C1609" s="37" t="s">
        <v>445</v>
      </c>
      <c r="D1609" s="37" t="b">
        <f t="shared" si="24"/>
        <v>1</v>
      </c>
      <c r="E1609" s="37" t="str">
        <f>VLOOKUP(C1609,'EDB naming'!$A$6:$B$36,2,)</f>
        <v>Network Tasman</v>
      </c>
      <c r="F1609" s="37" t="str">
        <f>VLOOKUP(A1609,'NZ.Stat (Format)'!$C$10:$D$2050,2,)</f>
        <v>Tasman district</v>
      </c>
      <c r="G1609" s="37" t="str">
        <f>VLOOKUP(F1609,'TLA-EDB'!$A$12:$C$78,3,)</f>
        <v/>
      </c>
      <c r="H1609" s="65">
        <f>VLOOKUP($A1609,'NZ.Stat (Format)'!$C$10:$H$2050,4,)</f>
        <v>920</v>
      </c>
      <c r="I1609" s="65">
        <f>VLOOKUP($A1609,'NZ.Stat (Format)'!$C$10:$H$2050,5,)</f>
        <v>940</v>
      </c>
      <c r="J1609" s="65">
        <f>VLOOKUP($A1609,'NZ.Stat (Format)'!$C$10:$H$2050,6,)</f>
        <v>950</v>
      </c>
      <c r="K1609" s="37"/>
      <c r="L1609" s="37"/>
    </row>
    <row r="1610" spans="1:12" x14ac:dyDescent="0.25">
      <c r="A1610" s="37" t="s">
        <v>1629</v>
      </c>
      <c r="B1610" s="37" t="s">
        <v>459</v>
      </c>
      <c r="C1610" s="37" t="s">
        <v>459</v>
      </c>
      <c r="D1610" s="37" t="b">
        <f t="shared" si="24"/>
        <v>1</v>
      </c>
      <c r="E1610" s="37" t="str">
        <f>VLOOKUP(C1610,'EDB naming'!$A$6:$B$36,2,)</f>
        <v>Nelson Electricity</v>
      </c>
      <c r="F1610" s="37" t="str">
        <f>VLOOKUP(A1610,'NZ.Stat (Format)'!$C$10:$D$2050,2,)</f>
        <v>Nelson city</v>
      </c>
      <c r="G1610" s="37" t="str">
        <f>VLOOKUP(F1610,'TLA-EDB'!$A$12:$C$78,3,)</f>
        <v>Yes</v>
      </c>
      <c r="H1610" s="65">
        <f>VLOOKUP($A1610,'NZ.Stat (Format)'!$C$10:$H$2050,4,)</f>
        <v>90</v>
      </c>
      <c r="I1610" s="65">
        <f>VLOOKUP($A1610,'NZ.Stat (Format)'!$C$10:$H$2050,5,)</f>
        <v>90</v>
      </c>
      <c r="J1610" s="65">
        <f>VLOOKUP($A1610,'NZ.Stat (Format)'!$C$10:$H$2050,6,)</f>
        <v>90</v>
      </c>
      <c r="K1610" s="37"/>
      <c r="L1610" s="37"/>
    </row>
    <row r="1611" spans="1:12" x14ac:dyDescent="0.25">
      <c r="A1611" s="37" t="s">
        <v>1630</v>
      </c>
      <c r="B1611" s="37" t="s">
        <v>459</v>
      </c>
      <c r="C1611" s="37" t="s">
        <v>459</v>
      </c>
      <c r="D1611" s="37" t="b">
        <f t="shared" si="24"/>
        <v>1</v>
      </c>
      <c r="E1611" s="37" t="str">
        <f>VLOOKUP(C1611,'EDB naming'!$A$6:$B$36,2,)</f>
        <v>Nelson Electricity</v>
      </c>
      <c r="F1611" s="37" t="str">
        <f>VLOOKUP(A1611,'NZ.Stat (Format)'!$C$10:$D$2050,2,)</f>
        <v>Nelson city</v>
      </c>
      <c r="G1611" s="37" t="str">
        <f>VLOOKUP(F1611,'TLA-EDB'!$A$12:$C$78,3,)</f>
        <v>Yes</v>
      </c>
      <c r="H1611" s="65">
        <f>VLOOKUP($A1611,'NZ.Stat (Format)'!$C$10:$H$2050,4,)</f>
        <v>1390</v>
      </c>
      <c r="I1611" s="65">
        <f>VLOOKUP($A1611,'NZ.Stat (Format)'!$C$10:$H$2050,5,)</f>
        <v>1410</v>
      </c>
      <c r="J1611" s="65">
        <f>VLOOKUP($A1611,'NZ.Stat (Format)'!$C$10:$H$2050,6,)</f>
        <v>1430</v>
      </c>
      <c r="K1611" s="37"/>
      <c r="L1611" s="37"/>
    </row>
    <row r="1612" spans="1:12" x14ac:dyDescent="0.25">
      <c r="A1612" s="37" t="s">
        <v>1631</v>
      </c>
      <c r="B1612" s="37" t="s">
        <v>459</v>
      </c>
      <c r="C1612" s="37" t="s">
        <v>459</v>
      </c>
      <c r="D1612" s="37" t="b">
        <f t="shared" si="24"/>
        <v>1</v>
      </c>
      <c r="E1612" s="37" t="str">
        <f>VLOOKUP(C1612,'EDB naming'!$A$6:$B$36,2,)</f>
        <v>Nelson Electricity</v>
      </c>
      <c r="F1612" s="37" t="str">
        <f>VLOOKUP(A1612,'NZ.Stat (Format)'!$C$10:$D$2050,2,)</f>
        <v>Nelson city</v>
      </c>
      <c r="G1612" s="37" t="str">
        <f>VLOOKUP(F1612,'TLA-EDB'!$A$12:$C$78,3,)</f>
        <v>Yes</v>
      </c>
      <c r="H1612" s="65">
        <f>VLOOKUP($A1612,'NZ.Stat (Format)'!$C$10:$H$2050,4,)</f>
        <v>560</v>
      </c>
      <c r="I1612" s="65">
        <f>VLOOKUP($A1612,'NZ.Stat (Format)'!$C$10:$H$2050,5,)</f>
        <v>560</v>
      </c>
      <c r="J1612" s="65">
        <f>VLOOKUP($A1612,'NZ.Stat (Format)'!$C$10:$H$2050,6,)</f>
        <v>570</v>
      </c>
      <c r="K1612" s="37"/>
      <c r="L1612" s="37"/>
    </row>
    <row r="1613" spans="1:12" x14ac:dyDescent="0.25">
      <c r="A1613" s="37" t="s">
        <v>1632</v>
      </c>
      <c r="B1613" s="37" t="s">
        <v>459</v>
      </c>
      <c r="C1613" s="37" t="s">
        <v>459</v>
      </c>
      <c r="D1613" s="37" t="b">
        <f t="shared" si="24"/>
        <v>1</v>
      </c>
      <c r="E1613" s="37" t="str">
        <f>VLOOKUP(C1613,'EDB naming'!$A$6:$B$36,2,)</f>
        <v>Nelson Electricity</v>
      </c>
      <c r="F1613" s="37" t="str">
        <f>VLOOKUP(A1613,'NZ.Stat (Format)'!$C$10:$D$2050,2,)</f>
        <v>Nelson city</v>
      </c>
      <c r="G1613" s="37" t="str">
        <f>VLOOKUP(F1613,'TLA-EDB'!$A$12:$C$78,3,)</f>
        <v>Yes</v>
      </c>
      <c r="H1613" s="65">
        <f>VLOOKUP($A1613,'NZ.Stat (Format)'!$C$10:$H$2050,4,)</f>
        <v>1840</v>
      </c>
      <c r="I1613" s="65">
        <f>VLOOKUP($A1613,'NZ.Stat (Format)'!$C$10:$H$2050,5,)</f>
        <v>1860</v>
      </c>
      <c r="J1613" s="65">
        <f>VLOOKUP($A1613,'NZ.Stat (Format)'!$C$10:$H$2050,6,)</f>
        <v>1870</v>
      </c>
      <c r="K1613" s="37"/>
      <c r="L1613" s="37"/>
    </row>
    <row r="1614" spans="1:12" x14ac:dyDescent="0.25">
      <c r="A1614" s="37" t="s">
        <v>1633</v>
      </c>
      <c r="B1614" s="37" t="s">
        <v>459</v>
      </c>
      <c r="C1614" s="37" t="s">
        <v>459</v>
      </c>
      <c r="D1614" s="37" t="b">
        <f t="shared" si="24"/>
        <v>1</v>
      </c>
      <c r="E1614" s="37" t="str">
        <f>VLOOKUP(C1614,'EDB naming'!$A$6:$B$36,2,)</f>
        <v>Nelson Electricity</v>
      </c>
      <c r="F1614" s="37" t="str">
        <f>VLOOKUP(A1614,'NZ.Stat (Format)'!$C$10:$D$2050,2,)</f>
        <v>Nelson city</v>
      </c>
      <c r="G1614" s="37" t="str">
        <f>VLOOKUP(F1614,'TLA-EDB'!$A$12:$C$78,3,)</f>
        <v>Yes</v>
      </c>
      <c r="H1614" s="65">
        <f>VLOOKUP($A1614,'NZ.Stat (Format)'!$C$10:$H$2050,4,)</f>
        <v>1920</v>
      </c>
      <c r="I1614" s="65">
        <f>VLOOKUP($A1614,'NZ.Stat (Format)'!$C$10:$H$2050,5,)</f>
        <v>2070</v>
      </c>
      <c r="J1614" s="65">
        <f>VLOOKUP($A1614,'NZ.Stat (Format)'!$C$10:$H$2050,6,)</f>
        <v>2190</v>
      </c>
      <c r="K1614" s="37"/>
      <c r="L1614" s="37"/>
    </row>
    <row r="1615" spans="1:12" x14ac:dyDescent="0.25">
      <c r="A1615" s="37" t="s">
        <v>1634</v>
      </c>
      <c r="B1615" s="37" t="s">
        <v>459</v>
      </c>
      <c r="C1615" s="37" t="s">
        <v>459</v>
      </c>
      <c r="D1615" s="37" t="b">
        <f t="shared" si="24"/>
        <v>1</v>
      </c>
      <c r="E1615" s="37" t="str">
        <f>VLOOKUP(C1615,'EDB naming'!$A$6:$B$36,2,)</f>
        <v>Nelson Electricity</v>
      </c>
      <c r="F1615" s="37" t="str">
        <f>VLOOKUP(A1615,'NZ.Stat (Format)'!$C$10:$D$2050,2,)</f>
        <v>Nelson city</v>
      </c>
      <c r="G1615" s="37" t="str">
        <f>VLOOKUP(F1615,'TLA-EDB'!$A$12:$C$78,3,)</f>
        <v>Yes</v>
      </c>
      <c r="H1615" s="65">
        <f>VLOOKUP($A1615,'NZ.Stat (Format)'!$C$10:$H$2050,4,)</f>
        <v>1300</v>
      </c>
      <c r="I1615" s="65">
        <f>VLOOKUP($A1615,'NZ.Stat (Format)'!$C$10:$H$2050,5,)</f>
        <v>1310</v>
      </c>
      <c r="J1615" s="65">
        <f>VLOOKUP($A1615,'NZ.Stat (Format)'!$C$10:$H$2050,6,)</f>
        <v>1310</v>
      </c>
      <c r="K1615" s="37"/>
      <c r="L1615" s="37"/>
    </row>
    <row r="1616" spans="1:12" x14ac:dyDescent="0.25">
      <c r="A1616" s="37" t="s">
        <v>1635</v>
      </c>
      <c r="B1616" s="37" t="s">
        <v>459</v>
      </c>
      <c r="C1616" s="37" t="s">
        <v>459</v>
      </c>
      <c r="D1616" s="37" t="b">
        <f t="shared" si="24"/>
        <v>1</v>
      </c>
      <c r="E1616" s="37" t="str">
        <f>VLOOKUP(C1616,'EDB naming'!$A$6:$B$36,2,)</f>
        <v>Nelson Electricity</v>
      </c>
      <c r="F1616" s="37" t="str">
        <f>VLOOKUP(A1616,'NZ.Stat (Format)'!$C$10:$D$2050,2,)</f>
        <v>Nelson city</v>
      </c>
      <c r="G1616" s="37" t="str">
        <f>VLOOKUP(F1616,'TLA-EDB'!$A$12:$C$78,3,)</f>
        <v>Yes</v>
      </c>
      <c r="H1616" s="65">
        <f>VLOOKUP($A1616,'NZ.Stat (Format)'!$C$10:$H$2050,4,)</f>
        <v>2520</v>
      </c>
      <c r="I1616" s="65">
        <f>VLOOKUP($A1616,'NZ.Stat (Format)'!$C$10:$H$2050,5,)</f>
        <v>2650</v>
      </c>
      <c r="J1616" s="65">
        <f>VLOOKUP($A1616,'NZ.Stat (Format)'!$C$10:$H$2050,6,)</f>
        <v>2750</v>
      </c>
      <c r="K1616" s="37"/>
      <c r="L1616" s="37"/>
    </row>
    <row r="1617" spans="1:12" x14ac:dyDescent="0.25">
      <c r="A1617" s="37" t="s">
        <v>1636</v>
      </c>
      <c r="B1617" s="37" t="s">
        <v>459</v>
      </c>
      <c r="C1617" s="37" t="s">
        <v>459</v>
      </c>
      <c r="D1617" s="37" t="b">
        <f t="shared" si="24"/>
        <v>1</v>
      </c>
      <c r="E1617" s="37" t="str">
        <f>VLOOKUP(C1617,'EDB naming'!$A$6:$B$36,2,)</f>
        <v>Nelson Electricity</v>
      </c>
      <c r="F1617" s="37" t="str">
        <f>VLOOKUP(A1617,'NZ.Stat (Format)'!$C$10:$D$2050,2,)</f>
        <v>Nelson city</v>
      </c>
      <c r="G1617" s="37" t="str">
        <f>VLOOKUP(F1617,'TLA-EDB'!$A$12:$C$78,3,)</f>
        <v>Yes</v>
      </c>
      <c r="H1617" s="65">
        <f>VLOOKUP($A1617,'NZ.Stat (Format)'!$C$10:$H$2050,4,)</f>
        <v>2630</v>
      </c>
      <c r="I1617" s="65">
        <f>VLOOKUP($A1617,'NZ.Stat (Format)'!$C$10:$H$2050,5,)</f>
        <v>2700</v>
      </c>
      <c r="J1617" s="65">
        <f>VLOOKUP($A1617,'NZ.Stat (Format)'!$C$10:$H$2050,6,)</f>
        <v>2750</v>
      </c>
      <c r="K1617" s="37"/>
      <c r="L1617" s="37"/>
    </row>
    <row r="1618" spans="1:12" x14ac:dyDescent="0.25">
      <c r="A1618" s="37" t="s">
        <v>1637</v>
      </c>
      <c r="B1618" s="37" t="s">
        <v>459</v>
      </c>
      <c r="C1618" s="37" t="s">
        <v>459</v>
      </c>
      <c r="D1618" s="37" t="b">
        <f t="shared" ref="D1618:D1681" si="25">C1618=B1618</f>
        <v>1</v>
      </c>
      <c r="E1618" s="37" t="str">
        <f>VLOOKUP(C1618,'EDB naming'!$A$6:$B$36,2,)</f>
        <v>Nelson Electricity</v>
      </c>
      <c r="F1618" s="37" t="str">
        <f>VLOOKUP(A1618,'NZ.Stat (Format)'!$C$10:$D$2050,2,)</f>
        <v>Nelson city</v>
      </c>
      <c r="G1618" s="37" t="str">
        <f>VLOOKUP(F1618,'TLA-EDB'!$A$12:$C$78,3,)</f>
        <v>Yes</v>
      </c>
      <c r="H1618" s="65">
        <f>VLOOKUP($A1618,'NZ.Stat (Format)'!$C$10:$H$2050,4,)</f>
        <v>1550</v>
      </c>
      <c r="I1618" s="65">
        <f>VLOOKUP($A1618,'NZ.Stat (Format)'!$C$10:$H$2050,5,)</f>
        <v>1580</v>
      </c>
      <c r="J1618" s="65">
        <f>VLOOKUP($A1618,'NZ.Stat (Format)'!$C$10:$H$2050,6,)</f>
        <v>1600</v>
      </c>
      <c r="K1618" s="37"/>
      <c r="L1618" s="37"/>
    </row>
    <row r="1619" spans="1:12" x14ac:dyDescent="0.25">
      <c r="A1619" s="37" t="s">
        <v>1638</v>
      </c>
      <c r="B1619" s="37" t="s">
        <v>445</v>
      </c>
      <c r="C1619" s="37" t="s">
        <v>445</v>
      </c>
      <c r="D1619" s="37" t="b">
        <f t="shared" si="25"/>
        <v>1</v>
      </c>
      <c r="E1619" s="37" t="str">
        <f>VLOOKUP(C1619,'EDB naming'!$A$6:$B$36,2,)</f>
        <v>Network Tasman</v>
      </c>
      <c r="F1619" s="37" t="str">
        <f>VLOOKUP(A1619,'NZ.Stat (Format)'!$C$10:$D$2050,2,)</f>
        <v>Nelson city</v>
      </c>
      <c r="G1619" s="37" t="str">
        <f>VLOOKUP(F1619,'TLA-EDB'!$A$12:$C$78,3,)</f>
        <v>Yes</v>
      </c>
      <c r="H1619" s="65">
        <f>VLOOKUP($A1619,'NZ.Stat (Format)'!$C$10:$H$2050,4,)</f>
        <v>960</v>
      </c>
      <c r="I1619" s="65">
        <f>VLOOKUP($A1619,'NZ.Stat (Format)'!$C$10:$H$2050,5,)</f>
        <v>980</v>
      </c>
      <c r="J1619" s="65">
        <f>VLOOKUP($A1619,'NZ.Stat (Format)'!$C$10:$H$2050,6,)</f>
        <v>1000</v>
      </c>
      <c r="K1619" s="37"/>
      <c r="L1619" s="37"/>
    </row>
    <row r="1620" spans="1:12" x14ac:dyDescent="0.25">
      <c r="A1620" s="37" t="s">
        <v>1639</v>
      </c>
      <c r="B1620" s="37" t="s">
        <v>445</v>
      </c>
      <c r="C1620" s="37" t="s">
        <v>445</v>
      </c>
      <c r="D1620" s="37" t="b">
        <f t="shared" si="25"/>
        <v>1</v>
      </c>
      <c r="E1620" s="37" t="str">
        <f>VLOOKUP(C1620,'EDB naming'!$A$6:$B$36,2,)</f>
        <v>Network Tasman</v>
      </c>
      <c r="F1620" s="37" t="str">
        <f>VLOOKUP(A1620,'NZ.Stat (Format)'!$C$10:$D$2050,2,)</f>
        <v>Nelson city</v>
      </c>
      <c r="G1620" s="37" t="str">
        <f>VLOOKUP(F1620,'TLA-EDB'!$A$12:$C$78,3,)</f>
        <v>Yes</v>
      </c>
      <c r="H1620" s="65">
        <f>VLOOKUP($A1620,'NZ.Stat (Format)'!$C$10:$H$2050,4,)</f>
        <v>3560</v>
      </c>
      <c r="I1620" s="65">
        <f>VLOOKUP($A1620,'NZ.Stat (Format)'!$C$10:$H$2050,5,)</f>
        <v>3810</v>
      </c>
      <c r="J1620" s="65">
        <f>VLOOKUP($A1620,'NZ.Stat (Format)'!$C$10:$H$2050,6,)</f>
        <v>4060</v>
      </c>
      <c r="K1620" s="37"/>
      <c r="L1620" s="37"/>
    </row>
    <row r="1621" spans="1:12" x14ac:dyDescent="0.25">
      <c r="A1621" s="37" t="s">
        <v>1640</v>
      </c>
      <c r="B1621" s="37" t="s">
        <v>445</v>
      </c>
      <c r="C1621" s="37" t="s">
        <v>445</v>
      </c>
      <c r="D1621" s="37" t="b">
        <f t="shared" si="25"/>
        <v>1</v>
      </c>
      <c r="E1621" s="37" t="str">
        <f>VLOOKUP(C1621,'EDB naming'!$A$6:$B$36,2,)</f>
        <v>Network Tasman</v>
      </c>
      <c r="F1621" s="37" t="str">
        <f>VLOOKUP(A1621,'NZ.Stat (Format)'!$C$10:$D$2050,2,)</f>
        <v>Nelson city</v>
      </c>
      <c r="G1621" s="37" t="str">
        <f>VLOOKUP(F1621,'TLA-EDB'!$A$12:$C$78,3,)</f>
        <v>Yes</v>
      </c>
      <c r="H1621" s="65">
        <f>VLOOKUP($A1621,'NZ.Stat (Format)'!$C$10:$H$2050,4,)</f>
        <v>2650</v>
      </c>
      <c r="I1621" s="65">
        <f>VLOOKUP($A1621,'NZ.Stat (Format)'!$C$10:$H$2050,5,)</f>
        <v>2720</v>
      </c>
      <c r="J1621" s="65">
        <f>VLOOKUP($A1621,'NZ.Stat (Format)'!$C$10:$H$2050,6,)</f>
        <v>2780</v>
      </c>
      <c r="K1621" s="37"/>
      <c r="L1621" s="37"/>
    </row>
    <row r="1622" spans="1:12" x14ac:dyDescent="0.25">
      <c r="A1622" s="37" t="s">
        <v>1641</v>
      </c>
      <c r="B1622" s="37" t="s">
        <v>445</v>
      </c>
      <c r="C1622" s="37" t="s">
        <v>445</v>
      </c>
      <c r="D1622" s="37" t="b">
        <f t="shared" si="25"/>
        <v>1</v>
      </c>
      <c r="E1622" s="37" t="str">
        <f>VLOOKUP(C1622,'EDB naming'!$A$6:$B$36,2,)</f>
        <v>Network Tasman</v>
      </c>
      <c r="F1622" s="37" t="str">
        <f>VLOOKUP(A1622,'NZ.Stat (Format)'!$C$10:$D$2050,2,)</f>
        <v>Nelson city</v>
      </c>
      <c r="G1622" s="37" t="str">
        <f>VLOOKUP(F1622,'TLA-EDB'!$A$12:$C$78,3,)</f>
        <v>Yes</v>
      </c>
      <c r="H1622" s="65">
        <f>VLOOKUP($A1622,'NZ.Stat (Format)'!$C$10:$H$2050,4,)</f>
        <v>3670</v>
      </c>
      <c r="I1622" s="65">
        <f>VLOOKUP($A1622,'NZ.Stat (Format)'!$C$10:$H$2050,5,)</f>
        <v>3920</v>
      </c>
      <c r="J1622" s="65">
        <f>VLOOKUP($A1622,'NZ.Stat (Format)'!$C$10:$H$2050,6,)</f>
        <v>4140</v>
      </c>
      <c r="K1622" s="37"/>
      <c r="L1622" s="37"/>
    </row>
    <row r="1623" spans="1:12" x14ac:dyDescent="0.25">
      <c r="A1623" s="37" t="s">
        <v>1642</v>
      </c>
      <c r="B1623" s="37" t="s">
        <v>325</v>
      </c>
      <c r="C1623" s="37" t="s">
        <v>325</v>
      </c>
      <c r="D1623" s="37" t="b">
        <f t="shared" si="25"/>
        <v>1</v>
      </c>
      <c r="E1623" s="37" t="str">
        <f>VLOOKUP(C1623,'EDB naming'!$A$6:$B$36,2,)</f>
        <v>Orion NZ</v>
      </c>
      <c r="F1623" s="37" t="str">
        <f>VLOOKUP(A1623,'NZ.Stat (Format)'!$C$10:$D$2050,2,)</f>
        <v>Selwyn district</v>
      </c>
      <c r="G1623" s="37" t="str">
        <f>VLOOKUP(F1623,'TLA-EDB'!$A$12:$C$78,3,)</f>
        <v/>
      </c>
      <c r="H1623" s="65">
        <f>VLOOKUP($A1623,'NZ.Stat (Format)'!$C$10:$H$2050,4,)</f>
        <v>3080</v>
      </c>
      <c r="I1623" s="65">
        <f>VLOOKUP($A1623,'NZ.Stat (Format)'!$C$10:$H$2050,5,)</f>
        <v>3650</v>
      </c>
      <c r="J1623" s="65">
        <f>VLOOKUP($A1623,'NZ.Stat (Format)'!$C$10:$H$2050,6,)</f>
        <v>3920</v>
      </c>
      <c r="K1623" s="37"/>
      <c r="L1623" s="37"/>
    </row>
    <row r="1624" spans="1:12" x14ac:dyDescent="0.25">
      <c r="A1624" s="37" t="s">
        <v>1643</v>
      </c>
      <c r="B1624" s="37" t="s">
        <v>325</v>
      </c>
      <c r="C1624" s="37" t="s">
        <v>325</v>
      </c>
      <c r="D1624" s="37" t="b">
        <f t="shared" si="25"/>
        <v>1</v>
      </c>
      <c r="E1624" s="37" t="str">
        <f>VLOOKUP(C1624,'EDB naming'!$A$6:$B$36,2,)</f>
        <v>Orion NZ</v>
      </c>
      <c r="F1624" s="37" t="str">
        <f>VLOOKUP(A1624,'NZ.Stat (Format)'!$C$10:$D$2050,2,)</f>
        <v>Selwyn district</v>
      </c>
      <c r="G1624" s="37" t="str">
        <f>VLOOKUP(F1624,'TLA-EDB'!$A$12:$C$78,3,)</f>
        <v/>
      </c>
      <c r="H1624" s="65">
        <f>VLOOKUP($A1624,'NZ.Stat (Format)'!$C$10:$H$2050,4,)</f>
        <v>3510</v>
      </c>
      <c r="I1624" s="65">
        <f>VLOOKUP($A1624,'NZ.Stat (Format)'!$C$10:$H$2050,5,)</f>
        <v>3770</v>
      </c>
      <c r="J1624" s="65">
        <f>VLOOKUP($A1624,'NZ.Stat (Format)'!$C$10:$H$2050,6,)</f>
        <v>3930</v>
      </c>
      <c r="K1624" s="37"/>
      <c r="L1624" s="37"/>
    </row>
    <row r="1625" spans="1:12" x14ac:dyDescent="0.25">
      <c r="A1625" s="37" t="s">
        <v>1644</v>
      </c>
      <c r="B1625" s="37" t="s">
        <v>445</v>
      </c>
      <c r="C1625" s="37" t="s">
        <v>445</v>
      </c>
      <c r="D1625" s="37" t="b">
        <f t="shared" si="25"/>
        <v>1</v>
      </c>
      <c r="E1625" s="37" t="str">
        <f>VLOOKUP(C1625,'EDB naming'!$A$6:$B$36,2,)</f>
        <v>Network Tasman</v>
      </c>
      <c r="F1625" s="37" t="str">
        <f>VLOOKUP(A1625,'NZ.Stat (Format)'!$C$10:$D$2050,2,)</f>
        <v>Nelson city</v>
      </c>
      <c r="G1625" s="37" t="str">
        <f>VLOOKUP(F1625,'TLA-EDB'!$A$12:$C$78,3,)</f>
        <v>Yes</v>
      </c>
      <c r="H1625" s="65">
        <f>VLOOKUP($A1625,'NZ.Stat (Format)'!$C$10:$H$2050,4,)</f>
        <v>3420</v>
      </c>
      <c r="I1625" s="65">
        <f>VLOOKUP($A1625,'NZ.Stat (Format)'!$C$10:$H$2050,5,)</f>
        <v>3480</v>
      </c>
      <c r="J1625" s="65">
        <f>VLOOKUP($A1625,'NZ.Stat (Format)'!$C$10:$H$2050,6,)</f>
        <v>3540</v>
      </c>
      <c r="K1625" s="37"/>
      <c r="L1625" s="37"/>
    </row>
    <row r="1626" spans="1:12" x14ac:dyDescent="0.25">
      <c r="A1626" s="37" t="s">
        <v>1645</v>
      </c>
      <c r="B1626" s="37" t="s">
        <v>445</v>
      </c>
      <c r="C1626" s="37" t="s">
        <v>445</v>
      </c>
      <c r="D1626" s="37" t="b">
        <f t="shared" si="25"/>
        <v>1</v>
      </c>
      <c r="E1626" s="37" t="str">
        <f>VLOOKUP(C1626,'EDB naming'!$A$6:$B$36,2,)</f>
        <v>Network Tasman</v>
      </c>
      <c r="F1626" s="37" t="str">
        <f>VLOOKUP(A1626,'NZ.Stat (Format)'!$C$10:$D$2050,2,)</f>
        <v>Tasman district</v>
      </c>
      <c r="G1626" s="37" t="str">
        <f>VLOOKUP(F1626,'TLA-EDB'!$A$12:$C$78,3,)</f>
        <v/>
      </c>
      <c r="H1626" s="65">
        <f>VLOOKUP($A1626,'NZ.Stat (Format)'!$C$10:$H$2050,4,)</f>
        <v>6890</v>
      </c>
      <c r="I1626" s="65">
        <f>VLOOKUP($A1626,'NZ.Stat (Format)'!$C$10:$H$2050,5,)</f>
        <v>7080</v>
      </c>
      <c r="J1626" s="65">
        <f>VLOOKUP($A1626,'NZ.Stat (Format)'!$C$10:$H$2050,6,)</f>
        <v>7210</v>
      </c>
      <c r="K1626" s="37"/>
      <c r="L1626" s="37"/>
    </row>
    <row r="1627" spans="1:12" x14ac:dyDescent="0.25">
      <c r="A1627" s="37" t="s">
        <v>1646</v>
      </c>
      <c r="B1627" s="37" t="s">
        <v>472</v>
      </c>
      <c r="C1627" s="37" t="s">
        <v>472</v>
      </c>
      <c r="D1627" s="37" t="b">
        <f t="shared" si="25"/>
        <v>1</v>
      </c>
      <c r="E1627" s="37" t="str">
        <f>VLOOKUP(C1627,'EDB naming'!$A$6:$B$36,2,)</f>
        <v>Buller Electricity</v>
      </c>
      <c r="F1627" s="37" t="str">
        <f>VLOOKUP(A1627,'NZ.Stat (Format)'!$C$10:$D$2050,2,)</f>
        <v>Buller district</v>
      </c>
      <c r="G1627" s="37" t="str">
        <f>VLOOKUP(F1627,'TLA-EDB'!$A$12:$C$78,3,)</f>
        <v>Yes</v>
      </c>
      <c r="H1627" s="65">
        <f>VLOOKUP($A1627,'NZ.Stat (Format)'!$C$10:$H$2050,4,)</f>
        <v>210</v>
      </c>
      <c r="I1627" s="65">
        <f>VLOOKUP($A1627,'NZ.Stat (Format)'!$C$10:$H$2050,5,)</f>
        <v>210</v>
      </c>
      <c r="J1627" s="65">
        <f>VLOOKUP($A1627,'NZ.Stat (Format)'!$C$10:$H$2050,6,)</f>
        <v>200</v>
      </c>
      <c r="K1627" s="37"/>
      <c r="L1627" s="37"/>
    </row>
    <row r="1628" spans="1:12" x14ac:dyDescent="0.25">
      <c r="A1628" s="37" t="s">
        <v>1647</v>
      </c>
      <c r="B1628" s="37" t="s">
        <v>325</v>
      </c>
      <c r="C1628" s="37" t="s">
        <v>325</v>
      </c>
      <c r="D1628" s="37" t="b">
        <f t="shared" si="25"/>
        <v>1</v>
      </c>
      <c r="E1628" s="37" t="str">
        <f>VLOOKUP(C1628,'EDB naming'!$A$6:$B$36,2,)</f>
        <v>Orion NZ</v>
      </c>
      <c r="F1628" s="37" t="str">
        <f>VLOOKUP(A1628,'NZ.Stat (Format)'!$C$10:$D$2050,2,)</f>
        <v>Selwyn district</v>
      </c>
      <c r="G1628" s="37" t="str">
        <f>VLOOKUP(F1628,'TLA-EDB'!$A$12:$C$78,3,)</f>
        <v/>
      </c>
      <c r="H1628" s="65">
        <f>VLOOKUP($A1628,'NZ.Stat (Format)'!$C$10:$H$2050,4,)</f>
        <v>2750</v>
      </c>
      <c r="I1628" s="65">
        <f>VLOOKUP($A1628,'NZ.Stat (Format)'!$C$10:$H$2050,5,)</f>
        <v>3010</v>
      </c>
      <c r="J1628" s="65">
        <f>VLOOKUP($A1628,'NZ.Stat (Format)'!$C$10:$H$2050,6,)</f>
        <v>3190</v>
      </c>
      <c r="K1628" s="37"/>
      <c r="L1628" s="37"/>
    </row>
    <row r="1629" spans="1:12" x14ac:dyDescent="0.25">
      <c r="A1629" s="37" t="s">
        <v>1648</v>
      </c>
      <c r="B1629" s="37" t="s">
        <v>445</v>
      </c>
      <c r="C1629" s="37" t="s">
        <v>445</v>
      </c>
      <c r="D1629" s="37" t="b">
        <f t="shared" si="25"/>
        <v>1</v>
      </c>
      <c r="E1629" s="37" t="str">
        <f>VLOOKUP(C1629,'EDB naming'!$A$6:$B$36,2,)</f>
        <v>Network Tasman</v>
      </c>
      <c r="F1629" s="37" t="str">
        <f>VLOOKUP(A1629,'NZ.Stat (Format)'!$C$10:$D$2050,2,)</f>
        <v>Tasman district</v>
      </c>
      <c r="G1629" s="37" t="str">
        <f>VLOOKUP(F1629,'TLA-EDB'!$A$12:$C$78,3,)</f>
        <v/>
      </c>
      <c r="H1629" s="65">
        <f>VLOOKUP($A1629,'NZ.Stat (Format)'!$C$10:$H$2050,4,)</f>
        <v>4150</v>
      </c>
      <c r="I1629" s="65">
        <f>VLOOKUP($A1629,'NZ.Stat (Format)'!$C$10:$H$2050,5,)</f>
        <v>4250</v>
      </c>
      <c r="J1629" s="65">
        <f>VLOOKUP($A1629,'NZ.Stat (Format)'!$C$10:$H$2050,6,)</f>
        <v>4320</v>
      </c>
      <c r="K1629" s="37"/>
      <c r="L1629" s="37"/>
    </row>
    <row r="1630" spans="1:12" x14ac:dyDescent="0.25">
      <c r="A1630" s="37" t="s">
        <v>1649</v>
      </c>
      <c r="B1630" s="37" t="s">
        <v>325</v>
      </c>
      <c r="C1630" s="37" t="s">
        <v>325</v>
      </c>
      <c r="D1630" s="37" t="b">
        <f t="shared" si="25"/>
        <v>1</v>
      </c>
      <c r="E1630" s="37" t="str">
        <f>VLOOKUP(C1630,'EDB naming'!$A$6:$B$36,2,)</f>
        <v>Orion NZ</v>
      </c>
      <c r="F1630" s="37" t="str">
        <f>VLOOKUP(A1630,'NZ.Stat (Format)'!$C$10:$D$2050,2,)</f>
        <v>Selwyn district</v>
      </c>
      <c r="G1630" s="37" t="str">
        <f>VLOOKUP(F1630,'TLA-EDB'!$A$12:$C$78,3,)</f>
        <v/>
      </c>
      <c r="H1630" s="65">
        <f>VLOOKUP($A1630,'NZ.Stat (Format)'!$C$10:$H$2050,4,)</f>
        <v>2680</v>
      </c>
      <c r="I1630" s="65">
        <f>VLOOKUP($A1630,'NZ.Stat (Format)'!$C$10:$H$2050,5,)</f>
        <v>2970</v>
      </c>
      <c r="J1630" s="65">
        <f>VLOOKUP($A1630,'NZ.Stat (Format)'!$C$10:$H$2050,6,)</f>
        <v>3140</v>
      </c>
      <c r="K1630" s="37"/>
      <c r="L1630" s="37"/>
    </row>
    <row r="1631" spans="1:12" x14ac:dyDescent="0.25">
      <c r="A1631" s="37" t="s">
        <v>1650</v>
      </c>
      <c r="B1631" s="37"/>
      <c r="C1631" s="37" t="s">
        <v>445</v>
      </c>
      <c r="D1631" s="37" t="b">
        <f t="shared" si="25"/>
        <v>0</v>
      </c>
      <c r="E1631" s="37" t="str">
        <f>VLOOKUP(C1631,'EDB naming'!$A$6:$B$36,2,)</f>
        <v>Network Tasman</v>
      </c>
      <c r="F1631" s="37" t="str">
        <f>VLOOKUP(A1631,'NZ.Stat (Format)'!$C$10:$D$2050,2,)</f>
        <v>Tasman district</v>
      </c>
      <c r="G1631" s="37" t="str">
        <f>VLOOKUP(F1631,'TLA-EDB'!$A$12:$C$78,3,)</f>
        <v/>
      </c>
      <c r="H1631" s="65">
        <f>VLOOKUP($A1631,'NZ.Stat (Format)'!$C$10:$H$2050,4,)</f>
        <v>10</v>
      </c>
      <c r="I1631" s="65">
        <f>VLOOKUP($A1631,'NZ.Stat (Format)'!$C$10:$H$2050,5,)</f>
        <v>10</v>
      </c>
      <c r="J1631" s="65">
        <f>VLOOKUP($A1631,'NZ.Stat (Format)'!$C$10:$H$2050,6,)</f>
        <v>10</v>
      </c>
      <c r="K1631" s="37"/>
      <c r="L1631" s="37" t="s">
        <v>4174</v>
      </c>
    </row>
    <row r="1632" spans="1:12" x14ac:dyDescent="0.25">
      <c r="A1632" s="37" t="s">
        <v>1651</v>
      </c>
      <c r="B1632" s="37" t="s">
        <v>472</v>
      </c>
      <c r="C1632" s="37" t="s">
        <v>472</v>
      </c>
      <c r="D1632" s="37" t="b">
        <f t="shared" si="25"/>
        <v>1</v>
      </c>
      <c r="E1632" s="37" t="str">
        <f>VLOOKUP(C1632,'EDB naming'!$A$6:$B$36,2,)</f>
        <v>Buller Electricity</v>
      </c>
      <c r="F1632" s="37" t="str">
        <f>VLOOKUP(A1632,'NZ.Stat (Format)'!$C$10:$D$2050,2,)</f>
        <v>Buller district</v>
      </c>
      <c r="G1632" s="37" t="str">
        <f>VLOOKUP(F1632,'TLA-EDB'!$A$12:$C$78,3,)</f>
        <v>Yes</v>
      </c>
      <c r="H1632" s="65">
        <f>VLOOKUP($A1632,'NZ.Stat (Format)'!$C$10:$H$2050,4,)</f>
        <v>220</v>
      </c>
      <c r="I1632" s="65">
        <f>VLOOKUP($A1632,'NZ.Stat (Format)'!$C$10:$H$2050,5,)</f>
        <v>220</v>
      </c>
      <c r="J1632" s="65">
        <f>VLOOKUP($A1632,'NZ.Stat (Format)'!$C$10:$H$2050,6,)</f>
        <v>210</v>
      </c>
      <c r="K1632" s="37"/>
      <c r="L1632" s="37"/>
    </row>
    <row r="1633" spans="1:12" x14ac:dyDescent="0.25">
      <c r="A1633" s="37" t="s">
        <v>1652</v>
      </c>
      <c r="B1633" s="37" t="s">
        <v>472</v>
      </c>
      <c r="C1633" s="37" t="s">
        <v>472</v>
      </c>
      <c r="D1633" s="37" t="b">
        <f t="shared" si="25"/>
        <v>1</v>
      </c>
      <c r="E1633" s="37" t="str">
        <f>VLOOKUP(C1633,'EDB naming'!$A$6:$B$36,2,)</f>
        <v>Buller Electricity</v>
      </c>
      <c r="F1633" s="37" t="str">
        <f>VLOOKUP(A1633,'NZ.Stat (Format)'!$C$10:$D$2050,2,)</f>
        <v>Buller district</v>
      </c>
      <c r="G1633" s="37" t="str">
        <f>VLOOKUP(F1633,'TLA-EDB'!$A$12:$C$78,3,)</f>
        <v>Yes</v>
      </c>
      <c r="H1633" s="65">
        <f>VLOOKUP($A1633,'NZ.Stat (Format)'!$C$10:$H$2050,4,)</f>
        <v>670</v>
      </c>
      <c r="I1633" s="65">
        <f>VLOOKUP($A1633,'NZ.Stat (Format)'!$C$10:$H$2050,5,)</f>
        <v>670</v>
      </c>
      <c r="J1633" s="65">
        <f>VLOOKUP($A1633,'NZ.Stat (Format)'!$C$10:$H$2050,6,)</f>
        <v>660</v>
      </c>
      <c r="K1633" s="37"/>
      <c r="L1633" s="37"/>
    </row>
    <row r="1634" spans="1:12" x14ac:dyDescent="0.25">
      <c r="A1634" s="37" t="s">
        <v>1653</v>
      </c>
      <c r="B1634" s="37" t="s">
        <v>472</v>
      </c>
      <c r="C1634" s="37" t="s">
        <v>472</v>
      </c>
      <c r="D1634" s="37" t="b">
        <f t="shared" si="25"/>
        <v>1</v>
      </c>
      <c r="E1634" s="37" t="str">
        <f>VLOOKUP(C1634,'EDB naming'!$A$6:$B$36,2,)</f>
        <v>Buller Electricity</v>
      </c>
      <c r="F1634" s="37" t="str">
        <f>VLOOKUP(A1634,'NZ.Stat (Format)'!$C$10:$D$2050,2,)</f>
        <v>Buller district</v>
      </c>
      <c r="G1634" s="37" t="str">
        <f>VLOOKUP(F1634,'TLA-EDB'!$A$12:$C$78,3,)</f>
        <v>Yes</v>
      </c>
      <c r="H1634" s="65">
        <f>VLOOKUP($A1634,'NZ.Stat (Format)'!$C$10:$H$2050,4,)</f>
        <v>200</v>
      </c>
      <c r="I1634" s="65">
        <f>VLOOKUP($A1634,'NZ.Stat (Format)'!$C$10:$H$2050,5,)</f>
        <v>200</v>
      </c>
      <c r="J1634" s="65">
        <f>VLOOKUP($A1634,'NZ.Stat (Format)'!$C$10:$H$2050,6,)</f>
        <v>200</v>
      </c>
      <c r="K1634" s="37"/>
      <c r="L1634" s="37"/>
    </row>
    <row r="1635" spans="1:12" x14ac:dyDescent="0.25">
      <c r="A1635" s="37" t="s">
        <v>1654</v>
      </c>
      <c r="B1635" s="37" t="s">
        <v>472</v>
      </c>
      <c r="C1635" s="37" t="s">
        <v>472</v>
      </c>
      <c r="D1635" s="37" t="b">
        <f t="shared" si="25"/>
        <v>1</v>
      </c>
      <c r="E1635" s="37" t="str">
        <f>VLOOKUP(C1635,'EDB naming'!$A$6:$B$36,2,)</f>
        <v>Buller Electricity</v>
      </c>
      <c r="F1635" s="37" t="str">
        <f>VLOOKUP(A1635,'NZ.Stat (Format)'!$C$10:$D$2050,2,)</f>
        <v>Buller district</v>
      </c>
      <c r="G1635" s="37" t="str">
        <f>VLOOKUP(F1635,'TLA-EDB'!$A$12:$C$78,3,)</f>
        <v>Yes</v>
      </c>
      <c r="H1635" s="65">
        <f>VLOOKUP($A1635,'NZ.Stat (Format)'!$C$10:$H$2050,4,)</f>
        <v>150</v>
      </c>
      <c r="I1635" s="65">
        <f>VLOOKUP($A1635,'NZ.Stat (Format)'!$C$10:$H$2050,5,)</f>
        <v>150</v>
      </c>
      <c r="J1635" s="65">
        <f>VLOOKUP($A1635,'NZ.Stat (Format)'!$C$10:$H$2050,6,)</f>
        <v>140</v>
      </c>
      <c r="K1635" s="37"/>
      <c r="L1635" s="37"/>
    </row>
    <row r="1636" spans="1:12" x14ac:dyDescent="0.25">
      <c r="A1636" s="37" t="s">
        <v>1655</v>
      </c>
      <c r="B1636" s="37" t="s">
        <v>472</v>
      </c>
      <c r="C1636" s="37" t="s">
        <v>472</v>
      </c>
      <c r="D1636" s="37" t="b">
        <f t="shared" si="25"/>
        <v>1</v>
      </c>
      <c r="E1636" s="37" t="str">
        <f>VLOOKUP(C1636,'EDB naming'!$A$6:$B$36,2,)</f>
        <v>Buller Electricity</v>
      </c>
      <c r="F1636" s="37" t="str">
        <f>VLOOKUP(A1636,'NZ.Stat (Format)'!$C$10:$D$2050,2,)</f>
        <v>Buller district</v>
      </c>
      <c r="G1636" s="37" t="str">
        <f>VLOOKUP(F1636,'TLA-EDB'!$A$12:$C$78,3,)</f>
        <v>Yes</v>
      </c>
      <c r="H1636" s="65">
        <f>VLOOKUP($A1636,'NZ.Stat (Format)'!$C$10:$H$2050,4,)</f>
        <v>510</v>
      </c>
      <c r="I1636" s="65">
        <f>VLOOKUP($A1636,'NZ.Stat (Format)'!$C$10:$H$2050,5,)</f>
        <v>520</v>
      </c>
      <c r="J1636" s="65">
        <f>VLOOKUP($A1636,'NZ.Stat (Format)'!$C$10:$H$2050,6,)</f>
        <v>520</v>
      </c>
      <c r="K1636" s="37"/>
      <c r="L1636" s="37"/>
    </row>
    <row r="1637" spans="1:12" x14ac:dyDescent="0.25">
      <c r="A1637" s="37" t="s">
        <v>1656</v>
      </c>
      <c r="B1637" s="37" t="s">
        <v>43</v>
      </c>
      <c r="C1637" s="37" t="s">
        <v>43</v>
      </c>
      <c r="D1637" s="37" t="b">
        <f t="shared" si="25"/>
        <v>1</v>
      </c>
      <c r="E1637" s="37" t="str">
        <f>VLOOKUP(C1637,'EDB naming'!$A$6:$B$36,2,)</f>
        <v>MainPower NZ</v>
      </c>
      <c r="F1637" s="37" t="str">
        <f>VLOOKUP(A1637,'NZ.Stat (Format)'!$C$10:$D$2050,2,)</f>
        <v>Hurunui district</v>
      </c>
      <c r="G1637" s="37" t="str">
        <f>VLOOKUP(F1637,'TLA-EDB'!$A$12:$C$78,3,)</f>
        <v/>
      </c>
      <c r="H1637" s="65">
        <f>VLOOKUP($A1637,'NZ.Stat (Format)'!$C$10:$H$2050,4,)</f>
        <v>960</v>
      </c>
      <c r="I1637" s="65">
        <f>VLOOKUP($A1637,'NZ.Stat (Format)'!$C$10:$H$2050,5,)</f>
        <v>990</v>
      </c>
      <c r="J1637" s="65">
        <f>VLOOKUP($A1637,'NZ.Stat (Format)'!$C$10:$H$2050,6,)</f>
        <v>1020</v>
      </c>
      <c r="K1637" s="37"/>
      <c r="L1637" s="37"/>
    </row>
    <row r="1638" spans="1:12" x14ac:dyDescent="0.25">
      <c r="A1638" s="37" t="s">
        <v>1657</v>
      </c>
      <c r="B1638" s="37" t="s">
        <v>472</v>
      </c>
      <c r="C1638" s="37" t="s">
        <v>472</v>
      </c>
      <c r="D1638" s="37" t="b">
        <f t="shared" si="25"/>
        <v>1</v>
      </c>
      <c r="E1638" s="37" t="str">
        <f>VLOOKUP(C1638,'EDB naming'!$A$6:$B$36,2,)</f>
        <v>Buller Electricity</v>
      </c>
      <c r="F1638" s="37" t="str">
        <f>VLOOKUP(A1638,'NZ.Stat (Format)'!$C$10:$D$2050,2,)</f>
        <v>Buller district</v>
      </c>
      <c r="G1638" s="37" t="str">
        <f>VLOOKUP(F1638,'TLA-EDB'!$A$12:$C$78,3,)</f>
        <v>Yes</v>
      </c>
      <c r="H1638" s="65">
        <f>VLOOKUP($A1638,'NZ.Stat (Format)'!$C$10:$H$2050,4,)</f>
        <v>3920</v>
      </c>
      <c r="I1638" s="65">
        <f>VLOOKUP($A1638,'NZ.Stat (Format)'!$C$10:$H$2050,5,)</f>
        <v>3870</v>
      </c>
      <c r="J1638" s="65">
        <f>VLOOKUP($A1638,'NZ.Stat (Format)'!$C$10:$H$2050,6,)</f>
        <v>3820</v>
      </c>
      <c r="K1638" s="37"/>
      <c r="L1638" s="37"/>
    </row>
    <row r="1639" spans="1:12" x14ac:dyDescent="0.25">
      <c r="A1639" s="37" t="s">
        <v>1658</v>
      </c>
      <c r="B1639" s="37" t="s">
        <v>464</v>
      </c>
      <c r="C1639" s="37" t="s">
        <v>464</v>
      </c>
      <c r="D1639" s="37" t="b">
        <f t="shared" si="25"/>
        <v>1</v>
      </c>
      <c r="E1639" s="37" t="str">
        <f>VLOOKUP(C1639,'EDB naming'!$A$6:$B$36,2,)</f>
        <v>Westpower</v>
      </c>
      <c r="F1639" s="37" t="str">
        <f>VLOOKUP(A1639,'NZ.Stat (Format)'!$C$10:$D$2050,2,)</f>
        <v>Buller district</v>
      </c>
      <c r="G1639" s="37" t="str">
        <f>VLOOKUP(F1639,'TLA-EDB'!$A$12:$C$78,3,)</f>
        <v>Yes</v>
      </c>
      <c r="H1639" s="65">
        <f>VLOOKUP($A1639,'NZ.Stat (Format)'!$C$10:$H$2050,4,)</f>
        <v>960</v>
      </c>
      <c r="I1639" s="65">
        <f>VLOOKUP($A1639,'NZ.Stat (Format)'!$C$10:$H$2050,5,)</f>
        <v>950</v>
      </c>
      <c r="J1639" s="65">
        <f>VLOOKUP($A1639,'NZ.Stat (Format)'!$C$10:$H$2050,6,)</f>
        <v>940</v>
      </c>
      <c r="K1639" s="37"/>
      <c r="L1639" s="37"/>
    </row>
    <row r="1640" spans="1:12" x14ac:dyDescent="0.25">
      <c r="A1640" s="37" t="s">
        <v>1659</v>
      </c>
      <c r="B1640" s="37" t="s">
        <v>464</v>
      </c>
      <c r="C1640" s="37" t="s">
        <v>464</v>
      </c>
      <c r="D1640" s="37" t="b">
        <f t="shared" si="25"/>
        <v>1</v>
      </c>
      <c r="E1640" s="37" t="str">
        <f>VLOOKUP(C1640,'EDB naming'!$A$6:$B$36,2,)</f>
        <v>Westpower</v>
      </c>
      <c r="F1640" s="37" t="str">
        <f>VLOOKUP(A1640,'NZ.Stat (Format)'!$C$10:$D$2050,2,)</f>
        <v>Grey district</v>
      </c>
      <c r="G1640" s="37" t="str">
        <f>VLOOKUP(F1640,'TLA-EDB'!$A$12:$C$78,3,)</f>
        <v/>
      </c>
      <c r="H1640" s="65">
        <f>VLOOKUP($A1640,'NZ.Stat (Format)'!$C$10:$H$2050,4,)</f>
        <v>960</v>
      </c>
      <c r="I1640" s="65">
        <f>VLOOKUP($A1640,'NZ.Stat (Format)'!$C$10:$H$2050,5,)</f>
        <v>960</v>
      </c>
      <c r="J1640" s="65">
        <f>VLOOKUP($A1640,'NZ.Stat (Format)'!$C$10:$H$2050,6,)</f>
        <v>950</v>
      </c>
      <c r="K1640" s="37"/>
      <c r="L1640" s="37"/>
    </row>
    <row r="1641" spans="1:12" x14ac:dyDescent="0.25">
      <c r="A1641" s="37" t="s">
        <v>1660</v>
      </c>
      <c r="B1641" s="37" t="s">
        <v>464</v>
      </c>
      <c r="C1641" s="37" t="s">
        <v>464</v>
      </c>
      <c r="D1641" s="37" t="b">
        <f t="shared" si="25"/>
        <v>1</v>
      </c>
      <c r="E1641" s="37" t="str">
        <f>VLOOKUP(C1641,'EDB naming'!$A$6:$B$36,2,)</f>
        <v>Westpower</v>
      </c>
      <c r="F1641" s="37" t="str">
        <f>VLOOKUP(A1641,'NZ.Stat (Format)'!$C$10:$D$2050,2,)</f>
        <v>Grey district</v>
      </c>
      <c r="G1641" s="37" t="str">
        <f>VLOOKUP(F1641,'TLA-EDB'!$A$12:$C$78,3,)</f>
        <v/>
      </c>
      <c r="H1641" s="65">
        <f>VLOOKUP($A1641,'NZ.Stat (Format)'!$C$10:$H$2050,4,)</f>
        <v>290</v>
      </c>
      <c r="I1641" s="65">
        <f>VLOOKUP($A1641,'NZ.Stat (Format)'!$C$10:$H$2050,5,)</f>
        <v>280</v>
      </c>
      <c r="J1641" s="65">
        <f>VLOOKUP($A1641,'NZ.Stat (Format)'!$C$10:$H$2050,6,)</f>
        <v>270</v>
      </c>
      <c r="K1641" s="37"/>
      <c r="L1641" s="37"/>
    </row>
    <row r="1642" spans="1:12" x14ac:dyDescent="0.25">
      <c r="A1642" s="37" t="s">
        <v>1661</v>
      </c>
      <c r="B1642" s="37" t="s">
        <v>464</v>
      </c>
      <c r="C1642" s="37" t="s">
        <v>464</v>
      </c>
      <c r="D1642" s="37" t="b">
        <f t="shared" si="25"/>
        <v>1</v>
      </c>
      <c r="E1642" s="37" t="str">
        <f>VLOOKUP(C1642,'EDB naming'!$A$6:$B$36,2,)</f>
        <v>Westpower</v>
      </c>
      <c r="F1642" s="37" t="str">
        <f>VLOOKUP(A1642,'NZ.Stat (Format)'!$C$10:$D$2050,2,)</f>
        <v>Grey district</v>
      </c>
      <c r="G1642" s="37" t="str">
        <f>VLOOKUP(F1642,'TLA-EDB'!$A$12:$C$78,3,)</f>
        <v/>
      </c>
      <c r="H1642" s="65">
        <f>VLOOKUP($A1642,'NZ.Stat (Format)'!$C$10:$H$2050,4,)</f>
        <v>920</v>
      </c>
      <c r="I1642" s="65">
        <f>VLOOKUP($A1642,'NZ.Stat (Format)'!$C$10:$H$2050,5,)</f>
        <v>890</v>
      </c>
      <c r="J1642" s="65">
        <f>VLOOKUP($A1642,'NZ.Stat (Format)'!$C$10:$H$2050,6,)</f>
        <v>870</v>
      </c>
      <c r="K1642" s="37"/>
      <c r="L1642" s="37"/>
    </row>
    <row r="1643" spans="1:12" x14ac:dyDescent="0.25">
      <c r="A1643" s="37" t="s">
        <v>1662</v>
      </c>
      <c r="B1643" s="37" t="s">
        <v>464</v>
      </c>
      <c r="C1643" s="37" t="s">
        <v>464</v>
      </c>
      <c r="D1643" s="37" t="b">
        <f t="shared" si="25"/>
        <v>1</v>
      </c>
      <c r="E1643" s="37" t="str">
        <f>VLOOKUP(C1643,'EDB naming'!$A$6:$B$36,2,)</f>
        <v>Westpower</v>
      </c>
      <c r="F1643" s="37" t="str">
        <f>VLOOKUP(A1643,'NZ.Stat (Format)'!$C$10:$D$2050,2,)</f>
        <v>Grey district</v>
      </c>
      <c r="G1643" s="37" t="str">
        <f>VLOOKUP(F1643,'TLA-EDB'!$A$12:$C$78,3,)</f>
        <v/>
      </c>
      <c r="H1643" s="65">
        <f>VLOOKUP($A1643,'NZ.Stat (Format)'!$C$10:$H$2050,4,)</f>
        <v>1290</v>
      </c>
      <c r="I1643" s="65">
        <f>VLOOKUP($A1643,'NZ.Stat (Format)'!$C$10:$H$2050,5,)</f>
        <v>1320</v>
      </c>
      <c r="J1643" s="65">
        <f>VLOOKUP($A1643,'NZ.Stat (Format)'!$C$10:$H$2050,6,)</f>
        <v>1330</v>
      </c>
      <c r="K1643" s="37"/>
      <c r="L1643" s="37"/>
    </row>
    <row r="1644" spans="1:12" x14ac:dyDescent="0.25">
      <c r="A1644" s="37" t="s">
        <v>1663</v>
      </c>
      <c r="B1644" s="37" t="s">
        <v>464</v>
      </c>
      <c r="C1644" s="37" t="s">
        <v>464</v>
      </c>
      <c r="D1644" s="37" t="b">
        <f t="shared" si="25"/>
        <v>1</v>
      </c>
      <c r="E1644" s="37" t="str">
        <f>VLOOKUP(C1644,'EDB naming'!$A$6:$B$36,2,)</f>
        <v>Westpower</v>
      </c>
      <c r="F1644" s="37" t="str">
        <f>VLOOKUP(A1644,'NZ.Stat (Format)'!$C$10:$D$2050,2,)</f>
        <v>Grey district</v>
      </c>
      <c r="G1644" s="37" t="str">
        <f>VLOOKUP(F1644,'TLA-EDB'!$A$12:$C$78,3,)</f>
        <v/>
      </c>
      <c r="H1644" s="65">
        <f>VLOOKUP($A1644,'NZ.Stat (Format)'!$C$10:$H$2050,4,)</f>
        <v>90</v>
      </c>
      <c r="I1644" s="65">
        <f>VLOOKUP($A1644,'NZ.Stat (Format)'!$C$10:$H$2050,5,)</f>
        <v>90</v>
      </c>
      <c r="J1644" s="65">
        <f>VLOOKUP($A1644,'NZ.Stat (Format)'!$C$10:$H$2050,6,)</f>
        <v>90</v>
      </c>
      <c r="K1644" s="37"/>
      <c r="L1644" s="37"/>
    </row>
    <row r="1645" spans="1:12" x14ac:dyDescent="0.25">
      <c r="A1645" s="37" t="s">
        <v>1664</v>
      </c>
      <c r="B1645" s="37" t="s">
        <v>464</v>
      </c>
      <c r="C1645" s="37" t="s">
        <v>464</v>
      </c>
      <c r="D1645" s="37" t="b">
        <f t="shared" si="25"/>
        <v>1</v>
      </c>
      <c r="E1645" s="37" t="str">
        <f>VLOOKUP(C1645,'EDB naming'!$A$6:$B$36,2,)</f>
        <v>Westpower</v>
      </c>
      <c r="F1645" s="37" t="str">
        <f>VLOOKUP(A1645,'NZ.Stat (Format)'!$C$10:$D$2050,2,)</f>
        <v>Westland district</v>
      </c>
      <c r="G1645" s="37" t="str">
        <f>VLOOKUP(F1645,'TLA-EDB'!$A$12:$C$78,3,)</f>
        <v>Yes</v>
      </c>
      <c r="H1645" s="65">
        <f>VLOOKUP($A1645,'NZ.Stat (Format)'!$C$10:$H$2050,4,)</f>
        <v>30</v>
      </c>
      <c r="I1645" s="65">
        <f>VLOOKUP($A1645,'NZ.Stat (Format)'!$C$10:$H$2050,5,)</f>
        <v>30</v>
      </c>
      <c r="J1645" s="65">
        <f>VLOOKUP($A1645,'NZ.Stat (Format)'!$C$10:$H$2050,6,)</f>
        <v>30</v>
      </c>
      <c r="K1645" s="37"/>
      <c r="L1645" s="37"/>
    </row>
    <row r="1646" spans="1:12" x14ac:dyDescent="0.25">
      <c r="A1646" s="37" t="s">
        <v>1665</v>
      </c>
      <c r="B1646" s="37" t="s">
        <v>464</v>
      </c>
      <c r="C1646" s="37" t="s">
        <v>464</v>
      </c>
      <c r="D1646" s="37" t="b">
        <f t="shared" si="25"/>
        <v>1</v>
      </c>
      <c r="E1646" s="37" t="str">
        <f>VLOOKUP(C1646,'EDB naming'!$A$6:$B$36,2,)</f>
        <v>Westpower</v>
      </c>
      <c r="F1646" s="37" t="str">
        <f>VLOOKUP(A1646,'NZ.Stat (Format)'!$C$10:$D$2050,2,)</f>
        <v>Westland district</v>
      </c>
      <c r="G1646" s="37" t="str">
        <f>VLOOKUP(F1646,'TLA-EDB'!$A$12:$C$78,3,)</f>
        <v>Yes</v>
      </c>
      <c r="H1646" s="65">
        <f>VLOOKUP($A1646,'NZ.Stat (Format)'!$C$10:$H$2050,4,)</f>
        <v>40</v>
      </c>
      <c r="I1646" s="65">
        <f>VLOOKUP($A1646,'NZ.Stat (Format)'!$C$10:$H$2050,5,)</f>
        <v>40</v>
      </c>
      <c r="J1646" s="65">
        <f>VLOOKUP($A1646,'NZ.Stat (Format)'!$C$10:$H$2050,6,)</f>
        <v>40</v>
      </c>
      <c r="K1646" s="37"/>
      <c r="L1646" s="37"/>
    </row>
    <row r="1647" spans="1:12" x14ac:dyDescent="0.25">
      <c r="A1647" s="37" t="s">
        <v>1666</v>
      </c>
      <c r="B1647" s="37" t="s">
        <v>464</v>
      </c>
      <c r="C1647" s="37" t="s">
        <v>2119</v>
      </c>
      <c r="D1647" s="37" t="b">
        <f t="shared" si="25"/>
        <v>0</v>
      </c>
      <c r="E1647" s="37" t="str">
        <f>VLOOKUP(C1647,'EDB naming'!$A$6:$B$36,2,)</f>
        <v>None</v>
      </c>
      <c r="F1647" s="37" t="str">
        <f>VLOOKUP(A1647,'NZ.Stat (Format)'!$C$10:$D$2050,2,)</f>
        <v>Westland district</v>
      </c>
      <c r="G1647" s="37" t="str">
        <f>VLOOKUP(F1647,'TLA-EDB'!$A$12:$C$78,3,)</f>
        <v>Yes</v>
      </c>
      <c r="H1647" s="65">
        <f>VLOOKUP($A1647,'NZ.Stat (Format)'!$C$10:$H$2050,4,)</f>
        <v>250</v>
      </c>
      <c r="I1647" s="65">
        <f>VLOOKUP($A1647,'NZ.Stat (Format)'!$C$10:$H$2050,5,)</f>
        <v>250</v>
      </c>
      <c r="J1647" s="65">
        <f>VLOOKUP($A1647,'NZ.Stat (Format)'!$C$10:$H$2050,6,)</f>
        <v>250</v>
      </c>
      <c r="K1647" s="37"/>
      <c r="L1647" s="37" t="s">
        <v>4173</v>
      </c>
    </row>
    <row r="1648" spans="1:12" x14ac:dyDescent="0.25">
      <c r="A1648" s="37" t="s">
        <v>1667</v>
      </c>
      <c r="B1648" s="37" t="s">
        <v>464</v>
      </c>
      <c r="C1648" s="37" t="s">
        <v>464</v>
      </c>
      <c r="D1648" s="37" t="b">
        <f t="shared" si="25"/>
        <v>1</v>
      </c>
      <c r="E1648" s="37" t="str">
        <f>VLOOKUP(C1648,'EDB naming'!$A$6:$B$36,2,)</f>
        <v>Westpower</v>
      </c>
      <c r="F1648" s="37" t="str">
        <f>VLOOKUP(A1648,'NZ.Stat (Format)'!$C$10:$D$2050,2,)</f>
        <v>Grey district</v>
      </c>
      <c r="G1648" s="37" t="str">
        <f>VLOOKUP(F1648,'TLA-EDB'!$A$12:$C$78,3,)</f>
        <v/>
      </c>
      <c r="H1648" s="65">
        <f>VLOOKUP($A1648,'NZ.Stat (Format)'!$C$10:$H$2050,4,)</f>
        <v>690</v>
      </c>
      <c r="I1648" s="65">
        <f>VLOOKUP($A1648,'NZ.Stat (Format)'!$C$10:$H$2050,5,)</f>
        <v>690</v>
      </c>
      <c r="J1648" s="65">
        <f>VLOOKUP($A1648,'NZ.Stat (Format)'!$C$10:$H$2050,6,)</f>
        <v>680</v>
      </c>
      <c r="K1648" s="37"/>
      <c r="L1648" s="37"/>
    </row>
    <row r="1649" spans="1:12" x14ac:dyDescent="0.25">
      <c r="A1649" s="37" t="s">
        <v>1668</v>
      </c>
      <c r="B1649" s="37" t="s">
        <v>464</v>
      </c>
      <c r="C1649" s="37" t="s">
        <v>464</v>
      </c>
      <c r="D1649" s="37" t="b">
        <f t="shared" si="25"/>
        <v>1</v>
      </c>
      <c r="E1649" s="37" t="str">
        <f>VLOOKUP(C1649,'EDB naming'!$A$6:$B$36,2,)</f>
        <v>Westpower</v>
      </c>
      <c r="F1649" s="37" t="str">
        <f>VLOOKUP(A1649,'NZ.Stat (Format)'!$C$10:$D$2050,2,)</f>
        <v>Grey district</v>
      </c>
      <c r="G1649" s="37" t="str">
        <f>VLOOKUP(F1649,'TLA-EDB'!$A$12:$C$78,3,)</f>
        <v/>
      </c>
      <c r="H1649" s="65">
        <f>VLOOKUP($A1649,'NZ.Stat (Format)'!$C$10:$H$2050,4,)</f>
        <v>370</v>
      </c>
      <c r="I1649" s="65">
        <f>VLOOKUP($A1649,'NZ.Stat (Format)'!$C$10:$H$2050,5,)</f>
        <v>360</v>
      </c>
      <c r="J1649" s="65">
        <f>VLOOKUP($A1649,'NZ.Stat (Format)'!$C$10:$H$2050,6,)</f>
        <v>350</v>
      </c>
      <c r="K1649" s="37"/>
      <c r="L1649" s="37"/>
    </row>
    <row r="1650" spans="1:12" x14ac:dyDescent="0.25">
      <c r="A1650" s="37" t="s">
        <v>1669</v>
      </c>
      <c r="B1650" s="37" t="s">
        <v>464</v>
      </c>
      <c r="C1650" s="37" t="s">
        <v>464</v>
      </c>
      <c r="D1650" s="37" t="b">
        <f t="shared" si="25"/>
        <v>1</v>
      </c>
      <c r="E1650" s="37" t="str">
        <f>VLOOKUP(C1650,'EDB naming'!$A$6:$B$36,2,)</f>
        <v>Westpower</v>
      </c>
      <c r="F1650" s="37" t="str">
        <f>VLOOKUP(A1650,'NZ.Stat (Format)'!$C$10:$D$2050,2,)</f>
        <v>Grey district</v>
      </c>
      <c r="G1650" s="37" t="str">
        <f>VLOOKUP(F1650,'TLA-EDB'!$A$12:$C$78,3,)</f>
        <v/>
      </c>
      <c r="H1650" s="65">
        <f>VLOOKUP($A1650,'NZ.Stat (Format)'!$C$10:$H$2050,4,)</f>
        <v>350</v>
      </c>
      <c r="I1650" s="65">
        <f>VLOOKUP($A1650,'NZ.Stat (Format)'!$C$10:$H$2050,5,)</f>
        <v>340</v>
      </c>
      <c r="J1650" s="65">
        <f>VLOOKUP($A1650,'NZ.Stat (Format)'!$C$10:$H$2050,6,)</f>
        <v>330</v>
      </c>
      <c r="K1650" s="37"/>
      <c r="L1650" s="37"/>
    </row>
    <row r="1651" spans="1:12" x14ac:dyDescent="0.25">
      <c r="A1651" s="37" t="s">
        <v>1670</v>
      </c>
      <c r="B1651" s="37" t="s">
        <v>464</v>
      </c>
      <c r="C1651" s="37" t="s">
        <v>464</v>
      </c>
      <c r="D1651" s="37" t="b">
        <f t="shared" si="25"/>
        <v>1</v>
      </c>
      <c r="E1651" s="37" t="str">
        <f>VLOOKUP(C1651,'EDB naming'!$A$6:$B$36,2,)</f>
        <v>Westpower</v>
      </c>
      <c r="F1651" s="37" t="str">
        <f>VLOOKUP(A1651,'NZ.Stat (Format)'!$C$10:$D$2050,2,)</f>
        <v>Grey district</v>
      </c>
      <c r="G1651" s="37" t="str">
        <f>VLOOKUP(F1651,'TLA-EDB'!$A$12:$C$78,3,)</f>
        <v/>
      </c>
      <c r="H1651" s="65">
        <f>VLOOKUP($A1651,'NZ.Stat (Format)'!$C$10:$H$2050,4,)</f>
        <v>290</v>
      </c>
      <c r="I1651" s="65">
        <f>VLOOKUP($A1651,'NZ.Stat (Format)'!$C$10:$H$2050,5,)</f>
        <v>290</v>
      </c>
      <c r="J1651" s="65">
        <f>VLOOKUP($A1651,'NZ.Stat (Format)'!$C$10:$H$2050,6,)</f>
        <v>290</v>
      </c>
      <c r="K1651" s="37"/>
      <c r="L1651" s="37"/>
    </row>
    <row r="1652" spans="1:12" x14ac:dyDescent="0.25">
      <c r="A1652" s="37" t="s">
        <v>1671</v>
      </c>
      <c r="B1652" s="37" t="s">
        <v>464</v>
      </c>
      <c r="C1652" s="37" t="s">
        <v>464</v>
      </c>
      <c r="D1652" s="37" t="b">
        <f t="shared" si="25"/>
        <v>1</v>
      </c>
      <c r="E1652" s="37" t="str">
        <f>VLOOKUP(C1652,'EDB naming'!$A$6:$B$36,2,)</f>
        <v>Westpower</v>
      </c>
      <c r="F1652" s="37" t="str">
        <f>VLOOKUP(A1652,'NZ.Stat (Format)'!$C$10:$D$2050,2,)</f>
        <v>Grey district</v>
      </c>
      <c r="G1652" s="37" t="str">
        <f>VLOOKUP(F1652,'TLA-EDB'!$A$12:$C$78,3,)</f>
        <v/>
      </c>
      <c r="H1652" s="65">
        <f>VLOOKUP($A1652,'NZ.Stat (Format)'!$C$10:$H$2050,4,)</f>
        <v>640</v>
      </c>
      <c r="I1652" s="65">
        <f>VLOOKUP($A1652,'NZ.Stat (Format)'!$C$10:$H$2050,5,)</f>
        <v>710</v>
      </c>
      <c r="J1652" s="65">
        <f>VLOOKUP($A1652,'NZ.Stat (Format)'!$C$10:$H$2050,6,)</f>
        <v>780</v>
      </c>
      <c r="K1652" s="37"/>
      <c r="L1652" s="37"/>
    </row>
    <row r="1653" spans="1:12" x14ac:dyDescent="0.25">
      <c r="A1653" s="37" t="s">
        <v>1672</v>
      </c>
      <c r="B1653" s="37" t="s">
        <v>464</v>
      </c>
      <c r="C1653" s="37" t="s">
        <v>464</v>
      </c>
      <c r="D1653" s="37" t="b">
        <f t="shared" si="25"/>
        <v>1</v>
      </c>
      <c r="E1653" s="37" t="str">
        <f>VLOOKUP(C1653,'EDB naming'!$A$6:$B$36,2,)</f>
        <v>Westpower</v>
      </c>
      <c r="F1653" s="37" t="str">
        <f>VLOOKUP(A1653,'NZ.Stat (Format)'!$C$10:$D$2050,2,)</f>
        <v>Grey district</v>
      </c>
      <c r="G1653" s="37" t="str">
        <f>VLOOKUP(F1653,'TLA-EDB'!$A$12:$C$78,3,)</f>
        <v/>
      </c>
      <c r="H1653" s="65">
        <f>VLOOKUP($A1653,'NZ.Stat (Format)'!$C$10:$H$2050,4,)</f>
        <v>1240</v>
      </c>
      <c r="I1653" s="65">
        <f>VLOOKUP($A1653,'NZ.Stat (Format)'!$C$10:$H$2050,5,)</f>
        <v>1220</v>
      </c>
      <c r="J1653" s="65">
        <f>VLOOKUP($A1653,'NZ.Stat (Format)'!$C$10:$H$2050,6,)</f>
        <v>1190</v>
      </c>
      <c r="K1653" s="37"/>
      <c r="L1653" s="37"/>
    </row>
    <row r="1654" spans="1:12" x14ac:dyDescent="0.25">
      <c r="A1654" s="37" t="s">
        <v>1673</v>
      </c>
      <c r="B1654" s="37" t="s">
        <v>464</v>
      </c>
      <c r="C1654" s="37" t="s">
        <v>464</v>
      </c>
      <c r="D1654" s="37" t="b">
        <f t="shared" si="25"/>
        <v>1</v>
      </c>
      <c r="E1654" s="37" t="str">
        <f>VLOOKUP(C1654,'EDB naming'!$A$6:$B$36,2,)</f>
        <v>Westpower</v>
      </c>
      <c r="F1654" s="37" t="str">
        <f>VLOOKUP(A1654,'NZ.Stat (Format)'!$C$10:$D$2050,2,)</f>
        <v>Grey district</v>
      </c>
      <c r="G1654" s="37" t="str">
        <f>VLOOKUP(F1654,'TLA-EDB'!$A$12:$C$78,3,)</f>
        <v/>
      </c>
      <c r="H1654" s="65">
        <f>VLOOKUP($A1654,'NZ.Stat (Format)'!$C$10:$H$2050,4,)</f>
        <v>1660</v>
      </c>
      <c r="I1654" s="65">
        <f>VLOOKUP($A1654,'NZ.Stat (Format)'!$C$10:$H$2050,5,)</f>
        <v>1630</v>
      </c>
      <c r="J1654" s="65">
        <f>VLOOKUP($A1654,'NZ.Stat (Format)'!$C$10:$H$2050,6,)</f>
        <v>1590</v>
      </c>
      <c r="K1654" s="37"/>
      <c r="L1654" s="37"/>
    </row>
    <row r="1655" spans="1:12" x14ac:dyDescent="0.25">
      <c r="A1655" s="37" t="s">
        <v>1674</v>
      </c>
      <c r="B1655" s="37" t="s">
        <v>464</v>
      </c>
      <c r="C1655" s="37" t="s">
        <v>464</v>
      </c>
      <c r="D1655" s="37" t="b">
        <f t="shared" si="25"/>
        <v>1</v>
      </c>
      <c r="E1655" s="37" t="str">
        <f>VLOOKUP(C1655,'EDB naming'!$A$6:$B$36,2,)</f>
        <v>Westpower</v>
      </c>
      <c r="F1655" s="37" t="str">
        <f>VLOOKUP(A1655,'NZ.Stat (Format)'!$C$10:$D$2050,2,)</f>
        <v>Westland district</v>
      </c>
      <c r="G1655" s="37" t="str">
        <f>VLOOKUP(F1655,'TLA-EDB'!$A$12:$C$78,3,)</f>
        <v>Yes</v>
      </c>
      <c r="H1655" s="65">
        <f>VLOOKUP($A1655,'NZ.Stat (Format)'!$C$10:$H$2050,4,)</f>
        <v>3100</v>
      </c>
      <c r="I1655" s="65">
        <f>VLOOKUP($A1655,'NZ.Stat (Format)'!$C$10:$H$2050,5,)</f>
        <v>3060</v>
      </c>
      <c r="J1655" s="65">
        <f>VLOOKUP($A1655,'NZ.Stat (Format)'!$C$10:$H$2050,6,)</f>
        <v>3000</v>
      </c>
      <c r="K1655" s="37"/>
      <c r="L1655" s="37"/>
    </row>
    <row r="1656" spans="1:12" x14ac:dyDescent="0.25">
      <c r="A1656" s="37" t="s">
        <v>1675</v>
      </c>
      <c r="B1656" s="37" t="s">
        <v>464</v>
      </c>
      <c r="C1656" s="37" t="s">
        <v>464</v>
      </c>
      <c r="D1656" s="37" t="b">
        <f t="shared" si="25"/>
        <v>1</v>
      </c>
      <c r="E1656" s="37" t="str">
        <f>VLOOKUP(C1656,'EDB naming'!$A$6:$B$36,2,)</f>
        <v>Westpower</v>
      </c>
      <c r="F1656" s="37" t="str">
        <f>VLOOKUP(A1656,'NZ.Stat (Format)'!$C$10:$D$2050,2,)</f>
        <v>Grey district</v>
      </c>
      <c r="G1656" s="37" t="str">
        <f>VLOOKUP(F1656,'TLA-EDB'!$A$12:$C$78,3,)</f>
        <v/>
      </c>
      <c r="H1656" s="65">
        <f>VLOOKUP($A1656,'NZ.Stat (Format)'!$C$10:$H$2050,4,)</f>
        <v>570</v>
      </c>
      <c r="I1656" s="65">
        <f>VLOOKUP($A1656,'NZ.Stat (Format)'!$C$10:$H$2050,5,)</f>
        <v>580</v>
      </c>
      <c r="J1656" s="65">
        <f>VLOOKUP($A1656,'NZ.Stat (Format)'!$C$10:$H$2050,6,)</f>
        <v>590</v>
      </c>
      <c r="K1656" s="37"/>
      <c r="L1656" s="37"/>
    </row>
    <row r="1657" spans="1:12" x14ac:dyDescent="0.25">
      <c r="A1657" s="37" t="s">
        <v>1676</v>
      </c>
      <c r="B1657" s="37" t="s">
        <v>464</v>
      </c>
      <c r="C1657" s="37" t="s">
        <v>464</v>
      </c>
      <c r="D1657" s="37" t="b">
        <f t="shared" si="25"/>
        <v>1</v>
      </c>
      <c r="E1657" s="37" t="str">
        <f>VLOOKUP(C1657,'EDB naming'!$A$6:$B$36,2,)</f>
        <v>Westpower</v>
      </c>
      <c r="F1657" s="37" t="str">
        <f>VLOOKUP(A1657,'NZ.Stat (Format)'!$C$10:$D$2050,2,)</f>
        <v>Grey district</v>
      </c>
      <c r="G1657" s="37" t="str">
        <f>VLOOKUP(F1657,'TLA-EDB'!$A$12:$C$78,3,)</f>
        <v/>
      </c>
      <c r="H1657" s="65">
        <f>VLOOKUP($A1657,'NZ.Stat (Format)'!$C$10:$H$2050,4,)</f>
        <v>2800</v>
      </c>
      <c r="I1657" s="65">
        <f>VLOOKUP($A1657,'NZ.Stat (Format)'!$C$10:$H$2050,5,)</f>
        <v>2770</v>
      </c>
      <c r="J1657" s="65">
        <f>VLOOKUP($A1657,'NZ.Stat (Format)'!$C$10:$H$2050,6,)</f>
        <v>2720</v>
      </c>
      <c r="K1657" s="37"/>
      <c r="L1657" s="37"/>
    </row>
    <row r="1658" spans="1:12" x14ac:dyDescent="0.25">
      <c r="A1658" s="37" t="s">
        <v>1677</v>
      </c>
      <c r="B1658" s="37" t="s">
        <v>464</v>
      </c>
      <c r="C1658" s="37" t="s">
        <v>464</v>
      </c>
      <c r="D1658" s="37" t="b">
        <f t="shared" si="25"/>
        <v>1</v>
      </c>
      <c r="E1658" s="37" t="str">
        <f>VLOOKUP(C1658,'EDB naming'!$A$6:$B$36,2,)</f>
        <v>Westpower</v>
      </c>
      <c r="F1658" s="37" t="str">
        <f>VLOOKUP(A1658,'NZ.Stat (Format)'!$C$10:$D$2050,2,)</f>
        <v>Westland district</v>
      </c>
      <c r="G1658" s="37" t="str">
        <f>VLOOKUP(F1658,'TLA-EDB'!$A$12:$C$78,3,)</f>
        <v>Yes</v>
      </c>
      <c r="H1658" s="65">
        <f>VLOOKUP($A1658,'NZ.Stat (Format)'!$C$10:$H$2050,4,)</f>
        <v>510</v>
      </c>
      <c r="I1658" s="65">
        <f>VLOOKUP($A1658,'NZ.Stat (Format)'!$C$10:$H$2050,5,)</f>
        <v>510</v>
      </c>
      <c r="J1658" s="65">
        <f>VLOOKUP($A1658,'NZ.Stat (Format)'!$C$10:$H$2050,6,)</f>
        <v>500</v>
      </c>
      <c r="K1658" s="37"/>
      <c r="L1658" s="37"/>
    </row>
    <row r="1659" spans="1:12" x14ac:dyDescent="0.25">
      <c r="A1659" s="37" t="s">
        <v>1678</v>
      </c>
      <c r="B1659" s="37" t="s">
        <v>43</v>
      </c>
      <c r="C1659" s="37" t="s">
        <v>43</v>
      </c>
      <c r="D1659" s="37" t="b">
        <f t="shared" si="25"/>
        <v>1</v>
      </c>
      <c r="E1659" s="37" t="str">
        <f>VLOOKUP(C1659,'EDB naming'!$A$6:$B$36,2,)</f>
        <v>MainPower NZ</v>
      </c>
      <c r="F1659" s="37" t="str">
        <f>VLOOKUP(A1659,'NZ.Stat (Format)'!$C$10:$D$2050,2,)</f>
        <v>Hurunui district</v>
      </c>
      <c r="G1659" s="37" t="str">
        <f>VLOOKUP(F1659,'TLA-EDB'!$A$12:$C$78,3,)</f>
        <v/>
      </c>
      <c r="H1659" s="65">
        <f>VLOOKUP($A1659,'NZ.Stat (Format)'!$C$10:$H$2050,4,)</f>
        <v>440</v>
      </c>
      <c r="I1659" s="65">
        <f>VLOOKUP($A1659,'NZ.Stat (Format)'!$C$10:$H$2050,5,)</f>
        <v>450</v>
      </c>
      <c r="J1659" s="65">
        <f>VLOOKUP($A1659,'NZ.Stat (Format)'!$C$10:$H$2050,6,)</f>
        <v>450</v>
      </c>
      <c r="K1659" s="37"/>
      <c r="L1659" s="37"/>
    </row>
    <row r="1660" spans="1:12" x14ac:dyDescent="0.25">
      <c r="A1660" s="37" t="s">
        <v>1679</v>
      </c>
      <c r="B1660" s="37" t="s">
        <v>464</v>
      </c>
      <c r="C1660" s="37" t="s">
        <v>464</v>
      </c>
      <c r="D1660" s="37" t="b">
        <f t="shared" si="25"/>
        <v>1</v>
      </c>
      <c r="E1660" s="37" t="str">
        <f>VLOOKUP(C1660,'EDB naming'!$A$6:$B$36,2,)</f>
        <v>Westpower</v>
      </c>
      <c r="F1660" s="37" t="str">
        <f>VLOOKUP(A1660,'NZ.Stat (Format)'!$C$10:$D$2050,2,)</f>
        <v>Westland district</v>
      </c>
      <c r="G1660" s="37" t="str">
        <f>VLOOKUP(F1660,'TLA-EDB'!$A$12:$C$78,3,)</f>
        <v>Yes</v>
      </c>
      <c r="H1660" s="65">
        <f>VLOOKUP($A1660,'NZ.Stat (Format)'!$C$10:$H$2050,4,)</f>
        <v>300</v>
      </c>
      <c r="I1660" s="65">
        <f>VLOOKUP($A1660,'NZ.Stat (Format)'!$C$10:$H$2050,5,)</f>
        <v>300</v>
      </c>
      <c r="J1660" s="65">
        <f>VLOOKUP($A1660,'NZ.Stat (Format)'!$C$10:$H$2050,6,)</f>
        <v>300</v>
      </c>
      <c r="K1660" s="37"/>
      <c r="L1660" s="37"/>
    </row>
    <row r="1661" spans="1:12" x14ac:dyDescent="0.25">
      <c r="A1661" s="37" t="s">
        <v>1680</v>
      </c>
      <c r="B1661" s="37" t="s">
        <v>464</v>
      </c>
      <c r="C1661" s="37" t="s">
        <v>464</v>
      </c>
      <c r="D1661" s="37" t="b">
        <f t="shared" si="25"/>
        <v>1</v>
      </c>
      <c r="E1661" s="37" t="str">
        <f>VLOOKUP(C1661,'EDB naming'!$A$6:$B$36,2,)</f>
        <v>Westpower</v>
      </c>
      <c r="F1661" s="37" t="str">
        <f>VLOOKUP(A1661,'NZ.Stat (Format)'!$C$10:$D$2050,2,)</f>
        <v>Westland district</v>
      </c>
      <c r="G1661" s="37" t="str">
        <f>VLOOKUP(F1661,'TLA-EDB'!$A$12:$C$78,3,)</f>
        <v>Yes</v>
      </c>
      <c r="H1661" s="65">
        <f>VLOOKUP($A1661,'NZ.Stat (Format)'!$C$10:$H$2050,4,)</f>
        <v>500</v>
      </c>
      <c r="I1661" s="65">
        <f>VLOOKUP($A1661,'NZ.Stat (Format)'!$C$10:$H$2050,5,)</f>
        <v>510</v>
      </c>
      <c r="J1661" s="65">
        <f>VLOOKUP($A1661,'NZ.Stat (Format)'!$C$10:$H$2050,6,)</f>
        <v>520</v>
      </c>
      <c r="K1661" s="37"/>
      <c r="L1661" s="37"/>
    </row>
    <row r="1662" spans="1:12" x14ac:dyDescent="0.25">
      <c r="A1662" s="37" t="s">
        <v>1681</v>
      </c>
      <c r="B1662" s="37" t="s">
        <v>464</v>
      </c>
      <c r="C1662" s="37" t="s">
        <v>464</v>
      </c>
      <c r="D1662" s="37" t="b">
        <f t="shared" si="25"/>
        <v>1</v>
      </c>
      <c r="E1662" s="37" t="str">
        <f>VLOOKUP(C1662,'EDB naming'!$A$6:$B$36,2,)</f>
        <v>Westpower</v>
      </c>
      <c r="F1662" s="37" t="str">
        <f>VLOOKUP(A1662,'NZ.Stat (Format)'!$C$10:$D$2050,2,)</f>
        <v>Westland district</v>
      </c>
      <c r="G1662" s="37" t="str">
        <f>VLOOKUP(F1662,'TLA-EDB'!$A$12:$C$78,3,)</f>
        <v>Yes</v>
      </c>
      <c r="H1662" s="65">
        <f>VLOOKUP($A1662,'NZ.Stat (Format)'!$C$10:$H$2050,4,)</f>
        <v>70</v>
      </c>
      <c r="I1662" s="65">
        <f>VLOOKUP($A1662,'NZ.Stat (Format)'!$C$10:$H$2050,5,)</f>
        <v>70</v>
      </c>
      <c r="J1662" s="65">
        <f>VLOOKUP($A1662,'NZ.Stat (Format)'!$C$10:$H$2050,6,)</f>
        <v>70</v>
      </c>
      <c r="K1662" s="37"/>
      <c r="L1662" s="37"/>
    </row>
    <row r="1663" spans="1:12" x14ac:dyDescent="0.25">
      <c r="A1663" s="37" t="s">
        <v>1682</v>
      </c>
      <c r="B1663" s="37" t="s">
        <v>464</v>
      </c>
      <c r="C1663" s="37" t="s">
        <v>464</v>
      </c>
      <c r="D1663" s="37" t="b">
        <f t="shared" si="25"/>
        <v>1</v>
      </c>
      <c r="E1663" s="37" t="str">
        <f>VLOOKUP(C1663,'EDB naming'!$A$6:$B$36,2,)</f>
        <v>Westpower</v>
      </c>
      <c r="F1663" s="37" t="str">
        <f>VLOOKUP(A1663,'NZ.Stat (Format)'!$C$10:$D$2050,2,)</f>
        <v>Westland district</v>
      </c>
      <c r="G1663" s="37" t="str">
        <f>VLOOKUP(F1663,'TLA-EDB'!$A$12:$C$78,3,)</f>
        <v>Yes</v>
      </c>
      <c r="H1663" s="65">
        <f>VLOOKUP($A1663,'NZ.Stat (Format)'!$C$10:$H$2050,4,)</f>
        <v>110</v>
      </c>
      <c r="I1663" s="65">
        <f>VLOOKUP($A1663,'NZ.Stat (Format)'!$C$10:$H$2050,5,)</f>
        <v>110</v>
      </c>
      <c r="J1663" s="65">
        <f>VLOOKUP($A1663,'NZ.Stat (Format)'!$C$10:$H$2050,6,)</f>
        <v>100</v>
      </c>
      <c r="K1663" s="37"/>
      <c r="L1663" s="37"/>
    </row>
    <row r="1664" spans="1:12" x14ac:dyDescent="0.25">
      <c r="A1664" s="37" t="s">
        <v>1683</v>
      </c>
      <c r="B1664" s="37" t="s">
        <v>464</v>
      </c>
      <c r="C1664" s="37" t="s">
        <v>464</v>
      </c>
      <c r="D1664" s="37" t="b">
        <f t="shared" si="25"/>
        <v>1</v>
      </c>
      <c r="E1664" s="37" t="str">
        <f>VLOOKUP(C1664,'EDB naming'!$A$6:$B$36,2,)</f>
        <v>Westpower</v>
      </c>
      <c r="F1664" s="37" t="str">
        <f>VLOOKUP(A1664,'NZ.Stat (Format)'!$C$10:$D$2050,2,)</f>
        <v>Westland district</v>
      </c>
      <c r="G1664" s="37" t="str">
        <f>VLOOKUP(F1664,'TLA-EDB'!$A$12:$C$78,3,)</f>
        <v>Yes</v>
      </c>
      <c r="H1664" s="65">
        <f>VLOOKUP($A1664,'NZ.Stat (Format)'!$C$10:$H$2050,4,)</f>
        <v>320</v>
      </c>
      <c r="I1664" s="65">
        <f>VLOOKUP($A1664,'NZ.Stat (Format)'!$C$10:$H$2050,5,)</f>
        <v>330</v>
      </c>
      <c r="J1664" s="65">
        <f>VLOOKUP($A1664,'NZ.Stat (Format)'!$C$10:$H$2050,6,)</f>
        <v>340</v>
      </c>
      <c r="K1664" s="37"/>
      <c r="L1664" s="37"/>
    </row>
    <row r="1665" spans="1:12" x14ac:dyDescent="0.25">
      <c r="A1665" s="37" t="s">
        <v>1684</v>
      </c>
      <c r="B1665" s="37" t="s">
        <v>464</v>
      </c>
      <c r="C1665" s="37" t="s">
        <v>464</v>
      </c>
      <c r="D1665" s="37" t="b">
        <f t="shared" si="25"/>
        <v>1</v>
      </c>
      <c r="E1665" s="37" t="str">
        <f>VLOOKUP(C1665,'EDB naming'!$A$6:$B$36,2,)</f>
        <v>Westpower</v>
      </c>
      <c r="F1665" s="37" t="str">
        <f>VLOOKUP(A1665,'NZ.Stat (Format)'!$C$10:$D$2050,2,)</f>
        <v>Westland district</v>
      </c>
      <c r="G1665" s="37" t="str">
        <f>VLOOKUP(F1665,'TLA-EDB'!$A$12:$C$78,3,)</f>
        <v>Yes</v>
      </c>
      <c r="H1665" s="65">
        <f>VLOOKUP($A1665,'NZ.Stat (Format)'!$C$10:$H$2050,4,)</f>
        <v>80</v>
      </c>
      <c r="I1665" s="65">
        <f>VLOOKUP($A1665,'NZ.Stat (Format)'!$C$10:$H$2050,5,)</f>
        <v>80</v>
      </c>
      <c r="J1665" s="65">
        <f>VLOOKUP($A1665,'NZ.Stat (Format)'!$C$10:$H$2050,6,)</f>
        <v>80</v>
      </c>
      <c r="K1665" s="37"/>
      <c r="L1665" s="37"/>
    </row>
    <row r="1666" spans="1:12" x14ac:dyDescent="0.25">
      <c r="A1666" s="37" t="s">
        <v>1685</v>
      </c>
      <c r="B1666" s="37" t="s">
        <v>43</v>
      </c>
      <c r="C1666" s="37" t="s">
        <v>43</v>
      </c>
      <c r="D1666" s="37" t="b">
        <f t="shared" si="25"/>
        <v>1</v>
      </c>
      <c r="E1666" s="37" t="str">
        <f>VLOOKUP(C1666,'EDB naming'!$A$6:$B$36,2,)</f>
        <v>MainPower NZ</v>
      </c>
      <c r="F1666" s="37" t="str">
        <f>VLOOKUP(A1666,'NZ.Stat (Format)'!$C$10:$D$2050,2,)</f>
        <v>Hurunui district</v>
      </c>
      <c r="G1666" s="37" t="str">
        <f>VLOOKUP(F1666,'TLA-EDB'!$A$12:$C$78,3,)</f>
        <v/>
      </c>
      <c r="H1666" s="65">
        <f>VLOOKUP($A1666,'NZ.Stat (Format)'!$C$10:$H$2050,4,)</f>
        <v>280</v>
      </c>
      <c r="I1666" s="65">
        <f>VLOOKUP($A1666,'NZ.Stat (Format)'!$C$10:$H$2050,5,)</f>
        <v>280</v>
      </c>
      <c r="J1666" s="65">
        <f>VLOOKUP($A1666,'NZ.Stat (Format)'!$C$10:$H$2050,6,)</f>
        <v>280</v>
      </c>
      <c r="K1666" s="37"/>
      <c r="L1666" s="37"/>
    </row>
    <row r="1667" spans="1:12" x14ac:dyDescent="0.25">
      <c r="A1667" s="37" t="s">
        <v>1686</v>
      </c>
      <c r="B1667" s="37" t="s">
        <v>43</v>
      </c>
      <c r="C1667" s="37" t="s">
        <v>43</v>
      </c>
      <c r="D1667" s="37" t="b">
        <f t="shared" si="25"/>
        <v>1</v>
      </c>
      <c r="E1667" s="37" t="str">
        <f>VLOOKUP(C1667,'EDB naming'!$A$6:$B$36,2,)</f>
        <v>MainPower NZ</v>
      </c>
      <c r="F1667" s="37" t="str">
        <f>VLOOKUP(A1667,'NZ.Stat (Format)'!$C$10:$D$2050,2,)</f>
        <v>Hurunui district</v>
      </c>
      <c r="G1667" s="37" t="str">
        <f>VLOOKUP(F1667,'TLA-EDB'!$A$12:$C$78,3,)</f>
        <v/>
      </c>
      <c r="H1667" s="65">
        <f>VLOOKUP($A1667,'NZ.Stat (Format)'!$C$10:$H$2050,4,)</f>
        <v>370</v>
      </c>
      <c r="I1667" s="65">
        <f>VLOOKUP($A1667,'NZ.Stat (Format)'!$C$10:$H$2050,5,)</f>
        <v>370</v>
      </c>
      <c r="J1667" s="65">
        <f>VLOOKUP($A1667,'NZ.Stat (Format)'!$C$10:$H$2050,6,)</f>
        <v>360</v>
      </c>
      <c r="K1667" s="37"/>
      <c r="L1667" s="37"/>
    </row>
    <row r="1668" spans="1:12" x14ac:dyDescent="0.25">
      <c r="A1668" s="37" t="s">
        <v>1687</v>
      </c>
      <c r="B1668" s="37" t="s">
        <v>43</v>
      </c>
      <c r="C1668" s="37" t="s">
        <v>43</v>
      </c>
      <c r="D1668" s="37" t="b">
        <f t="shared" si="25"/>
        <v>1</v>
      </c>
      <c r="E1668" s="37" t="str">
        <f>VLOOKUP(C1668,'EDB naming'!$A$6:$B$36,2,)</f>
        <v>MainPower NZ</v>
      </c>
      <c r="F1668" s="37" t="str">
        <f>VLOOKUP(A1668,'NZ.Stat (Format)'!$C$10:$D$2050,2,)</f>
        <v>Hurunui district</v>
      </c>
      <c r="G1668" s="37" t="str">
        <f>VLOOKUP(F1668,'TLA-EDB'!$A$12:$C$78,3,)</f>
        <v/>
      </c>
      <c r="H1668" s="65">
        <f>VLOOKUP($A1668,'NZ.Stat (Format)'!$C$10:$H$2050,4,)</f>
        <v>3190</v>
      </c>
      <c r="I1668" s="65">
        <f>VLOOKUP($A1668,'NZ.Stat (Format)'!$C$10:$H$2050,5,)</f>
        <v>3360</v>
      </c>
      <c r="J1668" s="65">
        <f>VLOOKUP($A1668,'NZ.Stat (Format)'!$C$10:$H$2050,6,)</f>
        <v>3500</v>
      </c>
      <c r="K1668" s="37"/>
      <c r="L1668" s="37"/>
    </row>
    <row r="1669" spans="1:12" x14ac:dyDescent="0.25">
      <c r="A1669" s="37" t="s">
        <v>1688</v>
      </c>
      <c r="B1669" s="37" t="s">
        <v>43</v>
      </c>
      <c r="C1669" s="37" t="s">
        <v>43</v>
      </c>
      <c r="D1669" s="37" t="b">
        <f t="shared" si="25"/>
        <v>1</v>
      </c>
      <c r="E1669" s="37" t="str">
        <f>VLOOKUP(C1669,'EDB naming'!$A$6:$B$36,2,)</f>
        <v>MainPower NZ</v>
      </c>
      <c r="F1669" s="37" t="str">
        <f>VLOOKUP(A1669,'NZ.Stat (Format)'!$C$10:$D$2050,2,)</f>
        <v>Waimakariri district</v>
      </c>
      <c r="G1669" s="37" t="str">
        <f>VLOOKUP(F1669,'TLA-EDB'!$A$12:$C$78,3,)</f>
        <v/>
      </c>
      <c r="H1669" s="65">
        <f>VLOOKUP($A1669,'NZ.Stat (Format)'!$C$10:$H$2050,4,)</f>
        <v>690</v>
      </c>
      <c r="I1669" s="65">
        <f>VLOOKUP($A1669,'NZ.Stat (Format)'!$C$10:$H$2050,5,)</f>
        <v>730</v>
      </c>
      <c r="J1669" s="65">
        <f>VLOOKUP($A1669,'NZ.Stat (Format)'!$C$10:$H$2050,6,)</f>
        <v>780</v>
      </c>
      <c r="K1669" s="37"/>
      <c r="L1669" s="37"/>
    </row>
    <row r="1670" spans="1:12" x14ac:dyDescent="0.25">
      <c r="A1670" s="37" t="s">
        <v>1689</v>
      </c>
      <c r="B1670" s="37" t="s">
        <v>43</v>
      </c>
      <c r="C1670" s="37" t="s">
        <v>43</v>
      </c>
      <c r="D1670" s="37" t="b">
        <f t="shared" si="25"/>
        <v>1</v>
      </c>
      <c r="E1670" s="37" t="str">
        <f>VLOOKUP(C1670,'EDB naming'!$A$6:$B$36,2,)</f>
        <v>MainPower NZ</v>
      </c>
      <c r="F1670" s="37" t="str">
        <f>VLOOKUP(A1670,'NZ.Stat (Format)'!$C$10:$D$2050,2,)</f>
        <v>Waimakariri district</v>
      </c>
      <c r="G1670" s="37" t="str">
        <f>VLOOKUP(F1670,'TLA-EDB'!$A$12:$C$78,3,)</f>
        <v/>
      </c>
      <c r="H1670" s="65">
        <f>VLOOKUP($A1670,'NZ.Stat (Format)'!$C$10:$H$2050,4,)</f>
        <v>750</v>
      </c>
      <c r="I1670" s="65">
        <f>VLOOKUP($A1670,'NZ.Stat (Format)'!$C$10:$H$2050,5,)</f>
        <v>800</v>
      </c>
      <c r="J1670" s="65">
        <f>VLOOKUP($A1670,'NZ.Stat (Format)'!$C$10:$H$2050,6,)</f>
        <v>850</v>
      </c>
      <c r="K1670" s="37"/>
      <c r="L1670" s="37"/>
    </row>
    <row r="1671" spans="1:12" x14ac:dyDescent="0.25">
      <c r="A1671" s="37" t="s">
        <v>1690</v>
      </c>
      <c r="B1671" s="37" t="s">
        <v>43</v>
      </c>
      <c r="C1671" s="37" t="s">
        <v>43</v>
      </c>
      <c r="D1671" s="37" t="b">
        <f t="shared" si="25"/>
        <v>1</v>
      </c>
      <c r="E1671" s="37" t="str">
        <f>VLOOKUP(C1671,'EDB naming'!$A$6:$B$36,2,)</f>
        <v>MainPower NZ</v>
      </c>
      <c r="F1671" s="37" t="str">
        <f>VLOOKUP(A1671,'NZ.Stat (Format)'!$C$10:$D$2050,2,)</f>
        <v>Waimakariri district</v>
      </c>
      <c r="G1671" s="37" t="str">
        <f>VLOOKUP(F1671,'TLA-EDB'!$A$12:$C$78,3,)</f>
        <v/>
      </c>
      <c r="H1671" s="65">
        <f>VLOOKUP($A1671,'NZ.Stat (Format)'!$C$10:$H$2050,4,)</f>
        <v>2470</v>
      </c>
      <c r="I1671" s="65">
        <f>VLOOKUP($A1671,'NZ.Stat (Format)'!$C$10:$H$2050,5,)</f>
        <v>2650</v>
      </c>
      <c r="J1671" s="65">
        <f>VLOOKUP($A1671,'NZ.Stat (Format)'!$C$10:$H$2050,6,)</f>
        <v>2850</v>
      </c>
      <c r="K1671" s="37"/>
      <c r="L1671" s="37"/>
    </row>
    <row r="1672" spans="1:12" x14ac:dyDescent="0.25">
      <c r="A1672" s="37" t="s">
        <v>1691</v>
      </c>
      <c r="B1672" s="37" t="s">
        <v>43</v>
      </c>
      <c r="C1672" s="37" t="s">
        <v>43</v>
      </c>
      <c r="D1672" s="37" t="b">
        <f t="shared" si="25"/>
        <v>1</v>
      </c>
      <c r="E1672" s="37" t="str">
        <f>VLOOKUP(C1672,'EDB naming'!$A$6:$B$36,2,)</f>
        <v>MainPower NZ</v>
      </c>
      <c r="F1672" s="37" t="str">
        <f>VLOOKUP(A1672,'NZ.Stat (Format)'!$C$10:$D$2050,2,)</f>
        <v>Waimakariri district</v>
      </c>
      <c r="G1672" s="37" t="str">
        <f>VLOOKUP(F1672,'TLA-EDB'!$A$12:$C$78,3,)</f>
        <v/>
      </c>
      <c r="H1672" s="65">
        <f>VLOOKUP($A1672,'NZ.Stat (Format)'!$C$10:$H$2050,4,)</f>
        <v>900</v>
      </c>
      <c r="I1672" s="65">
        <f>VLOOKUP($A1672,'NZ.Stat (Format)'!$C$10:$H$2050,5,)</f>
        <v>940</v>
      </c>
      <c r="J1672" s="65">
        <f>VLOOKUP($A1672,'NZ.Stat (Format)'!$C$10:$H$2050,6,)</f>
        <v>980</v>
      </c>
      <c r="K1672" s="37"/>
      <c r="L1672" s="37"/>
    </row>
    <row r="1673" spans="1:12" x14ac:dyDescent="0.25">
      <c r="A1673" s="37" t="s">
        <v>1692</v>
      </c>
      <c r="B1673" s="37" t="s">
        <v>43</v>
      </c>
      <c r="C1673" s="37" t="s">
        <v>43</v>
      </c>
      <c r="D1673" s="37" t="b">
        <f t="shared" si="25"/>
        <v>1</v>
      </c>
      <c r="E1673" s="37" t="str">
        <f>VLOOKUP(C1673,'EDB naming'!$A$6:$B$36,2,)</f>
        <v>MainPower NZ</v>
      </c>
      <c r="F1673" s="37" t="str">
        <f>VLOOKUP(A1673,'NZ.Stat (Format)'!$C$10:$D$2050,2,)</f>
        <v>Waimakariri district</v>
      </c>
      <c r="G1673" s="37" t="str">
        <f>VLOOKUP(F1673,'TLA-EDB'!$A$12:$C$78,3,)</f>
        <v/>
      </c>
      <c r="H1673" s="65">
        <f>VLOOKUP($A1673,'NZ.Stat (Format)'!$C$10:$H$2050,4,)</f>
        <v>1280</v>
      </c>
      <c r="I1673" s="65">
        <f>VLOOKUP($A1673,'NZ.Stat (Format)'!$C$10:$H$2050,5,)</f>
        <v>1370</v>
      </c>
      <c r="J1673" s="65">
        <f>VLOOKUP($A1673,'NZ.Stat (Format)'!$C$10:$H$2050,6,)</f>
        <v>1460</v>
      </c>
      <c r="K1673" s="37"/>
      <c r="L1673" s="37"/>
    </row>
    <row r="1674" spans="1:12" x14ac:dyDescent="0.25">
      <c r="A1674" s="37" t="s">
        <v>1693</v>
      </c>
      <c r="B1674" s="37" t="s">
        <v>43</v>
      </c>
      <c r="C1674" s="37" t="s">
        <v>43</v>
      </c>
      <c r="D1674" s="37" t="b">
        <f t="shared" si="25"/>
        <v>1</v>
      </c>
      <c r="E1674" s="37" t="str">
        <f>VLOOKUP(C1674,'EDB naming'!$A$6:$B$36,2,)</f>
        <v>MainPower NZ</v>
      </c>
      <c r="F1674" s="37" t="str">
        <f>VLOOKUP(A1674,'NZ.Stat (Format)'!$C$10:$D$2050,2,)</f>
        <v>Waimakariri district</v>
      </c>
      <c r="G1674" s="37" t="str">
        <f>VLOOKUP(F1674,'TLA-EDB'!$A$12:$C$78,3,)</f>
        <v/>
      </c>
      <c r="H1674" s="65">
        <f>VLOOKUP($A1674,'NZ.Stat (Format)'!$C$10:$H$2050,4,)</f>
        <v>30</v>
      </c>
      <c r="I1674" s="65">
        <f>VLOOKUP($A1674,'NZ.Stat (Format)'!$C$10:$H$2050,5,)</f>
        <v>30</v>
      </c>
      <c r="J1674" s="65">
        <f>VLOOKUP($A1674,'NZ.Stat (Format)'!$C$10:$H$2050,6,)</f>
        <v>30</v>
      </c>
      <c r="K1674" s="37"/>
      <c r="L1674" s="37"/>
    </row>
    <row r="1675" spans="1:12" x14ac:dyDescent="0.25">
      <c r="A1675" s="37" t="s">
        <v>1694</v>
      </c>
      <c r="B1675" s="37" t="s">
        <v>43</v>
      </c>
      <c r="C1675" s="37" t="s">
        <v>43</v>
      </c>
      <c r="D1675" s="37" t="b">
        <f t="shared" si="25"/>
        <v>1</v>
      </c>
      <c r="E1675" s="37" t="str">
        <f>VLOOKUP(C1675,'EDB naming'!$A$6:$B$36,2,)</f>
        <v>MainPower NZ</v>
      </c>
      <c r="F1675" s="37" t="str">
        <f>VLOOKUP(A1675,'NZ.Stat (Format)'!$C$10:$D$2050,2,)</f>
        <v>Waimakariri district</v>
      </c>
      <c r="G1675" s="37" t="str">
        <f>VLOOKUP(F1675,'TLA-EDB'!$A$12:$C$78,3,)</f>
        <v/>
      </c>
      <c r="H1675" s="65">
        <f>VLOOKUP($A1675,'NZ.Stat (Format)'!$C$10:$H$2050,4,)</f>
        <v>2750</v>
      </c>
      <c r="I1675" s="65">
        <f>VLOOKUP($A1675,'NZ.Stat (Format)'!$C$10:$H$2050,5,)</f>
        <v>2890</v>
      </c>
      <c r="J1675" s="65">
        <f>VLOOKUP($A1675,'NZ.Stat (Format)'!$C$10:$H$2050,6,)</f>
        <v>2940</v>
      </c>
      <c r="K1675" s="37"/>
      <c r="L1675" s="37"/>
    </row>
    <row r="1676" spans="1:12" x14ac:dyDescent="0.25">
      <c r="A1676" s="37" t="s">
        <v>1695</v>
      </c>
      <c r="B1676" s="37" t="s">
        <v>43</v>
      </c>
      <c r="C1676" s="37" t="s">
        <v>43</v>
      </c>
      <c r="D1676" s="37" t="b">
        <f t="shared" si="25"/>
        <v>1</v>
      </c>
      <c r="E1676" s="37" t="str">
        <f>VLOOKUP(C1676,'EDB naming'!$A$6:$B$36,2,)</f>
        <v>MainPower NZ</v>
      </c>
      <c r="F1676" s="37" t="str">
        <f>VLOOKUP(A1676,'NZ.Stat (Format)'!$C$10:$D$2050,2,)</f>
        <v>Waimakariri district</v>
      </c>
      <c r="G1676" s="37" t="str">
        <f>VLOOKUP(F1676,'TLA-EDB'!$A$12:$C$78,3,)</f>
        <v/>
      </c>
      <c r="H1676" s="65">
        <f>VLOOKUP($A1676,'NZ.Stat (Format)'!$C$10:$H$2050,4,)</f>
        <v>510</v>
      </c>
      <c r="I1676" s="65">
        <f>VLOOKUP($A1676,'NZ.Stat (Format)'!$C$10:$H$2050,5,)</f>
        <v>510</v>
      </c>
      <c r="J1676" s="65">
        <f>VLOOKUP($A1676,'NZ.Stat (Format)'!$C$10:$H$2050,6,)</f>
        <v>510</v>
      </c>
      <c r="K1676" s="37"/>
      <c r="L1676" s="37"/>
    </row>
    <row r="1677" spans="1:12" x14ac:dyDescent="0.25">
      <c r="A1677" s="37" t="s">
        <v>1696</v>
      </c>
      <c r="B1677" s="37" t="s">
        <v>43</v>
      </c>
      <c r="C1677" s="37" t="s">
        <v>43</v>
      </c>
      <c r="D1677" s="37" t="b">
        <f t="shared" si="25"/>
        <v>1</v>
      </c>
      <c r="E1677" s="37" t="str">
        <f>VLOOKUP(C1677,'EDB naming'!$A$6:$B$36,2,)</f>
        <v>MainPower NZ</v>
      </c>
      <c r="F1677" s="37" t="str">
        <f>VLOOKUP(A1677,'NZ.Stat (Format)'!$C$10:$D$2050,2,)</f>
        <v>Waimakariri district</v>
      </c>
      <c r="G1677" s="37" t="str">
        <f>VLOOKUP(F1677,'TLA-EDB'!$A$12:$C$78,3,)</f>
        <v/>
      </c>
      <c r="H1677" s="65">
        <f>VLOOKUP($A1677,'NZ.Stat (Format)'!$C$10:$H$2050,4,)</f>
        <v>1020</v>
      </c>
      <c r="I1677" s="65">
        <f>VLOOKUP($A1677,'NZ.Stat (Format)'!$C$10:$H$2050,5,)</f>
        <v>1070</v>
      </c>
      <c r="J1677" s="65">
        <f>VLOOKUP($A1677,'NZ.Stat (Format)'!$C$10:$H$2050,6,)</f>
        <v>1130</v>
      </c>
      <c r="K1677" s="37"/>
      <c r="L1677" s="37"/>
    </row>
    <row r="1678" spans="1:12" x14ac:dyDescent="0.25">
      <c r="A1678" s="37" t="s">
        <v>1697</v>
      </c>
      <c r="B1678" s="37" t="s">
        <v>43</v>
      </c>
      <c r="C1678" s="37" t="s">
        <v>43</v>
      </c>
      <c r="D1678" s="37" t="b">
        <f t="shared" si="25"/>
        <v>1</v>
      </c>
      <c r="E1678" s="37" t="str">
        <f>VLOOKUP(C1678,'EDB naming'!$A$6:$B$36,2,)</f>
        <v>MainPower NZ</v>
      </c>
      <c r="F1678" s="37" t="str">
        <f>VLOOKUP(A1678,'NZ.Stat (Format)'!$C$10:$D$2050,2,)</f>
        <v>Waimakariri district</v>
      </c>
      <c r="G1678" s="37" t="str">
        <f>VLOOKUP(F1678,'TLA-EDB'!$A$12:$C$78,3,)</f>
        <v/>
      </c>
      <c r="H1678" s="65">
        <f>VLOOKUP($A1678,'NZ.Stat (Format)'!$C$10:$H$2050,4,)</f>
        <v>480</v>
      </c>
      <c r="I1678" s="65">
        <f>VLOOKUP($A1678,'NZ.Stat (Format)'!$C$10:$H$2050,5,)</f>
        <v>490</v>
      </c>
      <c r="J1678" s="65">
        <f>VLOOKUP($A1678,'NZ.Stat (Format)'!$C$10:$H$2050,6,)</f>
        <v>500</v>
      </c>
      <c r="K1678" s="37"/>
      <c r="L1678" s="37"/>
    </row>
    <row r="1679" spans="1:12" x14ac:dyDescent="0.25">
      <c r="A1679" s="37" t="s">
        <v>1698</v>
      </c>
      <c r="B1679" s="37" t="s">
        <v>43</v>
      </c>
      <c r="C1679" s="37" t="s">
        <v>43</v>
      </c>
      <c r="D1679" s="37" t="b">
        <f t="shared" si="25"/>
        <v>1</v>
      </c>
      <c r="E1679" s="37" t="str">
        <f>VLOOKUP(C1679,'EDB naming'!$A$6:$B$36,2,)</f>
        <v>MainPower NZ</v>
      </c>
      <c r="F1679" s="37" t="str">
        <f>VLOOKUP(A1679,'NZ.Stat (Format)'!$C$10:$D$2050,2,)</f>
        <v>Waimakariri district</v>
      </c>
      <c r="G1679" s="37" t="str">
        <f>VLOOKUP(F1679,'TLA-EDB'!$A$12:$C$78,3,)</f>
        <v/>
      </c>
      <c r="H1679" s="65">
        <f>VLOOKUP($A1679,'NZ.Stat (Format)'!$C$10:$H$2050,4,)</f>
        <v>590</v>
      </c>
      <c r="I1679" s="65">
        <f>VLOOKUP($A1679,'NZ.Stat (Format)'!$C$10:$H$2050,5,)</f>
        <v>600</v>
      </c>
      <c r="J1679" s="65">
        <f>VLOOKUP($A1679,'NZ.Stat (Format)'!$C$10:$H$2050,6,)</f>
        <v>620</v>
      </c>
      <c r="K1679" s="37"/>
      <c r="L1679" s="37"/>
    </row>
    <row r="1680" spans="1:12" x14ac:dyDescent="0.25">
      <c r="A1680" s="37" t="s">
        <v>1699</v>
      </c>
      <c r="B1680" s="37" t="s">
        <v>43</v>
      </c>
      <c r="C1680" s="37" t="s">
        <v>43</v>
      </c>
      <c r="D1680" s="37" t="b">
        <f t="shared" si="25"/>
        <v>1</v>
      </c>
      <c r="E1680" s="37" t="str">
        <f>VLOOKUP(C1680,'EDB naming'!$A$6:$B$36,2,)</f>
        <v>MainPower NZ</v>
      </c>
      <c r="F1680" s="37" t="str">
        <f>VLOOKUP(A1680,'NZ.Stat (Format)'!$C$10:$D$2050,2,)</f>
        <v>Waimakariri district</v>
      </c>
      <c r="G1680" s="37" t="str">
        <f>VLOOKUP(F1680,'TLA-EDB'!$A$12:$C$78,3,)</f>
        <v/>
      </c>
      <c r="H1680" s="65">
        <f>VLOOKUP($A1680,'NZ.Stat (Format)'!$C$10:$H$2050,4,)</f>
        <v>2980</v>
      </c>
      <c r="I1680" s="65">
        <f>VLOOKUP($A1680,'NZ.Stat (Format)'!$C$10:$H$2050,5,)</f>
        <v>3280</v>
      </c>
      <c r="J1680" s="65">
        <f>VLOOKUP($A1680,'NZ.Stat (Format)'!$C$10:$H$2050,6,)</f>
        <v>3600</v>
      </c>
      <c r="K1680" s="37"/>
      <c r="L1680" s="37"/>
    </row>
    <row r="1681" spans="1:12" x14ac:dyDescent="0.25">
      <c r="A1681" s="37" t="s">
        <v>1700</v>
      </c>
      <c r="B1681" s="37" t="s">
        <v>43</v>
      </c>
      <c r="C1681" s="37" t="s">
        <v>43</v>
      </c>
      <c r="D1681" s="37" t="b">
        <f t="shared" si="25"/>
        <v>1</v>
      </c>
      <c r="E1681" s="37" t="str">
        <f>VLOOKUP(C1681,'EDB naming'!$A$6:$B$36,2,)</f>
        <v>MainPower NZ</v>
      </c>
      <c r="F1681" s="37" t="str">
        <f>VLOOKUP(A1681,'NZ.Stat (Format)'!$C$10:$D$2050,2,)</f>
        <v>Waimakariri district</v>
      </c>
      <c r="G1681" s="37" t="str">
        <f>VLOOKUP(F1681,'TLA-EDB'!$A$12:$C$78,3,)</f>
        <v/>
      </c>
      <c r="H1681" s="65">
        <f>VLOOKUP($A1681,'NZ.Stat (Format)'!$C$10:$H$2050,4,)</f>
        <v>2170</v>
      </c>
      <c r="I1681" s="65">
        <f>VLOOKUP($A1681,'NZ.Stat (Format)'!$C$10:$H$2050,5,)</f>
        <v>2440</v>
      </c>
      <c r="J1681" s="65">
        <f>VLOOKUP($A1681,'NZ.Stat (Format)'!$C$10:$H$2050,6,)</f>
        <v>2720</v>
      </c>
      <c r="K1681" s="37"/>
      <c r="L1681" s="37"/>
    </row>
    <row r="1682" spans="1:12" x14ac:dyDescent="0.25">
      <c r="A1682" s="37" t="s">
        <v>1701</v>
      </c>
      <c r="B1682" s="37" t="s">
        <v>43</v>
      </c>
      <c r="C1682" s="37" t="s">
        <v>43</v>
      </c>
      <c r="D1682" s="37" t="b">
        <f t="shared" ref="D1682:D1745" si="26">C1682=B1682</f>
        <v>1</v>
      </c>
      <c r="E1682" s="37" t="str">
        <f>VLOOKUP(C1682,'EDB naming'!$A$6:$B$36,2,)</f>
        <v>MainPower NZ</v>
      </c>
      <c r="F1682" s="37" t="str">
        <f>VLOOKUP(A1682,'NZ.Stat (Format)'!$C$10:$D$2050,2,)</f>
        <v>Waimakariri district</v>
      </c>
      <c r="G1682" s="37" t="str">
        <f>VLOOKUP(F1682,'TLA-EDB'!$A$12:$C$78,3,)</f>
        <v/>
      </c>
      <c r="H1682" s="65">
        <f>VLOOKUP($A1682,'NZ.Stat (Format)'!$C$10:$H$2050,4,)</f>
        <v>3560</v>
      </c>
      <c r="I1682" s="65">
        <f>VLOOKUP($A1682,'NZ.Stat (Format)'!$C$10:$H$2050,5,)</f>
        <v>3640</v>
      </c>
      <c r="J1682" s="65">
        <f>VLOOKUP($A1682,'NZ.Stat (Format)'!$C$10:$H$2050,6,)</f>
        <v>3720</v>
      </c>
      <c r="K1682" s="37"/>
      <c r="L1682" s="37"/>
    </row>
    <row r="1683" spans="1:12" x14ac:dyDescent="0.25">
      <c r="A1683" s="37" t="s">
        <v>1702</v>
      </c>
      <c r="B1683" s="37" t="s">
        <v>43</v>
      </c>
      <c r="C1683" s="37" t="s">
        <v>43</v>
      </c>
      <c r="D1683" s="37" t="b">
        <f t="shared" si="26"/>
        <v>1</v>
      </c>
      <c r="E1683" s="37" t="str">
        <f>VLOOKUP(C1683,'EDB naming'!$A$6:$B$36,2,)</f>
        <v>MainPower NZ</v>
      </c>
      <c r="F1683" s="37" t="str">
        <f>VLOOKUP(A1683,'NZ.Stat (Format)'!$C$10:$D$2050,2,)</f>
        <v>Waimakariri district</v>
      </c>
      <c r="G1683" s="37" t="str">
        <f>VLOOKUP(F1683,'TLA-EDB'!$A$12:$C$78,3,)</f>
        <v/>
      </c>
      <c r="H1683" s="65">
        <f>VLOOKUP($A1683,'NZ.Stat (Format)'!$C$10:$H$2050,4,)</f>
        <v>2220</v>
      </c>
      <c r="I1683" s="65">
        <f>VLOOKUP($A1683,'NZ.Stat (Format)'!$C$10:$H$2050,5,)</f>
        <v>3180</v>
      </c>
      <c r="J1683" s="65">
        <f>VLOOKUP($A1683,'NZ.Stat (Format)'!$C$10:$H$2050,6,)</f>
        <v>3850</v>
      </c>
      <c r="K1683" s="37"/>
      <c r="L1683" s="37"/>
    </row>
    <row r="1684" spans="1:12" x14ac:dyDescent="0.25">
      <c r="A1684" s="37" t="s">
        <v>1703</v>
      </c>
      <c r="B1684" s="37" t="s">
        <v>43</v>
      </c>
      <c r="C1684" s="37" t="s">
        <v>43</v>
      </c>
      <c r="D1684" s="37" t="b">
        <f t="shared" si="26"/>
        <v>1</v>
      </c>
      <c r="E1684" s="37" t="str">
        <f>VLOOKUP(C1684,'EDB naming'!$A$6:$B$36,2,)</f>
        <v>MainPower NZ</v>
      </c>
      <c r="F1684" s="37" t="str">
        <f>VLOOKUP(A1684,'NZ.Stat (Format)'!$C$10:$D$2050,2,)</f>
        <v>Waimakariri district</v>
      </c>
      <c r="G1684" s="37" t="str">
        <f>VLOOKUP(F1684,'TLA-EDB'!$A$12:$C$78,3,)</f>
        <v/>
      </c>
      <c r="H1684" s="65">
        <f>VLOOKUP($A1684,'NZ.Stat (Format)'!$C$10:$H$2050,4,)</f>
        <v>620</v>
      </c>
      <c r="I1684" s="65">
        <f>VLOOKUP($A1684,'NZ.Stat (Format)'!$C$10:$H$2050,5,)</f>
        <v>720</v>
      </c>
      <c r="J1684" s="65">
        <f>VLOOKUP($A1684,'NZ.Stat (Format)'!$C$10:$H$2050,6,)</f>
        <v>810</v>
      </c>
      <c r="K1684" s="37"/>
      <c r="L1684" s="37"/>
    </row>
    <row r="1685" spans="1:12" x14ac:dyDescent="0.25">
      <c r="A1685" s="37" t="s">
        <v>1704</v>
      </c>
      <c r="B1685" s="37" t="s">
        <v>43</v>
      </c>
      <c r="C1685" s="37" t="s">
        <v>43</v>
      </c>
      <c r="D1685" s="37" t="b">
        <f t="shared" si="26"/>
        <v>1</v>
      </c>
      <c r="E1685" s="37" t="str">
        <f>VLOOKUP(C1685,'EDB naming'!$A$6:$B$36,2,)</f>
        <v>MainPower NZ</v>
      </c>
      <c r="F1685" s="37" t="str">
        <f>VLOOKUP(A1685,'NZ.Stat (Format)'!$C$10:$D$2050,2,)</f>
        <v>Waimakariri district</v>
      </c>
      <c r="G1685" s="37" t="str">
        <f>VLOOKUP(F1685,'TLA-EDB'!$A$12:$C$78,3,)</f>
        <v/>
      </c>
      <c r="H1685" s="65">
        <f>VLOOKUP($A1685,'NZ.Stat (Format)'!$C$10:$H$2050,4,)</f>
        <v>3040</v>
      </c>
      <c r="I1685" s="65">
        <f>VLOOKUP($A1685,'NZ.Stat (Format)'!$C$10:$H$2050,5,)</f>
        <v>3130</v>
      </c>
      <c r="J1685" s="65">
        <f>VLOOKUP($A1685,'NZ.Stat (Format)'!$C$10:$H$2050,6,)</f>
        <v>3200</v>
      </c>
      <c r="K1685" s="37"/>
      <c r="L1685" s="37"/>
    </row>
    <row r="1686" spans="1:12" x14ac:dyDescent="0.25">
      <c r="A1686" s="37" t="s">
        <v>1705</v>
      </c>
      <c r="B1686" s="37" t="s">
        <v>43</v>
      </c>
      <c r="C1686" s="37" t="s">
        <v>43</v>
      </c>
      <c r="D1686" s="37" t="b">
        <f t="shared" si="26"/>
        <v>1</v>
      </c>
      <c r="E1686" s="37" t="str">
        <f>VLOOKUP(C1686,'EDB naming'!$A$6:$B$36,2,)</f>
        <v>MainPower NZ</v>
      </c>
      <c r="F1686" s="37" t="str">
        <f>VLOOKUP(A1686,'NZ.Stat (Format)'!$C$10:$D$2050,2,)</f>
        <v>Waimakariri district</v>
      </c>
      <c r="G1686" s="37" t="str">
        <f>VLOOKUP(F1686,'TLA-EDB'!$A$12:$C$78,3,)</f>
        <v/>
      </c>
      <c r="H1686" s="65">
        <f>VLOOKUP($A1686,'NZ.Stat (Format)'!$C$10:$H$2050,4,)</f>
        <v>2020</v>
      </c>
      <c r="I1686" s="65">
        <f>VLOOKUP($A1686,'NZ.Stat (Format)'!$C$10:$H$2050,5,)</f>
        <v>2060</v>
      </c>
      <c r="J1686" s="65">
        <f>VLOOKUP($A1686,'NZ.Stat (Format)'!$C$10:$H$2050,6,)</f>
        <v>2070</v>
      </c>
      <c r="K1686" s="37"/>
      <c r="L1686" s="37"/>
    </row>
    <row r="1687" spans="1:12" x14ac:dyDescent="0.25">
      <c r="A1687" s="37" t="s">
        <v>1706</v>
      </c>
      <c r="B1687" s="37" t="s">
        <v>43</v>
      </c>
      <c r="C1687" s="37" t="s">
        <v>43</v>
      </c>
      <c r="D1687" s="37" t="b">
        <f t="shared" si="26"/>
        <v>1</v>
      </c>
      <c r="E1687" s="37" t="str">
        <f>VLOOKUP(C1687,'EDB naming'!$A$6:$B$36,2,)</f>
        <v>MainPower NZ</v>
      </c>
      <c r="F1687" s="37" t="str">
        <f>VLOOKUP(A1687,'NZ.Stat (Format)'!$C$10:$D$2050,2,)</f>
        <v>Waimakariri district</v>
      </c>
      <c r="G1687" s="37" t="str">
        <f>VLOOKUP(F1687,'TLA-EDB'!$A$12:$C$78,3,)</f>
        <v/>
      </c>
      <c r="H1687" s="65">
        <f>VLOOKUP($A1687,'NZ.Stat (Format)'!$C$10:$H$2050,4,)</f>
        <v>1920</v>
      </c>
      <c r="I1687" s="65">
        <f>VLOOKUP($A1687,'NZ.Stat (Format)'!$C$10:$H$2050,5,)</f>
        <v>1910</v>
      </c>
      <c r="J1687" s="65">
        <f>VLOOKUP($A1687,'NZ.Stat (Format)'!$C$10:$H$2050,6,)</f>
        <v>1900</v>
      </c>
      <c r="K1687" s="37"/>
      <c r="L1687" s="37"/>
    </row>
    <row r="1688" spans="1:12" x14ac:dyDescent="0.25">
      <c r="A1688" s="37" t="s">
        <v>1707</v>
      </c>
      <c r="B1688" s="37" t="s">
        <v>43</v>
      </c>
      <c r="C1688" s="37" t="s">
        <v>43</v>
      </c>
      <c r="D1688" s="37" t="b">
        <f t="shared" si="26"/>
        <v>1</v>
      </c>
      <c r="E1688" s="37" t="str">
        <f>VLOOKUP(C1688,'EDB naming'!$A$6:$B$36,2,)</f>
        <v>MainPower NZ</v>
      </c>
      <c r="F1688" s="37" t="str">
        <f>VLOOKUP(A1688,'NZ.Stat (Format)'!$C$10:$D$2050,2,)</f>
        <v>Waimakariri district</v>
      </c>
      <c r="G1688" s="37" t="str">
        <f>VLOOKUP(F1688,'TLA-EDB'!$A$12:$C$78,3,)</f>
        <v/>
      </c>
      <c r="H1688" s="65">
        <f>VLOOKUP($A1688,'NZ.Stat (Format)'!$C$10:$H$2050,4,)</f>
        <v>680</v>
      </c>
      <c r="I1688" s="65">
        <f>VLOOKUP($A1688,'NZ.Stat (Format)'!$C$10:$H$2050,5,)</f>
        <v>760</v>
      </c>
      <c r="J1688" s="65">
        <f>VLOOKUP($A1688,'NZ.Stat (Format)'!$C$10:$H$2050,6,)</f>
        <v>840</v>
      </c>
      <c r="K1688" s="37"/>
      <c r="L1688" s="37"/>
    </row>
    <row r="1689" spans="1:12" x14ac:dyDescent="0.25">
      <c r="A1689" s="37" t="s">
        <v>1708</v>
      </c>
      <c r="B1689" s="37" t="s">
        <v>43</v>
      </c>
      <c r="C1689" s="37" t="s">
        <v>43</v>
      </c>
      <c r="D1689" s="37" t="b">
        <f t="shared" si="26"/>
        <v>1</v>
      </c>
      <c r="E1689" s="37" t="str">
        <f>VLOOKUP(C1689,'EDB naming'!$A$6:$B$36,2,)</f>
        <v>MainPower NZ</v>
      </c>
      <c r="F1689" s="37" t="str">
        <f>VLOOKUP(A1689,'NZ.Stat (Format)'!$C$10:$D$2050,2,)</f>
        <v>Waimakariri district</v>
      </c>
      <c r="G1689" s="37" t="str">
        <f>VLOOKUP(F1689,'TLA-EDB'!$A$12:$C$78,3,)</f>
        <v/>
      </c>
      <c r="H1689" s="65">
        <f>VLOOKUP($A1689,'NZ.Stat (Format)'!$C$10:$H$2050,4,)</f>
        <v>10</v>
      </c>
      <c r="I1689" s="65">
        <f>VLOOKUP($A1689,'NZ.Stat (Format)'!$C$10:$H$2050,5,)</f>
        <v>10</v>
      </c>
      <c r="J1689" s="65">
        <f>VLOOKUP($A1689,'NZ.Stat (Format)'!$C$10:$H$2050,6,)</f>
        <v>220</v>
      </c>
      <c r="K1689" s="37"/>
      <c r="L1689" s="37"/>
    </row>
    <row r="1690" spans="1:12" x14ac:dyDescent="0.25">
      <c r="A1690" s="37" t="s">
        <v>1709</v>
      </c>
      <c r="B1690" s="37" t="s">
        <v>43</v>
      </c>
      <c r="C1690" s="37" t="s">
        <v>43</v>
      </c>
      <c r="D1690" s="37" t="b">
        <f t="shared" si="26"/>
        <v>1</v>
      </c>
      <c r="E1690" s="37" t="str">
        <f>VLOOKUP(C1690,'EDB naming'!$A$6:$B$36,2,)</f>
        <v>MainPower NZ</v>
      </c>
      <c r="F1690" s="37" t="str">
        <f>VLOOKUP(A1690,'NZ.Stat (Format)'!$C$10:$D$2050,2,)</f>
        <v>Waimakariri district</v>
      </c>
      <c r="G1690" s="37" t="str">
        <f>VLOOKUP(F1690,'TLA-EDB'!$A$12:$C$78,3,)</f>
        <v/>
      </c>
      <c r="H1690" s="65">
        <f>VLOOKUP($A1690,'NZ.Stat (Format)'!$C$10:$H$2050,4,)</f>
        <v>1230</v>
      </c>
      <c r="I1690" s="65">
        <f>VLOOKUP($A1690,'NZ.Stat (Format)'!$C$10:$H$2050,5,)</f>
        <v>1250</v>
      </c>
      <c r="J1690" s="65">
        <f>VLOOKUP($A1690,'NZ.Stat (Format)'!$C$10:$H$2050,6,)</f>
        <v>1280</v>
      </c>
      <c r="K1690" s="37"/>
      <c r="L1690" s="37"/>
    </row>
    <row r="1691" spans="1:12" x14ac:dyDescent="0.25">
      <c r="A1691" s="37" t="s">
        <v>1710</v>
      </c>
      <c r="B1691" s="37" t="s">
        <v>43</v>
      </c>
      <c r="C1691" s="37" t="s">
        <v>43</v>
      </c>
      <c r="D1691" s="37" t="b">
        <f t="shared" si="26"/>
        <v>1</v>
      </c>
      <c r="E1691" s="37" t="str">
        <f>VLOOKUP(C1691,'EDB naming'!$A$6:$B$36,2,)</f>
        <v>MainPower NZ</v>
      </c>
      <c r="F1691" s="37" t="str">
        <f>VLOOKUP(A1691,'NZ.Stat (Format)'!$C$10:$D$2050,2,)</f>
        <v>Waimakariri district</v>
      </c>
      <c r="G1691" s="37" t="str">
        <f>VLOOKUP(F1691,'TLA-EDB'!$A$12:$C$78,3,)</f>
        <v/>
      </c>
      <c r="H1691" s="65">
        <f>VLOOKUP($A1691,'NZ.Stat (Format)'!$C$10:$H$2050,4,)</f>
        <v>480</v>
      </c>
      <c r="I1691" s="65">
        <f>VLOOKUP($A1691,'NZ.Stat (Format)'!$C$10:$H$2050,5,)</f>
        <v>480</v>
      </c>
      <c r="J1691" s="65">
        <f>VLOOKUP($A1691,'NZ.Stat (Format)'!$C$10:$H$2050,6,)</f>
        <v>480</v>
      </c>
      <c r="K1691" s="37"/>
      <c r="L1691" s="37"/>
    </row>
    <row r="1692" spans="1:12" x14ac:dyDescent="0.25">
      <c r="A1692" s="37" t="s">
        <v>1711</v>
      </c>
      <c r="B1692" s="37" t="s">
        <v>43</v>
      </c>
      <c r="C1692" s="37" t="s">
        <v>43</v>
      </c>
      <c r="D1692" s="37" t="b">
        <f t="shared" si="26"/>
        <v>1</v>
      </c>
      <c r="E1692" s="37" t="str">
        <f>VLOOKUP(C1692,'EDB naming'!$A$6:$B$36,2,)</f>
        <v>MainPower NZ</v>
      </c>
      <c r="F1692" s="37" t="str">
        <f>VLOOKUP(A1692,'NZ.Stat (Format)'!$C$10:$D$2050,2,)</f>
        <v>Waimakariri district</v>
      </c>
      <c r="G1692" s="37" t="str">
        <f>VLOOKUP(F1692,'TLA-EDB'!$A$12:$C$78,3,)</f>
        <v/>
      </c>
      <c r="H1692" s="65">
        <f>VLOOKUP($A1692,'NZ.Stat (Format)'!$C$10:$H$2050,4,)</f>
        <v>870</v>
      </c>
      <c r="I1692" s="65">
        <f>VLOOKUP($A1692,'NZ.Stat (Format)'!$C$10:$H$2050,5,)</f>
        <v>850</v>
      </c>
      <c r="J1692" s="65">
        <f>VLOOKUP($A1692,'NZ.Stat (Format)'!$C$10:$H$2050,6,)</f>
        <v>840</v>
      </c>
      <c r="K1692" s="37"/>
      <c r="L1692" s="37"/>
    </row>
    <row r="1693" spans="1:12" x14ac:dyDescent="0.25">
      <c r="A1693" s="37" t="s">
        <v>1712</v>
      </c>
      <c r="B1693" s="37" t="s">
        <v>43</v>
      </c>
      <c r="C1693" s="37" t="s">
        <v>43</v>
      </c>
      <c r="D1693" s="37" t="b">
        <f t="shared" si="26"/>
        <v>1</v>
      </c>
      <c r="E1693" s="37" t="str">
        <f>VLOOKUP(C1693,'EDB naming'!$A$6:$B$36,2,)</f>
        <v>MainPower NZ</v>
      </c>
      <c r="F1693" s="37" t="str">
        <f>VLOOKUP(A1693,'NZ.Stat (Format)'!$C$10:$D$2050,2,)</f>
        <v>Waimakariri district</v>
      </c>
      <c r="G1693" s="37" t="str">
        <f>VLOOKUP(F1693,'TLA-EDB'!$A$12:$C$78,3,)</f>
        <v/>
      </c>
      <c r="H1693" s="65">
        <f>VLOOKUP($A1693,'NZ.Stat (Format)'!$C$10:$H$2050,4,)</f>
        <v>3350</v>
      </c>
      <c r="I1693" s="65">
        <f>VLOOKUP($A1693,'NZ.Stat (Format)'!$C$10:$H$2050,5,)</f>
        <v>3640</v>
      </c>
      <c r="J1693" s="65">
        <f>VLOOKUP($A1693,'NZ.Stat (Format)'!$C$10:$H$2050,6,)</f>
        <v>3920</v>
      </c>
      <c r="K1693" s="37"/>
      <c r="L1693" s="37"/>
    </row>
    <row r="1694" spans="1:12" x14ac:dyDescent="0.25">
      <c r="A1694" s="37" t="s">
        <v>1713</v>
      </c>
      <c r="B1694" s="37" t="s">
        <v>43</v>
      </c>
      <c r="C1694" s="37" t="s">
        <v>43</v>
      </c>
      <c r="D1694" s="37" t="b">
        <f t="shared" si="26"/>
        <v>1</v>
      </c>
      <c r="E1694" s="37" t="str">
        <f>VLOOKUP(C1694,'EDB naming'!$A$6:$B$36,2,)</f>
        <v>MainPower NZ</v>
      </c>
      <c r="F1694" s="37" t="str">
        <f>VLOOKUP(A1694,'NZ.Stat (Format)'!$C$10:$D$2050,2,)</f>
        <v>Waimakariri district</v>
      </c>
      <c r="G1694" s="37" t="str">
        <f>VLOOKUP(F1694,'TLA-EDB'!$A$12:$C$78,3,)</f>
        <v/>
      </c>
      <c r="H1694" s="65">
        <f>VLOOKUP($A1694,'NZ.Stat (Format)'!$C$10:$H$2050,4,)</f>
        <v>1260</v>
      </c>
      <c r="I1694" s="65">
        <f>VLOOKUP($A1694,'NZ.Stat (Format)'!$C$10:$H$2050,5,)</f>
        <v>1340</v>
      </c>
      <c r="J1694" s="65">
        <f>VLOOKUP($A1694,'NZ.Stat (Format)'!$C$10:$H$2050,6,)</f>
        <v>1410</v>
      </c>
      <c r="K1694" s="37"/>
      <c r="L1694" s="37"/>
    </row>
    <row r="1695" spans="1:12" x14ac:dyDescent="0.25">
      <c r="A1695" s="37" t="s">
        <v>1714</v>
      </c>
      <c r="B1695" s="37" t="s">
        <v>43</v>
      </c>
      <c r="C1695" s="37" t="s">
        <v>43</v>
      </c>
      <c r="D1695" s="37" t="b">
        <f t="shared" si="26"/>
        <v>1</v>
      </c>
      <c r="E1695" s="37" t="str">
        <f>VLOOKUP(C1695,'EDB naming'!$A$6:$B$36,2,)</f>
        <v>MainPower NZ</v>
      </c>
      <c r="F1695" s="37" t="str">
        <f>VLOOKUP(A1695,'NZ.Stat (Format)'!$C$10:$D$2050,2,)</f>
        <v>Waimakariri district</v>
      </c>
      <c r="G1695" s="37" t="str">
        <f>VLOOKUP(F1695,'TLA-EDB'!$A$12:$C$78,3,)</f>
        <v/>
      </c>
      <c r="H1695" s="65">
        <f>VLOOKUP($A1695,'NZ.Stat (Format)'!$C$10:$H$2050,4,)</f>
        <v>1280</v>
      </c>
      <c r="I1695" s="65">
        <f>VLOOKUP($A1695,'NZ.Stat (Format)'!$C$10:$H$2050,5,)</f>
        <v>1330</v>
      </c>
      <c r="J1695" s="65">
        <f>VLOOKUP($A1695,'NZ.Stat (Format)'!$C$10:$H$2050,6,)</f>
        <v>1360</v>
      </c>
      <c r="K1695" s="37"/>
      <c r="L1695" s="37"/>
    </row>
    <row r="1696" spans="1:12" x14ac:dyDescent="0.25">
      <c r="A1696" s="37" t="s">
        <v>1715</v>
      </c>
      <c r="B1696" s="37" t="s">
        <v>43</v>
      </c>
      <c r="C1696" s="37" t="s">
        <v>43</v>
      </c>
      <c r="D1696" s="37" t="b">
        <f t="shared" si="26"/>
        <v>1</v>
      </c>
      <c r="E1696" s="37" t="str">
        <f>VLOOKUP(C1696,'EDB naming'!$A$6:$B$36,2,)</f>
        <v>MainPower NZ</v>
      </c>
      <c r="F1696" s="37" t="str">
        <f>VLOOKUP(A1696,'NZ.Stat (Format)'!$C$10:$D$2050,2,)</f>
        <v>Waimakariri district</v>
      </c>
      <c r="G1696" s="37" t="str">
        <f>VLOOKUP(F1696,'TLA-EDB'!$A$12:$C$78,3,)</f>
        <v/>
      </c>
      <c r="H1696" s="65">
        <f>VLOOKUP($A1696,'NZ.Stat (Format)'!$C$10:$H$2050,4,)</f>
        <v>1100</v>
      </c>
      <c r="I1696" s="65">
        <f>VLOOKUP($A1696,'NZ.Stat (Format)'!$C$10:$H$2050,5,)</f>
        <v>1120</v>
      </c>
      <c r="J1696" s="65">
        <f>VLOOKUP($A1696,'NZ.Stat (Format)'!$C$10:$H$2050,6,)</f>
        <v>1130</v>
      </c>
      <c r="K1696" s="37"/>
      <c r="L1696" s="37"/>
    </row>
    <row r="1697" spans="1:12" x14ac:dyDescent="0.25">
      <c r="A1697" s="37" t="s">
        <v>1716</v>
      </c>
      <c r="B1697" s="37" t="s">
        <v>43</v>
      </c>
      <c r="C1697" s="37" t="s">
        <v>43</v>
      </c>
      <c r="D1697" s="37" t="b">
        <f t="shared" si="26"/>
        <v>1</v>
      </c>
      <c r="E1697" s="37" t="str">
        <f>VLOOKUP(C1697,'EDB naming'!$A$6:$B$36,2,)</f>
        <v>MainPower NZ</v>
      </c>
      <c r="F1697" s="37" t="str">
        <f>VLOOKUP(A1697,'NZ.Stat (Format)'!$C$10:$D$2050,2,)</f>
        <v>Waimakariri district</v>
      </c>
      <c r="G1697" s="37" t="str">
        <f>VLOOKUP(F1697,'TLA-EDB'!$A$12:$C$78,3,)</f>
        <v/>
      </c>
      <c r="H1697" s="65">
        <f>VLOOKUP($A1697,'NZ.Stat (Format)'!$C$10:$H$2050,4,)</f>
        <v>1480</v>
      </c>
      <c r="I1697" s="65">
        <f>VLOOKUP($A1697,'NZ.Stat (Format)'!$C$10:$H$2050,5,)</f>
        <v>1650</v>
      </c>
      <c r="J1697" s="65">
        <f>VLOOKUP($A1697,'NZ.Stat (Format)'!$C$10:$H$2050,6,)</f>
        <v>1810</v>
      </c>
      <c r="K1697" s="37"/>
      <c r="L1697" s="37"/>
    </row>
    <row r="1698" spans="1:12" x14ac:dyDescent="0.25">
      <c r="A1698" s="37" t="s">
        <v>1717</v>
      </c>
      <c r="B1698" s="37" t="s">
        <v>43</v>
      </c>
      <c r="C1698" s="37" t="s">
        <v>43</v>
      </c>
      <c r="D1698" s="37" t="b">
        <f t="shared" si="26"/>
        <v>1</v>
      </c>
      <c r="E1698" s="37" t="str">
        <f>VLOOKUP(C1698,'EDB naming'!$A$6:$B$36,2,)</f>
        <v>MainPower NZ</v>
      </c>
      <c r="F1698" s="37" t="str">
        <f>VLOOKUP(A1698,'NZ.Stat (Format)'!$C$10:$D$2050,2,)</f>
        <v>Waimakariri district</v>
      </c>
      <c r="G1698" s="37" t="str">
        <f>VLOOKUP(F1698,'TLA-EDB'!$A$12:$C$78,3,)</f>
        <v/>
      </c>
      <c r="H1698" s="65">
        <f>VLOOKUP($A1698,'NZ.Stat (Format)'!$C$10:$H$2050,4,)</f>
        <v>1610</v>
      </c>
      <c r="I1698" s="65">
        <f>VLOOKUP($A1698,'NZ.Stat (Format)'!$C$10:$H$2050,5,)</f>
        <v>1810</v>
      </c>
      <c r="J1698" s="65">
        <f>VLOOKUP($A1698,'NZ.Stat (Format)'!$C$10:$H$2050,6,)</f>
        <v>2020</v>
      </c>
      <c r="K1698" s="37"/>
      <c r="L1698" s="37"/>
    </row>
    <row r="1699" spans="1:12" x14ac:dyDescent="0.25">
      <c r="A1699" s="37" t="s">
        <v>1718</v>
      </c>
      <c r="B1699" s="37" t="s">
        <v>43</v>
      </c>
      <c r="C1699" s="37" t="s">
        <v>43</v>
      </c>
      <c r="D1699" s="37" t="b">
        <f t="shared" si="26"/>
        <v>1</v>
      </c>
      <c r="E1699" s="37" t="str">
        <f>VLOOKUP(C1699,'EDB naming'!$A$6:$B$36,2,)</f>
        <v>MainPower NZ</v>
      </c>
      <c r="F1699" s="37" t="str">
        <f>VLOOKUP(A1699,'NZ.Stat (Format)'!$C$10:$D$2050,2,)</f>
        <v>Waimakariri district</v>
      </c>
      <c r="G1699" s="37" t="str">
        <f>VLOOKUP(F1699,'TLA-EDB'!$A$12:$C$78,3,)</f>
        <v/>
      </c>
      <c r="H1699" s="65">
        <f>VLOOKUP($A1699,'NZ.Stat (Format)'!$C$10:$H$2050,4,)</f>
        <v>2180</v>
      </c>
      <c r="I1699" s="65">
        <f>VLOOKUP($A1699,'NZ.Stat (Format)'!$C$10:$H$2050,5,)</f>
        <v>2330</v>
      </c>
      <c r="J1699" s="65">
        <f>VLOOKUP($A1699,'NZ.Stat (Format)'!$C$10:$H$2050,6,)</f>
        <v>2460</v>
      </c>
      <c r="K1699" s="37"/>
      <c r="L1699" s="37"/>
    </row>
    <row r="1700" spans="1:12" x14ac:dyDescent="0.25">
      <c r="A1700" s="37" t="s">
        <v>1719</v>
      </c>
      <c r="B1700" s="37" t="s">
        <v>325</v>
      </c>
      <c r="C1700" s="37" t="s">
        <v>325</v>
      </c>
      <c r="D1700" s="37" t="b">
        <f t="shared" si="26"/>
        <v>1</v>
      </c>
      <c r="E1700" s="37" t="str">
        <f>VLOOKUP(C1700,'EDB naming'!$A$6:$B$36,2,)</f>
        <v>Orion NZ</v>
      </c>
      <c r="F1700" s="37" t="str">
        <f>VLOOKUP(A1700,'NZ.Stat (Format)'!$C$10:$D$2050,2,)</f>
        <v>Selwyn district</v>
      </c>
      <c r="G1700" s="37" t="str">
        <f>VLOOKUP(F1700,'TLA-EDB'!$A$12:$C$78,3,)</f>
        <v/>
      </c>
      <c r="H1700" s="65">
        <f>VLOOKUP($A1700,'NZ.Stat (Format)'!$C$10:$H$2050,4,)</f>
        <v>2230</v>
      </c>
      <c r="I1700" s="65">
        <f>VLOOKUP($A1700,'NZ.Stat (Format)'!$C$10:$H$2050,5,)</f>
        <v>2360</v>
      </c>
      <c r="J1700" s="65">
        <f>VLOOKUP($A1700,'NZ.Stat (Format)'!$C$10:$H$2050,6,)</f>
        <v>2390</v>
      </c>
      <c r="K1700" s="37"/>
      <c r="L1700" s="37"/>
    </row>
    <row r="1701" spans="1:12" x14ac:dyDescent="0.25">
      <c r="A1701" s="37" t="s">
        <v>1720</v>
      </c>
      <c r="B1701" s="37" t="s">
        <v>325</v>
      </c>
      <c r="C1701" s="37" t="s">
        <v>325</v>
      </c>
      <c r="D1701" s="37" t="b">
        <f t="shared" si="26"/>
        <v>1</v>
      </c>
      <c r="E1701" s="37" t="str">
        <f>VLOOKUP(C1701,'EDB naming'!$A$6:$B$36,2,)</f>
        <v>Orion NZ</v>
      </c>
      <c r="F1701" s="37" t="str">
        <f>VLOOKUP(A1701,'NZ.Stat (Format)'!$C$10:$D$2050,2,)</f>
        <v>Selwyn district</v>
      </c>
      <c r="G1701" s="37" t="str">
        <f>VLOOKUP(F1701,'TLA-EDB'!$A$12:$C$78,3,)</f>
        <v/>
      </c>
      <c r="H1701" s="65">
        <f>VLOOKUP($A1701,'NZ.Stat (Format)'!$C$10:$H$2050,4,)</f>
        <v>3700</v>
      </c>
      <c r="I1701" s="65">
        <f>VLOOKUP($A1701,'NZ.Stat (Format)'!$C$10:$H$2050,5,)</f>
        <v>4080</v>
      </c>
      <c r="J1701" s="65">
        <f>VLOOKUP($A1701,'NZ.Stat (Format)'!$C$10:$H$2050,6,)</f>
        <v>4380</v>
      </c>
      <c r="K1701" s="37"/>
      <c r="L1701" s="37"/>
    </row>
    <row r="1702" spans="1:12" x14ac:dyDescent="0.25">
      <c r="A1702" s="37" t="s">
        <v>1721</v>
      </c>
      <c r="B1702" s="37" t="s">
        <v>325</v>
      </c>
      <c r="C1702" s="37" t="s">
        <v>325</v>
      </c>
      <c r="D1702" s="37" t="b">
        <f t="shared" si="26"/>
        <v>1</v>
      </c>
      <c r="E1702" s="37" t="str">
        <f>VLOOKUP(C1702,'EDB naming'!$A$6:$B$36,2,)</f>
        <v>Orion NZ</v>
      </c>
      <c r="F1702" s="37" t="str">
        <f>VLOOKUP(A1702,'NZ.Stat (Format)'!$C$10:$D$2050,2,)</f>
        <v>Christchurch city</v>
      </c>
      <c r="G1702" s="37" t="str">
        <f>VLOOKUP(F1702,'TLA-EDB'!$A$12:$C$78,3,)</f>
        <v/>
      </c>
      <c r="H1702" s="65">
        <f>VLOOKUP($A1702,'NZ.Stat (Format)'!$C$10:$H$2050,4,)</f>
        <v>2550</v>
      </c>
      <c r="I1702" s="65">
        <f>VLOOKUP($A1702,'NZ.Stat (Format)'!$C$10:$H$2050,5,)</f>
        <v>2670</v>
      </c>
      <c r="J1702" s="65">
        <f>VLOOKUP($A1702,'NZ.Stat (Format)'!$C$10:$H$2050,6,)</f>
        <v>2790</v>
      </c>
      <c r="K1702" s="37"/>
      <c r="L1702" s="37"/>
    </row>
    <row r="1703" spans="1:12" x14ac:dyDescent="0.25">
      <c r="A1703" s="37" t="s">
        <v>1722</v>
      </c>
      <c r="B1703" s="37" t="s">
        <v>325</v>
      </c>
      <c r="C1703" s="37" t="s">
        <v>325</v>
      </c>
      <c r="D1703" s="37" t="b">
        <f t="shared" si="26"/>
        <v>1</v>
      </c>
      <c r="E1703" s="37" t="str">
        <f>VLOOKUP(C1703,'EDB naming'!$A$6:$B$36,2,)</f>
        <v>Orion NZ</v>
      </c>
      <c r="F1703" s="37" t="str">
        <f>VLOOKUP(A1703,'NZ.Stat (Format)'!$C$10:$D$2050,2,)</f>
        <v>Christchurch city</v>
      </c>
      <c r="G1703" s="37" t="str">
        <f>VLOOKUP(F1703,'TLA-EDB'!$A$12:$C$78,3,)</f>
        <v/>
      </c>
      <c r="H1703" s="65">
        <f>VLOOKUP($A1703,'NZ.Stat (Format)'!$C$10:$H$2050,4,)</f>
        <v>5600</v>
      </c>
      <c r="I1703" s="65">
        <f>VLOOKUP($A1703,'NZ.Stat (Format)'!$C$10:$H$2050,5,)</f>
        <v>5710</v>
      </c>
      <c r="J1703" s="65">
        <f>VLOOKUP($A1703,'NZ.Stat (Format)'!$C$10:$H$2050,6,)</f>
        <v>5810</v>
      </c>
      <c r="K1703" s="37"/>
      <c r="L1703" s="37"/>
    </row>
    <row r="1704" spans="1:12" x14ac:dyDescent="0.25">
      <c r="A1704" s="37" t="s">
        <v>1723</v>
      </c>
      <c r="B1704" s="37" t="s">
        <v>325</v>
      </c>
      <c r="C1704" s="37" t="s">
        <v>325</v>
      </c>
      <c r="D1704" s="37" t="b">
        <f t="shared" si="26"/>
        <v>1</v>
      </c>
      <c r="E1704" s="37" t="str">
        <f>VLOOKUP(C1704,'EDB naming'!$A$6:$B$36,2,)</f>
        <v>Orion NZ</v>
      </c>
      <c r="F1704" s="37" t="str">
        <f>VLOOKUP(A1704,'NZ.Stat (Format)'!$C$10:$D$2050,2,)</f>
        <v>Christchurch city</v>
      </c>
      <c r="G1704" s="37" t="str">
        <f>VLOOKUP(F1704,'TLA-EDB'!$A$12:$C$78,3,)</f>
        <v/>
      </c>
      <c r="H1704" s="65">
        <f>VLOOKUP($A1704,'NZ.Stat (Format)'!$C$10:$H$2050,4,)</f>
        <v>6860</v>
      </c>
      <c r="I1704" s="65">
        <f>VLOOKUP($A1704,'NZ.Stat (Format)'!$C$10:$H$2050,5,)</f>
        <v>6910</v>
      </c>
      <c r="J1704" s="65">
        <f>VLOOKUP($A1704,'NZ.Stat (Format)'!$C$10:$H$2050,6,)</f>
        <v>6980</v>
      </c>
      <c r="K1704" s="37"/>
      <c r="L1704" s="37"/>
    </row>
    <row r="1705" spans="1:12" x14ac:dyDescent="0.25">
      <c r="A1705" s="37" t="s">
        <v>1724</v>
      </c>
      <c r="B1705" s="37" t="s">
        <v>325</v>
      </c>
      <c r="C1705" s="37" t="s">
        <v>325</v>
      </c>
      <c r="D1705" s="37" t="b">
        <f t="shared" si="26"/>
        <v>1</v>
      </c>
      <c r="E1705" s="37" t="str">
        <f>VLOOKUP(C1705,'EDB naming'!$A$6:$B$36,2,)</f>
        <v>Orion NZ</v>
      </c>
      <c r="F1705" s="37" t="str">
        <f>VLOOKUP(A1705,'NZ.Stat (Format)'!$C$10:$D$2050,2,)</f>
        <v>Christchurch city</v>
      </c>
      <c r="G1705" s="37" t="str">
        <f>VLOOKUP(F1705,'TLA-EDB'!$A$12:$C$78,3,)</f>
        <v/>
      </c>
      <c r="H1705" s="65">
        <f>VLOOKUP($A1705,'NZ.Stat (Format)'!$C$10:$H$2050,4,)</f>
        <v>7130</v>
      </c>
      <c r="I1705" s="65">
        <f>VLOOKUP($A1705,'NZ.Stat (Format)'!$C$10:$H$2050,5,)</f>
        <v>9520</v>
      </c>
      <c r="J1705" s="65">
        <f>VLOOKUP($A1705,'NZ.Stat (Format)'!$C$10:$H$2050,6,)</f>
        <v>10100</v>
      </c>
      <c r="K1705" s="37"/>
      <c r="L1705" s="37"/>
    </row>
    <row r="1706" spans="1:12" x14ac:dyDescent="0.25">
      <c r="A1706" s="37" t="s">
        <v>1725</v>
      </c>
      <c r="B1706" s="37" t="s">
        <v>325</v>
      </c>
      <c r="C1706" s="37" t="s">
        <v>325</v>
      </c>
      <c r="D1706" s="37" t="b">
        <f t="shared" si="26"/>
        <v>1</v>
      </c>
      <c r="E1706" s="37" t="str">
        <f>VLOOKUP(C1706,'EDB naming'!$A$6:$B$36,2,)</f>
        <v>Orion NZ</v>
      </c>
      <c r="F1706" s="37" t="str">
        <f>VLOOKUP(A1706,'NZ.Stat (Format)'!$C$10:$D$2050,2,)</f>
        <v>Christchurch city</v>
      </c>
      <c r="G1706" s="37" t="str">
        <f>VLOOKUP(F1706,'TLA-EDB'!$A$12:$C$78,3,)</f>
        <v/>
      </c>
      <c r="H1706" s="65">
        <f>VLOOKUP($A1706,'NZ.Stat (Format)'!$C$10:$H$2050,4,)</f>
        <v>1610</v>
      </c>
      <c r="I1706" s="65">
        <f>VLOOKUP($A1706,'NZ.Stat (Format)'!$C$10:$H$2050,5,)</f>
        <v>1680</v>
      </c>
      <c r="J1706" s="65">
        <f>VLOOKUP($A1706,'NZ.Stat (Format)'!$C$10:$H$2050,6,)</f>
        <v>1730</v>
      </c>
      <c r="K1706" s="37"/>
      <c r="L1706" s="37"/>
    </row>
    <row r="1707" spans="1:12" x14ac:dyDescent="0.25">
      <c r="A1707" s="37" t="s">
        <v>1726</v>
      </c>
      <c r="B1707" s="37" t="s">
        <v>325</v>
      </c>
      <c r="C1707" s="37" t="s">
        <v>325</v>
      </c>
      <c r="D1707" s="37" t="b">
        <f t="shared" si="26"/>
        <v>1</v>
      </c>
      <c r="E1707" s="37" t="str">
        <f>VLOOKUP(C1707,'EDB naming'!$A$6:$B$36,2,)</f>
        <v>Orion NZ</v>
      </c>
      <c r="F1707" s="37" t="str">
        <f>VLOOKUP(A1707,'NZ.Stat (Format)'!$C$10:$D$2050,2,)</f>
        <v>Christchurch city</v>
      </c>
      <c r="G1707" s="37" t="str">
        <f>VLOOKUP(F1707,'TLA-EDB'!$A$12:$C$78,3,)</f>
        <v/>
      </c>
      <c r="H1707" s="65">
        <f>VLOOKUP($A1707,'NZ.Stat (Format)'!$C$10:$H$2050,4,)</f>
        <v>2620</v>
      </c>
      <c r="I1707" s="65">
        <f>VLOOKUP($A1707,'NZ.Stat (Format)'!$C$10:$H$2050,5,)</f>
        <v>4850</v>
      </c>
      <c r="J1707" s="65">
        <f>VLOOKUP($A1707,'NZ.Stat (Format)'!$C$10:$H$2050,6,)</f>
        <v>6570</v>
      </c>
      <c r="K1707" s="37"/>
      <c r="L1707" s="37"/>
    </row>
    <row r="1708" spans="1:12" x14ac:dyDescent="0.25">
      <c r="A1708" s="37" t="s">
        <v>1727</v>
      </c>
      <c r="B1708" s="37" t="s">
        <v>325</v>
      </c>
      <c r="C1708" s="37" t="s">
        <v>325</v>
      </c>
      <c r="D1708" s="37" t="b">
        <f t="shared" si="26"/>
        <v>1</v>
      </c>
      <c r="E1708" s="37" t="str">
        <f>VLOOKUP(C1708,'EDB naming'!$A$6:$B$36,2,)</f>
        <v>Orion NZ</v>
      </c>
      <c r="F1708" s="37" t="str">
        <f>VLOOKUP(A1708,'NZ.Stat (Format)'!$C$10:$D$2050,2,)</f>
        <v>Christchurch city</v>
      </c>
      <c r="G1708" s="37" t="str">
        <f>VLOOKUP(F1708,'TLA-EDB'!$A$12:$C$78,3,)</f>
        <v/>
      </c>
      <c r="H1708" s="65">
        <f>VLOOKUP($A1708,'NZ.Stat (Format)'!$C$10:$H$2050,4,)</f>
        <v>3830</v>
      </c>
      <c r="I1708" s="65">
        <f>VLOOKUP($A1708,'NZ.Stat (Format)'!$C$10:$H$2050,5,)</f>
        <v>3920</v>
      </c>
      <c r="J1708" s="65">
        <f>VLOOKUP($A1708,'NZ.Stat (Format)'!$C$10:$H$2050,6,)</f>
        <v>4020</v>
      </c>
      <c r="K1708" s="37"/>
      <c r="L1708" s="37"/>
    </row>
    <row r="1709" spans="1:12" x14ac:dyDescent="0.25">
      <c r="A1709" s="37" t="s">
        <v>1728</v>
      </c>
      <c r="B1709" s="37" t="s">
        <v>325</v>
      </c>
      <c r="C1709" s="37" t="s">
        <v>325</v>
      </c>
      <c r="D1709" s="37" t="b">
        <f t="shared" si="26"/>
        <v>1</v>
      </c>
      <c r="E1709" s="37" t="str">
        <f>VLOOKUP(C1709,'EDB naming'!$A$6:$B$36,2,)</f>
        <v>Orion NZ</v>
      </c>
      <c r="F1709" s="37" t="str">
        <f>VLOOKUP(A1709,'NZ.Stat (Format)'!$C$10:$D$2050,2,)</f>
        <v>Christchurch city</v>
      </c>
      <c r="G1709" s="37" t="str">
        <f>VLOOKUP(F1709,'TLA-EDB'!$A$12:$C$78,3,)</f>
        <v/>
      </c>
      <c r="H1709" s="65">
        <f>VLOOKUP($A1709,'NZ.Stat (Format)'!$C$10:$H$2050,4,)</f>
        <v>2040</v>
      </c>
      <c r="I1709" s="65">
        <f>VLOOKUP($A1709,'NZ.Stat (Format)'!$C$10:$H$2050,5,)</f>
        <v>2110</v>
      </c>
      <c r="J1709" s="65">
        <f>VLOOKUP($A1709,'NZ.Stat (Format)'!$C$10:$H$2050,6,)</f>
        <v>2180</v>
      </c>
      <c r="K1709" s="37"/>
      <c r="L1709" s="37"/>
    </row>
    <row r="1710" spans="1:12" x14ac:dyDescent="0.25">
      <c r="A1710" s="37" t="s">
        <v>1729</v>
      </c>
      <c r="B1710" s="37" t="s">
        <v>325</v>
      </c>
      <c r="C1710" s="37" t="s">
        <v>325</v>
      </c>
      <c r="D1710" s="37" t="b">
        <f t="shared" si="26"/>
        <v>1</v>
      </c>
      <c r="E1710" s="37" t="str">
        <f>VLOOKUP(C1710,'EDB naming'!$A$6:$B$36,2,)</f>
        <v>Orion NZ</v>
      </c>
      <c r="F1710" s="37" t="str">
        <f>VLOOKUP(A1710,'NZ.Stat (Format)'!$C$10:$D$2050,2,)</f>
        <v>Christchurch city</v>
      </c>
      <c r="G1710" s="37" t="str">
        <f>VLOOKUP(F1710,'TLA-EDB'!$A$12:$C$78,3,)</f>
        <v/>
      </c>
      <c r="H1710" s="65">
        <f>VLOOKUP($A1710,'NZ.Stat (Format)'!$C$10:$H$2050,4,)</f>
        <v>3400</v>
      </c>
      <c r="I1710" s="65">
        <f>VLOOKUP($A1710,'NZ.Stat (Format)'!$C$10:$H$2050,5,)</f>
        <v>3590</v>
      </c>
      <c r="J1710" s="65">
        <f>VLOOKUP($A1710,'NZ.Stat (Format)'!$C$10:$H$2050,6,)</f>
        <v>3670</v>
      </c>
      <c r="K1710" s="37"/>
      <c r="L1710" s="37"/>
    </row>
    <row r="1711" spans="1:12" x14ac:dyDescent="0.25">
      <c r="A1711" s="37" t="s">
        <v>1730</v>
      </c>
      <c r="B1711" s="37" t="s">
        <v>325</v>
      </c>
      <c r="C1711" s="37" t="s">
        <v>325</v>
      </c>
      <c r="D1711" s="37" t="b">
        <f t="shared" si="26"/>
        <v>1</v>
      </c>
      <c r="E1711" s="37" t="str">
        <f>VLOOKUP(C1711,'EDB naming'!$A$6:$B$36,2,)</f>
        <v>Orion NZ</v>
      </c>
      <c r="F1711" s="37" t="str">
        <f>VLOOKUP(A1711,'NZ.Stat (Format)'!$C$10:$D$2050,2,)</f>
        <v>Christchurch city</v>
      </c>
      <c r="G1711" s="37" t="str">
        <f>VLOOKUP(F1711,'TLA-EDB'!$A$12:$C$78,3,)</f>
        <v/>
      </c>
      <c r="H1711" s="65">
        <f>VLOOKUP($A1711,'NZ.Stat (Format)'!$C$10:$H$2050,4,)</f>
        <v>740</v>
      </c>
      <c r="I1711" s="65">
        <f>VLOOKUP($A1711,'NZ.Stat (Format)'!$C$10:$H$2050,5,)</f>
        <v>2470</v>
      </c>
      <c r="J1711" s="65">
        <f>VLOOKUP($A1711,'NZ.Stat (Format)'!$C$10:$H$2050,6,)</f>
        <v>4210</v>
      </c>
      <c r="K1711" s="37"/>
      <c r="L1711" s="37"/>
    </row>
    <row r="1712" spans="1:12" x14ac:dyDescent="0.25">
      <c r="A1712" s="37" t="s">
        <v>1731</v>
      </c>
      <c r="B1712" s="37" t="s">
        <v>325</v>
      </c>
      <c r="C1712" s="37" t="s">
        <v>325</v>
      </c>
      <c r="D1712" s="37" t="b">
        <f t="shared" si="26"/>
        <v>1</v>
      </c>
      <c r="E1712" s="37" t="str">
        <f>VLOOKUP(C1712,'EDB naming'!$A$6:$B$36,2,)</f>
        <v>Orion NZ</v>
      </c>
      <c r="F1712" s="37" t="str">
        <f>VLOOKUP(A1712,'NZ.Stat (Format)'!$C$10:$D$2050,2,)</f>
        <v>Selwyn district</v>
      </c>
      <c r="G1712" s="37" t="str">
        <f>VLOOKUP(F1712,'TLA-EDB'!$A$12:$C$78,3,)</f>
        <v/>
      </c>
      <c r="H1712" s="65">
        <f>VLOOKUP($A1712,'NZ.Stat (Format)'!$C$10:$H$2050,4,)</f>
        <v>3230</v>
      </c>
      <c r="I1712" s="65">
        <f>VLOOKUP($A1712,'NZ.Stat (Format)'!$C$10:$H$2050,5,)</f>
        <v>3370</v>
      </c>
      <c r="J1712" s="65">
        <f>VLOOKUP($A1712,'NZ.Stat (Format)'!$C$10:$H$2050,6,)</f>
        <v>3510</v>
      </c>
      <c r="K1712" s="37"/>
      <c r="L1712" s="37"/>
    </row>
    <row r="1713" spans="1:12" x14ac:dyDescent="0.25">
      <c r="A1713" s="37" t="s">
        <v>1732</v>
      </c>
      <c r="B1713" s="37" t="s">
        <v>325</v>
      </c>
      <c r="C1713" s="37" t="s">
        <v>325</v>
      </c>
      <c r="D1713" s="37" t="b">
        <f t="shared" si="26"/>
        <v>1</v>
      </c>
      <c r="E1713" s="37" t="str">
        <f>VLOOKUP(C1713,'EDB naming'!$A$6:$B$36,2,)</f>
        <v>Orion NZ</v>
      </c>
      <c r="F1713" s="37" t="str">
        <f>VLOOKUP(A1713,'NZ.Stat (Format)'!$C$10:$D$2050,2,)</f>
        <v>Selwyn district</v>
      </c>
      <c r="G1713" s="37" t="str">
        <f>VLOOKUP(F1713,'TLA-EDB'!$A$12:$C$78,3,)</f>
        <v/>
      </c>
      <c r="H1713" s="65">
        <f>VLOOKUP($A1713,'NZ.Stat (Format)'!$C$10:$H$2050,4,)</f>
        <v>2510</v>
      </c>
      <c r="I1713" s="65">
        <f>VLOOKUP($A1713,'NZ.Stat (Format)'!$C$10:$H$2050,5,)</f>
        <v>3260</v>
      </c>
      <c r="J1713" s="65">
        <f>VLOOKUP($A1713,'NZ.Stat (Format)'!$C$10:$H$2050,6,)</f>
        <v>3830</v>
      </c>
      <c r="K1713" s="37"/>
      <c r="L1713" s="37"/>
    </row>
    <row r="1714" spans="1:12" x14ac:dyDescent="0.25">
      <c r="A1714" s="37" t="s">
        <v>1733</v>
      </c>
      <c r="B1714" s="37" t="s">
        <v>325</v>
      </c>
      <c r="C1714" s="37" t="s">
        <v>325</v>
      </c>
      <c r="D1714" s="37" t="b">
        <f t="shared" si="26"/>
        <v>1</v>
      </c>
      <c r="E1714" s="37" t="str">
        <f>VLOOKUP(C1714,'EDB naming'!$A$6:$B$36,2,)</f>
        <v>Orion NZ</v>
      </c>
      <c r="F1714" s="37" t="str">
        <f>VLOOKUP(A1714,'NZ.Stat (Format)'!$C$10:$D$2050,2,)</f>
        <v>Christchurch city</v>
      </c>
      <c r="G1714" s="37" t="str">
        <f>VLOOKUP(F1714,'TLA-EDB'!$A$12:$C$78,3,)</f>
        <v/>
      </c>
      <c r="H1714" s="65">
        <f>VLOOKUP($A1714,'NZ.Stat (Format)'!$C$10:$H$2050,4,)</f>
        <v>3480</v>
      </c>
      <c r="I1714" s="65">
        <f>VLOOKUP($A1714,'NZ.Stat (Format)'!$C$10:$H$2050,5,)</f>
        <v>3510</v>
      </c>
      <c r="J1714" s="65">
        <f>VLOOKUP($A1714,'NZ.Stat (Format)'!$C$10:$H$2050,6,)</f>
        <v>3550</v>
      </c>
      <c r="K1714" s="37"/>
      <c r="L1714" s="37"/>
    </row>
    <row r="1715" spans="1:12" x14ac:dyDescent="0.25">
      <c r="A1715" s="37" t="s">
        <v>1734</v>
      </c>
      <c r="B1715" s="37" t="s">
        <v>325</v>
      </c>
      <c r="C1715" s="37" t="s">
        <v>325</v>
      </c>
      <c r="D1715" s="37" t="b">
        <f t="shared" si="26"/>
        <v>1</v>
      </c>
      <c r="E1715" s="37" t="str">
        <f>VLOOKUP(C1715,'EDB naming'!$A$6:$B$36,2,)</f>
        <v>Orion NZ</v>
      </c>
      <c r="F1715" s="37" t="str">
        <f>VLOOKUP(A1715,'NZ.Stat (Format)'!$C$10:$D$2050,2,)</f>
        <v>Christchurch city</v>
      </c>
      <c r="G1715" s="37" t="str">
        <f>VLOOKUP(F1715,'TLA-EDB'!$A$12:$C$78,3,)</f>
        <v/>
      </c>
      <c r="H1715" s="65">
        <f>VLOOKUP($A1715,'NZ.Stat (Format)'!$C$10:$H$2050,4,)</f>
        <v>240</v>
      </c>
      <c r="I1715" s="65">
        <f>VLOOKUP($A1715,'NZ.Stat (Format)'!$C$10:$H$2050,5,)</f>
        <v>240</v>
      </c>
      <c r="J1715" s="65">
        <f>VLOOKUP($A1715,'NZ.Stat (Format)'!$C$10:$H$2050,6,)</f>
        <v>240</v>
      </c>
      <c r="K1715" s="37"/>
      <c r="L1715" s="37"/>
    </row>
    <row r="1716" spans="1:12" x14ac:dyDescent="0.25">
      <c r="A1716" s="37" t="s">
        <v>1735</v>
      </c>
      <c r="B1716" s="37" t="s">
        <v>325</v>
      </c>
      <c r="C1716" s="37" t="s">
        <v>325</v>
      </c>
      <c r="D1716" s="37" t="b">
        <f t="shared" si="26"/>
        <v>1</v>
      </c>
      <c r="E1716" s="37" t="str">
        <f>VLOOKUP(C1716,'EDB naming'!$A$6:$B$36,2,)</f>
        <v>Orion NZ</v>
      </c>
      <c r="F1716" s="37" t="str">
        <f>VLOOKUP(A1716,'NZ.Stat (Format)'!$C$10:$D$2050,2,)</f>
        <v>Christchurch city</v>
      </c>
      <c r="G1716" s="37" t="str">
        <f>VLOOKUP(F1716,'TLA-EDB'!$A$12:$C$78,3,)</f>
        <v/>
      </c>
      <c r="H1716" s="65">
        <f>VLOOKUP($A1716,'NZ.Stat (Format)'!$C$10:$H$2050,4,)</f>
        <v>4460</v>
      </c>
      <c r="I1716" s="65">
        <f>VLOOKUP($A1716,'NZ.Stat (Format)'!$C$10:$H$2050,5,)</f>
        <v>4550</v>
      </c>
      <c r="J1716" s="65">
        <f>VLOOKUP($A1716,'NZ.Stat (Format)'!$C$10:$H$2050,6,)</f>
        <v>4640</v>
      </c>
      <c r="K1716" s="37"/>
      <c r="L1716" s="37"/>
    </row>
    <row r="1717" spans="1:12" x14ac:dyDescent="0.25">
      <c r="A1717" s="37" t="s">
        <v>1736</v>
      </c>
      <c r="B1717" s="37" t="s">
        <v>325</v>
      </c>
      <c r="C1717" s="37" t="s">
        <v>325</v>
      </c>
      <c r="D1717" s="37" t="b">
        <f t="shared" si="26"/>
        <v>1</v>
      </c>
      <c r="E1717" s="37" t="str">
        <f>VLOOKUP(C1717,'EDB naming'!$A$6:$B$36,2,)</f>
        <v>Orion NZ</v>
      </c>
      <c r="F1717" s="37" t="str">
        <f>VLOOKUP(A1717,'NZ.Stat (Format)'!$C$10:$D$2050,2,)</f>
        <v>Christchurch city</v>
      </c>
      <c r="G1717" s="37" t="str">
        <f>VLOOKUP(F1717,'TLA-EDB'!$A$12:$C$78,3,)</f>
        <v/>
      </c>
      <c r="H1717" s="65">
        <f>VLOOKUP($A1717,'NZ.Stat (Format)'!$C$10:$H$2050,4,)</f>
        <v>2580</v>
      </c>
      <c r="I1717" s="65">
        <f>VLOOKUP($A1717,'NZ.Stat (Format)'!$C$10:$H$2050,5,)</f>
        <v>2640</v>
      </c>
      <c r="J1717" s="65">
        <f>VLOOKUP($A1717,'NZ.Stat (Format)'!$C$10:$H$2050,6,)</f>
        <v>2690</v>
      </c>
      <c r="K1717" s="37"/>
      <c r="L1717" s="37"/>
    </row>
    <row r="1718" spans="1:12" x14ac:dyDescent="0.25">
      <c r="A1718" s="37" t="s">
        <v>1737</v>
      </c>
      <c r="B1718" s="37" t="s">
        <v>325</v>
      </c>
      <c r="C1718" s="37" t="s">
        <v>325</v>
      </c>
      <c r="D1718" s="37" t="b">
        <f t="shared" si="26"/>
        <v>1</v>
      </c>
      <c r="E1718" s="37" t="str">
        <f>VLOOKUP(C1718,'EDB naming'!$A$6:$B$36,2,)</f>
        <v>Orion NZ</v>
      </c>
      <c r="F1718" s="37" t="str">
        <f>VLOOKUP(A1718,'NZ.Stat (Format)'!$C$10:$D$2050,2,)</f>
        <v>Christchurch city</v>
      </c>
      <c r="G1718" s="37" t="str">
        <f>VLOOKUP(F1718,'TLA-EDB'!$A$12:$C$78,3,)</f>
        <v/>
      </c>
      <c r="H1718" s="65">
        <f>VLOOKUP($A1718,'NZ.Stat (Format)'!$C$10:$H$2050,4,)</f>
        <v>820</v>
      </c>
      <c r="I1718" s="65">
        <f>VLOOKUP($A1718,'NZ.Stat (Format)'!$C$10:$H$2050,5,)</f>
        <v>970</v>
      </c>
      <c r="J1718" s="65">
        <f>VLOOKUP($A1718,'NZ.Stat (Format)'!$C$10:$H$2050,6,)</f>
        <v>1110</v>
      </c>
      <c r="K1718" s="37"/>
      <c r="L1718" s="37"/>
    </row>
    <row r="1719" spans="1:12" x14ac:dyDescent="0.25">
      <c r="A1719" s="37" t="s">
        <v>1738</v>
      </c>
      <c r="B1719" s="37" t="s">
        <v>325</v>
      </c>
      <c r="C1719" s="37" t="s">
        <v>325</v>
      </c>
      <c r="D1719" s="37" t="b">
        <f t="shared" si="26"/>
        <v>1</v>
      </c>
      <c r="E1719" s="37" t="str">
        <f>VLOOKUP(C1719,'EDB naming'!$A$6:$B$36,2,)</f>
        <v>Orion NZ</v>
      </c>
      <c r="F1719" s="37" t="str">
        <f>VLOOKUP(A1719,'NZ.Stat (Format)'!$C$10:$D$2050,2,)</f>
        <v>Selwyn district</v>
      </c>
      <c r="G1719" s="37" t="str">
        <f>VLOOKUP(F1719,'TLA-EDB'!$A$12:$C$78,3,)</f>
        <v/>
      </c>
      <c r="H1719" s="65">
        <f>VLOOKUP($A1719,'NZ.Stat (Format)'!$C$10:$H$2050,4,)</f>
        <v>770</v>
      </c>
      <c r="I1719" s="65">
        <f>VLOOKUP($A1719,'NZ.Stat (Format)'!$C$10:$H$2050,5,)</f>
        <v>800</v>
      </c>
      <c r="J1719" s="65">
        <f>VLOOKUP($A1719,'NZ.Stat (Format)'!$C$10:$H$2050,6,)</f>
        <v>830</v>
      </c>
      <c r="K1719" s="37"/>
      <c r="L1719" s="37"/>
    </row>
    <row r="1720" spans="1:12" x14ac:dyDescent="0.25">
      <c r="A1720" s="37" t="s">
        <v>1739</v>
      </c>
      <c r="B1720" s="37" t="s">
        <v>325</v>
      </c>
      <c r="C1720" s="37" t="s">
        <v>325</v>
      </c>
      <c r="D1720" s="37" t="b">
        <f t="shared" si="26"/>
        <v>1</v>
      </c>
      <c r="E1720" s="37" t="str">
        <f>VLOOKUP(C1720,'EDB naming'!$A$6:$B$36,2,)</f>
        <v>Orion NZ</v>
      </c>
      <c r="F1720" s="37" t="str">
        <f>VLOOKUP(A1720,'NZ.Stat (Format)'!$C$10:$D$2050,2,)</f>
        <v>Christchurch city</v>
      </c>
      <c r="G1720" s="37" t="str">
        <f>VLOOKUP(F1720,'TLA-EDB'!$A$12:$C$78,3,)</f>
        <v/>
      </c>
      <c r="H1720" s="65">
        <f>VLOOKUP($A1720,'NZ.Stat (Format)'!$C$10:$H$2050,4,)</f>
        <v>3050</v>
      </c>
      <c r="I1720" s="65">
        <f>VLOOKUP($A1720,'NZ.Stat (Format)'!$C$10:$H$2050,5,)</f>
        <v>3110</v>
      </c>
      <c r="J1720" s="65">
        <f>VLOOKUP($A1720,'NZ.Stat (Format)'!$C$10:$H$2050,6,)</f>
        <v>3170</v>
      </c>
      <c r="K1720" s="37"/>
      <c r="L1720" s="37"/>
    </row>
    <row r="1721" spans="1:12" x14ac:dyDescent="0.25">
      <c r="A1721" s="37" t="s">
        <v>1740</v>
      </c>
      <c r="B1721" s="37" t="s">
        <v>325</v>
      </c>
      <c r="C1721" s="37" t="s">
        <v>325</v>
      </c>
      <c r="D1721" s="37" t="b">
        <f t="shared" si="26"/>
        <v>1</v>
      </c>
      <c r="E1721" s="37" t="str">
        <f>VLOOKUP(C1721,'EDB naming'!$A$6:$B$36,2,)</f>
        <v>Orion NZ</v>
      </c>
      <c r="F1721" s="37" t="str">
        <f>VLOOKUP(A1721,'NZ.Stat (Format)'!$C$10:$D$2050,2,)</f>
        <v>Christchurch city</v>
      </c>
      <c r="G1721" s="37" t="str">
        <f>VLOOKUP(F1721,'TLA-EDB'!$A$12:$C$78,3,)</f>
        <v/>
      </c>
      <c r="H1721" s="65">
        <f>VLOOKUP($A1721,'NZ.Stat (Format)'!$C$10:$H$2050,4,)</f>
        <v>3620</v>
      </c>
      <c r="I1721" s="65">
        <f>VLOOKUP($A1721,'NZ.Stat (Format)'!$C$10:$H$2050,5,)</f>
        <v>4420</v>
      </c>
      <c r="J1721" s="65">
        <f>VLOOKUP($A1721,'NZ.Stat (Format)'!$C$10:$H$2050,6,)</f>
        <v>5160</v>
      </c>
      <c r="K1721" s="37"/>
      <c r="L1721" s="37"/>
    </row>
    <row r="1722" spans="1:12" x14ac:dyDescent="0.25">
      <c r="A1722" s="37" t="s">
        <v>1741</v>
      </c>
      <c r="B1722" s="37" t="s">
        <v>325</v>
      </c>
      <c r="C1722" s="37" t="s">
        <v>325</v>
      </c>
      <c r="D1722" s="37" t="b">
        <f t="shared" si="26"/>
        <v>1</v>
      </c>
      <c r="E1722" s="37" t="str">
        <f>VLOOKUP(C1722,'EDB naming'!$A$6:$B$36,2,)</f>
        <v>Orion NZ</v>
      </c>
      <c r="F1722" s="37" t="str">
        <f>VLOOKUP(A1722,'NZ.Stat (Format)'!$C$10:$D$2050,2,)</f>
        <v>Christchurch city</v>
      </c>
      <c r="G1722" s="37" t="str">
        <f>VLOOKUP(F1722,'TLA-EDB'!$A$12:$C$78,3,)</f>
        <v/>
      </c>
      <c r="H1722" s="65">
        <f>VLOOKUP($A1722,'NZ.Stat (Format)'!$C$10:$H$2050,4,)</f>
        <v>5020</v>
      </c>
      <c r="I1722" s="65">
        <f>VLOOKUP($A1722,'NZ.Stat (Format)'!$C$10:$H$2050,5,)</f>
        <v>5070</v>
      </c>
      <c r="J1722" s="65">
        <f>VLOOKUP($A1722,'NZ.Stat (Format)'!$C$10:$H$2050,6,)</f>
        <v>5140</v>
      </c>
      <c r="K1722" s="37"/>
      <c r="L1722" s="37"/>
    </row>
    <row r="1723" spans="1:12" x14ac:dyDescent="0.25">
      <c r="A1723" s="37" t="s">
        <v>1742</v>
      </c>
      <c r="B1723" s="37" t="s">
        <v>325</v>
      </c>
      <c r="C1723" s="37" t="s">
        <v>325</v>
      </c>
      <c r="D1723" s="37" t="b">
        <f t="shared" si="26"/>
        <v>1</v>
      </c>
      <c r="E1723" s="37" t="str">
        <f>VLOOKUP(C1723,'EDB naming'!$A$6:$B$36,2,)</f>
        <v>Orion NZ</v>
      </c>
      <c r="F1723" s="37" t="str">
        <f>VLOOKUP(A1723,'NZ.Stat (Format)'!$C$10:$D$2050,2,)</f>
        <v>Christchurch city</v>
      </c>
      <c r="G1723" s="37" t="str">
        <f>VLOOKUP(F1723,'TLA-EDB'!$A$12:$C$78,3,)</f>
        <v/>
      </c>
      <c r="H1723" s="65">
        <f>VLOOKUP($A1723,'NZ.Stat (Format)'!$C$10:$H$2050,4,)</f>
        <v>3470</v>
      </c>
      <c r="I1723" s="65">
        <f>VLOOKUP($A1723,'NZ.Stat (Format)'!$C$10:$H$2050,5,)</f>
        <v>3540</v>
      </c>
      <c r="J1723" s="65">
        <f>VLOOKUP($A1723,'NZ.Stat (Format)'!$C$10:$H$2050,6,)</f>
        <v>3610</v>
      </c>
      <c r="K1723" s="37"/>
      <c r="L1723" s="37"/>
    </row>
    <row r="1724" spans="1:12" x14ac:dyDescent="0.25">
      <c r="A1724" s="37" t="s">
        <v>1743</v>
      </c>
      <c r="B1724" s="37" t="s">
        <v>325</v>
      </c>
      <c r="C1724" s="37" t="s">
        <v>325</v>
      </c>
      <c r="D1724" s="37" t="b">
        <f t="shared" si="26"/>
        <v>1</v>
      </c>
      <c r="E1724" s="37" t="str">
        <f>VLOOKUP(C1724,'EDB naming'!$A$6:$B$36,2,)</f>
        <v>Orion NZ</v>
      </c>
      <c r="F1724" s="37" t="str">
        <f>VLOOKUP(A1724,'NZ.Stat (Format)'!$C$10:$D$2050,2,)</f>
        <v>Christchurch city</v>
      </c>
      <c r="G1724" s="37" t="str">
        <f>VLOOKUP(F1724,'TLA-EDB'!$A$12:$C$78,3,)</f>
        <v/>
      </c>
      <c r="H1724" s="65">
        <f>VLOOKUP($A1724,'NZ.Stat (Format)'!$C$10:$H$2050,4,)</f>
        <v>2550</v>
      </c>
      <c r="I1724" s="65">
        <f>VLOOKUP($A1724,'NZ.Stat (Format)'!$C$10:$H$2050,5,)</f>
        <v>2600</v>
      </c>
      <c r="J1724" s="65">
        <f>VLOOKUP($A1724,'NZ.Stat (Format)'!$C$10:$H$2050,6,)</f>
        <v>2650</v>
      </c>
      <c r="K1724" s="37"/>
      <c r="L1724" s="37"/>
    </row>
    <row r="1725" spans="1:12" x14ac:dyDescent="0.25">
      <c r="A1725" s="37" t="s">
        <v>1744</v>
      </c>
      <c r="B1725" s="37" t="s">
        <v>325</v>
      </c>
      <c r="C1725" s="37" t="s">
        <v>325</v>
      </c>
      <c r="D1725" s="37" t="b">
        <f t="shared" si="26"/>
        <v>1</v>
      </c>
      <c r="E1725" s="37" t="str">
        <f>VLOOKUP(C1725,'EDB naming'!$A$6:$B$36,2,)</f>
        <v>Orion NZ</v>
      </c>
      <c r="F1725" s="37" t="str">
        <f>VLOOKUP(A1725,'NZ.Stat (Format)'!$C$10:$D$2050,2,)</f>
        <v>Christchurch city</v>
      </c>
      <c r="G1725" s="37" t="str">
        <f>VLOOKUP(F1725,'TLA-EDB'!$A$12:$C$78,3,)</f>
        <v/>
      </c>
      <c r="H1725" s="65">
        <f>VLOOKUP($A1725,'NZ.Stat (Format)'!$C$10:$H$2050,4,)</f>
        <v>2520</v>
      </c>
      <c r="I1725" s="65">
        <f>VLOOKUP($A1725,'NZ.Stat (Format)'!$C$10:$H$2050,5,)</f>
        <v>2550</v>
      </c>
      <c r="J1725" s="65">
        <f>VLOOKUP($A1725,'NZ.Stat (Format)'!$C$10:$H$2050,6,)</f>
        <v>2580</v>
      </c>
      <c r="K1725" s="37"/>
      <c r="L1725" s="37"/>
    </row>
    <row r="1726" spans="1:12" x14ac:dyDescent="0.25">
      <c r="A1726" s="37" t="s">
        <v>1745</v>
      </c>
      <c r="B1726" s="37" t="s">
        <v>325</v>
      </c>
      <c r="C1726" s="37" t="s">
        <v>325</v>
      </c>
      <c r="D1726" s="37" t="b">
        <f t="shared" si="26"/>
        <v>1</v>
      </c>
      <c r="E1726" s="37" t="str">
        <f>VLOOKUP(C1726,'EDB naming'!$A$6:$B$36,2,)</f>
        <v>Orion NZ</v>
      </c>
      <c r="F1726" s="37" t="str">
        <f>VLOOKUP(A1726,'NZ.Stat (Format)'!$C$10:$D$2050,2,)</f>
        <v>Christchurch city</v>
      </c>
      <c r="G1726" s="37" t="str">
        <f>VLOOKUP(F1726,'TLA-EDB'!$A$12:$C$78,3,)</f>
        <v/>
      </c>
      <c r="H1726" s="65">
        <f>VLOOKUP($A1726,'NZ.Stat (Format)'!$C$10:$H$2050,4,)</f>
        <v>2000</v>
      </c>
      <c r="I1726" s="65">
        <f>VLOOKUP($A1726,'NZ.Stat (Format)'!$C$10:$H$2050,5,)</f>
        <v>2040</v>
      </c>
      <c r="J1726" s="65">
        <f>VLOOKUP($A1726,'NZ.Stat (Format)'!$C$10:$H$2050,6,)</f>
        <v>2090</v>
      </c>
      <c r="K1726" s="37"/>
      <c r="L1726" s="37"/>
    </row>
    <row r="1727" spans="1:12" x14ac:dyDescent="0.25">
      <c r="A1727" s="37" t="s">
        <v>1746</v>
      </c>
      <c r="B1727" s="37" t="s">
        <v>325</v>
      </c>
      <c r="C1727" s="37" t="s">
        <v>325</v>
      </c>
      <c r="D1727" s="37" t="b">
        <f t="shared" si="26"/>
        <v>1</v>
      </c>
      <c r="E1727" s="37" t="str">
        <f>VLOOKUP(C1727,'EDB naming'!$A$6:$B$36,2,)</f>
        <v>Orion NZ</v>
      </c>
      <c r="F1727" s="37" t="str">
        <f>VLOOKUP(A1727,'NZ.Stat (Format)'!$C$10:$D$2050,2,)</f>
        <v>Christchurch city</v>
      </c>
      <c r="G1727" s="37" t="str">
        <f>VLOOKUP(F1727,'TLA-EDB'!$A$12:$C$78,3,)</f>
        <v/>
      </c>
      <c r="H1727" s="65">
        <f>VLOOKUP($A1727,'NZ.Stat (Format)'!$C$10:$H$2050,4,)</f>
        <v>2920</v>
      </c>
      <c r="I1727" s="65">
        <f>VLOOKUP($A1727,'NZ.Stat (Format)'!$C$10:$H$2050,5,)</f>
        <v>2990</v>
      </c>
      <c r="J1727" s="65">
        <f>VLOOKUP($A1727,'NZ.Stat (Format)'!$C$10:$H$2050,6,)</f>
        <v>3050</v>
      </c>
      <c r="K1727" s="37"/>
      <c r="L1727" s="37"/>
    </row>
    <row r="1728" spans="1:12" x14ac:dyDescent="0.25">
      <c r="A1728" s="37" t="s">
        <v>1747</v>
      </c>
      <c r="B1728" s="37" t="s">
        <v>325</v>
      </c>
      <c r="C1728" s="37" t="s">
        <v>325</v>
      </c>
      <c r="D1728" s="37" t="b">
        <f t="shared" si="26"/>
        <v>1</v>
      </c>
      <c r="E1728" s="37" t="str">
        <f>VLOOKUP(C1728,'EDB naming'!$A$6:$B$36,2,)</f>
        <v>Orion NZ</v>
      </c>
      <c r="F1728" s="37" t="str">
        <f>VLOOKUP(A1728,'NZ.Stat (Format)'!$C$10:$D$2050,2,)</f>
        <v>Christchurch city</v>
      </c>
      <c r="G1728" s="37" t="str">
        <f>VLOOKUP(F1728,'TLA-EDB'!$A$12:$C$78,3,)</f>
        <v/>
      </c>
      <c r="H1728" s="65">
        <f>VLOOKUP($A1728,'NZ.Stat (Format)'!$C$10:$H$2050,4,)</f>
        <v>3250</v>
      </c>
      <c r="I1728" s="65">
        <f>VLOOKUP($A1728,'NZ.Stat (Format)'!$C$10:$H$2050,5,)</f>
        <v>3340</v>
      </c>
      <c r="J1728" s="65">
        <f>VLOOKUP($A1728,'NZ.Stat (Format)'!$C$10:$H$2050,6,)</f>
        <v>3410</v>
      </c>
      <c r="K1728" s="37"/>
      <c r="L1728" s="37"/>
    </row>
    <row r="1729" spans="1:12" x14ac:dyDescent="0.25">
      <c r="A1729" s="37" t="s">
        <v>1748</v>
      </c>
      <c r="B1729" s="37" t="s">
        <v>325</v>
      </c>
      <c r="C1729" s="37" t="s">
        <v>325</v>
      </c>
      <c r="D1729" s="37" t="b">
        <f t="shared" si="26"/>
        <v>1</v>
      </c>
      <c r="E1729" s="37" t="str">
        <f>VLOOKUP(C1729,'EDB naming'!$A$6:$B$36,2,)</f>
        <v>Orion NZ</v>
      </c>
      <c r="F1729" s="37" t="str">
        <f>VLOOKUP(A1729,'NZ.Stat (Format)'!$C$10:$D$2050,2,)</f>
        <v>Christchurch city</v>
      </c>
      <c r="G1729" s="37" t="str">
        <f>VLOOKUP(F1729,'TLA-EDB'!$A$12:$C$78,3,)</f>
        <v/>
      </c>
      <c r="H1729" s="65">
        <f>VLOOKUP($A1729,'NZ.Stat (Format)'!$C$10:$H$2050,4,)</f>
        <v>2730</v>
      </c>
      <c r="I1729" s="65">
        <f>VLOOKUP($A1729,'NZ.Stat (Format)'!$C$10:$H$2050,5,)</f>
        <v>2780</v>
      </c>
      <c r="J1729" s="65">
        <f>VLOOKUP($A1729,'NZ.Stat (Format)'!$C$10:$H$2050,6,)</f>
        <v>2840</v>
      </c>
      <c r="K1729" s="37"/>
      <c r="L1729" s="37"/>
    </row>
    <row r="1730" spans="1:12" x14ac:dyDescent="0.25">
      <c r="A1730" s="37" t="s">
        <v>1749</v>
      </c>
      <c r="B1730" s="37" t="s">
        <v>325</v>
      </c>
      <c r="C1730" s="37" t="s">
        <v>325</v>
      </c>
      <c r="D1730" s="37" t="b">
        <f t="shared" si="26"/>
        <v>1</v>
      </c>
      <c r="E1730" s="37" t="str">
        <f>VLOOKUP(C1730,'EDB naming'!$A$6:$B$36,2,)</f>
        <v>Orion NZ</v>
      </c>
      <c r="F1730" s="37" t="str">
        <f>VLOOKUP(A1730,'NZ.Stat (Format)'!$C$10:$D$2050,2,)</f>
        <v>Christchurch city</v>
      </c>
      <c r="G1730" s="37" t="str">
        <f>VLOOKUP(F1730,'TLA-EDB'!$A$12:$C$78,3,)</f>
        <v/>
      </c>
      <c r="H1730" s="65">
        <f>VLOOKUP($A1730,'NZ.Stat (Format)'!$C$10:$H$2050,4,)</f>
        <v>2310</v>
      </c>
      <c r="I1730" s="65">
        <f>VLOOKUP($A1730,'NZ.Stat (Format)'!$C$10:$H$2050,5,)</f>
        <v>2320</v>
      </c>
      <c r="J1730" s="65">
        <f>VLOOKUP($A1730,'NZ.Stat (Format)'!$C$10:$H$2050,6,)</f>
        <v>2340</v>
      </c>
      <c r="K1730" s="37"/>
      <c r="L1730" s="37"/>
    </row>
    <row r="1731" spans="1:12" x14ac:dyDescent="0.25">
      <c r="A1731" s="37" t="s">
        <v>1750</v>
      </c>
      <c r="B1731" s="37" t="s">
        <v>325</v>
      </c>
      <c r="C1731" s="37" t="s">
        <v>325</v>
      </c>
      <c r="D1731" s="37" t="b">
        <f t="shared" si="26"/>
        <v>1</v>
      </c>
      <c r="E1731" s="37" t="str">
        <f>VLOOKUP(C1731,'EDB naming'!$A$6:$B$36,2,)</f>
        <v>Orion NZ</v>
      </c>
      <c r="F1731" s="37" t="str">
        <f>VLOOKUP(A1731,'NZ.Stat (Format)'!$C$10:$D$2050,2,)</f>
        <v>Christchurch city</v>
      </c>
      <c r="G1731" s="37" t="str">
        <f>VLOOKUP(F1731,'TLA-EDB'!$A$12:$C$78,3,)</f>
        <v/>
      </c>
      <c r="H1731" s="65">
        <f>VLOOKUP($A1731,'NZ.Stat (Format)'!$C$10:$H$2050,4,)</f>
        <v>3110</v>
      </c>
      <c r="I1731" s="65">
        <f>VLOOKUP($A1731,'NZ.Stat (Format)'!$C$10:$H$2050,5,)</f>
        <v>3160</v>
      </c>
      <c r="J1731" s="65">
        <f>VLOOKUP($A1731,'NZ.Stat (Format)'!$C$10:$H$2050,6,)</f>
        <v>3220</v>
      </c>
      <c r="K1731" s="37"/>
      <c r="L1731" s="37"/>
    </row>
    <row r="1732" spans="1:12" x14ac:dyDescent="0.25">
      <c r="A1732" s="37" t="s">
        <v>1751</v>
      </c>
      <c r="B1732" s="37" t="s">
        <v>325</v>
      </c>
      <c r="C1732" s="37" t="s">
        <v>325</v>
      </c>
      <c r="D1732" s="37" t="b">
        <f t="shared" si="26"/>
        <v>1</v>
      </c>
      <c r="E1732" s="37" t="str">
        <f>VLOOKUP(C1732,'EDB naming'!$A$6:$B$36,2,)</f>
        <v>Orion NZ</v>
      </c>
      <c r="F1732" s="37" t="str">
        <f>VLOOKUP(A1732,'NZ.Stat (Format)'!$C$10:$D$2050,2,)</f>
        <v>Christchurch city</v>
      </c>
      <c r="G1732" s="37" t="str">
        <f>VLOOKUP(F1732,'TLA-EDB'!$A$12:$C$78,3,)</f>
        <v/>
      </c>
      <c r="H1732" s="65">
        <f>VLOOKUP($A1732,'NZ.Stat (Format)'!$C$10:$H$2050,4,)</f>
        <v>1730</v>
      </c>
      <c r="I1732" s="65">
        <f>VLOOKUP($A1732,'NZ.Stat (Format)'!$C$10:$H$2050,5,)</f>
        <v>1740</v>
      </c>
      <c r="J1732" s="65">
        <f>VLOOKUP($A1732,'NZ.Stat (Format)'!$C$10:$H$2050,6,)</f>
        <v>1750</v>
      </c>
      <c r="K1732" s="37"/>
      <c r="L1732" s="37"/>
    </row>
    <row r="1733" spans="1:12" x14ac:dyDescent="0.25">
      <c r="A1733" s="37" t="s">
        <v>1752</v>
      </c>
      <c r="B1733" s="37" t="s">
        <v>325</v>
      </c>
      <c r="C1733" s="37" t="s">
        <v>325</v>
      </c>
      <c r="D1733" s="37" t="b">
        <f t="shared" si="26"/>
        <v>1</v>
      </c>
      <c r="E1733" s="37" t="str">
        <f>VLOOKUP(C1733,'EDB naming'!$A$6:$B$36,2,)</f>
        <v>Orion NZ</v>
      </c>
      <c r="F1733" s="37" t="str">
        <f>VLOOKUP(A1733,'NZ.Stat (Format)'!$C$10:$D$2050,2,)</f>
        <v>Christchurch city</v>
      </c>
      <c r="G1733" s="37" t="str">
        <f>VLOOKUP(F1733,'TLA-EDB'!$A$12:$C$78,3,)</f>
        <v/>
      </c>
      <c r="H1733" s="65">
        <f>VLOOKUP($A1733,'NZ.Stat (Format)'!$C$10:$H$2050,4,)</f>
        <v>3370</v>
      </c>
      <c r="I1733" s="65">
        <f>VLOOKUP($A1733,'NZ.Stat (Format)'!$C$10:$H$2050,5,)</f>
        <v>3420</v>
      </c>
      <c r="J1733" s="65">
        <f>VLOOKUP($A1733,'NZ.Stat (Format)'!$C$10:$H$2050,6,)</f>
        <v>3480</v>
      </c>
      <c r="K1733" s="37"/>
      <c r="L1733" s="37"/>
    </row>
    <row r="1734" spans="1:12" x14ac:dyDescent="0.25">
      <c r="A1734" s="37" t="s">
        <v>1753</v>
      </c>
      <c r="B1734" s="37" t="s">
        <v>325</v>
      </c>
      <c r="C1734" s="37" t="s">
        <v>325</v>
      </c>
      <c r="D1734" s="37" t="b">
        <f t="shared" si="26"/>
        <v>1</v>
      </c>
      <c r="E1734" s="37" t="str">
        <f>VLOOKUP(C1734,'EDB naming'!$A$6:$B$36,2,)</f>
        <v>Orion NZ</v>
      </c>
      <c r="F1734" s="37" t="str">
        <f>VLOOKUP(A1734,'NZ.Stat (Format)'!$C$10:$D$2050,2,)</f>
        <v>Christchurch city</v>
      </c>
      <c r="G1734" s="37" t="str">
        <f>VLOOKUP(F1734,'TLA-EDB'!$A$12:$C$78,3,)</f>
        <v/>
      </c>
      <c r="H1734" s="65">
        <f>VLOOKUP($A1734,'NZ.Stat (Format)'!$C$10:$H$2050,4,)</f>
        <v>3880</v>
      </c>
      <c r="I1734" s="65">
        <f>VLOOKUP($A1734,'NZ.Stat (Format)'!$C$10:$H$2050,5,)</f>
        <v>3910</v>
      </c>
      <c r="J1734" s="65">
        <f>VLOOKUP($A1734,'NZ.Stat (Format)'!$C$10:$H$2050,6,)</f>
        <v>3940</v>
      </c>
      <c r="K1734" s="37"/>
      <c r="L1734" s="37"/>
    </row>
    <row r="1735" spans="1:12" x14ac:dyDescent="0.25">
      <c r="A1735" s="37" t="s">
        <v>1754</v>
      </c>
      <c r="B1735" s="37" t="s">
        <v>325</v>
      </c>
      <c r="C1735" s="37" t="s">
        <v>325</v>
      </c>
      <c r="D1735" s="37" t="b">
        <f t="shared" si="26"/>
        <v>1</v>
      </c>
      <c r="E1735" s="37" t="str">
        <f>VLOOKUP(C1735,'EDB naming'!$A$6:$B$36,2,)</f>
        <v>Orion NZ</v>
      </c>
      <c r="F1735" s="37" t="str">
        <f>VLOOKUP(A1735,'NZ.Stat (Format)'!$C$10:$D$2050,2,)</f>
        <v>Christchurch city</v>
      </c>
      <c r="G1735" s="37" t="str">
        <f>VLOOKUP(F1735,'TLA-EDB'!$A$12:$C$78,3,)</f>
        <v/>
      </c>
      <c r="H1735" s="65">
        <f>VLOOKUP($A1735,'NZ.Stat (Format)'!$C$10:$H$2050,4,)</f>
        <v>3140</v>
      </c>
      <c r="I1735" s="65">
        <f>VLOOKUP($A1735,'NZ.Stat (Format)'!$C$10:$H$2050,5,)</f>
        <v>3140</v>
      </c>
      <c r="J1735" s="65">
        <f>VLOOKUP($A1735,'NZ.Stat (Format)'!$C$10:$H$2050,6,)</f>
        <v>3160</v>
      </c>
      <c r="K1735" s="37"/>
      <c r="L1735" s="37"/>
    </row>
    <row r="1736" spans="1:12" x14ac:dyDescent="0.25">
      <c r="A1736" s="37" t="s">
        <v>1755</v>
      </c>
      <c r="B1736" s="37" t="s">
        <v>325</v>
      </c>
      <c r="C1736" s="37" t="s">
        <v>325</v>
      </c>
      <c r="D1736" s="37" t="b">
        <f t="shared" si="26"/>
        <v>1</v>
      </c>
      <c r="E1736" s="37" t="str">
        <f>VLOOKUP(C1736,'EDB naming'!$A$6:$B$36,2,)</f>
        <v>Orion NZ</v>
      </c>
      <c r="F1736" s="37" t="str">
        <f>VLOOKUP(A1736,'NZ.Stat (Format)'!$C$10:$D$2050,2,)</f>
        <v>Christchurch city</v>
      </c>
      <c r="G1736" s="37" t="str">
        <f>VLOOKUP(F1736,'TLA-EDB'!$A$12:$C$78,3,)</f>
        <v/>
      </c>
      <c r="H1736" s="65">
        <f>VLOOKUP($A1736,'NZ.Stat (Format)'!$C$10:$H$2050,4,)</f>
        <v>3310</v>
      </c>
      <c r="I1736" s="65">
        <f>VLOOKUP($A1736,'NZ.Stat (Format)'!$C$10:$H$2050,5,)</f>
        <v>3370</v>
      </c>
      <c r="J1736" s="65">
        <f>VLOOKUP($A1736,'NZ.Stat (Format)'!$C$10:$H$2050,6,)</f>
        <v>3440</v>
      </c>
      <c r="K1736" s="37"/>
      <c r="L1736" s="37"/>
    </row>
    <row r="1737" spans="1:12" x14ac:dyDescent="0.25">
      <c r="A1737" s="37" t="s">
        <v>1756</v>
      </c>
      <c r="B1737" s="37" t="s">
        <v>325</v>
      </c>
      <c r="C1737" s="37" t="s">
        <v>325</v>
      </c>
      <c r="D1737" s="37" t="b">
        <f t="shared" si="26"/>
        <v>1</v>
      </c>
      <c r="E1737" s="37" t="str">
        <f>VLOOKUP(C1737,'EDB naming'!$A$6:$B$36,2,)</f>
        <v>Orion NZ</v>
      </c>
      <c r="F1737" s="37" t="str">
        <f>VLOOKUP(A1737,'NZ.Stat (Format)'!$C$10:$D$2050,2,)</f>
        <v>Christchurch city</v>
      </c>
      <c r="G1737" s="37" t="str">
        <f>VLOOKUP(F1737,'TLA-EDB'!$A$12:$C$78,3,)</f>
        <v/>
      </c>
      <c r="H1737" s="65">
        <f>VLOOKUP($A1737,'NZ.Stat (Format)'!$C$10:$H$2050,4,)</f>
        <v>3960</v>
      </c>
      <c r="I1737" s="65">
        <f>VLOOKUP($A1737,'NZ.Stat (Format)'!$C$10:$H$2050,5,)</f>
        <v>4020</v>
      </c>
      <c r="J1737" s="65">
        <f>VLOOKUP($A1737,'NZ.Stat (Format)'!$C$10:$H$2050,6,)</f>
        <v>4090</v>
      </c>
      <c r="K1737" s="37"/>
      <c r="L1737" s="37"/>
    </row>
    <row r="1738" spans="1:12" x14ac:dyDescent="0.25">
      <c r="A1738" s="37" t="s">
        <v>1757</v>
      </c>
      <c r="B1738" s="37" t="s">
        <v>325</v>
      </c>
      <c r="C1738" s="37" t="s">
        <v>325</v>
      </c>
      <c r="D1738" s="37" t="b">
        <f t="shared" si="26"/>
        <v>1</v>
      </c>
      <c r="E1738" s="37" t="str">
        <f>VLOOKUP(C1738,'EDB naming'!$A$6:$B$36,2,)</f>
        <v>Orion NZ</v>
      </c>
      <c r="F1738" s="37" t="str">
        <f>VLOOKUP(A1738,'NZ.Stat (Format)'!$C$10:$D$2050,2,)</f>
        <v>Christchurch city</v>
      </c>
      <c r="G1738" s="37" t="str">
        <f>VLOOKUP(F1738,'TLA-EDB'!$A$12:$C$78,3,)</f>
        <v/>
      </c>
      <c r="H1738" s="65">
        <f>VLOOKUP($A1738,'NZ.Stat (Format)'!$C$10:$H$2050,4,)</f>
        <v>5690</v>
      </c>
      <c r="I1738" s="65">
        <f>VLOOKUP($A1738,'NZ.Stat (Format)'!$C$10:$H$2050,5,)</f>
        <v>5770</v>
      </c>
      <c r="J1738" s="65">
        <f>VLOOKUP($A1738,'NZ.Stat (Format)'!$C$10:$H$2050,6,)</f>
        <v>5850</v>
      </c>
      <c r="K1738" s="37"/>
      <c r="L1738" s="37"/>
    </row>
    <row r="1739" spans="1:12" x14ac:dyDescent="0.25">
      <c r="A1739" s="37" t="s">
        <v>1758</v>
      </c>
      <c r="B1739" s="37" t="s">
        <v>325</v>
      </c>
      <c r="C1739" s="37" t="s">
        <v>325</v>
      </c>
      <c r="D1739" s="37" t="b">
        <f t="shared" si="26"/>
        <v>1</v>
      </c>
      <c r="E1739" s="37" t="str">
        <f>VLOOKUP(C1739,'EDB naming'!$A$6:$B$36,2,)</f>
        <v>Orion NZ</v>
      </c>
      <c r="F1739" s="37" t="str">
        <f>VLOOKUP(A1739,'NZ.Stat (Format)'!$C$10:$D$2050,2,)</f>
        <v>Christchurch city</v>
      </c>
      <c r="G1739" s="37" t="str">
        <f>VLOOKUP(F1739,'TLA-EDB'!$A$12:$C$78,3,)</f>
        <v/>
      </c>
      <c r="H1739" s="65">
        <f>VLOOKUP($A1739,'NZ.Stat (Format)'!$C$10:$H$2050,4,)</f>
        <v>3360</v>
      </c>
      <c r="I1739" s="65">
        <f>VLOOKUP($A1739,'NZ.Stat (Format)'!$C$10:$H$2050,5,)</f>
        <v>3480</v>
      </c>
      <c r="J1739" s="65">
        <f>VLOOKUP($A1739,'NZ.Stat (Format)'!$C$10:$H$2050,6,)</f>
        <v>3590</v>
      </c>
      <c r="K1739" s="37"/>
      <c r="L1739" s="37"/>
    </row>
    <row r="1740" spans="1:12" x14ac:dyDescent="0.25">
      <c r="A1740" s="37" t="s">
        <v>1759</v>
      </c>
      <c r="B1740" s="37" t="s">
        <v>325</v>
      </c>
      <c r="C1740" s="37" t="s">
        <v>325</v>
      </c>
      <c r="D1740" s="37" t="b">
        <f t="shared" si="26"/>
        <v>1</v>
      </c>
      <c r="E1740" s="37" t="str">
        <f>VLOOKUP(C1740,'EDB naming'!$A$6:$B$36,2,)</f>
        <v>Orion NZ</v>
      </c>
      <c r="F1740" s="37" t="str">
        <f>VLOOKUP(A1740,'NZ.Stat (Format)'!$C$10:$D$2050,2,)</f>
        <v>Christchurch city</v>
      </c>
      <c r="G1740" s="37" t="str">
        <f>VLOOKUP(F1740,'TLA-EDB'!$A$12:$C$78,3,)</f>
        <v/>
      </c>
      <c r="H1740" s="65">
        <f>VLOOKUP($A1740,'NZ.Stat (Format)'!$C$10:$H$2050,4,)</f>
        <v>2850</v>
      </c>
      <c r="I1740" s="65">
        <f>VLOOKUP($A1740,'NZ.Stat (Format)'!$C$10:$H$2050,5,)</f>
        <v>2890</v>
      </c>
      <c r="J1740" s="65">
        <f>VLOOKUP($A1740,'NZ.Stat (Format)'!$C$10:$H$2050,6,)</f>
        <v>2940</v>
      </c>
      <c r="K1740" s="37"/>
      <c r="L1740" s="37"/>
    </row>
    <row r="1741" spans="1:12" x14ac:dyDescent="0.25">
      <c r="A1741" s="37" t="s">
        <v>1760</v>
      </c>
      <c r="B1741" s="37" t="s">
        <v>325</v>
      </c>
      <c r="C1741" s="37" t="s">
        <v>325</v>
      </c>
      <c r="D1741" s="37" t="b">
        <f t="shared" si="26"/>
        <v>1</v>
      </c>
      <c r="E1741" s="37" t="str">
        <f>VLOOKUP(C1741,'EDB naming'!$A$6:$B$36,2,)</f>
        <v>Orion NZ</v>
      </c>
      <c r="F1741" s="37" t="str">
        <f>VLOOKUP(A1741,'NZ.Stat (Format)'!$C$10:$D$2050,2,)</f>
        <v>Christchurch city</v>
      </c>
      <c r="G1741" s="37" t="str">
        <f>VLOOKUP(F1741,'TLA-EDB'!$A$12:$C$78,3,)</f>
        <v/>
      </c>
      <c r="H1741" s="65">
        <f>VLOOKUP($A1741,'NZ.Stat (Format)'!$C$10:$H$2050,4,)</f>
        <v>2040</v>
      </c>
      <c r="I1741" s="65">
        <f>VLOOKUP($A1741,'NZ.Stat (Format)'!$C$10:$H$2050,5,)</f>
        <v>2090</v>
      </c>
      <c r="J1741" s="65">
        <f>VLOOKUP($A1741,'NZ.Stat (Format)'!$C$10:$H$2050,6,)</f>
        <v>2160</v>
      </c>
      <c r="K1741" s="37"/>
      <c r="L1741" s="37"/>
    </row>
    <row r="1742" spans="1:12" x14ac:dyDescent="0.25">
      <c r="A1742" s="37" t="s">
        <v>1761</v>
      </c>
      <c r="B1742" s="37" t="s">
        <v>325</v>
      </c>
      <c r="C1742" s="37" t="s">
        <v>325</v>
      </c>
      <c r="D1742" s="37" t="b">
        <f t="shared" si="26"/>
        <v>1</v>
      </c>
      <c r="E1742" s="37" t="str">
        <f>VLOOKUP(C1742,'EDB naming'!$A$6:$B$36,2,)</f>
        <v>Orion NZ</v>
      </c>
      <c r="F1742" s="37" t="str">
        <f>VLOOKUP(A1742,'NZ.Stat (Format)'!$C$10:$D$2050,2,)</f>
        <v>Christchurch city</v>
      </c>
      <c r="G1742" s="37" t="str">
        <f>VLOOKUP(F1742,'TLA-EDB'!$A$12:$C$78,3,)</f>
        <v/>
      </c>
      <c r="H1742" s="65">
        <f>VLOOKUP($A1742,'NZ.Stat (Format)'!$C$10:$H$2050,4,)</f>
        <v>5110</v>
      </c>
      <c r="I1742" s="65">
        <f>VLOOKUP($A1742,'NZ.Stat (Format)'!$C$10:$H$2050,5,)</f>
        <v>5800</v>
      </c>
      <c r="J1742" s="65">
        <f>VLOOKUP($A1742,'NZ.Stat (Format)'!$C$10:$H$2050,6,)</f>
        <v>6510</v>
      </c>
      <c r="K1742" s="37"/>
      <c r="L1742" s="37"/>
    </row>
    <row r="1743" spans="1:12" x14ac:dyDescent="0.25">
      <c r="A1743" s="37" t="s">
        <v>1762</v>
      </c>
      <c r="B1743" s="37" t="s">
        <v>325</v>
      </c>
      <c r="C1743" s="37" t="s">
        <v>325</v>
      </c>
      <c r="D1743" s="37" t="b">
        <f t="shared" si="26"/>
        <v>1</v>
      </c>
      <c r="E1743" s="37" t="str">
        <f>VLOOKUP(C1743,'EDB naming'!$A$6:$B$36,2,)</f>
        <v>Orion NZ</v>
      </c>
      <c r="F1743" s="37" t="str">
        <f>VLOOKUP(A1743,'NZ.Stat (Format)'!$C$10:$D$2050,2,)</f>
        <v>Christchurch city</v>
      </c>
      <c r="G1743" s="37" t="str">
        <f>VLOOKUP(F1743,'TLA-EDB'!$A$12:$C$78,3,)</f>
        <v/>
      </c>
      <c r="H1743" s="65">
        <f>VLOOKUP($A1743,'NZ.Stat (Format)'!$C$10:$H$2050,4,)</f>
        <v>5450</v>
      </c>
      <c r="I1743" s="65">
        <f>VLOOKUP($A1743,'NZ.Stat (Format)'!$C$10:$H$2050,5,)</f>
        <v>5540</v>
      </c>
      <c r="J1743" s="65">
        <f>VLOOKUP($A1743,'NZ.Stat (Format)'!$C$10:$H$2050,6,)</f>
        <v>5620</v>
      </c>
      <c r="K1743" s="37"/>
      <c r="L1743" s="37"/>
    </row>
    <row r="1744" spans="1:12" x14ac:dyDescent="0.25">
      <c r="A1744" s="37" t="s">
        <v>1763</v>
      </c>
      <c r="B1744" s="37" t="s">
        <v>325</v>
      </c>
      <c r="C1744" s="37" t="s">
        <v>325</v>
      </c>
      <c r="D1744" s="37" t="b">
        <f t="shared" si="26"/>
        <v>1</v>
      </c>
      <c r="E1744" s="37" t="str">
        <f>VLOOKUP(C1744,'EDB naming'!$A$6:$B$36,2,)</f>
        <v>Orion NZ</v>
      </c>
      <c r="F1744" s="37" t="str">
        <f>VLOOKUP(A1744,'NZ.Stat (Format)'!$C$10:$D$2050,2,)</f>
        <v>Christchurch city</v>
      </c>
      <c r="G1744" s="37" t="str">
        <f>VLOOKUP(F1744,'TLA-EDB'!$A$12:$C$78,3,)</f>
        <v/>
      </c>
      <c r="H1744" s="65">
        <f>VLOOKUP($A1744,'NZ.Stat (Format)'!$C$10:$H$2050,4,)</f>
        <v>2220</v>
      </c>
      <c r="I1744" s="65">
        <f>VLOOKUP($A1744,'NZ.Stat (Format)'!$C$10:$H$2050,5,)</f>
        <v>2240</v>
      </c>
      <c r="J1744" s="65">
        <f>VLOOKUP($A1744,'NZ.Stat (Format)'!$C$10:$H$2050,6,)</f>
        <v>2280</v>
      </c>
      <c r="K1744" s="37"/>
      <c r="L1744" s="37"/>
    </row>
    <row r="1745" spans="1:12" x14ac:dyDescent="0.25">
      <c r="A1745" s="37" t="s">
        <v>1764</v>
      </c>
      <c r="B1745" s="37" t="s">
        <v>325</v>
      </c>
      <c r="C1745" s="37" t="s">
        <v>325</v>
      </c>
      <c r="D1745" s="37" t="b">
        <f t="shared" si="26"/>
        <v>1</v>
      </c>
      <c r="E1745" s="37" t="str">
        <f>VLOOKUP(C1745,'EDB naming'!$A$6:$B$36,2,)</f>
        <v>Orion NZ</v>
      </c>
      <c r="F1745" s="37" t="str">
        <f>VLOOKUP(A1745,'NZ.Stat (Format)'!$C$10:$D$2050,2,)</f>
        <v>Christchurch city</v>
      </c>
      <c r="G1745" s="37" t="str">
        <f>VLOOKUP(F1745,'TLA-EDB'!$A$12:$C$78,3,)</f>
        <v/>
      </c>
      <c r="H1745" s="65">
        <f>VLOOKUP($A1745,'NZ.Stat (Format)'!$C$10:$H$2050,4,)</f>
        <v>920</v>
      </c>
      <c r="I1745" s="65">
        <f>VLOOKUP($A1745,'NZ.Stat (Format)'!$C$10:$H$2050,5,)</f>
        <v>1010</v>
      </c>
      <c r="J1745" s="65">
        <f>VLOOKUP($A1745,'NZ.Stat (Format)'!$C$10:$H$2050,6,)</f>
        <v>1850</v>
      </c>
      <c r="K1745" s="37"/>
      <c r="L1745" s="37"/>
    </row>
    <row r="1746" spans="1:12" x14ac:dyDescent="0.25">
      <c r="A1746" s="37" t="s">
        <v>1765</v>
      </c>
      <c r="B1746" s="37" t="s">
        <v>325</v>
      </c>
      <c r="C1746" s="37" t="s">
        <v>325</v>
      </c>
      <c r="D1746" s="37" t="b">
        <f t="shared" ref="D1746:D1809" si="27">C1746=B1746</f>
        <v>1</v>
      </c>
      <c r="E1746" s="37" t="str">
        <f>VLOOKUP(C1746,'EDB naming'!$A$6:$B$36,2,)</f>
        <v>Orion NZ</v>
      </c>
      <c r="F1746" s="37" t="str">
        <f>VLOOKUP(A1746,'NZ.Stat (Format)'!$C$10:$D$2050,2,)</f>
        <v>Christchurch city</v>
      </c>
      <c r="G1746" s="37" t="str">
        <f>VLOOKUP(F1746,'TLA-EDB'!$A$12:$C$78,3,)</f>
        <v/>
      </c>
      <c r="H1746" s="65">
        <f>VLOOKUP($A1746,'NZ.Stat (Format)'!$C$10:$H$2050,4,)</f>
        <v>2820</v>
      </c>
      <c r="I1746" s="65">
        <f>VLOOKUP($A1746,'NZ.Stat (Format)'!$C$10:$H$2050,5,)</f>
        <v>4380</v>
      </c>
      <c r="J1746" s="65">
        <f>VLOOKUP($A1746,'NZ.Stat (Format)'!$C$10:$H$2050,6,)</f>
        <v>5150</v>
      </c>
      <c r="K1746" s="37"/>
      <c r="L1746" s="37"/>
    </row>
    <row r="1747" spans="1:12" x14ac:dyDescent="0.25">
      <c r="A1747" s="37" t="s">
        <v>1766</v>
      </c>
      <c r="B1747" s="37" t="s">
        <v>325</v>
      </c>
      <c r="C1747" s="37" t="s">
        <v>325</v>
      </c>
      <c r="D1747" s="37" t="b">
        <f t="shared" si="27"/>
        <v>1</v>
      </c>
      <c r="E1747" s="37" t="str">
        <f>VLOOKUP(C1747,'EDB naming'!$A$6:$B$36,2,)</f>
        <v>Orion NZ</v>
      </c>
      <c r="F1747" s="37" t="str">
        <f>VLOOKUP(A1747,'NZ.Stat (Format)'!$C$10:$D$2050,2,)</f>
        <v>Christchurch city</v>
      </c>
      <c r="G1747" s="37" t="str">
        <f>VLOOKUP(F1747,'TLA-EDB'!$A$12:$C$78,3,)</f>
        <v/>
      </c>
      <c r="H1747" s="65">
        <f>VLOOKUP($A1747,'NZ.Stat (Format)'!$C$10:$H$2050,4,)</f>
        <v>5130</v>
      </c>
      <c r="I1747" s="65">
        <f>VLOOKUP($A1747,'NZ.Stat (Format)'!$C$10:$H$2050,5,)</f>
        <v>5140</v>
      </c>
      <c r="J1747" s="65">
        <f>VLOOKUP($A1747,'NZ.Stat (Format)'!$C$10:$H$2050,6,)</f>
        <v>5160</v>
      </c>
      <c r="K1747" s="37"/>
      <c r="L1747" s="37"/>
    </row>
    <row r="1748" spans="1:12" x14ac:dyDescent="0.25">
      <c r="A1748" s="37" t="s">
        <v>1767</v>
      </c>
      <c r="B1748" s="37" t="s">
        <v>325</v>
      </c>
      <c r="C1748" s="37" t="s">
        <v>325</v>
      </c>
      <c r="D1748" s="37" t="b">
        <f t="shared" si="27"/>
        <v>1</v>
      </c>
      <c r="E1748" s="37" t="str">
        <f>VLOOKUP(C1748,'EDB naming'!$A$6:$B$36,2,)</f>
        <v>Orion NZ</v>
      </c>
      <c r="F1748" s="37" t="str">
        <f>VLOOKUP(A1748,'NZ.Stat (Format)'!$C$10:$D$2050,2,)</f>
        <v>Christchurch city</v>
      </c>
      <c r="G1748" s="37" t="str">
        <f>VLOOKUP(F1748,'TLA-EDB'!$A$12:$C$78,3,)</f>
        <v/>
      </c>
      <c r="H1748" s="65">
        <f>VLOOKUP($A1748,'NZ.Stat (Format)'!$C$10:$H$2050,4,)</f>
        <v>5930</v>
      </c>
      <c r="I1748" s="65">
        <f>VLOOKUP($A1748,'NZ.Stat (Format)'!$C$10:$H$2050,5,)</f>
        <v>6030</v>
      </c>
      <c r="J1748" s="65">
        <f>VLOOKUP($A1748,'NZ.Stat (Format)'!$C$10:$H$2050,6,)</f>
        <v>6100</v>
      </c>
      <c r="K1748" s="37"/>
      <c r="L1748" s="37"/>
    </row>
    <row r="1749" spans="1:12" x14ac:dyDescent="0.25">
      <c r="A1749" s="37" t="s">
        <v>1768</v>
      </c>
      <c r="B1749" s="37" t="s">
        <v>325</v>
      </c>
      <c r="C1749" s="37" t="s">
        <v>325</v>
      </c>
      <c r="D1749" s="37" t="b">
        <f t="shared" si="27"/>
        <v>1</v>
      </c>
      <c r="E1749" s="37" t="str">
        <f>VLOOKUP(C1749,'EDB naming'!$A$6:$B$36,2,)</f>
        <v>Orion NZ</v>
      </c>
      <c r="F1749" s="37" t="str">
        <f>VLOOKUP(A1749,'NZ.Stat (Format)'!$C$10:$D$2050,2,)</f>
        <v>Christchurch city</v>
      </c>
      <c r="G1749" s="37" t="str">
        <f>VLOOKUP(F1749,'TLA-EDB'!$A$12:$C$78,3,)</f>
        <v/>
      </c>
      <c r="H1749" s="65">
        <f>VLOOKUP($A1749,'NZ.Stat (Format)'!$C$10:$H$2050,4,)</f>
        <v>2520</v>
      </c>
      <c r="I1749" s="65">
        <f>VLOOKUP($A1749,'NZ.Stat (Format)'!$C$10:$H$2050,5,)</f>
        <v>2570</v>
      </c>
      <c r="J1749" s="65">
        <f>VLOOKUP($A1749,'NZ.Stat (Format)'!$C$10:$H$2050,6,)</f>
        <v>2630</v>
      </c>
      <c r="K1749" s="37"/>
      <c r="L1749" s="37"/>
    </row>
    <row r="1750" spans="1:12" x14ac:dyDescent="0.25">
      <c r="A1750" s="37" t="s">
        <v>1769</v>
      </c>
      <c r="B1750" s="37" t="s">
        <v>325</v>
      </c>
      <c r="C1750" s="37" t="s">
        <v>325</v>
      </c>
      <c r="D1750" s="37" t="b">
        <f t="shared" si="27"/>
        <v>1</v>
      </c>
      <c r="E1750" s="37" t="str">
        <f>VLOOKUP(C1750,'EDB naming'!$A$6:$B$36,2,)</f>
        <v>Orion NZ</v>
      </c>
      <c r="F1750" s="37" t="str">
        <f>VLOOKUP(A1750,'NZ.Stat (Format)'!$C$10:$D$2050,2,)</f>
        <v>Christchurch city</v>
      </c>
      <c r="G1750" s="37" t="str">
        <f>VLOOKUP(F1750,'TLA-EDB'!$A$12:$C$78,3,)</f>
        <v/>
      </c>
      <c r="H1750" s="65">
        <f>VLOOKUP($A1750,'NZ.Stat (Format)'!$C$10:$H$2050,4,)</f>
        <v>3510</v>
      </c>
      <c r="I1750" s="65">
        <f>VLOOKUP($A1750,'NZ.Stat (Format)'!$C$10:$H$2050,5,)</f>
        <v>3550</v>
      </c>
      <c r="J1750" s="65">
        <f>VLOOKUP($A1750,'NZ.Stat (Format)'!$C$10:$H$2050,6,)</f>
        <v>3590</v>
      </c>
      <c r="K1750" s="37"/>
      <c r="L1750" s="37"/>
    </row>
    <row r="1751" spans="1:12" x14ac:dyDescent="0.25">
      <c r="A1751" s="37" t="s">
        <v>1770</v>
      </c>
      <c r="B1751" s="37" t="s">
        <v>325</v>
      </c>
      <c r="C1751" s="37" t="s">
        <v>325</v>
      </c>
      <c r="D1751" s="37" t="b">
        <f t="shared" si="27"/>
        <v>1</v>
      </c>
      <c r="E1751" s="37" t="str">
        <f>VLOOKUP(C1751,'EDB naming'!$A$6:$B$36,2,)</f>
        <v>Orion NZ</v>
      </c>
      <c r="F1751" s="37" t="str">
        <f>VLOOKUP(A1751,'NZ.Stat (Format)'!$C$10:$D$2050,2,)</f>
        <v>Christchurch city</v>
      </c>
      <c r="G1751" s="37" t="str">
        <f>VLOOKUP(F1751,'TLA-EDB'!$A$12:$C$78,3,)</f>
        <v/>
      </c>
      <c r="H1751" s="65">
        <f>VLOOKUP($A1751,'NZ.Stat (Format)'!$C$10:$H$2050,4,)</f>
        <v>5030</v>
      </c>
      <c r="I1751" s="65">
        <f>VLOOKUP($A1751,'NZ.Stat (Format)'!$C$10:$H$2050,5,)</f>
        <v>5190</v>
      </c>
      <c r="J1751" s="65">
        <f>VLOOKUP($A1751,'NZ.Stat (Format)'!$C$10:$H$2050,6,)</f>
        <v>5350</v>
      </c>
      <c r="K1751" s="37"/>
      <c r="L1751" s="37"/>
    </row>
    <row r="1752" spans="1:12" x14ac:dyDescent="0.25">
      <c r="A1752" s="37" t="s">
        <v>1771</v>
      </c>
      <c r="B1752" s="37" t="s">
        <v>325</v>
      </c>
      <c r="C1752" s="37" t="s">
        <v>325</v>
      </c>
      <c r="D1752" s="37" t="b">
        <f t="shared" si="27"/>
        <v>1</v>
      </c>
      <c r="E1752" s="37" t="str">
        <f>VLOOKUP(C1752,'EDB naming'!$A$6:$B$36,2,)</f>
        <v>Orion NZ</v>
      </c>
      <c r="F1752" s="37" t="str">
        <f>VLOOKUP(A1752,'NZ.Stat (Format)'!$C$10:$D$2050,2,)</f>
        <v>Christchurch city</v>
      </c>
      <c r="G1752" s="37" t="str">
        <f>VLOOKUP(F1752,'TLA-EDB'!$A$12:$C$78,3,)</f>
        <v/>
      </c>
      <c r="H1752" s="65">
        <f>VLOOKUP($A1752,'NZ.Stat (Format)'!$C$10:$H$2050,4,)</f>
        <v>680</v>
      </c>
      <c r="I1752" s="65">
        <f>VLOOKUP($A1752,'NZ.Stat (Format)'!$C$10:$H$2050,5,)</f>
        <v>710</v>
      </c>
      <c r="J1752" s="65">
        <f>VLOOKUP($A1752,'NZ.Stat (Format)'!$C$10:$H$2050,6,)</f>
        <v>730</v>
      </c>
      <c r="K1752" s="37"/>
      <c r="L1752" s="37"/>
    </row>
    <row r="1753" spans="1:12" x14ac:dyDescent="0.25">
      <c r="A1753" s="37" t="s">
        <v>1772</v>
      </c>
      <c r="B1753" s="37" t="s">
        <v>325</v>
      </c>
      <c r="C1753" s="37" t="s">
        <v>325</v>
      </c>
      <c r="D1753" s="37" t="b">
        <f t="shared" si="27"/>
        <v>1</v>
      </c>
      <c r="E1753" s="37" t="str">
        <f>VLOOKUP(C1753,'EDB naming'!$A$6:$B$36,2,)</f>
        <v>Orion NZ</v>
      </c>
      <c r="F1753" s="37" t="str">
        <f>VLOOKUP(A1753,'NZ.Stat (Format)'!$C$10:$D$2050,2,)</f>
        <v>Christchurch city</v>
      </c>
      <c r="G1753" s="37" t="str">
        <f>VLOOKUP(F1753,'TLA-EDB'!$A$12:$C$78,3,)</f>
        <v/>
      </c>
      <c r="H1753" s="65">
        <f>VLOOKUP($A1753,'NZ.Stat (Format)'!$C$10:$H$2050,4,)</f>
        <v>4010</v>
      </c>
      <c r="I1753" s="65">
        <f>VLOOKUP($A1753,'NZ.Stat (Format)'!$C$10:$H$2050,5,)</f>
        <v>4060</v>
      </c>
      <c r="J1753" s="65">
        <f>VLOOKUP($A1753,'NZ.Stat (Format)'!$C$10:$H$2050,6,)</f>
        <v>4110</v>
      </c>
      <c r="K1753" s="37"/>
      <c r="L1753" s="37"/>
    </row>
    <row r="1754" spans="1:12" x14ac:dyDescent="0.25">
      <c r="A1754" s="37" t="s">
        <v>1773</v>
      </c>
      <c r="B1754" s="37" t="s">
        <v>325</v>
      </c>
      <c r="C1754" s="37" t="s">
        <v>325</v>
      </c>
      <c r="D1754" s="37" t="b">
        <f t="shared" si="27"/>
        <v>1</v>
      </c>
      <c r="E1754" s="37" t="str">
        <f>VLOOKUP(C1754,'EDB naming'!$A$6:$B$36,2,)</f>
        <v>Orion NZ</v>
      </c>
      <c r="F1754" s="37" t="str">
        <f>VLOOKUP(A1754,'NZ.Stat (Format)'!$C$10:$D$2050,2,)</f>
        <v>Christchurch city</v>
      </c>
      <c r="G1754" s="37" t="str">
        <f>VLOOKUP(F1754,'TLA-EDB'!$A$12:$C$78,3,)</f>
        <v/>
      </c>
      <c r="H1754" s="65">
        <f>VLOOKUP($A1754,'NZ.Stat (Format)'!$C$10:$H$2050,4,)</f>
        <v>2870</v>
      </c>
      <c r="I1754" s="65">
        <f>VLOOKUP($A1754,'NZ.Stat (Format)'!$C$10:$H$2050,5,)</f>
        <v>2920</v>
      </c>
      <c r="J1754" s="65">
        <f>VLOOKUP($A1754,'NZ.Stat (Format)'!$C$10:$H$2050,6,)</f>
        <v>2960</v>
      </c>
      <c r="K1754" s="37"/>
      <c r="L1754" s="37"/>
    </row>
    <row r="1755" spans="1:12" x14ac:dyDescent="0.25">
      <c r="A1755" s="37" t="s">
        <v>1774</v>
      </c>
      <c r="B1755" s="37" t="s">
        <v>325</v>
      </c>
      <c r="C1755" s="37" t="s">
        <v>325</v>
      </c>
      <c r="D1755" s="37" t="b">
        <f t="shared" si="27"/>
        <v>1</v>
      </c>
      <c r="E1755" s="37" t="str">
        <f>VLOOKUP(C1755,'EDB naming'!$A$6:$B$36,2,)</f>
        <v>Orion NZ</v>
      </c>
      <c r="F1755" s="37" t="str">
        <f>VLOOKUP(A1755,'NZ.Stat (Format)'!$C$10:$D$2050,2,)</f>
        <v>Christchurch city</v>
      </c>
      <c r="G1755" s="37" t="str">
        <f>VLOOKUP(F1755,'TLA-EDB'!$A$12:$C$78,3,)</f>
        <v/>
      </c>
      <c r="H1755" s="65">
        <f>VLOOKUP($A1755,'NZ.Stat (Format)'!$C$10:$H$2050,4,)</f>
        <v>3360</v>
      </c>
      <c r="I1755" s="65">
        <f>VLOOKUP($A1755,'NZ.Stat (Format)'!$C$10:$H$2050,5,)</f>
        <v>3470</v>
      </c>
      <c r="J1755" s="65">
        <f>VLOOKUP($A1755,'NZ.Stat (Format)'!$C$10:$H$2050,6,)</f>
        <v>3580</v>
      </c>
      <c r="K1755" s="37"/>
      <c r="L1755" s="37"/>
    </row>
    <row r="1756" spans="1:12" x14ac:dyDescent="0.25">
      <c r="A1756" s="37" t="s">
        <v>1775</v>
      </c>
      <c r="B1756" s="37" t="s">
        <v>325</v>
      </c>
      <c r="C1756" s="37" t="s">
        <v>325</v>
      </c>
      <c r="D1756" s="37" t="b">
        <f t="shared" si="27"/>
        <v>1</v>
      </c>
      <c r="E1756" s="37" t="str">
        <f>VLOOKUP(C1756,'EDB naming'!$A$6:$B$36,2,)</f>
        <v>Orion NZ</v>
      </c>
      <c r="F1756" s="37" t="str">
        <f>VLOOKUP(A1756,'NZ.Stat (Format)'!$C$10:$D$2050,2,)</f>
        <v>Christchurch city</v>
      </c>
      <c r="G1756" s="37" t="str">
        <f>VLOOKUP(F1756,'TLA-EDB'!$A$12:$C$78,3,)</f>
        <v/>
      </c>
      <c r="H1756" s="65">
        <f>VLOOKUP($A1756,'NZ.Stat (Format)'!$C$10:$H$2050,4,)</f>
        <v>5380</v>
      </c>
      <c r="I1756" s="65">
        <f>VLOOKUP($A1756,'NZ.Stat (Format)'!$C$10:$H$2050,5,)</f>
        <v>5400</v>
      </c>
      <c r="J1756" s="65">
        <f>VLOOKUP($A1756,'NZ.Stat (Format)'!$C$10:$H$2050,6,)</f>
        <v>5430</v>
      </c>
      <c r="K1756" s="37"/>
      <c r="L1756" s="37"/>
    </row>
    <row r="1757" spans="1:12" x14ac:dyDescent="0.25">
      <c r="A1757" s="37" t="s">
        <v>1776</v>
      </c>
      <c r="B1757" s="37" t="s">
        <v>325</v>
      </c>
      <c r="C1757" s="37" t="s">
        <v>325</v>
      </c>
      <c r="D1757" s="37" t="b">
        <f t="shared" si="27"/>
        <v>1</v>
      </c>
      <c r="E1757" s="37" t="str">
        <f>VLOOKUP(C1757,'EDB naming'!$A$6:$B$36,2,)</f>
        <v>Orion NZ</v>
      </c>
      <c r="F1757" s="37" t="str">
        <f>VLOOKUP(A1757,'NZ.Stat (Format)'!$C$10:$D$2050,2,)</f>
        <v>Christchurch city</v>
      </c>
      <c r="G1757" s="37" t="str">
        <f>VLOOKUP(F1757,'TLA-EDB'!$A$12:$C$78,3,)</f>
        <v/>
      </c>
      <c r="H1757" s="65">
        <f>VLOOKUP($A1757,'NZ.Stat (Format)'!$C$10:$H$2050,4,)</f>
        <v>4060</v>
      </c>
      <c r="I1757" s="65">
        <f>VLOOKUP($A1757,'NZ.Stat (Format)'!$C$10:$H$2050,5,)</f>
        <v>4090</v>
      </c>
      <c r="J1757" s="65">
        <f>VLOOKUP($A1757,'NZ.Stat (Format)'!$C$10:$H$2050,6,)</f>
        <v>4110</v>
      </c>
      <c r="K1757" s="37"/>
      <c r="L1757" s="37"/>
    </row>
    <row r="1758" spans="1:12" x14ac:dyDescent="0.25">
      <c r="A1758" s="37" t="s">
        <v>1777</v>
      </c>
      <c r="B1758" s="37" t="s">
        <v>325</v>
      </c>
      <c r="C1758" s="37" t="s">
        <v>325</v>
      </c>
      <c r="D1758" s="37" t="b">
        <f t="shared" si="27"/>
        <v>1</v>
      </c>
      <c r="E1758" s="37" t="str">
        <f>VLOOKUP(C1758,'EDB naming'!$A$6:$B$36,2,)</f>
        <v>Orion NZ</v>
      </c>
      <c r="F1758" s="37" t="str">
        <f>VLOOKUP(A1758,'NZ.Stat (Format)'!$C$10:$D$2050,2,)</f>
        <v>Christchurch city</v>
      </c>
      <c r="G1758" s="37" t="str">
        <f>VLOOKUP(F1758,'TLA-EDB'!$A$12:$C$78,3,)</f>
        <v/>
      </c>
      <c r="H1758" s="65">
        <f>VLOOKUP($A1758,'NZ.Stat (Format)'!$C$10:$H$2050,4,)</f>
        <v>1500</v>
      </c>
      <c r="I1758" s="65">
        <f>VLOOKUP($A1758,'NZ.Stat (Format)'!$C$10:$H$2050,5,)</f>
        <v>1530</v>
      </c>
      <c r="J1758" s="65">
        <f>VLOOKUP($A1758,'NZ.Stat (Format)'!$C$10:$H$2050,6,)</f>
        <v>1550</v>
      </c>
      <c r="K1758" s="37"/>
      <c r="L1758" s="37"/>
    </row>
    <row r="1759" spans="1:12" x14ac:dyDescent="0.25">
      <c r="A1759" s="37" t="s">
        <v>1778</v>
      </c>
      <c r="B1759" s="37" t="s">
        <v>325</v>
      </c>
      <c r="C1759" s="37" t="s">
        <v>325</v>
      </c>
      <c r="D1759" s="37" t="b">
        <f t="shared" si="27"/>
        <v>1</v>
      </c>
      <c r="E1759" s="37" t="str">
        <f>VLOOKUP(C1759,'EDB naming'!$A$6:$B$36,2,)</f>
        <v>Orion NZ</v>
      </c>
      <c r="F1759" s="37" t="str">
        <f>VLOOKUP(A1759,'NZ.Stat (Format)'!$C$10:$D$2050,2,)</f>
        <v>Christchurch city</v>
      </c>
      <c r="G1759" s="37" t="str">
        <f>VLOOKUP(F1759,'TLA-EDB'!$A$12:$C$78,3,)</f>
        <v/>
      </c>
      <c r="H1759" s="65">
        <f>VLOOKUP($A1759,'NZ.Stat (Format)'!$C$10:$H$2050,4,)</f>
        <v>2210</v>
      </c>
      <c r="I1759" s="65">
        <f>VLOOKUP($A1759,'NZ.Stat (Format)'!$C$10:$H$2050,5,)</f>
        <v>2250</v>
      </c>
      <c r="J1759" s="65">
        <f>VLOOKUP($A1759,'NZ.Stat (Format)'!$C$10:$H$2050,6,)</f>
        <v>2290</v>
      </c>
      <c r="K1759" s="37"/>
      <c r="L1759" s="37"/>
    </row>
    <row r="1760" spans="1:12" x14ac:dyDescent="0.25">
      <c r="A1760" s="37" t="s">
        <v>1779</v>
      </c>
      <c r="B1760" s="37" t="s">
        <v>325</v>
      </c>
      <c r="C1760" s="37" t="s">
        <v>325</v>
      </c>
      <c r="D1760" s="37" t="b">
        <f t="shared" si="27"/>
        <v>1</v>
      </c>
      <c r="E1760" s="37" t="str">
        <f>VLOOKUP(C1760,'EDB naming'!$A$6:$B$36,2,)</f>
        <v>Orion NZ</v>
      </c>
      <c r="F1760" s="37" t="str">
        <f>VLOOKUP(A1760,'NZ.Stat (Format)'!$C$10:$D$2050,2,)</f>
        <v>Christchurch city</v>
      </c>
      <c r="G1760" s="37" t="str">
        <f>VLOOKUP(F1760,'TLA-EDB'!$A$12:$C$78,3,)</f>
        <v/>
      </c>
      <c r="H1760" s="65">
        <f>VLOOKUP($A1760,'NZ.Stat (Format)'!$C$10:$H$2050,4,)</f>
        <v>1190</v>
      </c>
      <c r="I1760" s="65">
        <f>VLOOKUP($A1760,'NZ.Stat (Format)'!$C$10:$H$2050,5,)</f>
        <v>1680</v>
      </c>
      <c r="J1760" s="65">
        <f>VLOOKUP($A1760,'NZ.Stat (Format)'!$C$10:$H$2050,6,)</f>
        <v>1930</v>
      </c>
      <c r="K1760" s="37"/>
      <c r="L1760" s="37"/>
    </row>
    <row r="1761" spans="1:12" x14ac:dyDescent="0.25">
      <c r="A1761" s="37" t="s">
        <v>1780</v>
      </c>
      <c r="B1761" s="37" t="s">
        <v>325</v>
      </c>
      <c r="C1761" s="37" t="s">
        <v>325</v>
      </c>
      <c r="D1761" s="37" t="b">
        <f t="shared" si="27"/>
        <v>1</v>
      </c>
      <c r="E1761" s="37" t="str">
        <f>VLOOKUP(C1761,'EDB naming'!$A$6:$B$36,2,)</f>
        <v>Orion NZ</v>
      </c>
      <c r="F1761" s="37" t="str">
        <f>VLOOKUP(A1761,'NZ.Stat (Format)'!$C$10:$D$2050,2,)</f>
        <v>Christchurch city</v>
      </c>
      <c r="G1761" s="37" t="str">
        <f>VLOOKUP(F1761,'TLA-EDB'!$A$12:$C$78,3,)</f>
        <v/>
      </c>
      <c r="H1761" s="65">
        <f>VLOOKUP($A1761,'NZ.Stat (Format)'!$C$10:$H$2050,4,)</f>
        <v>4610</v>
      </c>
      <c r="I1761" s="65">
        <f>VLOOKUP($A1761,'NZ.Stat (Format)'!$C$10:$H$2050,5,)</f>
        <v>7250</v>
      </c>
      <c r="J1761" s="65">
        <f>VLOOKUP($A1761,'NZ.Stat (Format)'!$C$10:$H$2050,6,)</f>
        <v>7940</v>
      </c>
      <c r="K1761" s="37"/>
      <c r="L1761" s="37"/>
    </row>
    <row r="1762" spans="1:12" x14ac:dyDescent="0.25">
      <c r="A1762" s="37" t="s">
        <v>1781</v>
      </c>
      <c r="B1762" s="37" t="s">
        <v>325</v>
      </c>
      <c r="C1762" s="37" t="s">
        <v>325</v>
      </c>
      <c r="D1762" s="37" t="b">
        <f t="shared" si="27"/>
        <v>1</v>
      </c>
      <c r="E1762" s="37" t="str">
        <f>VLOOKUP(C1762,'EDB naming'!$A$6:$B$36,2,)</f>
        <v>Orion NZ</v>
      </c>
      <c r="F1762" s="37" t="str">
        <f>VLOOKUP(A1762,'NZ.Stat (Format)'!$C$10:$D$2050,2,)</f>
        <v>Christchurch city</v>
      </c>
      <c r="G1762" s="37" t="str">
        <f>VLOOKUP(F1762,'TLA-EDB'!$A$12:$C$78,3,)</f>
        <v/>
      </c>
      <c r="H1762" s="65">
        <f>VLOOKUP($A1762,'NZ.Stat (Format)'!$C$10:$H$2050,4,)</f>
        <v>3990</v>
      </c>
      <c r="I1762" s="65">
        <f>VLOOKUP($A1762,'NZ.Stat (Format)'!$C$10:$H$2050,5,)</f>
        <v>4020</v>
      </c>
      <c r="J1762" s="65">
        <f>VLOOKUP($A1762,'NZ.Stat (Format)'!$C$10:$H$2050,6,)</f>
        <v>4030</v>
      </c>
      <c r="K1762" s="37"/>
      <c r="L1762" s="37"/>
    </row>
    <row r="1763" spans="1:12" x14ac:dyDescent="0.25">
      <c r="A1763" s="37" t="s">
        <v>1782</v>
      </c>
      <c r="B1763" s="37" t="s">
        <v>325</v>
      </c>
      <c r="C1763" s="37" t="s">
        <v>325</v>
      </c>
      <c r="D1763" s="37" t="b">
        <f t="shared" si="27"/>
        <v>1</v>
      </c>
      <c r="E1763" s="37" t="str">
        <f>VLOOKUP(C1763,'EDB naming'!$A$6:$B$36,2,)</f>
        <v>Orion NZ</v>
      </c>
      <c r="F1763" s="37" t="str">
        <f>VLOOKUP(A1763,'NZ.Stat (Format)'!$C$10:$D$2050,2,)</f>
        <v>Christchurch city</v>
      </c>
      <c r="G1763" s="37" t="str">
        <f>VLOOKUP(F1763,'TLA-EDB'!$A$12:$C$78,3,)</f>
        <v/>
      </c>
      <c r="H1763" s="65">
        <f>VLOOKUP($A1763,'NZ.Stat (Format)'!$C$10:$H$2050,4,)</f>
        <v>3670</v>
      </c>
      <c r="I1763" s="65">
        <f>VLOOKUP($A1763,'NZ.Stat (Format)'!$C$10:$H$2050,5,)</f>
        <v>3730</v>
      </c>
      <c r="J1763" s="65">
        <f>VLOOKUP($A1763,'NZ.Stat (Format)'!$C$10:$H$2050,6,)</f>
        <v>3800</v>
      </c>
      <c r="K1763" s="37"/>
      <c r="L1763" s="37"/>
    </row>
    <row r="1764" spans="1:12" x14ac:dyDescent="0.25">
      <c r="A1764" s="37" t="s">
        <v>1783</v>
      </c>
      <c r="B1764" s="37" t="s">
        <v>325</v>
      </c>
      <c r="C1764" s="37" t="s">
        <v>325</v>
      </c>
      <c r="D1764" s="37" t="b">
        <f t="shared" si="27"/>
        <v>1</v>
      </c>
      <c r="E1764" s="37" t="str">
        <f>VLOOKUP(C1764,'EDB naming'!$A$6:$B$36,2,)</f>
        <v>Orion NZ</v>
      </c>
      <c r="F1764" s="37" t="str">
        <f>VLOOKUP(A1764,'NZ.Stat (Format)'!$C$10:$D$2050,2,)</f>
        <v>Christchurch city</v>
      </c>
      <c r="G1764" s="37" t="str">
        <f>VLOOKUP(F1764,'TLA-EDB'!$A$12:$C$78,3,)</f>
        <v/>
      </c>
      <c r="H1764" s="65">
        <f>VLOOKUP($A1764,'NZ.Stat (Format)'!$C$10:$H$2050,4,)</f>
        <v>1110</v>
      </c>
      <c r="I1764" s="65">
        <f>VLOOKUP($A1764,'NZ.Stat (Format)'!$C$10:$H$2050,5,)</f>
        <v>1110</v>
      </c>
      <c r="J1764" s="65">
        <f>VLOOKUP($A1764,'NZ.Stat (Format)'!$C$10:$H$2050,6,)</f>
        <v>1110</v>
      </c>
      <c r="K1764" s="37"/>
      <c r="L1764" s="37"/>
    </row>
    <row r="1765" spans="1:12" x14ac:dyDescent="0.25">
      <c r="A1765" s="37" t="s">
        <v>1784</v>
      </c>
      <c r="B1765" s="37" t="s">
        <v>325</v>
      </c>
      <c r="C1765" s="37" t="s">
        <v>325</v>
      </c>
      <c r="D1765" s="37" t="b">
        <f t="shared" si="27"/>
        <v>1</v>
      </c>
      <c r="E1765" s="37" t="str">
        <f>VLOOKUP(C1765,'EDB naming'!$A$6:$B$36,2,)</f>
        <v>Orion NZ</v>
      </c>
      <c r="F1765" s="37" t="str">
        <f>VLOOKUP(A1765,'NZ.Stat (Format)'!$C$10:$D$2050,2,)</f>
        <v>Christchurch city</v>
      </c>
      <c r="G1765" s="37" t="str">
        <f>VLOOKUP(F1765,'TLA-EDB'!$A$12:$C$78,3,)</f>
        <v/>
      </c>
      <c r="H1765" s="65">
        <f>VLOOKUP($A1765,'NZ.Stat (Format)'!$C$10:$H$2050,4,)</f>
        <v>1980</v>
      </c>
      <c r="I1765" s="65">
        <f>VLOOKUP($A1765,'NZ.Stat (Format)'!$C$10:$H$2050,5,)</f>
        <v>1970</v>
      </c>
      <c r="J1765" s="65">
        <f>VLOOKUP($A1765,'NZ.Stat (Format)'!$C$10:$H$2050,6,)</f>
        <v>1970</v>
      </c>
      <c r="K1765" s="37"/>
      <c r="L1765" s="37"/>
    </row>
    <row r="1766" spans="1:12" x14ac:dyDescent="0.25">
      <c r="A1766" s="37" t="s">
        <v>1785</v>
      </c>
      <c r="B1766" s="37" t="s">
        <v>325</v>
      </c>
      <c r="C1766" s="37" t="s">
        <v>325</v>
      </c>
      <c r="D1766" s="37" t="b">
        <f t="shared" si="27"/>
        <v>1</v>
      </c>
      <c r="E1766" s="37" t="str">
        <f>VLOOKUP(C1766,'EDB naming'!$A$6:$B$36,2,)</f>
        <v>Orion NZ</v>
      </c>
      <c r="F1766" s="37" t="str">
        <f>VLOOKUP(A1766,'NZ.Stat (Format)'!$C$10:$D$2050,2,)</f>
        <v>Christchurch city</v>
      </c>
      <c r="G1766" s="37" t="str">
        <f>VLOOKUP(F1766,'TLA-EDB'!$A$12:$C$78,3,)</f>
        <v/>
      </c>
      <c r="H1766" s="65">
        <f>VLOOKUP($A1766,'NZ.Stat (Format)'!$C$10:$H$2050,4,)</f>
        <v>2780</v>
      </c>
      <c r="I1766" s="65">
        <f>VLOOKUP($A1766,'NZ.Stat (Format)'!$C$10:$H$2050,5,)</f>
        <v>2800</v>
      </c>
      <c r="J1766" s="65">
        <f>VLOOKUP($A1766,'NZ.Stat (Format)'!$C$10:$H$2050,6,)</f>
        <v>2830</v>
      </c>
      <c r="K1766" s="37"/>
      <c r="L1766" s="37"/>
    </row>
    <row r="1767" spans="1:12" x14ac:dyDescent="0.25">
      <c r="A1767" s="37" t="s">
        <v>1786</v>
      </c>
      <c r="B1767" s="37" t="s">
        <v>325</v>
      </c>
      <c r="C1767" s="37" t="s">
        <v>325</v>
      </c>
      <c r="D1767" s="37" t="b">
        <f t="shared" si="27"/>
        <v>1</v>
      </c>
      <c r="E1767" s="37" t="str">
        <f>VLOOKUP(C1767,'EDB naming'!$A$6:$B$36,2,)</f>
        <v>Orion NZ</v>
      </c>
      <c r="F1767" s="37" t="str">
        <f>VLOOKUP(A1767,'NZ.Stat (Format)'!$C$10:$D$2050,2,)</f>
        <v>Christchurch city</v>
      </c>
      <c r="G1767" s="37" t="str">
        <f>VLOOKUP(F1767,'TLA-EDB'!$A$12:$C$78,3,)</f>
        <v/>
      </c>
      <c r="H1767" s="65">
        <f>VLOOKUP($A1767,'NZ.Stat (Format)'!$C$10:$H$2050,4,)</f>
        <v>2930</v>
      </c>
      <c r="I1767" s="65">
        <f>VLOOKUP($A1767,'NZ.Stat (Format)'!$C$10:$H$2050,5,)</f>
        <v>2970</v>
      </c>
      <c r="J1767" s="65">
        <f>VLOOKUP($A1767,'NZ.Stat (Format)'!$C$10:$H$2050,6,)</f>
        <v>3000</v>
      </c>
      <c r="K1767" s="37"/>
      <c r="L1767" s="37"/>
    </row>
    <row r="1768" spans="1:12" x14ac:dyDescent="0.25">
      <c r="A1768" s="37" t="s">
        <v>1787</v>
      </c>
      <c r="B1768" s="37" t="s">
        <v>325</v>
      </c>
      <c r="C1768" s="37" t="s">
        <v>325</v>
      </c>
      <c r="D1768" s="37" t="b">
        <f t="shared" si="27"/>
        <v>1</v>
      </c>
      <c r="E1768" s="37" t="str">
        <f>VLOOKUP(C1768,'EDB naming'!$A$6:$B$36,2,)</f>
        <v>Orion NZ</v>
      </c>
      <c r="F1768" s="37" t="str">
        <f>VLOOKUP(A1768,'NZ.Stat (Format)'!$C$10:$D$2050,2,)</f>
        <v>Christchurch city</v>
      </c>
      <c r="G1768" s="37" t="str">
        <f>VLOOKUP(F1768,'TLA-EDB'!$A$12:$C$78,3,)</f>
        <v/>
      </c>
      <c r="H1768" s="65">
        <f>VLOOKUP($A1768,'NZ.Stat (Format)'!$C$10:$H$2050,4,)</f>
        <v>4380</v>
      </c>
      <c r="I1768" s="65">
        <f>VLOOKUP($A1768,'NZ.Stat (Format)'!$C$10:$H$2050,5,)</f>
        <v>4450</v>
      </c>
      <c r="J1768" s="65">
        <f>VLOOKUP($A1768,'NZ.Stat (Format)'!$C$10:$H$2050,6,)</f>
        <v>4520</v>
      </c>
      <c r="K1768" s="37"/>
      <c r="L1768" s="37"/>
    </row>
    <row r="1769" spans="1:12" x14ac:dyDescent="0.25">
      <c r="A1769" s="37" t="s">
        <v>1788</v>
      </c>
      <c r="B1769" s="37" t="s">
        <v>325</v>
      </c>
      <c r="C1769" s="37" t="s">
        <v>325</v>
      </c>
      <c r="D1769" s="37" t="b">
        <f t="shared" si="27"/>
        <v>1</v>
      </c>
      <c r="E1769" s="37" t="str">
        <f>VLOOKUP(C1769,'EDB naming'!$A$6:$B$36,2,)</f>
        <v>Orion NZ</v>
      </c>
      <c r="F1769" s="37" t="str">
        <f>VLOOKUP(A1769,'NZ.Stat (Format)'!$C$10:$D$2050,2,)</f>
        <v>Christchurch city</v>
      </c>
      <c r="G1769" s="37" t="str">
        <f>VLOOKUP(F1769,'TLA-EDB'!$A$12:$C$78,3,)</f>
        <v/>
      </c>
      <c r="H1769" s="65">
        <f>VLOOKUP($A1769,'NZ.Stat (Format)'!$C$10:$H$2050,4,)</f>
        <v>2560</v>
      </c>
      <c r="I1769" s="65">
        <f>VLOOKUP($A1769,'NZ.Stat (Format)'!$C$10:$H$2050,5,)</f>
        <v>2700</v>
      </c>
      <c r="J1769" s="65">
        <f>VLOOKUP($A1769,'NZ.Stat (Format)'!$C$10:$H$2050,6,)</f>
        <v>2830</v>
      </c>
      <c r="K1769" s="37"/>
      <c r="L1769" s="37"/>
    </row>
    <row r="1770" spans="1:12" x14ac:dyDescent="0.25">
      <c r="A1770" s="37" t="s">
        <v>1789</v>
      </c>
      <c r="B1770" s="37" t="s">
        <v>325</v>
      </c>
      <c r="C1770" s="37" t="s">
        <v>325</v>
      </c>
      <c r="D1770" s="37" t="b">
        <f t="shared" si="27"/>
        <v>1</v>
      </c>
      <c r="E1770" s="37" t="str">
        <f>VLOOKUP(C1770,'EDB naming'!$A$6:$B$36,2,)</f>
        <v>Orion NZ</v>
      </c>
      <c r="F1770" s="37" t="str">
        <f>VLOOKUP(A1770,'NZ.Stat (Format)'!$C$10:$D$2050,2,)</f>
        <v>Christchurch city</v>
      </c>
      <c r="G1770" s="37" t="str">
        <f>VLOOKUP(F1770,'TLA-EDB'!$A$12:$C$78,3,)</f>
        <v/>
      </c>
      <c r="H1770" s="65">
        <f>VLOOKUP($A1770,'NZ.Stat (Format)'!$C$10:$H$2050,4,)</f>
        <v>2180</v>
      </c>
      <c r="I1770" s="65">
        <f>VLOOKUP($A1770,'NZ.Stat (Format)'!$C$10:$H$2050,5,)</f>
        <v>2270</v>
      </c>
      <c r="J1770" s="65">
        <f>VLOOKUP($A1770,'NZ.Stat (Format)'!$C$10:$H$2050,6,)</f>
        <v>2350</v>
      </c>
      <c r="K1770" s="37"/>
      <c r="L1770" s="37"/>
    </row>
    <row r="1771" spans="1:12" x14ac:dyDescent="0.25">
      <c r="A1771" s="37" t="s">
        <v>1790</v>
      </c>
      <c r="B1771" s="37" t="s">
        <v>325</v>
      </c>
      <c r="C1771" s="37" t="s">
        <v>325</v>
      </c>
      <c r="D1771" s="37" t="b">
        <f t="shared" si="27"/>
        <v>1</v>
      </c>
      <c r="E1771" s="37" t="str">
        <f>VLOOKUP(C1771,'EDB naming'!$A$6:$B$36,2,)</f>
        <v>Orion NZ</v>
      </c>
      <c r="F1771" s="37" t="str">
        <f>VLOOKUP(A1771,'NZ.Stat (Format)'!$C$10:$D$2050,2,)</f>
        <v>Christchurch city</v>
      </c>
      <c r="G1771" s="37" t="str">
        <f>VLOOKUP(F1771,'TLA-EDB'!$A$12:$C$78,3,)</f>
        <v/>
      </c>
      <c r="H1771" s="65">
        <f>VLOOKUP($A1771,'NZ.Stat (Format)'!$C$10:$H$2050,4,)</f>
        <v>1950</v>
      </c>
      <c r="I1771" s="65">
        <f>VLOOKUP($A1771,'NZ.Stat (Format)'!$C$10:$H$2050,5,)</f>
        <v>1960</v>
      </c>
      <c r="J1771" s="65">
        <f>VLOOKUP($A1771,'NZ.Stat (Format)'!$C$10:$H$2050,6,)</f>
        <v>1970</v>
      </c>
      <c r="K1771" s="37"/>
      <c r="L1771" s="37"/>
    </row>
    <row r="1772" spans="1:12" x14ac:dyDescent="0.25">
      <c r="A1772" s="37" t="s">
        <v>1791</v>
      </c>
      <c r="B1772" s="37" t="s">
        <v>325</v>
      </c>
      <c r="C1772" s="37" t="s">
        <v>325</v>
      </c>
      <c r="D1772" s="37" t="b">
        <f t="shared" si="27"/>
        <v>1</v>
      </c>
      <c r="E1772" s="37" t="str">
        <f>VLOOKUP(C1772,'EDB naming'!$A$6:$B$36,2,)</f>
        <v>Orion NZ</v>
      </c>
      <c r="F1772" s="37" t="str">
        <f>VLOOKUP(A1772,'NZ.Stat (Format)'!$C$10:$D$2050,2,)</f>
        <v>Christchurch city</v>
      </c>
      <c r="G1772" s="37" t="str">
        <f>VLOOKUP(F1772,'TLA-EDB'!$A$12:$C$78,3,)</f>
        <v/>
      </c>
      <c r="H1772" s="65">
        <f>VLOOKUP($A1772,'NZ.Stat (Format)'!$C$10:$H$2050,4,)</f>
        <v>5100</v>
      </c>
      <c r="I1772" s="65">
        <f>VLOOKUP($A1772,'NZ.Stat (Format)'!$C$10:$H$2050,5,)</f>
        <v>5170</v>
      </c>
      <c r="J1772" s="65">
        <f>VLOOKUP($A1772,'NZ.Stat (Format)'!$C$10:$H$2050,6,)</f>
        <v>5250</v>
      </c>
      <c r="K1772" s="37"/>
      <c r="L1772" s="37"/>
    </row>
    <row r="1773" spans="1:12" x14ac:dyDescent="0.25">
      <c r="A1773" s="37" t="s">
        <v>1792</v>
      </c>
      <c r="B1773" s="37" t="s">
        <v>325</v>
      </c>
      <c r="C1773" s="37" t="s">
        <v>325</v>
      </c>
      <c r="D1773" s="37" t="b">
        <f t="shared" si="27"/>
        <v>1</v>
      </c>
      <c r="E1773" s="37" t="str">
        <f>VLOOKUP(C1773,'EDB naming'!$A$6:$B$36,2,)</f>
        <v>Orion NZ</v>
      </c>
      <c r="F1773" s="37" t="str">
        <f>VLOOKUP(A1773,'NZ.Stat (Format)'!$C$10:$D$2050,2,)</f>
        <v>Christchurch city</v>
      </c>
      <c r="G1773" s="37" t="str">
        <f>VLOOKUP(F1773,'TLA-EDB'!$A$12:$C$78,3,)</f>
        <v/>
      </c>
      <c r="H1773" s="65">
        <f>VLOOKUP($A1773,'NZ.Stat (Format)'!$C$10:$H$2050,4,)</f>
        <v>4520</v>
      </c>
      <c r="I1773" s="65">
        <f>VLOOKUP($A1773,'NZ.Stat (Format)'!$C$10:$H$2050,5,)</f>
        <v>4650</v>
      </c>
      <c r="J1773" s="65">
        <f>VLOOKUP($A1773,'NZ.Stat (Format)'!$C$10:$H$2050,6,)</f>
        <v>4770</v>
      </c>
      <c r="K1773" s="37"/>
      <c r="L1773" s="37"/>
    </row>
    <row r="1774" spans="1:12" x14ac:dyDescent="0.25">
      <c r="A1774" s="37" t="s">
        <v>1793</v>
      </c>
      <c r="B1774" s="37" t="s">
        <v>325</v>
      </c>
      <c r="C1774" s="37" t="s">
        <v>325</v>
      </c>
      <c r="D1774" s="37" t="b">
        <f t="shared" si="27"/>
        <v>1</v>
      </c>
      <c r="E1774" s="37" t="str">
        <f>VLOOKUP(C1774,'EDB naming'!$A$6:$B$36,2,)</f>
        <v>Orion NZ</v>
      </c>
      <c r="F1774" s="37" t="str">
        <f>VLOOKUP(A1774,'NZ.Stat (Format)'!$C$10:$D$2050,2,)</f>
        <v>Christchurch city</v>
      </c>
      <c r="G1774" s="37" t="str">
        <f>VLOOKUP(F1774,'TLA-EDB'!$A$12:$C$78,3,)</f>
        <v/>
      </c>
      <c r="H1774" s="65">
        <f>VLOOKUP($A1774,'NZ.Stat (Format)'!$C$10:$H$2050,4,)</f>
        <v>2710</v>
      </c>
      <c r="I1774" s="65">
        <f>VLOOKUP($A1774,'NZ.Stat (Format)'!$C$10:$H$2050,5,)</f>
        <v>2760</v>
      </c>
      <c r="J1774" s="65">
        <f>VLOOKUP($A1774,'NZ.Stat (Format)'!$C$10:$H$2050,6,)</f>
        <v>2780</v>
      </c>
      <c r="K1774" s="37"/>
      <c r="L1774" s="37"/>
    </row>
    <row r="1775" spans="1:12" x14ac:dyDescent="0.25">
      <c r="A1775" s="37" t="s">
        <v>1794</v>
      </c>
      <c r="B1775" s="37" t="s">
        <v>325</v>
      </c>
      <c r="C1775" s="37" t="s">
        <v>325</v>
      </c>
      <c r="D1775" s="37" t="b">
        <f t="shared" si="27"/>
        <v>1</v>
      </c>
      <c r="E1775" s="37" t="str">
        <f>VLOOKUP(C1775,'EDB naming'!$A$6:$B$36,2,)</f>
        <v>Orion NZ</v>
      </c>
      <c r="F1775" s="37" t="str">
        <f>VLOOKUP(A1775,'NZ.Stat (Format)'!$C$10:$D$2050,2,)</f>
        <v>Christchurch city</v>
      </c>
      <c r="G1775" s="37" t="str">
        <f>VLOOKUP(F1775,'TLA-EDB'!$A$12:$C$78,3,)</f>
        <v/>
      </c>
      <c r="H1775" s="65">
        <f>VLOOKUP($A1775,'NZ.Stat (Format)'!$C$10:$H$2050,4,)</f>
        <v>2280</v>
      </c>
      <c r="I1775" s="65">
        <f>VLOOKUP($A1775,'NZ.Stat (Format)'!$C$10:$H$2050,5,)</f>
        <v>2290</v>
      </c>
      <c r="J1775" s="65">
        <f>VLOOKUP($A1775,'NZ.Stat (Format)'!$C$10:$H$2050,6,)</f>
        <v>2300</v>
      </c>
      <c r="K1775" s="37"/>
      <c r="L1775" s="37"/>
    </row>
    <row r="1776" spans="1:12" x14ac:dyDescent="0.25">
      <c r="A1776" s="37" t="s">
        <v>1795</v>
      </c>
      <c r="B1776" s="37" t="s">
        <v>325</v>
      </c>
      <c r="C1776" s="37" t="s">
        <v>325</v>
      </c>
      <c r="D1776" s="37" t="b">
        <f t="shared" si="27"/>
        <v>1</v>
      </c>
      <c r="E1776" s="37" t="str">
        <f>VLOOKUP(C1776,'EDB naming'!$A$6:$B$36,2,)</f>
        <v>Orion NZ</v>
      </c>
      <c r="F1776" s="37" t="str">
        <f>VLOOKUP(A1776,'NZ.Stat (Format)'!$C$10:$D$2050,2,)</f>
        <v>Selwyn district</v>
      </c>
      <c r="G1776" s="37" t="str">
        <f>VLOOKUP(F1776,'TLA-EDB'!$A$12:$C$78,3,)</f>
        <v/>
      </c>
      <c r="H1776" s="65">
        <f>VLOOKUP($A1776,'NZ.Stat (Format)'!$C$10:$H$2050,4,)</f>
        <v>4020</v>
      </c>
      <c r="I1776" s="65">
        <f>VLOOKUP($A1776,'NZ.Stat (Format)'!$C$10:$H$2050,5,)</f>
        <v>5940</v>
      </c>
      <c r="J1776" s="65">
        <f>VLOOKUP($A1776,'NZ.Stat (Format)'!$C$10:$H$2050,6,)</f>
        <v>7210</v>
      </c>
      <c r="K1776" s="37"/>
      <c r="L1776" s="37"/>
    </row>
    <row r="1777" spans="1:12" x14ac:dyDescent="0.25">
      <c r="A1777" s="37" t="s">
        <v>1796</v>
      </c>
      <c r="B1777" s="37" t="s">
        <v>325</v>
      </c>
      <c r="C1777" s="37" t="s">
        <v>325</v>
      </c>
      <c r="D1777" s="37" t="b">
        <f t="shared" si="27"/>
        <v>1</v>
      </c>
      <c r="E1777" s="37" t="str">
        <f>VLOOKUP(C1777,'EDB naming'!$A$6:$B$36,2,)</f>
        <v>Orion NZ</v>
      </c>
      <c r="F1777" s="37" t="str">
        <f>VLOOKUP(A1777,'NZ.Stat (Format)'!$C$10:$D$2050,2,)</f>
        <v>Christchurch city</v>
      </c>
      <c r="G1777" s="37" t="str">
        <f>VLOOKUP(F1777,'TLA-EDB'!$A$12:$C$78,3,)</f>
        <v/>
      </c>
      <c r="H1777" s="65">
        <f>VLOOKUP($A1777,'NZ.Stat (Format)'!$C$10:$H$2050,4,)</f>
        <v>2660</v>
      </c>
      <c r="I1777" s="65">
        <f>VLOOKUP($A1777,'NZ.Stat (Format)'!$C$10:$H$2050,5,)</f>
        <v>2660</v>
      </c>
      <c r="J1777" s="65">
        <f>VLOOKUP($A1777,'NZ.Stat (Format)'!$C$10:$H$2050,6,)</f>
        <v>2660</v>
      </c>
      <c r="K1777" s="37"/>
      <c r="L1777" s="37"/>
    </row>
    <row r="1778" spans="1:12" x14ac:dyDescent="0.25">
      <c r="A1778" s="37" t="s">
        <v>1797</v>
      </c>
      <c r="B1778" s="37" t="s">
        <v>325</v>
      </c>
      <c r="C1778" s="37" t="s">
        <v>325</v>
      </c>
      <c r="D1778" s="37" t="b">
        <f t="shared" si="27"/>
        <v>1</v>
      </c>
      <c r="E1778" s="37" t="str">
        <f>VLOOKUP(C1778,'EDB naming'!$A$6:$B$36,2,)</f>
        <v>Orion NZ</v>
      </c>
      <c r="F1778" s="37" t="str">
        <f>VLOOKUP(A1778,'NZ.Stat (Format)'!$C$10:$D$2050,2,)</f>
        <v>Christchurch city</v>
      </c>
      <c r="G1778" s="37" t="str">
        <f>VLOOKUP(F1778,'TLA-EDB'!$A$12:$C$78,3,)</f>
        <v/>
      </c>
      <c r="H1778" s="65">
        <f>VLOOKUP($A1778,'NZ.Stat (Format)'!$C$10:$H$2050,4,)</f>
        <v>3330</v>
      </c>
      <c r="I1778" s="65">
        <f>VLOOKUP($A1778,'NZ.Stat (Format)'!$C$10:$H$2050,5,)</f>
        <v>3440</v>
      </c>
      <c r="J1778" s="65">
        <f>VLOOKUP($A1778,'NZ.Stat (Format)'!$C$10:$H$2050,6,)</f>
        <v>3530</v>
      </c>
      <c r="K1778" s="37"/>
      <c r="L1778" s="37"/>
    </row>
    <row r="1779" spans="1:12" x14ac:dyDescent="0.25">
      <c r="A1779" s="37" t="s">
        <v>1798</v>
      </c>
      <c r="B1779" s="37" t="s">
        <v>325</v>
      </c>
      <c r="C1779" s="37" t="s">
        <v>325</v>
      </c>
      <c r="D1779" s="37" t="b">
        <f t="shared" si="27"/>
        <v>1</v>
      </c>
      <c r="E1779" s="37" t="str">
        <f>VLOOKUP(C1779,'EDB naming'!$A$6:$B$36,2,)</f>
        <v>Orion NZ</v>
      </c>
      <c r="F1779" s="37" t="str">
        <f>VLOOKUP(A1779,'NZ.Stat (Format)'!$C$10:$D$2050,2,)</f>
        <v>Christchurch city</v>
      </c>
      <c r="G1779" s="37" t="str">
        <f>VLOOKUP(F1779,'TLA-EDB'!$A$12:$C$78,3,)</f>
        <v/>
      </c>
      <c r="H1779" s="65">
        <f>VLOOKUP($A1779,'NZ.Stat (Format)'!$C$10:$H$2050,4,)</f>
        <v>3560</v>
      </c>
      <c r="I1779" s="65">
        <f>VLOOKUP($A1779,'NZ.Stat (Format)'!$C$10:$H$2050,5,)</f>
        <v>3600</v>
      </c>
      <c r="J1779" s="65">
        <f>VLOOKUP($A1779,'NZ.Stat (Format)'!$C$10:$H$2050,6,)</f>
        <v>3610</v>
      </c>
      <c r="K1779" s="37"/>
      <c r="L1779" s="37"/>
    </row>
    <row r="1780" spans="1:12" x14ac:dyDescent="0.25">
      <c r="A1780" s="37" t="s">
        <v>1799</v>
      </c>
      <c r="B1780" s="37" t="s">
        <v>325</v>
      </c>
      <c r="C1780" s="37" t="s">
        <v>325</v>
      </c>
      <c r="D1780" s="37" t="b">
        <f t="shared" si="27"/>
        <v>1</v>
      </c>
      <c r="E1780" s="37" t="str">
        <f>VLOOKUP(C1780,'EDB naming'!$A$6:$B$36,2,)</f>
        <v>Orion NZ</v>
      </c>
      <c r="F1780" s="37" t="str">
        <f>VLOOKUP(A1780,'NZ.Stat (Format)'!$C$10:$D$2050,2,)</f>
        <v>Christchurch city</v>
      </c>
      <c r="G1780" s="37" t="str">
        <f>VLOOKUP(F1780,'TLA-EDB'!$A$12:$C$78,3,)</f>
        <v/>
      </c>
      <c r="H1780" s="65">
        <f>VLOOKUP($A1780,'NZ.Stat (Format)'!$C$10:$H$2050,4,)</f>
        <v>2660</v>
      </c>
      <c r="I1780" s="65">
        <f>VLOOKUP($A1780,'NZ.Stat (Format)'!$C$10:$H$2050,5,)</f>
        <v>2670</v>
      </c>
      <c r="J1780" s="65">
        <f>VLOOKUP($A1780,'NZ.Stat (Format)'!$C$10:$H$2050,6,)</f>
        <v>2670</v>
      </c>
      <c r="K1780" s="37"/>
      <c r="L1780" s="37"/>
    </row>
    <row r="1781" spans="1:12" x14ac:dyDescent="0.25">
      <c r="A1781" s="37" t="s">
        <v>1800</v>
      </c>
      <c r="B1781" s="37" t="s">
        <v>325</v>
      </c>
      <c r="C1781" s="37" t="s">
        <v>325</v>
      </c>
      <c r="D1781" s="37" t="b">
        <f t="shared" si="27"/>
        <v>1</v>
      </c>
      <c r="E1781" s="37" t="str">
        <f>VLOOKUP(C1781,'EDB naming'!$A$6:$B$36,2,)</f>
        <v>Orion NZ</v>
      </c>
      <c r="F1781" s="37" t="str">
        <f>VLOOKUP(A1781,'NZ.Stat (Format)'!$C$10:$D$2050,2,)</f>
        <v>Christchurch city</v>
      </c>
      <c r="G1781" s="37" t="str">
        <f>VLOOKUP(F1781,'TLA-EDB'!$A$12:$C$78,3,)</f>
        <v/>
      </c>
      <c r="H1781" s="65">
        <f>VLOOKUP($A1781,'NZ.Stat (Format)'!$C$10:$H$2050,4,)</f>
        <v>3280</v>
      </c>
      <c r="I1781" s="65">
        <f>VLOOKUP($A1781,'NZ.Stat (Format)'!$C$10:$H$2050,5,)</f>
        <v>3290</v>
      </c>
      <c r="J1781" s="65">
        <f>VLOOKUP($A1781,'NZ.Stat (Format)'!$C$10:$H$2050,6,)</f>
        <v>3300</v>
      </c>
      <c r="K1781" s="37"/>
      <c r="L1781" s="37"/>
    </row>
    <row r="1782" spans="1:12" x14ac:dyDescent="0.25">
      <c r="A1782" s="37" t="s">
        <v>1801</v>
      </c>
      <c r="B1782" s="37" t="s">
        <v>325</v>
      </c>
      <c r="C1782" s="37" t="s">
        <v>325</v>
      </c>
      <c r="D1782" s="37" t="b">
        <f t="shared" si="27"/>
        <v>1</v>
      </c>
      <c r="E1782" s="37" t="str">
        <f>VLOOKUP(C1782,'EDB naming'!$A$6:$B$36,2,)</f>
        <v>Orion NZ</v>
      </c>
      <c r="F1782" s="37" t="str">
        <f>VLOOKUP(A1782,'NZ.Stat (Format)'!$C$10:$D$2050,2,)</f>
        <v>Christchurch city</v>
      </c>
      <c r="G1782" s="37" t="str">
        <f>VLOOKUP(F1782,'TLA-EDB'!$A$12:$C$78,3,)</f>
        <v/>
      </c>
      <c r="H1782" s="65">
        <f>VLOOKUP($A1782,'NZ.Stat (Format)'!$C$10:$H$2050,4,)</f>
        <v>4580</v>
      </c>
      <c r="I1782" s="65">
        <f>VLOOKUP($A1782,'NZ.Stat (Format)'!$C$10:$H$2050,5,)</f>
        <v>4640</v>
      </c>
      <c r="J1782" s="65">
        <f>VLOOKUP($A1782,'NZ.Stat (Format)'!$C$10:$H$2050,6,)</f>
        <v>4700</v>
      </c>
      <c r="K1782" s="37"/>
      <c r="L1782" s="37"/>
    </row>
    <row r="1783" spans="1:12" x14ac:dyDescent="0.25">
      <c r="A1783" s="37" t="s">
        <v>1802</v>
      </c>
      <c r="B1783" s="37" t="s">
        <v>325</v>
      </c>
      <c r="C1783" s="37" t="s">
        <v>325</v>
      </c>
      <c r="D1783" s="37" t="b">
        <f t="shared" si="27"/>
        <v>1</v>
      </c>
      <c r="E1783" s="37" t="str">
        <f>VLOOKUP(C1783,'EDB naming'!$A$6:$B$36,2,)</f>
        <v>Orion NZ</v>
      </c>
      <c r="F1783" s="37" t="str">
        <f>VLOOKUP(A1783,'NZ.Stat (Format)'!$C$10:$D$2050,2,)</f>
        <v>Christchurch city</v>
      </c>
      <c r="G1783" s="37" t="str">
        <f>VLOOKUP(F1783,'TLA-EDB'!$A$12:$C$78,3,)</f>
        <v/>
      </c>
      <c r="H1783" s="65">
        <f>VLOOKUP($A1783,'NZ.Stat (Format)'!$C$10:$H$2050,4,)</f>
        <v>1250</v>
      </c>
      <c r="I1783" s="65">
        <f>VLOOKUP($A1783,'NZ.Stat (Format)'!$C$10:$H$2050,5,)</f>
        <v>1280</v>
      </c>
      <c r="J1783" s="65">
        <f>VLOOKUP($A1783,'NZ.Stat (Format)'!$C$10:$H$2050,6,)</f>
        <v>1310</v>
      </c>
      <c r="K1783" s="37"/>
      <c r="L1783" s="37"/>
    </row>
    <row r="1784" spans="1:12" x14ac:dyDescent="0.25">
      <c r="A1784" s="37" t="s">
        <v>1803</v>
      </c>
      <c r="B1784" s="37" t="s">
        <v>325</v>
      </c>
      <c r="C1784" s="37" t="s">
        <v>325</v>
      </c>
      <c r="D1784" s="37" t="b">
        <f t="shared" si="27"/>
        <v>1</v>
      </c>
      <c r="E1784" s="37" t="str">
        <f>VLOOKUP(C1784,'EDB naming'!$A$6:$B$36,2,)</f>
        <v>Orion NZ</v>
      </c>
      <c r="F1784" s="37" t="str">
        <f>VLOOKUP(A1784,'NZ.Stat (Format)'!$C$10:$D$2050,2,)</f>
        <v>Christchurch city</v>
      </c>
      <c r="G1784" s="37" t="str">
        <f>VLOOKUP(F1784,'TLA-EDB'!$A$12:$C$78,3,)</f>
        <v/>
      </c>
      <c r="H1784" s="65">
        <f>VLOOKUP($A1784,'NZ.Stat (Format)'!$C$10:$H$2050,4,)</f>
        <v>6540</v>
      </c>
      <c r="I1784" s="65">
        <f>VLOOKUP($A1784,'NZ.Stat (Format)'!$C$10:$H$2050,5,)</f>
        <v>6950</v>
      </c>
      <c r="J1784" s="65">
        <f>VLOOKUP($A1784,'NZ.Stat (Format)'!$C$10:$H$2050,6,)</f>
        <v>7110</v>
      </c>
      <c r="K1784" s="37"/>
      <c r="L1784" s="37"/>
    </row>
    <row r="1785" spans="1:12" x14ac:dyDescent="0.25">
      <c r="A1785" s="37" t="s">
        <v>1804</v>
      </c>
      <c r="B1785" s="37" t="s">
        <v>325</v>
      </c>
      <c r="C1785" s="37" t="s">
        <v>325</v>
      </c>
      <c r="D1785" s="37" t="b">
        <f t="shared" si="27"/>
        <v>1</v>
      </c>
      <c r="E1785" s="37" t="str">
        <f>VLOOKUP(C1785,'EDB naming'!$A$6:$B$36,2,)</f>
        <v>Orion NZ</v>
      </c>
      <c r="F1785" s="37" t="str">
        <f>VLOOKUP(A1785,'NZ.Stat (Format)'!$C$10:$D$2050,2,)</f>
        <v>Christchurch city</v>
      </c>
      <c r="G1785" s="37" t="str">
        <f>VLOOKUP(F1785,'TLA-EDB'!$A$12:$C$78,3,)</f>
        <v/>
      </c>
      <c r="H1785" s="65">
        <f>VLOOKUP($A1785,'NZ.Stat (Format)'!$C$10:$H$2050,4,)</f>
        <v>5920</v>
      </c>
      <c r="I1785" s="65">
        <f>VLOOKUP($A1785,'NZ.Stat (Format)'!$C$10:$H$2050,5,)</f>
        <v>6030</v>
      </c>
      <c r="J1785" s="65">
        <f>VLOOKUP($A1785,'NZ.Stat (Format)'!$C$10:$H$2050,6,)</f>
        <v>6120</v>
      </c>
      <c r="K1785" s="37"/>
      <c r="L1785" s="37"/>
    </row>
    <row r="1786" spans="1:12" x14ac:dyDescent="0.25">
      <c r="A1786" s="37" t="s">
        <v>1805</v>
      </c>
      <c r="B1786" s="37" t="s">
        <v>325</v>
      </c>
      <c r="C1786" s="37" t="s">
        <v>325</v>
      </c>
      <c r="D1786" s="37" t="b">
        <f t="shared" si="27"/>
        <v>1</v>
      </c>
      <c r="E1786" s="37" t="str">
        <f>VLOOKUP(C1786,'EDB naming'!$A$6:$B$36,2,)</f>
        <v>Orion NZ</v>
      </c>
      <c r="F1786" s="37" t="str">
        <f>VLOOKUP(A1786,'NZ.Stat (Format)'!$C$10:$D$2050,2,)</f>
        <v>Christchurch city</v>
      </c>
      <c r="G1786" s="37" t="str">
        <f>VLOOKUP(F1786,'TLA-EDB'!$A$12:$C$78,3,)</f>
        <v/>
      </c>
      <c r="H1786" s="65">
        <f>VLOOKUP($A1786,'NZ.Stat (Format)'!$C$10:$H$2050,4,)</f>
        <v>3420</v>
      </c>
      <c r="I1786" s="65">
        <f>VLOOKUP($A1786,'NZ.Stat (Format)'!$C$10:$H$2050,5,)</f>
        <v>3440</v>
      </c>
      <c r="J1786" s="65">
        <f>VLOOKUP($A1786,'NZ.Stat (Format)'!$C$10:$H$2050,6,)</f>
        <v>3500</v>
      </c>
      <c r="K1786" s="37"/>
      <c r="L1786" s="37"/>
    </row>
    <row r="1787" spans="1:12" x14ac:dyDescent="0.25">
      <c r="A1787" s="37" t="s">
        <v>1806</v>
      </c>
      <c r="B1787" s="37" t="s">
        <v>325</v>
      </c>
      <c r="C1787" s="37" t="s">
        <v>325</v>
      </c>
      <c r="D1787" s="37" t="b">
        <f t="shared" si="27"/>
        <v>1</v>
      </c>
      <c r="E1787" s="37" t="str">
        <f>VLOOKUP(C1787,'EDB naming'!$A$6:$B$36,2,)</f>
        <v>Orion NZ</v>
      </c>
      <c r="F1787" s="37" t="str">
        <f>VLOOKUP(A1787,'NZ.Stat (Format)'!$C$10:$D$2050,2,)</f>
        <v>Christchurch city</v>
      </c>
      <c r="G1787" s="37" t="str">
        <f>VLOOKUP(F1787,'TLA-EDB'!$A$12:$C$78,3,)</f>
        <v/>
      </c>
      <c r="H1787" s="65">
        <f>VLOOKUP($A1787,'NZ.Stat (Format)'!$C$10:$H$2050,4,)</f>
        <v>3930</v>
      </c>
      <c r="I1787" s="65">
        <f>VLOOKUP($A1787,'NZ.Stat (Format)'!$C$10:$H$2050,5,)</f>
        <v>4010</v>
      </c>
      <c r="J1787" s="65">
        <f>VLOOKUP($A1787,'NZ.Stat (Format)'!$C$10:$H$2050,6,)</f>
        <v>4090</v>
      </c>
      <c r="K1787" s="37"/>
      <c r="L1787" s="37"/>
    </row>
    <row r="1788" spans="1:12" x14ac:dyDescent="0.25">
      <c r="A1788" s="37" t="s">
        <v>1807</v>
      </c>
      <c r="B1788" s="37" t="s">
        <v>325</v>
      </c>
      <c r="C1788" s="37" t="s">
        <v>325</v>
      </c>
      <c r="D1788" s="37" t="b">
        <f t="shared" si="27"/>
        <v>1</v>
      </c>
      <c r="E1788" s="37" t="str">
        <f>VLOOKUP(C1788,'EDB naming'!$A$6:$B$36,2,)</f>
        <v>Orion NZ</v>
      </c>
      <c r="F1788" s="37" t="str">
        <f>VLOOKUP(A1788,'NZ.Stat (Format)'!$C$10:$D$2050,2,)</f>
        <v>Christchurch city</v>
      </c>
      <c r="G1788" s="37" t="str">
        <f>VLOOKUP(F1788,'TLA-EDB'!$A$12:$C$78,3,)</f>
        <v/>
      </c>
      <c r="H1788" s="65">
        <f>VLOOKUP($A1788,'NZ.Stat (Format)'!$C$10:$H$2050,4,)</f>
        <v>3150</v>
      </c>
      <c r="I1788" s="65">
        <f>VLOOKUP($A1788,'NZ.Stat (Format)'!$C$10:$H$2050,5,)</f>
        <v>3210</v>
      </c>
      <c r="J1788" s="65">
        <f>VLOOKUP($A1788,'NZ.Stat (Format)'!$C$10:$H$2050,6,)</f>
        <v>3280</v>
      </c>
      <c r="K1788" s="37"/>
      <c r="L1788" s="37"/>
    </row>
    <row r="1789" spans="1:12" x14ac:dyDescent="0.25">
      <c r="A1789" s="37" t="s">
        <v>1808</v>
      </c>
      <c r="B1789" s="37" t="s">
        <v>325</v>
      </c>
      <c r="C1789" s="37" t="s">
        <v>325</v>
      </c>
      <c r="D1789" s="37" t="b">
        <f t="shared" si="27"/>
        <v>1</v>
      </c>
      <c r="E1789" s="37" t="str">
        <f>VLOOKUP(C1789,'EDB naming'!$A$6:$B$36,2,)</f>
        <v>Orion NZ</v>
      </c>
      <c r="F1789" s="37" t="str">
        <f>VLOOKUP(A1789,'NZ.Stat (Format)'!$C$10:$D$2050,2,)</f>
        <v>Christchurch city</v>
      </c>
      <c r="G1789" s="37" t="str">
        <f>VLOOKUP(F1789,'TLA-EDB'!$A$12:$C$78,3,)</f>
        <v/>
      </c>
      <c r="H1789" s="65">
        <f>VLOOKUP($A1789,'NZ.Stat (Format)'!$C$10:$H$2050,4,)</f>
        <v>2160</v>
      </c>
      <c r="I1789" s="65">
        <f>VLOOKUP($A1789,'NZ.Stat (Format)'!$C$10:$H$2050,5,)</f>
        <v>2240</v>
      </c>
      <c r="J1789" s="65">
        <f>VLOOKUP($A1789,'NZ.Stat (Format)'!$C$10:$H$2050,6,)</f>
        <v>2320</v>
      </c>
      <c r="K1789" s="37"/>
      <c r="L1789" s="37"/>
    </row>
    <row r="1790" spans="1:12" x14ac:dyDescent="0.25">
      <c r="A1790" s="37" t="s">
        <v>1809</v>
      </c>
      <c r="B1790" s="37" t="s">
        <v>325</v>
      </c>
      <c r="C1790" s="37" t="s">
        <v>325</v>
      </c>
      <c r="D1790" s="37" t="b">
        <f t="shared" si="27"/>
        <v>1</v>
      </c>
      <c r="E1790" s="37" t="str">
        <f>VLOOKUP(C1790,'EDB naming'!$A$6:$B$36,2,)</f>
        <v>Orion NZ</v>
      </c>
      <c r="F1790" s="37" t="str">
        <f>VLOOKUP(A1790,'NZ.Stat (Format)'!$C$10:$D$2050,2,)</f>
        <v>Christchurch city</v>
      </c>
      <c r="G1790" s="37" t="str">
        <f>VLOOKUP(F1790,'TLA-EDB'!$A$12:$C$78,3,)</f>
        <v/>
      </c>
      <c r="H1790" s="65">
        <f>VLOOKUP($A1790,'NZ.Stat (Format)'!$C$10:$H$2050,4,)</f>
        <v>5000</v>
      </c>
      <c r="I1790" s="65">
        <f>VLOOKUP($A1790,'NZ.Stat (Format)'!$C$10:$H$2050,5,)</f>
        <v>5120</v>
      </c>
      <c r="J1790" s="65">
        <f>VLOOKUP($A1790,'NZ.Stat (Format)'!$C$10:$H$2050,6,)</f>
        <v>5240</v>
      </c>
      <c r="K1790" s="37"/>
      <c r="L1790" s="37"/>
    </row>
    <row r="1791" spans="1:12" x14ac:dyDescent="0.25">
      <c r="A1791" s="37" t="s">
        <v>1810</v>
      </c>
      <c r="B1791" s="37" t="s">
        <v>325</v>
      </c>
      <c r="C1791" s="37" t="s">
        <v>325</v>
      </c>
      <c r="D1791" s="37" t="b">
        <f t="shared" si="27"/>
        <v>1</v>
      </c>
      <c r="E1791" s="37" t="str">
        <f>VLOOKUP(C1791,'EDB naming'!$A$6:$B$36,2,)</f>
        <v>Orion NZ</v>
      </c>
      <c r="F1791" s="37" t="str">
        <f>VLOOKUP(A1791,'NZ.Stat (Format)'!$C$10:$D$2050,2,)</f>
        <v>Christchurch city</v>
      </c>
      <c r="G1791" s="37" t="str">
        <f>VLOOKUP(F1791,'TLA-EDB'!$A$12:$C$78,3,)</f>
        <v/>
      </c>
      <c r="H1791" s="65">
        <f>VLOOKUP($A1791,'NZ.Stat (Format)'!$C$10:$H$2050,4,)</f>
        <v>4040</v>
      </c>
      <c r="I1791" s="65">
        <f>VLOOKUP($A1791,'NZ.Stat (Format)'!$C$10:$H$2050,5,)</f>
        <v>4090</v>
      </c>
      <c r="J1791" s="65">
        <f>VLOOKUP($A1791,'NZ.Stat (Format)'!$C$10:$H$2050,6,)</f>
        <v>4130</v>
      </c>
      <c r="K1791" s="37"/>
      <c r="L1791" s="37"/>
    </row>
    <row r="1792" spans="1:12" x14ac:dyDescent="0.25">
      <c r="A1792" s="37" t="s">
        <v>1811</v>
      </c>
      <c r="B1792" s="37" t="s">
        <v>384</v>
      </c>
      <c r="C1792" s="37" t="s">
        <v>384</v>
      </c>
      <c r="D1792" s="37" t="b">
        <f t="shared" si="27"/>
        <v>1</v>
      </c>
      <c r="E1792" s="37" t="str">
        <f>VLOOKUP(C1792,'EDB naming'!$A$6:$B$36,2,)</f>
        <v>EA Networks</v>
      </c>
      <c r="F1792" s="37" t="str">
        <f>VLOOKUP(A1792,'NZ.Stat (Format)'!$C$10:$D$2050,2,)</f>
        <v>Ashburton district</v>
      </c>
      <c r="G1792" s="37" t="str">
        <f>VLOOKUP(F1792,'TLA-EDB'!$A$12:$C$78,3,)</f>
        <v/>
      </c>
      <c r="H1792" s="65">
        <f>VLOOKUP($A1792,'NZ.Stat (Format)'!$C$10:$H$2050,4,)</f>
        <v>1890</v>
      </c>
      <c r="I1792" s="65">
        <f>VLOOKUP($A1792,'NZ.Stat (Format)'!$C$10:$H$2050,5,)</f>
        <v>1970</v>
      </c>
      <c r="J1792" s="65">
        <f>VLOOKUP($A1792,'NZ.Stat (Format)'!$C$10:$H$2050,6,)</f>
        <v>2040</v>
      </c>
      <c r="K1792" s="37"/>
      <c r="L1792" s="37"/>
    </row>
    <row r="1793" spans="1:12" x14ac:dyDescent="0.25">
      <c r="A1793" s="37" t="s">
        <v>1812</v>
      </c>
      <c r="B1793" s="37" t="s">
        <v>325</v>
      </c>
      <c r="C1793" s="37" t="s">
        <v>325</v>
      </c>
      <c r="D1793" s="37" t="b">
        <f t="shared" si="27"/>
        <v>1</v>
      </c>
      <c r="E1793" s="37" t="str">
        <f>VLOOKUP(C1793,'EDB naming'!$A$6:$B$36,2,)</f>
        <v>Orion NZ</v>
      </c>
      <c r="F1793" s="37" t="str">
        <f>VLOOKUP(A1793,'NZ.Stat (Format)'!$C$10:$D$2050,2,)</f>
        <v>Christchurch city</v>
      </c>
      <c r="G1793" s="37" t="str">
        <f>VLOOKUP(F1793,'TLA-EDB'!$A$12:$C$78,3,)</f>
        <v/>
      </c>
      <c r="H1793" s="65">
        <f>VLOOKUP($A1793,'NZ.Stat (Format)'!$C$10:$H$2050,4,)</f>
        <v>2550</v>
      </c>
      <c r="I1793" s="65">
        <f>VLOOKUP($A1793,'NZ.Stat (Format)'!$C$10:$H$2050,5,)</f>
        <v>2560</v>
      </c>
      <c r="J1793" s="65">
        <f>VLOOKUP($A1793,'NZ.Stat (Format)'!$C$10:$H$2050,6,)</f>
        <v>2570</v>
      </c>
      <c r="K1793" s="37"/>
      <c r="L1793" s="37"/>
    </row>
    <row r="1794" spans="1:12" x14ac:dyDescent="0.25">
      <c r="A1794" s="37" t="s">
        <v>1813</v>
      </c>
      <c r="B1794" s="37" t="s">
        <v>325</v>
      </c>
      <c r="C1794" s="37" t="s">
        <v>325</v>
      </c>
      <c r="D1794" s="37" t="b">
        <f t="shared" si="27"/>
        <v>1</v>
      </c>
      <c r="E1794" s="37" t="str">
        <f>VLOOKUP(C1794,'EDB naming'!$A$6:$B$36,2,)</f>
        <v>Orion NZ</v>
      </c>
      <c r="F1794" s="37" t="str">
        <f>VLOOKUP(A1794,'NZ.Stat (Format)'!$C$10:$D$2050,2,)</f>
        <v>Christchurch city</v>
      </c>
      <c r="G1794" s="37" t="str">
        <f>VLOOKUP(F1794,'TLA-EDB'!$A$12:$C$78,3,)</f>
        <v/>
      </c>
      <c r="H1794" s="65">
        <f>VLOOKUP($A1794,'NZ.Stat (Format)'!$C$10:$H$2050,4,)</f>
        <v>4980</v>
      </c>
      <c r="I1794" s="65">
        <f>VLOOKUP($A1794,'NZ.Stat (Format)'!$C$10:$H$2050,5,)</f>
        <v>5030</v>
      </c>
      <c r="J1794" s="65">
        <f>VLOOKUP($A1794,'NZ.Stat (Format)'!$C$10:$H$2050,6,)</f>
        <v>5080</v>
      </c>
      <c r="K1794" s="37"/>
      <c r="L1794" s="37"/>
    </row>
    <row r="1795" spans="1:12" x14ac:dyDescent="0.25">
      <c r="A1795" s="37" t="s">
        <v>1814</v>
      </c>
      <c r="B1795" s="37" t="s">
        <v>325</v>
      </c>
      <c r="C1795" s="37" t="s">
        <v>325</v>
      </c>
      <c r="D1795" s="37" t="b">
        <f t="shared" si="27"/>
        <v>1</v>
      </c>
      <c r="E1795" s="37" t="str">
        <f>VLOOKUP(C1795,'EDB naming'!$A$6:$B$36,2,)</f>
        <v>Orion NZ</v>
      </c>
      <c r="F1795" s="37" t="str">
        <f>VLOOKUP(A1795,'NZ.Stat (Format)'!$C$10:$D$2050,2,)</f>
        <v>Christchurch city</v>
      </c>
      <c r="G1795" s="37" t="str">
        <f>VLOOKUP(F1795,'TLA-EDB'!$A$12:$C$78,3,)</f>
        <v/>
      </c>
      <c r="H1795" s="65">
        <f>VLOOKUP($A1795,'NZ.Stat (Format)'!$C$10:$H$2050,4,)</f>
        <v>3810</v>
      </c>
      <c r="I1795" s="65">
        <f>VLOOKUP($A1795,'NZ.Stat (Format)'!$C$10:$H$2050,5,)</f>
        <v>3910</v>
      </c>
      <c r="J1795" s="65">
        <f>VLOOKUP($A1795,'NZ.Stat (Format)'!$C$10:$H$2050,6,)</f>
        <v>4000</v>
      </c>
      <c r="K1795" s="37"/>
      <c r="L1795" s="37"/>
    </row>
    <row r="1796" spans="1:12" x14ac:dyDescent="0.25">
      <c r="A1796" s="37" t="s">
        <v>1815</v>
      </c>
      <c r="B1796" s="37" t="s">
        <v>325</v>
      </c>
      <c r="C1796" s="37" t="s">
        <v>325</v>
      </c>
      <c r="D1796" s="37" t="b">
        <f t="shared" si="27"/>
        <v>1</v>
      </c>
      <c r="E1796" s="37" t="str">
        <f>VLOOKUP(C1796,'EDB naming'!$A$6:$B$36,2,)</f>
        <v>Orion NZ</v>
      </c>
      <c r="F1796" s="37" t="str">
        <f>VLOOKUP(A1796,'NZ.Stat (Format)'!$C$10:$D$2050,2,)</f>
        <v>Christchurch city</v>
      </c>
      <c r="G1796" s="37" t="str">
        <f>VLOOKUP(F1796,'TLA-EDB'!$A$12:$C$78,3,)</f>
        <v/>
      </c>
      <c r="H1796" s="65">
        <f>VLOOKUP($A1796,'NZ.Stat (Format)'!$C$10:$H$2050,4,)</f>
        <v>2640</v>
      </c>
      <c r="I1796" s="65">
        <f>VLOOKUP($A1796,'NZ.Stat (Format)'!$C$10:$H$2050,5,)</f>
        <v>2650</v>
      </c>
      <c r="J1796" s="65">
        <f>VLOOKUP($A1796,'NZ.Stat (Format)'!$C$10:$H$2050,6,)</f>
        <v>2660</v>
      </c>
      <c r="K1796" s="37"/>
      <c r="L1796" s="37"/>
    </row>
    <row r="1797" spans="1:12" x14ac:dyDescent="0.25">
      <c r="A1797" s="37" t="s">
        <v>1816</v>
      </c>
      <c r="B1797" s="37" t="s">
        <v>325</v>
      </c>
      <c r="C1797" s="37" t="s">
        <v>325</v>
      </c>
      <c r="D1797" s="37" t="b">
        <f t="shared" si="27"/>
        <v>1</v>
      </c>
      <c r="E1797" s="37" t="str">
        <f>VLOOKUP(C1797,'EDB naming'!$A$6:$B$36,2,)</f>
        <v>Orion NZ</v>
      </c>
      <c r="F1797" s="37" t="str">
        <f>VLOOKUP(A1797,'NZ.Stat (Format)'!$C$10:$D$2050,2,)</f>
        <v>Christchurch city</v>
      </c>
      <c r="G1797" s="37" t="str">
        <f>VLOOKUP(F1797,'TLA-EDB'!$A$12:$C$78,3,)</f>
        <v/>
      </c>
      <c r="H1797" s="65">
        <f>VLOOKUP($A1797,'NZ.Stat (Format)'!$C$10:$H$2050,4,)</f>
        <v>3420</v>
      </c>
      <c r="I1797" s="65">
        <f>VLOOKUP($A1797,'NZ.Stat (Format)'!$C$10:$H$2050,5,)</f>
        <v>3470</v>
      </c>
      <c r="J1797" s="65">
        <f>VLOOKUP($A1797,'NZ.Stat (Format)'!$C$10:$H$2050,6,)</f>
        <v>3520</v>
      </c>
      <c r="K1797" s="37"/>
      <c r="L1797" s="37"/>
    </row>
    <row r="1798" spans="1:12" x14ac:dyDescent="0.25">
      <c r="A1798" s="37" t="s">
        <v>1817</v>
      </c>
      <c r="B1798" s="37" t="s">
        <v>325</v>
      </c>
      <c r="C1798" s="37" t="s">
        <v>325</v>
      </c>
      <c r="D1798" s="37" t="b">
        <f t="shared" si="27"/>
        <v>1</v>
      </c>
      <c r="E1798" s="37" t="str">
        <f>VLOOKUP(C1798,'EDB naming'!$A$6:$B$36,2,)</f>
        <v>Orion NZ</v>
      </c>
      <c r="F1798" s="37" t="str">
        <f>VLOOKUP(A1798,'NZ.Stat (Format)'!$C$10:$D$2050,2,)</f>
        <v>Christchurch city</v>
      </c>
      <c r="G1798" s="37" t="str">
        <f>VLOOKUP(F1798,'TLA-EDB'!$A$12:$C$78,3,)</f>
        <v/>
      </c>
      <c r="H1798" s="65">
        <f>VLOOKUP($A1798,'NZ.Stat (Format)'!$C$10:$H$2050,4,)</f>
        <v>3650</v>
      </c>
      <c r="I1798" s="65">
        <f>VLOOKUP($A1798,'NZ.Stat (Format)'!$C$10:$H$2050,5,)</f>
        <v>3710</v>
      </c>
      <c r="J1798" s="65">
        <f>VLOOKUP($A1798,'NZ.Stat (Format)'!$C$10:$H$2050,6,)</f>
        <v>3780</v>
      </c>
      <c r="K1798" s="37"/>
      <c r="L1798" s="37"/>
    </row>
    <row r="1799" spans="1:12" x14ac:dyDescent="0.25">
      <c r="A1799" s="37" t="s">
        <v>1818</v>
      </c>
      <c r="B1799" s="37"/>
      <c r="C1799" s="37" t="s">
        <v>2119</v>
      </c>
      <c r="D1799" s="37" t="b">
        <f t="shared" si="27"/>
        <v>0</v>
      </c>
      <c r="E1799" s="37" t="str">
        <f>VLOOKUP(C1799,'EDB naming'!$A$6:$B$36,2,)</f>
        <v>None</v>
      </c>
      <c r="F1799" s="37" t="str">
        <f>VLOOKUP(A1799,'NZ.Stat (Format)'!$C$10:$D$2050,2,)</f>
        <v>Christchurch city</v>
      </c>
      <c r="G1799" s="37" t="str">
        <f>VLOOKUP(F1799,'TLA-EDB'!$A$12:$C$78,3,)</f>
        <v/>
      </c>
      <c r="H1799" s="65">
        <f>VLOOKUP($A1799,'NZ.Stat (Format)'!$C$10:$H$2050,4,)</f>
        <v>0</v>
      </c>
      <c r="I1799" s="65">
        <f>VLOOKUP($A1799,'NZ.Stat (Format)'!$C$10:$H$2050,5,)</f>
        <v>0</v>
      </c>
      <c r="J1799" s="65">
        <f>VLOOKUP($A1799,'NZ.Stat (Format)'!$C$10:$H$2050,6,)</f>
        <v>0</v>
      </c>
      <c r="K1799" s="37"/>
      <c r="L1799" s="37" t="s">
        <v>4187</v>
      </c>
    </row>
    <row r="1800" spans="1:12" x14ac:dyDescent="0.25">
      <c r="A1800" s="37" t="s">
        <v>1819</v>
      </c>
      <c r="B1800" s="37" t="s">
        <v>325</v>
      </c>
      <c r="C1800" s="37" t="s">
        <v>325</v>
      </c>
      <c r="D1800" s="37" t="b">
        <f t="shared" si="27"/>
        <v>1</v>
      </c>
      <c r="E1800" s="37" t="str">
        <f>VLOOKUP(C1800,'EDB naming'!$A$6:$B$36,2,)</f>
        <v>Orion NZ</v>
      </c>
      <c r="F1800" s="37" t="str">
        <f>VLOOKUP(A1800,'NZ.Stat (Format)'!$C$10:$D$2050,2,)</f>
        <v>Christchurch city</v>
      </c>
      <c r="G1800" s="37" t="str">
        <f>VLOOKUP(F1800,'TLA-EDB'!$A$12:$C$78,3,)</f>
        <v/>
      </c>
      <c r="H1800" s="65">
        <f>VLOOKUP($A1800,'NZ.Stat (Format)'!$C$10:$H$2050,4,)</f>
        <v>3320</v>
      </c>
      <c r="I1800" s="65">
        <f>VLOOKUP($A1800,'NZ.Stat (Format)'!$C$10:$H$2050,5,)</f>
        <v>3390</v>
      </c>
      <c r="J1800" s="65">
        <f>VLOOKUP($A1800,'NZ.Stat (Format)'!$C$10:$H$2050,6,)</f>
        <v>3480</v>
      </c>
      <c r="K1800" s="37"/>
      <c r="L1800" s="37"/>
    </row>
    <row r="1801" spans="1:12" x14ac:dyDescent="0.25">
      <c r="A1801" s="37" t="s">
        <v>1820</v>
      </c>
      <c r="B1801" s="37" t="s">
        <v>384</v>
      </c>
      <c r="C1801" s="37" t="s">
        <v>384</v>
      </c>
      <c r="D1801" s="37" t="b">
        <f t="shared" si="27"/>
        <v>1</v>
      </c>
      <c r="E1801" s="37" t="str">
        <f>VLOOKUP(C1801,'EDB naming'!$A$6:$B$36,2,)</f>
        <v>EA Networks</v>
      </c>
      <c r="F1801" s="37" t="str">
        <f>VLOOKUP(A1801,'NZ.Stat (Format)'!$C$10:$D$2050,2,)</f>
        <v>Ashburton district</v>
      </c>
      <c r="G1801" s="37" t="str">
        <f>VLOOKUP(F1801,'TLA-EDB'!$A$12:$C$78,3,)</f>
        <v/>
      </c>
      <c r="H1801" s="65">
        <f>VLOOKUP($A1801,'NZ.Stat (Format)'!$C$10:$H$2050,4,)</f>
        <v>350</v>
      </c>
      <c r="I1801" s="65">
        <f>VLOOKUP($A1801,'NZ.Stat (Format)'!$C$10:$H$2050,5,)</f>
        <v>360</v>
      </c>
      <c r="J1801" s="65">
        <f>VLOOKUP($A1801,'NZ.Stat (Format)'!$C$10:$H$2050,6,)</f>
        <v>360</v>
      </c>
      <c r="K1801" s="37"/>
      <c r="L1801" s="37"/>
    </row>
    <row r="1802" spans="1:12" x14ac:dyDescent="0.25">
      <c r="A1802" s="37" t="s">
        <v>1821</v>
      </c>
      <c r="B1802" s="37"/>
      <c r="C1802" s="37" t="s">
        <v>2119</v>
      </c>
      <c r="D1802" s="37" t="b">
        <f t="shared" si="27"/>
        <v>0</v>
      </c>
      <c r="E1802" s="37" t="str">
        <f>VLOOKUP(C1802,'EDB naming'!$A$6:$B$36,2,)</f>
        <v>None</v>
      </c>
      <c r="F1802" s="37" t="str">
        <f>VLOOKUP(A1802,'NZ.Stat (Format)'!$C$10:$D$2050,2,)</f>
        <v>Christchurch city</v>
      </c>
      <c r="G1802" s="37" t="str">
        <f>VLOOKUP(F1802,'TLA-EDB'!$A$12:$C$78,3,)</f>
        <v/>
      </c>
      <c r="H1802" s="65">
        <f>VLOOKUP($A1802,'NZ.Stat (Format)'!$C$10:$H$2050,4,)</f>
        <v>0</v>
      </c>
      <c r="I1802" s="65">
        <f>VLOOKUP($A1802,'NZ.Stat (Format)'!$C$10:$H$2050,5,)</f>
        <v>0</v>
      </c>
      <c r="J1802" s="65">
        <f>VLOOKUP($A1802,'NZ.Stat (Format)'!$C$10:$H$2050,6,)</f>
        <v>0</v>
      </c>
      <c r="K1802" s="37"/>
      <c r="L1802" s="37" t="s">
        <v>4187</v>
      </c>
    </row>
    <row r="1803" spans="1:12" x14ac:dyDescent="0.25">
      <c r="A1803" s="37" t="s">
        <v>1822</v>
      </c>
      <c r="B1803" s="37" t="s">
        <v>325</v>
      </c>
      <c r="C1803" s="37" t="s">
        <v>325</v>
      </c>
      <c r="D1803" s="37" t="b">
        <f t="shared" si="27"/>
        <v>1</v>
      </c>
      <c r="E1803" s="37" t="str">
        <f>VLOOKUP(C1803,'EDB naming'!$A$6:$B$36,2,)</f>
        <v>Orion NZ</v>
      </c>
      <c r="F1803" s="37" t="str">
        <f>VLOOKUP(A1803,'NZ.Stat (Format)'!$C$10:$D$2050,2,)</f>
        <v>Christchurch city</v>
      </c>
      <c r="G1803" s="37" t="str">
        <f>VLOOKUP(F1803,'TLA-EDB'!$A$12:$C$78,3,)</f>
        <v/>
      </c>
      <c r="H1803" s="65">
        <f>VLOOKUP($A1803,'NZ.Stat (Format)'!$C$10:$H$2050,4,)</f>
        <v>80</v>
      </c>
      <c r="I1803" s="65">
        <f>VLOOKUP($A1803,'NZ.Stat (Format)'!$C$10:$H$2050,5,)</f>
        <v>80</v>
      </c>
      <c r="J1803" s="65">
        <f>VLOOKUP($A1803,'NZ.Stat (Format)'!$C$10:$H$2050,6,)</f>
        <v>80</v>
      </c>
      <c r="K1803" s="37"/>
      <c r="L1803" s="37"/>
    </row>
    <row r="1804" spans="1:12" x14ac:dyDescent="0.25">
      <c r="A1804" s="37" t="s">
        <v>1823</v>
      </c>
      <c r="B1804" s="37" t="s">
        <v>325</v>
      </c>
      <c r="C1804" s="37" t="s">
        <v>325</v>
      </c>
      <c r="D1804" s="37" t="b">
        <f t="shared" si="27"/>
        <v>1</v>
      </c>
      <c r="E1804" s="37" t="str">
        <f>VLOOKUP(C1804,'EDB naming'!$A$6:$B$36,2,)</f>
        <v>Orion NZ</v>
      </c>
      <c r="F1804" s="37" t="str">
        <f>VLOOKUP(A1804,'NZ.Stat (Format)'!$C$10:$D$2050,2,)</f>
        <v>Christchurch city</v>
      </c>
      <c r="G1804" s="37" t="str">
        <f>VLOOKUP(F1804,'TLA-EDB'!$A$12:$C$78,3,)</f>
        <v/>
      </c>
      <c r="H1804" s="65">
        <f>VLOOKUP($A1804,'NZ.Stat (Format)'!$C$10:$H$2050,4,)</f>
        <v>670</v>
      </c>
      <c r="I1804" s="65">
        <f>VLOOKUP($A1804,'NZ.Stat (Format)'!$C$10:$H$2050,5,)</f>
        <v>690</v>
      </c>
      <c r="J1804" s="65">
        <f>VLOOKUP($A1804,'NZ.Stat (Format)'!$C$10:$H$2050,6,)</f>
        <v>710</v>
      </c>
      <c r="K1804" s="37"/>
      <c r="L1804" s="37"/>
    </row>
    <row r="1805" spans="1:12" x14ac:dyDescent="0.25">
      <c r="A1805" s="37" t="s">
        <v>1824</v>
      </c>
      <c r="B1805" s="37"/>
      <c r="C1805" s="37" t="s">
        <v>325</v>
      </c>
      <c r="D1805" s="37" t="b">
        <f t="shared" si="27"/>
        <v>0</v>
      </c>
      <c r="E1805" s="37" t="str">
        <f>VLOOKUP(C1805,'EDB naming'!$A$6:$B$36,2,)</f>
        <v>Orion NZ</v>
      </c>
      <c r="F1805" s="37" t="str">
        <f>VLOOKUP(A1805,'NZ.Stat (Format)'!$C$10:$D$2050,2,)</f>
        <v>Christchurch city</v>
      </c>
      <c r="G1805" s="37" t="str">
        <f>VLOOKUP(F1805,'TLA-EDB'!$A$12:$C$78,3,)</f>
        <v/>
      </c>
      <c r="H1805" s="65">
        <f>VLOOKUP($A1805,'NZ.Stat (Format)'!$C$10:$H$2050,4,)</f>
        <v>830</v>
      </c>
      <c r="I1805" s="65">
        <f>VLOOKUP($A1805,'NZ.Stat (Format)'!$C$10:$H$2050,5,)</f>
        <v>850</v>
      </c>
      <c r="J1805" s="65">
        <f>VLOOKUP($A1805,'NZ.Stat (Format)'!$C$10:$H$2050,6,)</f>
        <v>860</v>
      </c>
      <c r="K1805" s="37"/>
      <c r="L1805" s="37" t="s">
        <v>4174</v>
      </c>
    </row>
    <row r="1806" spans="1:12" x14ac:dyDescent="0.25">
      <c r="A1806" s="37" t="s">
        <v>1825</v>
      </c>
      <c r="B1806" s="37" t="s">
        <v>325</v>
      </c>
      <c r="C1806" s="37" t="s">
        <v>325</v>
      </c>
      <c r="D1806" s="37" t="b">
        <f t="shared" si="27"/>
        <v>1</v>
      </c>
      <c r="E1806" s="37" t="str">
        <f>VLOOKUP(C1806,'EDB naming'!$A$6:$B$36,2,)</f>
        <v>Orion NZ</v>
      </c>
      <c r="F1806" s="37" t="str">
        <f>VLOOKUP(A1806,'NZ.Stat (Format)'!$C$10:$D$2050,2,)</f>
        <v>Christchurch city</v>
      </c>
      <c r="G1806" s="37" t="str">
        <f>VLOOKUP(F1806,'TLA-EDB'!$A$12:$C$78,3,)</f>
        <v/>
      </c>
      <c r="H1806" s="65">
        <f>VLOOKUP($A1806,'NZ.Stat (Format)'!$C$10:$H$2050,4,)</f>
        <v>480</v>
      </c>
      <c r="I1806" s="65">
        <f>VLOOKUP($A1806,'NZ.Stat (Format)'!$C$10:$H$2050,5,)</f>
        <v>490</v>
      </c>
      <c r="J1806" s="65">
        <f>VLOOKUP($A1806,'NZ.Stat (Format)'!$C$10:$H$2050,6,)</f>
        <v>500</v>
      </c>
      <c r="K1806" s="37"/>
      <c r="L1806" s="37"/>
    </row>
    <row r="1807" spans="1:12" x14ac:dyDescent="0.25">
      <c r="A1807" s="37" t="s">
        <v>1826</v>
      </c>
      <c r="B1807" s="37"/>
      <c r="C1807" s="37" t="s">
        <v>2119</v>
      </c>
      <c r="D1807" s="37" t="b">
        <f t="shared" si="27"/>
        <v>0</v>
      </c>
      <c r="E1807" s="37" t="str">
        <f>VLOOKUP(C1807,'EDB naming'!$A$6:$B$36,2,)</f>
        <v>None</v>
      </c>
      <c r="F1807" s="37" t="str">
        <f>VLOOKUP(A1807,'NZ.Stat (Format)'!$C$10:$D$2050,2,)</f>
        <v>Chatham Islands territory</v>
      </c>
      <c r="G1807" s="37" t="str">
        <f>VLOOKUP(F1807,'TLA-EDB'!$A$12:$C$78,3,)</f>
        <v/>
      </c>
      <c r="H1807" s="65">
        <f>VLOOKUP($A1807,'NZ.Stat (Format)'!$C$10:$H$2050,4,)</f>
        <v>610</v>
      </c>
      <c r="I1807" s="65">
        <f>VLOOKUP($A1807,'NZ.Stat (Format)'!$C$10:$H$2050,5,)</f>
        <v>610</v>
      </c>
      <c r="J1807" s="65">
        <f>VLOOKUP($A1807,'NZ.Stat (Format)'!$C$10:$H$2050,6,)</f>
        <v>610</v>
      </c>
      <c r="K1807" s="37"/>
      <c r="L1807" s="37" t="s">
        <v>4185</v>
      </c>
    </row>
    <row r="1808" spans="1:12" x14ac:dyDescent="0.25">
      <c r="A1808" s="37" t="s">
        <v>1827</v>
      </c>
      <c r="B1808" s="37" t="s">
        <v>325</v>
      </c>
      <c r="C1808" s="37" t="s">
        <v>325</v>
      </c>
      <c r="D1808" s="37" t="b">
        <f t="shared" si="27"/>
        <v>1</v>
      </c>
      <c r="E1808" s="37" t="str">
        <f>VLOOKUP(C1808,'EDB naming'!$A$6:$B$36,2,)</f>
        <v>Orion NZ</v>
      </c>
      <c r="F1808" s="37" t="str">
        <f>VLOOKUP(A1808,'NZ.Stat (Format)'!$C$10:$D$2050,2,)</f>
        <v>Christchurch city</v>
      </c>
      <c r="G1808" s="37" t="str">
        <f>VLOOKUP(F1808,'TLA-EDB'!$A$12:$C$78,3,)</f>
        <v/>
      </c>
      <c r="H1808" s="65">
        <f>VLOOKUP($A1808,'NZ.Stat (Format)'!$C$10:$H$2050,4,)</f>
        <v>1180</v>
      </c>
      <c r="I1808" s="65">
        <f>VLOOKUP($A1808,'NZ.Stat (Format)'!$C$10:$H$2050,5,)</f>
        <v>1210</v>
      </c>
      <c r="J1808" s="65">
        <f>VLOOKUP($A1808,'NZ.Stat (Format)'!$C$10:$H$2050,6,)</f>
        <v>1240</v>
      </c>
      <c r="K1808" s="37"/>
      <c r="L1808" s="37"/>
    </row>
    <row r="1809" spans="1:12" x14ac:dyDescent="0.25">
      <c r="A1809" s="37" t="s">
        <v>1828</v>
      </c>
      <c r="B1809" s="37" t="s">
        <v>384</v>
      </c>
      <c r="C1809" s="37" t="s">
        <v>384</v>
      </c>
      <c r="D1809" s="37" t="b">
        <f t="shared" si="27"/>
        <v>1</v>
      </c>
      <c r="E1809" s="37" t="str">
        <f>VLOOKUP(C1809,'EDB naming'!$A$6:$B$36,2,)</f>
        <v>EA Networks</v>
      </c>
      <c r="F1809" s="37" t="str">
        <f>VLOOKUP(A1809,'NZ.Stat (Format)'!$C$10:$D$2050,2,)</f>
        <v>Ashburton district</v>
      </c>
      <c r="G1809" s="37" t="str">
        <f>VLOOKUP(F1809,'TLA-EDB'!$A$12:$C$78,3,)</f>
        <v/>
      </c>
      <c r="H1809" s="65">
        <f>VLOOKUP($A1809,'NZ.Stat (Format)'!$C$10:$H$2050,4,)</f>
        <v>650</v>
      </c>
      <c r="I1809" s="65">
        <f>VLOOKUP($A1809,'NZ.Stat (Format)'!$C$10:$H$2050,5,)</f>
        <v>680</v>
      </c>
      <c r="J1809" s="65">
        <f>VLOOKUP($A1809,'NZ.Stat (Format)'!$C$10:$H$2050,6,)</f>
        <v>700</v>
      </c>
      <c r="K1809" s="37"/>
      <c r="L1809" s="37"/>
    </row>
    <row r="1810" spans="1:12" x14ac:dyDescent="0.25">
      <c r="A1810" s="37" t="s">
        <v>1829</v>
      </c>
      <c r="B1810" s="37" t="s">
        <v>384</v>
      </c>
      <c r="C1810" s="37" t="s">
        <v>384</v>
      </c>
      <c r="D1810" s="37" t="b">
        <f t="shared" ref="D1810:D1873" si="28">C1810=B1810</f>
        <v>1</v>
      </c>
      <c r="E1810" s="37" t="str">
        <f>VLOOKUP(C1810,'EDB naming'!$A$6:$B$36,2,)</f>
        <v>EA Networks</v>
      </c>
      <c r="F1810" s="37" t="str">
        <f>VLOOKUP(A1810,'NZ.Stat (Format)'!$C$10:$D$2050,2,)</f>
        <v>Ashburton district</v>
      </c>
      <c r="G1810" s="37" t="str">
        <f>VLOOKUP(F1810,'TLA-EDB'!$A$12:$C$78,3,)</f>
        <v/>
      </c>
      <c r="H1810" s="65">
        <f>VLOOKUP($A1810,'NZ.Stat (Format)'!$C$10:$H$2050,4,)</f>
        <v>440</v>
      </c>
      <c r="I1810" s="65">
        <f>VLOOKUP($A1810,'NZ.Stat (Format)'!$C$10:$H$2050,5,)</f>
        <v>470</v>
      </c>
      <c r="J1810" s="65">
        <f>VLOOKUP($A1810,'NZ.Stat (Format)'!$C$10:$H$2050,6,)</f>
        <v>500</v>
      </c>
      <c r="K1810" s="37"/>
      <c r="L1810" s="37"/>
    </row>
    <row r="1811" spans="1:12" x14ac:dyDescent="0.25">
      <c r="A1811" s="37" t="s">
        <v>1830</v>
      </c>
      <c r="B1811" s="37" t="s">
        <v>384</v>
      </c>
      <c r="C1811" s="37" t="s">
        <v>384</v>
      </c>
      <c r="D1811" s="37" t="b">
        <f t="shared" si="28"/>
        <v>1</v>
      </c>
      <c r="E1811" s="37" t="str">
        <f>VLOOKUP(C1811,'EDB naming'!$A$6:$B$36,2,)</f>
        <v>EA Networks</v>
      </c>
      <c r="F1811" s="37" t="str">
        <f>VLOOKUP(A1811,'NZ.Stat (Format)'!$C$10:$D$2050,2,)</f>
        <v>Ashburton district</v>
      </c>
      <c r="G1811" s="37" t="str">
        <f>VLOOKUP(F1811,'TLA-EDB'!$A$12:$C$78,3,)</f>
        <v/>
      </c>
      <c r="H1811" s="65">
        <f>VLOOKUP($A1811,'NZ.Stat (Format)'!$C$10:$H$2050,4,)</f>
        <v>760</v>
      </c>
      <c r="I1811" s="65">
        <f>VLOOKUP($A1811,'NZ.Stat (Format)'!$C$10:$H$2050,5,)</f>
        <v>800</v>
      </c>
      <c r="J1811" s="65">
        <f>VLOOKUP($A1811,'NZ.Stat (Format)'!$C$10:$H$2050,6,)</f>
        <v>830</v>
      </c>
      <c r="K1811" s="37"/>
      <c r="L1811" s="37"/>
    </row>
    <row r="1812" spans="1:12" x14ac:dyDescent="0.25">
      <c r="A1812" s="37" t="s">
        <v>1831</v>
      </c>
      <c r="B1812" s="37" t="s">
        <v>384</v>
      </c>
      <c r="C1812" s="37" t="s">
        <v>384</v>
      </c>
      <c r="D1812" s="37" t="b">
        <f t="shared" si="28"/>
        <v>1</v>
      </c>
      <c r="E1812" s="37" t="str">
        <f>VLOOKUP(C1812,'EDB naming'!$A$6:$B$36,2,)</f>
        <v>EA Networks</v>
      </c>
      <c r="F1812" s="37" t="str">
        <f>VLOOKUP(A1812,'NZ.Stat (Format)'!$C$10:$D$2050,2,)</f>
        <v>Ashburton district</v>
      </c>
      <c r="G1812" s="37" t="str">
        <f>VLOOKUP(F1812,'TLA-EDB'!$A$12:$C$78,3,)</f>
        <v/>
      </c>
      <c r="H1812" s="65">
        <f>VLOOKUP($A1812,'NZ.Stat (Format)'!$C$10:$H$2050,4,)</f>
        <v>1800</v>
      </c>
      <c r="I1812" s="65">
        <f>VLOOKUP($A1812,'NZ.Stat (Format)'!$C$10:$H$2050,5,)</f>
        <v>1820</v>
      </c>
      <c r="J1812" s="65">
        <f>VLOOKUP($A1812,'NZ.Stat (Format)'!$C$10:$H$2050,6,)</f>
        <v>1830</v>
      </c>
      <c r="K1812" s="37"/>
      <c r="L1812" s="37"/>
    </row>
    <row r="1813" spans="1:12" x14ac:dyDescent="0.25">
      <c r="A1813" s="37" t="s">
        <v>1832</v>
      </c>
      <c r="B1813" s="37" t="s">
        <v>384</v>
      </c>
      <c r="C1813" s="37" t="s">
        <v>384</v>
      </c>
      <c r="D1813" s="37" t="b">
        <f t="shared" si="28"/>
        <v>1</v>
      </c>
      <c r="E1813" s="37" t="str">
        <f>VLOOKUP(C1813,'EDB naming'!$A$6:$B$36,2,)</f>
        <v>EA Networks</v>
      </c>
      <c r="F1813" s="37" t="str">
        <f>VLOOKUP(A1813,'NZ.Stat (Format)'!$C$10:$D$2050,2,)</f>
        <v>Ashburton district</v>
      </c>
      <c r="G1813" s="37" t="str">
        <f>VLOOKUP(F1813,'TLA-EDB'!$A$12:$C$78,3,)</f>
        <v/>
      </c>
      <c r="H1813" s="65">
        <f>VLOOKUP($A1813,'NZ.Stat (Format)'!$C$10:$H$2050,4,)</f>
        <v>1210</v>
      </c>
      <c r="I1813" s="65">
        <f>VLOOKUP($A1813,'NZ.Stat (Format)'!$C$10:$H$2050,5,)</f>
        <v>1250</v>
      </c>
      <c r="J1813" s="65">
        <f>VLOOKUP($A1813,'NZ.Stat (Format)'!$C$10:$H$2050,6,)</f>
        <v>1270</v>
      </c>
      <c r="K1813" s="37"/>
      <c r="L1813" s="37"/>
    </row>
    <row r="1814" spans="1:12" x14ac:dyDescent="0.25">
      <c r="A1814" s="37" t="s">
        <v>1833</v>
      </c>
      <c r="B1814" s="37" t="s">
        <v>384</v>
      </c>
      <c r="C1814" s="37" t="s">
        <v>384</v>
      </c>
      <c r="D1814" s="37" t="b">
        <f t="shared" si="28"/>
        <v>1</v>
      </c>
      <c r="E1814" s="37" t="str">
        <f>VLOOKUP(C1814,'EDB naming'!$A$6:$B$36,2,)</f>
        <v>EA Networks</v>
      </c>
      <c r="F1814" s="37" t="str">
        <f>VLOOKUP(A1814,'NZ.Stat (Format)'!$C$10:$D$2050,2,)</f>
        <v>Ashburton district</v>
      </c>
      <c r="G1814" s="37" t="str">
        <f>VLOOKUP(F1814,'TLA-EDB'!$A$12:$C$78,3,)</f>
        <v/>
      </c>
      <c r="H1814" s="65">
        <f>VLOOKUP($A1814,'NZ.Stat (Format)'!$C$10:$H$2050,4,)</f>
        <v>2290</v>
      </c>
      <c r="I1814" s="65">
        <f>VLOOKUP($A1814,'NZ.Stat (Format)'!$C$10:$H$2050,5,)</f>
        <v>2410</v>
      </c>
      <c r="J1814" s="65">
        <f>VLOOKUP($A1814,'NZ.Stat (Format)'!$C$10:$H$2050,6,)</f>
        <v>2520</v>
      </c>
      <c r="K1814" s="37"/>
      <c r="L1814" s="37"/>
    </row>
    <row r="1815" spans="1:12" x14ac:dyDescent="0.25">
      <c r="A1815" s="37" t="s">
        <v>1834</v>
      </c>
      <c r="B1815" s="37" t="s">
        <v>384</v>
      </c>
      <c r="C1815" s="37" t="s">
        <v>384</v>
      </c>
      <c r="D1815" s="37" t="b">
        <f t="shared" si="28"/>
        <v>1</v>
      </c>
      <c r="E1815" s="37" t="str">
        <f>VLOOKUP(C1815,'EDB naming'!$A$6:$B$36,2,)</f>
        <v>EA Networks</v>
      </c>
      <c r="F1815" s="37" t="str">
        <f>VLOOKUP(A1815,'NZ.Stat (Format)'!$C$10:$D$2050,2,)</f>
        <v>Ashburton district</v>
      </c>
      <c r="G1815" s="37" t="str">
        <f>VLOOKUP(F1815,'TLA-EDB'!$A$12:$C$78,3,)</f>
        <v/>
      </c>
      <c r="H1815" s="65">
        <f>VLOOKUP($A1815,'NZ.Stat (Format)'!$C$10:$H$2050,4,)</f>
        <v>4390</v>
      </c>
      <c r="I1815" s="65">
        <f>VLOOKUP($A1815,'NZ.Stat (Format)'!$C$10:$H$2050,5,)</f>
        <v>4420</v>
      </c>
      <c r="J1815" s="65">
        <f>VLOOKUP($A1815,'NZ.Stat (Format)'!$C$10:$H$2050,6,)</f>
        <v>4440</v>
      </c>
      <c r="K1815" s="37"/>
      <c r="L1815" s="37"/>
    </row>
    <row r="1816" spans="1:12" x14ac:dyDescent="0.25">
      <c r="A1816" s="37" t="s">
        <v>1835</v>
      </c>
      <c r="B1816" s="37" t="s">
        <v>384</v>
      </c>
      <c r="C1816" s="37" t="s">
        <v>384</v>
      </c>
      <c r="D1816" s="37" t="b">
        <f t="shared" si="28"/>
        <v>1</v>
      </c>
      <c r="E1816" s="37" t="str">
        <f>VLOOKUP(C1816,'EDB naming'!$A$6:$B$36,2,)</f>
        <v>EA Networks</v>
      </c>
      <c r="F1816" s="37" t="str">
        <f>VLOOKUP(A1816,'NZ.Stat (Format)'!$C$10:$D$2050,2,)</f>
        <v>Ashburton district</v>
      </c>
      <c r="G1816" s="37" t="str">
        <f>VLOOKUP(F1816,'TLA-EDB'!$A$12:$C$78,3,)</f>
        <v/>
      </c>
      <c r="H1816" s="65">
        <f>VLOOKUP($A1816,'NZ.Stat (Format)'!$C$10:$H$2050,4,)</f>
        <v>1070</v>
      </c>
      <c r="I1816" s="65">
        <f>VLOOKUP($A1816,'NZ.Stat (Format)'!$C$10:$H$2050,5,)</f>
        <v>1060</v>
      </c>
      <c r="J1816" s="65">
        <f>VLOOKUP($A1816,'NZ.Stat (Format)'!$C$10:$H$2050,6,)</f>
        <v>1050</v>
      </c>
      <c r="K1816" s="37"/>
      <c r="L1816" s="37"/>
    </row>
    <row r="1817" spans="1:12" x14ac:dyDescent="0.25">
      <c r="A1817" s="37" t="s">
        <v>1836</v>
      </c>
      <c r="B1817" s="37" t="s">
        <v>384</v>
      </c>
      <c r="C1817" s="37" t="s">
        <v>384</v>
      </c>
      <c r="D1817" s="37" t="b">
        <f t="shared" si="28"/>
        <v>1</v>
      </c>
      <c r="E1817" s="37" t="str">
        <f>VLOOKUP(C1817,'EDB naming'!$A$6:$B$36,2,)</f>
        <v>EA Networks</v>
      </c>
      <c r="F1817" s="37" t="str">
        <f>VLOOKUP(A1817,'NZ.Stat (Format)'!$C$10:$D$2050,2,)</f>
        <v>Ashburton district</v>
      </c>
      <c r="G1817" s="37" t="str">
        <f>VLOOKUP(F1817,'TLA-EDB'!$A$12:$C$78,3,)</f>
        <v/>
      </c>
      <c r="H1817" s="65">
        <f>VLOOKUP($A1817,'NZ.Stat (Format)'!$C$10:$H$2050,4,)</f>
        <v>2120</v>
      </c>
      <c r="I1817" s="65">
        <f>VLOOKUP($A1817,'NZ.Stat (Format)'!$C$10:$H$2050,5,)</f>
        <v>2240</v>
      </c>
      <c r="J1817" s="65">
        <f>VLOOKUP($A1817,'NZ.Stat (Format)'!$C$10:$H$2050,6,)</f>
        <v>2350</v>
      </c>
      <c r="K1817" s="37"/>
      <c r="L1817" s="37"/>
    </row>
    <row r="1818" spans="1:12" x14ac:dyDescent="0.25">
      <c r="A1818" s="37" t="s">
        <v>1837</v>
      </c>
      <c r="B1818" s="37" t="s">
        <v>384</v>
      </c>
      <c r="C1818" s="37" t="s">
        <v>384</v>
      </c>
      <c r="D1818" s="37" t="b">
        <f t="shared" si="28"/>
        <v>1</v>
      </c>
      <c r="E1818" s="37" t="str">
        <f>VLOOKUP(C1818,'EDB naming'!$A$6:$B$36,2,)</f>
        <v>EA Networks</v>
      </c>
      <c r="F1818" s="37" t="str">
        <f>VLOOKUP(A1818,'NZ.Stat (Format)'!$C$10:$D$2050,2,)</f>
        <v>Ashburton district</v>
      </c>
      <c r="G1818" s="37" t="str">
        <f>VLOOKUP(F1818,'TLA-EDB'!$A$12:$C$78,3,)</f>
        <v/>
      </c>
      <c r="H1818" s="65">
        <f>VLOOKUP($A1818,'NZ.Stat (Format)'!$C$10:$H$2050,4,)</f>
        <v>3370</v>
      </c>
      <c r="I1818" s="65">
        <f>VLOOKUP($A1818,'NZ.Stat (Format)'!$C$10:$H$2050,5,)</f>
        <v>3440</v>
      </c>
      <c r="J1818" s="65">
        <f>VLOOKUP($A1818,'NZ.Stat (Format)'!$C$10:$H$2050,6,)</f>
        <v>3510</v>
      </c>
      <c r="K1818" s="37"/>
      <c r="L1818" s="37"/>
    </row>
    <row r="1819" spans="1:12" x14ac:dyDescent="0.25">
      <c r="A1819" s="37" t="s">
        <v>1838</v>
      </c>
      <c r="B1819" s="37" t="s">
        <v>410</v>
      </c>
      <c r="C1819" s="37" t="s">
        <v>410</v>
      </c>
      <c r="D1819" s="37" t="b">
        <f t="shared" si="28"/>
        <v>1</v>
      </c>
      <c r="E1819" s="37" t="str">
        <f>VLOOKUP(C1819,'EDB naming'!$A$6:$B$36,2,)</f>
        <v>Alpine Energy</v>
      </c>
      <c r="F1819" s="37" t="str">
        <f>VLOOKUP(A1819,'NZ.Stat (Format)'!$C$10:$D$2050,2,)</f>
        <v>Timaru district</v>
      </c>
      <c r="G1819" s="37" t="str">
        <f>VLOOKUP(F1819,'TLA-EDB'!$A$12:$C$78,3,)</f>
        <v>Yes</v>
      </c>
      <c r="H1819" s="65">
        <f>VLOOKUP($A1819,'NZ.Stat (Format)'!$C$10:$H$2050,4,)</f>
        <v>270</v>
      </c>
      <c r="I1819" s="65">
        <f>VLOOKUP($A1819,'NZ.Stat (Format)'!$C$10:$H$2050,5,)</f>
        <v>270</v>
      </c>
      <c r="J1819" s="65">
        <f>VLOOKUP($A1819,'NZ.Stat (Format)'!$C$10:$H$2050,6,)</f>
        <v>270</v>
      </c>
      <c r="K1819" s="37"/>
      <c r="L1819" s="37"/>
    </row>
    <row r="1820" spans="1:12" x14ac:dyDescent="0.25">
      <c r="A1820" s="37" t="s">
        <v>1839</v>
      </c>
      <c r="B1820" s="37" t="s">
        <v>410</v>
      </c>
      <c r="C1820" s="37" t="s">
        <v>410</v>
      </c>
      <c r="D1820" s="37" t="b">
        <f t="shared" si="28"/>
        <v>1</v>
      </c>
      <c r="E1820" s="37" t="str">
        <f>VLOOKUP(C1820,'EDB naming'!$A$6:$B$36,2,)</f>
        <v>Alpine Energy</v>
      </c>
      <c r="F1820" s="37" t="str">
        <f>VLOOKUP(A1820,'NZ.Stat (Format)'!$C$10:$D$2050,2,)</f>
        <v>Timaru district</v>
      </c>
      <c r="G1820" s="37" t="str">
        <f>VLOOKUP(F1820,'TLA-EDB'!$A$12:$C$78,3,)</f>
        <v>Yes</v>
      </c>
      <c r="H1820" s="65">
        <f>VLOOKUP($A1820,'NZ.Stat (Format)'!$C$10:$H$2050,4,)</f>
        <v>1400</v>
      </c>
      <c r="I1820" s="65">
        <f>VLOOKUP($A1820,'NZ.Stat (Format)'!$C$10:$H$2050,5,)</f>
        <v>1440</v>
      </c>
      <c r="J1820" s="65">
        <f>VLOOKUP($A1820,'NZ.Stat (Format)'!$C$10:$H$2050,6,)</f>
        <v>1490</v>
      </c>
      <c r="K1820" s="37"/>
      <c r="L1820" s="37"/>
    </row>
    <row r="1821" spans="1:12" x14ac:dyDescent="0.25">
      <c r="A1821" s="37" t="s">
        <v>1840</v>
      </c>
      <c r="B1821" s="37" t="s">
        <v>58</v>
      </c>
      <c r="C1821" s="37" t="s">
        <v>58</v>
      </c>
      <c r="D1821" s="37" t="b">
        <f t="shared" si="28"/>
        <v>1</v>
      </c>
      <c r="E1821" s="37" t="str">
        <f>VLOOKUP(C1821,'EDB naming'!$A$6:$B$36,2,)</f>
        <v>Aurora Energy</v>
      </c>
      <c r="F1821" s="37" t="str">
        <f>VLOOKUP(A1821,'NZ.Stat (Format)'!$C$10:$D$2050,2,)</f>
        <v>Dunedin city</v>
      </c>
      <c r="G1821" s="37" t="str">
        <f>VLOOKUP(F1821,'TLA-EDB'!$A$12:$C$78,3,)</f>
        <v>Yes</v>
      </c>
      <c r="H1821" s="65">
        <f>VLOOKUP($A1821,'NZ.Stat (Format)'!$C$10:$H$2050,4,)</f>
        <v>1260</v>
      </c>
      <c r="I1821" s="65">
        <f>VLOOKUP($A1821,'NZ.Stat (Format)'!$C$10:$H$2050,5,)</f>
        <v>1290</v>
      </c>
      <c r="J1821" s="65">
        <f>VLOOKUP($A1821,'NZ.Stat (Format)'!$C$10:$H$2050,6,)</f>
        <v>1310</v>
      </c>
      <c r="K1821" s="37"/>
      <c r="L1821" s="37"/>
    </row>
    <row r="1822" spans="1:12" x14ac:dyDescent="0.25">
      <c r="A1822" s="37" t="s">
        <v>1841</v>
      </c>
      <c r="B1822" s="37" t="s">
        <v>410</v>
      </c>
      <c r="C1822" s="37" t="s">
        <v>410</v>
      </c>
      <c r="D1822" s="37" t="b">
        <f t="shared" si="28"/>
        <v>1</v>
      </c>
      <c r="E1822" s="37" t="str">
        <f>VLOOKUP(C1822,'EDB naming'!$A$6:$B$36,2,)</f>
        <v>Alpine Energy</v>
      </c>
      <c r="F1822" s="37" t="str">
        <f>VLOOKUP(A1822,'NZ.Stat (Format)'!$C$10:$D$2050,2,)</f>
        <v>Timaru district</v>
      </c>
      <c r="G1822" s="37" t="str">
        <f>VLOOKUP(F1822,'TLA-EDB'!$A$12:$C$78,3,)</f>
        <v>Yes</v>
      </c>
      <c r="H1822" s="65">
        <f>VLOOKUP($A1822,'NZ.Stat (Format)'!$C$10:$H$2050,4,)</f>
        <v>590</v>
      </c>
      <c r="I1822" s="65">
        <f>VLOOKUP($A1822,'NZ.Stat (Format)'!$C$10:$H$2050,5,)</f>
        <v>600</v>
      </c>
      <c r="J1822" s="65">
        <f>VLOOKUP($A1822,'NZ.Stat (Format)'!$C$10:$H$2050,6,)</f>
        <v>600</v>
      </c>
      <c r="K1822" s="37"/>
      <c r="L1822" s="37"/>
    </row>
    <row r="1823" spans="1:12" x14ac:dyDescent="0.25">
      <c r="A1823" s="37" t="s">
        <v>1842</v>
      </c>
      <c r="B1823" s="37" t="s">
        <v>410</v>
      </c>
      <c r="C1823" s="37" t="s">
        <v>410</v>
      </c>
      <c r="D1823" s="37" t="b">
        <f t="shared" si="28"/>
        <v>1</v>
      </c>
      <c r="E1823" s="37" t="str">
        <f>VLOOKUP(C1823,'EDB naming'!$A$6:$B$36,2,)</f>
        <v>Alpine Energy</v>
      </c>
      <c r="F1823" s="37" t="str">
        <f>VLOOKUP(A1823,'NZ.Stat (Format)'!$C$10:$D$2050,2,)</f>
        <v>Timaru district</v>
      </c>
      <c r="G1823" s="37" t="str">
        <f>VLOOKUP(F1823,'TLA-EDB'!$A$12:$C$78,3,)</f>
        <v>Yes</v>
      </c>
      <c r="H1823" s="65">
        <f>VLOOKUP($A1823,'NZ.Stat (Format)'!$C$10:$H$2050,4,)</f>
        <v>4110</v>
      </c>
      <c r="I1823" s="65">
        <f>VLOOKUP($A1823,'NZ.Stat (Format)'!$C$10:$H$2050,5,)</f>
        <v>4190</v>
      </c>
      <c r="J1823" s="65">
        <f>VLOOKUP($A1823,'NZ.Stat (Format)'!$C$10:$H$2050,6,)</f>
        <v>4220</v>
      </c>
      <c r="K1823" s="37"/>
      <c r="L1823" s="37"/>
    </row>
    <row r="1824" spans="1:12" x14ac:dyDescent="0.25">
      <c r="A1824" s="37" t="s">
        <v>1843</v>
      </c>
      <c r="B1824" s="37" t="s">
        <v>410</v>
      </c>
      <c r="C1824" s="37" t="s">
        <v>410</v>
      </c>
      <c r="D1824" s="37" t="b">
        <f t="shared" si="28"/>
        <v>1</v>
      </c>
      <c r="E1824" s="37" t="str">
        <f>VLOOKUP(C1824,'EDB naming'!$A$6:$B$36,2,)</f>
        <v>Alpine Energy</v>
      </c>
      <c r="F1824" s="37" t="str">
        <f>VLOOKUP(A1824,'NZ.Stat (Format)'!$C$10:$D$2050,2,)</f>
        <v>Timaru district</v>
      </c>
      <c r="G1824" s="37" t="str">
        <f>VLOOKUP(F1824,'TLA-EDB'!$A$12:$C$78,3,)</f>
        <v>Yes</v>
      </c>
      <c r="H1824" s="65">
        <f>VLOOKUP($A1824,'NZ.Stat (Format)'!$C$10:$H$2050,4,)</f>
        <v>680</v>
      </c>
      <c r="I1824" s="65">
        <f>VLOOKUP($A1824,'NZ.Stat (Format)'!$C$10:$H$2050,5,)</f>
        <v>720</v>
      </c>
      <c r="J1824" s="65">
        <f>VLOOKUP($A1824,'NZ.Stat (Format)'!$C$10:$H$2050,6,)</f>
        <v>760</v>
      </c>
      <c r="K1824" s="37"/>
      <c r="L1824" s="37"/>
    </row>
    <row r="1825" spans="1:12" x14ac:dyDescent="0.25">
      <c r="A1825" s="37" t="s">
        <v>1844</v>
      </c>
      <c r="B1825" s="37" t="s">
        <v>410</v>
      </c>
      <c r="C1825" s="37" t="s">
        <v>410</v>
      </c>
      <c r="D1825" s="37" t="b">
        <f t="shared" si="28"/>
        <v>1</v>
      </c>
      <c r="E1825" s="37" t="str">
        <f>VLOOKUP(C1825,'EDB naming'!$A$6:$B$36,2,)</f>
        <v>Alpine Energy</v>
      </c>
      <c r="F1825" s="37" t="str">
        <f>VLOOKUP(A1825,'NZ.Stat (Format)'!$C$10:$D$2050,2,)</f>
        <v>Timaru district</v>
      </c>
      <c r="G1825" s="37" t="str">
        <f>VLOOKUP(F1825,'TLA-EDB'!$A$12:$C$78,3,)</f>
        <v>Yes</v>
      </c>
      <c r="H1825" s="65">
        <f>VLOOKUP($A1825,'NZ.Stat (Format)'!$C$10:$H$2050,4,)</f>
        <v>430</v>
      </c>
      <c r="I1825" s="65">
        <f>VLOOKUP($A1825,'NZ.Stat (Format)'!$C$10:$H$2050,5,)</f>
        <v>420</v>
      </c>
      <c r="J1825" s="65">
        <f>VLOOKUP($A1825,'NZ.Stat (Format)'!$C$10:$H$2050,6,)</f>
        <v>410</v>
      </c>
      <c r="K1825" s="37"/>
      <c r="L1825" s="37"/>
    </row>
    <row r="1826" spans="1:12" x14ac:dyDescent="0.25">
      <c r="A1826" s="37" t="s">
        <v>1845</v>
      </c>
      <c r="B1826" s="37" t="s">
        <v>410</v>
      </c>
      <c r="C1826" s="37" t="s">
        <v>410</v>
      </c>
      <c r="D1826" s="37" t="b">
        <f t="shared" si="28"/>
        <v>1</v>
      </c>
      <c r="E1826" s="37" t="str">
        <f>VLOOKUP(C1826,'EDB naming'!$A$6:$B$36,2,)</f>
        <v>Alpine Energy</v>
      </c>
      <c r="F1826" s="37" t="str">
        <f>VLOOKUP(A1826,'NZ.Stat (Format)'!$C$10:$D$2050,2,)</f>
        <v>Timaru district</v>
      </c>
      <c r="G1826" s="37" t="str">
        <f>VLOOKUP(F1826,'TLA-EDB'!$A$12:$C$78,3,)</f>
        <v>Yes</v>
      </c>
      <c r="H1826" s="65">
        <f>VLOOKUP($A1826,'NZ.Stat (Format)'!$C$10:$H$2050,4,)</f>
        <v>2500</v>
      </c>
      <c r="I1826" s="65">
        <f>VLOOKUP($A1826,'NZ.Stat (Format)'!$C$10:$H$2050,5,)</f>
        <v>2570</v>
      </c>
      <c r="J1826" s="65">
        <f>VLOOKUP($A1826,'NZ.Stat (Format)'!$C$10:$H$2050,6,)</f>
        <v>2630</v>
      </c>
      <c r="K1826" s="37"/>
      <c r="L1826" s="37"/>
    </row>
    <row r="1827" spans="1:12" x14ac:dyDescent="0.25">
      <c r="A1827" s="37" t="s">
        <v>1846</v>
      </c>
      <c r="B1827" s="37" t="s">
        <v>410</v>
      </c>
      <c r="C1827" s="37" t="s">
        <v>410</v>
      </c>
      <c r="D1827" s="37" t="b">
        <f t="shared" si="28"/>
        <v>1</v>
      </c>
      <c r="E1827" s="37" t="str">
        <f>VLOOKUP(C1827,'EDB naming'!$A$6:$B$36,2,)</f>
        <v>Alpine Energy</v>
      </c>
      <c r="F1827" s="37" t="str">
        <f>VLOOKUP(A1827,'NZ.Stat (Format)'!$C$10:$D$2050,2,)</f>
        <v>Timaru district</v>
      </c>
      <c r="G1827" s="37" t="str">
        <f>VLOOKUP(F1827,'TLA-EDB'!$A$12:$C$78,3,)</f>
        <v>Yes</v>
      </c>
      <c r="H1827" s="65">
        <f>VLOOKUP($A1827,'NZ.Stat (Format)'!$C$10:$H$2050,4,)</f>
        <v>4330</v>
      </c>
      <c r="I1827" s="65">
        <f>VLOOKUP($A1827,'NZ.Stat (Format)'!$C$10:$H$2050,5,)</f>
        <v>4390</v>
      </c>
      <c r="J1827" s="65">
        <f>VLOOKUP($A1827,'NZ.Stat (Format)'!$C$10:$H$2050,6,)</f>
        <v>4450</v>
      </c>
      <c r="K1827" s="37"/>
      <c r="L1827" s="37"/>
    </row>
    <row r="1828" spans="1:12" x14ac:dyDescent="0.25">
      <c r="A1828" s="37" t="s">
        <v>1847</v>
      </c>
      <c r="B1828" s="37" t="s">
        <v>58</v>
      </c>
      <c r="C1828" s="37" t="s">
        <v>58</v>
      </c>
      <c r="D1828" s="37" t="b">
        <f t="shared" si="28"/>
        <v>1</v>
      </c>
      <c r="E1828" s="37" t="str">
        <f>VLOOKUP(C1828,'EDB naming'!$A$6:$B$36,2,)</f>
        <v>Aurora Energy</v>
      </c>
      <c r="F1828" s="37" t="str">
        <f>VLOOKUP(A1828,'NZ.Stat (Format)'!$C$10:$D$2050,2,)</f>
        <v>Dunedin city</v>
      </c>
      <c r="G1828" s="37" t="str">
        <f>VLOOKUP(F1828,'TLA-EDB'!$A$12:$C$78,3,)</f>
        <v>Yes</v>
      </c>
      <c r="H1828" s="65">
        <f>VLOOKUP($A1828,'NZ.Stat (Format)'!$C$10:$H$2050,4,)</f>
        <v>840</v>
      </c>
      <c r="I1828" s="65">
        <f>VLOOKUP($A1828,'NZ.Stat (Format)'!$C$10:$H$2050,5,)</f>
        <v>850</v>
      </c>
      <c r="J1828" s="65">
        <f>VLOOKUP($A1828,'NZ.Stat (Format)'!$C$10:$H$2050,6,)</f>
        <v>860</v>
      </c>
      <c r="K1828" s="37"/>
      <c r="L1828" s="37"/>
    </row>
    <row r="1829" spans="1:12" x14ac:dyDescent="0.25">
      <c r="A1829" s="37" t="s">
        <v>1848</v>
      </c>
      <c r="B1829" s="37" t="s">
        <v>410</v>
      </c>
      <c r="C1829" s="37" t="s">
        <v>410</v>
      </c>
      <c r="D1829" s="37" t="b">
        <f t="shared" si="28"/>
        <v>1</v>
      </c>
      <c r="E1829" s="37" t="str">
        <f>VLOOKUP(C1829,'EDB naming'!$A$6:$B$36,2,)</f>
        <v>Alpine Energy</v>
      </c>
      <c r="F1829" s="37" t="str">
        <f>VLOOKUP(A1829,'NZ.Stat (Format)'!$C$10:$D$2050,2,)</f>
        <v>Timaru district</v>
      </c>
      <c r="G1829" s="37" t="str">
        <f>VLOOKUP(F1829,'TLA-EDB'!$A$12:$C$78,3,)</f>
        <v>Yes</v>
      </c>
      <c r="H1829" s="65">
        <f>VLOOKUP($A1829,'NZ.Stat (Format)'!$C$10:$H$2050,4,)</f>
        <v>1110</v>
      </c>
      <c r="I1829" s="65">
        <f>VLOOKUP($A1829,'NZ.Stat (Format)'!$C$10:$H$2050,5,)</f>
        <v>1120</v>
      </c>
      <c r="J1829" s="65">
        <f>VLOOKUP($A1829,'NZ.Stat (Format)'!$C$10:$H$2050,6,)</f>
        <v>1120</v>
      </c>
      <c r="K1829" s="37"/>
      <c r="L1829" s="37"/>
    </row>
    <row r="1830" spans="1:12" x14ac:dyDescent="0.25">
      <c r="A1830" s="37" t="s">
        <v>1849</v>
      </c>
      <c r="B1830" s="37" t="s">
        <v>410</v>
      </c>
      <c r="C1830" s="37" t="s">
        <v>410</v>
      </c>
      <c r="D1830" s="37" t="b">
        <f t="shared" si="28"/>
        <v>1</v>
      </c>
      <c r="E1830" s="37" t="str">
        <f>VLOOKUP(C1830,'EDB naming'!$A$6:$B$36,2,)</f>
        <v>Alpine Energy</v>
      </c>
      <c r="F1830" s="37" t="str">
        <f>VLOOKUP(A1830,'NZ.Stat (Format)'!$C$10:$D$2050,2,)</f>
        <v>Timaru district</v>
      </c>
      <c r="G1830" s="37" t="str">
        <f>VLOOKUP(F1830,'TLA-EDB'!$A$12:$C$78,3,)</f>
        <v>Yes</v>
      </c>
      <c r="H1830" s="65">
        <f>VLOOKUP($A1830,'NZ.Stat (Format)'!$C$10:$H$2050,4,)</f>
        <v>1300</v>
      </c>
      <c r="I1830" s="65">
        <f>VLOOKUP($A1830,'NZ.Stat (Format)'!$C$10:$H$2050,5,)</f>
        <v>1310</v>
      </c>
      <c r="J1830" s="65">
        <f>VLOOKUP($A1830,'NZ.Stat (Format)'!$C$10:$H$2050,6,)</f>
        <v>1310</v>
      </c>
      <c r="K1830" s="37"/>
      <c r="L1830" s="37"/>
    </row>
    <row r="1831" spans="1:12" x14ac:dyDescent="0.25">
      <c r="A1831" s="37" t="s">
        <v>1850</v>
      </c>
      <c r="B1831" s="37" t="s">
        <v>410</v>
      </c>
      <c r="C1831" s="37" t="s">
        <v>410</v>
      </c>
      <c r="D1831" s="37" t="b">
        <f t="shared" si="28"/>
        <v>1</v>
      </c>
      <c r="E1831" s="37" t="str">
        <f>VLOOKUP(C1831,'EDB naming'!$A$6:$B$36,2,)</f>
        <v>Alpine Energy</v>
      </c>
      <c r="F1831" s="37" t="str">
        <f>VLOOKUP(A1831,'NZ.Stat (Format)'!$C$10:$D$2050,2,)</f>
        <v>Mackenzie district</v>
      </c>
      <c r="G1831" s="37" t="str">
        <f>VLOOKUP(F1831,'TLA-EDB'!$A$12:$C$78,3,)</f>
        <v/>
      </c>
      <c r="H1831" s="65">
        <f>VLOOKUP($A1831,'NZ.Stat (Format)'!$C$10:$H$2050,4,)</f>
        <v>720</v>
      </c>
      <c r="I1831" s="65">
        <f>VLOOKUP($A1831,'NZ.Stat (Format)'!$C$10:$H$2050,5,)</f>
        <v>710</v>
      </c>
      <c r="J1831" s="65">
        <f>VLOOKUP($A1831,'NZ.Stat (Format)'!$C$10:$H$2050,6,)</f>
        <v>710</v>
      </c>
      <c r="K1831" s="37"/>
      <c r="L1831" s="37"/>
    </row>
    <row r="1832" spans="1:12" x14ac:dyDescent="0.25">
      <c r="A1832" s="37" t="s">
        <v>1851</v>
      </c>
      <c r="B1832" s="37" t="s">
        <v>410</v>
      </c>
      <c r="C1832" s="37" t="s">
        <v>410</v>
      </c>
      <c r="D1832" s="37" t="b">
        <f t="shared" si="28"/>
        <v>1</v>
      </c>
      <c r="E1832" s="37" t="str">
        <f>VLOOKUP(C1832,'EDB naming'!$A$6:$B$36,2,)</f>
        <v>Alpine Energy</v>
      </c>
      <c r="F1832" s="37" t="str">
        <f>VLOOKUP(A1832,'NZ.Stat (Format)'!$C$10:$D$2050,2,)</f>
        <v>Timaru district</v>
      </c>
      <c r="G1832" s="37" t="str">
        <f>VLOOKUP(F1832,'TLA-EDB'!$A$12:$C$78,3,)</f>
        <v>Yes</v>
      </c>
      <c r="H1832" s="65">
        <f>VLOOKUP($A1832,'NZ.Stat (Format)'!$C$10:$H$2050,4,)</f>
        <v>3450</v>
      </c>
      <c r="I1832" s="65">
        <f>VLOOKUP($A1832,'NZ.Stat (Format)'!$C$10:$H$2050,5,)</f>
        <v>3470</v>
      </c>
      <c r="J1832" s="65">
        <f>VLOOKUP($A1832,'NZ.Stat (Format)'!$C$10:$H$2050,6,)</f>
        <v>3500</v>
      </c>
      <c r="K1832" s="37"/>
      <c r="L1832" s="37"/>
    </row>
    <row r="1833" spans="1:12" x14ac:dyDescent="0.25">
      <c r="A1833" s="37" t="s">
        <v>1852</v>
      </c>
      <c r="B1833" s="37" t="s">
        <v>410</v>
      </c>
      <c r="C1833" s="37" t="s">
        <v>410</v>
      </c>
      <c r="D1833" s="37" t="b">
        <f t="shared" si="28"/>
        <v>1</v>
      </c>
      <c r="E1833" s="37" t="str">
        <f>VLOOKUP(C1833,'EDB naming'!$A$6:$B$36,2,)</f>
        <v>Alpine Energy</v>
      </c>
      <c r="F1833" s="37" t="str">
        <f>VLOOKUP(A1833,'NZ.Stat (Format)'!$C$10:$D$2050,2,)</f>
        <v>Timaru district</v>
      </c>
      <c r="G1833" s="37" t="str">
        <f>VLOOKUP(F1833,'TLA-EDB'!$A$12:$C$78,3,)</f>
        <v>Yes</v>
      </c>
      <c r="H1833" s="65">
        <f>VLOOKUP($A1833,'NZ.Stat (Format)'!$C$10:$H$2050,4,)</f>
        <v>1850</v>
      </c>
      <c r="I1833" s="65">
        <f>VLOOKUP($A1833,'NZ.Stat (Format)'!$C$10:$H$2050,5,)</f>
        <v>1890</v>
      </c>
      <c r="J1833" s="65">
        <f>VLOOKUP($A1833,'NZ.Stat (Format)'!$C$10:$H$2050,6,)</f>
        <v>1930</v>
      </c>
      <c r="K1833" s="37"/>
      <c r="L1833" s="37"/>
    </row>
    <row r="1834" spans="1:12" x14ac:dyDescent="0.25">
      <c r="A1834" s="37" t="s">
        <v>1853</v>
      </c>
      <c r="B1834" s="37" t="s">
        <v>410</v>
      </c>
      <c r="C1834" s="37" t="s">
        <v>410</v>
      </c>
      <c r="D1834" s="37" t="b">
        <f t="shared" si="28"/>
        <v>1</v>
      </c>
      <c r="E1834" s="37" t="str">
        <f>VLOOKUP(C1834,'EDB naming'!$A$6:$B$36,2,)</f>
        <v>Alpine Energy</v>
      </c>
      <c r="F1834" s="37" t="str">
        <f>VLOOKUP(A1834,'NZ.Stat (Format)'!$C$10:$D$2050,2,)</f>
        <v>Timaru district</v>
      </c>
      <c r="G1834" s="37" t="str">
        <f>VLOOKUP(F1834,'TLA-EDB'!$A$12:$C$78,3,)</f>
        <v>Yes</v>
      </c>
      <c r="H1834" s="65">
        <f>VLOOKUP($A1834,'NZ.Stat (Format)'!$C$10:$H$2050,4,)</f>
        <v>2550</v>
      </c>
      <c r="I1834" s="65">
        <f>VLOOKUP($A1834,'NZ.Stat (Format)'!$C$10:$H$2050,5,)</f>
        <v>2600</v>
      </c>
      <c r="J1834" s="65">
        <f>VLOOKUP($A1834,'NZ.Stat (Format)'!$C$10:$H$2050,6,)</f>
        <v>2650</v>
      </c>
      <c r="K1834" s="37"/>
      <c r="L1834" s="37"/>
    </row>
    <row r="1835" spans="1:12" x14ac:dyDescent="0.25">
      <c r="A1835" s="37" t="s">
        <v>1854</v>
      </c>
      <c r="B1835" s="37" t="s">
        <v>410</v>
      </c>
      <c r="C1835" s="37" t="s">
        <v>410</v>
      </c>
      <c r="D1835" s="37" t="b">
        <f t="shared" si="28"/>
        <v>1</v>
      </c>
      <c r="E1835" s="37" t="str">
        <f>VLOOKUP(C1835,'EDB naming'!$A$6:$B$36,2,)</f>
        <v>Alpine Energy</v>
      </c>
      <c r="F1835" s="37" t="str">
        <f>VLOOKUP(A1835,'NZ.Stat (Format)'!$C$10:$D$2050,2,)</f>
        <v>Timaru district</v>
      </c>
      <c r="G1835" s="37" t="str">
        <f>VLOOKUP(F1835,'TLA-EDB'!$A$12:$C$78,3,)</f>
        <v>Yes</v>
      </c>
      <c r="H1835" s="65">
        <f>VLOOKUP($A1835,'NZ.Stat (Format)'!$C$10:$H$2050,4,)</f>
        <v>2990</v>
      </c>
      <c r="I1835" s="65">
        <f>VLOOKUP($A1835,'NZ.Stat (Format)'!$C$10:$H$2050,5,)</f>
        <v>3020</v>
      </c>
      <c r="J1835" s="65">
        <f>VLOOKUP($A1835,'NZ.Stat (Format)'!$C$10:$H$2050,6,)</f>
        <v>3040</v>
      </c>
      <c r="K1835" s="37"/>
      <c r="L1835" s="37"/>
    </row>
    <row r="1836" spans="1:12" x14ac:dyDescent="0.25">
      <c r="A1836" s="37" t="s">
        <v>1855</v>
      </c>
      <c r="B1836" s="37" t="s">
        <v>410</v>
      </c>
      <c r="C1836" s="37" t="s">
        <v>410</v>
      </c>
      <c r="D1836" s="37" t="b">
        <f t="shared" si="28"/>
        <v>1</v>
      </c>
      <c r="E1836" s="37" t="str">
        <f>VLOOKUP(C1836,'EDB naming'!$A$6:$B$36,2,)</f>
        <v>Alpine Energy</v>
      </c>
      <c r="F1836" s="37" t="str">
        <f>VLOOKUP(A1836,'NZ.Stat (Format)'!$C$10:$D$2050,2,)</f>
        <v>Timaru district</v>
      </c>
      <c r="G1836" s="37" t="str">
        <f>VLOOKUP(F1836,'TLA-EDB'!$A$12:$C$78,3,)</f>
        <v>Yes</v>
      </c>
      <c r="H1836" s="65">
        <f>VLOOKUP($A1836,'NZ.Stat (Format)'!$C$10:$H$2050,4,)</f>
        <v>2540</v>
      </c>
      <c r="I1836" s="65">
        <f>VLOOKUP($A1836,'NZ.Stat (Format)'!$C$10:$H$2050,5,)</f>
        <v>2560</v>
      </c>
      <c r="J1836" s="65">
        <f>VLOOKUP($A1836,'NZ.Stat (Format)'!$C$10:$H$2050,6,)</f>
        <v>2570</v>
      </c>
      <c r="K1836" s="37"/>
      <c r="L1836" s="37"/>
    </row>
    <row r="1837" spans="1:12" x14ac:dyDescent="0.25">
      <c r="A1837" s="37" t="s">
        <v>1856</v>
      </c>
      <c r="B1837" s="37" t="s">
        <v>410</v>
      </c>
      <c r="C1837" s="37" t="s">
        <v>410</v>
      </c>
      <c r="D1837" s="37" t="b">
        <f t="shared" si="28"/>
        <v>1</v>
      </c>
      <c r="E1837" s="37" t="str">
        <f>VLOOKUP(C1837,'EDB naming'!$A$6:$B$36,2,)</f>
        <v>Alpine Energy</v>
      </c>
      <c r="F1837" s="37" t="str">
        <f>VLOOKUP(A1837,'NZ.Stat (Format)'!$C$10:$D$2050,2,)</f>
        <v>Timaru district</v>
      </c>
      <c r="G1837" s="37" t="str">
        <f>VLOOKUP(F1837,'TLA-EDB'!$A$12:$C$78,3,)</f>
        <v>Yes</v>
      </c>
      <c r="H1837" s="65">
        <f>VLOOKUP($A1837,'NZ.Stat (Format)'!$C$10:$H$2050,4,)</f>
        <v>2400</v>
      </c>
      <c r="I1837" s="65">
        <f>VLOOKUP($A1837,'NZ.Stat (Format)'!$C$10:$H$2050,5,)</f>
        <v>2410</v>
      </c>
      <c r="J1837" s="65">
        <f>VLOOKUP($A1837,'NZ.Stat (Format)'!$C$10:$H$2050,6,)</f>
        <v>2400</v>
      </c>
      <c r="K1837" s="37"/>
      <c r="L1837" s="37"/>
    </row>
    <row r="1838" spans="1:12" x14ac:dyDescent="0.25">
      <c r="A1838" s="37" t="s">
        <v>1857</v>
      </c>
      <c r="B1838" s="37" t="s">
        <v>410</v>
      </c>
      <c r="C1838" s="37" t="s">
        <v>410</v>
      </c>
      <c r="D1838" s="37" t="b">
        <f t="shared" si="28"/>
        <v>1</v>
      </c>
      <c r="E1838" s="37" t="str">
        <f>VLOOKUP(C1838,'EDB naming'!$A$6:$B$36,2,)</f>
        <v>Alpine Energy</v>
      </c>
      <c r="F1838" s="37" t="str">
        <f>VLOOKUP(A1838,'NZ.Stat (Format)'!$C$10:$D$2050,2,)</f>
        <v>Timaru district</v>
      </c>
      <c r="G1838" s="37" t="str">
        <f>VLOOKUP(F1838,'TLA-EDB'!$A$12:$C$78,3,)</f>
        <v>Yes</v>
      </c>
      <c r="H1838" s="65">
        <f>VLOOKUP($A1838,'NZ.Stat (Format)'!$C$10:$H$2050,4,)</f>
        <v>2690</v>
      </c>
      <c r="I1838" s="65">
        <f>VLOOKUP($A1838,'NZ.Stat (Format)'!$C$10:$H$2050,5,)</f>
        <v>2740</v>
      </c>
      <c r="J1838" s="65">
        <f>VLOOKUP($A1838,'NZ.Stat (Format)'!$C$10:$H$2050,6,)</f>
        <v>2800</v>
      </c>
      <c r="K1838" s="37"/>
      <c r="L1838" s="37"/>
    </row>
    <row r="1839" spans="1:12" x14ac:dyDescent="0.25">
      <c r="A1839" s="37" t="s">
        <v>1858</v>
      </c>
      <c r="B1839" s="37" t="s">
        <v>410</v>
      </c>
      <c r="C1839" s="37" t="s">
        <v>410</v>
      </c>
      <c r="D1839" s="37" t="b">
        <f t="shared" si="28"/>
        <v>1</v>
      </c>
      <c r="E1839" s="37" t="str">
        <f>VLOOKUP(C1839,'EDB naming'!$A$6:$B$36,2,)</f>
        <v>Alpine Energy</v>
      </c>
      <c r="F1839" s="37" t="str">
        <f>VLOOKUP(A1839,'NZ.Stat (Format)'!$C$10:$D$2050,2,)</f>
        <v>Timaru district</v>
      </c>
      <c r="G1839" s="37" t="str">
        <f>VLOOKUP(F1839,'TLA-EDB'!$A$12:$C$78,3,)</f>
        <v>Yes</v>
      </c>
      <c r="H1839" s="65">
        <f>VLOOKUP($A1839,'NZ.Stat (Format)'!$C$10:$H$2050,4,)</f>
        <v>1570</v>
      </c>
      <c r="I1839" s="65">
        <f>VLOOKUP($A1839,'NZ.Stat (Format)'!$C$10:$H$2050,5,)</f>
        <v>1590</v>
      </c>
      <c r="J1839" s="65">
        <f>VLOOKUP($A1839,'NZ.Stat (Format)'!$C$10:$H$2050,6,)</f>
        <v>1590</v>
      </c>
      <c r="K1839" s="37"/>
      <c r="L1839" s="37"/>
    </row>
    <row r="1840" spans="1:12" x14ac:dyDescent="0.25">
      <c r="A1840" s="37" t="s">
        <v>1859</v>
      </c>
      <c r="B1840" s="37" t="s">
        <v>410</v>
      </c>
      <c r="C1840" s="37" t="s">
        <v>410</v>
      </c>
      <c r="D1840" s="37" t="b">
        <f t="shared" si="28"/>
        <v>1</v>
      </c>
      <c r="E1840" s="37" t="str">
        <f>VLOOKUP(C1840,'EDB naming'!$A$6:$B$36,2,)</f>
        <v>Alpine Energy</v>
      </c>
      <c r="F1840" s="37" t="str">
        <f>VLOOKUP(A1840,'NZ.Stat (Format)'!$C$10:$D$2050,2,)</f>
        <v>Mackenzie district</v>
      </c>
      <c r="G1840" s="37" t="str">
        <f>VLOOKUP(F1840,'TLA-EDB'!$A$12:$C$78,3,)</f>
        <v/>
      </c>
      <c r="H1840" s="65">
        <f>VLOOKUP($A1840,'NZ.Stat (Format)'!$C$10:$H$2050,4,)</f>
        <v>210</v>
      </c>
      <c r="I1840" s="65">
        <f>VLOOKUP($A1840,'NZ.Stat (Format)'!$C$10:$H$2050,5,)</f>
        <v>210</v>
      </c>
      <c r="J1840" s="65">
        <f>VLOOKUP($A1840,'NZ.Stat (Format)'!$C$10:$H$2050,6,)</f>
        <v>220</v>
      </c>
      <c r="K1840" s="37"/>
      <c r="L1840" s="37"/>
    </row>
    <row r="1841" spans="1:12" x14ac:dyDescent="0.25">
      <c r="A1841" s="37" t="s">
        <v>1860</v>
      </c>
      <c r="B1841" s="37" t="s">
        <v>520</v>
      </c>
      <c r="C1841" s="37" t="s">
        <v>520</v>
      </c>
      <c r="D1841" s="37" t="b">
        <f t="shared" si="28"/>
        <v>1</v>
      </c>
      <c r="E1841" s="37" t="str">
        <f>VLOOKUP(C1841,'EDB naming'!$A$6:$B$36,2,)</f>
        <v>Network Waitaki</v>
      </c>
      <c r="F1841" s="37" t="str">
        <f>VLOOKUP(A1841,'NZ.Stat (Format)'!$C$10:$D$2050,2,)</f>
        <v>Waitaki district</v>
      </c>
      <c r="G1841" s="37" t="str">
        <f>VLOOKUP(F1841,'TLA-EDB'!$A$12:$C$78,3,)</f>
        <v>Yes</v>
      </c>
      <c r="H1841" s="65">
        <f>VLOOKUP($A1841,'NZ.Stat (Format)'!$C$10:$H$2050,4,)</f>
        <v>2620</v>
      </c>
      <c r="I1841" s="65">
        <f>VLOOKUP($A1841,'NZ.Stat (Format)'!$C$10:$H$2050,5,)</f>
        <v>2620</v>
      </c>
      <c r="J1841" s="65">
        <f>VLOOKUP($A1841,'NZ.Stat (Format)'!$C$10:$H$2050,6,)</f>
        <v>2610</v>
      </c>
      <c r="K1841" s="37"/>
      <c r="L1841" s="37"/>
    </row>
    <row r="1842" spans="1:12" x14ac:dyDescent="0.25">
      <c r="A1842" s="37" t="s">
        <v>1861</v>
      </c>
      <c r="B1842" s="37" t="s">
        <v>410</v>
      </c>
      <c r="C1842" s="37" t="s">
        <v>410</v>
      </c>
      <c r="D1842" s="37" t="b">
        <f t="shared" si="28"/>
        <v>1</v>
      </c>
      <c r="E1842" s="37" t="str">
        <f>VLOOKUP(C1842,'EDB naming'!$A$6:$B$36,2,)</f>
        <v>Alpine Energy</v>
      </c>
      <c r="F1842" s="37" t="str">
        <f>VLOOKUP(A1842,'NZ.Stat (Format)'!$C$10:$D$2050,2,)</f>
        <v>Mackenzie district</v>
      </c>
      <c r="G1842" s="37" t="str">
        <f>VLOOKUP(F1842,'TLA-EDB'!$A$12:$C$78,3,)</f>
        <v/>
      </c>
      <c r="H1842" s="65">
        <f>VLOOKUP($A1842,'NZ.Stat (Format)'!$C$10:$H$2050,4,)</f>
        <v>450</v>
      </c>
      <c r="I1842" s="65">
        <f>VLOOKUP($A1842,'NZ.Stat (Format)'!$C$10:$H$2050,5,)</f>
        <v>460</v>
      </c>
      <c r="J1842" s="65">
        <f>VLOOKUP($A1842,'NZ.Stat (Format)'!$C$10:$H$2050,6,)</f>
        <v>470</v>
      </c>
      <c r="K1842" s="37"/>
      <c r="L1842" s="37"/>
    </row>
    <row r="1843" spans="1:12" x14ac:dyDescent="0.25">
      <c r="A1843" s="37" t="s">
        <v>1862</v>
      </c>
      <c r="B1843" s="37" t="s">
        <v>410</v>
      </c>
      <c r="C1843" s="37" t="s">
        <v>410</v>
      </c>
      <c r="D1843" s="37" t="b">
        <f t="shared" si="28"/>
        <v>1</v>
      </c>
      <c r="E1843" s="37" t="str">
        <f>VLOOKUP(C1843,'EDB naming'!$A$6:$B$36,2,)</f>
        <v>Alpine Energy</v>
      </c>
      <c r="F1843" s="37" t="str">
        <f>VLOOKUP(A1843,'NZ.Stat (Format)'!$C$10:$D$2050,2,)</f>
        <v>Waimate district</v>
      </c>
      <c r="G1843" s="37" t="str">
        <f>VLOOKUP(F1843,'TLA-EDB'!$A$12:$C$78,3,)</f>
        <v/>
      </c>
      <c r="H1843" s="65">
        <f>VLOOKUP($A1843,'NZ.Stat (Format)'!$C$10:$H$2050,4,)</f>
        <v>190</v>
      </c>
      <c r="I1843" s="65">
        <f>VLOOKUP($A1843,'NZ.Stat (Format)'!$C$10:$H$2050,5,)</f>
        <v>190</v>
      </c>
      <c r="J1843" s="65">
        <f>VLOOKUP($A1843,'NZ.Stat (Format)'!$C$10:$H$2050,6,)</f>
        <v>190</v>
      </c>
      <c r="K1843" s="37"/>
      <c r="L1843" s="37"/>
    </row>
    <row r="1844" spans="1:12" x14ac:dyDescent="0.25">
      <c r="A1844" s="37" t="s">
        <v>1863</v>
      </c>
      <c r="B1844" s="37" t="s">
        <v>410</v>
      </c>
      <c r="C1844" s="37" t="s">
        <v>410</v>
      </c>
      <c r="D1844" s="37" t="b">
        <f t="shared" si="28"/>
        <v>1</v>
      </c>
      <c r="E1844" s="37" t="str">
        <f>VLOOKUP(C1844,'EDB naming'!$A$6:$B$36,2,)</f>
        <v>Alpine Energy</v>
      </c>
      <c r="F1844" s="37" t="str">
        <f>VLOOKUP(A1844,'NZ.Stat (Format)'!$C$10:$D$2050,2,)</f>
        <v>Waimate district</v>
      </c>
      <c r="G1844" s="37" t="str">
        <f>VLOOKUP(F1844,'TLA-EDB'!$A$12:$C$78,3,)</f>
        <v/>
      </c>
      <c r="H1844" s="65">
        <f>VLOOKUP($A1844,'NZ.Stat (Format)'!$C$10:$H$2050,4,)</f>
        <v>2870</v>
      </c>
      <c r="I1844" s="65">
        <f>VLOOKUP($A1844,'NZ.Stat (Format)'!$C$10:$H$2050,5,)</f>
        <v>2890</v>
      </c>
      <c r="J1844" s="65">
        <f>VLOOKUP($A1844,'NZ.Stat (Format)'!$C$10:$H$2050,6,)</f>
        <v>2920</v>
      </c>
      <c r="K1844" s="37"/>
      <c r="L1844" s="37"/>
    </row>
    <row r="1845" spans="1:12" x14ac:dyDescent="0.25">
      <c r="A1845" s="37" t="s">
        <v>1864</v>
      </c>
      <c r="B1845" s="37" t="s">
        <v>520</v>
      </c>
      <c r="C1845" s="37" t="s">
        <v>520</v>
      </c>
      <c r="D1845" s="37" t="b">
        <f t="shared" si="28"/>
        <v>1</v>
      </c>
      <c r="E1845" s="37" t="str">
        <f>VLOOKUP(C1845,'EDB naming'!$A$6:$B$36,2,)</f>
        <v>Network Waitaki</v>
      </c>
      <c r="F1845" s="37" t="str">
        <f>VLOOKUP(A1845,'NZ.Stat (Format)'!$C$10:$D$2050,2,)</f>
        <v>Waitaki district</v>
      </c>
      <c r="G1845" s="37" t="str">
        <f>VLOOKUP(F1845,'TLA-EDB'!$A$12:$C$78,3,)</f>
        <v>Yes</v>
      </c>
      <c r="H1845" s="65">
        <f>VLOOKUP($A1845,'NZ.Stat (Format)'!$C$10:$H$2050,4,)</f>
        <v>220</v>
      </c>
      <c r="I1845" s="65">
        <f>VLOOKUP($A1845,'NZ.Stat (Format)'!$C$10:$H$2050,5,)</f>
        <v>230</v>
      </c>
      <c r="J1845" s="65">
        <f>VLOOKUP($A1845,'NZ.Stat (Format)'!$C$10:$H$2050,6,)</f>
        <v>240</v>
      </c>
      <c r="K1845" s="37"/>
      <c r="L1845" s="37"/>
    </row>
    <row r="1846" spans="1:12" x14ac:dyDescent="0.25">
      <c r="A1846" s="37" t="s">
        <v>1865</v>
      </c>
      <c r="B1846" s="37" t="s">
        <v>520</v>
      </c>
      <c r="C1846" s="37" t="s">
        <v>520</v>
      </c>
      <c r="D1846" s="37" t="b">
        <f t="shared" si="28"/>
        <v>1</v>
      </c>
      <c r="E1846" s="37" t="str">
        <f>VLOOKUP(C1846,'EDB naming'!$A$6:$B$36,2,)</f>
        <v>Network Waitaki</v>
      </c>
      <c r="F1846" s="37" t="str">
        <f>VLOOKUP(A1846,'NZ.Stat (Format)'!$C$10:$D$2050,2,)</f>
        <v>Waitaki district</v>
      </c>
      <c r="G1846" s="37" t="str">
        <f>VLOOKUP(F1846,'TLA-EDB'!$A$12:$C$78,3,)</f>
        <v>Yes</v>
      </c>
      <c r="H1846" s="65">
        <f>VLOOKUP($A1846,'NZ.Stat (Format)'!$C$10:$H$2050,4,)</f>
        <v>740</v>
      </c>
      <c r="I1846" s="65">
        <f>VLOOKUP($A1846,'NZ.Stat (Format)'!$C$10:$H$2050,5,)</f>
        <v>790</v>
      </c>
      <c r="J1846" s="65">
        <f>VLOOKUP($A1846,'NZ.Stat (Format)'!$C$10:$H$2050,6,)</f>
        <v>840</v>
      </c>
      <c r="K1846" s="37"/>
      <c r="L1846" s="37"/>
    </row>
    <row r="1847" spans="1:12" x14ac:dyDescent="0.25">
      <c r="A1847" s="37" t="s">
        <v>1866</v>
      </c>
      <c r="B1847" s="37" t="s">
        <v>520</v>
      </c>
      <c r="C1847" s="37" t="s">
        <v>520</v>
      </c>
      <c r="D1847" s="37" t="b">
        <f t="shared" si="28"/>
        <v>1</v>
      </c>
      <c r="E1847" s="37" t="str">
        <f>VLOOKUP(C1847,'EDB naming'!$A$6:$B$36,2,)</f>
        <v>Network Waitaki</v>
      </c>
      <c r="F1847" s="37" t="str">
        <f>VLOOKUP(A1847,'NZ.Stat (Format)'!$C$10:$D$2050,2,)</f>
        <v>Waitaki district</v>
      </c>
      <c r="G1847" s="37" t="str">
        <f>VLOOKUP(F1847,'TLA-EDB'!$A$12:$C$78,3,)</f>
        <v>Yes</v>
      </c>
      <c r="H1847" s="65">
        <f>VLOOKUP($A1847,'NZ.Stat (Format)'!$C$10:$H$2050,4,)</f>
        <v>340</v>
      </c>
      <c r="I1847" s="65">
        <f>VLOOKUP($A1847,'NZ.Stat (Format)'!$C$10:$H$2050,5,)</f>
        <v>360</v>
      </c>
      <c r="J1847" s="65">
        <f>VLOOKUP($A1847,'NZ.Stat (Format)'!$C$10:$H$2050,6,)</f>
        <v>370</v>
      </c>
      <c r="K1847" s="37"/>
      <c r="L1847" s="37"/>
    </row>
    <row r="1848" spans="1:12" x14ac:dyDescent="0.25">
      <c r="A1848" s="37" t="s">
        <v>1867</v>
      </c>
      <c r="B1848" s="37" t="s">
        <v>520</v>
      </c>
      <c r="C1848" s="37" t="s">
        <v>520</v>
      </c>
      <c r="D1848" s="37" t="b">
        <f t="shared" si="28"/>
        <v>1</v>
      </c>
      <c r="E1848" s="37" t="str">
        <f>VLOOKUP(C1848,'EDB naming'!$A$6:$B$36,2,)</f>
        <v>Network Waitaki</v>
      </c>
      <c r="F1848" s="37" t="str">
        <f>VLOOKUP(A1848,'NZ.Stat (Format)'!$C$10:$D$2050,2,)</f>
        <v>Waitaki district</v>
      </c>
      <c r="G1848" s="37" t="str">
        <f>VLOOKUP(F1848,'TLA-EDB'!$A$12:$C$78,3,)</f>
        <v>Yes</v>
      </c>
      <c r="H1848" s="65">
        <f>VLOOKUP($A1848,'NZ.Stat (Format)'!$C$10:$H$2050,4,)</f>
        <v>310</v>
      </c>
      <c r="I1848" s="65">
        <f>VLOOKUP($A1848,'NZ.Stat (Format)'!$C$10:$H$2050,5,)</f>
        <v>310</v>
      </c>
      <c r="J1848" s="65">
        <f>VLOOKUP($A1848,'NZ.Stat (Format)'!$C$10:$H$2050,6,)</f>
        <v>300</v>
      </c>
      <c r="K1848" s="37"/>
      <c r="L1848" s="37"/>
    </row>
    <row r="1849" spans="1:12" x14ac:dyDescent="0.25">
      <c r="A1849" s="37" t="s">
        <v>1868</v>
      </c>
      <c r="B1849" s="37" t="s">
        <v>58</v>
      </c>
      <c r="C1849" s="37" t="s">
        <v>58</v>
      </c>
      <c r="D1849" s="37" t="b">
        <f t="shared" si="28"/>
        <v>1</v>
      </c>
      <c r="E1849" s="37" t="str">
        <f>VLOOKUP(C1849,'EDB naming'!$A$6:$B$36,2,)</f>
        <v>Aurora Energy</v>
      </c>
      <c r="F1849" s="37" t="str">
        <f>VLOOKUP(A1849,'NZ.Stat (Format)'!$C$10:$D$2050,2,)</f>
        <v>Dunedin city</v>
      </c>
      <c r="G1849" s="37" t="str">
        <f>VLOOKUP(F1849,'TLA-EDB'!$A$12:$C$78,3,)</f>
        <v>Yes</v>
      </c>
      <c r="H1849" s="65">
        <f>VLOOKUP($A1849,'NZ.Stat (Format)'!$C$10:$H$2050,4,)</f>
        <v>4880</v>
      </c>
      <c r="I1849" s="65">
        <f>VLOOKUP($A1849,'NZ.Stat (Format)'!$C$10:$H$2050,5,)</f>
        <v>4950</v>
      </c>
      <c r="J1849" s="65">
        <f>VLOOKUP($A1849,'NZ.Stat (Format)'!$C$10:$H$2050,6,)</f>
        <v>4960</v>
      </c>
      <c r="K1849" s="37"/>
      <c r="L1849" s="37"/>
    </row>
    <row r="1850" spans="1:12" x14ac:dyDescent="0.25">
      <c r="A1850" s="37" t="s">
        <v>1869</v>
      </c>
      <c r="B1850" s="37" t="s">
        <v>520</v>
      </c>
      <c r="C1850" s="37" t="s">
        <v>520</v>
      </c>
      <c r="D1850" s="37" t="b">
        <f t="shared" si="28"/>
        <v>1</v>
      </c>
      <c r="E1850" s="37" t="str">
        <f>VLOOKUP(C1850,'EDB naming'!$A$6:$B$36,2,)</f>
        <v>Network Waitaki</v>
      </c>
      <c r="F1850" s="37" t="str">
        <f>VLOOKUP(A1850,'NZ.Stat (Format)'!$C$10:$D$2050,2,)</f>
        <v>Waitaki district</v>
      </c>
      <c r="G1850" s="37" t="str">
        <f>VLOOKUP(F1850,'TLA-EDB'!$A$12:$C$78,3,)</f>
        <v>Yes</v>
      </c>
      <c r="H1850" s="65">
        <f>VLOOKUP($A1850,'NZ.Stat (Format)'!$C$10:$H$2050,4,)</f>
        <v>380</v>
      </c>
      <c r="I1850" s="65">
        <f>VLOOKUP($A1850,'NZ.Stat (Format)'!$C$10:$H$2050,5,)</f>
        <v>370</v>
      </c>
      <c r="J1850" s="65">
        <f>VLOOKUP($A1850,'NZ.Stat (Format)'!$C$10:$H$2050,6,)</f>
        <v>370</v>
      </c>
      <c r="K1850" s="37"/>
      <c r="L1850" s="37"/>
    </row>
    <row r="1851" spans="1:12" x14ac:dyDescent="0.25">
      <c r="A1851" s="37" t="s">
        <v>1870</v>
      </c>
      <c r="B1851" s="37" t="s">
        <v>520</v>
      </c>
      <c r="C1851" s="37" t="s">
        <v>520</v>
      </c>
      <c r="D1851" s="37" t="b">
        <f t="shared" si="28"/>
        <v>1</v>
      </c>
      <c r="E1851" s="37" t="str">
        <f>VLOOKUP(C1851,'EDB naming'!$A$6:$B$36,2,)</f>
        <v>Network Waitaki</v>
      </c>
      <c r="F1851" s="37" t="str">
        <f>VLOOKUP(A1851,'NZ.Stat (Format)'!$C$10:$D$2050,2,)</f>
        <v>Waitaki district</v>
      </c>
      <c r="G1851" s="37" t="str">
        <f>VLOOKUP(F1851,'TLA-EDB'!$A$12:$C$78,3,)</f>
        <v>Yes</v>
      </c>
      <c r="H1851" s="65">
        <f>VLOOKUP($A1851,'NZ.Stat (Format)'!$C$10:$H$2050,4,)</f>
        <v>3050</v>
      </c>
      <c r="I1851" s="65">
        <f>VLOOKUP($A1851,'NZ.Stat (Format)'!$C$10:$H$2050,5,)</f>
        <v>3060</v>
      </c>
      <c r="J1851" s="65">
        <f>VLOOKUP($A1851,'NZ.Stat (Format)'!$C$10:$H$2050,6,)</f>
        <v>3070</v>
      </c>
      <c r="K1851" s="37"/>
      <c r="L1851" s="37"/>
    </row>
    <row r="1852" spans="1:12" x14ac:dyDescent="0.25">
      <c r="A1852" s="37" t="s">
        <v>1871</v>
      </c>
      <c r="B1852" s="37" t="s">
        <v>520</v>
      </c>
      <c r="C1852" s="37" t="s">
        <v>520</v>
      </c>
      <c r="D1852" s="37" t="b">
        <f t="shared" si="28"/>
        <v>1</v>
      </c>
      <c r="E1852" s="37" t="str">
        <f>VLOOKUP(C1852,'EDB naming'!$A$6:$B$36,2,)</f>
        <v>Network Waitaki</v>
      </c>
      <c r="F1852" s="37" t="str">
        <f>VLOOKUP(A1852,'NZ.Stat (Format)'!$C$10:$D$2050,2,)</f>
        <v>Waitaki district</v>
      </c>
      <c r="G1852" s="37" t="str">
        <f>VLOOKUP(F1852,'TLA-EDB'!$A$12:$C$78,3,)</f>
        <v>Yes</v>
      </c>
      <c r="H1852" s="65">
        <f>VLOOKUP($A1852,'NZ.Stat (Format)'!$C$10:$H$2050,4,)</f>
        <v>190</v>
      </c>
      <c r="I1852" s="65">
        <f>VLOOKUP($A1852,'NZ.Stat (Format)'!$C$10:$H$2050,5,)</f>
        <v>190</v>
      </c>
      <c r="J1852" s="65">
        <f>VLOOKUP($A1852,'NZ.Stat (Format)'!$C$10:$H$2050,6,)</f>
        <v>190</v>
      </c>
      <c r="K1852" s="37"/>
      <c r="L1852" s="37"/>
    </row>
    <row r="1853" spans="1:12" x14ac:dyDescent="0.25">
      <c r="A1853" s="37" t="s">
        <v>1872</v>
      </c>
      <c r="B1853" s="37" t="s">
        <v>520</v>
      </c>
      <c r="C1853" s="37" t="s">
        <v>520</v>
      </c>
      <c r="D1853" s="37" t="b">
        <f t="shared" si="28"/>
        <v>1</v>
      </c>
      <c r="E1853" s="37" t="str">
        <f>VLOOKUP(C1853,'EDB naming'!$A$6:$B$36,2,)</f>
        <v>Network Waitaki</v>
      </c>
      <c r="F1853" s="37" t="str">
        <f>VLOOKUP(A1853,'NZ.Stat (Format)'!$C$10:$D$2050,2,)</f>
        <v>Waitaki district</v>
      </c>
      <c r="G1853" s="37" t="str">
        <f>VLOOKUP(F1853,'TLA-EDB'!$A$12:$C$78,3,)</f>
        <v>Yes</v>
      </c>
      <c r="H1853" s="65">
        <f>VLOOKUP($A1853,'NZ.Stat (Format)'!$C$10:$H$2050,4,)</f>
        <v>300</v>
      </c>
      <c r="I1853" s="65">
        <f>VLOOKUP($A1853,'NZ.Stat (Format)'!$C$10:$H$2050,5,)</f>
        <v>300</v>
      </c>
      <c r="J1853" s="65">
        <f>VLOOKUP($A1853,'NZ.Stat (Format)'!$C$10:$H$2050,6,)</f>
        <v>300</v>
      </c>
      <c r="K1853" s="37"/>
      <c r="L1853" s="37"/>
    </row>
    <row r="1854" spans="1:12" x14ac:dyDescent="0.25">
      <c r="A1854" s="37" t="s">
        <v>1873</v>
      </c>
      <c r="B1854" s="37" t="s">
        <v>520</v>
      </c>
      <c r="C1854" s="37" t="s">
        <v>520</v>
      </c>
      <c r="D1854" s="37" t="b">
        <f t="shared" si="28"/>
        <v>1</v>
      </c>
      <c r="E1854" s="37" t="str">
        <f>VLOOKUP(C1854,'EDB naming'!$A$6:$B$36,2,)</f>
        <v>Network Waitaki</v>
      </c>
      <c r="F1854" s="37" t="str">
        <f>VLOOKUP(A1854,'NZ.Stat (Format)'!$C$10:$D$2050,2,)</f>
        <v>Waitaki district</v>
      </c>
      <c r="G1854" s="37" t="str">
        <f>VLOOKUP(F1854,'TLA-EDB'!$A$12:$C$78,3,)</f>
        <v>Yes</v>
      </c>
      <c r="H1854" s="65">
        <f>VLOOKUP($A1854,'NZ.Stat (Format)'!$C$10:$H$2050,4,)</f>
        <v>2570</v>
      </c>
      <c r="I1854" s="65">
        <f>VLOOKUP($A1854,'NZ.Stat (Format)'!$C$10:$H$2050,5,)</f>
        <v>2610</v>
      </c>
      <c r="J1854" s="65">
        <f>VLOOKUP($A1854,'NZ.Stat (Format)'!$C$10:$H$2050,6,)</f>
        <v>2640</v>
      </c>
      <c r="K1854" s="37"/>
      <c r="L1854" s="37"/>
    </row>
    <row r="1855" spans="1:12" x14ac:dyDescent="0.25">
      <c r="A1855" s="37" t="s">
        <v>1874</v>
      </c>
      <c r="B1855" s="37" t="s">
        <v>529</v>
      </c>
      <c r="C1855" s="37" t="s">
        <v>529</v>
      </c>
      <c r="D1855" s="37" t="b">
        <f t="shared" si="28"/>
        <v>1</v>
      </c>
      <c r="E1855" s="37" t="str">
        <f>VLOOKUP(C1855,'EDB naming'!$A$6:$B$36,2,)</f>
        <v>OtagoNet</v>
      </c>
      <c r="F1855" s="37" t="str">
        <f>VLOOKUP(A1855,'NZ.Stat (Format)'!$C$10:$D$2050,2,)</f>
        <v>Dunedin city</v>
      </c>
      <c r="G1855" s="37" t="str">
        <f>VLOOKUP(F1855,'TLA-EDB'!$A$12:$C$78,3,)</f>
        <v>Yes</v>
      </c>
      <c r="H1855" s="65">
        <f>VLOOKUP($A1855,'NZ.Stat (Format)'!$C$10:$H$2050,4,)</f>
        <v>80</v>
      </c>
      <c r="I1855" s="65">
        <f>VLOOKUP($A1855,'NZ.Stat (Format)'!$C$10:$H$2050,5,)</f>
        <v>80</v>
      </c>
      <c r="J1855" s="65">
        <f>VLOOKUP($A1855,'NZ.Stat (Format)'!$C$10:$H$2050,6,)</f>
        <v>90</v>
      </c>
      <c r="K1855" s="37"/>
      <c r="L1855" s="37"/>
    </row>
    <row r="1856" spans="1:12" x14ac:dyDescent="0.25">
      <c r="A1856" s="37" t="s">
        <v>1875</v>
      </c>
      <c r="B1856" s="37"/>
      <c r="C1856" s="37" t="s">
        <v>58</v>
      </c>
      <c r="D1856" s="37" t="b">
        <f t="shared" si="28"/>
        <v>0</v>
      </c>
      <c r="E1856" s="37" t="str">
        <f>VLOOKUP(C1856,'EDB naming'!$A$6:$B$36,2,)</f>
        <v>Aurora Energy</v>
      </c>
      <c r="F1856" s="37" t="str">
        <f>VLOOKUP(A1856,'NZ.Stat (Format)'!$C$10:$D$2050,2,)</f>
        <v>Dunedin city</v>
      </c>
      <c r="G1856" s="37" t="str">
        <f>VLOOKUP(F1856,'TLA-EDB'!$A$12:$C$78,3,)</f>
        <v>Yes</v>
      </c>
      <c r="H1856" s="65">
        <f>VLOOKUP($A1856,'NZ.Stat (Format)'!$C$10:$H$2050,4,)</f>
        <v>1520</v>
      </c>
      <c r="I1856" s="65">
        <f>VLOOKUP($A1856,'NZ.Stat (Format)'!$C$10:$H$2050,5,)</f>
        <v>1530</v>
      </c>
      <c r="J1856" s="65">
        <f>VLOOKUP($A1856,'NZ.Stat (Format)'!$C$10:$H$2050,6,)</f>
        <v>1530</v>
      </c>
      <c r="K1856" s="37"/>
      <c r="L1856" s="37" t="s">
        <v>4174</v>
      </c>
    </row>
    <row r="1857" spans="1:12" x14ac:dyDescent="0.25">
      <c r="A1857" s="37" t="s">
        <v>1876</v>
      </c>
      <c r="B1857" s="37" t="s">
        <v>58</v>
      </c>
      <c r="C1857" s="37" t="s">
        <v>58</v>
      </c>
      <c r="D1857" s="37" t="b">
        <f t="shared" si="28"/>
        <v>1</v>
      </c>
      <c r="E1857" s="37" t="str">
        <f>VLOOKUP(C1857,'EDB naming'!$A$6:$B$36,2,)</f>
        <v>Aurora Energy</v>
      </c>
      <c r="F1857" s="37" t="str">
        <f>VLOOKUP(A1857,'NZ.Stat (Format)'!$C$10:$D$2050,2,)</f>
        <v>Dunedin city</v>
      </c>
      <c r="G1857" s="37" t="str">
        <f>VLOOKUP(F1857,'TLA-EDB'!$A$12:$C$78,3,)</f>
        <v>Yes</v>
      </c>
      <c r="H1857" s="65">
        <f>VLOOKUP($A1857,'NZ.Stat (Format)'!$C$10:$H$2050,4,)</f>
        <v>770</v>
      </c>
      <c r="I1857" s="65">
        <f>VLOOKUP($A1857,'NZ.Stat (Format)'!$C$10:$H$2050,5,)</f>
        <v>790</v>
      </c>
      <c r="J1857" s="65">
        <f>VLOOKUP($A1857,'NZ.Stat (Format)'!$C$10:$H$2050,6,)</f>
        <v>800</v>
      </c>
      <c r="K1857" s="37"/>
      <c r="L1857" s="37"/>
    </row>
    <row r="1858" spans="1:12" x14ac:dyDescent="0.25">
      <c r="A1858" s="37" t="s">
        <v>1877</v>
      </c>
      <c r="B1858" s="37" t="s">
        <v>529</v>
      </c>
      <c r="C1858" s="37" t="s">
        <v>529</v>
      </c>
      <c r="D1858" s="37" t="b">
        <f t="shared" si="28"/>
        <v>1</v>
      </c>
      <c r="E1858" s="37" t="str">
        <f>VLOOKUP(C1858,'EDB naming'!$A$6:$B$36,2,)</f>
        <v>OtagoNet</v>
      </c>
      <c r="F1858" s="37" t="str">
        <f>VLOOKUP(A1858,'NZ.Stat (Format)'!$C$10:$D$2050,2,)</f>
        <v>Dunedin city</v>
      </c>
      <c r="G1858" s="37" t="str">
        <f>VLOOKUP(F1858,'TLA-EDB'!$A$12:$C$78,3,)</f>
        <v>Yes</v>
      </c>
      <c r="H1858" s="65">
        <f>VLOOKUP($A1858,'NZ.Stat (Format)'!$C$10:$H$2050,4,)</f>
        <v>410</v>
      </c>
      <c r="I1858" s="65">
        <f>VLOOKUP($A1858,'NZ.Stat (Format)'!$C$10:$H$2050,5,)</f>
        <v>410</v>
      </c>
      <c r="J1858" s="65">
        <f>VLOOKUP($A1858,'NZ.Stat (Format)'!$C$10:$H$2050,6,)</f>
        <v>420</v>
      </c>
      <c r="K1858" s="37"/>
      <c r="L1858" s="37"/>
    </row>
    <row r="1859" spans="1:12" x14ac:dyDescent="0.25">
      <c r="A1859" s="37" t="s">
        <v>1878</v>
      </c>
      <c r="B1859" s="37" t="s">
        <v>529</v>
      </c>
      <c r="C1859" s="37" t="s">
        <v>529</v>
      </c>
      <c r="D1859" s="37" t="b">
        <f t="shared" si="28"/>
        <v>1</v>
      </c>
      <c r="E1859" s="37" t="str">
        <f>VLOOKUP(C1859,'EDB naming'!$A$6:$B$36,2,)</f>
        <v>OtagoNet</v>
      </c>
      <c r="F1859" s="37" t="str">
        <f>VLOOKUP(A1859,'NZ.Stat (Format)'!$C$10:$D$2050,2,)</f>
        <v>Dunedin city</v>
      </c>
      <c r="G1859" s="37" t="str">
        <f>VLOOKUP(F1859,'TLA-EDB'!$A$12:$C$78,3,)</f>
        <v>Yes</v>
      </c>
      <c r="H1859" s="65">
        <f>VLOOKUP($A1859,'NZ.Stat (Format)'!$C$10:$H$2050,4,)</f>
        <v>150</v>
      </c>
      <c r="I1859" s="65">
        <f>VLOOKUP($A1859,'NZ.Stat (Format)'!$C$10:$H$2050,5,)</f>
        <v>150</v>
      </c>
      <c r="J1859" s="65">
        <f>VLOOKUP($A1859,'NZ.Stat (Format)'!$C$10:$H$2050,6,)</f>
        <v>140</v>
      </c>
      <c r="K1859" s="37"/>
      <c r="L1859" s="37"/>
    </row>
    <row r="1860" spans="1:12" x14ac:dyDescent="0.25">
      <c r="A1860" s="37" t="s">
        <v>1879</v>
      </c>
      <c r="B1860" s="37" t="s">
        <v>58</v>
      </c>
      <c r="C1860" s="37" t="s">
        <v>58</v>
      </c>
      <c r="D1860" s="37" t="b">
        <f t="shared" si="28"/>
        <v>1</v>
      </c>
      <c r="E1860" s="37" t="str">
        <f>VLOOKUP(C1860,'EDB naming'!$A$6:$B$36,2,)</f>
        <v>Aurora Energy</v>
      </c>
      <c r="F1860" s="37" t="str">
        <f>VLOOKUP(A1860,'NZ.Stat (Format)'!$C$10:$D$2050,2,)</f>
        <v>Dunedin city</v>
      </c>
      <c r="G1860" s="37" t="str">
        <f>VLOOKUP(F1860,'TLA-EDB'!$A$12:$C$78,3,)</f>
        <v>Yes</v>
      </c>
      <c r="H1860" s="65">
        <f>VLOOKUP($A1860,'NZ.Stat (Format)'!$C$10:$H$2050,4,)</f>
        <v>2550</v>
      </c>
      <c r="I1860" s="65">
        <f>VLOOKUP($A1860,'NZ.Stat (Format)'!$C$10:$H$2050,5,)</f>
        <v>2630</v>
      </c>
      <c r="J1860" s="65">
        <f>VLOOKUP($A1860,'NZ.Stat (Format)'!$C$10:$H$2050,6,)</f>
        <v>2710</v>
      </c>
      <c r="K1860" s="37"/>
      <c r="L1860" s="37"/>
    </row>
    <row r="1861" spans="1:12" x14ac:dyDescent="0.25">
      <c r="A1861" s="37" t="s">
        <v>1880</v>
      </c>
      <c r="B1861" s="37" t="s">
        <v>529</v>
      </c>
      <c r="C1861" s="37" t="s">
        <v>529</v>
      </c>
      <c r="D1861" s="37" t="b">
        <f t="shared" si="28"/>
        <v>1</v>
      </c>
      <c r="E1861" s="37" t="str">
        <f>VLOOKUP(C1861,'EDB naming'!$A$6:$B$36,2,)</f>
        <v>OtagoNet</v>
      </c>
      <c r="F1861" s="37" t="str">
        <f>VLOOKUP(A1861,'NZ.Stat (Format)'!$C$10:$D$2050,2,)</f>
        <v>Dunedin city</v>
      </c>
      <c r="G1861" s="37" t="str">
        <f>VLOOKUP(F1861,'TLA-EDB'!$A$12:$C$78,3,)</f>
        <v>Yes</v>
      </c>
      <c r="H1861" s="65">
        <f>VLOOKUP($A1861,'NZ.Stat (Format)'!$C$10:$H$2050,4,)</f>
        <v>460</v>
      </c>
      <c r="I1861" s="65">
        <f>VLOOKUP($A1861,'NZ.Stat (Format)'!$C$10:$H$2050,5,)</f>
        <v>460</v>
      </c>
      <c r="J1861" s="65">
        <f>VLOOKUP($A1861,'NZ.Stat (Format)'!$C$10:$H$2050,6,)</f>
        <v>470</v>
      </c>
      <c r="K1861" s="37"/>
      <c r="L1861" s="37"/>
    </row>
    <row r="1862" spans="1:12" x14ac:dyDescent="0.25">
      <c r="A1862" s="37" t="s">
        <v>1881</v>
      </c>
      <c r="B1862" s="37" t="s">
        <v>58</v>
      </c>
      <c r="C1862" s="37" t="s">
        <v>58</v>
      </c>
      <c r="D1862" s="37" t="b">
        <f t="shared" si="28"/>
        <v>1</v>
      </c>
      <c r="E1862" s="37" t="str">
        <f>VLOOKUP(C1862,'EDB naming'!$A$6:$B$36,2,)</f>
        <v>Aurora Energy</v>
      </c>
      <c r="F1862" s="37" t="str">
        <f>VLOOKUP(A1862,'NZ.Stat (Format)'!$C$10:$D$2050,2,)</f>
        <v>Dunedin city</v>
      </c>
      <c r="G1862" s="37" t="str">
        <f>VLOOKUP(F1862,'TLA-EDB'!$A$12:$C$78,3,)</f>
        <v>Yes</v>
      </c>
      <c r="H1862" s="65">
        <f>VLOOKUP($A1862,'NZ.Stat (Format)'!$C$10:$H$2050,4,)</f>
        <v>2560</v>
      </c>
      <c r="I1862" s="65">
        <f>VLOOKUP($A1862,'NZ.Stat (Format)'!$C$10:$H$2050,5,)</f>
        <v>2640</v>
      </c>
      <c r="J1862" s="65">
        <f>VLOOKUP($A1862,'NZ.Stat (Format)'!$C$10:$H$2050,6,)</f>
        <v>2650</v>
      </c>
      <c r="K1862" s="37"/>
      <c r="L1862" s="37"/>
    </row>
    <row r="1863" spans="1:12" x14ac:dyDescent="0.25">
      <c r="A1863" s="37" t="s">
        <v>1882</v>
      </c>
      <c r="B1863" s="37" t="s">
        <v>58</v>
      </c>
      <c r="C1863" s="37" t="s">
        <v>58</v>
      </c>
      <c r="D1863" s="37" t="b">
        <f t="shared" si="28"/>
        <v>1</v>
      </c>
      <c r="E1863" s="37" t="str">
        <f>VLOOKUP(C1863,'EDB naming'!$A$6:$B$36,2,)</f>
        <v>Aurora Energy</v>
      </c>
      <c r="F1863" s="37" t="str">
        <f>VLOOKUP(A1863,'NZ.Stat (Format)'!$C$10:$D$2050,2,)</f>
        <v>Dunedin city</v>
      </c>
      <c r="G1863" s="37" t="str">
        <f>VLOOKUP(F1863,'TLA-EDB'!$A$12:$C$78,3,)</f>
        <v>Yes</v>
      </c>
      <c r="H1863" s="65">
        <f>VLOOKUP($A1863,'NZ.Stat (Format)'!$C$10:$H$2050,4,)</f>
        <v>2100</v>
      </c>
      <c r="I1863" s="65">
        <f>VLOOKUP($A1863,'NZ.Stat (Format)'!$C$10:$H$2050,5,)</f>
        <v>2410</v>
      </c>
      <c r="J1863" s="65">
        <f>VLOOKUP($A1863,'NZ.Stat (Format)'!$C$10:$H$2050,6,)</f>
        <v>2520</v>
      </c>
      <c r="K1863" s="37"/>
      <c r="L1863" s="37"/>
    </row>
    <row r="1864" spans="1:12" x14ac:dyDescent="0.25">
      <c r="A1864" s="37" t="s">
        <v>1883</v>
      </c>
      <c r="B1864" s="37" t="s">
        <v>58</v>
      </c>
      <c r="C1864" s="37" t="s">
        <v>58</v>
      </c>
      <c r="D1864" s="37" t="b">
        <f t="shared" si="28"/>
        <v>1</v>
      </c>
      <c r="E1864" s="37" t="str">
        <f>VLOOKUP(C1864,'EDB naming'!$A$6:$B$36,2,)</f>
        <v>Aurora Energy</v>
      </c>
      <c r="F1864" s="37" t="str">
        <f>VLOOKUP(A1864,'NZ.Stat (Format)'!$C$10:$D$2050,2,)</f>
        <v>Dunedin city</v>
      </c>
      <c r="G1864" s="37" t="str">
        <f>VLOOKUP(F1864,'TLA-EDB'!$A$12:$C$78,3,)</f>
        <v>Yes</v>
      </c>
      <c r="H1864" s="65">
        <f>VLOOKUP($A1864,'NZ.Stat (Format)'!$C$10:$H$2050,4,)</f>
        <v>1900</v>
      </c>
      <c r="I1864" s="65">
        <f>VLOOKUP($A1864,'NZ.Stat (Format)'!$C$10:$H$2050,5,)</f>
        <v>1970</v>
      </c>
      <c r="J1864" s="65">
        <f>VLOOKUP($A1864,'NZ.Stat (Format)'!$C$10:$H$2050,6,)</f>
        <v>1990</v>
      </c>
      <c r="K1864" s="37"/>
      <c r="L1864" s="37"/>
    </row>
    <row r="1865" spans="1:12" x14ac:dyDescent="0.25">
      <c r="A1865" s="37" t="s">
        <v>1884</v>
      </c>
      <c r="B1865" s="37" t="s">
        <v>58</v>
      </c>
      <c r="C1865" s="37" t="s">
        <v>58</v>
      </c>
      <c r="D1865" s="37" t="b">
        <f t="shared" si="28"/>
        <v>1</v>
      </c>
      <c r="E1865" s="37" t="str">
        <f>VLOOKUP(C1865,'EDB naming'!$A$6:$B$36,2,)</f>
        <v>Aurora Energy</v>
      </c>
      <c r="F1865" s="37" t="str">
        <f>VLOOKUP(A1865,'NZ.Stat (Format)'!$C$10:$D$2050,2,)</f>
        <v>Dunedin city</v>
      </c>
      <c r="G1865" s="37" t="str">
        <f>VLOOKUP(F1865,'TLA-EDB'!$A$12:$C$78,3,)</f>
        <v>Yes</v>
      </c>
      <c r="H1865" s="65">
        <f>VLOOKUP($A1865,'NZ.Stat (Format)'!$C$10:$H$2050,4,)</f>
        <v>2650</v>
      </c>
      <c r="I1865" s="65">
        <f>VLOOKUP($A1865,'NZ.Stat (Format)'!$C$10:$H$2050,5,)</f>
        <v>2790</v>
      </c>
      <c r="J1865" s="65">
        <f>VLOOKUP($A1865,'NZ.Stat (Format)'!$C$10:$H$2050,6,)</f>
        <v>2830</v>
      </c>
      <c r="K1865" s="37"/>
      <c r="L1865" s="37"/>
    </row>
    <row r="1866" spans="1:12" x14ac:dyDescent="0.25">
      <c r="A1866" s="37" t="s">
        <v>1885</v>
      </c>
      <c r="B1866" s="37" t="s">
        <v>58</v>
      </c>
      <c r="C1866" s="37" t="s">
        <v>58</v>
      </c>
      <c r="D1866" s="37" t="b">
        <f t="shared" si="28"/>
        <v>1</v>
      </c>
      <c r="E1866" s="37" t="str">
        <f>VLOOKUP(C1866,'EDB naming'!$A$6:$B$36,2,)</f>
        <v>Aurora Energy</v>
      </c>
      <c r="F1866" s="37" t="str">
        <f>VLOOKUP(A1866,'NZ.Stat (Format)'!$C$10:$D$2050,2,)</f>
        <v>Dunedin city</v>
      </c>
      <c r="G1866" s="37" t="str">
        <f>VLOOKUP(F1866,'TLA-EDB'!$A$12:$C$78,3,)</f>
        <v>Yes</v>
      </c>
      <c r="H1866" s="65">
        <f>VLOOKUP($A1866,'NZ.Stat (Format)'!$C$10:$H$2050,4,)</f>
        <v>3480</v>
      </c>
      <c r="I1866" s="65">
        <f>VLOOKUP($A1866,'NZ.Stat (Format)'!$C$10:$H$2050,5,)</f>
        <v>3600</v>
      </c>
      <c r="J1866" s="65">
        <f>VLOOKUP($A1866,'NZ.Stat (Format)'!$C$10:$H$2050,6,)</f>
        <v>3630</v>
      </c>
      <c r="K1866" s="37"/>
      <c r="L1866" s="37"/>
    </row>
    <row r="1867" spans="1:12" x14ac:dyDescent="0.25">
      <c r="A1867" s="37" t="s">
        <v>1886</v>
      </c>
      <c r="B1867" s="37" t="s">
        <v>58</v>
      </c>
      <c r="C1867" s="37" t="s">
        <v>58</v>
      </c>
      <c r="D1867" s="37" t="b">
        <f t="shared" si="28"/>
        <v>1</v>
      </c>
      <c r="E1867" s="37" t="str">
        <f>VLOOKUP(C1867,'EDB naming'!$A$6:$B$36,2,)</f>
        <v>Aurora Energy</v>
      </c>
      <c r="F1867" s="37" t="str">
        <f>VLOOKUP(A1867,'NZ.Stat (Format)'!$C$10:$D$2050,2,)</f>
        <v>Dunedin city</v>
      </c>
      <c r="G1867" s="37" t="str">
        <f>VLOOKUP(F1867,'TLA-EDB'!$A$12:$C$78,3,)</f>
        <v>Yes</v>
      </c>
      <c r="H1867" s="65">
        <f>VLOOKUP($A1867,'NZ.Stat (Format)'!$C$10:$H$2050,4,)</f>
        <v>680</v>
      </c>
      <c r="I1867" s="65">
        <f>VLOOKUP($A1867,'NZ.Stat (Format)'!$C$10:$H$2050,5,)</f>
        <v>720</v>
      </c>
      <c r="J1867" s="65">
        <f>VLOOKUP($A1867,'NZ.Stat (Format)'!$C$10:$H$2050,6,)</f>
        <v>770</v>
      </c>
      <c r="K1867" s="37"/>
      <c r="L1867" s="37"/>
    </row>
    <row r="1868" spans="1:12" x14ac:dyDescent="0.25">
      <c r="A1868" s="37" t="s">
        <v>1887</v>
      </c>
      <c r="B1868" s="37"/>
      <c r="C1868" s="37" t="s">
        <v>58</v>
      </c>
      <c r="D1868" s="37" t="b">
        <f t="shared" si="28"/>
        <v>0</v>
      </c>
      <c r="E1868" s="37" t="str">
        <f>VLOOKUP(C1868,'EDB naming'!$A$6:$B$36,2,)</f>
        <v>Aurora Energy</v>
      </c>
      <c r="F1868" s="37" t="str">
        <f>VLOOKUP(A1868,'NZ.Stat (Format)'!$C$10:$D$2050,2,)</f>
        <v>Dunedin city</v>
      </c>
      <c r="G1868" s="37" t="str">
        <f>VLOOKUP(F1868,'TLA-EDB'!$A$12:$C$78,3,)</f>
        <v>Yes</v>
      </c>
      <c r="H1868" s="65">
        <f>VLOOKUP($A1868,'NZ.Stat (Format)'!$C$10:$H$2050,4,)</f>
        <v>20</v>
      </c>
      <c r="I1868" s="65">
        <f>VLOOKUP($A1868,'NZ.Stat (Format)'!$C$10:$H$2050,5,)</f>
        <v>20</v>
      </c>
      <c r="J1868" s="65">
        <f>VLOOKUP($A1868,'NZ.Stat (Format)'!$C$10:$H$2050,6,)</f>
        <v>20</v>
      </c>
      <c r="K1868" s="37"/>
      <c r="L1868" s="37" t="s">
        <v>4174</v>
      </c>
    </row>
    <row r="1869" spans="1:12" x14ac:dyDescent="0.25">
      <c r="A1869" s="37" t="s">
        <v>1888</v>
      </c>
      <c r="B1869" s="37" t="s">
        <v>58</v>
      </c>
      <c r="C1869" s="37" t="s">
        <v>58</v>
      </c>
      <c r="D1869" s="37" t="b">
        <f t="shared" si="28"/>
        <v>1</v>
      </c>
      <c r="E1869" s="37" t="str">
        <f>VLOOKUP(C1869,'EDB naming'!$A$6:$B$36,2,)</f>
        <v>Aurora Energy</v>
      </c>
      <c r="F1869" s="37" t="str">
        <f>VLOOKUP(A1869,'NZ.Stat (Format)'!$C$10:$D$2050,2,)</f>
        <v>Dunedin city</v>
      </c>
      <c r="G1869" s="37" t="str">
        <f>VLOOKUP(F1869,'TLA-EDB'!$A$12:$C$78,3,)</f>
        <v>Yes</v>
      </c>
      <c r="H1869" s="65">
        <f>VLOOKUP($A1869,'NZ.Stat (Format)'!$C$10:$H$2050,4,)</f>
        <v>0</v>
      </c>
      <c r="I1869" s="65">
        <f>VLOOKUP($A1869,'NZ.Stat (Format)'!$C$10:$H$2050,5,)</f>
        <v>0</v>
      </c>
      <c r="J1869" s="65">
        <f>VLOOKUP($A1869,'NZ.Stat (Format)'!$C$10:$H$2050,6,)</f>
        <v>0</v>
      </c>
      <c r="K1869" s="37"/>
      <c r="L1869" s="37"/>
    </row>
    <row r="1870" spans="1:12" x14ac:dyDescent="0.25">
      <c r="A1870" s="37" t="s">
        <v>1889</v>
      </c>
      <c r="B1870" s="37" t="s">
        <v>58</v>
      </c>
      <c r="C1870" s="37" t="s">
        <v>58</v>
      </c>
      <c r="D1870" s="37" t="b">
        <f t="shared" si="28"/>
        <v>1</v>
      </c>
      <c r="E1870" s="37" t="str">
        <f>VLOOKUP(C1870,'EDB naming'!$A$6:$B$36,2,)</f>
        <v>Aurora Energy</v>
      </c>
      <c r="F1870" s="37" t="str">
        <f>VLOOKUP(A1870,'NZ.Stat (Format)'!$C$10:$D$2050,2,)</f>
        <v>Dunedin city</v>
      </c>
      <c r="G1870" s="37" t="str">
        <f>VLOOKUP(F1870,'TLA-EDB'!$A$12:$C$78,3,)</f>
        <v>Yes</v>
      </c>
      <c r="H1870" s="65">
        <f>VLOOKUP($A1870,'NZ.Stat (Format)'!$C$10:$H$2050,4,)</f>
        <v>830</v>
      </c>
      <c r="I1870" s="65">
        <f>VLOOKUP($A1870,'NZ.Stat (Format)'!$C$10:$H$2050,5,)</f>
        <v>840</v>
      </c>
      <c r="J1870" s="65">
        <f>VLOOKUP($A1870,'NZ.Stat (Format)'!$C$10:$H$2050,6,)</f>
        <v>860</v>
      </c>
      <c r="K1870" s="37"/>
      <c r="L1870" s="37"/>
    </row>
    <row r="1871" spans="1:12" x14ac:dyDescent="0.25">
      <c r="A1871" s="37" t="s">
        <v>1890</v>
      </c>
      <c r="B1871" s="37" t="s">
        <v>58</v>
      </c>
      <c r="C1871" s="37" t="s">
        <v>58</v>
      </c>
      <c r="D1871" s="37" t="b">
        <f t="shared" si="28"/>
        <v>1</v>
      </c>
      <c r="E1871" s="37" t="str">
        <f>VLOOKUP(C1871,'EDB naming'!$A$6:$B$36,2,)</f>
        <v>Aurora Energy</v>
      </c>
      <c r="F1871" s="37" t="str">
        <f>VLOOKUP(A1871,'NZ.Stat (Format)'!$C$10:$D$2050,2,)</f>
        <v>Dunedin city</v>
      </c>
      <c r="G1871" s="37" t="str">
        <f>VLOOKUP(F1871,'TLA-EDB'!$A$12:$C$78,3,)</f>
        <v>Yes</v>
      </c>
      <c r="H1871" s="65">
        <f>VLOOKUP($A1871,'NZ.Stat (Format)'!$C$10:$H$2050,4,)</f>
        <v>3640</v>
      </c>
      <c r="I1871" s="65">
        <f>VLOOKUP($A1871,'NZ.Stat (Format)'!$C$10:$H$2050,5,)</f>
        <v>3670</v>
      </c>
      <c r="J1871" s="65">
        <f>VLOOKUP($A1871,'NZ.Stat (Format)'!$C$10:$H$2050,6,)</f>
        <v>3710</v>
      </c>
      <c r="K1871" s="37"/>
      <c r="L1871" s="37"/>
    </row>
    <row r="1872" spans="1:12" x14ac:dyDescent="0.25">
      <c r="A1872" s="37" t="s">
        <v>1891</v>
      </c>
      <c r="B1872" s="37" t="s">
        <v>58</v>
      </c>
      <c r="C1872" s="37" t="s">
        <v>58</v>
      </c>
      <c r="D1872" s="37" t="b">
        <f t="shared" si="28"/>
        <v>1</v>
      </c>
      <c r="E1872" s="37" t="str">
        <f>VLOOKUP(C1872,'EDB naming'!$A$6:$B$36,2,)</f>
        <v>Aurora Energy</v>
      </c>
      <c r="F1872" s="37" t="str">
        <f>VLOOKUP(A1872,'NZ.Stat (Format)'!$C$10:$D$2050,2,)</f>
        <v>Dunedin city</v>
      </c>
      <c r="G1872" s="37" t="str">
        <f>VLOOKUP(F1872,'TLA-EDB'!$A$12:$C$78,3,)</f>
        <v>Yes</v>
      </c>
      <c r="H1872" s="65">
        <f>VLOOKUP($A1872,'NZ.Stat (Format)'!$C$10:$H$2050,4,)</f>
        <v>5430</v>
      </c>
      <c r="I1872" s="65">
        <f>VLOOKUP($A1872,'NZ.Stat (Format)'!$C$10:$H$2050,5,)</f>
        <v>5530</v>
      </c>
      <c r="J1872" s="65">
        <f>VLOOKUP($A1872,'NZ.Stat (Format)'!$C$10:$H$2050,6,)</f>
        <v>5570</v>
      </c>
      <c r="K1872" s="37"/>
      <c r="L1872" s="37"/>
    </row>
    <row r="1873" spans="1:12" x14ac:dyDescent="0.25">
      <c r="A1873" s="37" t="s">
        <v>1892</v>
      </c>
      <c r="B1873" s="37" t="s">
        <v>58</v>
      </c>
      <c r="C1873" s="37" t="s">
        <v>58</v>
      </c>
      <c r="D1873" s="37" t="b">
        <f t="shared" si="28"/>
        <v>1</v>
      </c>
      <c r="E1873" s="37" t="str">
        <f>VLOOKUP(C1873,'EDB naming'!$A$6:$B$36,2,)</f>
        <v>Aurora Energy</v>
      </c>
      <c r="F1873" s="37" t="str">
        <f>VLOOKUP(A1873,'NZ.Stat (Format)'!$C$10:$D$2050,2,)</f>
        <v>Dunedin city</v>
      </c>
      <c r="G1873" s="37" t="str">
        <f>VLOOKUP(F1873,'TLA-EDB'!$A$12:$C$78,3,)</f>
        <v>Yes</v>
      </c>
      <c r="H1873" s="65">
        <f>VLOOKUP($A1873,'NZ.Stat (Format)'!$C$10:$H$2050,4,)</f>
        <v>1990</v>
      </c>
      <c r="I1873" s="65">
        <f>VLOOKUP($A1873,'NZ.Stat (Format)'!$C$10:$H$2050,5,)</f>
        <v>1980</v>
      </c>
      <c r="J1873" s="65">
        <f>VLOOKUP($A1873,'NZ.Stat (Format)'!$C$10:$H$2050,6,)</f>
        <v>1980</v>
      </c>
      <c r="K1873" s="37"/>
      <c r="L1873" s="37"/>
    </row>
    <row r="1874" spans="1:12" x14ac:dyDescent="0.25">
      <c r="A1874" s="37" t="s">
        <v>1893</v>
      </c>
      <c r="B1874" s="37" t="s">
        <v>58</v>
      </c>
      <c r="C1874" s="37" t="s">
        <v>58</v>
      </c>
      <c r="D1874" s="37" t="b">
        <f t="shared" ref="D1874:D1937" si="29">C1874=B1874</f>
        <v>1</v>
      </c>
      <c r="E1874" s="37" t="str">
        <f>VLOOKUP(C1874,'EDB naming'!$A$6:$B$36,2,)</f>
        <v>Aurora Energy</v>
      </c>
      <c r="F1874" s="37" t="str">
        <f>VLOOKUP(A1874,'NZ.Stat (Format)'!$C$10:$D$2050,2,)</f>
        <v>Dunedin city</v>
      </c>
      <c r="G1874" s="37" t="str">
        <f>VLOOKUP(F1874,'TLA-EDB'!$A$12:$C$78,3,)</f>
        <v>Yes</v>
      </c>
      <c r="H1874" s="65">
        <f>VLOOKUP($A1874,'NZ.Stat (Format)'!$C$10:$H$2050,4,)</f>
        <v>2480</v>
      </c>
      <c r="I1874" s="65">
        <f>VLOOKUP($A1874,'NZ.Stat (Format)'!$C$10:$H$2050,5,)</f>
        <v>2460</v>
      </c>
      <c r="J1874" s="65">
        <f>VLOOKUP($A1874,'NZ.Stat (Format)'!$C$10:$H$2050,6,)</f>
        <v>2450</v>
      </c>
      <c r="K1874" s="37"/>
      <c r="L1874" s="37"/>
    </row>
    <row r="1875" spans="1:12" x14ac:dyDescent="0.25">
      <c r="A1875" s="37" t="s">
        <v>1894</v>
      </c>
      <c r="B1875" s="37" t="s">
        <v>58</v>
      </c>
      <c r="C1875" s="37" t="s">
        <v>58</v>
      </c>
      <c r="D1875" s="37" t="b">
        <f t="shared" si="29"/>
        <v>1</v>
      </c>
      <c r="E1875" s="37" t="str">
        <f>VLOOKUP(C1875,'EDB naming'!$A$6:$B$36,2,)</f>
        <v>Aurora Energy</v>
      </c>
      <c r="F1875" s="37" t="str">
        <f>VLOOKUP(A1875,'NZ.Stat (Format)'!$C$10:$D$2050,2,)</f>
        <v>Dunedin city</v>
      </c>
      <c r="G1875" s="37" t="str">
        <f>VLOOKUP(F1875,'TLA-EDB'!$A$12:$C$78,3,)</f>
        <v>Yes</v>
      </c>
      <c r="H1875" s="65">
        <f>VLOOKUP($A1875,'NZ.Stat (Format)'!$C$10:$H$2050,4,)</f>
        <v>820</v>
      </c>
      <c r="I1875" s="65">
        <f>VLOOKUP($A1875,'NZ.Stat (Format)'!$C$10:$H$2050,5,)</f>
        <v>820</v>
      </c>
      <c r="J1875" s="65">
        <f>VLOOKUP($A1875,'NZ.Stat (Format)'!$C$10:$H$2050,6,)</f>
        <v>820</v>
      </c>
      <c r="K1875" s="37"/>
      <c r="L1875" s="37"/>
    </row>
    <row r="1876" spans="1:12" x14ac:dyDescent="0.25">
      <c r="A1876" s="37" t="s">
        <v>1895</v>
      </c>
      <c r="B1876" s="37" t="s">
        <v>58</v>
      </c>
      <c r="C1876" s="37" t="s">
        <v>58</v>
      </c>
      <c r="D1876" s="37" t="b">
        <f t="shared" si="29"/>
        <v>1</v>
      </c>
      <c r="E1876" s="37" t="str">
        <f>VLOOKUP(C1876,'EDB naming'!$A$6:$B$36,2,)</f>
        <v>Aurora Energy</v>
      </c>
      <c r="F1876" s="37" t="str">
        <f>VLOOKUP(A1876,'NZ.Stat (Format)'!$C$10:$D$2050,2,)</f>
        <v>Dunedin city</v>
      </c>
      <c r="G1876" s="37" t="str">
        <f>VLOOKUP(F1876,'TLA-EDB'!$A$12:$C$78,3,)</f>
        <v>Yes</v>
      </c>
      <c r="H1876" s="65">
        <f>VLOOKUP($A1876,'NZ.Stat (Format)'!$C$10:$H$2050,4,)</f>
        <v>700</v>
      </c>
      <c r="I1876" s="65">
        <f>VLOOKUP($A1876,'NZ.Stat (Format)'!$C$10:$H$2050,5,)</f>
        <v>720</v>
      </c>
      <c r="J1876" s="65">
        <f>VLOOKUP($A1876,'NZ.Stat (Format)'!$C$10:$H$2050,6,)</f>
        <v>730</v>
      </c>
      <c r="K1876" s="37"/>
      <c r="L1876" s="37"/>
    </row>
    <row r="1877" spans="1:12" x14ac:dyDescent="0.25">
      <c r="A1877" s="37" t="s">
        <v>1896</v>
      </c>
      <c r="B1877" s="37" t="s">
        <v>58</v>
      </c>
      <c r="C1877" s="37" t="s">
        <v>58</v>
      </c>
      <c r="D1877" s="37" t="b">
        <f t="shared" si="29"/>
        <v>1</v>
      </c>
      <c r="E1877" s="37" t="str">
        <f>VLOOKUP(C1877,'EDB naming'!$A$6:$B$36,2,)</f>
        <v>Aurora Energy</v>
      </c>
      <c r="F1877" s="37" t="str">
        <f>VLOOKUP(A1877,'NZ.Stat (Format)'!$C$10:$D$2050,2,)</f>
        <v>Dunedin city</v>
      </c>
      <c r="G1877" s="37" t="str">
        <f>VLOOKUP(F1877,'TLA-EDB'!$A$12:$C$78,3,)</f>
        <v>Yes</v>
      </c>
      <c r="H1877" s="65">
        <f>VLOOKUP($A1877,'NZ.Stat (Format)'!$C$10:$H$2050,4,)</f>
        <v>1110</v>
      </c>
      <c r="I1877" s="65">
        <f>VLOOKUP($A1877,'NZ.Stat (Format)'!$C$10:$H$2050,5,)</f>
        <v>1120</v>
      </c>
      <c r="J1877" s="65">
        <f>VLOOKUP($A1877,'NZ.Stat (Format)'!$C$10:$H$2050,6,)</f>
        <v>1130</v>
      </c>
      <c r="K1877" s="37"/>
      <c r="L1877" s="37"/>
    </row>
    <row r="1878" spans="1:12" x14ac:dyDescent="0.25">
      <c r="A1878" s="37" t="s">
        <v>1897</v>
      </c>
      <c r="B1878" s="37" t="s">
        <v>58</v>
      </c>
      <c r="C1878" s="37" t="s">
        <v>58</v>
      </c>
      <c r="D1878" s="37" t="b">
        <f t="shared" si="29"/>
        <v>1</v>
      </c>
      <c r="E1878" s="37" t="str">
        <f>VLOOKUP(C1878,'EDB naming'!$A$6:$B$36,2,)</f>
        <v>Aurora Energy</v>
      </c>
      <c r="F1878" s="37" t="str">
        <f>VLOOKUP(A1878,'NZ.Stat (Format)'!$C$10:$D$2050,2,)</f>
        <v>Dunedin city</v>
      </c>
      <c r="G1878" s="37" t="str">
        <f>VLOOKUP(F1878,'TLA-EDB'!$A$12:$C$78,3,)</f>
        <v>Yes</v>
      </c>
      <c r="H1878" s="65">
        <f>VLOOKUP($A1878,'NZ.Stat (Format)'!$C$10:$H$2050,4,)</f>
        <v>3450</v>
      </c>
      <c r="I1878" s="65">
        <f>VLOOKUP($A1878,'NZ.Stat (Format)'!$C$10:$H$2050,5,)</f>
        <v>3520</v>
      </c>
      <c r="J1878" s="65">
        <f>VLOOKUP($A1878,'NZ.Stat (Format)'!$C$10:$H$2050,6,)</f>
        <v>3470</v>
      </c>
      <c r="K1878" s="37"/>
      <c r="L1878" s="37"/>
    </row>
    <row r="1879" spans="1:12" x14ac:dyDescent="0.25">
      <c r="A1879" s="37" t="s">
        <v>1898</v>
      </c>
      <c r="B1879" s="37" t="s">
        <v>58</v>
      </c>
      <c r="C1879" s="37" t="s">
        <v>58</v>
      </c>
      <c r="D1879" s="37" t="b">
        <f t="shared" si="29"/>
        <v>1</v>
      </c>
      <c r="E1879" s="37" t="str">
        <f>VLOOKUP(C1879,'EDB naming'!$A$6:$B$36,2,)</f>
        <v>Aurora Energy</v>
      </c>
      <c r="F1879" s="37" t="str">
        <f>VLOOKUP(A1879,'NZ.Stat (Format)'!$C$10:$D$2050,2,)</f>
        <v>Dunedin city</v>
      </c>
      <c r="G1879" s="37" t="str">
        <f>VLOOKUP(F1879,'TLA-EDB'!$A$12:$C$78,3,)</f>
        <v>Yes</v>
      </c>
      <c r="H1879" s="65">
        <f>VLOOKUP($A1879,'NZ.Stat (Format)'!$C$10:$H$2050,4,)</f>
        <v>990</v>
      </c>
      <c r="I1879" s="65">
        <f>VLOOKUP($A1879,'NZ.Stat (Format)'!$C$10:$H$2050,5,)</f>
        <v>990</v>
      </c>
      <c r="J1879" s="65">
        <f>VLOOKUP($A1879,'NZ.Stat (Format)'!$C$10:$H$2050,6,)</f>
        <v>990</v>
      </c>
      <c r="K1879" s="37"/>
      <c r="L1879" s="37"/>
    </row>
    <row r="1880" spans="1:12" x14ac:dyDescent="0.25">
      <c r="A1880" s="37" t="s">
        <v>1899</v>
      </c>
      <c r="B1880" s="37" t="s">
        <v>58</v>
      </c>
      <c r="C1880" s="37" t="s">
        <v>58</v>
      </c>
      <c r="D1880" s="37" t="b">
        <f t="shared" si="29"/>
        <v>1</v>
      </c>
      <c r="E1880" s="37" t="str">
        <f>VLOOKUP(C1880,'EDB naming'!$A$6:$B$36,2,)</f>
        <v>Aurora Energy</v>
      </c>
      <c r="F1880" s="37" t="str">
        <f>VLOOKUP(A1880,'NZ.Stat (Format)'!$C$10:$D$2050,2,)</f>
        <v>Dunedin city</v>
      </c>
      <c r="G1880" s="37" t="str">
        <f>VLOOKUP(F1880,'TLA-EDB'!$A$12:$C$78,3,)</f>
        <v>Yes</v>
      </c>
      <c r="H1880" s="65">
        <f>VLOOKUP($A1880,'NZ.Stat (Format)'!$C$10:$H$2050,4,)</f>
        <v>1920</v>
      </c>
      <c r="I1880" s="65">
        <f>VLOOKUP($A1880,'NZ.Stat (Format)'!$C$10:$H$2050,5,)</f>
        <v>1900</v>
      </c>
      <c r="J1880" s="65">
        <f>VLOOKUP($A1880,'NZ.Stat (Format)'!$C$10:$H$2050,6,)</f>
        <v>1890</v>
      </c>
      <c r="K1880" s="37"/>
      <c r="L1880" s="37"/>
    </row>
    <row r="1881" spans="1:12" x14ac:dyDescent="0.25">
      <c r="A1881" s="37" t="s">
        <v>1900</v>
      </c>
      <c r="B1881" s="37" t="s">
        <v>58</v>
      </c>
      <c r="C1881" s="37" t="s">
        <v>58</v>
      </c>
      <c r="D1881" s="37" t="b">
        <f t="shared" si="29"/>
        <v>1</v>
      </c>
      <c r="E1881" s="37" t="str">
        <f>VLOOKUP(C1881,'EDB naming'!$A$6:$B$36,2,)</f>
        <v>Aurora Energy</v>
      </c>
      <c r="F1881" s="37" t="str">
        <f>VLOOKUP(A1881,'NZ.Stat (Format)'!$C$10:$D$2050,2,)</f>
        <v>Dunedin city</v>
      </c>
      <c r="G1881" s="37" t="str">
        <f>VLOOKUP(F1881,'TLA-EDB'!$A$12:$C$78,3,)</f>
        <v>Yes</v>
      </c>
      <c r="H1881" s="65">
        <f>VLOOKUP($A1881,'NZ.Stat (Format)'!$C$10:$H$2050,4,)</f>
        <v>3460</v>
      </c>
      <c r="I1881" s="65">
        <f>VLOOKUP($A1881,'NZ.Stat (Format)'!$C$10:$H$2050,5,)</f>
        <v>3480</v>
      </c>
      <c r="J1881" s="65">
        <f>VLOOKUP($A1881,'NZ.Stat (Format)'!$C$10:$H$2050,6,)</f>
        <v>3490</v>
      </c>
      <c r="K1881" s="37"/>
      <c r="L1881" s="37"/>
    </row>
    <row r="1882" spans="1:12" x14ac:dyDescent="0.25">
      <c r="A1882" s="37" t="s">
        <v>1901</v>
      </c>
      <c r="B1882" s="37" t="s">
        <v>58</v>
      </c>
      <c r="C1882" s="37" t="s">
        <v>58</v>
      </c>
      <c r="D1882" s="37" t="b">
        <f t="shared" si="29"/>
        <v>1</v>
      </c>
      <c r="E1882" s="37" t="str">
        <f>VLOOKUP(C1882,'EDB naming'!$A$6:$B$36,2,)</f>
        <v>Aurora Energy</v>
      </c>
      <c r="F1882" s="37" t="str">
        <f>VLOOKUP(A1882,'NZ.Stat (Format)'!$C$10:$D$2050,2,)</f>
        <v>Dunedin city</v>
      </c>
      <c r="G1882" s="37" t="str">
        <f>VLOOKUP(F1882,'TLA-EDB'!$A$12:$C$78,3,)</f>
        <v>Yes</v>
      </c>
      <c r="H1882" s="65">
        <f>VLOOKUP($A1882,'NZ.Stat (Format)'!$C$10:$H$2050,4,)</f>
        <v>1920</v>
      </c>
      <c r="I1882" s="65">
        <f>VLOOKUP($A1882,'NZ.Stat (Format)'!$C$10:$H$2050,5,)</f>
        <v>1950</v>
      </c>
      <c r="J1882" s="65">
        <f>VLOOKUP($A1882,'NZ.Stat (Format)'!$C$10:$H$2050,6,)</f>
        <v>1990</v>
      </c>
      <c r="K1882" s="37"/>
      <c r="L1882" s="37"/>
    </row>
    <row r="1883" spans="1:12" x14ac:dyDescent="0.25">
      <c r="A1883" s="37" t="s">
        <v>1902</v>
      </c>
      <c r="B1883" s="37" t="s">
        <v>58</v>
      </c>
      <c r="C1883" s="37" t="s">
        <v>58</v>
      </c>
      <c r="D1883" s="37" t="b">
        <f t="shared" si="29"/>
        <v>1</v>
      </c>
      <c r="E1883" s="37" t="str">
        <f>VLOOKUP(C1883,'EDB naming'!$A$6:$B$36,2,)</f>
        <v>Aurora Energy</v>
      </c>
      <c r="F1883" s="37" t="str">
        <f>VLOOKUP(A1883,'NZ.Stat (Format)'!$C$10:$D$2050,2,)</f>
        <v>Dunedin city</v>
      </c>
      <c r="G1883" s="37" t="str">
        <f>VLOOKUP(F1883,'TLA-EDB'!$A$12:$C$78,3,)</f>
        <v>Yes</v>
      </c>
      <c r="H1883" s="65">
        <f>VLOOKUP($A1883,'NZ.Stat (Format)'!$C$10:$H$2050,4,)</f>
        <v>2380</v>
      </c>
      <c r="I1883" s="65">
        <f>VLOOKUP($A1883,'NZ.Stat (Format)'!$C$10:$H$2050,5,)</f>
        <v>2400</v>
      </c>
      <c r="J1883" s="65">
        <f>VLOOKUP($A1883,'NZ.Stat (Format)'!$C$10:$H$2050,6,)</f>
        <v>2430</v>
      </c>
      <c r="K1883" s="37"/>
      <c r="L1883" s="37"/>
    </row>
    <row r="1884" spans="1:12" x14ac:dyDescent="0.25">
      <c r="A1884" s="37" t="s">
        <v>1903</v>
      </c>
      <c r="B1884" s="37" t="s">
        <v>58</v>
      </c>
      <c r="C1884" s="37" t="s">
        <v>58</v>
      </c>
      <c r="D1884" s="37" t="b">
        <f t="shared" si="29"/>
        <v>1</v>
      </c>
      <c r="E1884" s="37" t="str">
        <f>VLOOKUP(C1884,'EDB naming'!$A$6:$B$36,2,)</f>
        <v>Aurora Energy</v>
      </c>
      <c r="F1884" s="37" t="str">
        <f>VLOOKUP(A1884,'NZ.Stat (Format)'!$C$10:$D$2050,2,)</f>
        <v>Dunedin city</v>
      </c>
      <c r="G1884" s="37" t="str">
        <f>VLOOKUP(F1884,'TLA-EDB'!$A$12:$C$78,3,)</f>
        <v>Yes</v>
      </c>
      <c r="H1884" s="65">
        <f>VLOOKUP($A1884,'NZ.Stat (Format)'!$C$10:$H$2050,4,)</f>
        <v>3450</v>
      </c>
      <c r="I1884" s="65">
        <f>VLOOKUP($A1884,'NZ.Stat (Format)'!$C$10:$H$2050,5,)</f>
        <v>3480</v>
      </c>
      <c r="J1884" s="65">
        <f>VLOOKUP($A1884,'NZ.Stat (Format)'!$C$10:$H$2050,6,)</f>
        <v>3520</v>
      </c>
      <c r="K1884" s="37"/>
      <c r="L1884" s="37"/>
    </row>
    <row r="1885" spans="1:12" x14ac:dyDescent="0.25">
      <c r="A1885" s="37" t="s">
        <v>1904</v>
      </c>
      <c r="B1885" s="37" t="s">
        <v>58</v>
      </c>
      <c r="C1885" s="37" t="s">
        <v>58</v>
      </c>
      <c r="D1885" s="37" t="b">
        <f t="shared" si="29"/>
        <v>1</v>
      </c>
      <c r="E1885" s="37" t="str">
        <f>VLOOKUP(C1885,'EDB naming'!$A$6:$B$36,2,)</f>
        <v>Aurora Energy</v>
      </c>
      <c r="F1885" s="37" t="str">
        <f>VLOOKUP(A1885,'NZ.Stat (Format)'!$C$10:$D$2050,2,)</f>
        <v>Dunedin city</v>
      </c>
      <c r="G1885" s="37" t="str">
        <f>VLOOKUP(F1885,'TLA-EDB'!$A$12:$C$78,3,)</f>
        <v>Yes</v>
      </c>
      <c r="H1885" s="65">
        <f>VLOOKUP($A1885,'NZ.Stat (Format)'!$C$10:$H$2050,4,)</f>
        <v>1840</v>
      </c>
      <c r="I1885" s="65">
        <f>VLOOKUP($A1885,'NZ.Stat (Format)'!$C$10:$H$2050,5,)</f>
        <v>1900</v>
      </c>
      <c r="J1885" s="65">
        <f>VLOOKUP($A1885,'NZ.Stat (Format)'!$C$10:$H$2050,6,)</f>
        <v>1950</v>
      </c>
      <c r="K1885" s="37"/>
      <c r="L1885" s="37"/>
    </row>
    <row r="1886" spans="1:12" x14ac:dyDescent="0.25">
      <c r="A1886" s="37" t="s">
        <v>1905</v>
      </c>
      <c r="B1886" s="37" t="s">
        <v>58</v>
      </c>
      <c r="C1886" s="37" t="s">
        <v>58</v>
      </c>
      <c r="D1886" s="37" t="b">
        <f t="shared" si="29"/>
        <v>1</v>
      </c>
      <c r="E1886" s="37" t="str">
        <f>VLOOKUP(C1886,'EDB naming'!$A$6:$B$36,2,)</f>
        <v>Aurora Energy</v>
      </c>
      <c r="F1886" s="37" t="str">
        <f>VLOOKUP(A1886,'NZ.Stat (Format)'!$C$10:$D$2050,2,)</f>
        <v>Dunedin city</v>
      </c>
      <c r="G1886" s="37" t="str">
        <f>VLOOKUP(F1886,'TLA-EDB'!$A$12:$C$78,3,)</f>
        <v>Yes</v>
      </c>
      <c r="H1886" s="65">
        <f>VLOOKUP($A1886,'NZ.Stat (Format)'!$C$10:$H$2050,4,)</f>
        <v>1950</v>
      </c>
      <c r="I1886" s="65">
        <f>VLOOKUP($A1886,'NZ.Stat (Format)'!$C$10:$H$2050,5,)</f>
        <v>2000</v>
      </c>
      <c r="J1886" s="65">
        <f>VLOOKUP($A1886,'NZ.Stat (Format)'!$C$10:$H$2050,6,)</f>
        <v>2040</v>
      </c>
      <c r="K1886" s="37"/>
      <c r="L1886" s="37"/>
    </row>
    <row r="1887" spans="1:12" x14ac:dyDescent="0.25">
      <c r="A1887" s="37" t="s">
        <v>1906</v>
      </c>
      <c r="B1887" s="37" t="s">
        <v>58</v>
      </c>
      <c r="C1887" s="37" t="s">
        <v>58</v>
      </c>
      <c r="D1887" s="37" t="b">
        <f t="shared" si="29"/>
        <v>1</v>
      </c>
      <c r="E1887" s="37" t="str">
        <f>VLOOKUP(C1887,'EDB naming'!$A$6:$B$36,2,)</f>
        <v>Aurora Energy</v>
      </c>
      <c r="F1887" s="37" t="str">
        <f>VLOOKUP(A1887,'NZ.Stat (Format)'!$C$10:$D$2050,2,)</f>
        <v>Dunedin city</v>
      </c>
      <c r="G1887" s="37" t="str">
        <f>VLOOKUP(F1887,'TLA-EDB'!$A$12:$C$78,3,)</f>
        <v>Yes</v>
      </c>
      <c r="H1887" s="65">
        <f>VLOOKUP($A1887,'NZ.Stat (Format)'!$C$10:$H$2050,4,)</f>
        <v>5010</v>
      </c>
      <c r="I1887" s="65">
        <f>VLOOKUP($A1887,'NZ.Stat (Format)'!$C$10:$H$2050,5,)</f>
        <v>5050</v>
      </c>
      <c r="J1887" s="65">
        <f>VLOOKUP($A1887,'NZ.Stat (Format)'!$C$10:$H$2050,6,)</f>
        <v>5050</v>
      </c>
      <c r="K1887" s="37"/>
      <c r="L1887" s="37"/>
    </row>
    <row r="1888" spans="1:12" x14ac:dyDescent="0.25">
      <c r="A1888" s="37" t="s">
        <v>1907</v>
      </c>
      <c r="B1888" s="37" t="s">
        <v>58</v>
      </c>
      <c r="C1888" s="37" t="s">
        <v>58</v>
      </c>
      <c r="D1888" s="37" t="b">
        <f t="shared" si="29"/>
        <v>1</v>
      </c>
      <c r="E1888" s="37" t="str">
        <f>VLOOKUP(C1888,'EDB naming'!$A$6:$B$36,2,)</f>
        <v>Aurora Energy</v>
      </c>
      <c r="F1888" s="37" t="str">
        <f>VLOOKUP(A1888,'NZ.Stat (Format)'!$C$10:$D$2050,2,)</f>
        <v>Dunedin city</v>
      </c>
      <c r="G1888" s="37" t="str">
        <f>VLOOKUP(F1888,'TLA-EDB'!$A$12:$C$78,3,)</f>
        <v>Yes</v>
      </c>
      <c r="H1888" s="65">
        <f>VLOOKUP($A1888,'NZ.Stat (Format)'!$C$10:$H$2050,4,)</f>
        <v>4580</v>
      </c>
      <c r="I1888" s="65">
        <f>VLOOKUP($A1888,'NZ.Stat (Format)'!$C$10:$H$2050,5,)</f>
        <v>4630</v>
      </c>
      <c r="J1888" s="65">
        <f>VLOOKUP($A1888,'NZ.Stat (Format)'!$C$10:$H$2050,6,)</f>
        <v>4680</v>
      </c>
      <c r="K1888" s="37"/>
      <c r="L1888" s="37"/>
    </row>
    <row r="1889" spans="1:12" x14ac:dyDescent="0.25">
      <c r="A1889" s="37" t="s">
        <v>1908</v>
      </c>
      <c r="B1889" s="37" t="s">
        <v>58</v>
      </c>
      <c r="C1889" s="37" t="s">
        <v>58</v>
      </c>
      <c r="D1889" s="37" t="b">
        <f t="shared" si="29"/>
        <v>1</v>
      </c>
      <c r="E1889" s="37" t="str">
        <f>VLOOKUP(C1889,'EDB naming'!$A$6:$B$36,2,)</f>
        <v>Aurora Energy</v>
      </c>
      <c r="F1889" s="37" t="str">
        <f>VLOOKUP(A1889,'NZ.Stat (Format)'!$C$10:$D$2050,2,)</f>
        <v>Dunedin city</v>
      </c>
      <c r="G1889" s="37" t="str">
        <f>VLOOKUP(F1889,'TLA-EDB'!$A$12:$C$78,3,)</f>
        <v>Yes</v>
      </c>
      <c r="H1889" s="65">
        <f>VLOOKUP($A1889,'NZ.Stat (Format)'!$C$10:$H$2050,4,)</f>
        <v>2820</v>
      </c>
      <c r="I1889" s="65">
        <f>VLOOKUP($A1889,'NZ.Stat (Format)'!$C$10:$H$2050,5,)</f>
        <v>2870</v>
      </c>
      <c r="J1889" s="65">
        <f>VLOOKUP($A1889,'NZ.Stat (Format)'!$C$10:$H$2050,6,)</f>
        <v>2910</v>
      </c>
      <c r="K1889" s="37"/>
      <c r="L1889" s="37"/>
    </row>
    <row r="1890" spans="1:12" x14ac:dyDescent="0.25">
      <c r="A1890" s="37" t="s">
        <v>1909</v>
      </c>
      <c r="B1890" s="37" t="s">
        <v>58</v>
      </c>
      <c r="C1890" s="37" t="s">
        <v>58</v>
      </c>
      <c r="D1890" s="37" t="b">
        <f t="shared" si="29"/>
        <v>1</v>
      </c>
      <c r="E1890" s="37" t="str">
        <f>VLOOKUP(C1890,'EDB naming'!$A$6:$B$36,2,)</f>
        <v>Aurora Energy</v>
      </c>
      <c r="F1890" s="37" t="str">
        <f>VLOOKUP(A1890,'NZ.Stat (Format)'!$C$10:$D$2050,2,)</f>
        <v>Dunedin city</v>
      </c>
      <c r="G1890" s="37" t="str">
        <f>VLOOKUP(F1890,'TLA-EDB'!$A$12:$C$78,3,)</f>
        <v>Yes</v>
      </c>
      <c r="H1890" s="65">
        <f>VLOOKUP($A1890,'NZ.Stat (Format)'!$C$10:$H$2050,4,)</f>
        <v>2750</v>
      </c>
      <c r="I1890" s="65">
        <f>VLOOKUP($A1890,'NZ.Stat (Format)'!$C$10:$H$2050,5,)</f>
        <v>2770</v>
      </c>
      <c r="J1890" s="65">
        <f>VLOOKUP($A1890,'NZ.Stat (Format)'!$C$10:$H$2050,6,)</f>
        <v>2790</v>
      </c>
      <c r="K1890" s="37"/>
      <c r="L1890" s="37"/>
    </row>
    <row r="1891" spans="1:12" x14ac:dyDescent="0.25">
      <c r="A1891" s="37" t="s">
        <v>1910</v>
      </c>
      <c r="B1891" s="37" t="s">
        <v>58</v>
      </c>
      <c r="C1891" s="37" t="s">
        <v>58</v>
      </c>
      <c r="D1891" s="37" t="b">
        <f t="shared" si="29"/>
        <v>1</v>
      </c>
      <c r="E1891" s="37" t="str">
        <f>VLOOKUP(C1891,'EDB naming'!$A$6:$B$36,2,)</f>
        <v>Aurora Energy</v>
      </c>
      <c r="F1891" s="37" t="str">
        <f>VLOOKUP(A1891,'NZ.Stat (Format)'!$C$10:$D$2050,2,)</f>
        <v>Dunedin city</v>
      </c>
      <c r="G1891" s="37" t="str">
        <f>VLOOKUP(F1891,'TLA-EDB'!$A$12:$C$78,3,)</f>
        <v>Yes</v>
      </c>
      <c r="H1891" s="65">
        <f>VLOOKUP($A1891,'NZ.Stat (Format)'!$C$10:$H$2050,4,)</f>
        <v>4160</v>
      </c>
      <c r="I1891" s="65">
        <f>VLOOKUP($A1891,'NZ.Stat (Format)'!$C$10:$H$2050,5,)</f>
        <v>4260</v>
      </c>
      <c r="J1891" s="65">
        <f>VLOOKUP($A1891,'NZ.Stat (Format)'!$C$10:$H$2050,6,)</f>
        <v>4300</v>
      </c>
      <c r="K1891" s="37"/>
      <c r="L1891" s="37"/>
    </row>
    <row r="1892" spans="1:12" x14ac:dyDescent="0.25">
      <c r="A1892" s="37" t="s">
        <v>1911</v>
      </c>
      <c r="B1892" s="37" t="s">
        <v>58</v>
      </c>
      <c r="C1892" s="37" t="s">
        <v>58</v>
      </c>
      <c r="D1892" s="37" t="b">
        <f t="shared" si="29"/>
        <v>1</v>
      </c>
      <c r="E1892" s="37" t="str">
        <f>VLOOKUP(C1892,'EDB naming'!$A$6:$B$36,2,)</f>
        <v>Aurora Energy</v>
      </c>
      <c r="F1892" s="37" t="str">
        <f>VLOOKUP(A1892,'NZ.Stat (Format)'!$C$10:$D$2050,2,)</f>
        <v>Dunedin city</v>
      </c>
      <c r="G1892" s="37" t="str">
        <f>VLOOKUP(F1892,'TLA-EDB'!$A$12:$C$78,3,)</f>
        <v>Yes</v>
      </c>
      <c r="H1892" s="65">
        <f>VLOOKUP($A1892,'NZ.Stat (Format)'!$C$10:$H$2050,4,)</f>
        <v>830</v>
      </c>
      <c r="I1892" s="65">
        <f>VLOOKUP($A1892,'NZ.Stat (Format)'!$C$10:$H$2050,5,)</f>
        <v>820</v>
      </c>
      <c r="J1892" s="65">
        <f>VLOOKUP($A1892,'NZ.Stat (Format)'!$C$10:$H$2050,6,)</f>
        <v>820</v>
      </c>
      <c r="K1892" s="37"/>
      <c r="L1892" s="37"/>
    </row>
    <row r="1893" spans="1:12" x14ac:dyDescent="0.25">
      <c r="A1893" s="37" t="s">
        <v>1912</v>
      </c>
      <c r="B1893" s="37" t="s">
        <v>58</v>
      </c>
      <c r="C1893" s="37" t="s">
        <v>58</v>
      </c>
      <c r="D1893" s="37" t="b">
        <f t="shared" si="29"/>
        <v>1</v>
      </c>
      <c r="E1893" s="37" t="str">
        <f>VLOOKUP(C1893,'EDB naming'!$A$6:$B$36,2,)</f>
        <v>Aurora Energy</v>
      </c>
      <c r="F1893" s="37" t="str">
        <f>VLOOKUP(A1893,'NZ.Stat (Format)'!$C$10:$D$2050,2,)</f>
        <v>Dunedin city</v>
      </c>
      <c r="G1893" s="37" t="str">
        <f>VLOOKUP(F1893,'TLA-EDB'!$A$12:$C$78,3,)</f>
        <v>Yes</v>
      </c>
      <c r="H1893" s="65">
        <f>VLOOKUP($A1893,'NZ.Stat (Format)'!$C$10:$H$2050,4,)</f>
        <v>1660</v>
      </c>
      <c r="I1893" s="65">
        <f>VLOOKUP($A1893,'NZ.Stat (Format)'!$C$10:$H$2050,5,)</f>
        <v>1740</v>
      </c>
      <c r="J1893" s="65">
        <f>VLOOKUP($A1893,'NZ.Stat (Format)'!$C$10:$H$2050,6,)</f>
        <v>1830</v>
      </c>
      <c r="K1893" s="37"/>
      <c r="L1893" s="37"/>
    </row>
    <row r="1894" spans="1:12" x14ac:dyDescent="0.25">
      <c r="A1894" s="37" t="s">
        <v>1913</v>
      </c>
      <c r="B1894" s="37" t="s">
        <v>58</v>
      </c>
      <c r="C1894" s="37" t="s">
        <v>58</v>
      </c>
      <c r="D1894" s="37" t="b">
        <f t="shared" si="29"/>
        <v>1</v>
      </c>
      <c r="E1894" s="37" t="str">
        <f>VLOOKUP(C1894,'EDB naming'!$A$6:$B$36,2,)</f>
        <v>Aurora Energy</v>
      </c>
      <c r="F1894" s="37" t="str">
        <f>VLOOKUP(A1894,'NZ.Stat (Format)'!$C$10:$D$2050,2,)</f>
        <v>Dunedin city</v>
      </c>
      <c r="G1894" s="37" t="str">
        <f>VLOOKUP(F1894,'TLA-EDB'!$A$12:$C$78,3,)</f>
        <v>Yes</v>
      </c>
      <c r="H1894" s="65">
        <f>VLOOKUP($A1894,'NZ.Stat (Format)'!$C$10:$H$2050,4,)</f>
        <v>1050</v>
      </c>
      <c r="I1894" s="65">
        <f>VLOOKUP($A1894,'NZ.Stat (Format)'!$C$10:$H$2050,5,)</f>
        <v>1100</v>
      </c>
      <c r="J1894" s="65">
        <f>VLOOKUP($A1894,'NZ.Stat (Format)'!$C$10:$H$2050,6,)</f>
        <v>1140</v>
      </c>
      <c r="K1894" s="37"/>
      <c r="L1894" s="37"/>
    </row>
    <row r="1895" spans="1:12" x14ac:dyDescent="0.25">
      <c r="A1895" s="37" t="s">
        <v>1914</v>
      </c>
      <c r="B1895" s="37" t="s">
        <v>58</v>
      </c>
      <c r="C1895" s="37" t="s">
        <v>58</v>
      </c>
      <c r="D1895" s="37" t="b">
        <f t="shared" si="29"/>
        <v>1</v>
      </c>
      <c r="E1895" s="37" t="str">
        <f>VLOOKUP(C1895,'EDB naming'!$A$6:$B$36,2,)</f>
        <v>Aurora Energy</v>
      </c>
      <c r="F1895" s="37" t="str">
        <f>VLOOKUP(A1895,'NZ.Stat (Format)'!$C$10:$D$2050,2,)</f>
        <v>Dunedin city</v>
      </c>
      <c r="G1895" s="37" t="str">
        <f>VLOOKUP(F1895,'TLA-EDB'!$A$12:$C$78,3,)</f>
        <v>Yes</v>
      </c>
      <c r="H1895" s="65">
        <f>VLOOKUP($A1895,'NZ.Stat (Format)'!$C$10:$H$2050,4,)</f>
        <v>1310</v>
      </c>
      <c r="I1895" s="65">
        <f>VLOOKUP($A1895,'NZ.Stat (Format)'!$C$10:$H$2050,5,)</f>
        <v>1330</v>
      </c>
      <c r="J1895" s="65">
        <f>VLOOKUP($A1895,'NZ.Stat (Format)'!$C$10:$H$2050,6,)</f>
        <v>1350</v>
      </c>
      <c r="K1895" s="37"/>
      <c r="L1895" s="37"/>
    </row>
    <row r="1896" spans="1:12" x14ac:dyDescent="0.25">
      <c r="A1896" s="37" t="s">
        <v>1915</v>
      </c>
      <c r="B1896" s="37" t="s">
        <v>58</v>
      </c>
      <c r="C1896" s="37" t="s">
        <v>58</v>
      </c>
      <c r="D1896" s="37" t="b">
        <f t="shared" si="29"/>
        <v>1</v>
      </c>
      <c r="E1896" s="37" t="str">
        <f>VLOOKUP(C1896,'EDB naming'!$A$6:$B$36,2,)</f>
        <v>Aurora Energy</v>
      </c>
      <c r="F1896" s="37" t="str">
        <f>VLOOKUP(A1896,'NZ.Stat (Format)'!$C$10:$D$2050,2,)</f>
        <v>Dunedin city</v>
      </c>
      <c r="G1896" s="37" t="str">
        <f>VLOOKUP(F1896,'TLA-EDB'!$A$12:$C$78,3,)</f>
        <v>Yes</v>
      </c>
      <c r="H1896" s="65">
        <f>VLOOKUP($A1896,'NZ.Stat (Format)'!$C$10:$H$2050,4,)</f>
        <v>400</v>
      </c>
      <c r="I1896" s="65">
        <f>VLOOKUP($A1896,'NZ.Stat (Format)'!$C$10:$H$2050,5,)</f>
        <v>420</v>
      </c>
      <c r="J1896" s="65">
        <f>VLOOKUP($A1896,'NZ.Stat (Format)'!$C$10:$H$2050,6,)</f>
        <v>440</v>
      </c>
      <c r="K1896" s="37"/>
      <c r="L1896" s="37"/>
    </row>
    <row r="1897" spans="1:12" x14ac:dyDescent="0.25">
      <c r="A1897" s="37" t="s">
        <v>1916</v>
      </c>
      <c r="B1897" s="37" t="s">
        <v>58</v>
      </c>
      <c r="C1897" s="37" t="s">
        <v>58</v>
      </c>
      <c r="D1897" s="37" t="b">
        <f t="shared" si="29"/>
        <v>1</v>
      </c>
      <c r="E1897" s="37" t="str">
        <f>VLOOKUP(C1897,'EDB naming'!$A$6:$B$36,2,)</f>
        <v>Aurora Energy</v>
      </c>
      <c r="F1897" s="37" t="str">
        <f>VLOOKUP(A1897,'NZ.Stat (Format)'!$C$10:$D$2050,2,)</f>
        <v>Dunedin city</v>
      </c>
      <c r="G1897" s="37" t="str">
        <f>VLOOKUP(F1897,'TLA-EDB'!$A$12:$C$78,3,)</f>
        <v>Yes</v>
      </c>
      <c r="H1897" s="65">
        <f>VLOOKUP($A1897,'NZ.Stat (Format)'!$C$10:$H$2050,4,)</f>
        <v>1210</v>
      </c>
      <c r="I1897" s="65">
        <f>VLOOKUP($A1897,'NZ.Stat (Format)'!$C$10:$H$2050,5,)</f>
        <v>1230</v>
      </c>
      <c r="J1897" s="65">
        <f>VLOOKUP($A1897,'NZ.Stat (Format)'!$C$10:$H$2050,6,)</f>
        <v>1250</v>
      </c>
      <c r="K1897" s="37"/>
      <c r="L1897" s="37"/>
    </row>
    <row r="1898" spans="1:12" x14ac:dyDescent="0.25">
      <c r="A1898" s="37" t="s">
        <v>1917</v>
      </c>
      <c r="B1898" s="37" t="s">
        <v>58</v>
      </c>
      <c r="C1898" s="37" t="s">
        <v>58</v>
      </c>
      <c r="D1898" s="37" t="b">
        <f t="shared" si="29"/>
        <v>1</v>
      </c>
      <c r="E1898" s="37" t="str">
        <f>VLOOKUP(C1898,'EDB naming'!$A$6:$B$36,2,)</f>
        <v>Aurora Energy</v>
      </c>
      <c r="F1898" s="37" t="str">
        <f>VLOOKUP(A1898,'NZ.Stat (Format)'!$C$10:$D$2050,2,)</f>
        <v>Dunedin city</v>
      </c>
      <c r="G1898" s="37" t="str">
        <f>VLOOKUP(F1898,'TLA-EDB'!$A$12:$C$78,3,)</f>
        <v>Yes</v>
      </c>
      <c r="H1898" s="65">
        <f>VLOOKUP($A1898,'NZ.Stat (Format)'!$C$10:$H$2050,4,)</f>
        <v>1420</v>
      </c>
      <c r="I1898" s="65">
        <f>VLOOKUP($A1898,'NZ.Stat (Format)'!$C$10:$H$2050,5,)</f>
        <v>1430</v>
      </c>
      <c r="J1898" s="65">
        <f>VLOOKUP($A1898,'NZ.Stat (Format)'!$C$10:$H$2050,6,)</f>
        <v>1450</v>
      </c>
      <c r="K1898" s="37"/>
      <c r="L1898" s="37"/>
    </row>
    <row r="1899" spans="1:12" x14ac:dyDescent="0.25">
      <c r="A1899" s="37" t="s">
        <v>1918</v>
      </c>
      <c r="B1899" s="37" t="s">
        <v>58</v>
      </c>
      <c r="C1899" s="37" t="s">
        <v>58</v>
      </c>
      <c r="D1899" s="37" t="b">
        <f t="shared" si="29"/>
        <v>1</v>
      </c>
      <c r="E1899" s="37" t="str">
        <f>VLOOKUP(C1899,'EDB naming'!$A$6:$B$36,2,)</f>
        <v>Aurora Energy</v>
      </c>
      <c r="F1899" s="37" t="str">
        <f>VLOOKUP(A1899,'NZ.Stat (Format)'!$C$10:$D$2050,2,)</f>
        <v>Dunedin city</v>
      </c>
      <c r="G1899" s="37" t="str">
        <f>VLOOKUP(F1899,'TLA-EDB'!$A$12:$C$78,3,)</f>
        <v>Yes</v>
      </c>
      <c r="H1899" s="65">
        <f>VLOOKUP($A1899,'NZ.Stat (Format)'!$C$10:$H$2050,4,)</f>
        <v>1950</v>
      </c>
      <c r="I1899" s="65">
        <f>VLOOKUP($A1899,'NZ.Stat (Format)'!$C$10:$H$2050,5,)</f>
        <v>1960</v>
      </c>
      <c r="J1899" s="65">
        <f>VLOOKUP($A1899,'NZ.Stat (Format)'!$C$10:$H$2050,6,)</f>
        <v>1960</v>
      </c>
      <c r="K1899" s="37"/>
      <c r="L1899" s="37"/>
    </row>
    <row r="1900" spans="1:12" x14ac:dyDescent="0.25">
      <c r="A1900" s="37" t="s">
        <v>1919</v>
      </c>
      <c r="B1900" s="37" t="s">
        <v>58</v>
      </c>
      <c r="C1900" s="37" t="s">
        <v>58</v>
      </c>
      <c r="D1900" s="37" t="b">
        <f t="shared" si="29"/>
        <v>1</v>
      </c>
      <c r="E1900" s="37" t="str">
        <f>VLOOKUP(C1900,'EDB naming'!$A$6:$B$36,2,)</f>
        <v>Aurora Energy</v>
      </c>
      <c r="F1900" s="37" t="str">
        <f>VLOOKUP(A1900,'NZ.Stat (Format)'!$C$10:$D$2050,2,)</f>
        <v>Dunedin city</v>
      </c>
      <c r="G1900" s="37" t="str">
        <f>VLOOKUP(F1900,'TLA-EDB'!$A$12:$C$78,3,)</f>
        <v>Yes</v>
      </c>
      <c r="H1900" s="65">
        <f>VLOOKUP($A1900,'NZ.Stat (Format)'!$C$10:$H$2050,4,)</f>
        <v>2980</v>
      </c>
      <c r="I1900" s="65">
        <f>VLOOKUP($A1900,'NZ.Stat (Format)'!$C$10:$H$2050,5,)</f>
        <v>3230</v>
      </c>
      <c r="J1900" s="65">
        <f>VLOOKUP($A1900,'NZ.Stat (Format)'!$C$10:$H$2050,6,)</f>
        <v>3380</v>
      </c>
      <c r="K1900" s="37"/>
      <c r="L1900" s="37"/>
    </row>
    <row r="1901" spans="1:12" x14ac:dyDescent="0.25">
      <c r="A1901" s="37" t="s">
        <v>1920</v>
      </c>
      <c r="B1901" s="37" t="s">
        <v>58</v>
      </c>
      <c r="C1901" s="37" t="s">
        <v>58</v>
      </c>
      <c r="D1901" s="37" t="b">
        <f t="shared" si="29"/>
        <v>1</v>
      </c>
      <c r="E1901" s="37" t="str">
        <f>VLOOKUP(C1901,'EDB naming'!$A$6:$B$36,2,)</f>
        <v>Aurora Energy</v>
      </c>
      <c r="F1901" s="37" t="str">
        <f>VLOOKUP(A1901,'NZ.Stat (Format)'!$C$10:$D$2050,2,)</f>
        <v>Dunedin city</v>
      </c>
      <c r="G1901" s="37" t="str">
        <f>VLOOKUP(F1901,'TLA-EDB'!$A$12:$C$78,3,)</f>
        <v>Yes</v>
      </c>
      <c r="H1901" s="65">
        <f>VLOOKUP($A1901,'NZ.Stat (Format)'!$C$10:$H$2050,4,)</f>
        <v>1880</v>
      </c>
      <c r="I1901" s="65">
        <f>VLOOKUP($A1901,'NZ.Stat (Format)'!$C$10:$H$2050,5,)</f>
        <v>1960</v>
      </c>
      <c r="J1901" s="65">
        <f>VLOOKUP($A1901,'NZ.Stat (Format)'!$C$10:$H$2050,6,)</f>
        <v>2030</v>
      </c>
      <c r="K1901" s="37"/>
      <c r="L1901" s="37"/>
    </row>
    <row r="1902" spans="1:12" x14ac:dyDescent="0.25">
      <c r="A1902" s="37" t="s">
        <v>1921</v>
      </c>
      <c r="B1902" s="37" t="s">
        <v>58</v>
      </c>
      <c r="C1902" s="37" t="s">
        <v>58</v>
      </c>
      <c r="D1902" s="37" t="b">
        <f t="shared" si="29"/>
        <v>1</v>
      </c>
      <c r="E1902" s="37" t="str">
        <f>VLOOKUP(C1902,'EDB naming'!$A$6:$B$36,2,)</f>
        <v>Aurora Energy</v>
      </c>
      <c r="F1902" s="37" t="str">
        <f>VLOOKUP(A1902,'NZ.Stat (Format)'!$C$10:$D$2050,2,)</f>
        <v>Dunedin city</v>
      </c>
      <c r="G1902" s="37" t="str">
        <f>VLOOKUP(F1902,'TLA-EDB'!$A$12:$C$78,3,)</f>
        <v>Yes</v>
      </c>
      <c r="H1902" s="65">
        <f>VLOOKUP($A1902,'NZ.Stat (Format)'!$C$10:$H$2050,4,)</f>
        <v>2100</v>
      </c>
      <c r="I1902" s="65">
        <f>VLOOKUP($A1902,'NZ.Stat (Format)'!$C$10:$H$2050,5,)</f>
        <v>2160</v>
      </c>
      <c r="J1902" s="65">
        <f>VLOOKUP($A1902,'NZ.Stat (Format)'!$C$10:$H$2050,6,)</f>
        <v>2210</v>
      </c>
      <c r="K1902" s="37"/>
      <c r="L1902" s="37"/>
    </row>
    <row r="1903" spans="1:12" x14ac:dyDescent="0.25">
      <c r="A1903" s="37" t="s">
        <v>1922</v>
      </c>
      <c r="B1903" s="37" t="s">
        <v>58</v>
      </c>
      <c r="C1903" s="37" t="s">
        <v>58</v>
      </c>
      <c r="D1903" s="37" t="b">
        <f t="shared" si="29"/>
        <v>1</v>
      </c>
      <c r="E1903" s="37" t="str">
        <f>VLOOKUP(C1903,'EDB naming'!$A$6:$B$36,2,)</f>
        <v>Aurora Energy</v>
      </c>
      <c r="F1903" s="37" t="str">
        <f>VLOOKUP(A1903,'NZ.Stat (Format)'!$C$10:$D$2050,2,)</f>
        <v>Dunedin city</v>
      </c>
      <c r="G1903" s="37" t="str">
        <f>VLOOKUP(F1903,'TLA-EDB'!$A$12:$C$78,3,)</f>
        <v>Yes</v>
      </c>
      <c r="H1903" s="65">
        <f>VLOOKUP($A1903,'NZ.Stat (Format)'!$C$10:$H$2050,4,)</f>
        <v>4450</v>
      </c>
      <c r="I1903" s="65">
        <f>VLOOKUP($A1903,'NZ.Stat (Format)'!$C$10:$H$2050,5,)</f>
        <v>4720</v>
      </c>
      <c r="J1903" s="65">
        <f>VLOOKUP($A1903,'NZ.Stat (Format)'!$C$10:$H$2050,6,)</f>
        <v>4850</v>
      </c>
      <c r="K1903" s="37"/>
      <c r="L1903" s="37"/>
    </row>
    <row r="1904" spans="1:12" x14ac:dyDescent="0.25">
      <c r="A1904" s="37" t="s">
        <v>1923</v>
      </c>
      <c r="B1904" s="37" t="s">
        <v>58</v>
      </c>
      <c r="C1904" s="37" t="s">
        <v>58</v>
      </c>
      <c r="D1904" s="37" t="b">
        <f t="shared" si="29"/>
        <v>1</v>
      </c>
      <c r="E1904" s="37" t="str">
        <f>VLOOKUP(C1904,'EDB naming'!$A$6:$B$36,2,)</f>
        <v>Aurora Energy</v>
      </c>
      <c r="F1904" s="37" t="str">
        <f>VLOOKUP(A1904,'NZ.Stat (Format)'!$C$10:$D$2050,2,)</f>
        <v>Dunedin city</v>
      </c>
      <c r="G1904" s="37" t="str">
        <f>VLOOKUP(F1904,'TLA-EDB'!$A$12:$C$78,3,)</f>
        <v>Yes</v>
      </c>
      <c r="H1904" s="65">
        <f>VLOOKUP($A1904,'NZ.Stat (Format)'!$C$10:$H$2050,4,)</f>
        <v>2800</v>
      </c>
      <c r="I1904" s="65">
        <f>VLOOKUP($A1904,'NZ.Stat (Format)'!$C$10:$H$2050,5,)</f>
        <v>2830</v>
      </c>
      <c r="J1904" s="65">
        <f>VLOOKUP($A1904,'NZ.Stat (Format)'!$C$10:$H$2050,6,)</f>
        <v>2880</v>
      </c>
      <c r="K1904" s="37"/>
      <c r="L1904" s="37"/>
    </row>
    <row r="1905" spans="1:12" x14ac:dyDescent="0.25">
      <c r="A1905" s="37" t="s">
        <v>1924</v>
      </c>
      <c r="B1905" s="37" t="s">
        <v>529</v>
      </c>
      <c r="C1905" s="37" t="s">
        <v>529</v>
      </c>
      <c r="D1905" s="37" t="b">
        <f t="shared" si="29"/>
        <v>1</v>
      </c>
      <c r="E1905" s="37" t="str">
        <f>VLOOKUP(C1905,'EDB naming'!$A$6:$B$36,2,)</f>
        <v>OtagoNet</v>
      </c>
      <c r="F1905" s="37" t="str">
        <f>VLOOKUP(A1905,'NZ.Stat (Format)'!$C$10:$D$2050,2,)</f>
        <v>Clutha district</v>
      </c>
      <c r="G1905" s="37" t="str">
        <f>VLOOKUP(F1905,'TLA-EDB'!$A$12:$C$78,3,)</f>
        <v>Yes</v>
      </c>
      <c r="H1905" s="65">
        <f>VLOOKUP($A1905,'NZ.Stat (Format)'!$C$10:$H$2050,4,)</f>
        <v>1950</v>
      </c>
      <c r="I1905" s="65">
        <f>VLOOKUP($A1905,'NZ.Stat (Format)'!$C$10:$H$2050,5,)</f>
        <v>1930</v>
      </c>
      <c r="J1905" s="65">
        <f>VLOOKUP($A1905,'NZ.Stat (Format)'!$C$10:$H$2050,6,)</f>
        <v>1900</v>
      </c>
      <c r="K1905" s="37"/>
      <c r="L1905" s="37"/>
    </row>
    <row r="1906" spans="1:12" x14ac:dyDescent="0.25">
      <c r="A1906" s="37" t="s">
        <v>1925</v>
      </c>
      <c r="B1906" s="37" t="s">
        <v>529</v>
      </c>
      <c r="C1906" s="37" t="s">
        <v>529</v>
      </c>
      <c r="D1906" s="37" t="b">
        <f t="shared" si="29"/>
        <v>1</v>
      </c>
      <c r="E1906" s="37" t="str">
        <f>VLOOKUP(C1906,'EDB naming'!$A$6:$B$36,2,)</f>
        <v>OtagoNet</v>
      </c>
      <c r="F1906" s="37" t="str">
        <f>VLOOKUP(A1906,'NZ.Stat (Format)'!$C$10:$D$2050,2,)</f>
        <v>Clutha district</v>
      </c>
      <c r="G1906" s="37" t="str">
        <f>VLOOKUP(F1906,'TLA-EDB'!$A$12:$C$78,3,)</f>
        <v>Yes</v>
      </c>
      <c r="H1906" s="65">
        <f>VLOOKUP($A1906,'NZ.Stat (Format)'!$C$10:$H$2050,4,)</f>
        <v>780</v>
      </c>
      <c r="I1906" s="65">
        <f>VLOOKUP($A1906,'NZ.Stat (Format)'!$C$10:$H$2050,5,)</f>
        <v>780</v>
      </c>
      <c r="J1906" s="65">
        <f>VLOOKUP($A1906,'NZ.Stat (Format)'!$C$10:$H$2050,6,)</f>
        <v>770</v>
      </c>
      <c r="K1906" s="37"/>
      <c r="L1906" s="37"/>
    </row>
    <row r="1907" spans="1:12" x14ac:dyDescent="0.25">
      <c r="A1907" s="37" t="s">
        <v>1926</v>
      </c>
      <c r="B1907" s="37" t="s">
        <v>79</v>
      </c>
      <c r="C1907" s="37" t="s">
        <v>79</v>
      </c>
      <c r="D1907" s="37" t="b">
        <f t="shared" si="29"/>
        <v>1</v>
      </c>
      <c r="E1907" s="37" t="str">
        <f>VLOOKUP(C1907,'EDB naming'!$A$6:$B$36,2,)</f>
        <v>The Power Company</v>
      </c>
      <c r="F1907" s="37" t="str">
        <f>VLOOKUP(A1907,'NZ.Stat (Format)'!$C$10:$D$2050,2,)</f>
        <v>Southland district</v>
      </c>
      <c r="G1907" s="37" t="str">
        <f>VLOOKUP(F1907,'TLA-EDB'!$A$12:$C$78,3,)</f>
        <v>Yes</v>
      </c>
      <c r="H1907" s="65">
        <f>VLOOKUP($A1907,'NZ.Stat (Format)'!$C$10:$H$2050,4,)</f>
        <v>2320</v>
      </c>
      <c r="I1907" s="65">
        <f>VLOOKUP($A1907,'NZ.Stat (Format)'!$C$10:$H$2050,5,)</f>
        <v>2330</v>
      </c>
      <c r="J1907" s="65">
        <f>VLOOKUP($A1907,'NZ.Stat (Format)'!$C$10:$H$2050,6,)</f>
        <v>2330</v>
      </c>
      <c r="K1907" s="37"/>
      <c r="L1907" s="37"/>
    </row>
    <row r="1908" spans="1:12" x14ac:dyDescent="0.25">
      <c r="A1908" s="37" t="s">
        <v>1927</v>
      </c>
      <c r="B1908" s="37" t="s">
        <v>529</v>
      </c>
      <c r="C1908" s="37" t="s">
        <v>529</v>
      </c>
      <c r="D1908" s="37" t="b">
        <f t="shared" si="29"/>
        <v>1</v>
      </c>
      <c r="E1908" s="37" t="str">
        <f>VLOOKUP(C1908,'EDB naming'!$A$6:$B$36,2,)</f>
        <v>OtagoNet</v>
      </c>
      <c r="F1908" s="37" t="str">
        <f>VLOOKUP(A1908,'NZ.Stat (Format)'!$C$10:$D$2050,2,)</f>
        <v>Clutha district</v>
      </c>
      <c r="G1908" s="37" t="str">
        <f>VLOOKUP(F1908,'TLA-EDB'!$A$12:$C$78,3,)</f>
        <v>Yes</v>
      </c>
      <c r="H1908" s="65">
        <f>VLOOKUP($A1908,'NZ.Stat (Format)'!$C$10:$H$2050,4,)</f>
        <v>230</v>
      </c>
      <c r="I1908" s="65">
        <f>VLOOKUP($A1908,'NZ.Stat (Format)'!$C$10:$H$2050,5,)</f>
        <v>240</v>
      </c>
      <c r="J1908" s="65">
        <f>VLOOKUP($A1908,'NZ.Stat (Format)'!$C$10:$H$2050,6,)</f>
        <v>240</v>
      </c>
      <c r="K1908" s="37"/>
      <c r="L1908" s="37"/>
    </row>
    <row r="1909" spans="1:12" x14ac:dyDescent="0.25">
      <c r="A1909" s="37" t="s">
        <v>1928</v>
      </c>
      <c r="B1909" s="37" t="s">
        <v>529</v>
      </c>
      <c r="C1909" s="37" t="s">
        <v>529</v>
      </c>
      <c r="D1909" s="37" t="b">
        <f t="shared" si="29"/>
        <v>1</v>
      </c>
      <c r="E1909" s="37" t="str">
        <f>VLOOKUP(C1909,'EDB naming'!$A$6:$B$36,2,)</f>
        <v>OtagoNet</v>
      </c>
      <c r="F1909" s="37" t="str">
        <f>VLOOKUP(A1909,'NZ.Stat (Format)'!$C$10:$D$2050,2,)</f>
        <v>Clutha district</v>
      </c>
      <c r="G1909" s="37" t="str">
        <f>VLOOKUP(F1909,'TLA-EDB'!$A$12:$C$78,3,)</f>
        <v>Yes</v>
      </c>
      <c r="H1909" s="65">
        <f>VLOOKUP($A1909,'NZ.Stat (Format)'!$C$10:$H$2050,4,)</f>
        <v>300</v>
      </c>
      <c r="I1909" s="65">
        <f>VLOOKUP($A1909,'NZ.Stat (Format)'!$C$10:$H$2050,5,)</f>
        <v>290</v>
      </c>
      <c r="J1909" s="65">
        <f>VLOOKUP($A1909,'NZ.Stat (Format)'!$C$10:$H$2050,6,)</f>
        <v>290</v>
      </c>
      <c r="K1909" s="37"/>
      <c r="L1909" s="37"/>
    </row>
    <row r="1910" spans="1:12" x14ac:dyDescent="0.25">
      <c r="A1910" s="37" t="s">
        <v>1929</v>
      </c>
      <c r="B1910" s="37" t="s">
        <v>529</v>
      </c>
      <c r="C1910" s="37" t="s">
        <v>529</v>
      </c>
      <c r="D1910" s="37" t="b">
        <f t="shared" si="29"/>
        <v>1</v>
      </c>
      <c r="E1910" s="37" t="str">
        <f>VLOOKUP(C1910,'EDB naming'!$A$6:$B$36,2,)</f>
        <v>OtagoNet</v>
      </c>
      <c r="F1910" s="37" t="str">
        <f>VLOOKUP(A1910,'NZ.Stat (Format)'!$C$10:$D$2050,2,)</f>
        <v>Clutha district</v>
      </c>
      <c r="G1910" s="37" t="str">
        <f>VLOOKUP(F1910,'TLA-EDB'!$A$12:$C$78,3,)</f>
        <v>Yes</v>
      </c>
      <c r="H1910" s="65">
        <f>VLOOKUP($A1910,'NZ.Stat (Format)'!$C$10:$H$2050,4,)</f>
        <v>3930</v>
      </c>
      <c r="I1910" s="65">
        <f>VLOOKUP($A1910,'NZ.Stat (Format)'!$C$10:$H$2050,5,)</f>
        <v>3840</v>
      </c>
      <c r="J1910" s="65">
        <f>VLOOKUP($A1910,'NZ.Stat (Format)'!$C$10:$H$2050,6,)</f>
        <v>3750</v>
      </c>
      <c r="K1910" s="37"/>
      <c r="L1910" s="37"/>
    </row>
    <row r="1911" spans="1:12" x14ac:dyDescent="0.25">
      <c r="A1911" s="37" t="s">
        <v>1930</v>
      </c>
      <c r="B1911" s="37" t="s">
        <v>529</v>
      </c>
      <c r="C1911" s="37" t="s">
        <v>529</v>
      </c>
      <c r="D1911" s="37" t="b">
        <f t="shared" si="29"/>
        <v>1</v>
      </c>
      <c r="E1911" s="37" t="str">
        <f>VLOOKUP(C1911,'EDB naming'!$A$6:$B$36,2,)</f>
        <v>OtagoNet</v>
      </c>
      <c r="F1911" s="37" t="str">
        <f>VLOOKUP(A1911,'NZ.Stat (Format)'!$C$10:$D$2050,2,)</f>
        <v>Clutha district</v>
      </c>
      <c r="G1911" s="37" t="str">
        <f>VLOOKUP(F1911,'TLA-EDB'!$A$12:$C$78,3,)</f>
        <v>Yes</v>
      </c>
      <c r="H1911" s="65">
        <f>VLOOKUP($A1911,'NZ.Stat (Format)'!$C$10:$H$2050,4,)</f>
        <v>1670</v>
      </c>
      <c r="I1911" s="65">
        <f>VLOOKUP($A1911,'NZ.Stat (Format)'!$C$10:$H$2050,5,)</f>
        <v>1650</v>
      </c>
      <c r="J1911" s="65">
        <f>VLOOKUP($A1911,'NZ.Stat (Format)'!$C$10:$H$2050,6,)</f>
        <v>1620</v>
      </c>
      <c r="K1911" s="37"/>
      <c r="L1911" s="37"/>
    </row>
    <row r="1912" spans="1:12" x14ac:dyDescent="0.25">
      <c r="A1912" s="37" t="s">
        <v>1931</v>
      </c>
      <c r="B1912" s="37" t="s">
        <v>79</v>
      </c>
      <c r="C1912" s="37" t="s">
        <v>79</v>
      </c>
      <c r="D1912" s="37" t="b">
        <f t="shared" si="29"/>
        <v>1</v>
      </c>
      <c r="E1912" s="37" t="str">
        <f>VLOOKUP(C1912,'EDB naming'!$A$6:$B$36,2,)</f>
        <v>The Power Company</v>
      </c>
      <c r="F1912" s="37" t="str">
        <f>VLOOKUP(A1912,'NZ.Stat (Format)'!$C$10:$D$2050,2,)</f>
        <v>Clutha district</v>
      </c>
      <c r="G1912" s="37" t="str">
        <f>VLOOKUP(F1912,'TLA-EDB'!$A$12:$C$78,3,)</f>
        <v>Yes</v>
      </c>
      <c r="H1912" s="65">
        <f>VLOOKUP($A1912,'NZ.Stat (Format)'!$C$10:$H$2050,4,)</f>
        <v>720</v>
      </c>
      <c r="I1912" s="65">
        <f>VLOOKUP($A1912,'NZ.Stat (Format)'!$C$10:$H$2050,5,)</f>
        <v>700</v>
      </c>
      <c r="J1912" s="65">
        <f>VLOOKUP($A1912,'NZ.Stat (Format)'!$C$10:$H$2050,6,)</f>
        <v>680</v>
      </c>
      <c r="K1912" s="37"/>
      <c r="L1912" s="37"/>
    </row>
    <row r="1913" spans="1:12" x14ac:dyDescent="0.25">
      <c r="A1913" s="37" t="s">
        <v>1932</v>
      </c>
      <c r="B1913" s="37" t="s">
        <v>529</v>
      </c>
      <c r="C1913" s="37" t="s">
        <v>529</v>
      </c>
      <c r="D1913" s="37" t="b">
        <f t="shared" si="29"/>
        <v>1</v>
      </c>
      <c r="E1913" s="37" t="str">
        <f>VLOOKUP(C1913,'EDB naming'!$A$6:$B$36,2,)</f>
        <v>OtagoNet</v>
      </c>
      <c r="F1913" s="37" t="str">
        <f>VLOOKUP(A1913,'NZ.Stat (Format)'!$C$10:$D$2050,2,)</f>
        <v>Clutha district</v>
      </c>
      <c r="G1913" s="37" t="str">
        <f>VLOOKUP(F1913,'TLA-EDB'!$A$12:$C$78,3,)</f>
        <v>Yes</v>
      </c>
      <c r="H1913" s="65">
        <f>VLOOKUP($A1913,'NZ.Stat (Format)'!$C$10:$H$2050,4,)</f>
        <v>410</v>
      </c>
      <c r="I1913" s="65">
        <f>VLOOKUP($A1913,'NZ.Stat (Format)'!$C$10:$H$2050,5,)</f>
        <v>400</v>
      </c>
      <c r="J1913" s="65">
        <f>VLOOKUP($A1913,'NZ.Stat (Format)'!$C$10:$H$2050,6,)</f>
        <v>400</v>
      </c>
      <c r="K1913" s="37"/>
      <c r="L1913" s="37"/>
    </row>
    <row r="1914" spans="1:12" x14ac:dyDescent="0.25">
      <c r="A1914" s="37" t="s">
        <v>1933</v>
      </c>
      <c r="B1914" s="37" t="s">
        <v>58</v>
      </c>
      <c r="C1914" s="37" t="s">
        <v>58</v>
      </c>
      <c r="D1914" s="37" t="b">
        <f t="shared" si="29"/>
        <v>1</v>
      </c>
      <c r="E1914" s="37" t="str">
        <f>VLOOKUP(C1914,'EDB naming'!$A$6:$B$36,2,)</f>
        <v>Aurora Energy</v>
      </c>
      <c r="F1914" s="37" t="str">
        <f>VLOOKUP(A1914,'NZ.Stat (Format)'!$C$10:$D$2050,2,)</f>
        <v>Central Otago district</v>
      </c>
      <c r="G1914" s="37" t="str">
        <f>VLOOKUP(F1914,'TLA-EDB'!$A$12:$C$78,3,)</f>
        <v>Yes</v>
      </c>
      <c r="H1914" s="65">
        <f>VLOOKUP($A1914,'NZ.Stat (Format)'!$C$10:$H$2050,4,)</f>
        <v>540</v>
      </c>
      <c r="I1914" s="65">
        <f>VLOOKUP($A1914,'NZ.Stat (Format)'!$C$10:$H$2050,5,)</f>
        <v>530</v>
      </c>
      <c r="J1914" s="65">
        <f>VLOOKUP($A1914,'NZ.Stat (Format)'!$C$10:$H$2050,6,)</f>
        <v>520</v>
      </c>
      <c r="K1914" s="37"/>
      <c r="L1914" s="37"/>
    </row>
    <row r="1915" spans="1:12" x14ac:dyDescent="0.25">
      <c r="A1915" s="37" t="s">
        <v>1934</v>
      </c>
      <c r="B1915" s="37" t="s">
        <v>529</v>
      </c>
      <c r="C1915" s="37" t="s">
        <v>529</v>
      </c>
      <c r="D1915" s="37" t="b">
        <f t="shared" si="29"/>
        <v>1</v>
      </c>
      <c r="E1915" s="37" t="str">
        <f>VLOOKUP(C1915,'EDB naming'!$A$6:$B$36,2,)</f>
        <v>OtagoNet</v>
      </c>
      <c r="F1915" s="37" t="str">
        <f>VLOOKUP(A1915,'NZ.Stat (Format)'!$C$10:$D$2050,2,)</f>
        <v>Central Otago district</v>
      </c>
      <c r="G1915" s="37" t="str">
        <f>VLOOKUP(F1915,'TLA-EDB'!$A$12:$C$78,3,)</f>
        <v>Yes</v>
      </c>
      <c r="H1915" s="65">
        <f>VLOOKUP($A1915,'NZ.Stat (Format)'!$C$10:$H$2050,4,)</f>
        <v>120</v>
      </c>
      <c r="I1915" s="65">
        <f>VLOOKUP($A1915,'NZ.Stat (Format)'!$C$10:$H$2050,5,)</f>
        <v>120</v>
      </c>
      <c r="J1915" s="65">
        <f>VLOOKUP($A1915,'NZ.Stat (Format)'!$C$10:$H$2050,6,)</f>
        <v>120</v>
      </c>
      <c r="K1915" s="37"/>
      <c r="L1915" s="37"/>
    </row>
    <row r="1916" spans="1:12" x14ac:dyDescent="0.25">
      <c r="A1916" s="37" t="s">
        <v>1935</v>
      </c>
      <c r="B1916" s="37" t="s">
        <v>58</v>
      </c>
      <c r="C1916" s="37" t="s">
        <v>58</v>
      </c>
      <c r="D1916" s="37" t="b">
        <f t="shared" si="29"/>
        <v>1</v>
      </c>
      <c r="E1916" s="37" t="str">
        <f>VLOOKUP(C1916,'EDB naming'!$A$6:$B$36,2,)</f>
        <v>Aurora Energy</v>
      </c>
      <c r="F1916" s="37" t="str">
        <f>VLOOKUP(A1916,'NZ.Stat (Format)'!$C$10:$D$2050,2,)</f>
        <v>Central Otago district</v>
      </c>
      <c r="G1916" s="37" t="str">
        <f>VLOOKUP(F1916,'TLA-EDB'!$A$12:$C$78,3,)</f>
        <v>Yes</v>
      </c>
      <c r="H1916" s="65">
        <f>VLOOKUP($A1916,'NZ.Stat (Format)'!$C$10:$H$2050,4,)</f>
        <v>5420</v>
      </c>
      <c r="I1916" s="65">
        <f>VLOOKUP($A1916,'NZ.Stat (Format)'!$C$10:$H$2050,5,)</f>
        <v>5920</v>
      </c>
      <c r="J1916" s="65">
        <f>VLOOKUP($A1916,'NZ.Stat (Format)'!$C$10:$H$2050,6,)</f>
        <v>6370</v>
      </c>
      <c r="K1916" s="37"/>
      <c r="L1916" s="37"/>
    </row>
    <row r="1917" spans="1:12" x14ac:dyDescent="0.25">
      <c r="A1917" s="37" t="s">
        <v>1936</v>
      </c>
      <c r="B1917" s="37" t="s">
        <v>58</v>
      </c>
      <c r="C1917" s="37" t="s">
        <v>58</v>
      </c>
      <c r="D1917" s="37" t="b">
        <f t="shared" si="29"/>
        <v>1</v>
      </c>
      <c r="E1917" s="37" t="str">
        <f>VLOOKUP(C1917,'EDB naming'!$A$6:$B$36,2,)</f>
        <v>Aurora Energy</v>
      </c>
      <c r="F1917" s="37" t="str">
        <f>VLOOKUP(A1917,'NZ.Stat (Format)'!$C$10:$D$2050,2,)</f>
        <v>Central Otago district</v>
      </c>
      <c r="G1917" s="37" t="str">
        <f>VLOOKUP(F1917,'TLA-EDB'!$A$12:$C$78,3,)</f>
        <v>Yes</v>
      </c>
      <c r="H1917" s="65">
        <f>VLOOKUP($A1917,'NZ.Stat (Format)'!$C$10:$H$2050,4,)</f>
        <v>1140</v>
      </c>
      <c r="I1917" s="65">
        <f>VLOOKUP($A1917,'NZ.Stat (Format)'!$C$10:$H$2050,5,)</f>
        <v>1190</v>
      </c>
      <c r="J1917" s="65">
        <f>VLOOKUP($A1917,'NZ.Stat (Format)'!$C$10:$H$2050,6,)</f>
        <v>1230</v>
      </c>
      <c r="K1917" s="37"/>
      <c r="L1917" s="37"/>
    </row>
    <row r="1918" spans="1:12" x14ac:dyDescent="0.25">
      <c r="A1918" s="37" t="s">
        <v>1937</v>
      </c>
      <c r="B1918" s="37" t="s">
        <v>58</v>
      </c>
      <c r="C1918" s="37" t="s">
        <v>58</v>
      </c>
      <c r="D1918" s="37" t="b">
        <f t="shared" si="29"/>
        <v>1</v>
      </c>
      <c r="E1918" s="37" t="str">
        <f>VLOOKUP(C1918,'EDB naming'!$A$6:$B$36,2,)</f>
        <v>Aurora Energy</v>
      </c>
      <c r="F1918" s="37" t="str">
        <f>VLOOKUP(A1918,'NZ.Stat (Format)'!$C$10:$D$2050,2,)</f>
        <v>Queenstown-Lakes district</v>
      </c>
      <c r="G1918" s="37" t="str">
        <f>VLOOKUP(F1918,'TLA-EDB'!$A$12:$C$78,3,)</f>
        <v>Yes</v>
      </c>
      <c r="H1918" s="65">
        <f>VLOOKUP($A1918,'NZ.Stat (Format)'!$C$10:$H$2050,4,)</f>
        <v>2780</v>
      </c>
      <c r="I1918" s="65">
        <f>VLOOKUP($A1918,'NZ.Stat (Format)'!$C$10:$H$2050,5,)</f>
        <v>3140</v>
      </c>
      <c r="J1918" s="65">
        <f>VLOOKUP($A1918,'NZ.Stat (Format)'!$C$10:$H$2050,6,)</f>
        <v>3510</v>
      </c>
      <c r="K1918" s="37"/>
      <c r="L1918" s="37"/>
    </row>
    <row r="1919" spans="1:12" x14ac:dyDescent="0.25">
      <c r="A1919" s="37" t="s">
        <v>1938</v>
      </c>
      <c r="B1919" s="37" t="s">
        <v>58</v>
      </c>
      <c r="C1919" s="37" t="s">
        <v>2119</v>
      </c>
      <c r="D1919" s="37" t="b">
        <f t="shared" si="29"/>
        <v>0</v>
      </c>
      <c r="E1919" s="37" t="str">
        <f>VLOOKUP(C1919,'EDB naming'!$A$6:$B$36,2,)</f>
        <v>None</v>
      </c>
      <c r="F1919" s="37" t="str">
        <f>VLOOKUP(A1919,'NZ.Stat (Format)'!$C$10:$D$2050,2,)</f>
        <v>Queenstown-Lakes district</v>
      </c>
      <c r="G1919" s="37" t="str">
        <f>VLOOKUP(F1919,'TLA-EDB'!$A$12:$C$78,3,)</f>
        <v>Yes</v>
      </c>
      <c r="H1919" s="65">
        <f>VLOOKUP($A1919,'NZ.Stat (Format)'!$C$10:$H$2050,4,)</f>
        <v>0</v>
      </c>
      <c r="I1919" s="65">
        <f>VLOOKUP($A1919,'NZ.Stat (Format)'!$C$10:$H$2050,5,)</f>
        <v>0</v>
      </c>
      <c r="J1919" s="65">
        <f>VLOOKUP($A1919,'NZ.Stat (Format)'!$C$10:$H$2050,6,)</f>
        <v>0</v>
      </c>
      <c r="K1919" s="37"/>
      <c r="L1919" s="37" t="s">
        <v>4170</v>
      </c>
    </row>
    <row r="1920" spans="1:12" x14ac:dyDescent="0.25">
      <c r="A1920" s="37" t="s">
        <v>1939</v>
      </c>
      <c r="B1920" s="37" t="s">
        <v>58</v>
      </c>
      <c r="C1920" s="37" t="s">
        <v>58</v>
      </c>
      <c r="D1920" s="37" t="b">
        <f t="shared" si="29"/>
        <v>1</v>
      </c>
      <c r="E1920" s="37" t="str">
        <f>VLOOKUP(C1920,'EDB naming'!$A$6:$B$36,2,)</f>
        <v>Aurora Energy</v>
      </c>
      <c r="F1920" s="37" t="str">
        <f>VLOOKUP(A1920,'NZ.Stat (Format)'!$C$10:$D$2050,2,)</f>
        <v>Queenstown-Lakes district</v>
      </c>
      <c r="G1920" s="37" t="str">
        <f>VLOOKUP(F1920,'TLA-EDB'!$A$12:$C$78,3,)</f>
        <v>Yes</v>
      </c>
      <c r="H1920" s="65">
        <f>VLOOKUP($A1920,'NZ.Stat (Format)'!$C$10:$H$2050,4,)</f>
        <v>2550</v>
      </c>
      <c r="I1920" s="65">
        <f>VLOOKUP($A1920,'NZ.Stat (Format)'!$C$10:$H$2050,5,)</f>
        <v>2740</v>
      </c>
      <c r="J1920" s="65">
        <f>VLOOKUP($A1920,'NZ.Stat (Format)'!$C$10:$H$2050,6,)</f>
        <v>2830</v>
      </c>
      <c r="K1920" s="37"/>
      <c r="L1920" s="37"/>
    </row>
    <row r="1921" spans="1:12" x14ac:dyDescent="0.25">
      <c r="A1921" s="37" t="s">
        <v>1940</v>
      </c>
      <c r="B1921" s="37" t="s">
        <v>58</v>
      </c>
      <c r="C1921" s="37" t="s">
        <v>58</v>
      </c>
      <c r="D1921" s="37" t="b">
        <f t="shared" si="29"/>
        <v>1</v>
      </c>
      <c r="E1921" s="37" t="str">
        <f>VLOOKUP(C1921,'EDB naming'!$A$6:$B$36,2,)</f>
        <v>Aurora Energy</v>
      </c>
      <c r="F1921" s="37" t="str">
        <f>VLOOKUP(A1921,'NZ.Stat (Format)'!$C$10:$D$2050,2,)</f>
        <v>Central Otago district</v>
      </c>
      <c r="G1921" s="37" t="str">
        <f>VLOOKUP(F1921,'TLA-EDB'!$A$12:$C$78,3,)</f>
        <v>Yes</v>
      </c>
      <c r="H1921" s="65">
        <f>VLOOKUP($A1921,'NZ.Stat (Format)'!$C$10:$H$2050,4,)</f>
        <v>5200</v>
      </c>
      <c r="I1921" s="65">
        <f>VLOOKUP($A1921,'NZ.Stat (Format)'!$C$10:$H$2050,5,)</f>
        <v>5340</v>
      </c>
      <c r="J1921" s="65">
        <f>VLOOKUP($A1921,'NZ.Stat (Format)'!$C$10:$H$2050,6,)</f>
        <v>5440</v>
      </c>
      <c r="K1921" s="37"/>
      <c r="L1921" s="37"/>
    </row>
    <row r="1922" spans="1:12" x14ac:dyDescent="0.25">
      <c r="A1922" s="37" t="s">
        <v>1941</v>
      </c>
      <c r="B1922" s="37" t="s">
        <v>58</v>
      </c>
      <c r="C1922" s="37" t="s">
        <v>529</v>
      </c>
      <c r="D1922" s="37" t="b">
        <f t="shared" si="29"/>
        <v>0</v>
      </c>
      <c r="E1922" s="37" t="str">
        <f>VLOOKUP(C1922,'EDB naming'!$A$6:$B$36,2,)</f>
        <v>OtagoNet</v>
      </c>
      <c r="F1922" s="37" t="str">
        <f>VLOOKUP(A1922,'NZ.Stat (Format)'!$C$10:$D$2050,2,)</f>
        <v>Queenstown-Lakes district</v>
      </c>
      <c r="G1922" s="37" t="str">
        <f>VLOOKUP(F1922,'TLA-EDB'!$A$12:$C$78,3,)</f>
        <v>Yes</v>
      </c>
      <c r="H1922" s="65">
        <f>VLOOKUP($A1922,'NZ.Stat (Format)'!$C$10:$H$2050,4,)</f>
        <v>3320</v>
      </c>
      <c r="I1922" s="65">
        <f>VLOOKUP($A1922,'NZ.Stat (Format)'!$C$10:$H$2050,5,)</f>
        <v>4160</v>
      </c>
      <c r="J1922" s="65">
        <f>VLOOKUP($A1922,'NZ.Stat (Format)'!$C$10:$H$2050,6,)</f>
        <v>4460</v>
      </c>
      <c r="K1922" s="37"/>
      <c r="L1922" s="37" t="s">
        <v>4178</v>
      </c>
    </row>
    <row r="1923" spans="1:12" x14ac:dyDescent="0.25">
      <c r="A1923" s="37" t="s">
        <v>1942</v>
      </c>
      <c r="B1923" s="37" t="s">
        <v>58</v>
      </c>
      <c r="C1923" s="37" t="s">
        <v>58</v>
      </c>
      <c r="D1923" s="37" t="b">
        <f t="shared" si="29"/>
        <v>1</v>
      </c>
      <c r="E1923" s="37" t="str">
        <f>VLOOKUP(C1923,'EDB naming'!$A$6:$B$36,2,)</f>
        <v>Aurora Energy</v>
      </c>
      <c r="F1923" s="37" t="str">
        <f>VLOOKUP(A1923,'NZ.Stat (Format)'!$C$10:$D$2050,2,)</f>
        <v>Central Otago district</v>
      </c>
      <c r="G1923" s="37" t="str">
        <f>VLOOKUP(F1923,'TLA-EDB'!$A$12:$C$78,3,)</f>
        <v>Yes</v>
      </c>
      <c r="H1923" s="65">
        <f>VLOOKUP($A1923,'NZ.Stat (Format)'!$C$10:$H$2050,4,)</f>
        <v>5070</v>
      </c>
      <c r="I1923" s="65">
        <f>VLOOKUP($A1923,'NZ.Stat (Format)'!$C$10:$H$2050,5,)</f>
        <v>5340</v>
      </c>
      <c r="J1923" s="65">
        <f>VLOOKUP($A1923,'NZ.Stat (Format)'!$C$10:$H$2050,6,)</f>
        <v>5560</v>
      </c>
      <c r="K1923" s="37"/>
      <c r="L1923" s="37"/>
    </row>
    <row r="1924" spans="1:12" x14ac:dyDescent="0.25">
      <c r="A1924" s="37" t="s">
        <v>1943</v>
      </c>
      <c r="B1924" s="37" t="s">
        <v>58</v>
      </c>
      <c r="C1924" s="37" t="s">
        <v>58</v>
      </c>
      <c r="D1924" s="37" t="b">
        <f t="shared" si="29"/>
        <v>1</v>
      </c>
      <c r="E1924" s="37" t="str">
        <f>VLOOKUP(C1924,'EDB naming'!$A$6:$B$36,2,)</f>
        <v>Aurora Energy</v>
      </c>
      <c r="F1924" s="37" t="str">
        <f>VLOOKUP(A1924,'NZ.Stat (Format)'!$C$10:$D$2050,2,)</f>
        <v>Queenstown-Lakes district</v>
      </c>
      <c r="G1924" s="37" t="str">
        <f>VLOOKUP(F1924,'TLA-EDB'!$A$12:$C$78,3,)</f>
        <v>Yes</v>
      </c>
      <c r="H1924" s="65">
        <f>VLOOKUP($A1924,'NZ.Stat (Format)'!$C$10:$H$2050,4,)</f>
        <v>2080</v>
      </c>
      <c r="I1924" s="65">
        <f>VLOOKUP($A1924,'NZ.Stat (Format)'!$C$10:$H$2050,5,)</f>
        <v>2130</v>
      </c>
      <c r="J1924" s="65">
        <f>VLOOKUP($A1924,'NZ.Stat (Format)'!$C$10:$H$2050,6,)</f>
        <v>2190</v>
      </c>
      <c r="K1924" s="37"/>
      <c r="L1924" s="37"/>
    </row>
    <row r="1925" spans="1:12" x14ac:dyDescent="0.25">
      <c r="A1925" s="37" t="s">
        <v>1944</v>
      </c>
      <c r="B1925" s="37" t="s">
        <v>79</v>
      </c>
      <c r="C1925" s="37" t="s">
        <v>79</v>
      </c>
      <c r="D1925" s="37" t="b">
        <f t="shared" si="29"/>
        <v>1</v>
      </c>
      <c r="E1925" s="37" t="str">
        <f>VLOOKUP(C1925,'EDB naming'!$A$6:$B$36,2,)</f>
        <v>The Power Company</v>
      </c>
      <c r="F1925" s="37" t="str">
        <f>VLOOKUP(A1925,'NZ.Stat (Format)'!$C$10:$D$2050,2,)</f>
        <v>Southland district</v>
      </c>
      <c r="G1925" s="37" t="str">
        <f>VLOOKUP(F1925,'TLA-EDB'!$A$12:$C$78,3,)</f>
        <v>Yes</v>
      </c>
      <c r="H1925" s="65">
        <f>VLOOKUP($A1925,'NZ.Stat (Format)'!$C$10:$H$2050,4,)</f>
        <v>370</v>
      </c>
      <c r="I1925" s="65">
        <f>VLOOKUP($A1925,'NZ.Stat (Format)'!$C$10:$H$2050,5,)</f>
        <v>360</v>
      </c>
      <c r="J1925" s="65">
        <f>VLOOKUP($A1925,'NZ.Stat (Format)'!$C$10:$H$2050,6,)</f>
        <v>360</v>
      </c>
      <c r="K1925" s="37"/>
      <c r="L1925" s="37"/>
    </row>
    <row r="1926" spans="1:12" x14ac:dyDescent="0.25">
      <c r="A1926" s="37" t="s">
        <v>1945</v>
      </c>
      <c r="B1926" s="37" t="s">
        <v>58</v>
      </c>
      <c r="C1926" s="37" t="s">
        <v>58</v>
      </c>
      <c r="D1926" s="37" t="b">
        <f t="shared" si="29"/>
        <v>1</v>
      </c>
      <c r="E1926" s="37" t="str">
        <f>VLOOKUP(C1926,'EDB naming'!$A$6:$B$36,2,)</f>
        <v>Aurora Energy</v>
      </c>
      <c r="F1926" s="37" t="str">
        <f>VLOOKUP(A1926,'NZ.Stat (Format)'!$C$10:$D$2050,2,)</f>
        <v>Queenstown-Lakes district</v>
      </c>
      <c r="G1926" s="37" t="str">
        <f>VLOOKUP(F1926,'TLA-EDB'!$A$12:$C$78,3,)</f>
        <v>Yes</v>
      </c>
      <c r="H1926" s="65">
        <f>VLOOKUP($A1926,'NZ.Stat (Format)'!$C$10:$H$2050,4,)</f>
        <v>1230</v>
      </c>
      <c r="I1926" s="65">
        <f>VLOOKUP($A1926,'NZ.Stat (Format)'!$C$10:$H$2050,5,)</f>
        <v>1390</v>
      </c>
      <c r="J1926" s="65">
        <f>VLOOKUP($A1926,'NZ.Stat (Format)'!$C$10:$H$2050,6,)</f>
        <v>1560</v>
      </c>
      <c r="K1926" s="37"/>
      <c r="L1926" s="37"/>
    </row>
    <row r="1927" spans="1:12" x14ac:dyDescent="0.25">
      <c r="A1927" s="37" t="s">
        <v>1946</v>
      </c>
      <c r="B1927" s="37" t="s">
        <v>58</v>
      </c>
      <c r="C1927" s="37" t="s">
        <v>58</v>
      </c>
      <c r="D1927" s="37" t="b">
        <f t="shared" si="29"/>
        <v>1</v>
      </c>
      <c r="E1927" s="37" t="str">
        <f>VLOOKUP(C1927,'EDB naming'!$A$6:$B$36,2,)</f>
        <v>Aurora Energy</v>
      </c>
      <c r="F1927" s="37" t="str">
        <f>VLOOKUP(A1927,'NZ.Stat (Format)'!$C$10:$D$2050,2,)</f>
        <v>Queenstown-Lakes district</v>
      </c>
      <c r="G1927" s="37" t="str">
        <f>VLOOKUP(F1927,'TLA-EDB'!$A$12:$C$78,3,)</f>
        <v>Yes</v>
      </c>
      <c r="H1927" s="65">
        <f>VLOOKUP($A1927,'NZ.Stat (Format)'!$C$10:$H$2050,4,)</f>
        <v>2900</v>
      </c>
      <c r="I1927" s="65">
        <f>VLOOKUP($A1927,'NZ.Stat (Format)'!$C$10:$H$2050,5,)</f>
        <v>2970</v>
      </c>
      <c r="J1927" s="65">
        <f>VLOOKUP($A1927,'NZ.Stat (Format)'!$C$10:$H$2050,6,)</f>
        <v>3030</v>
      </c>
      <c r="K1927" s="37"/>
      <c r="L1927" s="37"/>
    </row>
    <row r="1928" spans="1:12" x14ac:dyDescent="0.25">
      <c r="A1928" s="37" t="s">
        <v>1947</v>
      </c>
      <c r="B1928" s="37" t="s">
        <v>58</v>
      </c>
      <c r="C1928" s="37" t="s">
        <v>2119</v>
      </c>
      <c r="D1928" s="37" t="b">
        <f t="shared" si="29"/>
        <v>0</v>
      </c>
      <c r="E1928" s="37" t="str">
        <f>VLOOKUP(C1928,'EDB naming'!$A$6:$B$36,2,)</f>
        <v>None</v>
      </c>
      <c r="F1928" s="37" t="str">
        <f>VLOOKUP(A1928,'NZ.Stat (Format)'!$C$10:$D$2050,2,)</f>
        <v>Queenstown-Lakes district</v>
      </c>
      <c r="G1928" s="37" t="str">
        <f>VLOOKUP(F1928,'TLA-EDB'!$A$12:$C$78,3,)</f>
        <v>Yes</v>
      </c>
      <c r="H1928" s="65">
        <f>VLOOKUP($A1928,'NZ.Stat (Format)'!$C$10:$H$2050,4,)</f>
        <v>0</v>
      </c>
      <c r="I1928" s="65">
        <f>VLOOKUP($A1928,'NZ.Stat (Format)'!$C$10:$H$2050,5,)</f>
        <v>0</v>
      </c>
      <c r="J1928" s="65">
        <f>VLOOKUP($A1928,'NZ.Stat (Format)'!$C$10:$H$2050,6,)</f>
        <v>0</v>
      </c>
      <c r="K1928" s="37"/>
      <c r="L1928" s="37" t="s">
        <v>4170</v>
      </c>
    </row>
    <row r="1929" spans="1:12" x14ac:dyDescent="0.25">
      <c r="A1929" s="37" t="s">
        <v>1948</v>
      </c>
      <c r="B1929" s="37" t="s">
        <v>58</v>
      </c>
      <c r="C1929" s="37" t="s">
        <v>58</v>
      </c>
      <c r="D1929" s="37" t="b">
        <f t="shared" si="29"/>
        <v>1</v>
      </c>
      <c r="E1929" s="37" t="str">
        <f>VLOOKUP(C1929,'EDB naming'!$A$6:$B$36,2,)</f>
        <v>Aurora Energy</v>
      </c>
      <c r="F1929" s="37" t="str">
        <f>VLOOKUP(A1929,'NZ.Stat (Format)'!$C$10:$D$2050,2,)</f>
        <v>Queenstown-Lakes district</v>
      </c>
      <c r="G1929" s="37" t="str">
        <f>VLOOKUP(F1929,'TLA-EDB'!$A$12:$C$78,3,)</f>
        <v>Yes</v>
      </c>
      <c r="H1929" s="65">
        <f>VLOOKUP($A1929,'NZ.Stat (Format)'!$C$10:$H$2050,4,)</f>
        <v>860</v>
      </c>
      <c r="I1929" s="65">
        <f>VLOOKUP($A1929,'NZ.Stat (Format)'!$C$10:$H$2050,5,)</f>
        <v>1510</v>
      </c>
      <c r="J1929" s="65">
        <f>VLOOKUP($A1929,'NZ.Stat (Format)'!$C$10:$H$2050,6,)</f>
        <v>1930</v>
      </c>
      <c r="K1929" s="37"/>
      <c r="L1929" s="37"/>
    </row>
    <row r="1930" spans="1:12" x14ac:dyDescent="0.25">
      <c r="A1930" s="37" t="s">
        <v>1949</v>
      </c>
      <c r="B1930" s="37" t="s">
        <v>79</v>
      </c>
      <c r="C1930" s="37" t="s">
        <v>79</v>
      </c>
      <c r="D1930" s="37" t="b">
        <f t="shared" si="29"/>
        <v>1</v>
      </c>
      <c r="E1930" s="37" t="str">
        <f>VLOOKUP(C1930,'EDB naming'!$A$6:$B$36,2,)</f>
        <v>The Power Company</v>
      </c>
      <c r="F1930" s="37" t="str">
        <f>VLOOKUP(A1930,'NZ.Stat (Format)'!$C$10:$D$2050,2,)</f>
        <v>Southland district</v>
      </c>
      <c r="G1930" s="37" t="str">
        <f>VLOOKUP(F1930,'TLA-EDB'!$A$12:$C$78,3,)</f>
        <v>Yes</v>
      </c>
      <c r="H1930" s="65">
        <f>VLOOKUP($A1930,'NZ.Stat (Format)'!$C$10:$H$2050,4,)</f>
        <v>410</v>
      </c>
      <c r="I1930" s="65">
        <f>VLOOKUP($A1930,'NZ.Stat (Format)'!$C$10:$H$2050,5,)</f>
        <v>400</v>
      </c>
      <c r="J1930" s="65">
        <f>VLOOKUP($A1930,'NZ.Stat (Format)'!$C$10:$H$2050,6,)</f>
        <v>390</v>
      </c>
      <c r="K1930" s="37"/>
      <c r="L1930" s="37"/>
    </row>
    <row r="1931" spans="1:12" x14ac:dyDescent="0.25">
      <c r="A1931" s="37" t="s">
        <v>1950</v>
      </c>
      <c r="B1931" s="37" t="s">
        <v>58</v>
      </c>
      <c r="C1931" s="37" t="s">
        <v>58</v>
      </c>
      <c r="D1931" s="37" t="b">
        <f t="shared" si="29"/>
        <v>1</v>
      </c>
      <c r="E1931" s="37" t="str">
        <f>VLOOKUP(C1931,'EDB naming'!$A$6:$B$36,2,)</f>
        <v>Aurora Energy</v>
      </c>
      <c r="F1931" s="37" t="str">
        <f>VLOOKUP(A1931,'NZ.Stat (Format)'!$C$10:$D$2050,2,)</f>
        <v>Queenstown-Lakes district</v>
      </c>
      <c r="G1931" s="37" t="str">
        <f>VLOOKUP(F1931,'TLA-EDB'!$A$12:$C$78,3,)</f>
        <v>Yes</v>
      </c>
      <c r="H1931" s="65">
        <f>VLOOKUP($A1931,'NZ.Stat (Format)'!$C$10:$H$2050,4,)</f>
        <v>4370</v>
      </c>
      <c r="I1931" s="65">
        <f>VLOOKUP($A1931,'NZ.Stat (Format)'!$C$10:$H$2050,5,)</f>
        <v>4650</v>
      </c>
      <c r="J1931" s="65">
        <f>VLOOKUP($A1931,'NZ.Stat (Format)'!$C$10:$H$2050,6,)</f>
        <v>4830</v>
      </c>
      <c r="K1931" s="37"/>
      <c r="L1931" s="37"/>
    </row>
    <row r="1932" spans="1:12" x14ac:dyDescent="0.25">
      <c r="A1932" s="37" t="s">
        <v>1951</v>
      </c>
      <c r="B1932" s="37" t="s">
        <v>58</v>
      </c>
      <c r="C1932" s="37" t="s">
        <v>58</v>
      </c>
      <c r="D1932" s="37" t="b">
        <f t="shared" si="29"/>
        <v>1</v>
      </c>
      <c r="E1932" s="37" t="str">
        <f>VLOOKUP(C1932,'EDB naming'!$A$6:$B$36,2,)</f>
        <v>Aurora Energy</v>
      </c>
      <c r="F1932" s="37" t="str">
        <f>VLOOKUP(A1932,'NZ.Stat (Format)'!$C$10:$D$2050,2,)</f>
        <v>Queenstown-Lakes district</v>
      </c>
      <c r="G1932" s="37" t="str">
        <f>VLOOKUP(F1932,'TLA-EDB'!$A$12:$C$78,3,)</f>
        <v>Yes</v>
      </c>
      <c r="H1932" s="65">
        <f>VLOOKUP($A1932,'NZ.Stat (Format)'!$C$10:$H$2050,4,)</f>
        <v>1060</v>
      </c>
      <c r="I1932" s="65">
        <f>VLOOKUP($A1932,'NZ.Stat (Format)'!$C$10:$H$2050,5,)</f>
        <v>1240</v>
      </c>
      <c r="J1932" s="65">
        <f>VLOOKUP($A1932,'NZ.Stat (Format)'!$C$10:$H$2050,6,)</f>
        <v>1410</v>
      </c>
      <c r="K1932" s="37"/>
      <c r="L1932" s="37"/>
    </row>
    <row r="1933" spans="1:12" x14ac:dyDescent="0.25">
      <c r="A1933" s="37" t="s">
        <v>1952</v>
      </c>
      <c r="B1933" s="37" t="s">
        <v>79</v>
      </c>
      <c r="C1933" s="37" t="s">
        <v>79</v>
      </c>
      <c r="D1933" s="37" t="b">
        <f t="shared" si="29"/>
        <v>1</v>
      </c>
      <c r="E1933" s="37" t="str">
        <f>VLOOKUP(C1933,'EDB naming'!$A$6:$B$36,2,)</f>
        <v>The Power Company</v>
      </c>
      <c r="F1933" s="37" t="str">
        <f>VLOOKUP(A1933,'NZ.Stat (Format)'!$C$10:$D$2050,2,)</f>
        <v>Southland district</v>
      </c>
      <c r="G1933" s="37" t="str">
        <f>VLOOKUP(F1933,'TLA-EDB'!$A$12:$C$78,3,)</f>
        <v>Yes</v>
      </c>
      <c r="H1933" s="65">
        <f>VLOOKUP($A1933,'NZ.Stat (Format)'!$C$10:$H$2050,4,)</f>
        <v>550</v>
      </c>
      <c r="I1933" s="65">
        <f>VLOOKUP($A1933,'NZ.Stat (Format)'!$C$10:$H$2050,5,)</f>
        <v>550</v>
      </c>
      <c r="J1933" s="65">
        <f>VLOOKUP($A1933,'NZ.Stat (Format)'!$C$10:$H$2050,6,)</f>
        <v>540</v>
      </c>
      <c r="K1933" s="37"/>
      <c r="L1933" s="37"/>
    </row>
    <row r="1934" spans="1:12" x14ac:dyDescent="0.25">
      <c r="A1934" s="37" t="s">
        <v>1953</v>
      </c>
      <c r="B1934" s="37" t="s">
        <v>79</v>
      </c>
      <c r="C1934" s="37" t="s">
        <v>79</v>
      </c>
      <c r="D1934" s="37" t="b">
        <f t="shared" si="29"/>
        <v>1</v>
      </c>
      <c r="E1934" s="37" t="str">
        <f>VLOOKUP(C1934,'EDB naming'!$A$6:$B$36,2,)</f>
        <v>The Power Company</v>
      </c>
      <c r="F1934" s="37" t="str">
        <f>VLOOKUP(A1934,'NZ.Stat (Format)'!$C$10:$D$2050,2,)</f>
        <v>Southland district</v>
      </c>
      <c r="G1934" s="37" t="str">
        <f>VLOOKUP(F1934,'TLA-EDB'!$A$12:$C$78,3,)</f>
        <v>Yes</v>
      </c>
      <c r="H1934" s="65">
        <f>VLOOKUP($A1934,'NZ.Stat (Format)'!$C$10:$H$2050,4,)</f>
        <v>350</v>
      </c>
      <c r="I1934" s="65">
        <f>VLOOKUP($A1934,'NZ.Stat (Format)'!$C$10:$H$2050,5,)</f>
        <v>350</v>
      </c>
      <c r="J1934" s="65">
        <f>VLOOKUP($A1934,'NZ.Stat (Format)'!$C$10:$H$2050,6,)</f>
        <v>350</v>
      </c>
      <c r="K1934" s="37"/>
      <c r="L1934" s="37"/>
    </row>
    <row r="1935" spans="1:12" x14ac:dyDescent="0.25">
      <c r="A1935" s="37" t="s">
        <v>1954</v>
      </c>
      <c r="B1935" s="37" t="s">
        <v>79</v>
      </c>
      <c r="C1935" s="37" t="s">
        <v>79</v>
      </c>
      <c r="D1935" s="37" t="b">
        <f t="shared" si="29"/>
        <v>1</v>
      </c>
      <c r="E1935" s="37" t="str">
        <f>VLOOKUP(C1935,'EDB naming'!$A$6:$B$36,2,)</f>
        <v>The Power Company</v>
      </c>
      <c r="F1935" s="37" t="str">
        <f>VLOOKUP(A1935,'NZ.Stat (Format)'!$C$10:$D$2050,2,)</f>
        <v>Invercargill city</v>
      </c>
      <c r="G1935" s="37" t="str">
        <f>VLOOKUP(F1935,'TLA-EDB'!$A$12:$C$78,3,)</f>
        <v>Yes</v>
      </c>
      <c r="H1935" s="65">
        <f>VLOOKUP($A1935,'NZ.Stat (Format)'!$C$10:$H$2050,4,)</f>
        <v>3720</v>
      </c>
      <c r="I1935" s="65">
        <f>VLOOKUP($A1935,'NZ.Stat (Format)'!$C$10:$H$2050,5,)</f>
        <v>3750</v>
      </c>
      <c r="J1935" s="65">
        <f>VLOOKUP($A1935,'NZ.Stat (Format)'!$C$10:$H$2050,6,)</f>
        <v>3750</v>
      </c>
      <c r="K1935" s="37"/>
      <c r="L1935" s="37"/>
    </row>
    <row r="1936" spans="1:12" x14ac:dyDescent="0.25">
      <c r="A1936" s="37" t="s">
        <v>1955</v>
      </c>
      <c r="B1936" s="37" t="s">
        <v>79</v>
      </c>
      <c r="C1936" s="37" t="s">
        <v>79</v>
      </c>
      <c r="D1936" s="37" t="b">
        <f t="shared" si="29"/>
        <v>1</v>
      </c>
      <c r="E1936" s="37" t="str">
        <f>VLOOKUP(C1936,'EDB naming'!$A$6:$B$36,2,)</f>
        <v>The Power Company</v>
      </c>
      <c r="F1936" s="37" t="str">
        <f>VLOOKUP(A1936,'NZ.Stat (Format)'!$C$10:$D$2050,2,)</f>
        <v>Invercargill city</v>
      </c>
      <c r="G1936" s="37" t="str">
        <f>VLOOKUP(F1936,'TLA-EDB'!$A$12:$C$78,3,)</f>
        <v>Yes</v>
      </c>
      <c r="H1936" s="65">
        <f>VLOOKUP($A1936,'NZ.Stat (Format)'!$C$10:$H$2050,4,)</f>
        <v>1540</v>
      </c>
      <c r="I1936" s="65">
        <f>VLOOKUP($A1936,'NZ.Stat (Format)'!$C$10:$H$2050,5,)</f>
        <v>1620</v>
      </c>
      <c r="J1936" s="65">
        <f>VLOOKUP($A1936,'NZ.Stat (Format)'!$C$10:$H$2050,6,)</f>
        <v>1700</v>
      </c>
      <c r="K1936" s="37"/>
      <c r="L1936" s="37"/>
    </row>
    <row r="1937" spans="1:12" x14ac:dyDescent="0.25">
      <c r="A1937" s="37" t="s">
        <v>1956</v>
      </c>
      <c r="B1937" s="37" t="s">
        <v>569</v>
      </c>
      <c r="C1937" s="37" t="s">
        <v>569</v>
      </c>
      <c r="D1937" s="37" t="b">
        <f t="shared" si="29"/>
        <v>1</v>
      </c>
      <c r="E1937" s="37" t="str">
        <f>VLOOKUP(C1937,'EDB naming'!$A$6:$B$36,2,)</f>
        <v>Electricity Invercargill</v>
      </c>
      <c r="F1937" s="37" t="str">
        <f>VLOOKUP(A1937,'NZ.Stat (Format)'!$C$10:$D$2050,2,)</f>
        <v>Invercargill city</v>
      </c>
      <c r="G1937" s="37" t="str">
        <f>VLOOKUP(F1937,'TLA-EDB'!$A$12:$C$78,3,)</f>
        <v>Yes</v>
      </c>
      <c r="H1937" s="65">
        <f>VLOOKUP($A1937,'NZ.Stat (Format)'!$C$10:$H$2050,4,)</f>
        <v>2500</v>
      </c>
      <c r="I1937" s="65">
        <f>VLOOKUP($A1937,'NZ.Stat (Format)'!$C$10:$H$2050,5,)</f>
        <v>2510</v>
      </c>
      <c r="J1937" s="65">
        <f>VLOOKUP($A1937,'NZ.Stat (Format)'!$C$10:$H$2050,6,)</f>
        <v>2510</v>
      </c>
      <c r="K1937" s="37"/>
      <c r="L1937" s="37"/>
    </row>
    <row r="1938" spans="1:12" x14ac:dyDescent="0.25">
      <c r="A1938" s="37" t="s">
        <v>1957</v>
      </c>
      <c r="B1938" s="37" t="s">
        <v>569</v>
      </c>
      <c r="C1938" s="37" t="s">
        <v>569</v>
      </c>
      <c r="D1938" s="37" t="b">
        <f t="shared" ref="D1938:D2001" si="30">C1938=B1938</f>
        <v>1</v>
      </c>
      <c r="E1938" s="37" t="str">
        <f>VLOOKUP(C1938,'EDB naming'!$A$6:$B$36,2,)</f>
        <v>Electricity Invercargill</v>
      </c>
      <c r="F1938" s="37" t="str">
        <f>VLOOKUP(A1938,'NZ.Stat (Format)'!$C$10:$D$2050,2,)</f>
        <v>Invercargill city</v>
      </c>
      <c r="G1938" s="37" t="str">
        <f>VLOOKUP(F1938,'TLA-EDB'!$A$12:$C$78,3,)</f>
        <v>Yes</v>
      </c>
      <c r="H1938" s="65">
        <f>VLOOKUP($A1938,'NZ.Stat (Format)'!$C$10:$H$2050,4,)</f>
        <v>2390</v>
      </c>
      <c r="I1938" s="65">
        <f>VLOOKUP($A1938,'NZ.Stat (Format)'!$C$10:$H$2050,5,)</f>
        <v>2400</v>
      </c>
      <c r="J1938" s="65">
        <f>VLOOKUP($A1938,'NZ.Stat (Format)'!$C$10:$H$2050,6,)</f>
        <v>2400</v>
      </c>
      <c r="K1938" s="37"/>
      <c r="L1938" s="37"/>
    </row>
    <row r="1939" spans="1:12" x14ac:dyDescent="0.25">
      <c r="A1939" s="37" t="s">
        <v>1958</v>
      </c>
      <c r="B1939" s="37" t="s">
        <v>79</v>
      </c>
      <c r="C1939" s="37" t="s">
        <v>79</v>
      </c>
      <c r="D1939" s="37" t="b">
        <f t="shared" si="30"/>
        <v>1</v>
      </c>
      <c r="E1939" s="37" t="str">
        <f>VLOOKUP(C1939,'EDB naming'!$A$6:$B$36,2,)</f>
        <v>The Power Company</v>
      </c>
      <c r="F1939" s="37" t="str">
        <f>VLOOKUP(A1939,'NZ.Stat (Format)'!$C$10:$D$2050,2,)</f>
        <v>Invercargill city</v>
      </c>
      <c r="G1939" s="37" t="str">
        <f>VLOOKUP(F1939,'TLA-EDB'!$A$12:$C$78,3,)</f>
        <v>Yes</v>
      </c>
      <c r="H1939" s="65">
        <f>VLOOKUP($A1939,'NZ.Stat (Format)'!$C$10:$H$2050,4,)</f>
        <v>810</v>
      </c>
      <c r="I1939" s="65">
        <f>VLOOKUP($A1939,'NZ.Stat (Format)'!$C$10:$H$2050,5,)</f>
        <v>840</v>
      </c>
      <c r="J1939" s="65">
        <f>VLOOKUP($A1939,'NZ.Stat (Format)'!$C$10:$H$2050,6,)</f>
        <v>870</v>
      </c>
      <c r="K1939" s="37"/>
      <c r="L1939" s="37"/>
    </row>
    <row r="1940" spans="1:12" x14ac:dyDescent="0.25">
      <c r="A1940" s="37" t="s">
        <v>1959</v>
      </c>
      <c r="B1940" s="37" t="s">
        <v>79</v>
      </c>
      <c r="C1940" s="37" t="s">
        <v>79</v>
      </c>
      <c r="D1940" s="37" t="b">
        <f t="shared" si="30"/>
        <v>1</v>
      </c>
      <c r="E1940" s="37" t="str">
        <f>VLOOKUP(C1940,'EDB naming'!$A$6:$B$36,2,)</f>
        <v>The Power Company</v>
      </c>
      <c r="F1940" s="37" t="str">
        <f>VLOOKUP(A1940,'NZ.Stat (Format)'!$C$10:$D$2050,2,)</f>
        <v>Invercargill city</v>
      </c>
      <c r="G1940" s="37" t="str">
        <f>VLOOKUP(F1940,'TLA-EDB'!$A$12:$C$78,3,)</f>
        <v>Yes</v>
      </c>
      <c r="H1940" s="65">
        <f>VLOOKUP($A1940,'NZ.Stat (Format)'!$C$10:$H$2050,4,)</f>
        <v>400</v>
      </c>
      <c r="I1940" s="65">
        <f>VLOOKUP($A1940,'NZ.Stat (Format)'!$C$10:$H$2050,5,)</f>
        <v>440</v>
      </c>
      <c r="J1940" s="65">
        <f>VLOOKUP($A1940,'NZ.Stat (Format)'!$C$10:$H$2050,6,)</f>
        <v>470</v>
      </c>
      <c r="K1940" s="37"/>
      <c r="L1940" s="37"/>
    </row>
    <row r="1941" spans="1:12" x14ac:dyDescent="0.25">
      <c r="A1941" s="37" t="s">
        <v>1960</v>
      </c>
      <c r="B1941" s="37" t="s">
        <v>79</v>
      </c>
      <c r="C1941" s="37" t="s">
        <v>79</v>
      </c>
      <c r="D1941" s="37" t="b">
        <f t="shared" si="30"/>
        <v>1</v>
      </c>
      <c r="E1941" s="37" t="str">
        <f>VLOOKUP(C1941,'EDB naming'!$A$6:$B$36,2,)</f>
        <v>The Power Company</v>
      </c>
      <c r="F1941" s="37" t="str">
        <f>VLOOKUP(A1941,'NZ.Stat (Format)'!$C$10:$D$2050,2,)</f>
        <v>Invercargill city</v>
      </c>
      <c r="G1941" s="37" t="str">
        <f>VLOOKUP(F1941,'TLA-EDB'!$A$12:$C$78,3,)</f>
        <v>Yes</v>
      </c>
      <c r="H1941" s="65">
        <f>VLOOKUP($A1941,'NZ.Stat (Format)'!$C$10:$H$2050,4,)</f>
        <v>2720</v>
      </c>
      <c r="I1941" s="65">
        <f>VLOOKUP($A1941,'NZ.Stat (Format)'!$C$10:$H$2050,5,)</f>
        <v>2770</v>
      </c>
      <c r="J1941" s="65">
        <f>VLOOKUP($A1941,'NZ.Stat (Format)'!$C$10:$H$2050,6,)</f>
        <v>2810</v>
      </c>
      <c r="K1941" s="37"/>
      <c r="L1941" s="37"/>
    </row>
    <row r="1942" spans="1:12" x14ac:dyDescent="0.25">
      <c r="A1942" s="37" t="s">
        <v>1961</v>
      </c>
      <c r="B1942" s="37" t="s">
        <v>79</v>
      </c>
      <c r="C1942" s="37" t="s">
        <v>79</v>
      </c>
      <c r="D1942" s="37" t="b">
        <f t="shared" si="30"/>
        <v>1</v>
      </c>
      <c r="E1942" s="37" t="str">
        <f>VLOOKUP(C1942,'EDB naming'!$A$6:$B$36,2,)</f>
        <v>The Power Company</v>
      </c>
      <c r="F1942" s="37" t="str">
        <f>VLOOKUP(A1942,'NZ.Stat (Format)'!$C$10:$D$2050,2,)</f>
        <v>Southland district</v>
      </c>
      <c r="G1942" s="37" t="str">
        <f>VLOOKUP(F1942,'TLA-EDB'!$A$12:$C$78,3,)</f>
        <v>Yes</v>
      </c>
      <c r="H1942" s="65">
        <f>VLOOKUP($A1942,'NZ.Stat (Format)'!$C$10:$H$2050,4,)</f>
        <v>3310</v>
      </c>
      <c r="I1942" s="65">
        <f>VLOOKUP($A1942,'NZ.Stat (Format)'!$C$10:$H$2050,5,)</f>
        <v>3390</v>
      </c>
      <c r="J1942" s="65">
        <f>VLOOKUP($A1942,'NZ.Stat (Format)'!$C$10:$H$2050,6,)</f>
        <v>3470</v>
      </c>
      <c r="K1942" s="37"/>
      <c r="L1942" s="37"/>
    </row>
    <row r="1943" spans="1:12" x14ac:dyDescent="0.25">
      <c r="A1943" s="37" t="s">
        <v>1962</v>
      </c>
      <c r="B1943" s="37" t="s">
        <v>79</v>
      </c>
      <c r="C1943" s="37" t="s">
        <v>79</v>
      </c>
      <c r="D1943" s="37" t="b">
        <f t="shared" si="30"/>
        <v>1</v>
      </c>
      <c r="E1943" s="37" t="str">
        <f>VLOOKUP(C1943,'EDB naming'!$A$6:$B$36,2,)</f>
        <v>The Power Company</v>
      </c>
      <c r="F1943" s="37" t="str">
        <f>VLOOKUP(A1943,'NZ.Stat (Format)'!$C$10:$D$2050,2,)</f>
        <v>Southland district</v>
      </c>
      <c r="G1943" s="37" t="str">
        <f>VLOOKUP(F1943,'TLA-EDB'!$A$12:$C$78,3,)</f>
        <v>Yes</v>
      </c>
      <c r="H1943" s="65">
        <f>VLOOKUP($A1943,'NZ.Stat (Format)'!$C$10:$H$2050,4,)</f>
        <v>2100</v>
      </c>
      <c r="I1943" s="65">
        <f>VLOOKUP($A1943,'NZ.Stat (Format)'!$C$10:$H$2050,5,)</f>
        <v>2130</v>
      </c>
      <c r="J1943" s="65">
        <f>VLOOKUP($A1943,'NZ.Stat (Format)'!$C$10:$H$2050,6,)</f>
        <v>2150</v>
      </c>
      <c r="K1943" s="37"/>
      <c r="L1943" s="37"/>
    </row>
    <row r="1944" spans="1:12" x14ac:dyDescent="0.25">
      <c r="A1944" s="37" t="s">
        <v>1963</v>
      </c>
      <c r="B1944" s="37" t="s">
        <v>79</v>
      </c>
      <c r="C1944" s="37" t="s">
        <v>79</v>
      </c>
      <c r="D1944" s="37" t="b">
        <f t="shared" si="30"/>
        <v>1</v>
      </c>
      <c r="E1944" s="37" t="str">
        <f>VLOOKUP(C1944,'EDB naming'!$A$6:$B$36,2,)</f>
        <v>The Power Company</v>
      </c>
      <c r="F1944" s="37" t="str">
        <f>VLOOKUP(A1944,'NZ.Stat (Format)'!$C$10:$D$2050,2,)</f>
        <v>Invercargill city</v>
      </c>
      <c r="G1944" s="37" t="str">
        <f>VLOOKUP(F1944,'TLA-EDB'!$A$12:$C$78,3,)</f>
        <v>Yes</v>
      </c>
      <c r="H1944" s="65">
        <f>VLOOKUP($A1944,'NZ.Stat (Format)'!$C$10:$H$2050,4,)</f>
        <v>610</v>
      </c>
      <c r="I1944" s="65">
        <f>VLOOKUP($A1944,'NZ.Stat (Format)'!$C$10:$H$2050,5,)</f>
        <v>640</v>
      </c>
      <c r="J1944" s="65">
        <f>VLOOKUP($A1944,'NZ.Stat (Format)'!$C$10:$H$2050,6,)</f>
        <v>670</v>
      </c>
      <c r="K1944" s="37"/>
      <c r="L1944" s="37"/>
    </row>
    <row r="1945" spans="1:12" x14ac:dyDescent="0.25">
      <c r="A1945" s="37" t="s">
        <v>1964</v>
      </c>
      <c r="B1945" s="37" t="s">
        <v>79</v>
      </c>
      <c r="C1945" s="37" t="s">
        <v>79</v>
      </c>
      <c r="D1945" s="37" t="b">
        <f t="shared" si="30"/>
        <v>1</v>
      </c>
      <c r="E1945" s="37" t="str">
        <f>VLOOKUP(C1945,'EDB naming'!$A$6:$B$36,2,)</f>
        <v>The Power Company</v>
      </c>
      <c r="F1945" s="37" t="str">
        <f>VLOOKUP(A1945,'NZ.Stat (Format)'!$C$10:$D$2050,2,)</f>
        <v>Southland district</v>
      </c>
      <c r="G1945" s="37" t="str">
        <f>VLOOKUP(F1945,'TLA-EDB'!$A$12:$C$78,3,)</f>
        <v>Yes</v>
      </c>
      <c r="H1945" s="65">
        <f>VLOOKUP($A1945,'NZ.Stat (Format)'!$C$10:$H$2050,4,)</f>
        <v>1710</v>
      </c>
      <c r="I1945" s="65">
        <f>VLOOKUP($A1945,'NZ.Stat (Format)'!$C$10:$H$2050,5,)</f>
        <v>1720</v>
      </c>
      <c r="J1945" s="65">
        <f>VLOOKUP($A1945,'NZ.Stat (Format)'!$C$10:$H$2050,6,)</f>
        <v>1730</v>
      </c>
      <c r="K1945" s="37"/>
      <c r="L1945" s="37"/>
    </row>
    <row r="1946" spans="1:12" x14ac:dyDescent="0.25">
      <c r="A1946" s="37" t="s">
        <v>1965</v>
      </c>
      <c r="B1946" s="37" t="s">
        <v>79</v>
      </c>
      <c r="C1946" s="37" t="s">
        <v>79</v>
      </c>
      <c r="D1946" s="37" t="b">
        <f t="shared" si="30"/>
        <v>1</v>
      </c>
      <c r="E1946" s="37" t="str">
        <f>VLOOKUP(C1946,'EDB naming'!$A$6:$B$36,2,)</f>
        <v>The Power Company</v>
      </c>
      <c r="F1946" s="37" t="str">
        <f>VLOOKUP(A1946,'NZ.Stat (Format)'!$C$10:$D$2050,2,)</f>
        <v>Invercargill city</v>
      </c>
      <c r="G1946" s="37" t="str">
        <f>VLOOKUP(F1946,'TLA-EDB'!$A$12:$C$78,3,)</f>
        <v>Yes</v>
      </c>
      <c r="H1946" s="65">
        <f>VLOOKUP($A1946,'NZ.Stat (Format)'!$C$10:$H$2050,4,)</f>
        <v>650</v>
      </c>
      <c r="I1946" s="65">
        <f>VLOOKUP($A1946,'NZ.Stat (Format)'!$C$10:$H$2050,5,)</f>
        <v>660</v>
      </c>
      <c r="J1946" s="65">
        <f>VLOOKUP($A1946,'NZ.Stat (Format)'!$C$10:$H$2050,6,)</f>
        <v>670</v>
      </c>
      <c r="K1946" s="37"/>
      <c r="L1946" s="37"/>
    </row>
    <row r="1947" spans="1:12" x14ac:dyDescent="0.25">
      <c r="A1947" s="37" t="s">
        <v>1966</v>
      </c>
      <c r="B1947" s="37" t="s">
        <v>79</v>
      </c>
      <c r="C1947" s="37" t="s">
        <v>79</v>
      </c>
      <c r="D1947" s="37" t="b">
        <f t="shared" si="30"/>
        <v>1</v>
      </c>
      <c r="E1947" s="37" t="str">
        <f>VLOOKUP(C1947,'EDB naming'!$A$6:$B$36,2,)</f>
        <v>The Power Company</v>
      </c>
      <c r="F1947" s="37" t="str">
        <f>VLOOKUP(A1947,'NZ.Stat (Format)'!$C$10:$D$2050,2,)</f>
        <v>Southland district</v>
      </c>
      <c r="G1947" s="37" t="str">
        <f>VLOOKUP(F1947,'TLA-EDB'!$A$12:$C$78,3,)</f>
        <v>Yes</v>
      </c>
      <c r="H1947" s="65">
        <f>VLOOKUP($A1947,'NZ.Stat (Format)'!$C$10:$H$2050,4,)</f>
        <v>280</v>
      </c>
      <c r="I1947" s="65">
        <f>VLOOKUP($A1947,'NZ.Stat (Format)'!$C$10:$H$2050,5,)</f>
        <v>280</v>
      </c>
      <c r="J1947" s="65">
        <f>VLOOKUP($A1947,'NZ.Stat (Format)'!$C$10:$H$2050,6,)</f>
        <v>280</v>
      </c>
      <c r="K1947" s="37"/>
      <c r="L1947" s="37"/>
    </row>
    <row r="1948" spans="1:12" x14ac:dyDescent="0.25">
      <c r="A1948" s="37" t="s">
        <v>1967</v>
      </c>
      <c r="B1948" s="37" t="s">
        <v>79</v>
      </c>
      <c r="C1948" s="37" t="s">
        <v>79</v>
      </c>
      <c r="D1948" s="37" t="b">
        <f t="shared" si="30"/>
        <v>1</v>
      </c>
      <c r="E1948" s="37" t="str">
        <f>VLOOKUP(C1948,'EDB naming'!$A$6:$B$36,2,)</f>
        <v>The Power Company</v>
      </c>
      <c r="F1948" s="37" t="str">
        <f>VLOOKUP(A1948,'NZ.Stat (Format)'!$C$10:$D$2050,2,)</f>
        <v>Invercargill city</v>
      </c>
      <c r="G1948" s="37" t="str">
        <f>VLOOKUP(F1948,'TLA-EDB'!$A$12:$C$78,3,)</f>
        <v>Yes</v>
      </c>
      <c r="H1948" s="65">
        <f>VLOOKUP($A1948,'NZ.Stat (Format)'!$C$10:$H$2050,4,)</f>
        <v>0</v>
      </c>
      <c r="I1948" s="65">
        <f>VLOOKUP($A1948,'NZ.Stat (Format)'!$C$10:$H$2050,5,)</f>
        <v>0</v>
      </c>
      <c r="J1948" s="65">
        <f>VLOOKUP($A1948,'NZ.Stat (Format)'!$C$10:$H$2050,6,)</f>
        <v>0</v>
      </c>
      <c r="K1948" s="37"/>
      <c r="L1948" s="37"/>
    </row>
    <row r="1949" spans="1:12" x14ac:dyDescent="0.25">
      <c r="A1949" s="37" t="s">
        <v>1968</v>
      </c>
      <c r="B1949" s="37" t="s">
        <v>79</v>
      </c>
      <c r="C1949" s="37" t="s">
        <v>79</v>
      </c>
      <c r="D1949" s="37" t="b">
        <f t="shared" si="30"/>
        <v>1</v>
      </c>
      <c r="E1949" s="37" t="str">
        <f>VLOOKUP(C1949,'EDB naming'!$A$6:$B$36,2,)</f>
        <v>The Power Company</v>
      </c>
      <c r="F1949" s="37" t="str">
        <f>VLOOKUP(A1949,'NZ.Stat (Format)'!$C$10:$D$2050,2,)</f>
        <v>Southland district</v>
      </c>
      <c r="G1949" s="37" t="str">
        <f>VLOOKUP(F1949,'TLA-EDB'!$A$12:$C$78,3,)</f>
        <v>Yes</v>
      </c>
      <c r="H1949" s="65">
        <f>VLOOKUP($A1949,'NZ.Stat (Format)'!$C$10:$H$2050,4,)</f>
        <v>1700</v>
      </c>
      <c r="I1949" s="65">
        <f>VLOOKUP($A1949,'NZ.Stat (Format)'!$C$10:$H$2050,5,)</f>
        <v>1700</v>
      </c>
      <c r="J1949" s="65">
        <f>VLOOKUP($A1949,'NZ.Stat (Format)'!$C$10:$H$2050,6,)</f>
        <v>1690</v>
      </c>
      <c r="K1949" s="37"/>
      <c r="L1949" s="37"/>
    </row>
    <row r="1950" spans="1:12" x14ac:dyDescent="0.25">
      <c r="A1950" s="37" t="s">
        <v>1969</v>
      </c>
      <c r="B1950" s="37" t="s">
        <v>79</v>
      </c>
      <c r="C1950" s="37" t="s">
        <v>79</v>
      </c>
      <c r="D1950" s="37" t="b">
        <f t="shared" si="30"/>
        <v>1</v>
      </c>
      <c r="E1950" s="37" t="str">
        <f>VLOOKUP(C1950,'EDB naming'!$A$6:$B$36,2,)</f>
        <v>The Power Company</v>
      </c>
      <c r="F1950" s="37" t="str">
        <f>VLOOKUP(A1950,'NZ.Stat (Format)'!$C$10:$D$2050,2,)</f>
        <v>Southland district</v>
      </c>
      <c r="G1950" s="37" t="str">
        <f>VLOOKUP(F1950,'TLA-EDB'!$A$12:$C$78,3,)</f>
        <v>Yes</v>
      </c>
      <c r="H1950" s="65">
        <f>VLOOKUP($A1950,'NZ.Stat (Format)'!$C$10:$H$2050,4,)</f>
        <v>700</v>
      </c>
      <c r="I1950" s="65">
        <f>VLOOKUP($A1950,'NZ.Stat (Format)'!$C$10:$H$2050,5,)</f>
        <v>700</v>
      </c>
      <c r="J1950" s="65">
        <f>VLOOKUP($A1950,'NZ.Stat (Format)'!$C$10:$H$2050,6,)</f>
        <v>700</v>
      </c>
      <c r="K1950" s="37"/>
      <c r="L1950" s="37"/>
    </row>
    <row r="1951" spans="1:12" x14ac:dyDescent="0.25">
      <c r="A1951" s="37" t="s">
        <v>1970</v>
      </c>
      <c r="B1951" s="37" t="s">
        <v>79</v>
      </c>
      <c r="C1951" s="37" t="s">
        <v>79</v>
      </c>
      <c r="D1951" s="37" t="b">
        <f t="shared" si="30"/>
        <v>1</v>
      </c>
      <c r="E1951" s="37" t="str">
        <f>VLOOKUP(C1951,'EDB naming'!$A$6:$B$36,2,)</f>
        <v>The Power Company</v>
      </c>
      <c r="F1951" s="37" t="str">
        <f>VLOOKUP(A1951,'NZ.Stat (Format)'!$C$10:$D$2050,2,)</f>
        <v>Gore district</v>
      </c>
      <c r="G1951" s="37" t="str">
        <f>VLOOKUP(F1951,'TLA-EDB'!$A$12:$C$78,3,)</f>
        <v/>
      </c>
      <c r="H1951" s="65">
        <f>VLOOKUP($A1951,'NZ.Stat (Format)'!$C$10:$H$2050,4,)</f>
        <v>1600</v>
      </c>
      <c r="I1951" s="65">
        <f>VLOOKUP($A1951,'NZ.Stat (Format)'!$C$10:$H$2050,5,)</f>
        <v>1580</v>
      </c>
      <c r="J1951" s="65">
        <f>VLOOKUP($A1951,'NZ.Stat (Format)'!$C$10:$H$2050,6,)</f>
        <v>1560</v>
      </c>
      <c r="K1951" s="37"/>
      <c r="L1951" s="37"/>
    </row>
    <row r="1952" spans="1:12" x14ac:dyDescent="0.25">
      <c r="A1952" s="37" t="s">
        <v>1971</v>
      </c>
      <c r="B1952" s="37" t="s">
        <v>79</v>
      </c>
      <c r="C1952" s="37" t="s">
        <v>79</v>
      </c>
      <c r="D1952" s="37" t="b">
        <f t="shared" si="30"/>
        <v>1</v>
      </c>
      <c r="E1952" s="37" t="str">
        <f>VLOOKUP(C1952,'EDB naming'!$A$6:$B$36,2,)</f>
        <v>The Power Company</v>
      </c>
      <c r="F1952" s="37" t="str">
        <f>VLOOKUP(A1952,'NZ.Stat (Format)'!$C$10:$D$2050,2,)</f>
        <v>Gore district</v>
      </c>
      <c r="G1952" s="37" t="str">
        <f>VLOOKUP(F1952,'TLA-EDB'!$A$12:$C$78,3,)</f>
        <v/>
      </c>
      <c r="H1952" s="65">
        <f>VLOOKUP($A1952,'NZ.Stat (Format)'!$C$10:$H$2050,4,)</f>
        <v>1500</v>
      </c>
      <c r="I1952" s="65">
        <f>VLOOKUP($A1952,'NZ.Stat (Format)'!$C$10:$H$2050,5,)</f>
        <v>1500</v>
      </c>
      <c r="J1952" s="65">
        <f>VLOOKUP($A1952,'NZ.Stat (Format)'!$C$10:$H$2050,6,)</f>
        <v>1510</v>
      </c>
      <c r="K1952" s="37"/>
      <c r="L1952" s="37"/>
    </row>
    <row r="1953" spans="1:12" x14ac:dyDescent="0.25">
      <c r="A1953" s="37" t="s">
        <v>1972</v>
      </c>
      <c r="B1953" s="37" t="s">
        <v>79</v>
      </c>
      <c r="C1953" s="37" t="s">
        <v>79</v>
      </c>
      <c r="D1953" s="37" t="b">
        <f t="shared" si="30"/>
        <v>1</v>
      </c>
      <c r="E1953" s="37" t="str">
        <f>VLOOKUP(C1953,'EDB naming'!$A$6:$B$36,2,)</f>
        <v>The Power Company</v>
      </c>
      <c r="F1953" s="37" t="str">
        <f>VLOOKUP(A1953,'NZ.Stat (Format)'!$C$10:$D$2050,2,)</f>
        <v>Gore district</v>
      </c>
      <c r="G1953" s="37" t="str">
        <f>VLOOKUP(F1953,'TLA-EDB'!$A$12:$C$78,3,)</f>
        <v/>
      </c>
      <c r="H1953" s="65">
        <f>VLOOKUP($A1953,'NZ.Stat (Format)'!$C$10:$H$2050,4,)</f>
        <v>800</v>
      </c>
      <c r="I1953" s="65">
        <f>VLOOKUP($A1953,'NZ.Stat (Format)'!$C$10:$H$2050,5,)</f>
        <v>800</v>
      </c>
      <c r="J1953" s="65">
        <f>VLOOKUP($A1953,'NZ.Stat (Format)'!$C$10:$H$2050,6,)</f>
        <v>800</v>
      </c>
      <c r="K1953" s="37"/>
      <c r="L1953" s="37"/>
    </row>
    <row r="1954" spans="1:12" x14ac:dyDescent="0.25">
      <c r="A1954" s="37" t="s">
        <v>1973</v>
      </c>
      <c r="B1954" s="37" t="s">
        <v>79</v>
      </c>
      <c r="C1954" s="37" t="s">
        <v>79</v>
      </c>
      <c r="D1954" s="37" t="b">
        <f t="shared" si="30"/>
        <v>1</v>
      </c>
      <c r="E1954" s="37" t="str">
        <f>VLOOKUP(C1954,'EDB naming'!$A$6:$B$36,2,)</f>
        <v>The Power Company</v>
      </c>
      <c r="F1954" s="37" t="str">
        <f>VLOOKUP(A1954,'NZ.Stat (Format)'!$C$10:$D$2050,2,)</f>
        <v>Gore district</v>
      </c>
      <c r="G1954" s="37" t="str">
        <f>VLOOKUP(F1954,'TLA-EDB'!$A$12:$C$78,3,)</f>
        <v/>
      </c>
      <c r="H1954" s="65">
        <f>VLOOKUP($A1954,'NZ.Stat (Format)'!$C$10:$H$2050,4,)</f>
        <v>2800</v>
      </c>
      <c r="I1954" s="65">
        <f>VLOOKUP($A1954,'NZ.Stat (Format)'!$C$10:$H$2050,5,)</f>
        <v>2770</v>
      </c>
      <c r="J1954" s="65">
        <f>VLOOKUP($A1954,'NZ.Stat (Format)'!$C$10:$H$2050,6,)</f>
        <v>2730</v>
      </c>
      <c r="K1954" s="37"/>
      <c r="L1954" s="37"/>
    </row>
    <row r="1955" spans="1:12" x14ac:dyDescent="0.25">
      <c r="A1955" s="37" t="s">
        <v>1974</v>
      </c>
      <c r="B1955" s="37" t="s">
        <v>79</v>
      </c>
      <c r="C1955" s="37" t="s">
        <v>79</v>
      </c>
      <c r="D1955" s="37" t="b">
        <f t="shared" si="30"/>
        <v>1</v>
      </c>
      <c r="E1955" s="37" t="str">
        <f>VLOOKUP(C1955,'EDB naming'!$A$6:$B$36,2,)</f>
        <v>The Power Company</v>
      </c>
      <c r="F1955" s="37" t="str">
        <f>VLOOKUP(A1955,'NZ.Stat (Format)'!$C$10:$D$2050,2,)</f>
        <v>Invercargill city</v>
      </c>
      <c r="G1955" s="37" t="str">
        <f>VLOOKUP(F1955,'TLA-EDB'!$A$12:$C$78,3,)</f>
        <v>Yes</v>
      </c>
      <c r="H1955" s="65">
        <f>VLOOKUP($A1955,'NZ.Stat (Format)'!$C$10:$H$2050,4,)</f>
        <v>2720</v>
      </c>
      <c r="I1955" s="65">
        <f>VLOOKUP($A1955,'NZ.Stat (Format)'!$C$10:$H$2050,5,)</f>
        <v>2770</v>
      </c>
      <c r="J1955" s="65">
        <f>VLOOKUP($A1955,'NZ.Stat (Format)'!$C$10:$H$2050,6,)</f>
        <v>2810</v>
      </c>
      <c r="K1955" s="37"/>
      <c r="L1955" s="37"/>
    </row>
    <row r="1956" spans="1:12" x14ac:dyDescent="0.25">
      <c r="A1956" s="37" t="s">
        <v>1975</v>
      </c>
      <c r="B1956" s="37" t="s">
        <v>569</v>
      </c>
      <c r="C1956" s="37" t="s">
        <v>569</v>
      </c>
      <c r="D1956" s="37" t="b">
        <f t="shared" si="30"/>
        <v>1</v>
      </c>
      <c r="E1956" s="37" t="str">
        <f>VLOOKUP(C1956,'EDB naming'!$A$6:$B$36,2,)</f>
        <v>Electricity Invercargill</v>
      </c>
      <c r="F1956" s="37" t="str">
        <f>VLOOKUP(A1956,'NZ.Stat (Format)'!$C$10:$D$2050,2,)</f>
        <v>Invercargill city</v>
      </c>
      <c r="G1956" s="37" t="str">
        <f>VLOOKUP(F1956,'TLA-EDB'!$A$12:$C$78,3,)</f>
        <v>Yes</v>
      </c>
      <c r="H1956" s="65">
        <f>VLOOKUP($A1956,'NZ.Stat (Format)'!$C$10:$H$2050,4,)</f>
        <v>4090</v>
      </c>
      <c r="I1956" s="65">
        <f>VLOOKUP($A1956,'NZ.Stat (Format)'!$C$10:$H$2050,5,)</f>
        <v>4110</v>
      </c>
      <c r="J1956" s="65">
        <f>VLOOKUP($A1956,'NZ.Stat (Format)'!$C$10:$H$2050,6,)</f>
        <v>4100</v>
      </c>
      <c r="K1956" s="37"/>
      <c r="L1956" s="37"/>
    </row>
    <row r="1957" spans="1:12" x14ac:dyDescent="0.25">
      <c r="A1957" s="37" t="s">
        <v>1976</v>
      </c>
      <c r="B1957" s="37" t="s">
        <v>569</v>
      </c>
      <c r="C1957" s="37" t="s">
        <v>569</v>
      </c>
      <c r="D1957" s="37" t="b">
        <f t="shared" si="30"/>
        <v>1</v>
      </c>
      <c r="E1957" s="37" t="str">
        <f>VLOOKUP(C1957,'EDB naming'!$A$6:$B$36,2,)</f>
        <v>Electricity Invercargill</v>
      </c>
      <c r="F1957" s="37" t="str">
        <f>VLOOKUP(A1957,'NZ.Stat (Format)'!$C$10:$D$2050,2,)</f>
        <v>Invercargill city</v>
      </c>
      <c r="G1957" s="37" t="str">
        <f>VLOOKUP(F1957,'TLA-EDB'!$A$12:$C$78,3,)</f>
        <v>Yes</v>
      </c>
      <c r="H1957" s="65">
        <f>VLOOKUP($A1957,'NZ.Stat (Format)'!$C$10:$H$2050,4,)</f>
        <v>3860</v>
      </c>
      <c r="I1957" s="65">
        <f>VLOOKUP($A1957,'NZ.Stat (Format)'!$C$10:$H$2050,5,)</f>
        <v>3870</v>
      </c>
      <c r="J1957" s="65">
        <f>VLOOKUP($A1957,'NZ.Stat (Format)'!$C$10:$H$2050,6,)</f>
        <v>3880</v>
      </c>
      <c r="K1957" s="37"/>
      <c r="L1957" s="37"/>
    </row>
    <row r="1958" spans="1:12" x14ac:dyDescent="0.25">
      <c r="A1958" s="37" t="s">
        <v>1977</v>
      </c>
      <c r="B1958" s="37" t="s">
        <v>569</v>
      </c>
      <c r="C1958" s="37" t="s">
        <v>569</v>
      </c>
      <c r="D1958" s="37" t="b">
        <f t="shared" si="30"/>
        <v>1</v>
      </c>
      <c r="E1958" s="37" t="str">
        <f>VLOOKUP(C1958,'EDB naming'!$A$6:$B$36,2,)</f>
        <v>Electricity Invercargill</v>
      </c>
      <c r="F1958" s="37" t="str">
        <f>VLOOKUP(A1958,'NZ.Stat (Format)'!$C$10:$D$2050,2,)</f>
        <v>Invercargill city</v>
      </c>
      <c r="G1958" s="37" t="str">
        <f>VLOOKUP(F1958,'TLA-EDB'!$A$12:$C$78,3,)</f>
        <v>Yes</v>
      </c>
      <c r="H1958" s="65">
        <f>VLOOKUP($A1958,'NZ.Stat (Format)'!$C$10:$H$2050,4,)</f>
        <v>120</v>
      </c>
      <c r="I1958" s="65">
        <f>VLOOKUP($A1958,'NZ.Stat (Format)'!$C$10:$H$2050,5,)</f>
        <v>130</v>
      </c>
      <c r="J1958" s="65">
        <f>VLOOKUP($A1958,'NZ.Stat (Format)'!$C$10:$H$2050,6,)</f>
        <v>140</v>
      </c>
      <c r="K1958" s="37"/>
      <c r="L1958" s="37"/>
    </row>
    <row r="1959" spans="1:12" x14ac:dyDescent="0.25">
      <c r="A1959" s="37" t="s">
        <v>1978</v>
      </c>
      <c r="B1959" s="37" t="s">
        <v>569</v>
      </c>
      <c r="C1959" s="37" t="s">
        <v>569</v>
      </c>
      <c r="D1959" s="37" t="b">
        <f t="shared" si="30"/>
        <v>1</v>
      </c>
      <c r="E1959" s="37" t="str">
        <f>VLOOKUP(C1959,'EDB naming'!$A$6:$B$36,2,)</f>
        <v>Electricity Invercargill</v>
      </c>
      <c r="F1959" s="37" t="str">
        <f>VLOOKUP(A1959,'NZ.Stat (Format)'!$C$10:$D$2050,2,)</f>
        <v>Invercargill city</v>
      </c>
      <c r="G1959" s="37" t="str">
        <f>VLOOKUP(F1959,'TLA-EDB'!$A$12:$C$78,3,)</f>
        <v>Yes</v>
      </c>
      <c r="H1959" s="65">
        <f>VLOOKUP($A1959,'NZ.Stat (Format)'!$C$10:$H$2050,4,)</f>
        <v>2380</v>
      </c>
      <c r="I1959" s="65">
        <f>VLOOKUP($A1959,'NZ.Stat (Format)'!$C$10:$H$2050,5,)</f>
        <v>2410</v>
      </c>
      <c r="J1959" s="65">
        <f>VLOOKUP($A1959,'NZ.Stat (Format)'!$C$10:$H$2050,6,)</f>
        <v>2450</v>
      </c>
      <c r="K1959" s="37"/>
      <c r="L1959" s="37"/>
    </row>
    <row r="1960" spans="1:12" x14ac:dyDescent="0.25">
      <c r="A1960" s="37" t="s">
        <v>1979</v>
      </c>
      <c r="B1960" s="37" t="s">
        <v>569</v>
      </c>
      <c r="C1960" s="37" t="s">
        <v>569</v>
      </c>
      <c r="D1960" s="37" t="b">
        <f t="shared" si="30"/>
        <v>1</v>
      </c>
      <c r="E1960" s="37" t="str">
        <f>VLOOKUP(C1960,'EDB naming'!$A$6:$B$36,2,)</f>
        <v>Electricity Invercargill</v>
      </c>
      <c r="F1960" s="37" t="str">
        <f>VLOOKUP(A1960,'NZ.Stat (Format)'!$C$10:$D$2050,2,)</f>
        <v>Invercargill city</v>
      </c>
      <c r="G1960" s="37" t="str">
        <f>VLOOKUP(F1960,'TLA-EDB'!$A$12:$C$78,3,)</f>
        <v>Yes</v>
      </c>
      <c r="H1960" s="65">
        <f>VLOOKUP($A1960,'NZ.Stat (Format)'!$C$10:$H$2050,4,)</f>
        <v>2000</v>
      </c>
      <c r="I1960" s="65">
        <f>VLOOKUP($A1960,'NZ.Stat (Format)'!$C$10:$H$2050,5,)</f>
        <v>2000</v>
      </c>
      <c r="J1960" s="65">
        <f>VLOOKUP($A1960,'NZ.Stat (Format)'!$C$10:$H$2050,6,)</f>
        <v>1990</v>
      </c>
      <c r="K1960" s="37"/>
      <c r="L1960" s="37"/>
    </row>
    <row r="1961" spans="1:12" x14ac:dyDescent="0.25">
      <c r="A1961" s="37" t="s">
        <v>1980</v>
      </c>
      <c r="B1961" s="37" t="s">
        <v>79</v>
      </c>
      <c r="C1961" s="37" t="s">
        <v>79</v>
      </c>
      <c r="D1961" s="37" t="b">
        <f t="shared" si="30"/>
        <v>1</v>
      </c>
      <c r="E1961" s="37" t="str">
        <f>VLOOKUP(C1961,'EDB naming'!$A$6:$B$36,2,)</f>
        <v>The Power Company</v>
      </c>
      <c r="F1961" s="37" t="str">
        <f>VLOOKUP(A1961,'NZ.Stat (Format)'!$C$10:$D$2050,2,)</f>
        <v>Invercargill city</v>
      </c>
      <c r="G1961" s="37" t="str">
        <f>VLOOKUP(F1961,'TLA-EDB'!$A$12:$C$78,3,)</f>
        <v>Yes</v>
      </c>
      <c r="H1961" s="65">
        <f>VLOOKUP($A1961,'NZ.Stat (Format)'!$C$10:$H$2050,4,)</f>
        <v>3620</v>
      </c>
      <c r="I1961" s="65">
        <f>VLOOKUP($A1961,'NZ.Stat (Format)'!$C$10:$H$2050,5,)</f>
        <v>3650</v>
      </c>
      <c r="J1961" s="65">
        <f>VLOOKUP($A1961,'NZ.Stat (Format)'!$C$10:$H$2050,6,)</f>
        <v>3630</v>
      </c>
      <c r="K1961" s="37"/>
      <c r="L1961" s="37"/>
    </row>
    <row r="1962" spans="1:12" x14ac:dyDescent="0.25">
      <c r="A1962" s="37" t="s">
        <v>1981</v>
      </c>
      <c r="B1962" s="37" t="s">
        <v>79</v>
      </c>
      <c r="C1962" s="37" t="s">
        <v>79</v>
      </c>
      <c r="D1962" s="37" t="b">
        <f t="shared" si="30"/>
        <v>1</v>
      </c>
      <c r="E1962" s="37" t="str">
        <f>VLOOKUP(C1962,'EDB naming'!$A$6:$B$36,2,)</f>
        <v>The Power Company</v>
      </c>
      <c r="F1962" s="37" t="str">
        <f>VLOOKUP(A1962,'NZ.Stat (Format)'!$C$10:$D$2050,2,)</f>
        <v>Invercargill city</v>
      </c>
      <c r="G1962" s="37" t="str">
        <f>VLOOKUP(F1962,'TLA-EDB'!$A$12:$C$78,3,)</f>
        <v>Yes</v>
      </c>
      <c r="H1962" s="65">
        <f>VLOOKUP($A1962,'NZ.Stat (Format)'!$C$10:$H$2050,4,)</f>
        <v>300</v>
      </c>
      <c r="I1962" s="65">
        <f>VLOOKUP($A1962,'NZ.Stat (Format)'!$C$10:$H$2050,5,)</f>
        <v>310</v>
      </c>
      <c r="J1962" s="65">
        <f>VLOOKUP($A1962,'NZ.Stat (Format)'!$C$10:$H$2050,6,)</f>
        <v>310</v>
      </c>
      <c r="K1962" s="37"/>
      <c r="L1962" s="37"/>
    </row>
    <row r="1963" spans="1:12" x14ac:dyDescent="0.25">
      <c r="A1963" s="37" t="s">
        <v>1982</v>
      </c>
      <c r="B1963" s="37" t="s">
        <v>79</v>
      </c>
      <c r="C1963" s="37" t="s">
        <v>79</v>
      </c>
      <c r="D1963" s="37" t="b">
        <f t="shared" si="30"/>
        <v>1</v>
      </c>
      <c r="E1963" s="37" t="str">
        <f>VLOOKUP(C1963,'EDB naming'!$A$6:$B$36,2,)</f>
        <v>The Power Company</v>
      </c>
      <c r="F1963" s="37" t="str">
        <f>VLOOKUP(A1963,'NZ.Stat (Format)'!$C$10:$D$2050,2,)</f>
        <v>Southland district</v>
      </c>
      <c r="G1963" s="37" t="str">
        <f>VLOOKUP(F1963,'TLA-EDB'!$A$12:$C$78,3,)</f>
        <v>Yes</v>
      </c>
      <c r="H1963" s="65">
        <f>VLOOKUP($A1963,'NZ.Stat (Format)'!$C$10:$H$2050,4,)</f>
        <v>290</v>
      </c>
      <c r="I1963" s="65">
        <f>VLOOKUP($A1963,'NZ.Stat (Format)'!$C$10:$H$2050,5,)</f>
        <v>290</v>
      </c>
      <c r="J1963" s="65">
        <f>VLOOKUP($A1963,'NZ.Stat (Format)'!$C$10:$H$2050,6,)</f>
        <v>280</v>
      </c>
      <c r="K1963" s="37"/>
      <c r="L1963" s="37"/>
    </row>
    <row r="1964" spans="1:12" x14ac:dyDescent="0.25">
      <c r="A1964" s="37" t="s">
        <v>1983</v>
      </c>
      <c r="B1964" s="37" t="s">
        <v>79</v>
      </c>
      <c r="C1964" s="37" t="s">
        <v>79</v>
      </c>
      <c r="D1964" s="37" t="b">
        <f t="shared" si="30"/>
        <v>1</v>
      </c>
      <c r="E1964" s="37" t="str">
        <f>VLOOKUP(C1964,'EDB naming'!$A$6:$B$36,2,)</f>
        <v>The Power Company</v>
      </c>
      <c r="F1964" s="37" t="str">
        <f>VLOOKUP(A1964,'NZ.Stat (Format)'!$C$10:$D$2050,2,)</f>
        <v>Southland district</v>
      </c>
      <c r="G1964" s="37" t="str">
        <f>VLOOKUP(F1964,'TLA-EDB'!$A$12:$C$78,3,)</f>
        <v>Yes</v>
      </c>
      <c r="H1964" s="65">
        <f>VLOOKUP($A1964,'NZ.Stat (Format)'!$C$10:$H$2050,4,)</f>
        <v>310</v>
      </c>
      <c r="I1964" s="65">
        <f>VLOOKUP($A1964,'NZ.Stat (Format)'!$C$10:$H$2050,5,)</f>
        <v>300</v>
      </c>
      <c r="J1964" s="65">
        <f>VLOOKUP($A1964,'NZ.Stat (Format)'!$C$10:$H$2050,6,)</f>
        <v>300</v>
      </c>
      <c r="K1964" s="37"/>
      <c r="L1964" s="37"/>
    </row>
    <row r="1965" spans="1:12" x14ac:dyDescent="0.25">
      <c r="A1965" s="37" t="s">
        <v>1984</v>
      </c>
      <c r="B1965" s="37" t="s">
        <v>79</v>
      </c>
      <c r="C1965" s="37" t="s">
        <v>79</v>
      </c>
      <c r="D1965" s="37" t="b">
        <f t="shared" si="30"/>
        <v>1</v>
      </c>
      <c r="E1965" s="37" t="str">
        <f>VLOOKUP(C1965,'EDB naming'!$A$6:$B$36,2,)</f>
        <v>The Power Company</v>
      </c>
      <c r="F1965" s="37" t="str">
        <f>VLOOKUP(A1965,'NZ.Stat (Format)'!$C$10:$D$2050,2,)</f>
        <v>Southland district</v>
      </c>
      <c r="G1965" s="37" t="str">
        <f>VLOOKUP(F1965,'TLA-EDB'!$A$12:$C$78,3,)</f>
        <v>Yes</v>
      </c>
      <c r="H1965" s="65">
        <f>VLOOKUP($A1965,'NZ.Stat (Format)'!$C$10:$H$2050,4,)</f>
        <v>2100</v>
      </c>
      <c r="I1965" s="65">
        <f>VLOOKUP($A1965,'NZ.Stat (Format)'!$C$10:$H$2050,5,)</f>
        <v>2160</v>
      </c>
      <c r="J1965" s="65">
        <f>VLOOKUP($A1965,'NZ.Stat (Format)'!$C$10:$H$2050,6,)</f>
        <v>2190</v>
      </c>
      <c r="K1965" s="37"/>
      <c r="L1965" s="37"/>
    </row>
    <row r="1966" spans="1:12" x14ac:dyDescent="0.25">
      <c r="A1966" s="37" t="s">
        <v>1985</v>
      </c>
      <c r="B1966" s="37" t="s">
        <v>79</v>
      </c>
      <c r="C1966" s="37" t="s">
        <v>79</v>
      </c>
      <c r="D1966" s="37" t="b">
        <f t="shared" si="30"/>
        <v>1</v>
      </c>
      <c r="E1966" s="37" t="str">
        <f>VLOOKUP(C1966,'EDB naming'!$A$6:$B$36,2,)</f>
        <v>The Power Company</v>
      </c>
      <c r="F1966" s="37" t="str">
        <f>VLOOKUP(A1966,'NZ.Stat (Format)'!$C$10:$D$2050,2,)</f>
        <v>Southland district</v>
      </c>
      <c r="G1966" s="37" t="str">
        <f>VLOOKUP(F1966,'TLA-EDB'!$A$12:$C$78,3,)</f>
        <v>Yes</v>
      </c>
      <c r="H1966" s="65">
        <f>VLOOKUP($A1966,'NZ.Stat (Format)'!$C$10:$H$2050,4,)</f>
        <v>560</v>
      </c>
      <c r="I1966" s="65">
        <f>VLOOKUP($A1966,'NZ.Stat (Format)'!$C$10:$H$2050,5,)</f>
        <v>550</v>
      </c>
      <c r="J1966" s="65">
        <f>VLOOKUP($A1966,'NZ.Stat (Format)'!$C$10:$H$2050,6,)</f>
        <v>550</v>
      </c>
      <c r="K1966" s="37"/>
      <c r="L1966" s="37"/>
    </row>
    <row r="1967" spans="1:12" x14ac:dyDescent="0.25">
      <c r="A1967" s="37" t="s">
        <v>1986</v>
      </c>
      <c r="B1967" s="37" t="s">
        <v>79</v>
      </c>
      <c r="C1967" s="37" t="s">
        <v>79</v>
      </c>
      <c r="D1967" s="37" t="b">
        <f t="shared" si="30"/>
        <v>1</v>
      </c>
      <c r="E1967" s="37" t="str">
        <f>VLOOKUP(C1967,'EDB naming'!$A$6:$B$36,2,)</f>
        <v>The Power Company</v>
      </c>
      <c r="F1967" s="37" t="str">
        <f>VLOOKUP(A1967,'NZ.Stat (Format)'!$C$10:$D$2050,2,)</f>
        <v>Southland district</v>
      </c>
      <c r="G1967" s="37" t="str">
        <f>VLOOKUP(F1967,'TLA-EDB'!$A$12:$C$78,3,)</f>
        <v>Yes</v>
      </c>
      <c r="H1967" s="65">
        <f>VLOOKUP($A1967,'NZ.Stat (Format)'!$C$10:$H$2050,4,)</f>
        <v>230</v>
      </c>
      <c r="I1967" s="65">
        <f>VLOOKUP($A1967,'NZ.Stat (Format)'!$C$10:$H$2050,5,)</f>
        <v>230</v>
      </c>
      <c r="J1967" s="65">
        <f>VLOOKUP($A1967,'NZ.Stat (Format)'!$C$10:$H$2050,6,)</f>
        <v>220</v>
      </c>
      <c r="K1967" s="37"/>
      <c r="L1967" s="37"/>
    </row>
    <row r="1968" spans="1:12" x14ac:dyDescent="0.25">
      <c r="A1968" s="37" t="s">
        <v>1987</v>
      </c>
      <c r="B1968" s="37" t="s">
        <v>79</v>
      </c>
      <c r="C1968" s="37" t="s">
        <v>79</v>
      </c>
      <c r="D1968" s="37" t="b">
        <f t="shared" si="30"/>
        <v>1</v>
      </c>
      <c r="E1968" s="37" t="str">
        <f>VLOOKUP(C1968,'EDB naming'!$A$6:$B$36,2,)</f>
        <v>The Power Company</v>
      </c>
      <c r="F1968" s="37" t="str">
        <f>VLOOKUP(A1968,'NZ.Stat (Format)'!$C$10:$D$2050,2,)</f>
        <v>Southland district</v>
      </c>
      <c r="G1968" s="37" t="str">
        <f>VLOOKUP(F1968,'TLA-EDB'!$A$12:$C$78,3,)</f>
        <v>Yes</v>
      </c>
      <c r="H1968" s="65">
        <f>VLOOKUP($A1968,'NZ.Stat (Format)'!$C$10:$H$2050,4,)</f>
        <v>210</v>
      </c>
      <c r="I1968" s="65">
        <f>VLOOKUP($A1968,'NZ.Stat (Format)'!$C$10:$H$2050,5,)</f>
        <v>210</v>
      </c>
      <c r="J1968" s="65">
        <f>VLOOKUP($A1968,'NZ.Stat (Format)'!$C$10:$H$2050,6,)</f>
        <v>200</v>
      </c>
      <c r="K1968" s="37"/>
      <c r="L1968" s="37"/>
    </row>
    <row r="1969" spans="1:12" x14ac:dyDescent="0.25">
      <c r="A1969" s="37" t="s">
        <v>1988</v>
      </c>
      <c r="B1969" s="37" t="s">
        <v>79</v>
      </c>
      <c r="C1969" s="37" t="s">
        <v>2119</v>
      </c>
      <c r="D1969" s="37" t="b">
        <f t="shared" si="30"/>
        <v>0</v>
      </c>
      <c r="E1969" s="37" t="str">
        <f>VLOOKUP(C1969,'EDB naming'!$A$6:$B$36,2,)</f>
        <v>None</v>
      </c>
      <c r="F1969" s="37" t="str">
        <f>VLOOKUP(A1969,'NZ.Stat (Format)'!$C$10:$D$2050,2,)</f>
        <v>Southland district</v>
      </c>
      <c r="G1969" s="37" t="str">
        <f>VLOOKUP(F1969,'TLA-EDB'!$A$12:$C$78,3,)</f>
        <v>Yes</v>
      </c>
      <c r="H1969" s="65">
        <f>VLOOKUP($A1969,'NZ.Stat (Format)'!$C$10:$H$2050,4,)</f>
        <v>0</v>
      </c>
      <c r="I1969" s="65">
        <f>VLOOKUP($A1969,'NZ.Stat (Format)'!$C$10:$H$2050,5,)</f>
        <v>0</v>
      </c>
      <c r="J1969" s="65">
        <f>VLOOKUP($A1969,'NZ.Stat (Format)'!$C$10:$H$2050,6,)</f>
        <v>0</v>
      </c>
      <c r="K1969" s="37"/>
      <c r="L1969" s="37" t="s">
        <v>4170</v>
      </c>
    </row>
    <row r="1970" spans="1:12" x14ac:dyDescent="0.25">
      <c r="A1970" s="37" t="s">
        <v>1989</v>
      </c>
      <c r="B1970" s="37" t="s">
        <v>79</v>
      </c>
      <c r="C1970" s="37" t="s">
        <v>79</v>
      </c>
      <c r="D1970" s="37" t="b">
        <f t="shared" si="30"/>
        <v>1</v>
      </c>
      <c r="E1970" s="37" t="str">
        <f>VLOOKUP(C1970,'EDB naming'!$A$6:$B$36,2,)</f>
        <v>The Power Company</v>
      </c>
      <c r="F1970" s="37" t="str">
        <f>VLOOKUP(A1970,'NZ.Stat (Format)'!$C$10:$D$2050,2,)</f>
        <v>Southland district</v>
      </c>
      <c r="G1970" s="37" t="str">
        <f>VLOOKUP(F1970,'TLA-EDB'!$A$12:$C$78,3,)</f>
        <v>Yes</v>
      </c>
      <c r="H1970" s="65">
        <f>VLOOKUP($A1970,'NZ.Stat (Format)'!$C$10:$H$2050,4,)</f>
        <v>440</v>
      </c>
      <c r="I1970" s="65">
        <f>VLOOKUP($A1970,'NZ.Stat (Format)'!$C$10:$H$2050,5,)</f>
        <v>440</v>
      </c>
      <c r="J1970" s="65">
        <f>VLOOKUP($A1970,'NZ.Stat (Format)'!$C$10:$H$2050,6,)</f>
        <v>440</v>
      </c>
      <c r="K1970" s="37"/>
      <c r="L1970" s="37"/>
    </row>
    <row r="1971" spans="1:12" x14ac:dyDescent="0.25">
      <c r="A1971" s="37" t="s">
        <v>1990</v>
      </c>
      <c r="B1971" s="37"/>
      <c r="C1971" s="37" t="s">
        <v>2119</v>
      </c>
      <c r="D1971" s="37" t="b">
        <f t="shared" si="30"/>
        <v>0</v>
      </c>
      <c r="E1971" s="37" t="str">
        <f>VLOOKUP(C1971,'EDB naming'!$A$6:$B$36,2,)</f>
        <v>None</v>
      </c>
      <c r="F1971" s="37" t="str">
        <f>VLOOKUP(A1971,'NZ.Stat (Format)'!$C$10:$D$2050,2,)</f>
        <v>Whangarei district</v>
      </c>
      <c r="G1971" s="37" t="str">
        <f>VLOOKUP(F1971,'TLA-EDB'!$A$12:$C$78,3,)</f>
        <v/>
      </c>
      <c r="H1971" s="65">
        <f>VLOOKUP($A1971,'NZ.Stat (Format)'!$C$10:$H$2050,4,)</f>
        <v>0</v>
      </c>
      <c r="I1971" s="65">
        <f>VLOOKUP($A1971,'NZ.Stat (Format)'!$C$10:$H$2050,5,)</f>
        <v>0</v>
      </c>
      <c r="J1971" s="65">
        <f>VLOOKUP($A1971,'NZ.Stat (Format)'!$C$10:$H$2050,6,)</f>
        <v>0</v>
      </c>
      <c r="K1971" s="37"/>
      <c r="L1971" s="37" t="s">
        <v>4187</v>
      </c>
    </row>
    <row r="1972" spans="1:12" x14ac:dyDescent="0.25">
      <c r="A1972" s="37" t="s">
        <v>1991</v>
      </c>
      <c r="B1972" s="37" t="s">
        <v>79</v>
      </c>
      <c r="C1972" s="37" t="s">
        <v>79</v>
      </c>
      <c r="D1972" s="37" t="b">
        <f t="shared" si="30"/>
        <v>1</v>
      </c>
      <c r="E1972" s="37" t="str">
        <f>VLOOKUP(C1972,'EDB naming'!$A$6:$B$36,2,)</f>
        <v>The Power Company</v>
      </c>
      <c r="F1972" s="37" t="str">
        <f>VLOOKUP(A1972,'NZ.Stat (Format)'!$C$10:$D$2050,2,)</f>
        <v>Southland district</v>
      </c>
      <c r="G1972" s="37" t="str">
        <f>VLOOKUP(F1972,'TLA-EDB'!$A$12:$C$78,3,)</f>
        <v>Yes</v>
      </c>
      <c r="H1972" s="65">
        <f>VLOOKUP($A1972,'NZ.Stat (Format)'!$C$10:$H$2050,4,)</f>
        <v>1030</v>
      </c>
      <c r="I1972" s="65">
        <f>VLOOKUP($A1972,'NZ.Stat (Format)'!$C$10:$H$2050,5,)</f>
        <v>1010</v>
      </c>
      <c r="J1972" s="65">
        <f>VLOOKUP($A1972,'NZ.Stat (Format)'!$C$10:$H$2050,6,)</f>
        <v>980</v>
      </c>
      <c r="K1972" s="37"/>
      <c r="L1972" s="37"/>
    </row>
    <row r="1973" spans="1:12" x14ac:dyDescent="0.25">
      <c r="A1973" s="37" t="s">
        <v>1992</v>
      </c>
      <c r="B1973" s="37"/>
      <c r="C1973" s="37" t="s">
        <v>20</v>
      </c>
      <c r="D1973" s="37" t="b">
        <f t="shared" si="30"/>
        <v>0</v>
      </c>
      <c r="E1973" s="37" t="str">
        <f>VLOOKUP(C1973,'EDB naming'!$A$6:$B$36,2,)</f>
        <v>Northpower</v>
      </c>
      <c r="F1973" s="37" t="str">
        <f>VLOOKUP(A1973,'NZ.Stat (Format)'!$C$10:$D$2050,2,)</f>
        <v>Whangarei district</v>
      </c>
      <c r="G1973" s="37" t="str">
        <f>VLOOKUP(F1973,'TLA-EDB'!$A$12:$C$78,3,)</f>
        <v/>
      </c>
      <c r="H1973" s="65">
        <f>VLOOKUP($A1973,'NZ.Stat (Format)'!$C$10:$H$2050,4,)</f>
        <v>30</v>
      </c>
      <c r="I1973" s="65">
        <f>VLOOKUP($A1973,'NZ.Stat (Format)'!$C$10:$H$2050,5,)</f>
        <v>20</v>
      </c>
      <c r="J1973" s="65">
        <f>VLOOKUP($A1973,'NZ.Stat (Format)'!$C$10:$H$2050,6,)</f>
        <v>20</v>
      </c>
      <c r="K1973" s="37"/>
      <c r="L1973" s="37" t="s">
        <v>4174</v>
      </c>
    </row>
    <row r="1974" spans="1:12" x14ac:dyDescent="0.25">
      <c r="A1974" s="37" t="s">
        <v>1993</v>
      </c>
      <c r="B1974" s="37"/>
      <c r="C1974" s="37" t="s">
        <v>20</v>
      </c>
      <c r="D1974" s="37" t="b">
        <f t="shared" si="30"/>
        <v>0</v>
      </c>
      <c r="E1974" s="37" t="str">
        <f>VLOOKUP(C1974,'EDB naming'!$A$6:$B$36,2,)</f>
        <v>Northpower</v>
      </c>
      <c r="F1974" s="37" t="str">
        <f>VLOOKUP(A1974,'NZ.Stat (Format)'!$C$10:$D$2050,2,)</f>
        <v>Whangarei district</v>
      </c>
      <c r="G1974" s="37" t="str">
        <f>VLOOKUP(F1974,'TLA-EDB'!$A$12:$C$78,3,)</f>
        <v/>
      </c>
      <c r="H1974" s="65">
        <f>VLOOKUP($A1974,'NZ.Stat (Format)'!$C$10:$H$2050,4,)</f>
        <v>10</v>
      </c>
      <c r="I1974" s="65">
        <f>VLOOKUP($A1974,'NZ.Stat (Format)'!$C$10:$H$2050,5,)</f>
        <v>10</v>
      </c>
      <c r="J1974" s="65">
        <f>VLOOKUP($A1974,'NZ.Stat (Format)'!$C$10:$H$2050,6,)</f>
        <v>10</v>
      </c>
      <c r="K1974" s="37"/>
      <c r="L1974" s="37" t="s">
        <v>4174</v>
      </c>
    </row>
    <row r="1975" spans="1:12" x14ac:dyDescent="0.25">
      <c r="A1975" s="37" t="s">
        <v>1994</v>
      </c>
      <c r="B1975" s="37" t="s">
        <v>33</v>
      </c>
      <c r="C1975" s="37" t="s">
        <v>2119</v>
      </c>
      <c r="D1975" s="37" t="b">
        <f t="shared" si="30"/>
        <v>0</v>
      </c>
      <c r="E1975" s="37" t="str">
        <f>VLOOKUP(C1975,'EDB naming'!$A$6:$B$36,2,)</f>
        <v>None</v>
      </c>
      <c r="F1975" s="37" t="str">
        <f>VLOOKUP(A1975,'NZ.Stat (Format)'!$C$10:$D$2050,2,)</f>
        <v>Auckland</v>
      </c>
      <c r="G1975" s="37" t="str">
        <f>VLOOKUP(F1975,'TLA-EDB'!$A$12:$C$78,3,)</f>
        <v>Yes</v>
      </c>
      <c r="H1975" s="65">
        <f>VLOOKUP($A1975,'NZ.Stat (Format)'!$C$10:$H$2050,4,)</f>
        <v>0</v>
      </c>
      <c r="I1975" s="65">
        <f>VLOOKUP($A1975,'NZ.Stat (Format)'!$C$10:$H$2050,5,)</f>
        <v>0</v>
      </c>
      <c r="J1975" s="65">
        <f>VLOOKUP($A1975,'NZ.Stat (Format)'!$C$10:$H$2050,6,)</f>
        <v>0</v>
      </c>
      <c r="K1975" s="37"/>
      <c r="L1975" s="37" t="s">
        <v>4170</v>
      </c>
    </row>
    <row r="1976" spans="1:12" x14ac:dyDescent="0.25">
      <c r="A1976" s="37" t="s">
        <v>1995</v>
      </c>
      <c r="B1976" s="37"/>
      <c r="C1976" s="37" t="s">
        <v>2119</v>
      </c>
      <c r="D1976" s="37" t="b">
        <f t="shared" si="30"/>
        <v>0</v>
      </c>
      <c r="E1976" s="37" t="str">
        <f>VLOOKUP(C1976,'EDB naming'!$A$6:$B$36,2,)</f>
        <v>None</v>
      </c>
      <c r="F1976" s="37" t="str">
        <f>VLOOKUP(A1976,'NZ.Stat (Format)'!$C$10:$D$2050,2,)</f>
        <v>Auckland</v>
      </c>
      <c r="G1976" s="37" t="str">
        <f>VLOOKUP(F1976,'TLA-EDB'!$A$12:$C$78,3,)</f>
        <v>Yes</v>
      </c>
      <c r="H1976" s="65">
        <f>VLOOKUP($A1976,'NZ.Stat (Format)'!$C$10:$H$2050,4,)</f>
        <v>0</v>
      </c>
      <c r="I1976" s="65">
        <f>VLOOKUP($A1976,'NZ.Stat (Format)'!$C$10:$H$2050,5,)</f>
        <v>0</v>
      </c>
      <c r="J1976" s="65">
        <f>VLOOKUP($A1976,'NZ.Stat (Format)'!$C$10:$H$2050,6,)</f>
        <v>0</v>
      </c>
      <c r="K1976" s="37"/>
      <c r="L1976" s="37" t="s">
        <v>4187</v>
      </c>
    </row>
    <row r="1977" spans="1:12" x14ac:dyDescent="0.25">
      <c r="A1977" s="37" t="s">
        <v>1996</v>
      </c>
      <c r="B1977" s="37"/>
      <c r="C1977" s="37" t="s">
        <v>2119</v>
      </c>
      <c r="D1977" s="37" t="b">
        <f t="shared" si="30"/>
        <v>0</v>
      </c>
      <c r="E1977" s="37" t="str">
        <f>VLOOKUP(C1977,'EDB naming'!$A$6:$B$36,2,)</f>
        <v>None</v>
      </c>
      <c r="F1977" s="37" t="str">
        <f>VLOOKUP(A1977,'NZ.Stat (Format)'!$C$10:$D$2050,2,)</f>
        <v>Otorohanga district</v>
      </c>
      <c r="G1977" s="37" t="str">
        <f>VLOOKUP(F1977,'TLA-EDB'!$A$12:$C$78,3,)</f>
        <v>Yes</v>
      </c>
      <c r="H1977" s="65">
        <f>VLOOKUP($A1977,'NZ.Stat (Format)'!$C$10:$H$2050,4,)</f>
        <v>0</v>
      </c>
      <c r="I1977" s="65">
        <f>VLOOKUP($A1977,'NZ.Stat (Format)'!$C$10:$H$2050,5,)</f>
        <v>0</v>
      </c>
      <c r="J1977" s="65">
        <f>VLOOKUP($A1977,'NZ.Stat (Format)'!$C$10:$H$2050,6,)</f>
        <v>0</v>
      </c>
      <c r="K1977" s="37"/>
      <c r="L1977" s="37" t="s">
        <v>4187</v>
      </c>
    </row>
    <row r="1978" spans="1:12" x14ac:dyDescent="0.25">
      <c r="A1978" s="37" t="s">
        <v>1997</v>
      </c>
      <c r="B1978" s="37" t="s">
        <v>35</v>
      </c>
      <c r="C1978" s="37" t="s">
        <v>35</v>
      </c>
      <c r="D1978" s="37" t="b">
        <f t="shared" si="30"/>
        <v>1</v>
      </c>
      <c r="E1978" s="37" t="str">
        <f>VLOOKUP(C1978,'EDB naming'!$A$6:$B$36,2,)</f>
        <v>Powerco</v>
      </c>
      <c r="F1978" s="37" t="str">
        <f>VLOOKUP(A1978,'NZ.Stat (Format)'!$C$10:$D$2050,2,)</f>
        <v>Thames-Coromandel district</v>
      </c>
      <c r="G1978" s="37" t="str">
        <f>VLOOKUP(F1978,'TLA-EDB'!$A$12:$C$78,3,)</f>
        <v/>
      </c>
      <c r="H1978" s="65">
        <f>VLOOKUP($A1978,'NZ.Stat (Format)'!$C$10:$H$2050,4,)</f>
        <v>10</v>
      </c>
      <c r="I1978" s="65">
        <f>VLOOKUP($A1978,'NZ.Stat (Format)'!$C$10:$H$2050,5,)</f>
        <v>10</v>
      </c>
      <c r="J1978" s="65">
        <f>VLOOKUP($A1978,'NZ.Stat (Format)'!$C$10:$H$2050,6,)</f>
        <v>10</v>
      </c>
      <c r="K1978" s="37"/>
      <c r="L1978" s="37"/>
    </row>
    <row r="1979" spans="1:12" x14ac:dyDescent="0.25">
      <c r="A1979" s="37" t="s">
        <v>1998</v>
      </c>
      <c r="B1979" s="37" t="s">
        <v>35</v>
      </c>
      <c r="C1979" s="37" t="s">
        <v>2119</v>
      </c>
      <c r="D1979" s="37" t="b">
        <f t="shared" si="30"/>
        <v>0</v>
      </c>
      <c r="E1979" s="37" t="str">
        <f>VLOOKUP(C1979,'EDB naming'!$A$6:$B$36,2,)</f>
        <v>None</v>
      </c>
      <c r="F1979" s="37" t="str">
        <f>VLOOKUP(A1979,'NZ.Stat (Format)'!$C$10:$D$2050,2,)</f>
        <v>Thames-Coromandel district</v>
      </c>
      <c r="G1979" s="37" t="str">
        <f>VLOOKUP(F1979,'TLA-EDB'!$A$12:$C$78,3,)</f>
        <v/>
      </c>
      <c r="H1979" s="65">
        <f>VLOOKUP($A1979,'NZ.Stat (Format)'!$C$10:$H$2050,4,)</f>
        <v>0</v>
      </c>
      <c r="I1979" s="65">
        <f>VLOOKUP($A1979,'NZ.Stat (Format)'!$C$10:$H$2050,5,)</f>
        <v>0</v>
      </c>
      <c r="J1979" s="65">
        <f>VLOOKUP($A1979,'NZ.Stat (Format)'!$C$10:$H$2050,6,)</f>
        <v>0</v>
      </c>
      <c r="K1979" s="37"/>
      <c r="L1979" s="37" t="s">
        <v>4170</v>
      </c>
    </row>
    <row r="1980" spans="1:12" x14ac:dyDescent="0.25">
      <c r="A1980" s="37" t="s">
        <v>1999</v>
      </c>
      <c r="B1980" s="37"/>
      <c r="C1980" s="37" t="s">
        <v>2119</v>
      </c>
      <c r="D1980" s="37" t="b">
        <f t="shared" si="30"/>
        <v>0</v>
      </c>
      <c r="E1980" s="37" t="str">
        <f>VLOOKUP(C1980,'EDB naming'!$A$6:$B$36,2,)</f>
        <v>None</v>
      </c>
      <c r="F1980" s="37" t="str">
        <f>VLOOKUP(A1980,'NZ.Stat (Format)'!$C$10:$D$2050,2,)</f>
        <v>Auckland</v>
      </c>
      <c r="G1980" s="37" t="str">
        <f>VLOOKUP(F1980,'TLA-EDB'!$A$12:$C$78,3,)</f>
        <v>Yes</v>
      </c>
      <c r="H1980" s="65">
        <f>VLOOKUP($A1980,'NZ.Stat (Format)'!$C$10:$H$2050,4,)</f>
        <v>0</v>
      </c>
      <c r="I1980" s="65">
        <f>VLOOKUP($A1980,'NZ.Stat (Format)'!$C$10:$H$2050,5,)</f>
        <v>0</v>
      </c>
      <c r="J1980" s="65">
        <f>VLOOKUP($A1980,'NZ.Stat (Format)'!$C$10:$H$2050,6,)</f>
        <v>0</v>
      </c>
      <c r="K1980" s="37"/>
      <c r="L1980" s="37" t="s">
        <v>4187</v>
      </c>
    </row>
    <row r="1981" spans="1:12" x14ac:dyDescent="0.25">
      <c r="A1981" s="37" t="s">
        <v>2000</v>
      </c>
      <c r="B1981" s="37"/>
      <c r="C1981" s="37" t="s">
        <v>2119</v>
      </c>
      <c r="D1981" s="37" t="b">
        <f t="shared" si="30"/>
        <v>0</v>
      </c>
      <c r="E1981" s="37" t="str">
        <f>VLOOKUP(C1981,'EDB naming'!$A$6:$B$36,2,)</f>
        <v>None</v>
      </c>
      <c r="F1981" s="37" t="str">
        <f>VLOOKUP(A1981,'NZ.Stat (Format)'!$C$10:$D$2050,2,)</f>
        <v>Auckland</v>
      </c>
      <c r="G1981" s="37" t="str">
        <f>VLOOKUP(F1981,'TLA-EDB'!$A$12:$C$78,3,)</f>
        <v>Yes</v>
      </c>
      <c r="H1981" s="65">
        <f>VLOOKUP($A1981,'NZ.Stat (Format)'!$C$10:$H$2050,4,)</f>
        <v>0</v>
      </c>
      <c r="I1981" s="65">
        <f>VLOOKUP($A1981,'NZ.Stat (Format)'!$C$10:$H$2050,5,)</f>
        <v>0</v>
      </c>
      <c r="J1981" s="65">
        <f>VLOOKUP($A1981,'NZ.Stat (Format)'!$C$10:$H$2050,6,)</f>
        <v>0</v>
      </c>
      <c r="K1981" s="37"/>
      <c r="L1981" s="37" t="s">
        <v>4187</v>
      </c>
    </row>
    <row r="1982" spans="1:12" x14ac:dyDescent="0.25">
      <c r="A1982" s="37" t="s">
        <v>2001</v>
      </c>
      <c r="B1982" s="37"/>
      <c r="C1982" s="37" t="s">
        <v>33</v>
      </c>
      <c r="D1982" s="37" t="b">
        <f t="shared" si="30"/>
        <v>0</v>
      </c>
      <c r="E1982" s="37" t="str">
        <f>VLOOKUP(C1982,'EDB naming'!$A$6:$B$36,2,)</f>
        <v>Vector Lines</v>
      </c>
      <c r="F1982" s="37" t="str">
        <f>VLOOKUP(A1982,'NZ.Stat (Format)'!$C$10:$D$2050,2,)</f>
        <v>Auckland</v>
      </c>
      <c r="G1982" s="37" t="str">
        <f>VLOOKUP(F1982,'TLA-EDB'!$A$12:$C$78,3,)</f>
        <v>Yes</v>
      </c>
      <c r="H1982" s="65">
        <f>VLOOKUP($A1982,'NZ.Stat (Format)'!$C$10:$H$2050,4,)</f>
        <v>20</v>
      </c>
      <c r="I1982" s="65">
        <f>VLOOKUP($A1982,'NZ.Stat (Format)'!$C$10:$H$2050,5,)</f>
        <v>20</v>
      </c>
      <c r="J1982" s="65">
        <f>VLOOKUP($A1982,'NZ.Stat (Format)'!$C$10:$H$2050,6,)</f>
        <v>20</v>
      </c>
      <c r="K1982" s="37"/>
      <c r="L1982" s="37" t="s">
        <v>4174</v>
      </c>
    </row>
    <row r="1983" spans="1:12" x14ac:dyDescent="0.25">
      <c r="A1983" s="37" t="s">
        <v>2002</v>
      </c>
      <c r="B1983" s="37"/>
      <c r="C1983" s="37" t="s">
        <v>2119</v>
      </c>
      <c r="D1983" s="37" t="b">
        <f t="shared" si="30"/>
        <v>0</v>
      </c>
      <c r="E1983" s="37" t="str">
        <f>VLOOKUP(C1983,'EDB naming'!$A$6:$B$36,2,)</f>
        <v>None</v>
      </c>
      <c r="F1983" s="37" t="str">
        <f>VLOOKUP(A1983,'NZ.Stat (Format)'!$C$10:$D$2050,2,)</f>
        <v>Auckland</v>
      </c>
      <c r="G1983" s="37" t="str">
        <f>VLOOKUP(F1983,'TLA-EDB'!$A$12:$C$78,3,)</f>
        <v>Yes</v>
      </c>
      <c r="H1983" s="65">
        <f>VLOOKUP($A1983,'NZ.Stat (Format)'!$C$10:$H$2050,4,)</f>
        <v>0</v>
      </c>
      <c r="I1983" s="65">
        <f>VLOOKUP($A1983,'NZ.Stat (Format)'!$C$10:$H$2050,5,)</f>
        <v>0</v>
      </c>
      <c r="J1983" s="65">
        <f>VLOOKUP($A1983,'NZ.Stat (Format)'!$C$10:$H$2050,6,)</f>
        <v>0</v>
      </c>
      <c r="K1983" s="37"/>
      <c r="L1983" s="37" t="s">
        <v>4187</v>
      </c>
    </row>
    <row r="1984" spans="1:12" x14ac:dyDescent="0.25">
      <c r="A1984" s="37" t="s">
        <v>2003</v>
      </c>
      <c r="B1984" s="37"/>
      <c r="C1984" s="37" t="s">
        <v>2119</v>
      </c>
      <c r="D1984" s="37" t="b">
        <f t="shared" si="30"/>
        <v>0</v>
      </c>
      <c r="E1984" s="37" t="str">
        <f>VLOOKUP(C1984,'EDB naming'!$A$6:$B$36,2,)</f>
        <v>None</v>
      </c>
      <c r="F1984" s="37" t="str">
        <f>VLOOKUP(A1984,'NZ.Stat (Format)'!$C$10:$D$2050,2,)</f>
        <v>Auckland</v>
      </c>
      <c r="G1984" s="37" t="str">
        <f>VLOOKUP(F1984,'TLA-EDB'!$A$12:$C$78,3,)</f>
        <v>Yes</v>
      </c>
      <c r="H1984" s="65">
        <f>VLOOKUP($A1984,'NZ.Stat (Format)'!$C$10:$H$2050,4,)</f>
        <v>0</v>
      </c>
      <c r="I1984" s="65">
        <f>VLOOKUP($A1984,'NZ.Stat (Format)'!$C$10:$H$2050,5,)</f>
        <v>0</v>
      </c>
      <c r="J1984" s="65">
        <f>VLOOKUP($A1984,'NZ.Stat (Format)'!$C$10:$H$2050,6,)</f>
        <v>0</v>
      </c>
      <c r="K1984" s="37"/>
      <c r="L1984" s="37" t="s">
        <v>4187</v>
      </c>
    </row>
    <row r="1985" spans="1:12" x14ac:dyDescent="0.25">
      <c r="A1985" s="37" t="s">
        <v>2004</v>
      </c>
      <c r="B1985" s="37"/>
      <c r="C1985" s="37" t="s">
        <v>2119</v>
      </c>
      <c r="D1985" s="37" t="b">
        <f t="shared" si="30"/>
        <v>0</v>
      </c>
      <c r="E1985" s="37" t="str">
        <f>VLOOKUP(C1985,'EDB naming'!$A$6:$B$36,2,)</f>
        <v>None</v>
      </c>
      <c r="F1985" s="37" t="str">
        <f>VLOOKUP(A1985,'NZ.Stat (Format)'!$C$10:$D$2050,2,)</f>
        <v>Auckland</v>
      </c>
      <c r="G1985" s="37" t="str">
        <f>VLOOKUP(F1985,'TLA-EDB'!$A$12:$C$78,3,)</f>
        <v>Yes</v>
      </c>
      <c r="H1985" s="65">
        <f>VLOOKUP($A1985,'NZ.Stat (Format)'!$C$10:$H$2050,4,)</f>
        <v>0</v>
      </c>
      <c r="I1985" s="65">
        <f>VLOOKUP($A1985,'NZ.Stat (Format)'!$C$10:$H$2050,5,)</f>
        <v>0</v>
      </c>
      <c r="J1985" s="65">
        <f>VLOOKUP($A1985,'NZ.Stat (Format)'!$C$10:$H$2050,6,)</f>
        <v>0</v>
      </c>
      <c r="K1985" s="37"/>
      <c r="L1985" s="37" t="s">
        <v>4187</v>
      </c>
    </row>
    <row r="1986" spans="1:12" x14ac:dyDescent="0.25">
      <c r="A1986" s="37" t="s">
        <v>2005</v>
      </c>
      <c r="B1986" s="37"/>
      <c r="C1986" s="37" t="s">
        <v>33</v>
      </c>
      <c r="D1986" s="37" t="b">
        <f t="shared" si="30"/>
        <v>0</v>
      </c>
      <c r="E1986" s="37" t="str">
        <f>VLOOKUP(C1986,'EDB naming'!$A$6:$B$36,2,)</f>
        <v>Vector Lines</v>
      </c>
      <c r="F1986" s="37" t="str">
        <f>VLOOKUP(A1986,'NZ.Stat (Format)'!$C$10:$D$2050,2,)</f>
        <v>Auckland</v>
      </c>
      <c r="G1986" s="37" t="str">
        <f>VLOOKUP(F1986,'TLA-EDB'!$A$12:$C$78,3,)</f>
        <v>Yes</v>
      </c>
      <c r="H1986" s="65">
        <f>VLOOKUP($A1986,'NZ.Stat (Format)'!$C$10:$H$2050,4,)</f>
        <v>20</v>
      </c>
      <c r="I1986" s="65">
        <f>VLOOKUP($A1986,'NZ.Stat (Format)'!$C$10:$H$2050,5,)</f>
        <v>20</v>
      </c>
      <c r="J1986" s="65">
        <f>VLOOKUP($A1986,'NZ.Stat (Format)'!$C$10:$H$2050,6,)</f>
        <v>20</v>
      </c>
      <c r="K1986" s="37"/>
      <c r="L1986" s="37" t="s">
        <v>4174</v>
      </c>
    </row>
    <row r="1987" spans="1:12" x14ac:dyDescent="0.25">
      <c r="A1987" s="37" t="s">
        <v>2006</v>
      </c>
      <c r="B1987" s="37" t="s">
        <v>33</v>
      </c>
      <c r="C1987" s="37" t="s">
        <v>2119</v>
      </c>
      <c r="D1987" s="37" t="b">
        <f t="shared" si="30"/>
        <v>0</v>
      </c>
      <c r="E1987" s="37" t="str">
        <f>VLOOKUP(C1987,'EDB naming'!$A$6:$B$36,2,)</f>
        <v>None</v>
      </c>
      <c r="F1987" s="37" t="str">
        <f>VLOOKUP(A1987,'NZ.Stat (Format)'!$C$10:$D$2050,2,)</f>
        <v>Auckland</v>
      </c>
      <c r="G1987" s="37" t="str">
        <f>VLOOKUP(F1987,'TLA-EDB'!$A$12:$C$78,3,)</f>
        <v>Yes</v>
      </c>
      <c r="H1987" s="65">
        <f>VLOOKUP($A1987,'NZ.Stat (Format)'!$C$10:$H$2050,4,)</f>
        <v>0</v>
      </c>
      <c r="I1987" s="65">
        <f>VLOOKUP($A1987,'NZ.Stat (Format)'!$C$10:$H$2050,5,)</f>
        <v>0</v>
      </c>
      <c r="J1987" s="65">
        <f>VLOOKUP($A1987,'NZ.Stat (Format)'!$C$10:$H$2050,6,)</f>
        <v>0</v>
      </c>
      <c r="K1987" s="37"/>
      <c r="L1987" s="37" t="s">
        <v>4170</v>
      </c>
    </row>
    <row r="1988" spans="1:12" x14ac:dyDescent="0.25">
      <c r="A1988" s="37" t="s">
        <v>2007</v>
      </c>
      <c r="B1988" s="37" t="s">
        <v>133</v>
      </c>
      <c r="C1988" s="37" t="s">
        <v>2119</v>
      </c>
      <c r="D1988" s="37" t="b">
        <f t="shared" si="30"/>
        <v>0</v>
      </c>
      <c r="E1988" s="37" t="str">
        <f>VLOOKUP(C1988,'EDB naming'!$A$6:$B$36,2,)</f>
        <v>None</v>
      </c>
      <c r="F1988" s="37" t="str">
        <f>VLOOKUP(A1988,'NZ.Stat (Format)'!$C$10:$D$2050,2,)</f>
        <v>Auckland</v>
      </c>
      <c r="G1988" s="37" t="str">
        <f>VLOOKUP(F1988,'TLA-EDB'!$A$12:$C$78,3,)</f>
        <v>Yes</v>
      </c>
      <c r="H1988" s="65">
        <f>VLOOKUP($A1988,'NZ.Stat (Format)'!$C$10:$H$2050,4,)</f>
        <v>0</v>
      </c>
      <c r="I1988" s="65">
        <f>VLOOKUP($A1988,'NZ.Stat (Format)'!$C$10:$H$2050,5,)</f>
        <v>0</v>
      </c>
      <c r="J1988" s="65">
        <f>VLOOKUP($A1988,'NZ.Stat (Format)'!$C$10:$H$2050,6,)</f>
        <v>0</v>
      </c>
      <c r="K1988" s="37"/>
      <c r="L1988" s="37" t="s">
        <v>4170</v>
      </c>
    </row>
    <row r="1989" spans="1:12" x14ac:dyDescent="0.25">
      <c r="A1989" s="37" t="s">
        <v>2008</v>
      </c>
      <c r="B1989" s="37" t="s">
        <v>33</v>
      </c>
      <c r="C1989" s="37" t="s">
        <v>33</v>
      </c>
      <c r="D1989" s="37" t="b">
        <f t="shared" si="30"/>
        <v>1</v>
      </c>
      <c r="E1989" s="37" t="str">
        <f>VLOOKUP(C1989,'EDB naming'!$A$6:$B$36,2,)</f>
        <v>Vector Lines</v>
      </c>
      <c r="F1989" s="37" t="str">
        <f>VLOOKUP(A1989,'NZ.Stat (Format)'!$C$10:$D$2050,2,)</f>
        <v>Auckland</v>
      </c>
      <c r="G1989" s="37" t="str">
        <f>VLOOKUP(F1989,'TLA-EDB'!$A$12:$C$78,3,)</f>
        <v>Yes</v>
      </c>
      <c r="H1989" s="65">
        <f>VLOOKUP($A1989,'NZ.Stat (Format)'!$C$10:$H$2050,4,)</f>
        <v>180</v>
      </c>
      <c r="I1989" s="65">
        <f>VLOOKUP($A1989,'NZ.Stat (Format)'!$C$10:$H$2050,5,)</f>
        <v>180</v>
      </c>
      <c r="J1989" s="65">
        <f>VLOOKUP($A1989,'NZ.Stat (Format)'!$C$10:$H$2050,6,)</f>
        <v>180</v>
      </c>
      <c r="K1989" s="37"/>
      <c r="L1989" s="37"/>
    </row>
    <row r="1990" spans="1:12" x14ac:dyDescent="0.25">
      <c r="A1990" s="37" t="s">
        <v>2009</v>
      </c>
      <c r="B1990" s="37"/>
      <c r="C1990" s="37" t="s">
        <v>2119</v>
      </c>
      <c r="D1990" s="37" t="b">
        <f t="shared" si="30"/>
        <v>0</v>
      </c>
      <c r="E1990" s="37" t="str">
        <f>VLOOKUP(C1990,'EDB naming'!$A$6:$B$36,2,)</f>
        <v>None</v>
      </c>
      <c r="F1990" s="37" t="str">
        <f>VLOOKUP(A1990,'NZ.Stat (Format)'!$C$10:$D$2050,2,)</f>
        <v>Auckland</v>
      </c>
      <c r="G1990" s="37" t="str">
        <f>VLOOKUP(F1990,'TLA-EDB'!$A$12:$C$78,3,)</f>
        <v>Yes</v>
      </c>
      <c r="H1990" s="65">
        <f>VLOOKUP($A1990,'NZ.Stat (Format)'!$C$10:$H$2050,4,)</f>
        <v>0</v>
      </c>
      <c r="I1990" s="65">
        <f>VLOOKUP($A1990,'NZ.Stat (Format)'!$C$10:$H$2050,5,)</f>
        <v>0</v>
      </c>
      <c r="J1990" s="65">
        <f>VLOOKUP($A1990,'NZ.Stat (Format)'!$C$10:$H$2050,6,)</f>
        <v>0</v>
      </c>
      <c r="K1990" s="37"/>
      <c r="L1990" s="37" t="s">
        <v>4187</v>
      </c>
    </row>
    <row r="1991" spans="1:12" x14ac:dyDescent="0.25">
      <c r="A1991" s="37" t="s">
        <v>2010</v>
      </c>
      <c r="B1991" s="37"/>
      <c r="C1991" s="37" t="s">
        <v>2119</v>
      </c>
      <c r="D1991" s="37" t="b">
        <f t="shared" si="30"/>
        <v>0</v>
      </c>
      <c r="E1991" s="37" t="str">
        <f>VLOOKUP(C1991,'EDB naming'!$A$6:$B$36,2,)</f>
        <v>None</v>
      </c>
      <c r="F1991" s="37" t="e">
        <f>VLOOKUP(A1991,'NZ.Stat (Format)'!$C$10:$D$2050,2,)</f>
        <v>#N/A</v>
      </c>
      <c r="G1991" s="37" t="e">
        <f>VLOOKUP(F1991,'TLA-EDB'!$A$12:$C$78,3,)</f>
        <v>#N/A</v>
      </c>
      <c r="H1991" s="65" t="e">
        <f>VLOOKUP($A1991,'NZ.Stat (Format)'!$C$10:$H$2050,4,)</f>
        <v>#N/A</v>
      </c>
      <c r="I1991" s="65" t="e">
        <f>VLOOKUP($A1991,'NZ.Stat (Format)'!$C$10:$H$2050,5,)</f>
        <v>#N/A</v>
      </c>
      <c r="J1991" s="65" t="e">
        <f>VLOOKUP($A1991,'NZ.Stat (Format)'!$C$10:$H$2050,6,)</f>
        <v>#N/A</v>
      </c>
      <c r="K1991" s="37"/>
      <c r="L1991" s="37" t="s">
        <v>4187</v>
      </c>
    </row>
    <row r="1992" spans="1:12" x14ac:dyDescent="0.25">
      <c r="A1992" s="37" t="s">
        <v>2011</v>
      </c>
      <c r="B1992" s="37"/>
      <c r="C1992" s="37" t="s">
        <v>2119</v>
      </c>
      <c r="D1992" s="37" t="b">
        <f t="shared" si="30"/>
        <v>0</v>
      </c>
      <c r="E1992" s="37" t="str">
        <f>VLOOKUP(C1992,'EDB naming'!$A$6:$B$36,2,)</f>
        <v>None</v>
      </c>
      <c r="F1992" s="37" t="e">
        <f>VLOOKUP(A1992,'NZ.Stat (Format)'!$C$10:$D$2050,2,)</f>
        <v>#N/A</v>
      </c>
      <c r="G1992" s="37" t="e">
        <f>VLOOKUP(F1992,'TLA-EDB'!$A$12:$C$78,3,)</f>
        <v>#N/A</v>
      </c>
      <c r="H1992" s="65" t="e">
        <f>VLOOKUP($A1992,'NZ.Stat (Format)'!$C$10:$H$2050,4,)</f>
        <v>#N/A</v>
      </c>
      <c r="I1992" s="65" t="e">
        <f>VLOOKUP($A1992,'NZ.Stat (Format)'!$C$10:$H$2050,5,)</f>
        <v>#N/A</v>
      </c>
      <c r="J1992" s="65" t="e">
        <f>VLOOKUP($A1992,'NZ.Stat (Format)'!$C$10:$H$2050,6,)</f>
        <v>#N/A</v>
      </c>
      <c r="K1992" s="37"/>
      <c r="L1992" s="37" t="s">
        <v>4187</v>
      </c>
    </row>
    <row r="1993" spans="1:12" x14ac:dyDescent="0.25">
      <c r="A1993" s="37" t="s">
        <v>2012</v>
      </c>
      <c r="B1993" s="37"/>
      <c r="C1993" s="37" t="s">
        <v>2119</v>
      </c>
      <c r="D1993" s="37" t="b">
        <f t="shared" si="30"/>
        <v>0</v>
      </c>
      <c r="E1993" s="37" t="str">
        <f>VLOOKUP(C1993,'EDB naming'!$A$6:$B$36,2,)</f>
        <v>None</v>
      </c>
      <c r="F1993" s="37" t="e">
        <f>VLOOKUP(A1993,'NZ.Stat (Format)'!$C$10:$D$2050,2,)</f>
        <v>#N/A</v>
      </c>
      <c r="G1993" s="37" t="e">
        <f>VLOOKUP(F1993,'TLA-EDB'!$A$12:$C$78,3,)</f>
        <v>#N/A</v>
      </c>
      <c r="H1993" s="65" t="e">
        <f>VLOOKUP($A1993,'NZ.Stat (Format)'!$C$10:$H$2050,4,)</f>
        <v>#N/A</v>
      </c>
      <c r="I1993" s="65" t="e">
        <f>VLOOKUP($A1993,'NZ.Stat (Format)'!$C$10:$H$2050,5,)</f>
        <v>#N/A</v>
      </c>
      <c r="J1993" s="65" t="e">
        <f>VLOOKUP($A1993,'NZ.Stat (Format)'!$C$10:$H$2050,6,)</f>
        <v>#N/A</v>
      </c>
      <c r="K1993" s="37"/>
      <c r="L1993" s="37" t="s">
        <v>4187</v>
      </c>
    </row>
    <row r="1994" spans="1:12" x14ac:dyDescent="0.25">
      <c r="A1994" s="37" t="s">
        <v>2013</v>
      </c>
      <c r="B1994" s="37"/>
      <c r="C1994" s="37" t="s">
        <v>2119</v>
      </c>
      <c r="D1994" s="37" t="b">
        <f t="shared" si="30"/>
        <v>0</v>
      </c>
      <c r="E1994" s="37" t="str">
        <f>VLOOKUP(C1994,'EDB naming'!$A$6:$B$36,2,)</f>
        <v>None</v>
      </c>
      <c r="F1994" s="37" t="e">
        <f>VLOOKUP(A1994,'NZ.Stat (Format)'!$C$10:$D$2050,2,)</f>
        <v>#N/A</v>
      </c>
      <c r="G1994" s="37" t="e">
        <f>VLOOKUP(F1994,'TLA-EDB'!$A$12:$C$78,3,)</f>
        <v>#N/A</v>
      </c>
      <c r="H1994" s="65" t="e">
        <f>VLOOKUP($A1994,'NZ.Stat (Format)'!$C$10:$H$2050,4,)</f>
        <v>#N/A</v>
      </c>
      <c r="I1994" s="65" t="e">
        <f>VLOOKUP($A1994,'NZ.Stat (Format)'!$C$10:$H$2050,5,)</f>
        <v>#N/A</v>
      </c>
      <c r="J1994" s="65" t="e">
        <f>VLOOKUP($A1994,'NZ.Stat (Format)'!$C$10:$H$2050,6,)</f>
        <v>#N/A</v>
      </c>
      <c r="K1994" s="37"/>
      <c r="L1994" s="37" t="s">
        <v>4187</v>
      </c>
    </row>
    <row r="1995" spans="1:12" x14ac:dyDescent="0.25">
      <c r="A1995" s="37" t="s">
        <v>2014</v>
      </c>
      <c r="B1995" s="37"/>
      <c r="C1995" s="37" t="s">
        <v>2119</v>
      </c>
      <c r="D1995" s="37" t="b">
        <f t="shared" si="30"/>
        <v>0</v>
      </c>
      <c r="E1995" s="37" t="str">
        <f>VLOOKUP(C1995,'EDB naming'!$A$6:$B$36,2,)</f>
        <v>None</v>
      </c>
      <c r="F1995" s="37" t="e">
        <f>VLOOKUP(A1995,'NZ.Stat (Format)'!$C$10:$D$2050,2,)</f>
        <v>#N/A</v>
      </c>
      <c r="G1995" s="37" t="e">
        <f>VLOOKUP(F1995,'TLA-EDB'!$A$12:$C$78,3,)</f>
        <v>#N/A</v>
      </c>
      <c r="H1995" s="65" t="e">
        <f>VLOOKUP($A1995,'NZ.Stat (Format)'!$C$10:$H$2050,4,)</f>
        <v>#N/A</v>
      </c>
      <c r="I1995" s="65" t="e">
        <f>VLOOKUP($A1995,'NZ.Stat (Format)'!$C$10:$H$2050,5,)</f>
        <v>#N/A</v>
      </c>
      <c r="J1995" s="65" t="e">
        <f>VLOOKUP($A1995,'NZ.Stat (Format)'!$C$10:$H$2050,6,)</f>
        <v>#N/A</v>
      </c>
      <c r="K1995" s="37"/>
      <c r="L1995" s="37" t="s">
        <v>4187</v>
      </c>
    </row>
    <row r="1996" spans="1:12" x14ac:dyDescent="0.25">
      <c r="A1996" s="37" t="s">
        <v>2015</v>
      </c>
      <c r="B1996" s="37"/>
      <c r="C1996" s="37" t="s">
        <v>2119</v>
      </c>
      <c r="D1996" s="37" t="b">
        <f t="shared" si="30"/>
        <v>0</v>
      </c>
      <c r="E1996" s="37" t="str">
        <f>VLOOKUP(C1996,'EDB naming'!$A$6:$B$36,2,)</f>
        <v>None</v>
      </c>
      <c r="F1996" s="37" t="e">
        <f>VLOOKUP(A1996,'NZ.Stat (Format)'!$C$10:$D$2050,2,)</f>
        <v>#N/A</v>
      </c>
      <c r="G1996" s="37" t="e">
        <f>VLOOKUP(F1996,'TLA-EDB'!$A$12:$C$78,3,)</f>
        <v>#N/A</v>
      </c>
      <c r="H1996" s="65" t="e">
        <f>VLOOKUP($A1996,'NZ.Stat (Format)'!$C$10:$H$2050,4,)</f>
        <v>#N/A</v>
      </c>
      <c r="I1996" s="65" t="e">
        <f>VLOOKUP($A1996,'NZ.Stat (Format)'!$C$10:$H$2050,5,)</f>
        <v>#N/A</v>
      </c>
      <c r="J1996" s="65" t="e">
        <f>VLOOKUP($A1996,'NZ.Stat (Format)'!$C$10:$H$2050,6,)</f>
        <v>#N/A</v>
      </c>
      <c r="K1996" s="37"/>
      <c r="L1996" s="37" t="s">
        <v>4187</v>
      </c>
    </row>
    <row r="1997" spans="1:12" x14ac:dyDescent="0.25">
      <c r="A1997" s="37" t="s">
        <v>2016</v>
      </c>
      <c r="B1997" s="37"/>
      <c r="C1997" s="37" t="s">
        <v>2119</v>
      </c>
      <c r="D1997" s="37" t="b">
        <f t="shared" si="30"/>
        <v>0</v>
      </c>
      <c r="E1997" s="37" t="str">
        <f>VLOOKUP(C1997,'EDB naming'!$A$6:$B$36,2,)</f>
        <v>None</v>
      </c>
      <c r="F1997" s="37" t="str">
        <f>VLOOKUP(A1997,'NZ.Stat (Format)'!$C$10:$D$2050,2,)</f>
        <v>Taupo district</v>
      </c>
      <c r="G1997" s="37" t="str">
        <f>VLOOKUP(F1997,'TLA-EDB'!$A$12:$C$78,3,)</f>
        <v>Yes</v>
      </c>
      <c r="H1997" s="65">
        <f>VLOOKUP($A1997,'NZ.Stat (Format)'!$C$10:$H$2050,4,)</f>
        <v>0</v>
      </c>
      <c r="I1997" s="65">
        <f>VLOOKUP($A1997,'NZ.Stat (Format)'!$C$10:$H$2050,5,)</f>
        <v>0</v>
      </c>
      <c r="J1997" s="65">
        <f>VLOOKUP($A1997,'NZ.Stat (Format)'!$C$10:$H$2050,6,)</f>
        <v>0</v>
      </c>
      <c r="K1997" s="37"/>
      <c r="L1997" s="37" t="s">
        <v>4187</v>
      </c>
    </row>
    <row r="1998" spans="1:12" x14ac:dyDescent="0.25">
      <c r="A1998" s="37" t="s">
        <v>2017</v>
      </c>
      <c r="B1998" s="37"/>
      <c r="C1998" s="37" t="s">
        <v>2119</v>
      </c>
      <c r="D1998" s="37" t="b">
        <f t="shared" si="30"/>
        <v>0</v>
      </c>
      <c r="E1998" s="37" t="str">
        <f>VLOOKUP(C1998,'EDB naming'!$A$6:$B$36,2,)</f>
        <v>None</v>
      </c>
      <c r="F1998" s="37" t="e">
        <f>VLOOKUP(A1998,'NZ.Stat (Format)'!$C$10:$D$2050,2,)</f>
        <v>#N/A</v>
      </c>
      <c r="G1998" s="37" t="e">
        <f>VLOOKUP(F1998,'TLA-EDB'!$A$12:$C$78,3,)</f>
        <v>#N/A</v>
      </c>
      <c r="H1998" s="65" t="e">
        <f>VLOOKUP($A1998,'NZ.Stat (Format)'!$C$10:$H$2050,4,)</f>
        <v>#N/A</v>
      </c>
      <c r="I1998" s="65" t="e">
        <f>VLOOKUP($A1998,'NZ.Stat (Format)'!$C$10:$H$2050,5,)</f>
        <v>#N/A</v>
      </c>
      <c r="J1998" s="65" t="e">
        <f>VLOOKUP($A1998,'NZ.Stat (Format)'!$C$10:$H$2050,6,)</f>
        <v>#N/A</v>
      </c>
      <c r="K1998" s="37"/>
      <c r="L1998" s="37" t="s">
        <v>4187</v>
      </c>
    </row>
    <row r="1999" spans="1:12" x14ac:dyDescent="0.25">
      <c r="A1999" s="37" t="s">
        <v>2018</v>
      </c>
      <c r="B1999" s="37" t="s">
        <v>35</v>
      </c>
      <c r="C1999" s="37" t="s">
        <v>2119</v>
      </c>
      <c r="D1999" s="37" t="b">
        <f t="shared" si="30"/>
        <v>0</v>
      </c>
      <c r="E1999" s="37" t="str">
        <f>VLOOKUP(C1999,'EDB naming'!$A$6:$B$36,2,)</f>
        <v>None</v>
      </c>
      <c r="F1999" s="37" t="e">
        <f>VLOOKUP(A1999,'NZ.Stat (Format)'!$C$10:$D$2050,2,)</f>
        <v>#N/A</v>
      </c>
      <c r="G1999" s="37" t="e">
        <f>VLOOKUP(F1999,'TLA-EDB'!$A$12:$C$78,3,)</f>
        <v>#N/A</v>
      </c>
      <c r="H1999" s="65" t="e">
        <f>VLOOKUP($A1999,'NZ.Stat (Format)'!$C$10:$H$2050,4,)</f>
        <v>#N/A</v>
      </c>
      <c r="I1999" s="65" t="e">
        <f>VLOOKUP($A1999,'NZ.Stat (Format)'!$C$10:$H$2050,5,)</f>
        <v>#N/A</v>
      </c>
      <c r="J1999" s="65" t="e">
        <f>VLOOKUP($A1999,'NZ.Stat (Format)'!$C$10:$H$2050,6,)</f>
        <v>#N/A</v>
      </c>
      <c r="K1999" s="37"/>
      <c r="L1999" s="37" t="s">
        <v>4172</v>
      </c>
    </row>
    <row r="2000" spans="1:12" x14ac:dyDescent="0.25">
      <c r="A2000" s="37" t="s">
        <v>2019</v>
      </c>
      <c r="B2000" s="37"/>
      <c r="C2000" s="37" t="s">
        <v>2119</v>
      </c>
      <c r="D2000" s="37" t="b">
        <f t="shared" si="30"/>
        <v>0</v>
      </c>
      <c r="E2000" s="37" t="str">
        <f>VLOOKUP(C2000,'EDB naming'!$A$6:$B$36,2,)</f>
        <v>None</v>
      </c>
      <c r="F2000" s="37" t="e">
        <f>VLOOKUP(A2000,'NZ.Stat (Format)'!$C$10:$D$2050,2,)</f>
        <v>#N/A</v>
      </c>
      <c r="G2000" s="37" t="e">
        <f>VLOOKUP(F2000,'TLA-EDB'!$A$12:$C$78,3,)</f>
        <v>#N/A</v>
      </c>
      <c r="H2000" s="65" t="e">
        <f>VLOOKUP($A2000,'NZ.Stat (Format)'!$C$10:$H$2050,4,)</f>
        <v>#N/A</v>
      </c>
      <c r="I2000" s="65" t="e">
        <f>VLOOKUP($A2000,'NZ.Stat (Format)'!$C$10:$H$2050,5,)</f>
        <v>#N/A</v>
      </c>
      <c r="J2000" s="65" t="e">
        <f>VLOOKUP($A2000,'NZ.Stat (Format)'!$C$10:$H$2050,6,)</f>
        <v>#N/A</v>
      </c>
      <c r="K2000" s="37"/>
      <c r="L2000" s="37" t="s">
        <v>4187</v>
      </c>
    </row>
    <row r="2001" spans="1:12" x14ac:dyDescent="0.25">
      <c r="A2001" s="37" t="s">
        <v>2020</v>
      </c>
      <c r="B2001" s="37"/>
      <c r="C2001" s="37" t="s">
        <v>2119</v>
      </c>
      <c r="D2001" s="37" t="b">
        <f t="shared" si="30"/>
        <v>0</v>
      </c>
      <c r="E2001" s="37" t="str">
        <f>VLOOKUP(C2001,'EDB naming'!$A$6:$B$36,2,)</f>
        <v>None</v>
      </c>
      <c r="F2001" s="37" t="e">
        <f>VLOOKUP(A2001,'NZ.Stat (Format)'!$C$10:$D$2050,2,)</f>
        <v>#N/A</v>
      </c>
      <c r="G2001" s="37" t="e">
        <f>VLOOKUP(F2001,'TLA-EDB'!$A$12:$C$78,3,)</f>
        <v>#N/A</v>
      </c>
      <c r="H2001" s="65" t="e">
        <f>VLOOKUP($A2001,'NZ.Stat (Format)'!$C$10:$H$2050,4,)</f>
        <v>#N/A</v>
      </c>
      <c r="I2001" s="65" t="e">
        <f>VLOOKUP($A2001,'NZ.Stat (Format)'!$C$10:$H$2050,5,)</f>
        <v>#N/A</v>
      </c>
      <c r="J2001" s="65" t="e">
        <f>VLOOKUP($A2001,'NZ.Stat (Format)'!$C$10:$H$2050,6,)</f>
        <v>#N/A</v>
      </c>
      <c r="K2001" s="37"/>
      <c r="L2001" s="37" t="s">
        <v>4187</v>
      </c>
    </row>
    <row r="2002" spans="1:12" x14ac:dyDescent="0.25">
      <c r="A2002" s="37" t="s">
        <v>2021</v>
      </c>
      <c r="B2002" s="37"/>
      <c r="C2002" s="37" t="s">
        <v>389</v>
      </c>
      <c r="D2002" s="37" t="b">
        <f t="shared" ref="D2002:D2020" si="31">C2002=B2002</f>
        <v>0</v>
      </c>
      <c r="E2002" s="37" t="str">
        <f>VLOOKUP(C2002,'EDB naming'!$A$6:$B$36,2,)</f>
        <v>WEL Networks</v>
      </c>
      <c r="F2002" s="37" t="str">
        <f>VLOOKUP(A2002,'NZ.Stat (Format)'!$C$10:$D$2050,2,)</f>
        <v>Lower Hutt city</v>
      </c>
      <c r="G2002" s="37" t="str">
        <f>VLOOKUP(F2002,'TLA-EDB'!$A$12:$C$78,3,)</f>
        <v/>
      </c>
      <c r="H2002" s="65">
        <f>VLOOKUP($A2002,'NZ.Stat (Format)'!$C$10:$H$2050,4,)</f>
        <v>40</v>
      </c>
      <c r="I2002" s="65">
        <f>VLOOKUP($A2002,'NZ.Stat (Format)'!$C$10:$H$2050,5,)</f>
        <v>40</v>
      </c>
      <c r="J2002" s="65">
        <f>VLOOKUP($A2002,'NZ.Stat (Format)'!$C$10:$H$2050,6,)</f>
        <v>40</v>
      </c>
      <c r="K2002" s="37"/>
      <c r="L2002" s="37" t="s">
        <v>4174</v>
      </c>
    </row>
    <row r="2003" spans="1:12" x14ac:dyDescent="0.25">
      <c r="A2003" s="37" t="s">
        <v>2022</v>
      </c>
      <c r="B2003" s="37" t="s">
        <v>4207</v>
      </c>
      <c r="C2003" s="37" t="s">
        <v>4207</v>
      </c>
      <c r="D2003" s="37" t="b">
        <f t="shared" si="31"/>
        <v>1</v>
      </c>
      <c r="E2003" s="37" t="str">
        <f>VLOOKUP(C2003,'EDB naming'!$A$6:$B$36,2,)</f>
        <v>Wellington Electricity</v>
      </c>
      <c r="F2003" s="37" t="str">
        <f>VLOOKUP(A2003,'NZ.Stat (Format)'!$C$10:$D$2050,2,)</f>
        <v>Porirua city</v>
      </c>
      <c r="G2003" s="37" t="str">
        <f>VLOOKUP(F2003,'TLA-EDB'!$A$12:$C$78,3,)</f>
        <v/>
      </c>
      <c r="H2003" s="65">
        <f>VLOOKUP($A2003,'NZ.Stat (Format)'!$C$10:$H$2050,4,)</f>
        <v>30</v>
      </c>
      <c r="I2003" s="65">
        <f>VLOOKUP($A2003,'NZ.Stat (Format)'!$C$10:$H$2050,5,)</f>
        <v>30</v>
      </c>
      <c r="J2003" s="65">
        <f>VLOOKUP($A2003,'NZ.Stat (Format)'!$C$10:$H$2050,6,)</f>
        <v>30</v>
      </c>
      <c r="K2003" s="37"/>
      <c r="L2003" s="37"/>
    </row>
    <row r="2004" spans="1:12" x14ac:dyDescent="0.25">
      <c r="A2004" s="37" t="s">
        <v>2023</v>
      </c>
      <c r="B2004" s="37" t="s">
        <v>35</v>
      </c>
      <c r="C2004" s="37" t="s">
        <v>2119</v>
      </c>
      <c r="D2004" s="37" t="b">
        <f t="shared" si="31"/>
        <v>0</v>
      </c>
      <c r="E2004" s="37" t="str">
        <f>VLOOKUP(C2004,'EDB naming'!$A$6:$B$36,2,)</f>
        <v>None</v>
      </c>
      <c r="F2004" s="37" t="e">
        <f>VLOOKUP(A2004,'NZ.Stat (Format)'!$C$10:$D$2050,2,)</f>
        <v>#N/A</v>
      </c>
      <c r="G2004" s="37" t="e">
        <f>VLOOKUP(F2004,'TLA-EDB'!$A$12:$C$78,3,)</f>
        <v>#N/A</v>
      </c>
      <c r="H2004" s="65" t="e">
        <f>VLOOKUP($A2004,'NZ.Stat (Format)'!$C$10:$H$2050,4,)</f>
        <v>#N/A</v>
      </c>
      <c r="I2004" s="65" t="e">
        <f>VLOOKUP($A2004,'NZ.Stat (Format)'!$C$10:$H$2050,5,)</f>
        <v>#N/A</v>
      </c>
      <c r="J2004" s="65" t="e">
        <f>VLOOKUP($A2004,'NZ.Stat (Format)'!$C$10:$H$2050,6,)</f>
        <v>#N/A</v>
      </c>
      <c r="K2004" s="37"/>
      <c r="L2004" s="37" t="s">
        <v>4172</v>
      </c>
    </row>
    <row r="2005" spans="1:12" x14ac:dyDescent="0.25">
      <c r="A2005" s="37" t="s">
        <v>2024</v>
      </c>
      <c r="B2005" s="37"/>
      <c r="C2005" s="37" t="s">
        <v>2119</v>
      </c>
      <c r="D2005" s="37" t="b">
        <f t="shared" si="31"/>
        <v>0</v>
      </c>
      <c r="E2005" s="37" t="str">
        <f>VLOOKUP(C2005,'EDB naming'!$A$6:$B$36,2,)</f>
        <v>None</v>
      </c>
      <c r="F2005" s="37" t="e">
        <f>VLOOKUP(A2005,'NZ.Stat (Format)'!$C$10:$D$2050,2,)</f>
        <v>#N/A</v>
      </c>
      <c r="G2005" s="37" t="e">
        <f>VLOOKUP(F2005,'TLA-EDB'!$A$12:$C$78,3,)</f>
        <v>#N/A</v>
      </c>
      <c r="H2005" s="65" t="e">
        <f>VLOOKUP($A2005,'NZ.Stat (Format)'!$C$10:$H$2050,4,)</f>
        <v>#N/A</v>
      </c>
      <c r="I2005" s="65" t="e">
        <f>VLOOKUP($A2005,'NZ.Stat (Format)'!$C$10:$H$2050,5,)</f>
        <v>#N/A</v>
      </c>
      <c r="J2005" s="65" t="e">
        <f>VLOOKUP($A2005,'NZ.Stat (Format)'!$C$10:$H$2050,6,)</f>
        <v>#N/A</v>
      </c>
      <c r="K2005" s="37"/>
      <c r="L2005" s="37" t="s">
        <v>4187</v>
      </c>
    </row>
    <row r="2006" spans="1:12" x14ac:dyDescent="0.25">
      <c r="A2006" s="37" t="s">
        <v>2025</v>
      </c>
      <c r="B2006" s="37"/>
      <c r="C2006" s="37" t="s">
        <v>2119</v>
      </c>
      <c r="D2006" s="37" t="b">
        <f t="shared" si="31"/>
        <v>0</v>
      </c>
      <c r="E2006" s="37" t="str">
        <f>VLOOKUP(C2006,'EDB naming'!$A$6:$B$36,2,)</f>
        <v>None</v>
      </c>
      <c r="F2006" s="37" t="str">
        <f>VLOOKUP(A2006,'NZ.Stat (Format)'!$C$10:$D$2050,2,)</f>
        <v>Waitaki district</v>
      </c>
      <c r="G2006" s="37" t="str">
        <f>VLOOKUP(F2006,'TLA-EDB'!$A$12:$C$78,3,)</f>
        <v>Yes</v>
      </c>
      <c r="H2006" s="65">
        <f>VLOOKUP($A2006,'NZ.Stat (Format)'!$C$10:$H$2050,4,)</f>
        <v>0</v>
      </c>
      <c r="I2006" s="65">
        <f>VLOOKUP($A2006,'NZ.Stat (Format)'!$C$10:$H$2050,5,)</f>
        <v>0</v>
      </c>
      <c r="J2006" s="65">
        <f>VLOOKUP($A2006,'NZ.Stat (Format)'!$C$10:$H$2050,6,)</f>
        <v>0</v>
      </c>
      <c r="K2006" s="37"/>
      <c r="L2006" s="37" t="s">
        <v>4187</v>
      </c>
    </row>
    <row r="2007" spans="1:12" x14ac:dyDescent="0.25">
      <c r="A2007" s="37" t="s">
        <v>2026</v>
      </c>
      <c r="B2007" s="37"/>
      <c r="C2007" s="37" t="s">
        <v>2119</v>
      </c>
      <c r="D2007" s="37" t="b">
        <f t="shared" si="31"/>
        <v>0</v>
      </c>
      <c r="E2007" s="37" t="str">
        <f>VLOOKUP(C2007,'EDB naming'!$A$6:$B$36,2,)</f>
        <v>None</v>
      </c>
      <c r="F2007" s="37" t="str">
        <f>VLOOKUP(A2007,'NZ.Stat (Format)'!$C$10:$D$2050,2,)</f>
        <v>Southland district</v>
      </c>
      <c r="G2007" s="37" t="str">
        <f>VLOOKUP(F2007,'TLA-EDB'!$A$12:$C$78,3,)</f>
        <v>Yes</v>
      </c>
      <c r="H2007" s="65">
        <f>VLOOKUP($A2007,'NZ.Stat (Format)'!$C$10:$H$2050,4,)</f>
        <v>10</v>
      </c>
      <c r="I2007" s="65">
        <f>VLOOKUP($A2007,'NZ.Stat (Format)'!$C$10:$H$2050,5,)</f>
        <v>10</v>
      </c>
      <c r="J2007" s="65">
        <f>VLOOKUP($A2007,'NZ.Stat (Format)'!$C$10:$H$2050,6,)</f>
        <v>10</v>
      </c>
      <c r="K2007" s="37"/>
      <c r="L2007" s="37" t="s">
        <v>4186</v>
      </c>
    </row>
    <row r="2008" spans="1:12" x14ac:dyDescent="0.25">
      <c r="A2008" s="37" t="s">
        <v>2027</v>
      </c>
      <c r="B2008" s="37"/>
      <c r="C2008" s="37" t="s">
        <v>2119</v>
      </c>
      <c r="D2008" s="37" t="b">
        <f t="shared" si="31"/>
        <v>0</v>
      </c>
      <c r="E2008" s="37" t="str">
        <f>VLOOKUP(C2008,'EDB naming'!$A$6:$B$36,2,)</f>
        <v>None</v>
      </c>
      <c r="F2008" s="37" t="str">
        <f>VLOOKUP(A2008,'NZ.Stat (Format)'!$C$10:$D$2050,2,)</f>
        <v>Nelson city</v>
      </c>
      <c r="G2008" s="37" t="str">
        <f>VLOOKUP(F2008,'TLA-EDB'!$A$12:$C$78,3,)</f>
        <v>Yes</v>
      </c>
      <c r="H2008" s="65">
        <f>VLOOKUP($A2008,'NZ.Stat (Format)'!$C$10:$H$2050,4,)</f>
        <v>0</v>
      </c>
      <c r="I2008" s="65">
        <f>VLOOKUP($A2008,'NZ.Stat (Format)'!$C$10:$H$2050,5,)</f>
        <v>0</v>
      </c>
      <c r="J2008" s="65">
        <f>VLOOKUP($A2008,'NZ.Stat (Format)'!$C$10:$H$2050,6,)</f>
        <v>0</v>
      </c>
      <c r="K2008" s="37"/>
      <c r="L2008" s="37" t="s">
        <v>4187</v>
      </c>
    </row>
    <row r="2009" spans="1:12" x14ac:dyDescent="0.25">
      <c r="A2009" s="37" t="s">
        <v>2028</v>
      </c>
      <c r="B2009" s="37"/>
      <c r="C2009" s="37" t="s">
        <v>2119</v>
      </c>
      <c r="D2009" s="37" t="b">
        <f t="shared" si="31"/>
        <v>0</v>
      </c>
      <c r="E2009" s="37" t="str">
        <f>VLOOKUP(C2009,'EDB naming'!$A$6:$B$36,2,)</f>
        <v>None</v>
      </c>
      <c r="F2009" s="37" t="e">
        <f>VLOOKUP(A2009,'NZ.Stat (Format)'!$C$10:$D$2050,2,)</f>
        <v>#N/A</v>
      </c>
      <c r="G2009" s="37" t="e">
        <f>VLOOKUP(F2009,'TLA-EDB'!$A$12:$C$78,3,)</f>
        <v>#N/A</v>
      </c>
      <c r="H2009" s="65" t="e">
        <f>VLOOKUP($A2009,'NZ.Stat (Format)'!$C$10:$H$2050,4,)</f>
        <v>#N/A</v>
      </c>
      <c r="I2009" s="65" t="e">
        <f>VLOOKUP($A2009,'NZ.Stat (Format)'!$C$10:$H$2050,5,)</f>
        <v>#N/A</v>
      </c>
      <c r="J2009" s="65" t="e">
        <f>VLOOKUP($A2009,'NZ.Stat (Format)'!$C$10:$H$2050,6,)</f>
        <v>#N/A</v>
      </c>
      <c r="K2009" s="37"/>
      <c r="L2009" s="37" t="s">
        <v>4187</v>
      </c>
    </row>
    <row r="2010" spans="1:12" x14ac:dyDescent="0.25">
      <c r="A2010" s="37" t="s">
        <v>2029</v>
      </c>
      <c r="B2010" s="37"/>
      <c r="C2010" s="37" t="s">
        <v>445</v>
      </c>
      <c r="D2010" s="37" t="b">
        <f t="shared" si="31"/>
        <v>0</v>
      </c>
      <c r="E2010" s="37" t="str">
        <f>VLOOKUP(C2010,'EDB naming'!$A$6:$B$36,2,)</f>
        <v>Network Tasman</v>
      </c>
      <c r="F2010" s="37" t="str">
        <f>VLOOKUP(A2010,'NZ.Stat (Format)'!$C$10:$D$2050,2,)</f>
        <v>Tasman district</v>
      </c>
      <c r="G2010" s="37" t="str">
        <f>VLOOKUP(F2010,'TLA-EDB'!$A$12:$C$78,3,)</f>
        <v/>
      </c>
      <c r="H2010" s="65">
        <f>VLOOKUP($A2010,'NZ.Stat (Format)'!$C$10:$H$2050,4,)</f>
        <v>10</v>
      </c>
      <c r="I2010" s="65">
        <f>VLOOKUP($A2010,'NZ.Stat (Format)'!$C$10:$H$2050,5,)</f>
        <v>10</v>
      </c>
      <c r="J2010" s="65">
        <f>VLOOKUP($A2010,'NZ.Stat (Format)'!$C$10:$H$2050,6,)</f>
        <v>10</v>
      </c>
      <c r="K2010" s="37"/>
      <c r="L2010" s="37" t="s">
        <v>4174</v>
      </c>
    </row>
    <row r="2011" spans="1:12" x14ac:dyDescent="0.25">
      <c r="A2011" s="37" t="s">
        <v>2030</v>
      </c>
      <c r="B2011" s="37" t="s">
        <v>472</v>
      </c>
      <c r="C2011" s="37" t="s">
        <v>2119</v>
      </c>
      <c r="D2011" s="37" t="b">
        <f t="shared" si="31"/>
        <v>0</v>
      </c>
      <c r="E2011" s="37" t="str">
        <f>VLOOKUP(C2011,'EDB naming'!$A$6:$B$36,2,)</f>
        <v>None</v>
      </c>
      <c r="F2011" s="37" t="str">
        <f>VLOOKUP(A2011,'NZ.Stat (Format)'!$C$10:$D$2050,2,)</f>
        <v>Buller district</v>
      </c>
      <c r="G2011" s="37" t="str">
        <f>VLOOKUP(F2011,'TLA-EDB'!$A$12:$C$78,3,)</f>
        <v>Yes</v>
      </c>
      <c r="H2011" s="65">
        <f>VLOOKUP($A2011,'NZ.Stat (Format)'!$C$10:$H$2050,4,)</f>
        <v>0</v>
      </c>
      <c r="I2011" s="65">
        <f>VLOOKUP($A2011,'NZ.Stat (Format)'!$C$10:$H$2050,5,)</f>
        <v>0</v>
      </c>
      <c r="J2011" s="65">
        <f>VLOOKUP($A2011,'NZ.Stat (Format)'!$C$10:$H$2050,6,)</f>
        <v>0</v>
      </c>
      <c r="K2011" s="37"/>
      <c r="L2011" s="37" t="s">
        <v>4170</v>
      </c>
    </row>
    <row r="2012" spans="1:12" x14ac:dyDescent="0.25">
      <c r="A2012" s="37" t="s">
        <v>2031</v>
      </c>
      <c r="B2012" s="37" t="s">
        <v>325</v>
      </c>
      <c r="C2012" s="37" t="s">
        <v>2119</v>
      </c>
      <c r="D2012" s="37" t="b">
        <f t="shared" si="31"/>
        <v>0</v>
      </c>
      <c r="E2012" s="37" t="str">
        <f>VLOOKUP(C2012,'EDB naming'!$A$6:$B$36,2,)</f>
        <v>None</v>
      </c>
      <c r="F2012" s="37" t="e">
        <f>VLOOKUP(A2012,'NZ.Stat (Format)'!$C$10:$D$2050,2,)</f>
        <v>#N/A</v>
      </c>
      <c r="G2012" s="37" t="e">
        <f>VLOOKUP(F2012,'TLA-EDB'!$A$12:$C$78,3,)</f>
        <v>#N/A</v>
      </c>
      <c r="H2012" s="65" t="e">
        <f>VLOOKUP($A2012,'NZ.Stat (Format)'!$C$10:$H$2050,4,)</f>
        <v>#N/A</v>
      </c>
      <c r="I2012" s="65" t="e">
        <f>VLOOKUP($A2012,'NZ.Stat (Format)'!$C$10:$H$2050,5,)</f>
        <v>#N/A</v>
      </c>
      <c r="J2012" s="65" t="e">
        <f>VLOOKUP($A2012,'NZ.Stat (Format)'!$C$10:$H$2050,6,)</f>
        <v>#N/A</v>
      </c>
      <c r="K2012" s="37"/>
      <c r="L2012" s="37" t="s">
        <v>4172</v>
      </c>
    </row>
    <row r="2013" spans="1:12" x14ac:dyDescent="0.25">
      <c r="A2013" s="37" t="s">
        <v>2032</v>
      </c>
      <c r="B2013" s="37"/>
      <c r="C2013" s="37" t="s">
        <v>2119</v>
      </c>
      <c r="D2013" s="37" t="b">
        <f t="shared" si="31"/>
        <v>0</v>
      </c>
      <c r="E2013" s="37" t="str">
        <f>VLOOKUP(C2013,'EDB naming'!$A$6:$B$36,2,)</f>
        <v>None</v>
      </c>
      <c r="F2013" s="37" t="str">
        <f>VLOOKUP(A2013,'NZ.Stat (Format)'!$C$10:$D$2050,2,)</f>
        <v>Chatham Islands territory</v>
      </c>
      <c r="G2013" s="37" t="str">
        <f>VLOOKUP(F2013,'TLA-EDB'!$A$12:$C$78,3,)</f>
        <v/>
      </c>
      <c r="H2013" s="65">
        <f>VLOOKUP($A2013,'NZ.Stat (Format)'!$C$10:$H$2050,4,)</f>
        <v>0</v>
      </c>
      <c r="I2013" s="65">
        <f>VLOOKUP($A2013,'NZ.Stat (Format)'!$C$10:$H$2050,5,)</f>
        <v>0</v>
      </c>
      <c r="J2013" s="65">
        <f>VLOOKUP($A2013,'NZ.Stat (Format)'!$C$10:$H$2050,6,)</f>
        <v>0</v>
      </c>
      <c r="K2013" s="37"/>
      <c r="L2013" s="37" t="s">
        <v>4187</v>
      </c>
    </row>
    <row r="2014" spans="1:12" x14ac:dyDescent="0.25">
      <c r="A2014" s="37" t="s">
        <v>2033</v>
      </c>
      <c r="B2014" s="37"/>
      <c r="C2014" s="37" t="s">
        <v>2119</v>
      </c>
      <c r="D2014" s="37" t="b">
        <f t="shared" si="31"/>
        <v>0</v>
      </c>
      <c r="E2014" s="37" t="str">
        <f>VLOOKUP(C2014,'EDB naming'!$A$6:$B$36,2,)</f>
        <v>None</v>
      </c>
      <c r="F2014" s="37" t="e">
        <f>VLOOKUP(A2014,'NZ.Stat (Format)'!$C$10:$D$2050,2,)</f>
        <v>#N/A</v>
      </c>
      <c r="G2014" s="37" t="e">
        <f>VLOOKUP(F2014,'TLA-EDB'!$A$12:$C$78,3,)</f>
        <v>#N/A</v>
      </c>
      <c r="H2014" s="65" t="e">
        <f>VLOOKUP($A2014,'NZ.Stat (Format)'!$C$10:$H$2050,4,)</f>
        <v>#N/A</v>
      </c>
      <c r="I2014" s="65" t="e">
        <f>VLOOKUP($A2014,'NZ.Stat (Format)'!$C$10:$H$2050,5,)</f>
        <v>#N/A</v>
      </c>
      <c r="J2014" s="65" t="e">
        <f>VLOOKUP($A2014,'NZ.Stat (Format)'!$C$10:$H$2050,6,)</f>
        <v>#N/A</v>
      </c>
      <c r="K2014" s="37"/>
      <c r="L2014" s="37" t="s">
        <v>4187</v>
      </c>
    </row>
    <row r="2015" spans="1:12" x14ac:dyDescent="0.25">
      <c r="A2015" s="37" t="s">
        <v>2034</v>
      </c>
      <c r="B2015" s="37"/>
      <c r="C2015" s="37" t="s">
        <v>2119</v>
      </c>
      <c r="D2015" s="37" t="b">
        <f t="shared" si="31"/>
        <v>0</v>
      </c>
      <c r="E2015" s="37" t="str">
        <f>VLOOKUP(C2015,'EDB naming'!$A$6:$B$36,2,)</f>
        <v>None</v>
      </c>
      <c r="F2015" s="37" t="str">
        <f>VLOOKUP(A2015,'NZ.Stat (Format)'!$C$10:$D$2050,2,)</f>
        <v>Invercargill city</v>
      </c>
      <c r="G2015" s="37" t="str">
        <f>VLOOKUP(F2015,'TLA-EDB'!$A$12:$C$78,3,)</f>
        <v>Yes</v>
      </c>
      <c r="H2015" s="65">
        <f>VLOOKUP($A2015,'NZ.Stat (Format)'!$C$10:$H$2050,4,)</f>
        <v>0</v>
      </c>
      <c r="I2015" s="65">
        <f>VLOOKUP($A2015,'NZ.Stat (Format)'!$C$10:$H$2050,5,)</f>
        <v>0</v>
      </c>
      <c r="J2015" s="65">
        <f>VLOOKUP($A2015,'NZ.Stat (Format)'!$C$10:$H$2050,6,)</f>
        <v>0</v>
      </c>
      <c r="K2015" s="37"/>
      <c r="L2015" s="37" t="s">
        <v>4187</v>
      </c>
    </row>
    <row r="2016" spans="1:12" x14ac:dyDescent="0.25">
      <c r="A2016" s="37" t="s">
        <v>2035</v>
      </c>
      <c r="B2016" s="37"/>
      <c r="C2016" s="37" t="s">
        <v>2119</v>
      </c>
      <c r="D2016" s="37" t="b">
        <f t="shared" si="31"/>
        <v>0</v>
      </c>
      <c r="E2016" s="37" t="str">
        <f>VLOOKUP(C2016,'EDB naming'!$A$6:$B$36,2,)</f>
        <v>None</v>
      </c>
      <c r="F2016" s="37" t="str">
        <f>VLOOKUP(A2016,'NZ.Stat (Format)'!$C$10:$D$2050,2,)</f>
        <v>Southland district</v>
      </c>
      <c r="G2016" s="37" t="str">
        <f>VLOOKUP(F2016,'TLA-EDB'!$A$12:$C$78,3,)</f>
        <v>Yes</v>
      </c>
      <c r="H2016" s="65">
        <f>VLOOKUP($A2016,'NZ.Stat (Format)'!$C$10:$H$2050,4,)</f>
        <v>0</v>
      </c>
      <c r="I2016" s="65">
        <f>VLOOKUP($A2016,'NZ.Stat (Format)'!$C$10:$H$2050,5,)</f>
        <v>0</v>
      </c>
      <c r="J2016" s="65">
        <f>VLOOKUP($A2016,'NZ.Stat (Format)'!$C$10:$H$2050,6,)</f>
        <v>0</v>
      </c>
      <c r="K2016" s="37"/>
      <c r="L2016" s="37" t="s">
        <v>4187</v>
      </c>
    </row>
    <row r="2017" spans="1:12" x14ac:dyDescent="0.25">
      <c r="A2017" s="37" t="s">
        <v>2036</v>
      </c>
      <c r="B2017" s="37"/>
      <c r="C2017" s="37" t="s">
        <v>2119</v>
      </c>
      <c r="D2017" s="37" t="b">
        <f t="shared" si="31"/>
        <v>0</v>
      </c>
      <c r="E2017" s="37" t="str">
        <f>VLOOKUP(C2017,'EDB naming'!$A$6:$B$36,2,)</f>
        <v>None</v>
      </c>
      <c r="F2017" s="37" t="str">
        <f>VLOOKUP(A2017,'NZ.Stat (Format)'!$C$10:$D$2050,2,)</f>
        <v>Invercargill city</v>
      </c>
      <c r="G2017" s="37" t="str">
        <f>VLOOKUP(F2017,'TLA-EDB'!$A$12:$C$78,3,)</f>
        <v>Yes</v>
      </c>
      <c r="H2017" s="65">
        <f>VLOOKUP($A2017,'NZ.Stat (Format)'!$C$10:$H$2050,4,)</f>
        <v>0</v>
      </c>
      <c r="I2017" s="65">
        <f>VLOOKUP($A2017,'NZ.Stat (Format)'!$C$10:$H$2050,5,)</f>
        <v>0</v>
      </c>
      <c r="J2017" s="65">
        <f>VLOOKUP($A2017,'NZ.Stat (Format)'!$C$10:$H$2050,6,)</f>
        <v>0</v>
      </c>
      <c r="K2017" s="37"/>
      <c r="L2017" s="37" t="s">
        <v>4187</v>
      </c>
    </row>
    <row r="2018" spans="1:12" x14ac:dyDescent="0.25">
      <c r="A2018" s="37" t="s">
        <v>2037</v>
      </c>
      <c r="B2018" s="37"/>
      <c r="C2018" s="37" t="s">
        <v>2119</v>
      </c>
      <c r="D2018" s="37" t="b">
        <f t="shared" si="31"/>
        <v>0</v>
      </c>
      <c r="E2018" s="37" t="str">
        <f>VLOOKUP(C2018,'EDB naming'!$A$6:$B$36,2,)</f>
        <v>None</v>
      </c>
      <c r="F2018" s="37" t="str">
        <f>VLOOKUP(A2018,'NZ.Stat (Format)'!$C$10:$D$2050,2,)</f>
        <v>Invercargill city</v>
      </c>
      <c r="G2018" s="37" t="str">
        <f>VLOOKUP(F2018,'TLA-EDB'!$A$12:$C$78,3,)</f>
        <v>Yes</v>
      </c>
      <c r="H2018" s="65">
        <f>VLOOKUP($A2018,'NZ.Stat (Format)'!$C$10:$H$2050,4,)</f>
        <v>0</v>
      </c>
      <c r="I2018" s="65">
        <f>VLOOKUP($A2018,'NZ.Stat (Format)'!$C$10:$H$2050,5,)</f>
        <v>0</v>
      </c>
      <c r="J2018" s="65">
        <f>VLOOKUP($A2018,'NZ.Stat (Format)'!$C$10:$H$2050,6,)</f>
        <v>0</v>
      </c>
      <c r="K2018" s="37"/>
      <c r="L2018" s="37" t="s">
        <v>4187</v>
      </c>
    </row>
    <row r="2019" spans="1:12" x14ac:dyDescent="0.25">
      <c r="A2019" s="37" t="s">
        <v>2038</v>
      </c>
      <c r="B2019" s="37" t="s">
        <v>79</v>
      </c>
      <c r="C2019" s="37" t="s">
        <v>2119</v>
      </c>
      <c r="D2019" s="37" t="b">
        <f t="shared" si="31"/>
        <v>0</v>
      </c>
      <c r="E2019" s="37" t="str">
        <f>VLOOKUP(C2019,'EDB naming'!$A$6:$B$36,2,)</f>
        <v>None</v>
      </c>
      <c r="F2019" s="37" t="str">
        <f>VLOOKUP(A2019,'NZ.Stat (Format)'!$C$10:$D$2050,2,)</f>
        <v>Southland district</v>
      </c>
      <c r="G2019" s="37" t="str">
        <f>VLOOKUP(F2019,'TLA-EDB'!$A$12:$C$78,3,)</f>
        <v>Yes</v>
      </c>
      <c r="H2019" s="65">
        <f>VLOOKUP($A2019,'NZ.Stat (Format)'!$C$10:$H$2050,4,)</f>
        <v>0</v>
      </c>
      <c r="I2019" s="65">
        <f>VLOOKUP($A2019,'NZ.Stat (Format)'!$C$10:$H$2050,5,)</f>
        <v>0</v>
      </c>
      <c r="J2019" s="65">
        <f>VLOOKUP($A2019,'NZ.Stat (Format)'!$C$10:$H$2050,6,)</f>
        <v>0</v>
      </c>
      <c r="K2019" s="37"/>
      <c r="L2019" s="37" t="s">
        <v>4170</v>
      </c>
    </row>
    <row r="2020" spans="1:12" x14ac:dyDescent="0.25">
      <c r="A2020" s="37" t="s">
        <v>2039</v>
      </c>
      <c r="B2020" s="37"/>
      <c r="C2020" s="37" t="s">
        <v>2119</v>
      </c>
      <c r="D2020" s="37" t="b">
        <f t="shared" si="31"/>
        <v>0</v>
      </c>
      <c r="E2020" s="37" t="str">
        <f>VLOOKUP(C2020,'EDB naming'!$A$6:$B$36,2,)</f>
        <v>None</v>
      </c>
      <c r="F2020" s="37" t="e">
        <f>VLOOKUP(A2020,'NZ.Stat (Format)'!$C$10:$D$2050,2,)</f>
        <v>#N/A</v>
      </c>
      <c r="G2020" s="37" t="e">
        <f>VLOOKUP(F2020,'TLA-EDB'!$A$12:$C$78,3,)</f>
        <v>#N/A</v>
      </c>
      <c r="H2020" s="65" t="e">
        <f>VLOOKUP($A2020,'NZ.Stat (Format)'!$C$10:$H$2050,4,)</f>
        <v>#N/A</v>
      </c>
      <c r="I2020" s="65" t="e">
        <f>VLOOKUP($A2020,'NZ.Stat (Format)'!$C$10:$H$2050,5,)</f>
        <v>#N/A</v>
      </c>
      <c r="J2020" s="65" t="e">
        <f>VLOOKUP($A2020,'NZ.Stat (Format)'!$C$10:$H$2050,6,)</f>
        <v>#N/A</v>
      </c>
      <c r="K2020" s="37"/>
      <c r="L2020" s="37" t="s">
        <v>4187</v>
      </c>
    </row>
  </sheetData>
  <autoFilter ref="A16:J2020" xr:uid="{089BC0B0-E299-4968-A56E-7DEDAA61346E}"/>
  <pageMargins left="0.23622047244094491" right="0.23622047244094491" top="0.74803149606299213" bottom="0.74803149606299213" header="0.31496062992125984" footer="0.31496062992125984"/>
  <pageSetup paperSize="9" scale="30" fitToHeight="12" orientation="portrait" r:id="rId1"/>
  <headerFooter>
    <oddFooter>&amp;L&amp;F&amp;C&amp;A&amp;R&amp;P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pageSetUpPr fitToPage="1"/>
  </sheetPr>
  <dimension ref="A1:F76"/>
  <sheetViews>
    <sheetView showGridLines="0" view="pageBreakPreview" zoomScaleNormal="100" zoomScaleSheetLayoutView="100" workbookViewId="0"/>
  </sheetViews>
  <sheetFormatPr defaultRowHeight="15" customHeight="1" x14ac:dyDescent="0.25"/>
  <cols>
    <col min="1" max="1" width="27.7109375" bestFit="1" customWidth="1"/>
    <col min="2" max="2" width="9.140625" customWidth="1"/>
    <col min="3" max="3" width="20.28515625" bestFit="1" customWidth="1"/>
    <col min="4" max="6" width="12.140625" bestFit="1" customWidth="1"/>
    <col min="7" max="7" width="2.7109375" customWidth="1"/>
  </cols>
  <sheetData>
    <row r="1" spans="1:6" ht="26.25" x14ac:dyDescent="0.4">
      <c r="A1" s="34" t="s">
        <v>4223</v>
      </c>
    </row>
    <row r="2" spans="1:6" x14ac:dyDescent="0.25">
      <c r="A2" s="16" t="s">
        <v>4193</v>
      </c>
    </row>
    <row r="3" spans="1:6" x14ac:dyDescent="0.25">
      <c r="A3" s="16" t="s">
        <v>4194</v>
      </c>
    </row>
    <row r="4" spans="1:6" x14ac:dyDescent="0.25">
      <c r="A4" s="16" t="s">
        <v>4196</v>
      </c>
    </row>
    <row r="6" spans="1:6" x14ac:dyDescent="0.25">
      <c r="A6" s="50"/>
    </row>
    <row r="8" spans="1:6" x14ac:dyDescent="0.25">
      <c r="D8">
        <v>4</v>
      </c>
      <c r="E8">
        <v>5</v>
      </c>
      <c r="F8">
        <v>6</v>
      </c>
    </row>
    <row r="9" spans="1:6" x14ac:dyDescent="0.25">
      <c r="A9" s="2" t="s">
        <v>4135</v>
      </c>
      <c r="B9" s="2"/>
      <c r="C9" s="2" t="s">
        <v>2120</v>
      </c>
      <c r="D9" s="2">
        <v>2018</v>
      </c>
      <c r="E9" s="2">
        <v>2023</v>
      </c>
      <c r="F9" s="2">
        <v>2028</v>
      </c>
    </row>
    <row r="10" spans="1:6" x14ac:dyDescent="0.25">
      <c r="A10" s="37" t="s">
        <v>2106</v>
      </c>
      <c r="B10" s="37"/>
      <c r="C10" s="37" t="str">
        <f>VLOOKUP(A10,'TLA-EDB'!$A$12:$B$78,2,)</f>
        <v>EA Networks</v>
      </c>
      <c r="D10" s="68">
        <f>VLOOKUP($A10,'NZ.Stat (Format)'!$C$10:$H$2050,D$8,)</f>
        <v>34700</v>
      </c>
      <c r="E10" s="68">
        <f>VLOOKUP($A10,'NZ.Stat (Format)'!$C$10:$H$2050,E$8,)</f>
        <v>36300</v>
      </c>
      <c r="F10" s="68">
        <f>VLOOKUP($A10,'NZ.Stat (Format)'!$C$10:$H$2050,F$8,)</f>
        <v>37800</v>
      </c>
    </row>
    <row r="11" spans="1:6" x14ac:dyDescent="0.25">
      <c r="A11" s="37" t="s">
        <v>2055</v>
      </c>
      <c r="B11" s="37"/>
      <c r="C11" s="37" t="str">
        <f>VLOOKUP(A11,'TLA-EDB'!$A$12:$B$78,2,)</f>
        <v>Split</v>
      </c>
      <c r="D11" s="68">
        <f>VLOOKUP($A11,'NZ.Stat (Format)'!$C$10:$H$2050,D$8,)</f>
        <v>1699900</v>
      </c>
      <c r="E11" s="68">
        <f>VLOOKUP($A11,'NZ.Stat (Format)'!$C$10:$H$2050,E$8,)</f>
        <v>1859300</v>
      </c>
      <c r="F11" s="68">
        <f>VLOOKUP($A11,'NZ.Stat (Format)'!$C$10:$H$2050,F$8,)</f>
        <v>1990100</v>
      </c>
    </row>
    <row r="12" spans="1:6" x14ac:dyDescent="0.25">
      <c r="A12" s="37" t="s">
        <v>2099</v>
      </c>
      <c r="B12" s="37"/>
      <c r="C12" s="37" t="str">
        <f>VLOOKUP(A12,'TLA-EDB'!$A$12:$B$78,2,)</f>
        <v>Split</v>
      </c>
      <c r="D12" s="68">
        <f>VLOOKUP($A12,'NZ.Stat (Format)'!$C$10:$H$2050,D$8,)</f>
        <v>10100</v>
      </c>
      <c r="E12" s="68">
        <f>VLOOKUP($A12,'NZ.Stat (Format)'!$C$10:$H$2050,E$8,)</f>
        <v>10000</v>
      </c>
      <c r="F12" s="68">
        <f>VLOOKUP($A12,'NZ.Stat (Format)'!$C$10:$H$2050,F$8,)</f>
        <v>9910</v>
      </c>
    </row>
    <row r="13" spans="1:6" x14ac:dyDescent="0.25">
      <c r="A13" s="37" t="s">
        <v>2093</v>
      </c>
      <c r="B13" s="37"/>
      <c r="C13" s="37" t="str">
        <f>VLOOKUP(A13,'TLA-EDB'!$A$12:$B$78,2,)</f>
        <v>Powerco</v>
      </c>
      <c r="D13" s="68">
        <f>VLOOKUP($A13,'NZ.Stat (Format)'!$C$10:$H$2050,D$8,)</f>
        <v>9070</v>
      </c>
      <c r="E13" s="68">
        <f>VLOOKUP($A13,'NZ.Stat (Format)'!$C$10:$H$2050,E$8,)</f>
        <v>9330</v>
      </c>
      <c r="F13" s="68">
        <f>VLOOKUP($A13,'NZ.Stat (Format)'!$C$10:$H$2050,F$8,)</f>
        <v>9530</v>
      </c>
    </row>
    <row r="14" spans="1:6" x14ac:dyDescent="0.25">
      <c r="A14" s="37" t="s">
        <v>2076</v>
      </c>
      <c r="B14" s="37"/>
      <c r="C14" s="37" t="str">
        <f>VLOOKUP(A14,'TLA-EDB'!$A$12:$B$78,2,)</f>
        <v>Centralines</v>
      </c>
      <c r="D14" s="68">
        <f>VLOOKUP($A14,'NZ.Stat (Format)'!$C$10:$H$2050,D$8,)</f>
        <v>13850</v>
      </c>
      <c r="E14" s="68">
        <f>VLOOKUP($A14,'NZ.Stat (Format)'!$C$10:$H$2050,E$8,)</f>
        <v>13900</v>
      </c>
      <c r="F14" s="68">
        <f>VLOOKUP($A14,'NZ.Stat (Format)'!$C$10:$H$2050,F$8,)</f>
        <v>13800</v>
      </c>
    </row>
    <row r="15" spans="1:6" x14ac:dyDescent="0.25">
      <c r="A15" s="37" t="s">
        <v>2112</v>
      </c>
      <c r="B15" s="37"/>
      <c r="C15" s="37" t="str">
        <f>VLOOKUP(A15,'TLA-EDB'!$A$12:$B$78,2,)</f>
        <v>Split</v>
      </c>
      <c r="D15" s="68">
        <f>VLOOKUP($A15,'NZ.Stat (Format)'!$C$10:$H$2050,D$8,)</f>
        <v>20500</v>
      </c>
      <c r="E15" s="68">
        <f>VLOOKUP($A15,'NZ.Stat (Format)'!$C$10:$H$2050,E$8,)</f>
        <v>21400</v>
      </c>
      <c r="F15" s="68">
        <f>VLOOKUP($A15,'NZ.Stat (Format)'!$C$10:$H$2050,F$8,)</f>
        <v>22200</v>
      </c>
    </row>
    <row r="16" spans="1:6" x14ac:dyDescent="0.25">
      <c r="A16" s="37" t="s">
        <v>2110</v>
      </c>
      <c r="B16" s="37"/>
      <c r="C16" s="37" t="str">
        <f>VLOOKUP(A16,'TLA-EDB'!$A$12:$B$78,2,)</f>
        <v>None</v>
      </c>
      <c r="D16" s="68">
        <f>VLOOKUP($A16,'NZ.Stat (Format)'!$C$10:$H$2050,D$8,)</f>
        <v>610</v>
      </c>
      <c r="E16" s="68">
        <f>VLOOKUP($A16,'NZ.Stat (Format)'!$C$10:$H$2050,E$8,)</f>
        <v>610</v>
      </c>
      <c r="F16" s="68">
        <f>VLOOKUP($A16,'NZ.Stat (Format)'!$C$10:$H$2050,F$8,)</f>
        <v>610</v>
      </c>
    </row>
    <row r="17" spans="1:6" x14ac:dyDescent="0.25">
      <c r="A17" s="37" t="s">
        <v>2104</v>
      </c>
      <c r="B17" s="37"/>
      <c r="C17" s="37" t="str">
        <f>VLOOKUP(A17,'TLA-EDB'!$A$12:$B$78,2,)</f>
        <v>Orion NZ</v>
      </c>
      <c r="D17" s="68">
        <f>VLOOKUP($A17,'NZ.Stat (Format)'!$C$10:$H$2050,D$8,)</f>
        <v>387200</v>
      </c>
      <c r="E17" s="68">
        <f>VLOOKUP($A17,'NZ.Stat (Format)'!$C$10:$H$2050,E$8,)</f>
        <v>408800</v>
      </c>
      <c r="F17" s="68">
        <f>VLOOKUP($A17,'NZ.Stat (Format)'!$C$10:$H$2050,F$8,)</f>
        <v>423800</v>
      </c>
    </row>
    <row r="18" spans="1:6" x14ac:dyDescent="0.25">
      <c r="A18" s="37" t="s">
        <v>2115</v>
      </c>
      <c r="B18" s="37"/>
      <c r="C18" s="37" t="str">
        <f>VLOOKUP(A18,'TLA-EDB'!$A$12:$B$78,2,)</f>
        <v>Split</v>
      </c>
      <c r="D18" s="68">
        <f>VLOOKUP($A18,'NZ.Stat (Format)'!$C$10:$H$2050,D$8,)</f>
        <v>17600</v>
      </c>
      <c r="E18" s="68">
        <f>VLOOKUP($A18,'NZ.Stat (Format)'!$C$10:$H$2050,E$8,)</f>
        <v>17550</v>
      </c>
      <c r="F18" s="68">
        <f>VLOOKUP($A18,'NZ.Stat (Format)'!$C$10:$H$2050,F$8,)</f>
        <v>17500</v>
      </c>
    </row>
    <row r="19" spans="1:6" x14ac:dyDescent="0.25">
      <c r="A19" s="37" t="s">
        <v>2114</v>
      </c>
      <c r="B19" s="37"/>
      <c r="C19" s="37" t="str">
        <f>VLOOKUP(A19,'TLA-EDB'!$A$12:$B$78,2,)</f>
        <v>Split</v>
      </c>
      <c r="D19" s="68">
        <f>VLOOKUP($A19,'NZ.Stat (Format)'!$C$10:$H$2050,D$8,)</f>
        <v>129000</v>
      </c>
      <c r="E19" s="68">
        <f>VLOOKUP($A19,'NZ.Stat (Format)'!$C$10:$H$2050,E$8,)</f>
        <v>132000</v>
      </c>
      <c r="F19" s="68">
        <f>VLOOKUP($A19,'NZ.Stat (Format)'!$C$10:$H$2050,F$8,)</f>
        <v>133900</v>
      </c>
    </row>
    <row r="20" spans="1:6" x14ac:dyDescent="0.25">
      <c r="A20" s="37" t="s">
        <v>2051</v>
      </c>
      <c r="B20" s="37"/>
      <c r="C20" s="37" t="str">
        <f>VLOOKUP(A20,'TLA-EDB'!$A$12:$B$78,2,)</f>
        <v>Top Energy</v>
      </c>
      <c r="D20" s="68">
        <f>VLOOKUP($A20,'NZ.Stat (Format)'!$C$10:$H$2050,D$8,)</f>
        <v>62900</v>
      </c>
      <c r="E20" s="68">
        <f>VLOOKUP($A20,'NZ.Stat (Format)'!$C$10:$H$2050,E$8,)</f>
        <v>64100</v>
      </c>
      <c r="F20" s="68">
        <f>VLOOKUP($A20,'NZ.Stat (Format)'!$C$10:$H$2050,F$8,)</f>
        <v>64900</v>
      </c>
    </row>
    <row r="21" spans="1:6" x14ac:dyDescent="0.25">
      <c r="A21" s="37" t="s">
        <v>2072</v>
      </c>
      <c r="B21" s="37"/>
      <c r="C21" s="37" t="str">
        <f>VLOOKUP(A21,'TLA-EDB'!$A$12:$B$78,2,)</f>
        <v>Eastland Network</v>
      </c>
      <c r="D21" s="68">
        <f>VLOOKUP($A21,'NZ.Stat (Format)'!$C$10:$H$2050,D$8,)</f>
        <v>48500</v>
      </c>
      <c r="E21" s="68">
        <f>VLOOKUP($A21,'NZ.Stat (Format)'!$C$10:$H$2050,E$8,)</f>
        <v>49400</v>
      </c>
      <c r="F21" s="68">
        <f>VLOOKUP($A21,'NZ.Stat (Format)'!$C$10:$H$2050,F$8,)</f>
        <v>50000</v>
      </c>
    </row>
    <row r="22" spans="1:6" x14ac:dyDescent="0.25">
      <c r="A22" s="37" t="s">
        <v>2117</v>
      </c>
      <c r="B22" s="37"/>
      <c r="C22" s="37" t="str">
        <f>VLOOKUP(A22,'TLA-EDB'!$A$12:$B$78,2,)</f>
        <v>The Power Company</v>
      </c>
      <c r="D22" s="68">
        <f>VLOOKUP($A22,'NZ.Stat (Format)'!$C$10:$H$2050,D$8,)</f>
        <v>12500</v>
      </c>
      <c r="E22" s="68">
        <f>VLOOKUP($A22,'NZ.Stat (Format)'!$C$10:$H$2050,E$8,)</f>
        <v>12400</v>
      </c>
      <c r="F22" s="68">
        <f>VLOOKUP($A22,'NZ.Stat (Format)'!$C$10:$H$2050,F$8,)</f>
        <v>12300</v>
      </c>
    </row>
    <row r="23" spans="1:6" x14ac:dyDescent="0.25">
      <c r="A23" s="37" t="s">
        <v>2100</v>
      </c>
      <c r="B23" s="37"/>
      <c r="C23" s="37" t="str">
        <f>VLOOKUP(A23,'TLA-EDB'!$A$12:$B$78,2,)</f>
        <v>Westpower</v>
      </c>
      <c r="D23" s="68">
        <f>VLOOKUP($A23,'NZ.Stat (Format)'!$C$10:$H$2050,D$8,)</f>
        <v>13600</v>
      </c>
      <c r="E23" s="68">
        <f>VLOOKUP($A23,'NZ.Stat (Format)'!$C$10:$H$2050,E$8,)</f>
        <v>13550</v>
      </c>
      <c r="F23" s="68">
        <f>VLOOKUP($A23,'NZ.Stat (Format)'!$C$10:$H$2050,F$8,)</f>
        <v>13450</v>
      </c>
    </row>
    <row r="24" spans="1:6" x14ac:dyDescent="0.25">
      <c r="A24" s="37" t="s">
        <v>2060</v>
      </c>
      <c r="B24" s="37"/>
      <c r="C24" s="37" t="str">
        <f>VLOOKUP(A24,'TLA-EDB'!$A$12:$B$78,2,)</f>
        <v>WEL Networks</v>
      </c>
      <c r="D24" s="68">
        <f>VLOOKUP($A24,'NZ.Stat (Format)'!$C$10:$H$2050,D$8,)</f>
        <v>168700</v>
      </c>
      <c r="E24" s="68">
        <f>VLOOKUP($A24,'NZ.Stat (Format)'!$C$10:$H$2050,E$8,)</f>
        <v>182100</v>
      </c>
      <c r="F24" s="68">
        <f>VLOOKUP($A24,'NZ.Stat (Format)'!$C$10:$H$2050,F$8,)</f>
        <v>193500</v>
      </c>
    </row>
    <row r="25" spans="1:6" x14ac:dyDescent="0.25">
      <c r="A25" s="37" t="s">
        <v>2074</v>
      </c>
      <c r="B25" s="37"/>
      <c r="C25" s="37" t="str">
        <f>VLOOKUP(A25,'TLA-EDB'!$A$12:$B$78,2,)</f>
        <v>Unison Networks</v>
      </c>
      <c r="D25" s="68">
        <f>VLOOKUP($A25,'NZ.Stat (Format)'!$C$10:$H$2050,D$8,)</f>
        <v>80000</v>
      </c>
      <c r="E25" s="68">
        <f>VLOOKUP($A25,'NZ.Stat (Format)'!$C$10:$H$2050,E$8,)</f>
        <v>82100</v>
      </c>
      <c r="F25" s="68">
        <f>VLOOKUP($A25,'NZ.Stat (Format)'!$C$10:$H$2050,F$8,)</f>
        <v>83900</v>
      </c>
    </row>
    <row r="26" spans="1:6" x14ac:dyDescent="0.25">
      <c r="A26" s="37" t="s">
        <v>2057</v>
      </c>
      <c r="B26" s="37"/>
      <c r="C26" s="37" t="str">
        <f>VLOOKUP(A26,'TLA-EDB'!$A$12:$B$78,2,)</f>
        <v>Split</v>
      </c>
      <c r="D26" s="68">
        <f>VLOOKUP($A26,'NZ.Stat (Format)'!$C$10:$H$2050,D$8,)</f>
        <v>20200</v>
      </c>
      <c r="E26" s="68">
        <f>VLOOKUP($A26,'NZ.Stat (Format)'!$C$10:$H$2050,E$8,)</f>
        <v>20700</v>
      </c>
      <c r="F26" s="68">
        <f>VLOOKUP($A26,'NZ.Stat (Format)'!$C$10:$H$2050,F$8,)</f>
        <v>20900</v>
      </c>
    </row>
    <row r="27" spans="1:6" x14ac:dyDescent="0.25">
      <c r="A27" s="37" t="s">
        <v>2086</v>
      </c>
      <c r="B27" s="37"/>
      <c r="C27" s="37" t="str">
        <f>VLOOKUP(A27,'TLA-EDB'!$A$12:$B$78,2,)</f>
        <v>Electra</v>
      </c>
      <c r="D27" s="68">
        <f>VLOOKUP($A27,'NZ.Stat (Format)'!$C$10:$H$2050,D$8,)</f>
        <v>32200</v>
      </c>
      <c r="E27" s="68">
        <f>VLOOKUP($A27,'NZ.Stat (Format)'!$C$10:$H$2050,E$8,)</f>
        <v>32500</v>
      </c>
      <c r="F27" s="68">
        <f>VLOOKUP($A27,'NZ.Stat (Format)'!$C$10:$H$2050,F$8,)</f>
        <v>32600</v>
      </c>
    </row>
    <row r="28" spans="1:6" x14ac:dyDescent="0.25">
      <c r="A28" s="37" t="s">
        <v>2102</v>
      </c>
      <c r="B28" s="37"/>
      <c r="C28" s="37" t="str">
        <f>VLOOKUP(A28,'TLA-EDB'!$A$12:$B$78,2,)</f>
        <v>MainPower NZ</v>
      </c>
      <c r="D28" s="68">
        <f>VLOOKUP($A28,'NZ.Stat (Format)'!$C$10:$H$2050,D$8,)</f>
        <v>12950</v>
      </c>
      <c r="E28" s="68">
        <f>VLOOKUP($A28,'NZ.Stat (Format)'!$C$10:$H$2050,E$8,)</f>
        <v>13450</v>
      </c>
      <c r="F28" s="68">
        <f>VLOOKUP($A28,'NZ.Stat (Format)'!$C$10:$H$2050,F$8,)</f>
        <v>13850</v>
      </c>
    </row>
    <row r="29" spans="1:6" x14ac:dyDescent="0.25">
      <c r="A29" s="37" t="s">
        <v>2118</v>
      </c>
      <c r="B29" s="37"/>
      <c r="C29" s="37" t="str">
        <f>VLOOKUP(A29,'TLA-EDB'!$A$12:$B$78,2,)</f>
        <v>Split</v>
      </c>
      <c r="D29" s="68">
        <f>VLOOKUP($A29,'NZ.Stat (Format)'!$C$10:$H$2050,D$8,)</f>
        <v>55300</v>
      </c>
      <c r="E29" s="68">
        <f>VLOOKUP($A29,'NZ.Stat (Format)'!$C$10:$H$2050,E$8,)</f>
        <v>55900</v>
      </c>
      <c r="F29" s="68">
        <f>VLOOKUP($A29,'NZ.Stat (Format)'!$C$10:$H$2050,F$8,)</f>
        <v>56300</v>
      </c>
    </row>
    <row r="30" spans="1:6" x14ac:dyDescent="0.25">
      <c r="A30" s="37" t="s">
        <v>2098</v>
      </c>
      <c r="B30" s="37"/>
      <c r="C30" s="37" t="str">
        <f>VLOOKUP(A30,'TLA-EDB'!$A$12:$B$78,2,)</f>
        <v>MainPower NZ</v>
      </c>
      <c r="D30" s="68">
        <f>VLOOKUP($A30,'NZ.Stat (Format)'!$C$10:$H$2050,D$8,)</f>
        <v>3670</v>
      </c>
      <c r="E30" s="68">
        <f>VLOOKUP($A30,'NZ.Stat (Format)'!$C$10:$H$2050,E$8,)</f>
        <v>3690</v>
      </c>
      <c r="F30" s="68">
        <f>VLOOKUP($A30,'NZ.Stat (Format)'!$C$10:$H$2050,F$8,)</f>
        <v>3680</v>
      </c>
    </row>
    <row r="31" spans="1:6" x14ac:dyDescent="0.25">
      <c r="A31" s="37" t="s">
        <v>2054</v>
      </c>
      <c r="B31" s="37"/>
      <c r="C31" s="37" t="str">
        <f>VLOOKUP(A31,'TLA-EDB'!$A$12:$B$78,2,)</f>
        <v>Northpower</v>
      </c>
      <c r="D31" s="68">
        <f>VLOOKUP($A31,'NZ.Stat (Format)'!$C$10:$H$2050,D$8,)</f>
        <v>22600</v>
      </c>
      <c r="E31" s="68">
        <f>VLOOKUP($A31,'NZ.Stat (Format)'!$C$10:$H$2050,E$8,)</f>
        <v>23600</v>
      </c>
      <c r="F31" s="68">
        <f>VLOOKUP($A31,'NZ.Stat (Format)'!$C$10:$H$2050,F$8,)</f>
        <v>24400</v>
      </c>
    </row>
    <row r="32" spans="1:6" x14ac:dyDescent="0.25">
      <c r="A32" s="37" t="s">
        <v>2087</v>
      </c>
      <c r="B32" s="37"/>
      <c r="C32" s="37" t="str">
        <f>VLOOKUP(A32,'TLA-EDB'!$A$12:$B$78,2,)</f>
        <v>Electra</v>
      </c>
      <c r="D32" s="68">
        <f>VLOOKUP($A32,'NZ.Stat (Format)'!$C$10:$H$2050,D$8,)</f>
        <v>53100</v>
      </c>
      <c r="E32" s="68">
        <f>VLOOKUP($A32,'NZ.Stat (Format)'!$C$10:$H$2050,E$8,)</f>
        <v>54700</v>
      </c>
      <c r="F32" s="68">
        <f>VLOOKUP($A32,'NZ.Stat (Format)'!$C$10:$H$2050,F$8,)</f>
        <v>56200</v>
      </c>
    </row>
    <row r="33" spans="1:6" x14ac:dyDescent="0.25">
      <c r="A33" s="37" t="s">
        <v>2070</v>
      </c>
      <c r="B33" s="37"/>
      <c r="C33" s="37" t="str">
        <f>VLOOKUP(A33,'TLA-EDB'!$A$12:$B$78,2,)</f>
        <v>Horizon Energy</v>
      </c>
      <c r="D33" s="68">
        <f>VLOOKUP($A33,'NZ.Stat (Format)'!$C$10:$H$2050,D$8,)</f>
        <v>6840</v>
      </c>
      <c r="E33" s="68">
        <f>VLOOKUP($A33,'NZ.Stat (Format)'!$C$10:$H$2050,E$8,)</f>
        <v>6630</v>
      </c>
      <c r="F33" s="68">
        <f>VLOOKUP($A33,'NZ.Stat (Format)'!$C$10:$H$2050,F$8,)</f>
        <v>6370</v>
      </c>
    </row>
    <row r="34" spans="1:6" x14ac:dyDescent="0.25">
      <c r="A34" s="37" t="s">
        <v>2090</v>
      </c>
      <c r="B34" s="37"/>
      <c r="C34" s="37" t="str">
        <f>VLOOKUP(A34,'TLA-EDB'!$A$12:$B$78,2,)</f>
        <v>Wellington Electricity</v>
      </c>
      <c r="D34" s="68">
        <f>VLOOKUP($A34,'NZ.Stat (Format)'!$C$10:$H$2050,D$8,)</f>
        <v>105000</v>
      </c>
      <c r="E34" s="68">
        <f>VLOOKUP($A34,'NZ.Stat (Format)'!$C$10:$H$2050,E$8,)</f>
        <v>106800</v>
      </c>
      <c r="F34" s="68">
        <f>VLOOKUP($A34,'NZ.Stat (Format)'!$C$10:$H$2050,F$8,)</f>
        <v>107800</v>
      </c>
    </row>
    <row r="35" spans="1:6" x14ac:dyDescent="0.25">
      <c r="A35" s="37" t="s">
        <v>2108</v>
      </c>
      <c r="B35" s="37"/>
      <c r="C35" s="37" t="str">
        <f>VLOOKUP(A35,'TLA-EDB'!$A$12:$B$78,2,)</f>
        <v>Alpine Energy</v>
      </c>
      <c r="D35" s="68">
        <f>VLOOKUP($A35,'NZ.Stat (Format)'!$C$10:$H$2050,D$8,)</f>
        <v>4680</v>
      </c>
      <c r="E35" s="68">
        <f>VLOOKUP($A35,'NZ.Stat (Format)'!$C$10:$H$2050,E$8,)</f>
        <v>4790</v>
      </c>
      <c r="F35" s="68">
        <f>VLOOKUP($A35,'NZ.Stat (Format)'!$C$10:$H$2050,F$8,)</f>
        <v>4880</v>
      </c>
    </row>
    <row r="36" spans="1:6" x14ac:dyDescent="0.25">
      <c r="A36" s="37" t="s">
        <v>2083</v>
      </c>
      <c r="B36" s="37"/>
      <c r="C36" s="37" t="str">
        <f>VLOOKUP(A36,'TLA-EDB'!$A$12:$B$78,2,)</f>
        <v>Powerco</v>
      </c>
      <c r="D36" s="68">
        <f>VLOOKUP($A36,'NZ.Stat (Format)'!$C$10:$H$2050,D$8,)</f>
        <v>30700</v>
      </c>
      <c r="E36" s="68">
        <f>VLOOKUP($A36,'NZ.Stat (Format)'!$C$10:$H$2050,E$8,)</f>
        <v>31900</v>
      </c>
      <c r="F36" s="68">
        <f>VLOOKUP($A36,'NZ.Stat (Format)'!$C$10:$H$2050,F$8,)</f>
        <v>32900</v>
      </c>
    </row>
    <row r="37" spans="1:6" x14ac:dyDescent="0.25">
      <c r="A37" s="37" t="s">
        <v>2097</v>
      </c>
      <c r="B37" s="37"/>
      <c r="C37" s="37" t="str">
        <f>VLOOKUP(A37,'TLA-EDB'!$A$12:$B$78,2,)</f>
        <v>Marlborough Lines</v>
      </c>
      <c r="D37" s="68">
        <f>VLOOKUP($A37,'NZ.Stat (Format)'!$C$10:$H$2050,D$8,)</f>
        <v>46000</v>
      </c>
      <c r="E37" s="68">
        <f>VLOOKUP($A37,'NZ.Stat (Format)'!$C$10:$H$2050,E$8,)</f>
        <v>46900</v>
      </c>
      <c r="F37" s="68">
        <f>VLOOKUP($A37,'NZ.Stat (Format)'!$C$10:$H$2050,F$8,)</f>
        <v>47400</v>
      </c>
    </row>
    <row r="38" spans="1:6" x14ac:dyDescent="0.25">
      <c r="A38" s="37" t="s">
        <v>2092</v>
      </c>
      <c r="B38" s="37"/>
      <c r="C38" s="37" t="str">
        <f>VLOOKUP(A38,'TLA-EDB'!$A$12:$B$78,2,)</f>
        <v>Powerco</v>
      </c>
      <c r="D38" s="68">
        <f>VLOOKUP($A38,'NZ.Stat (Format)'!$C$10:$H$2050,D$8,)</f>
        <v>25000</v>
      </c>
      <c r="E38" s="68">
        <f>VLOOKUP($A38,'NZ.Stat (Format)'!$C$10:$H$2050,E$8,)</f>
        <v>25500</v>
      </c>
      <c r="F38" s="68">
        <f>VLOOKUP($A38,'NZ.Stat (Format)'!$C$10:$H$2050,F$8,)</f>
        <v>25800</v>
      </c>
    </row>
    <row r="39" spans="1:6" x14ac:dyDescent="0.25">
      <c r="A39" s="37" t="s">
        <v>2059</v>
      </c>
      <c r="B39" s="37"/>
      <c r="C39" s="37" t="str">
        <f>VLOOKUP(A39,'TLA-EDB'!$A$12:$B$78,2,)</f>
        <v>Powerco</v>
      </c>
      <c r="D39" s="68">
        <f>VLOOKUP($A39,'NZ.Stat (Format)'!$C$10:$H$2050,D$8,)</f>
        <v>35000</v>
      </c>
      <c r="E39" s="68">
        <f>VLOOKUP($A39,'NZ.Stat (Format)'!$C$10:$H$2050,E$8,)</f>
        <v>35900</v>
      </c>
      <c r="F39" s="68">
        <f>VLOOKUP($A39,'NZ.Stat (Format)'!$C$10:$H$2050,F$8,)</f>
        <v>36500</v>
      </c>
    </row>
    <row r="40" spans="1:6" x14ac:dyDescent="0.25">
      <c r="A40" s="37" t="s">
        <v>2075</v>
      </c>
      <c r="B40" s="37"/>
      <c r="C40" s="37" t="str">
        <f>VLOOKUP(A40,'TLA-EDB'!$A$12:$B$78,2,)</f>
        <v>Unison Networks</v>
      </c>
      <c r="D40" s="68">
        <f>VLOOKUP($A40,'NZ.Stat (Format)'!$C$10:$H$2050,D$8,)</f>
        <v>62100</v>
      </c>
      <c r="E40" s="68">
        <f>VLOOKUP($A40,'NZ.Stat (Format)'!$C$10:$H$2050,E$8,)</f>
        <v>63400</v>
      </c>
      <c r="F40" s="68">
        <f>VLOOKUP($A40,'NZ.Stat (Format)'!$C$10:$H$2050,F$8,)</f>
        <v>64400</v>
      </c>
    </row>
    <row r="41" spans="1:6" x14ac:dyDescent="0.25">
      <c r="A41" s="37" t="s">
        <v>2096</v>
      </c>
      <c r="B41" s="37"/>
      <c r="C41" s="37" t="str">
        <f>VLOOKUP(A41,'TLA-EDB'!$A$12:$B$78,2,)</f>
        <v>Split</v>
      </c>
      <c r="D41" s="68">
        <f>VLOOKUP($A41,'NZ.Stat (Format)'!$C$10:$H$2050,D$8,)</f>
        <v>51800</v>
      </c>
      <c r="E41" s="68">
        <f>VLOOKUP($A41,'NZ.Stat (Format)'!$C$10:$H$2050,E$8,)</f>
        <v>53700</v>
      </c>
      <c r="F41" s="68">
        <f>VLOOKUP($A41,'NZ.Stat (Format)'!$C$10:$H$2050,F$8,)</f>
        <v>55300</v>
      </c>
    </row>
    <row r="42" spans="1:6" x14ac:dyDescent="0.25">
      <c r="A42" s="37" t="s">
        <v>2077</v>
      </c>
      <c r="B42" s="37"/>
      <c r="C42" s="37" t="str">
        <f>VLOOKUP(A42,'TLA-EDB'!$A$12:$B$78,2,)</f>
        <v>Powerco</v>
      </c>
      <c r="D42" s="68">
        <f>VLOOKUP($A42,'NZ.Stat (Format)'!$C$10:$H$2050,D$8,)</f>
        <v>81900</v>
      </c>
      <c r="E42" s="68">
        <f>VLOOKUP($A42,'NZ.Stat (Format)'!$C$10:$H$2050,E$8,)</f>
        <v>85100</v>
      </c>
      <c r="F42" s="68">
        <f>VLOOKUP($A42,'NZ.Stat (Format)'!$C$10:$H$2050,F$8,)</f>
        <v>88000</v>
      </c>
    </row>
    <row r="43" spans="1:6" x14ac:dyDescent="0.25">
      <c r="A43" s="37" t="s">
        <v>2071</v>
      </c>
      <c r="B43" s="37"/>
      <c r="C43" s="37" t="str">
        <f>VLOOKUP(A43,'TLA-EDB'!$A$12:$B$78,2,)</f>
        <v>Horizon Energy</v>
      </c>
      <c r="D43" s="68">
        <f>VLOOKUP($A43,'NZ.Stat (Format)'!$C$10:$H$2050,D$8,)</f>
        <v>8800</v>
      </c>
      <c r="E43" s="68">
        <f>VLOOKUP($A43,'NZ.Stat (Format)'!$C$10:$H$2050,E$8,)</f>
        <v>8550</v>
      </c>
      <c r="F43" s="68">
        <f>VLOOKUP($A43,'NZ.Stat (Format)'!$C$10:$H$2050,F$8,)</f>
        <v>8220</v>
      </c>
    </row>
    <row r="44" spans="1:6" x14ac:dyDescent="0.25">
      <c r="A44" s="37" t="s">
        <v>2062</v>
      </c>
      <c r="B44" s="37"/>
      <c r="C44" s="37" t="str">
        <f>VLOOKUP(A44,'TLA-EDB'!$A$12:$B$78,2,)</f>
        <v>Split</v>
      </c>
      <c r="D44" s="68">
        <f>VLOOKUP($A44,'NZ.Stat (Format)'!$C$10:$H$2050,D$8,)</f>
        <v>10300</v>
      </c>
      <c r="E44" s="68">
        <f>VLOOKUP($A44,'NZ.Stat (Format)'!$C$10:$H$2050,E$8,)</f>
        <v>10850</v>
      </c>
      <c r="F44" s="68">
        <f>VLOOKUP($A44,'NZ.Stat (Format)'!$C$10:$H$2050,F$8,)</f>
        <v>11000</v>
      </c>
    </row>
    <row r="45" spans="1:6" x14ac:dyDescent="0.25">
      <c r="A45" s="37" t="s">
        <v>2084</v>
      </c>
      <c r="B45" s="37"/>
      <c r="C45" s="37" t="str">
        <f>VLOOKUP(A45,'TLA-EDB'!$A$12:$B$78,2,)</f>
        <v>Powerco</v>
      </c>
      <c r="D45" s="68">
        <f>VLOOKUP($A45,'NZ.Stat (Format)'!$C$10:$H$2050,D$8,)</f>
        <v>88200</v>
      </c>
      <c r="E45" s="68">
        <f>VLOOKUP($A45,'NZ.Stat (Format)'!$C$10:$H$2050,E$8,)</f>
        <v>91400</v>
      </c>
      <c r="F45" s="68">
        <f>VLOOKUP($A45,'NZ.Stat (Format)'!$C$10:$H$2050,F$8,)</f>
        <v>94200</v>
      </c>
    </row>
    <row r="46" spans="1:6" x14ac:dyDescent="0.25">
      <c r="A46" s="37" t="s">
        <v>2088</v>
      </c>
      <c r="B46" s="37"/>
      <c r="C46" s="37" t="str">
        <f>VLOOKUP(A46,'TLA-EDB'!$A$12:$B$78,2,)</f>
        <v>Wellington Electricity</v>
      </c>
      <c r="D46" s="68">
        <f>VLOOKUP($A46,'NZ.Stat (Format)'!$C$10:$H$2050,D$8,)</f>
        <v>56600</v>
      </c>
      <c r="E46" s="68">
        <f>VLOOKUP($A46,'NZ.Stat (Format)'!$C$10:$H$2050,E$8,)</f>
        <v>58300</v>
      </c>
      <c r="F46" s="68">
        <f>VLOOKUP($A46,'NZ.Stat (Format)'!$C$10:$H$2050,F$8,)</f>
        <v>59500</v>
      </c>
    </row>
    <row r="47" spans="1:6" x14ac:dyDescent="0.25">
      <c r="A47" s="37" t="s">
        <v>2113</v>
      </c>
      <c r="B47" s="37"/>
      <c r="C47" s="37" t="str">
        <f>VLOOKUP(A47,'TLA-EDB'!$A$12:$B$78,2,)</f>
        <v>Split</v>
      </c>
      <c r="D47" s="68">
        <f>VLOOKUP($A47,'NZ.Stat (Format)'!$C$10:$H$2050,D$8,)</f>
        <v>38300</v>
      </c>
      <c r="E47" s="68">
        <f>VLOOKUP($A47,'NZ.Stat (Format)'!$C$10:$H$2050,E$8,)</f>
        <v>44000</v>
      </c>
      <c r="F47" s="68">
        <f>VLOOKUP($A47,'NZ.Stat (Format)'!$C$10:$H$2050,F$8,)</f>
        <v>47700</v>
      </c>
    </row>
    <row r="48" spans="1:6" x14ac:dyDescent="0.25">
      <c r="A48" s="37" t="s">
        <v>2082</v>
      </c>
      <c r="B48" s="37"/>
      <c r="C48" s="37" t="str">
        <f>VLOOKUP(A48,'TLA-EDB'!$A$12:$B$78,2,)</f>
        <v>Powerco</v>
      </c>
      <c r="D48" s="68">
        <f>VLOOKUP($A48,'NZ.Stat (Format)'!$C$10:$H$2050,D$8,)</f>
        <v>14950</v>
      </c>
      <c r="E48" s="68">
        <f>VLOOKUP($A48,'NZ.Stat (Format)'!$C$10:$H$2050,E$8,)</f>
        <v>14900</v>
      </c>
      <c r="F48" s="68">
        <f>VLOOKUP($A48,'NZ.Stat (Format)'!$C$10:$H$2050,F$8,)</f>
        <v>14750</v>
      </c>
    </row>
    <row r="49" spans="1:6" x14ac:dyDescent="0.25">
      <c r="A49" s="37" t="s">
        <v>2068</v>
      </c>
      <c r="B49" s="37"/>
      <c r="C49" s="37" t="str">
        <f>VLOOKUP(A49,'TLA-EDB'!$A$12:$B$78,2,)</f>
        <v>Unison Networks</v>
      </c>
      <c r="D49" s="68">
        <f>VLOOKUP($A49,'NZ.Stat (Format)'!$C$10:$H$2050,D$8,)</f>
        <v>71800</v>
      </c>
      <c r="E49" s="68">
        <f>VLOOKUP($A49,'NZ.Stat (Format)'!$C$10:$H$2050,E$8,)</f>
        <v>73400</v>
      </c>
      <c r="F49" s="68">
        <f>VLOOKUP($A49,'NZ.Stat (Format)'!$C$10:$H$2050,F$8,)</f>
        <v>74000</v>
      </c>
    </row>
    <row r="50" spans="1:6" x14ac:dyDescent="0.25">
      <c r="A50" s="37" t="s">
        <v>2080</v>
      </c>
      <c r="B50" s="37"/>
      <c r="C50" s="37" t="str">
        <f>VLOOKUP(A50,'TLA-EDB'!$A$12:$B$78,2,)</f>
        <v>Split</v>
      </c>
      <c r="D50" s="68">
        <f>VLOOKUP($A50,'NZ.Stat (Format)'!$C$10:$H$2050,D$8,)</f>
        <v>12600</v>
      </c>
      <c r="E50" s="68">
        <f>VLOOKUP($A50,'NZ.Stat (Format)'!$C$10:$H$2050,E$8,)</f>
        <v>12100</v>
      </c>
      <c r="F50" s="68">
        <f>VLOOKUP($A50,'NZ.Stat (Format)'!$C$10:$H$2050,F$8,)</f>
        <v>11500</v>
      </c>
    </row>
    <row r="51" spans="1:6" x14ac:dyDescent="0.25">
      <c r="A51" s="37" t="s">
        <v>2105</v>
      </c>
      <c r="B51" s="37"/>
      <c r="C51" s="37" t="str">
        <f>VLOOKUP(A51,'TLA-EDB'!$A$12:$B$78,2,)</f>
        <v>Orion NZ</v>
      </c>
      <c r="D51" s="68">
        <f>VLOOKUP($A51,'NZ.Stat (Format)'!$C$10:$H$2050,D$8,)</f>
        <v>61900</v>
      </c>
      <c r="E51" s="68">
        <f>VLOOKUP($A51,'NZ.Stat (Format)'!$C$10:$H$2050,E$8,)</f>
        <v>71900</v>
      </c>
      <c r="F51" s="68">
        <f>VLOOKUP($A51,'NZ.Stat (Format)'!$C$10:$H$2050,F$8,)</f>
        <v>79200</v>
      </c>
    </row>
    <row r="52" spans="1:6" x14ac:dyDescent="0.25">
      <c r="A52" s="37" t="s">
        <v>2079</v>
      </c>
      <c r="B52" s="37"/>
      <c r="C52" s="37" t="str">
        <f>VLOOKUP(A52,'TLA-EDB'!$A$12:$B$78,2,)</f>
        <v>Powerco</v>
      </c>
      <c r="D52" s="68">
        <f>VLOOKUP($A52,'NZ.Stat (Format)'!$C$10:$H$2050,D$8,)</f>
        <v>27900</v>
      </c>
      <c r="E52" s="68">
        <f>VLOOKUP($A52,'NZ.Stat (Format)'!$C$10:$H$2050,E$8,)</f>
        <v>28100</v>
      </c>
      <c r="F52" s="68">
        <f>VLOOKUP($A52,'NZ.Stat (Format)'!$C$10:$H$2050,F$8,)</f>
        <v>28200</v>
      </c>
    </row>
    <row r="53" spans="1:6" x14ac:dyDescent="0.25">
      <c r="A53" s="37" t="s">
        <v>2063</v>
      </c>
      <c r="B53" s="37"/>
      <c r="C53" s="37" t="str">
        <f>VLOOKUP(A53,'TLA-EDB'!$A$12:$B$78,2,)</f>
        <v>Powerco</v>
      </c>
      <c r="D53" s="68">
        <f>VLOOKUP($A53,'NZ.Stat (Format)'!$C$10:$H$2050,D$8,)</f>
        <v>24000</v>
      </c>
      <c r="E53" s="68">
        <f>VLOOKUP($A53,'NZ.Stat (Format)'!$C$10:$H$2050,E$8,)</f>
        <v>24000</v>
      </c>
      <c r="F53" s="68">
        <f>VLOOKUP($A53,'NZ.Stat (Format)'!$C$10:$H$2050,F$8,)</f>
        <v>23800</v>
      </c>
    </row>
    <row r="54" spans="1:6" x14ac:dyDescent="0.25">
      <c r="A54" s="37" t="s">
        <v>2094</v>
      </c>
      <c r="B54" s="37"/>
      <c r="C54" s="37" t="str">
        <f>VLOOKUP(A54,'TLA-EDB'!$A$12:$B$78,2,)</f>
        <v>Powerco</v>
      </c>
      <c r="D54" s="68">
        <f>VLOOKUP($A54,'NZ.Stat (Format)'!$C$10:$H$2050,D$8,)</f>
        <v>10250</v>
      </c>
      <c r="E54" s="68">
        <f>VLOOKUP($A54,'NZ.Stat (Format)'!$C$10:$H$2050,E$8,)</f>
        <v>10500</v>
      </c>
      <c r="F54" s="68">
        <f>VLOOKUP($A54,'NZ.Stat (Format)'!$C$10:$H$2050,F$8,)</f>
        <v>10650</v>
      </c>
    </row>
    <row r="55" spans="1:6" x14ac:dyDescent="0.25">
      <c r="A55" s="37" t="s">
        <v>2116</v>
      </c>
      <c r="B55" s="37"/>
      <c r="C55" s="37" t="str">
        <f>VLOOKUP(A55,'TLA-EDB'!$A$12:$B$78,2,)</f>
        <v>Split</v>
      </c>
      <c r="D55" s="68">
        <f>VLOOKUP($A55,'NZ.Stat (Format)'!$C$10:$H$2050,D$8,)</f>
        <v>31400</v>
      </c>
      <c r="E55" s="68">
        <f>VLOOKUP($A55,'NZ.Stat (Format)'!$C$10:$H$2050,E$8,)</f>
        <v>31800</v>
      </c>
      <c r="F55" s="68">
        <f>VLOOKUP($A55,'NZ.Stat (Format)'!$C$10:$H$2050,F$8,)</f>
        <v>32100</v>
      </c>
    </row>
    <row r="56" spans="1:6" x14ac:dyDescent="0.25">
      <c r="A56" s="37" t="s">
        <v>2078</v>
      </c>
      <c r="B56" s="37"/>
      <c r="C56" s="37" t="str">
        <f>VLOOKUP(A56,'TLA-EDB'!$A$12:$B$78,2,)</f>
        <v>Powerco</v>
      </c>
      <c r="D56" s="68">
        <f>VLOOKUP($A56,'NZ.Stat (Format)'!$C$10:$H$2050,D$8,)</f>
        <v>9370</v>
      </c>
      <c r="E56" s="68">
        <f>VLOOKUP($A56,'NZ.Stat (Format)'!$C$10:$H$2050,E$8,)</f>
        <v>9440</v>
      </c>
      <c r="F56" s="68">
        <f>VLOOKUP($A56,'NZ.Stat (Format)'!$C$10:$H$2050,F$8,)</f>
        <v>9490</v>
      </c>
    </row>
    <row r="57" spans="1:6" x14ac:dyDescent="0.25">
      <c r="A57" s="37" t="s">
        <v>2085</v>
      </c>
      <c r="B57" s="37"/>
      <c r="C57" s="37" t="str">
        <f>VLOOKUP(A57,'TLA-EDB'!$A$12:$B$78,2,)</f>
        <v>Split</v>
      </c>
      <c r="D57" s="68">
        <f>VLOOKUP($A57,'NZ.Stat (Format)'!$C$10:$H$2050,D$8,)</f>
        <v>17500</v>
      </c>
      <c r="E57" s="68">
        <f>VLOOKUP($A57,'NZ.Stat (Format)'!$C$10:$H$2050,E$8,)</f>
        <v>17300</v>
      </c>
      <c r="F57" s="68">
        <f>VLOOKUP($A57,'NZ.Stat (Format)'!$C$10:$H$2050,F$8,)</f>
        <v>17000</v>
      </c>
    </row>
    <row r="58" spans="1:6" x14ac:dyDescent="0.25">
      <c r="A58" s="37" t="s">
        <v>2095</v>
      </c>
      <c r="B58" s="37"/>
      <c r="C58" s="37" t="str">
        <f>VLOOKUP(A58,'TLA-EDB'!$A$12:$B$78,2,)</f>
        <v>Network Tasman</v>
      </c>
      <c r="D58" s="68">
        <f>VLOOKUP($A58,'NZ.Stat (Format)'!$C$10:$H$2050,D$8,)</f>
        <v>51300</v>
      </c>
      <c r="E58" s="68">
        <f>VLOOKUP($A58,'NZ.Stat (Format)'!$C$10:$H$2050,E$8,)</f>
        <v>53000</v>
      </c>
      <c r="F58" s="68">
        <f>VLOOKUP($A58,'NZ.Stat (Format)'!$C$10:$H$2050,F$8,)</f>
        <v>54300</v>
      </c>
    </row>
    <row r="59" spans="1:6" x14ac:dyDescent="0.25">
      <c r="A59" s="37" t="s">
        <v>2065</v>
      </c>
      <c r="B59" s="37"/>
      <c r="C59" s="37" t="str">
        <f>VLOOKUP(A59,'TLA-EDB'!$A$12:$B$78,2,)</f>
        <v>Split</v>
      </c>
      <c r="D59" s="68">
        <f>VLOOKUP($A59,'NZ.Stat (Format)'!$C$10:$H$2050,D$8,)</f>
        <v>37200</v>
      </c>
      <c r="E59" s="68">
        <f>VLOOKUP($A59,'NZ.Stat (Format)'!$C$10:$H$2050,E$8,)</f>
        <v>38100</v>
      </c>
      <c r="F59" s="68">
        <f>VLOOKUP($A59,'NZ.Stat (Format)'!$C$10:$H$2050,F$8,)</f>
        <v>38700</v>
      </c>
    </row>
    <row r="60" spans="1:6" x14ac:dyDescent="0.25">
      <c r="A60" s="37" t="s">
        <v>2067</v>
      </c>
      <c r="B60" s="37"/>
      <c r="C60" s="37" t="str">
        <f>VLOOKUP(A60,'TLA-EDB'!$A$12:$B$78,2,)</f>
        <v>Powerco</v>
      </c>
      <c r="D60" s="68">
        <f>VLOOKUP($A60,'NZ.Stat (Format)'!$C$10:$H$2050,D$8,)</f>
        <v>134600</v>
      </c>
      <c r="E60" s="68">
        <f>VLOOKUP($A60,'NZ.Stat (Format)'!$C$10:$H$2050,E$8,)</f>
        <v>145800</v>
      </c>
      <c r="F60" s="68">
        <f>VLOOKUP($A60,'NZ.Stat (Format)'!$C$10:$H$2050,F$8,)</f>
        <v>154900</v>
      </c>
    </row>
    <row r="61" spans="1:6" x14ac:dyDescent="0.25">
      <c r="A61" s="37" t="s">
        <v>2056</v>
      </c>
      <c r="B61" s="37"/>
      <c r="C61" s="37" t="str">
        <f>VLOOKUP(A61,'TLA-EDB'!$A$12:$B$78,2,)</f>
        <v>Powerco</v>
      </c>
      <c r="D61" s="68">
        <f>VLOOKUP($A61,'NZ.Stat (Format)'!$C$10:$H$2050,D$8,)</f>
        <v>29000</v>
      </c>
      <c r="E61" s="68">
        <f>VLOOKUP($A61,'NZ.Stat (Format)'!$C$10:$H$2050,E$8,)</f>
        <v>29400</v>
      </c>
      <c r="F61" s="68">
        <f>VLOOKUP($A61,'NZ.Stat (Format)'!$C$10:$H$2050,F$8,)</f>
        <v>29600</v>
      </c>
    </row>
    <row r="62" spans="1:6" x14ac:dyDescent="0.25">
      <c r="A62" s="37" t="s">
        <v>2107</v>
      </c>
      <c r="B62" s="37"/>
      <c r="C62" s="37" t="str">
        <f>VLOOKUP(A62,'TLA-EDB'!$A$12:$B$78,2,)</f>
        <v>Split</v>
      </c>
      <c r="D62" s="68">
        <f>VLOOKUP($A62,'NZ.Stat (Format)'!$C$10:$H$2050,D$8,)</f>
        <v>47400</v>
      </c>
      <c r="E62" s="68">
        <f>VLOOKUP($A62,'NZ.Stat (Format)'!$C$10:$H$2050,E$8,)</f>
        <v>48500</v>
      </c>
      <c r="F62" s="68">
        <f>VLOOKUP($A62,'NZ.Stat (Format)'!$C$10:$H$2050,F$8,)</f>
        <v>49400</v>
      </c>
    </row>
    <row r="63" spans="1:6" x14ac:dyDescent="0.25">
      <c r="A63" s="37" t="s">
        <v>2089</v>
      </c>
      <c r="B63" s="37"/>
      <c r="C63" s="37" t="str">
        <f>VLOOKUP(A63,'TLA-EDB'!$A$12:$B$78,2,)</f>
        <v>Wellington Electricity</v>
      </c>
      <c r="D63" s="68">
        <f>VLOOKUP($A63,'NZ.Stat (Format)'!$C$10:$H$2050,D$8,)</f>
        <v>43400</v>
      </c>
      <c r="E63" s="68">
        <f>VLOOKUP($A63,'NZ.Stat (Format)'!$C$10:$H$2050,E$8,)</f>
        <v>44900</v>
      </c>
      <c r="F63" s="68">
        <f>VLOOKUP($A63,'NZ.Stat (Format)'!$C$10:$H$2050,F$8,)</f>
        <v>46100</v>
      </c>
    </row>
    <row r="64" spans="1:6" x14ac:dyDescent="0.25">
      <c r="A64" s="37" t="s">
        <v>2058</v>
      </c>
      <c r="B64" s="37"/>
      <c r="C64" s="37" t="str">
        <f>VLOOKUP(A64,'TLA-EDB'!$A$12:$B$78,2,)</f>
        <v>Split</v>
      </c>
      <c r="D64" s="68">
        <f>VLOOKUP($A64,'NZ.Stat (Format)'!$C$10:$H$2050,D$8,)</f>
        <v>75200</v>
      </c>
      <c r="E64" s="68">
        <f>VLOOKUP($A64,'NZ.Stat (Format)'!$C$10:$H$2050,E$8,)</f>
        <v>81700</v>
      </c>
      <c r="F64" s="68">
        <f>VLOOKUP($A64,'NZ.Stat (Format)'!$C$10:$H$2050,F$8,)</f>
        <v>87200</v>
      </c>
    </row>
    <row r="65" spans="1:6" x14ac:dyDescent="0.25">
      <c r="A65" s="37" t="s">
        <v>2103</v>
      </c>
      <c r="B65" s="37"/>
      <c r="C65" s="37" t="str">
        <f>VLOOKUP(A65,'TLA-EDB'!$A$12:$B$78,2,)</f>
        <v>MainPower NZ</v>
      </c>
      <c r="D65" s="68">
        <f>VLOOKUP($A65,'NZ.Stat (Format)'!$C$10:$H$2050,D$8,)</f>
        <v>60900</v>
      </c>
      <c r="E65" s="68">
        <f>VLOOKUP($A65,'NZ.Stat (Format)'!$C$10:$H$2050,E$8,)</f>
        <v>66800</v>
      </c>
      <c r="F65" s="68">
        <f>VLOOKUP($A65,'NZ.Stat (Format)'!$C$10:$H$2050,F$8,)</f>
        <v>71500</v>
      </c>
    </row>
    <row r="66" spans="1:6" x14ac:dyDescent="0.25">
      <c r="A66" s="37" t="s">
        <v>2109</v>
      </c>
      <c r="B66" s="37"/>
      <c r="C66" s="37" t="str">
        <f>VLOOKUP(A66,'TLA-EDB'!$A$12:$B$78,2,)</f>
        <v>Alpine Energy</v>
      </c>
      <c r="D66" s="68">
        <f>VLOOKUP($A66,'NZ.Stat (Format)'!$C$10:$H$2050,D$8,)</f>
        <v>8040</v>
      </c>
      <c r="E66" s="68">
        <f>VLOOKUP($A66,'NZ.Stat (Format)'!$C$10:$H$2050,E$8,)</f>
        <v>8190</v>
      </c>
      <c r="F66" s="68">
        <f>VLOOKUP($A66,'NZ.Stat (Format)'!$C$10:$H$2050,F$8,)</f>
        <v>8330</v>
      </c>
    </row>
    <row r="67" spans="1:6" x14ac:dyDescent="0.25">
      <c r="A67" s="37" t="s">
        <v>2061</v>
      </c>
      <c r="B67" s="37"/>
      <c r="C67" s="37" t="str">
        <f>VLOOKUP(A67,'TLA-EDB'!$A$12:$B$78,2,)</f>
        <v>Split</v>
      </c>
      <c r="D67" s="68">
        <f>VLOOKUP($A67,'NZ.Stat (Format)'!$C$10:$H$2050,D$8,)</f>
        <v>53900</v>
      </c>
      <c r="E67" s="68">
        <f>VLOOKUP($A67,'NZ.Stat (Format)'!$C$10:$H$2050,E$8,)</f>
        <v>57200</v>
      </c>
      <c r="F67" s="68">
        <f>VLOOKUP($A67,'NZ.Stat (Format)'!$C$10:$H$2050,F$8,)</f>
        <v>59900</v>
      </c>
    </row>
    <row r="68" spans="1:6" x14ac:dyDescent="0.25">
      <c r="A68" s="37" t="s">
        <v>2073</v>
      </c>
      <c r="B68" s="37"/>
      <c r="C68" s="37" t="str">
        <f>VLOOKUP(A68,'TLA-EDB'!$A$12:$B$78,2,)</f>
        <v>Eastland Network</v>
      </c>
      <c r="D68" s="68">
        <f>VLOOKUP($A68,'NZ.Stat (Format)'!$C$10:$H$2050,D$8,)</f>
        <v>8140</v>
      </c>
      <c r="E68" s="68">
        <f>VLOOKUP($A68,'NZ.Stat (Format)'!$C$10:$H$2050,E$8,)</f>
        <v>7890</v>
      </c>
      <c r="F68" s="68">
        <f>VLOOKUP($A68,'NZ.Stat (Format)'!$C$10:$H$2050,F$8,)</f>
        <v>7610</v>
      </c>
    </row>
    <row r="69" spans="1:6" x14ac:dyDescent="0.25">
      <c r="A69" s="37" t="s">
        <v>2111</v>
      </c>
      <c r="B69" s="37"/>
      <c r="C69" s="37" t="str">
        <f>VLOOKUP(A69,'TLA-EDB'!$A$12:$B$78,2,)</f>
        <v>Split</v>
      </c>
      <c r="D69" s="68">
        <f>VLOOKUP($A69,'NZ.Stat (Format)'!$C$10:$H$2050,D$8,)</f>
        <v>22300</v>
      </c>
      <c r="E69" s="68">
        <f>VLOOKUP($A69,'NZ.Stat (Format)'!$C$10:$H$2050,E$8,)</f>
        <v>22800</v>
      </c>
      <c r="F69" s="68">
        <f>VLOOKUP($A69,'NZ.Stat (Format)'!$C$10:$H$2050,F$8,)</f>
        <v>23300</v>
      </c>
    </row>
    <row r="70" spans="1:6" x14ac:dyDescent="0.25">
      <c r="A70" s="37" t="s">
        <v>2064</v>
      </c>
      <c r="B70" s="37"/>
      <c r="C70" s="37" t="str">
        <f>VLOOKUP(A70,'TLA-EDB'!$A$12:$B$78,2,)</f>
        <v>The Lines Company</v>
      </c>
      <c r="D70" s="68">
        <f>VLOOKUP($A70,'NZ.Stat (Format)'!$C$10:$H$2050,D$8,)</f>
        <v>9830</v>
      </c>
      <c r="E70" s="68">
        <f>VLOOKUP($A70,'NZ.Stat (Format)'!$C$10:$H$2050,E$8,)</f>
        <v>9770</v>
      </c>
      <c r="F70" s="68">
        <f>VLOOKUP($A70,'NZ.Stat (Format)'!$C$10:$H$2050,F$8,)</f>
        <v>9650</v>
      </c>
    </row>
    <row r="71" spans="1:6" x14ac:dyDescent="0.25">
      <c r="A71" s="37" t="s">
        <v>2091</v>
      </c>
      <c r="B71" s="37"/>
      <c r="C71" s="37" t="str">
        <f>VLOOKUP(A71,'TLA-EDB'!$A$12:$B$78,2,)</f>
        <v>Wellington Electricity</v>
      </c>
      <c r="D71" s="68">
        <f>VLOOKUP($A71,'NZ.Stat (Format)'!$C$10:$H$2050,D$8,)</f>
        <v>212800</v>
      </c>
      <c r="E71" s="68">
        <f>VLOOKUP($A71,'NZ.Stat (Format)'!$C$10:$H$2050,E$8,)</f>
        <v>222600</v>
      </c>
      <c r="F71" s="68">
        <f>VLOOKUP($A71,'NZ.Stat (Format)'!$C$10:$H$2050,F$8,)</f>
        <v>230500</v>
      </c>
    </row>
    <row r="72" spans="1:6" x14ac:dyDescent="0.25">
      <c r="A72" s="37" t="s">
        <v>2066</v>
      </c>
      <c r="B72" s="37"/>
      <c r="C72" s="37" t="str">
        <f>VLOOKUP(A72,'TLA-EDB'!$A$12:$B$78,2,)</f>
        <v>Powerco</v>
      </c>
      <c r="D72" s="68">
        <f>VLOOKUP($A72,'NZ.Stat (Format)'!$C$10:$H$2050,D$8,)</f>
        <v>49500</v>
      </c>
      <c r="E72" s="68">
        <f>VLOOKUP($A72,'NZ.Stat (Format)'!$C$10:$H$2050,E$8,)</f>
        <v>51800</v>
      </c>
      <c r="F72" s="68">
        <f>VLOOKUP($A72,'NZ.Stat (Format)'!$C$10:$H$2050,F$8,)</f>
        <v>53800</v>
      </c>
    </row>
    <row r="73" spans="1:6" x14ac:dyDescent="0.25">
      <c r="A73" s="37" t="s">
        <v>2101</v>
      </c>
      <c r="B73" s="37"/>
      <c r="C73" s="37" t="str">
        <f>VLOOKUP(A73,'TLA-EDB'!$A$12:$B$78,2,)</f>
        <v>Split</v>
      </c>
      <c r="D73" s="68">
        <f>VLOOKUP($A73,'NZ.Stat (Format)'!$C$10:$H$2050,D$8,)</f>
        <v>8850</v>
      </c>
      <c r="E73" s="68">
        <f>VLOOKUP($A73,'NZ.Stat (Format)'!$C$10:$H$2050,E$8,)</f>
        <v>8910</v>
      </c>
      <c r="F73" s="68">
        <f>VLOOKUP($A73,'NZ.Stat (Format)'!$C$10:$H$2050,F$8,)</f>
        <v>8910</v>
      </c>
    </row>
    <row r="74" spans="1:6" x14ac:dyDescent="0.25">
      <c r="A74" s="37" t="s">
        <v>2069</v>
      </c>
      <c r="B74" s="37"/>
      <c r="C74" s="37" t="str">
        <f>VLOOKUP(A74,'TLA-EDB'!$A$12:$B$78,2,)</f>
        <v>Horizon Energy</v>
      </c>
      <c r="D74" s="68">
        <f>VLOOKUP($A74,'NZ.Stat (Format)'!$C$10:$H$2050,D$8,)</f>
        <v>35800</v>
      </c>
      <c r="E74" s="68">
        <f>VLOOKUP($A74,'NZ.Stat (Format)'!$C$10:$H$2050,E$8,)</f>
        <v>36200</v>
      </c>
      <c r="F74" s="68">
        <f>VLOOKUP($A74,'NZ.Stat (Format)'!$C$10:$H$2050,F$8,)</f>
        <v>36400</v>
      </c>
    </row>
    <row r="75" spans="1:6" x14ac:dyDescent="0.25">
      <c r="A75" s="37" t="s">
        <v>2081</v>
      </c>
      <c r="B75" s="37"/>
      <c r="C75" s="37" t="str">
        <f>VLOOKUP(A75,'TLA-EDB'!$A$12:$B$78,2,)</f>
        <v>Powerco</v>
      </c>
      <c r="D75" s="68">
        <f>VLOOKUP($A75,'NZ.Stat (Format)'!$C$10:$H$2050,D$8,)</f>
        <v>44200</v>
      </c>
      <c r="E75" s="68">
        <f>VLOOKUP($A75,'NZ.Stat (Format)'!$C$10:$H$2050,E$8,)</f>
        <v>44400</v>
      </c>
      <c r="F75" s="68">
        <f>VLOOKUP($A75,'NZ.Stat (Format)'!$C$10:$H$2050,F$8,)</f>
        <v>44400</v>
      </c>
    </row>
    <row r="76" spans="1:6" x14ac:dyDescent="0.25">
      <c r="A76" s="37" t="s">
        <v>2053</v>
      </c>
      <c r="B76" s="37"/>
      <c r="C76" s="37" t="str">
        <f>VLOOKUP(A76,'TLA-EDB'!$A$12:$B$78,2,)</f>
        <v>Northpower</v>
      </c>
      <c r="D76" s="68">
        <f>VLOOKUP($A76,'NZ.Stat (Format)'!$C$10:$H$2050,D$8,)</f>
        <v>90600</v>
      </c>
      <c r="E76" s="68">
        <f>VLOOKUP($A76,'NZ.Stat (Format)'!$C$10:$H$2050,E$8,)</f>
        <v>95500</v>
      </c>
      <c r="F76" s="68">
        <f>VLOOKUP($A76,'NZ.Stat (Format)'!$C$10:$H$2050,F$8,)</f>
        <v>99200</v>
      </c>
    </row>
  </sheetData>
  <pageMargins left="0.25" right="0.25" top="0.75" bottom="0.75" header="0.3" footer="0.3"/>
  <pageSetup paperSize="9" scale="64" orientation="portrait" r:id="rId1"/>
  <headerFooter>
    <oddFooter>&amp;L&amp;F&amp;C&amp;A&amp;R&amp;P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pageSetUpPr fitToPage="1"/>
  </sheetPr>
  <dimension ref="A1:F876"/>
  <sheetViews>
    <sheetView showGridLines="0" view="pageBreakPreview" zoomScaleNormal="100" zoomScaleSheetLayoutView="100" workbookViewId="0"/>
  </sheetViews>
  <sheetFormatPr defaultRowHeight="15" customHeight="1" x14ac:dyDescent="0.25"/>
  <cols>
    <col min="1" max="1" width="32.7109375" bestFit="1" customWidth="1"/>
    <col min="2" max="2" width="25" bestFit="1" customWidth="1"/>
    <col min="3" max="3" width="15.5703125" bestFit="1" customWidth="1"/>
    <col min="4" max="6" width="9.5703125" bestFit="1" customWidth="1"/>
    <col min="7" max="7" width="2.7109375" customWidth="1"/>
  </cols>
  <sheetData>
    <row r="1" spans="1:6" ht="26.25" x14ac:dyDescent="0.4">
      <c r="A1" s="34" t="s">
        <v>4224</v>
      </c>
    </row>
    <row r="2" spans="1:6" x14ac:dyDescent="0.25">
      <c r="A2" s="16" t="s">
        <v>4195</v>
      </c>
    </row>
    <row r="3" spans="1:6" x14ac:dyDescent="0.25">
      <c r="A3" s="16" t="s">
        <v>4197</v>
      </c>
    </row>
    <row r="4" spans="1:6" x14ac:dyDescent="0.25">
      <c r="A4" s="16" t="s">
        <v>4194</v>
      </c>
    </row>
    <row r="5" spans="1:6" x14ac:dyDescent="0.25">
      <c r="A5" s="16" t="s">
        <v>4198</v>
      </c>
    </row>
    <row r="7" spans="1:6" x14ac:dyDescent="0.25">
      <c r="A7" s="16"/>
    </row>
    <row r="8" spans="1:6" x14ac:dyDescent="0.25">
      <c r="A8" s="16"/>
    </row>
    <row r="9" spans="1:6" x14ac:dyDescent="0.25">
      <c r="A9">
        <v>1</v>
      </c>
      <c r="B9">
        <v>6</v>
      </c>
      <c r="C9">
        <v>5</v>
      </c>
      <c r="D9">
        <v>8</v>
      </c>
      <c r="E9">
        <v>9</v>
      </c>
      <c r="F9">
        <v>10</v>
      </c>
    </row>
    <row r="10" spans="1:6" x14ac:dyDescent="0.25">
      <c r="A10" s="2" t="s">
        <v>4136</v>
      </c>
      <c r="B10" s="2" t="s">
        <v>2043</v>
      </c>
      <c r="C10" s="2" t="s">
        <v>2120</v>
      </c>
      <c r="D10" s="2">
        <v>2018</v>
      </c>
      <c r="E10" s="2">
        <v>2023</v>
      </c>
      <c r="F10" s="2">
        <v>2028</v>
      </c>
    </row>
    <row r="11" spans="1:6" x14ac:dyDescent="0.25">
      <c r="A11" s="37" t="s">
        <v>136</v>
      </c>
      <c r="B11" s="37" t="str">
        <f>VLOOKUP($A11,'AU2017-EDB (Adjusted)'!$A$17:$J$2020,B$9,)</f>
        <v>Auckland</v>
      </c>
      <c r="C11" s="37" t="str">
        <f>VLOOKUP($A11,'AU2017-EDB (Adjusted)'!$A$17:$J$2020,C$9,)</f>
        <v>Counties Power</v>
      </c>
      <c r="D11" s="65">
        <f>VLOOKUP($A11,'AU2017-EDB (Adjusted)'!$A$17:$J$2020,D$9,)</f>
        <v>2820</v>
      </c>
      <c r="E11" s="65">
        <f>VLOOKUP($A11,'AU2017-EDB (Adjusted)'!$A$17:$J$2020,E$9,)</f>
        <v>3080</v>
      </c>
      <c r="F11" s="65">
        <f>VLOOKUP($A11,'AU2017-EDB (Adjusted)'!$A$17:$J$2020,F$9,)</f>
        <v>3340</v>
      </c>
    </row>
    <row r="12" spans="1:6" x14ac:dyDescent="0.25">
      <c r="A12" s="37" t="s">
        <v>170</v>
      </c>
      <c r="B12" s="37" t="str">
        <f>VLOOKUP($A12,'AU2017-EDB (Adjusted)'!$A$17:$J$2020,B$9,)</f>
        <v>Auckland</v>
      </c>
      <c r="C12" s="37" t="str">
        <f>VLOOKUP($A12,'AU2017-EDB (Adjusted)'!$A$17:$J$2020,C$9,)</f>
        <v>Counties Power</v>
      </c>
      <c r="D12" s="65">
        <f>VLOOKUP($A12,'AU2017-EDB (Adjusted)'!$A$17:$J$2020,D$9,)</f>
        <v>3370</v>
      </c>
      <c r="E12" s="65">
        <f>VLOOKUP($A12,'AU2017-EDB (Adjusted)'!$A$17:$J$2020,E$9,)</f>
        <v>3920</v>
      </c>
      <c r="F12" s="65">
        <f>VLOOKUP($A12,'AU2017-EDB (Adjusted)'!$A$17:$J$2020,F$9,)</f>
        <v>4480</v>
      </c>
    </row>
    <row r="13" spans="1:6" x14ac:dyDescent="0.25">
      <c r="A13" s="37" t="s">
        <v>889</v>
      </c>
      <c r="B13" s="37" t="str">
        <f>VLOOKUP($A13,'AU2017-EDB (Adjusted)'!$A$17:$J$2020,B$9,)</f>
        <v>Auckland</v>
      </c>
      <c r="C13" s="37" t="str">
        <f>VLOOKUP($A13,'AU2017-EDB (Adjusted)'!$A$17:$J$2020,C$9,)</f>
        <v>Counties Power</v>
      </c>
      <c r="D13" s="65">
        <f>VLOOKUP($A13,'AU2017-EDB (Adjusted)'!$A$17:$J$2020,D$9,)</f>
        <v>1000</v>
      </c>
      <c r="E13" s="65">
        <f>VLOOKUP($A13,'AU2017-EDB (Adjusted)'!$A$17:$J$2020,E$9,)</f>
        <v>1130</v>
      </c>
      <c r="F13" s="65">
        <f>VLOOKUP($A13,'AU2017-EDB (Adjusted)'!$A$17:$J$2020,F$9,)</f>
        <v>1260</v>
      </c>
    </row>
    <row r="14" spans="1:6" x14ac:dyDescent="0.25">
      <c r="A14" s="37" t="s">
        <v>141</v>
      </c>
      <c r="B14" s="37" t="str">
        <f>VLOOKUP($A14,'AU2017-EDB (Adjusted)'!$A$17:$J$2020,B$9,)</f>
        <v>Auckland</v>
      </c>
      <c r="C14" s="37" t="str">
        <f>VLOOKUP($A14,'AU2017-EDB (Adjusted)'!$A$17:$J$2020,C$9,)</f>
        <v>Counties Power</v>
      </c>
      <c r="D14" s="65">
        <f>VLOOKUP($A14,'AU2017-EDB (Adjusted)'!$A$17:$J$2020,D$9,)</f>
        <v>450</v>
      </c>
      <c r="E14" s="65">
        <f>VLOOKUP($A14,'AU2017-EDB (Adjusted)'!$A$17:$J$2020,E$9,)</f>
        <v>1500</v>
      </c>
      <c r="F14" s="65">
        <f>VLOOKUP($A14,'AU2017-EDB (Adjusted)'!$A$17:$J$2020,F$9,)</f>
        <v>2610</v>
      </c>
    </row>
    <row r="15" spans="1:6" x14ac:dyDescent="0.25">
      <c r="A15" s="37" t="s">
        <v>893</v>
      </c>
      <c r="B15" s="37" t="str">
        <f>VLOOKUP($A15,'AU2017-EDB (Adjusted)'!$A$17:$J$2020,B$9,)</f>
        <v>Auckland</v>
      </c>
      <c r="C15" s="37" t="str">
        <f>VLOOKUP($A15,'AU2017-EDB (Adjusted)'!$A$17:$J$2020,C$9,)</f>
        <v>Counties Power</v>
      </c>
      <c r="D15" s="65">
        <f>VLOOKUP($A15,'AU2017-EDB (Adjusted)'!$A$17:$J$2020,D$9,)</f>
        <v>600</v>
      </c>
      <c r="E15" s="65">
        <f>VLOOKUP($A15,'AU2017-EDB (Adjusted)'!$A$17:$J$2020,E$9,)</f>
        <v>620</v>
      </c>
      <c r="F15" s="65">
        <f>VLOOKUP($A15,'AU2017-EDB (Adjusted)'!$A$17:$J$2020,F$9,)</f>
        <v>650</v>
      </c>
    </row>
    <row r="16" spans="1:6" x14ac:dyDescent="0.25">
      <c r="A16" s="37" t="s">
        <v>142</v>
      </c>
      <c r="B16" s="37" t="str">
        <f>VLOOKUP($A16,'AU2017-EDB (Adjusted)'!$A$17:$J$2020,B$9,)</f>
        <v>Auckland</v>
      </c>
      <c r="C16" s="37" t="str">
        <f>VLOOKUP($A16,'AU2017-EDB (Adjusted)'!$A$17:$J$2020,C$9,)</f>
        <v>Counties Power</v>
      </c>
      <c r="D16" s="65">
        <f>VLOOKUP($A16,'AU2017-EDB (Adjusted)'!$A$17:$J$2020,D$9,)</f>
        <v>4190</v>
      </c>
      <c r="E16" s="65">
        <f>VLOOKUP($A16,'AU2017-EDB (Adjusted)'!$A$17:$J$2020,E$9,)</f>
        <v>4870</v>
      </c>
      <c r="F16" s="65">
        <f>VLOOKUP($A16,'AU2017-EDB (Adjusted)'!$A$17:$J$2020,F$9,)</f>
        <v>5670</v>
      </c>
    </row>
    <row r="17" spans="1:6" x14ac:dyDescent="0.25">
      <c r="A17" s="37" t="s">
        <v>132</v>
      </c>
      <c r="B17" s="37" t="str">
        <f>VLOOKUP($A17,'AU2017-EDB (Adjusted)'!$A$17:$J$2020,B$9,)</f>
        <v>Auckland</v>
      </c>
      <c r="C17" s="37" t="str">
        <f>VLOOKUP($A17,'AU2017-EDB (Adjusted)'!$A$17:$J$2020,C$9,)</f>
        <v>Counties Power</v>
      </c>
      <c r="D17" s="65">
        <f>VLOOKUP($A17,'AU2017-EDB (Adjusted)'!$A$17:$J$2020,D$9,)</f>
        <v>850</v>
      </c>
      <c r="E17" s="65">
        <f>VLOOKUP($A17,'AU2017-EDB (Adjusted)'!$A$17:$J$2020,E$9,)</f>
        <v>1100</v>
      </c>
      <c r="F17" s="65">
        <f>VLOOKUP($A17,'AU2017-EDB (Adjusted)'!$A$17:$J$2020,F$9,)</f>
        <v>1360</v>
      </c>
    </row>
    <row r="18" spans="1:6" x14ac:dyDescent="0.25">
      <c r="A18" s="37" t="s">
        <v>137</v>
      </c>
      <c r="B18" s="37" t="str">
        <f>VLOOKUP($A18,'AU2017-EDB (Adjusted)'!$A$17:$J$2020,B$9,)</f>
        <v>Auckland</v>
      </c>
      <c r="C18" s="37" t="str">
        <f>VLOOKUP($A18,'AU2017-EDB (Adjusted)'!$A$17:$J$2020,C$9,)</f>
        <v>Counties Power</v>
      </c>
      <c r="D18" s="65">
        <f>VLOOKUP($A18,'AU2017-EDB (Adjusted)'!$A$17:$J$2020,D$9,)</f>
        <v>2420</v>
      </c>
      <c r="E18" s="65">
        <f>VLOOKUP($A18,'AU2017-EDB (Adjusted)'!$A$17:$J$2020,E$9,)</f>
        <v>3240</v>
      </c>
      <c r="F18" s="65">
        <f>VLOOKUP($A18,'AU2017-EDB (Adjusted)'!$A$17:$J$2020,F$9,)</f>
        <v>4120</v>
      </c>
    </row>
    <row r="19" spans="1:6" x14ac:dyDescent="0.25">
      <c r="A19" s="37" t="s">
        <v>139</v>
      </c>
      <c r="B19" s="37" t="str">
        <f>VLOOKUP($A19,'AU2017-EDB (Adjusted)'!$A$17:$J$2020,B$9,)</f>
        <v>Auckland</v>
      </c>
      <c r="C19" s="37" t="str">
        <f>VLOOKUP($A19,'AU2017-EDB (Adjusted)'!$A$17:$J$2020,C$9,)</f>
        <v>Counties Power</v>
      </c>
      <c r="D19" s="65">
        <f>VLOOKUP($A19,'AU2017-EDB (Adjusted)'!$A$17:$J$2020,D$9,)</f>
        <v>3940</v>
      </c>
      <c r="E19" s="65">
        <f>VLOOKUP($A19,'AU2017-EDB (Adjusted)'!$A$17:$J$2020,E$9,)</f>
        <v>6240</v>
      </c>
      <c r="F19" s="65">
        <f>VLOOKUP($A19,'AU2017-EDB (Adjusted)'!$A$17:$J$2020,F$9,)</f>
        <v>8370</v>
      </c>
    </row>
    <row r="20" spans="1:6" x14ac:dyDescent="0.25">
      <c r="A20" s="37" t="s">
        <v>899</v>
      </c>
      <c r="B20" s="37" t="str">
        <f>VLOOKUP($A20,'AU2017-EDB (Adjusted)'!$A$17:$J$2020,B$9,)</f>
        <v>Auckland</v>
      </c>
      <c r="C20" s="37" t="str">
        <f>VLOOKUP($A20,'AU2017-EDB (Adjusted)'!$A$17:$J$2020,C$9,)</f>
        <v>Counties Power</v>
      </c>
      <c r="D20" s="65">
        <f>VLOOKUP($A20,'AU2017-EDB (Adjusted)'!$A$17:$J$2020,D$9,)</f>
        <v>4800</v>
      </c>
      <c r="E20" s="65">
        <f>VLOOKUP($A20,'AU2017-EDB (Adjusted)'!$A$17:$J$2020,E$9,)</f>
        <v>5220</v>
      </c>
      <c r="F20" s="65">
        <f>VLOOKUP($A20,'AU2017-EDB (Adjusted)'!$A$17:$J$2020,F$9,)</f>
        <v>5660</v>
      </c>
    </row>
    <row r="21" spans="1:6" x14ac:dyDescent="0.25">
      <c r="A21" s="37" t="s">
        <v>897</v>
      </c>
      <c r="B21" s="37" t="str">
        <f>VLOOKUP($A21,'AU2017-EDB (Adjusted)'!$A$17:$J$2020,B$9,)</f>
        <v>Auckland</v>
      </c>
      <c r="C21" s="37" t="str">
        <f>VLOOKUP($A21,'AU2017-EDB (Adjusted)'!$A$17:$J$2020,C$9,)</f>
        <v>Counties Power</v>
      </c>
      <c r="D21" s="65">
        <f>VLOOKUP($A21,'AU2017-EDB (Adjusted)'!$A$17:$J$2020,D$9,)</f>
        <v>7290</v>
      </c>
      <c r="E21" s="65">
        <f>VLOOKUP($A21,'AU2017-EDB (Adjusted)'!$A$17:$J$2020,E$9,)</f>
        <v>8330</v>
      </c>
      <c r="F21" s="65">
        <f>VLOOKUP($A21,'AU2017-EDB (Adjusted)'!$A$17:$J$2020,F$9,)</f>
        <v>9580</v>
      </c>
    </row>
    <row r="22" spans="1:6" x14ac:dyDescent="0.25">
      <c r="A22" s="37" t="s">
        <v>990</v>
      </c>
      <c r="B22" s="37" t="str">
        <f>VLOOKUP($A22,'AU2017-EDB (Adjusted)'!$A$17:$J$2020,B$9,)</f>
        <v>Auckland</v>
      </c>
      <c r="C22" s="37" t="str">
        <f>VLOOKUP($A22,'AU2017-EDB (Adjusted)'!$A$17:$J$2020,C$9,)</f>
        <v>Counties Power</v>
      </c>
      <c r="D22" s="65">
        <f>VLOOKUP($A22,'AU2017-EDB (Adjusted)'!$A$17:$J$2020,D$9,)</f>
        <v>2910</v>
      </c>
      <c r="E22" s="65">
        <f>VLOOKUP($A22,'AU2017-EDB (Adjusted)'!$A$17:$J$2020,E$9,)</f>
        <v>3130</v>
      </c>
      <c r="F22" s="65">
        <f>VLOOKUP($A22,'AU2017-EDB (Adjusted)'!$A$17:$J$2020,F$9,)</f>
        <v>3220</v>
      </c>
    </row>
    <row r="23" spans="1:6" x14ac:dyDescent="0.25">
      <c r="A23" s="37" t="s">
        <v>888</v>
      </c>
      <c r="B23" s="37" t="str">
        <f>VLOOKUP($A23,'AU2017-EDB (Adjusted)'!$A$17:$J$2020,B$9,)</f>
        <v>Auckland</v>
      </c>
      <c r="C23" s="37" t="str">
        <f>VLOOKUP($A23,'AU2017-EDB (Adjusted)'!$A$17:$J$2020,C$9,)</f>
        <v>Counties Power</v>
      </c>
      <c r="D23" s="65">
        <f>VLOOKUP($A23,'AU2017-EDB (Adjusted)'!$A$17:$J$2020,D$9,)</f>
        <v>1620</v>
      </c>
      <c r="E23" s="65">
        <f>VLOOKUP($A23,'AU2017-EDB (Adjusted)'!$A$17:$J$2020,E$9,)</f>
        <v>2120</v>
      </c>
      <c r="F23" s="65">
        <f>VLOOKUP($A23,'AU2017-EDB (Adjusted)'!$A$17:$J$2020,F$9,)</f>
        <v>2640</v>
      </c>
    </row>
    <row r="24" spans="1:6" x14ac:dyDescent="0.25">
      <c r="A24" s="37" t="s">
        <v>991</v>
      </c>
      <c r="B24" s="37" t="str">
        <f>VLOOKUP($A24,'AU2017-EDB (Adjusted)'!$A$17:$J$2020,B$9,)</f>
        <v>Auckland</v>
      </c>
      <c r="C24" s="37" t="str">
        <f>VLOOKUP($A24,'AU2017-EDB (Adjusted)'!$A$17:$J$2020,C$9,)</f>
        <v>Counties Power</v>
      </c>
      <c r="D24" s="65">
        <f>VLOOKUP($A24,'AU2017-EDB (Adjusted)'!$A$17:$J$2020,D$9,)</f>
        <v>3320</v>
      </c>
      <c r="E24" s="65">
        <f>VLOOKUP($A24,'AU2017-EDB (Adjusted)'!$A$17:$J$2020,E$9,)</f>
        <v>3410</v>
      </c>
      <c r="F24" s="65">
        <f>VLOOKUP($A24,'AU2017-EDB (Adjusted)'!$A$17:$J$2020,F$9,)</f>
        <v>3490</v>
      </c>
    </row>
    <row r="25" spans="1:6" x14ac:dyDescent="0.25">
      <c r="A25" s="37" t="s">
        <v>900</v>
      </c>
      <c r="B25" s="37" t="str">
        <f>VLOOKUP($A25,'AU2017-EDB (Adjusted)'!$A$17:$J$2020,B$9,)</f>
        <v>Auckland</v>
      </c>
      <c r="C25" s="37" t="str">
        <f>VLOOKUP($A25,'AU2017-EDB (Adjusted)'!$A$17:$J$2020,C$9,)</f>
        <v>Counties Power</v>
      </c>
      <c r="D25" s="65">
        <f>VLOOKUP($A25,'AU2017-EDB (Adjusted)'!$A$17:$J$2020,D$9,)</f>
        <v>270</v>
      </c>
      <c r="E25" s="65">
        <f>VLOOKUP($A25,'AU2017-EDB (Adjusted)'!$A$17:$J$2020,E$9,)</f>
        <v>270</v>
      </c>
      <c r="F25" s="65">
        <f>VLOOKUP($A25,'AU2017-EDB (Adjusted)'!$A$17:$J$2020,F$9,)</f>
        <v>280</v>
      </c>
    </row>
    <row r="26" spans="1:6" x14ac:dyDescent="0.25">
      <c r="A26" s="37" t="s">
        <v>896</v>
      </c>
      <c r="B26" s="37" t="str">
        <f>VLOOKUP($A26,'AU2017-EDB (Adjusted)'!$A$17:$J$2020,B$9,)</f>
        <v>Auckland</v>
      </c>
      <c r="C26" s="37" t="str">
        <f>VLOOKUP($A26,'AU2017-EDB (Adjusted)'!$A$17:$J$2020,C$9,)</f>
        <v>Counties Power</v>
      </c>
      <c r="D26" s="65">
        <f>VLOOKUP($A26,'AU2017-EDB (Adjusted)'!$A$17:$J$2020,D$9,)</f>
        <v>3070</v>
      </c>
      <c r="E26" s="65">
        <f>VLOOKUP($A26,'AU2017-EDB (Adjusted)'!$A$17:$J$2020,E$9,)</f>
        <v>3390</v>
      </c>
      <c r="F26" s="65">
        <f>VLOOKUP($A26,'AU2017-EDB (Adjusted)'!$A$17:$J$2020,F$9,)</f>
        <v>3740</v>
      </c>
    </row>
    <row r="27" spans="1:6" x14ac:dyDescent="0.25">
      <c r="A27" s="37" t="s">
        <v>995</v>
      </c>
      <c r="B27" s="37" t="str">
        <f>VLOOKUP($A27,'AU2017-EDB (Adjusted)'!$A$17:$J$2020,B$9,)</f>
        <v>Auckland</v>
      </c>
      <c r="C27" s="37" t="str">
        <f>VLOOKUP($A27,'AU2017-EDB (Adjusted)'!$A$17:$J$2020,C$9,)</f>
        <v>Counties Power</v>
      </c>
      <c r="D27" s="65">
        <f>VLOOKUP($A27,'AU2017-EDB (Adjusted)'!$A$17:$J$2020,D$9,)</f>
        <v>11250</v>
      </c>
      <c r="E27" s="65">
        <f>VLOOKUP($A27,'AU2017-EDB (Adjusted)'!$A$17:$J$2020,E$9,)</f>
        <v>12100</v>
      </c>
      <c r="F27" s="65">
        <f>VLOOKUP($A27,'AU2017-EDB (Adjusted)'!$A$17:$J$2020,F$9,)</f>
        <v>12500</v>
      </c>
    </row>
    <row r="28" spans="1:6" x14ac:dyDescent="0.25">
      <c r="A28" s="37" t="s">
        <v>958</v>
      </c>
      <c r="B28" s="37" t="str">
        <f>VLOOKUP($A28,'AU2017-EDB (Adjusted)'!$A$17:$J$2020,B$9,)</f>
        <v>Auckland</v>
      </c>
      <c r="C28" s="37" t="str">
        <f>VLOOKUP($A28,'AU2017-EDB (Adjusted)'!$A$17:$J$2020,C$9,)</f>
        <v>Counties Power</v>
      </c>
      <c r="D28" s="65">
        <f>VLOOKUP($A28,'AU2017-EDB (Adjusted)'!$A$17:$J$2020,D$9,)</f>
        <v>7860</v>
      </c>
      <c r="E28" s="65">
        <f>VLOOKUP($A28,'AU2017-EDB (Adjusted)'!$A$17:$J$2020,E$9,)</f>
        <v>8440</v>
      </c>
      <c r="F28" s="65">
        <f>VLOOKUP($A28,'AU2017-EDB (Adjusted)'!$A$17:$J$2020,F$9,)</f>
        <v>9090</v>
      </c>
    </row>
    <row r="29" spans="1:6" x14ac:dyDescent="0.25">
      <c r="A29" s="37" t="s">
        <v>169</v>
      </c>
      <c r="B29" s="37" t="str">
        <f>VLOOKUP($A29,'AU2017-EDB (Adjusted)'!$A$17:$J$2020,B$9,)</f>
        <v>Auckland</v>
      </c>
      <c r="C29" s="37" t="str">
        <f>VLOOKUP($A29,'AU2017-EDB (Adjusted)'!$A$17:$J$2020,C$9,)</f>
        <v>Counties Power</v>
      </c>
      <c r="D29" s="65">
        <f>VLOOKUP($A29,'AU2017-EDB (Adjusted)'!$A$17:$J$2020,D$9,)</f>
        <v>2700</v>
      </c>
      <c r="E29" s="65">
        <f>VLOOKUP($A29,'AU2017-EDB (Adjusted)'!$A$17:$J$2020,E$9,)</f>
        <v>2830</v>
      </c>
      <c r="F29" s="65">
        <f>VLOOKUP($A29,'AU2017-EDB (Adjusted)'!$A$17:$J$2020,F$9,)</f>
        <v>2950</v>
      </c>
    </row>
    <row r="30" spans="1:6" x14ac:dyDescent="0.25">
      <c r="A30" s="37" t="s">
        <v>168</v>
      </c>
      <c r="B30" s="37" t="str">
        <f>VLOOKUP($A30,'AU2017-EDB (Adjusted)'!$A$17:$J$2020,B$9,)</f>
        <v>Auckland</v>
      </c>
      <c r="C30" s="37" t="str">
        <f>VLOOKUP($A30,'AU2017-EDB (Adjusted)'!$A$17:$J$2020,C$9,)</f>
        <v>Counties Power</v>
      </c>
      <c r="D30" s="65">
        <f>VLOOKUP($A30,'AU2017-EDB (Adjusted)'!$A$17:$J$2020,D$9,)</f>
        <v>3610</v>
      </c>
      <c r="E30" s="65">
        <f>VLOOKUP($A30,'AU2017-EDB (Adjusted)'!$A$17:$J$2020,E$9,)</f>
        <v>3760</v>
      </c>
      <c r="F30" s="65">
        <f>VLOOKUP($A30,'AU2017-EDB (Adjusted)'!$A$17:$J$2020,F$9,)</f>
        <v>3910</v>
      </c>
    </row>
    <row r="31" spans="1:6" x14ac:dyDescent="0.25">
      <c r="A31" s="37" t="s">
        <v>901</v>
      </c>
      <c r="B31" s="37" t="str">
        <f>VLOOKUP($A31,'AU2017-EDB (Adjusted)'!$A$17:$J$2020,B$9,)</f>
        <v>Auckland</v>
      </c>
      <c r="C31" s="37" t="str">
        <f>VLOOKUP($A31,'AU2017-EDB (Adjusted)'!$A$17:$J$2020,C$9,)</f>
        <v>Counties Power</v>
      </c>
      <c r="D31" s="65">
        <f>VLOOKUP($A31,'AU2017-EDB (Adjusted)'!$A$17:$J$2020,D$9,)</f>
        <v>540</v>
      </c>
      <c r="E31" s="65">
        <f>VLOOKUP($A31,'AU2017-EDB (Adjusted)'!$A$17:$J$2020,E$9,)</f>
        <v>900</v>
      </c>
      <c r="F31" s="65">
        <f>VLOOKUP($A31,'AU2017-EDB (Adjusted)'!$A$17:$J$2020,F$9,)</f>
        <v>1270</v>
      </c>
    </row>
    <row r="32" spans="1:6" x14ac:dyDescent="0.25">
      <c r="A32" s="37" t="s">
        <v>171</v>
      </c>
      <c r="B32" s="37" t="str">
        <f>VLOOKUP($A32,'AU2017-EDB (Adjusted)'!$A$17:$J$2020,B$9,)</f>
        <v>Auckland</v>
      </c>
      <c r="C32" s="37" t="str">
        <f>VLOOKUP($A32,'AU2017-EDB (Adjusted)'!$A$17:$J$2020,C$9,)</f>
        <v>Counties Power</v>
      </c>
      <c r="D32" s="65">
        <f>VLOOKUP($A32,'AU2017-EDB (Adjusted)'!$A$17:$J$2020,D$9,)</f>
        <v>1830</v>
      </c>
      <c r="E32" s="65">
        <f>VLOOKUP($A32,'AU2017-EDB (Adjusted)'!$A$17:$J$2020,E$9,)</f>
        <v>1910</v>
      </c>
      <c r="F32" s="65">
        <f>VLOOKUP($A32,'AU2017-EDB (Adjusted)'!$A$17:$J$2020,F$9,)</f>
        <v>1990</v>
      </c>
    </row>
    <row r="33" spans="1:6" x14ac:dyDescent="0.25">
      <c r="A33" s="37" t="s">
        <v>998</v>
      </c>
      <c r="B33" s="37" t="str">
        <f>VLOOKUP($A33,'AU2017-EDB (Adjusted)'!$A$17:$J$2020,B$9,)</f>
        <v>Auckland</v>
      </c>
      <c r="C33" s="37" t="str">
        <f>VLOOKUP($A33,'AU2017-EDB (Adjusted)'!$A$17:$J$2020,C$9,)</f>
        <v>Counties Power</v>
      </c>
      <c r="D33" s="65">
        <f>VLOOKUP($A33,'AU2017-EDB (Adjusted)'!$A$17:$J$2020,D$9,)</f>
        <v>3910</v>
      </c>
      <c r="E33" s="65">
        <f>VLOOKUP($A33,'AU2017-EDB (Adjusted)'!$A$17:$J$2020,E$9,)</f>
        <v>4020</v>
      </c>
      <c r="F33" s="65">
        <f>VLOOKUP($A33,'AU2017-EDB (Adjusted)'!$A$17:$J$2020,F$9,)</f>
        <v>4130</v>
      </c>
    </row>
    <row r="34" spans="1:6" x14ac:dyDescent="0.25">
      <c r="A34" s="37" t="s">
        <v>996</v>
      </c>
      <c r="B34" s="37" t="str">
        <f>VLOOKUP($A34,'AU2017-EDB (Adjusted)'!$A$17:$J$2020,B$9,)</f>
        <v>Auckland</v>
      </c>
      <c r="C34" s="37" t="str">
        <f>VLOOKUP($A34,'AU2017-EDB (Adjusted)'!$A$17:$J$2020,C$9,)</f>
        <v>Counties Power</v>
      </c>
      <c r="D34" s="65">
        <f>VLOOKUP($A34,'AU2017-EDB (Adjusted)'!$A$17:$J$2020,D$9,)</f>
        <v>3530</v>
      </c>
      <c r="E34" s="65">
        <f>VLOOKUP($A34,'AU2017-EDB (Adjusted)'!$A$17:$J$2020,E$9,)</f>
        <v>3830</v>
      </c>
      <c r="F34" s="65">
        <f>VLOOKUP($A34,'AU2017-EDB (Adjusted)'!$A$17:$J$2020,F$9,)</f>
        <v>4130</v>
      </c>
    </row>
    <row r="35" spans="1:6" x14ac:dyDescent="0.25">
      <c r="A35" s="37" t="s">
        <v>140</v>
      </c>
      <c r="B35" s="37" t="str">
        <f>VLOOKUP($A35,'AU2017-EDB (Adjusted)'!$A$17:$J$2020,B$9,)</f>
        <v>Auckland</v>
      </c>
      <c r="C35" s="37" t="str">
        <f>VLOOKUP($A35,'AU2017-EDB (Adjusted)'!$A$17:$J$2020,C$9,)</f>
        <v>Counties Power</v>
      </c>
      <c r="D35" s="65">
        <f>VLOOKUP($A35,'AU2017-EDB (Adjusted)'!$A$17:$J$2020,D$9,)</f>
        <v>640</v>
      </c>
      <c r="E35" s="65">
        <f>VLOOKUP($A35,'AU2017-EDB (Adjusted)'!$A$17:$J$2020,E$9,)</f>
        <v>720</v>
      </c>
      <c r="F35" s="65">
        <f>VLOOKUP($A35,'AU2017-EDB (Adjusted)'!$A$17:$J$2020,F$9,)</f>
        <v>790</v>
      </c>
    </row>
    <row r="36" spans="1:6" x14ac:dyDescent="0.25">
      <c r="A36" s="37" t="s">
        <v>603</v>
      </c>
      <c r="B36" s="37" t="str">
        <f>VLOOKUP($A36,'AU2017-EDB (Adjusted)'!$A$17:$J$2020,B$9,)</f>
        <v>Auckland</v>
      </c>
      <c r="C36" s="37" t="str">
        <f>VLOOKUP($A36,'AU2017-EDB (Adjusted)'!$A$17:$J$2020,C$9,)</f>
        <v>None</v>
      </c>
      <c r="D36" s="65">
        <f>VLOOKUP($A36,'AU2017-EDB (Adjusted)'!$A$17:$J$2020,D$9,)</f>
        <v>0</v>
      </c>
      <c r="E36" s="65">
        <f>VLOOKUP($A36,'AU2017-EDB (Adjusted)'!$A$17:$J$2020,E$9,)</f>
        <v>0</v>
      </c>
      <c r="F36" s="65">
        <f>VLOOKUP($A36,'AU2017-EDB (Adjusted)'!$A$17:$J$2020,F$9,)</f>
        <v>0</v>
      </c>
    </row>
    <row r="37" spans="1:6" x14ac:dyDescent="0.25">
      <c r="A37" s="37" t="s">
        <v>1994</v>
      </c>
      <c r="B37" s="37" t="str">
        <f>VLOOKUP($A37,'AU2017-EDB (Adjusted)'!$A$17:$J$2020,B$9,)</f>
        <v>Auckland</v>
      </c>
      <c r="C37" s="37" t="str">
        <f>VLOOKUP($A37,'AU2017-EDB (Adjusted)'!$A$17:$J$2020,C$9,)</f>
        <v>None</v>
      </c>
      <c r="D37" s="65">
        <f>VLOOKUP($A37,'AU2017-EDB (Adjusted)'!$A$17:$J$2020,D$9,)</f>
        <v>0</v>
      </c>
      <c r="E37" s="65">
        <f>VLOOKUP($A37,'AU2017-EDB (Adjusted)'!$A$17:$J$2020,E$9,)</f>
        <v>0</v>
      </c>
      <c r="F37" s="65">
        <f>VLOOKUP($A37,'AU2017-EDB (Adjusted)'!$A$17:$J$2020,F$9,)</f>
        <v>0</v>
      </c>
    </row>
    <row r="38" spans="1:6" x14ac:dyDescent="0.25">
      <c r="A38" s="37" t="s">
        <v>601</v>
      </c>
      <c r="B38" s="37" t="str">
        <f>VLOOKUP($A38,'AU2017-EDB (Adjusted)'!$A$17:$J$2020,B$9,)</f>
        <v>Auckland</v>
      </c>
      <c r="C38" s="37" t="str">
        <f>VLOOKUP($A38,'AU2017-EDB (Adjusted)'!$A$17:$J$2020,C$9,)</f>
        <v>None</v>
      </c>
      <c r="D38" s="65">
        <f>VLOOKUP($A38,'AU2017-EDB (Adjusted)'!$A$17:$J$2020,D$9,)</f>
        <v>0</v>
      </c>
      <c r="E38" s="65">
        <f>VLOOKUP($A38,'AU2017-EDB (Adjusted)'!$A$17:$J$2020,E$9,)</f>
        <v>0</v>
      </c>
      <c r="F38" s="65">
        <f>VLOOKUP($A38,'AU2017-EDB (Adjusted)'!$A$17:$J$2020,F$9,)</f>
        <v>0</v>
      </c>
    </row>
    <row r="39" spans="1:6" x14ac:dyDescent="0.25">
      <c r="A39" s="37" t="s">
        <v>607</v>
      </c>
      <c r="B39" s="37" t="str">
        <f>VLOOKUP($A39,'AU2017-EDB (Adjusted)'!$A$17:$J$2020,B$9,)</f>
        <v>Auckland</v>
      </c>
      <c r="C39" s="37" t="str">
        <f>VLOOKUP($A39,'AU2017-EDB (Adjusted)'!$A$17:$J$2020,C$9,)</f>
        <v>None</v>
      </c>
      <c r="D39" s="65">
        <f>VLOOKUP($A39,'AU2017-EDB (Adjusted)'!$A$17:$J$2020,D$9,)</f>
        <v>0</v>
      </c>
      <c r="E39" s="65">
        <f>VLOOKUP($A39,'AU2017-EDB (Adjusted)'!$A$17:$J$2020,E$9,)</f>
        <v>0</v>
      </c>
      <c r="F39" s="65">
        <f>VLOOKUP($A39,'AU2017-EDB (Adjusted)'!$A$17:$J$2020,F$9,)</f>
        <v>0</v>
      </c>
    </row>
    <row r="40" spans="1:6" x14ac:dyDescent="0.25">
      <c r="A40" s="37" t="s">
        <v>605</v>
      </c>
      <c r="B40" s="37" t="str">
        <f>VLOOKUP($A40,'AU2017-EDB (Adjusted)'!$A$17:$J$2020,B$9,)</f>
        <v>Auckland</v>
      </c>
      <c r="C40" s="37" t="str">
        <f>VLOOKUP($A40,'AU2017-EDB (Adjusted)'!$A$17:$J$2020,C$9,)</f>
        <v>None</v>
      </c>
      <c r="D40" s="65">
        <f>VLOOKUP($A40,'AU2017-EDB (Adjusted)'!$A$17:$J$2020,D$9,)</f>
        <v>0</v>
      </c>
      <c r="E40" s="65">
        <f>VLOOKUP($A40,'AU2017-EDB (Adjusted)'!$A$17:$J$2020,E$9,)</f>
        <v>0</v>
      </c>
      <c r="F40" s="65">
        <f>VLOOKUP($A40,'AU2017-EDB (Adjusted)'!$A$17:$J$2020,F$9,)</f>
        <v>0</v>
      </c>
    </row>
    <row r="41" spans="1:6" x14ac:dyDescent="0.25">
      <c r="A41" s="37" t="s">
        <v>606</v>
      </c>
      <c r="B41" s="37" t="str">
        <f>VLOOKUP($A41,'AU2017-EDB (Adjusted)'!$A$17:$J$2020,B$9,)</f>
        <v>Auckland</v>
      </c>
      <c r="C41" s="37" t="str">
        <f>VLOOKUP($A41,'AU2017-EDB (Adjusted)'!$A$17:$J$2020,C$9,)</f>
        <v>None</v>
      </c>
      <c r="D41" s="65">
        <f>VLOOKUP($A41,'AU2017-EDB (Adjusted)'!$A$17:$J$2020,D$9,)</f>
        <v>0</v>
      </c>
      <c r="E41" s="65">
        <f>VLOOKUP($A41,'AU2017-EDB (Adjusted)'!$A$17:$J$2020,E$9,)</f>
        <v>0</v>
      </c>
      <c r="F41" s="65">
        <f>VLOOKUP($A41,'AU2017-EDB (Adjusted)'!$A$17:$J$2020,F$9,)</f>
        <v>0</v>
      </c>
    </row>
    <row r="42" spans="1:6" x14ac:dyDescent="0.25">
      <c r="A42" s="37" t="s">
        <v>2002</v>
      </c>
      <c r="B42" s="37" t="str">
        <f>VLOOKUP($A42,'AU2017-EDB (Adjusted)'!$A$17:$J$2020,B$9,)</f>
        <v>Auckland</v>
      </c>
      <c r="C42" s="37" t="str">
        <f>VLOOKUP($A42,'AU2017-EDB (Adjusted)'!$A$17:$J$2020,C$9,)</f>
        <v>None</v>
      </c>
      <c r="D42" s="65">
        <f>VLOOKUP($A42,'AU2017-EDB (Adjusted)'!$A$17:$J$2020,D$9,)</f>
        <v>0</v>
      </c>
      <c r="E42" s="65">
        <f>VLOOKUP($A42,'AU2017-EDB (Adjusted)'!$A$17:$J$2020,E$9,)</f>
        <v>0</v>
      </c>
      <c r="F42" s="65">
        <f>VLOOKUP($A42,'AU2017-EDB (Adjusted)'!$A$17:$J$2020,F$9,)</f>
        <v>0</v>
      </c>
    </row>
    <row r="43" spans="1:6" x14ac:dyDescent="0.25">
      <c r="A43" s="37" t="s">
        <v>600</v>
      </c>
      <c r="B43" s="37" t="str">
        <f>VLOOKUP($A43,'AU2017-EDB (Adjusted)'!$A$17:$J$2020,B$9,)</f>
        <v>Auckland</v>
      </c>
      <c r="C43" s="37" t="str">
        <f>VLOOKUP($A43,'AU2017-EDB (Adjusted)'!$A$17:$J$2020,C$9,)</f>
        <v>None</v>
      </c>
      <c r="D43" s="65">
        <f>VLOOKUP($A43,'AU2017-EDB (Adjusted)'!$A$17:$J$2020,D$9,)</f>
        <v>0</v>
      </c>
      <c r="E43" s="65">
        <f>VLOOKUP($A43,'AU2017-EDB (Adjusted)'!$A$17:$J$2020,E$9,)</f>
        <v>0</v>
      </c>
      <c r="F43" s="65">
        <f>VLOOKUP($A43,'AU2017-EDB (Adjusted)'!$A$17:$J$2020,F$9,)</f>
        <v>0</v>
      </c>
    </row>
    <row r="44" spans="1:6" x14ac:dyDescent="0.25">
      <c r="A44" s="37" t="s">
        <v>1995</v>
      </c>
      <c r="B44" s="37" t="str">
        <f>VLOOKUP($A44,'AU2017-EDB (Adjusted)'!$A$17:$J$2020,B$9,)</f>
        <v>Auckland</v>
      </c>
      <c r="C44" s="37" t="str">
        <f>VLOOKUP($A44,'AU2017-EDB (Adjusted)'!$A$17:$J$2020,C$9,)</f>
        <v>None</v>
      </c>
      <c r="D44" s="65">
        <f>VLOOKUP($A44,'AU2017-EDB (Adjusted)'!$A$17:$J$2020,D$9,)</f>
        <v>0</v>
      </c>
      <c r="E44" s="65">
        <f>VLOOKUP($A44,'AU2017-EDB (Adjusted)'!$A$17:$J$2020,E$9,)</f>
        <v>0</v>
      </c>
      <c r="F44" s="65">
        <f>VLOOKUP($A44,'AU2017-EDB (Adjusted)'!$A$17:$J$2020,F$9,)</f>
        <v>0</v>
      </c>
    </row>
    <row r="45" spans="1:6" x14ac:dyDescent="0.25">
      <c r="A45" s="37" t="s">
        <v>2007</v>
      </c>
      <c r="B45" s="37" t="str">
        <f>VLOOKUP($A45,'AU2017-EDB (Adjusted)'!$A$17:$J$2020,B$9,)</f>
        <v>Auckland</v>
      </c>
      <c r="C45" s="37" t="str">
        <f>VLOOKUP($A45,'AU2017-EDB (Adjusted)'!$A$17:$J$2020,C$9,)</f>
        <v>None</v>
      </c>
      <c r="D45" s="65">
        <f>VLOOKUP($A45,'AU2017-EDB (Adjusted)'!$A$17:$J$2020,D$9,)</f>
        <v>0</v>
      </c>
      <c r="E45" s="65">
        <f>VLOOKUP($A45,'AU2017-EDB (Adjusted)'!$A$17:$J$2020,E$9,)</f>
        <v>0</v>
      </c>
      <c r="F45" s="65">
        <f>VLOOKUP($A45,'AU2017-EDB (Adjusted)'!$A$17:$J$2020,F$9,)</f>
        <v>0</v>
      </c>
    </row>
    <row r="46" spans="1:6" x14ac:dyDescent="0.25">
      <c r="A46" s="37" t="s">
        <v>129</v>
      </c>
      <c r="B46" s="37" t="str">
        <f>VLOOKUP($A46,'AU2017-EDB (Adjusted)'!$A$17:$J$2020,B$9,)</f>
        <v>Auckland</v>
      </c>
      <c r="C46" s="37" t="str">
        <f>VLOOKUP($A46,'AU2017-EDB (Adjusted)'!$A$17:$J$2020,C$9,)</f>
        <v>None</v>
      </c>
      <c r="D46" s="65">
        <f>VLOOKUP($A46,'AU2017-EDB (Adjusted)'!$A$17:$J$2020,D$9,)</f>
        <v>60</v>
      </c>
      <c r="E46" s="65">
        <f>VLOOKUP($A46,'AU2017-EDB (Adjusted)'!$A$17:$J$2020,E$9,)</f>
        <v>60</v>
      </c>
      <c r="F46" s="65">
        <f>VLOOKUP($A46,'AU2017-EDB (Adjusted)'!$A$17:$J$2020,F$9,)</f>
        <v>60</v>
      </c>
    </row>
    <row r="47" spans="1:6" x14ac:dyDescent="0.25">
      <c r="A47" s="37" t="s">
        <v>599</v>
      </c>
      <c r="B47" s="37" t="str">
        <f>VLOOKUP($A47,'AU2017-EDB (Adjusted)'!$A$17:$J$2020,B$9,)</f>
        <v>Auckland</v>
      </c>
      <c r="C47" s="37" t="str">
        <f>VLOOKUP($A47,'AU2017-EDB (Adjusted)'!$A$17:$J$2020,C$9,)</f>
        <v>None</v>
      </c>
      <c r="D47" s="65">
        <f>VLOOKUP($A47,'AU2017-EDB (Adjusted)'!$A$17:$J$2020,D$9,)</f>
        <v>40</v>
      </c>
      <c r="E47" s="65">
        <f>VLOOKUP($A47,'AU2017-EDB (Adjusted)'!$A$17:$J$2020,E$9,)</f>
        <v>50</v>
      </c>
      <c r="F47" s="65">
        <f>VLOOKUP($A47,'AU2017-EDB (Adjusted)'!$A$17:$J$2020,F$9,)</f>
        <v>50</v>
      </c>
    </row>
    <row r="48" spans="1:6" x14ac:dyDescent="0.25">
      <c r="A48" s="37" t="s">
        <v>598</v>
      </c>
      <c r="B48" s="37" t="str">
        <f>VLOOKUP($A48,'AU2017-EDB (Adjusted)'!$A$17:$J$2020,B$9,)</f>
        <v>Auckland</v>
      </c>
      <c r="C48" s="37" t="str">
        <f>VLOOKUP($A48,'AU2017-EDB (Adjusted)'!$A$17:$J$2020,C$9,)</f>
        <v>None</v>
      </c>
      <c r="D48" s="65">
        <f>VLOOKUP($A48,'AU2017-EDB (Adjusted)'!$A$17:$J$2020,D$9,)</f>
        <v>0</v>
      </c>
      <c r="E48" s="65">
        <f>VLOOKUP($A48,'AU2017-EDB (Adjusted)'!$A$17:$J$2020,E$9,)</f>
        <v>0</v>
      </c>
      <c r="F48" s="65">
        <f>VLOOKUP($A48,'AU2017-EDB (Adjusted)'!$A$17:$J$2020,F$9,)</f>
        <v>0</v>
      </c>
    </row>
    <row r="49" spans="1:6" x14ac:dyDescent="0.25">
      <c r="A49" s="37" t="s">
        <v>597</v>
      </c>
      <c r="B49" s="37" t="str">
        <f>VLOOKUP($A49,'AU2017-EDB (Adjusted)'!$A$17:$J$2020,B$9,)</f>
        <v>Auckland</v>
      </c>
      <c r="C49" s="37" t="str">
        <f>VLOOKUP($A49,'AU2017-EDB (Adjusted)'!$A$17:$J$2020,C$9,)</f>
        <v>None</v>
      </c>
      <c r="D49" s="65">
        <f>VLOOKUP($A49,'AU2017-EDB (Adjusted)'!$A$17:$J$2020,D$9,)</f>
        <v>0</v>
      </c>
      <c r="E49" s="65">
        <f>VLOOKUP($A49,'AU2017-EDB (Adjusted)'!$A$17:$J$2020,E$9,)</f>
        <v>0</v>
      </c>
      <c r="F49" s="65">
        <f>VLOOKUP($A49,'AU2017-EDB (Adjusted)'!$A$17:$J$2020,F$9,)</f>
        <v>0</v>
      </c>
    </row>
    <row r="50" spans="1:6" x14ac:dyDescent="0.25">
      <c r="A50" s="37" t="s">
        <v>608</v>
      </c>
      <c r="B50" s="37" t="str">
        <f>VLOOKUP($A50,'AU2017-EDB (Adjusted)'!$A$17:$J$2020,B$9,)</f>
        <v>Auckland</v>
      </c>
      <c r="C50" s="37" t="str">
        <f>VLOOKUP($A50,'AU2017-EDB (Adjusted)'!$A$17:$J$2020,C$9,)</f>
        <v>None</v>
      </c>
      <c r="D50" s="65">
        <f>VLOOKUP($A50,'AU2017-EDB (Adjusted)'!$A$17:$J$2020,D$9,)</f>
        <v>10</v>
      </c>
      <c r="E50" s="65">
        <f>VLOOKUP($A50,'AU2017-EDB (Adjusted)'!$A$17:$J$2020,E$9,)</f>
        <v>10</v>
      </c>
      <c r="F50" s="65">
        <f>VLOOKUP($A50,'AU2017-EDB (Adjusted)'!$A$17:$J$2020,F$9,)</f>
        <v>10</v>
      </c>
    </row>
    <row r="51" spans="1:6" x14ac:dyDescent="0.25">
      <c r="A51" s="37" t="s">
        <v>2000</v>
      </c>
      <c r="B51" s="37" t="str">
        <f>VLOOKUP($A51,'AU2017-EDB (Adjusted)'!$A$17:$J$2020,B$9,)</f>
        <v>Auckland</v>
      </c>
      <c r="C51" s="37" t="str">
        <f>VLOOKUP($A51,'AU2017-EDB (Adjusted)'!$A$17:$J$2020,C$9,)</f>
        <v>None</v>
      </c>
      <c r="D51" s="65">
        <f>VLOOKUP($A51,'AU2017-EDB (Adjusted)'!$A$17:$J$2020,D$9,)</f>
        <v>0</v>
      </c>
      <c r="E51" s="65">
        <f>VLOOKUP($A51,'AU2017-EDB (Adjusted)'!$A$17:$J$2020,E$9,)</f>
        <v>0</v>
      </c>
      <c r="F51" s="65">
        <f>VLOOKUP($A51,'AU2017-EDB (Adjusted)'!$A$17:$J$2020,F$9,)</f>
        <v>0</v>
      </c>
    </row>
    <row r="52" spans="1:6" x14ac:dyDescent="0.25">
      <c r="A52" s="37" t="s">
        <v>602</v>
      </c>
      <c r="B52" s="37" t="str">
        <f>VLOOKUP($A52,'AU2017-EDB (Adjusted)'!$A$17:$J$2020,B$9,)</f>
        <v>Auckland</v>
      </c>
      <c r="C52" s="37" t="str">
        <f>VLOOKUP($A52,'AU2017-EDB (Adjusted)'!$A$17:$J$2020,C$9,)</f>
        <v>None</v>
      </c>
      <c r="D52" s="65">
        <f>VLOOKUP($A52,'AU2017-EDB (Adjusted)'!$A$17:$J$2020,D$9,)</f>
        <v>0</v>
      </c>
      <c r="E52" s="65">
        <f>VLOOKUP($A52,'AU2017-EDB (Adjusted)'!$A$17:$J$2020,E$9,)</f>
        <v>0</v>
      </c>
      <c r="F52" s="65">
        <f>VLOOKUP($A52,'AU2017-EDB (Adjusted)'!$A$17:$J$2020,F$9,)</f>
        <v>0</v>
      </c>
    </row>
    <row r="53" spans="1:6" x14ac:dyDescent="0.25">
      <c r="A53" s="37" t="s">
        <v>2006</v>
      </c>
      <c r="B53" s="37" t="str">
        <f>VLOOKUP($A53,'AU2017-EDB (Adjusted)'!$A$17:$J$2020,B$9,)</f>
        <v>Auckland</v>
      </c>
      <c r="C53" s="37" t="str">
        <f>VLOOKUP($A53,'AU2017-EDB (Adjusted)'!$A$17:$J$2020,C$9,)</f>
        <v>None</v>
      </c>
      <c r="D53" s="65">
        <f>VLOOKUP($A53,'AU2017-EDB (Adjusted)'!$A$17:$J$2020,D$9,)</f>
        <v>0</v>
      </c>
      <c r="E53" s="65">
        <f>VLOOKUP($A53,'AU2017-EDB (Adjusted)'!$A$17:$J$2020,E$9,)</f>
        <v>0</v>
      </c>
      <c r="F53" s="65">
        <f>VLOOKUP($A53,'AU2017-EDB (Adjusted)'!$A$17:$J$2020,F$9,)</f>
        <v>0</v>
      </c>
    </row>
    <row r="54" spans="1:6" x14ac:dyDescent="0.25">
      <c r="A54" s="37" t="s">
        <v>1999</v>
      </c>
      <c r="B54" s="37" t="str">
        <f>VLOOKUP($A54,'AU2017-EDB (Adjusted)'!$A$17:$J$2020,B$9,)</f>
        <v>Auckland</v>
      </c>
      <c r="C54" s="37" t="str">
        <f>VLOOKUP($A54,'AU2017-EDB (Adjusted)'!$A$17:$J$2020,C$9,)</f>
        <v>None</v>
      </c>
      <c r="D54" s="65">
        <f>VLOOKUP($A54,'AU2017-EDB (Adjusted)'!$A$17:$J$2020,D$9,)</f>
        <v>0</v>
      </c>
      <c r="E54" s="65">
        <f>VLOOKUP($A54,'AU2017-EDB (Adjusted)'!$A$17:$J$2020,E$9,)</f>
        <v>0</v>
      </c>
      <c r="F54" s="65">
        <f>VLOOKUP($A54,'AU2017-EDB (Adjusted)'!$A$17:$J$2020,F$9,)</f>
        <v>0</v>
      </c>
    </row>
    <row r="55" spans="1:6" x14ac:dyDescent="0.25">
      <c r="A55" s="37" t="s">
        <v>2003</v>
      </c>
      <c r="B55" s="37" t="str">
        <f>VLOOKUP($A55,'AU2017-EDB (Adjusted)'!$A$17:$J$2020,B$9,)</f>
        <v>Auckland</v>
      </c>
      <c r="C55" s="37" t="str">
        <f>VLOOKUP($A55,'AU2017-EDB (Adjusted)'!$A$17:$J$2020,C$9,)</f>
        <v>None</v>
      </c>
      <c r="D55" s="65">
        <f>VLOOKUP($A55,'AU2017-EDB (Adjusted)'!$A$17:$J$2020,D$9,)</f>
        <v>0</v>
      </c>
      <c r="E55" s="65">
        <f>VLOOKUP($A55,'AU2017-EDB (Adjusted)'!$A$17:$J$2020,E$9,)</f>
        <v>0</v>
      </c>
      <c r="F55" s="65">
        <f>VLOOKUP($A55,'AU2017-EDB (Adjusted)'!$A$17:$J$2020,F$9,)</f>
        <v>0</v>
      </c>
    </row>
    <row r="56" spans="1:6" x14ac:dyDescent="0.25">
      <c r="A56" s="37" t="s">
        <v>609</v>
      </c>
      <c r="B56" s="37" t="str">
        <f>VLOOKUP($A56,'AU2017-EDB (Adjusted)'!$A$17:$J$2020,B$9,)</f>
        <v>Auckland</v>
      </c>
      <c r="C56" s="37" t="str">
        <f>VLOOKUP($A56,'AU2017-EDB (Adjusted)'!$A$17:$J$2020,C$9,)</f>
        <v>None</v>
      </c>
      <c r="D56" s="65">
        <f>VLOOKUP($A56,'AU2017-EDB (Adjusted)'!$A$17:$J$2020,D$9,)</f>
        <v>0</v>
      </c>
      <c r="E56" s="65">
        <f>VLOOKUP($A56,'AU2017-EDB (Adjusted)'!$A$17:$J$2020,E$9,)</f>
        <v>0</v>
      </c>
      <c r="F56" s="65">
        <f>VLOOKUP($A56,'AU2017-EDB (Adjusted)'!$A$17:$J$2020,F$9,)</f>
        <v>0</v>
      </c>
    </row>
    <row r="57" spans="1:6" x14ac:dyDescent="0.25">
      <c r="A57" s="37" t="s">
        <v>2004</v>
      </c>
      <c r="B57" s="37" t="str">
        <f>VLOOKUP($A57,'AU2017-EDB (Adjusted)'!$A$17:$J$2020,B$9,)</f>
        <v>Auckland</v>
      </c>
      <c r="C57" s="37" t="str">
        <f>VLOOKUP($A57,'AU2017-EDB (Adjusted)'!$A$17:$J$2020,C$9,)</f>
        <v>None</v>
      </c>
      <c r="D57" s="65">
        <f>VLOOKUP($A57,'AU2017-EDB (Adjusted)'!$A$17:$J$2020,D$9,)</f>
        <v>0</v>
      </c>
      <c r="E57" s="65">
        <f>VLOOKUP($A57,'AU2017-EDB (Adjusted)'!$A$17:$J$2020,E$9,)</f>
        <v>0</v>
      </c>
      <c r="F57" s="65">
        <f>VLOOKUP($A57,'AU2017-EDB (Adjusted)'!$A$17:$J$2020,F$9,)</f>
        <v>0</v>
      </c>
    </row>
    <row r="58" spans="1:6" x14ac:dyDescent="0.25">
      <c r="A58" s="37" t="s">
        <v>128</v>
      </c>
      <c r="B58" s="37" t="str">
        <f>VLOOKUP($A58,'AU2017-EDB (Adjusted)'!$A$17:$J$2020,B$9,)</f>
        <v>Auckland</v>
      </c>
      <c r="C58" s="37" t="str">
        <f>VLOOKUP($A58,'AU2017-EDB (Adjusted)'!$A$17:$J$2020,C$9,)</f>
        <v>None</v>
      </c>
      <c r="D58" s="65">
        <f>VLOOKUP($A58,'AU2017-EDB (Adjusted)'!$A$17:$J$2020,D$9,)</f>
        <v>0</v>
      </c>
      <c r="E58" s="65">
        <f>VLOOKUP($A58,'AU2017-EDB (Adjusted)'!$A$17:$J$2020,E$9,)</f>
        <v>0</v>
      </c>
      <c r="F58" s="65">
        <f>VLOOKUP($A58,'AU2017-EDB (Adjusted)'!$A$17:$J$2020,F$9,)</f>
        <v>0</v>
      </c>
    </row>
    <row r="59" spans="1:6" x14ac:dyDescent="0.25">
      <c r="A59" s="37" t="s">
        <v>2009</v>
      </c>
      <c r="B59" s="37" t="str">
        <f>VLOOKUP($A59,'AU2017-EDB (Adjusted)'!$A$17:$J$2020,B$9,)</f>
        <v>Auckland</v>
      </c>
      <c r="C59" s="37" t="str">
        <f>VLOOKUP($A59,'AU2017-EDB (Adjusted)'!$A$17:$J$2020,C$9,)</f>
        <v>None</v>
      </c>
      <c r="D59" s="65">
        <f>VLOOKUP($A59,'AU2017-EDB (Adjusted)'!$A$17:$J$2020,D$9,)</f>
        <v>0</v>
      </c>
      <c r="E59" s="65">
        <f>VLOOKUP($A59,'AU2017-EDB (Adjusted)'!$A$17:$J$2020,E$9,)</f>
        <v>0</v>
      </c>
      <c r="F59" s="65">
        <f>VLOOKUP($A59,'AU2017-EDB (Adjusted)'!$A$17:$J$2020,F$9,)</f>
        <v>0</v>
      </c>
    </row>
    <row r="60" spans="1:6" x14ac:dyDescent="0.25">
      <c r="A60" s="37" t="s">
        <v>786</v>
      </c>
      <c r="B60" s="37" t="str">
        <f>VLOOKUP($A60,'AU2017-EDB (Adjusted)'!$A$17:$J$2020,B$9,)</f>
        <v>Auckland</v>
      </c>
      <c r="C60" s="37" t="str">
        <f>VLOOKUP($A60,'AU2017-EDB (Adjusted)'!$A$17:$J$2020,C$9,)</f>
        <v>Vector Lines</v>
      </c>
      <c r="D60" s="65">
        <f>VLOOKUP($A60,'AU2017-EDB (Adjusted)'!$A$17:$J$2020,D$9,)</f>
        <v>5030</v>
      </c>
      <c r="E60" s="65">
        <f>VLOOKUP($A60,'AU2017-EDB (Adjusted)'!$A$17:$J$2020,E$9,)</f>
        <v>5430</v>
      </c>
      <c r="F60" s="65">
        <f>VLOOKUP($A60,'AU2017-EDB (Adjusted)'!$A$17:$J$2020,F$9,)</f>
        <v>5750</v>
      </c>
    </row>
    <row r="61" spans="1:6" x14ac:dyDescent="0.25">
      <c r="A61" s="37" t="s">
        <v>847</v>
      </c>
      <c r="B61" s="37" t="str">
        <f>VLOOKUP($A61,'AU2017-EDB (Adjusted)'!$A$17:$J$2020,B$9,)</f>
        <v>Auckland</v>
      </c>
      <c r="C61" s="37" t="str">
        <f>VLOOKUP($A61,'AU2017-EDB (Adjusted)'!$A$17:$J$2020,C$9,)</f>
        <v>Vector Lines</v>
      </c>
      <c r="D61" s="65">
        <f>VLOOKUP($A61,'AU2017-EDB (Adjusted)'!$A$17:$J$2020,D$9,)</f>
        <v>6710</v>
      </c>
      <c r="E61" s="65">
        <f>VLOOKUP($A61,'AU2017-EDB (Adjusted)'!$A$17:$J$2020,E$9,)</f>
        <v>7180</v>
      </c>
      <c r="F61" s="65">
        <f>VLOOKUP($A61,'AU2017-EDB (Adjusted)'!$A$17:$J$2020,F$9,)</f>
        <v>7450</v>
      </c>
    </row>
    <row r="62" spans="1:6" x14ac:dyDescent="0.25">
      <c r="A62" s="37" t="s">
        <v>733</v>
      </c>
      <c r="B62" s="37" t="str">
        <f>VLOOKUP($A62,'AU2017-EDB (Adjusted)'!$A$17:$J$2020,B$9,)</f>
        <v>Auckland</v>
      </c>
      <c r="C62" s="37" t="str">
        <f>VLOOKUP($A62,'AU2017-EDB (Adjusted)'!$A$17:$J$2020,C$9,)</f>
        <v>Vector Lines</v>
      </c>
      <c r="D62" s="65">
        <f>VLOOKUP($A62,'AU2017-EDB (Adjusted)'!$A$17:$J$2020,D$9,)</f>
        <v>5390</v>
      </c>
      <c r="E62" s="65">
        <f>VLOOKUP($A62,'AU2017-EDB (Adjusted)'!$A$17:$J$2020,E$9,)</f>
        <v>8190</v>
      </c>
      <c r="F62" s="65">
        <f>VLOOKUP($A62,'AU2017-EDB (Adjusted)'!$A$17:$J$2020,F$9,)</f>
        <v>11550</v>
      </c>
    </row>
    <row r="63" spans="1:6" x14ac:dyDescent="0.25">
      <c r="A63" s="37" t="s">
        <v>704</v>
      </c>
      <c r="B63" s="37" t="str">
        <f>VLOOKUP($A63,'AU2017-EDB (Adjusted)'!$A$17:$J$2020,B$9,)</f>
        <v>Auckland</v>
      </c>
      <c r="C63" s="37" t="str">
        <f>VLOOKUP($A63,'AU2017-EDB (Adjusted)'!$A$17:$J$2020,C$9,)</f>
        <v>Vector Lines</v>
      </c>
      <c r="D63" s="65">
        <f>VLOOKUP($A63,'AU2017-EDB (Adjusted)'!$A$17:$J$2020,D$9,)</f>
        <v>760</v>
      </c>
      <c r="E63" s="65">
        <f>VLOOKUP($A63,'AU2017-EDB (Adjusted)'!$A$17:$J$2020,E$9,)</f>
        <v>810</v>
      </c>
      <c r="F63" s="65">
        <f>VLOOKUP($A63,'AU2017-EDB (Adjusted)'!$A$17:$J$2020,F$9,)</f>
        <v>860</v>
      </c>
    </row>
    <row r="64" spans="1:6" x14ac:dyDescent="0.25">
      <c r="A64" s="37" t="s">
        <v>154</v>
      </c>
      <c r="B64" s="37" t="str">
        <f>VLOOKUP($A64,'AU2017-EDB (Adjusted)'!$A$17:$J$2020,B$9,)</f>
        <v>Auckland</v>
      </c>
      <c r="C64" s="37" t="str">
        <f>VLOOKUP($A64,'AU2017-EDB (Adjusted)'!$A$17:$J$2020,C$9,)</f>
        <v>Vector Lines</v>
      </c>
      <c r="D64" s="65">
        <f>VLOOKUP($A64,'AU2017-EDB (Adjusted)'!$A$17:$J$2020,D$9,)</f>
        <v>3670</v>
      </c>
      <c r="E64" s="65">
        <f>VLOOKUP($A64,'AU2017-EDB (Adjusted)'!$A$17:$J$2020,E$9,)</f>
        <v>3780</v>
      </c>
      <c r="F64" s="65">
        <f>VLOOKUP($A64,'AU2017-EDB (Adjusted)'!$A$17:$J$2020,F$9,)</f>
        <v>3890</v>
      </c>
    </row>
    <row r="65" spans="1:6" x14ac:dyDescent="0.25">
      <c r="A65" s="37" t="s">
        <v>158</v>
      </c>
      <c r="B65" s="37" t="str">
        <f>VLOOKUP($A65,'AU2017-EDB (Adjusted)'!$A$17:$J$2020,B$9,)</f>
        <v>Auckland</v>
      </c>
      <c r="C65" s="37" t="str">
        <f>VLOOKUP($A65,'AU2017-EDB (Adjusted)'!$A$17:$J$2020,C$9,)</f>
        <v>Vector Lines</v>
      </c>
      <c r="D65" s="65">
        <f>VLOOKUP($A65,'AU2017-EDB (Adjusted)'!$A$17:$J$2020,D$9,)</f>
        <v>6260</v>
      </c>
      <c r="E65" s="65">
        <f>VLOOKUP($A65,'AU2017-EDB (Adjusted)'!$A$17:$J$2020,E$9,)</f>
        <v>6520</v>
      </c>
      <c r="F65" s="65">
        <f>VLOOKUP($A65,'AU2017-EDB (Adjusted)'!$A$17:$J$2020,F$9,)</f>
        <v>6660</v>
      </c>
    </row>
    <row r="66" spans="1:6" x14ac:dyDescent="0.25">
      <c r="A66" s="37" t="s">
        <v>964</v>
      </c>
      <c r="B66" s="37" t="str">
        <f>VLOOKUP($A66,'AU2017-EDB (Adjusted)'!$A$17:$J$2020,B$9,)</f>
        <v>Auckland</v>
      </c>
      <c r="C66" s="37" t="str">
        <f>VLOOKUP($A66,'AU2017-EDB (Adjusted)'!$A$17:$J$2020,C$9,)</f>
        <v>Vector Lines</v>
      </c>
      <c r="D66" s="65">
        <f>VLOOKUP($A66,'AU2017-EDB (Adjusted)'!$A$17:$J$2020,D$9,)</f>
        <v>2400</v>
      </c>
      <c r="E66" s="65">
        <f>VLOOKUP($A66,'AU2017-EDB (Adjusted)'!$A$17:$J$2020,E$9,)</f>
        <v>2490</v>
      </c>
      <c r="F66" s="65">
        <f>VLOOKUP($A66,'AU2017-EDB (Adjusted)'!$A$17:$J$2020,F$9,)</f>
        <v>2580</v>
      </c>
    </row>
    <row r="67" spans="1:6" x14ac:dyDescent="0.25">
      <c r="A67" s="37" t="s">
        <v>645</v>
      </c>
      <c r="B67" s="37" t="str">
        <f>VLOOKUP($A67,'AU2017-EDB (Adjusted)'!$A$17:$J$2020,B$9,)</f>
        <v>Auckland</v>
      </c>
      <c r="C67" s="37" t="str">
        <f>VLOOKUP($A67,'AU2017-EDB (Adjusted)'!$A$17:$J$2020,C$9,)</f>
        <v>Vector Lines</v>
      </c>
      <c r="D67" s="65">
        <f>VLOOKUP($A67,'AU2017-EDB (Adjusted)'!$A$17:$J$2020,D$9,)</f>
        <v>2150</v>
      </c>
      <c r="E67" s="65">
        <f>VLOOKUP($A67,'AU2017-EDB (Adjusted)'!$A$17:$J$2020,E$9,)</f>
        <v>2390</v>
      </c>
      <c r="F67" s="65">
        <f>VLOOKUP($A67,'AU2017-EDB (Adjusted)'!$A$17:$J$2020,F$9,)</f>
        <v>2620</v>
      </c>
    </row>
    <row r="68" spans="1:6" x14ac:dyDescent="0.25">
      <c r="A68" s="37" t="s">
        <v>950</v>
      </c>
      <c r="B68" s="37" t="str">
        <f>VLOOKUP($A68,'AU2017-EDB (Adjusted)'!$A$17:$J$2020,B$9,)</f>
        <v>Auckland</v>
      </c>
      <c r="C68" s="37" t="str">
        <f>VLOOKUP($A68,'AU2017-EDB (Adjusted)'!$A$17:$J$2020,C$9,)</f>
        <v>Vector Lines</v>
      </c>
      <c r="D68" s="65">
        <f>VLOOKUP($A68,'AU2017-EDB (Adjusted)'!$A$17:$J$2020,D$9,)</f>
        <v>1940</v>
      </c>
      <c r="E68" s="65">
        <f>VLOOKUP($A68,'AU2017-EDB (Adjusted)'!$A$17:$J$2020,E$9,)</f>
        <v>2270</v>
      </c>
      <c r="F68" s="65">
        <f>VLOOKUP($A68,'AU2017-EDB (Adjusted)'!$A$17:$J$2020,F$9,)</f>
        <v>2610</v>
      </c>
    </row>
    <row r="69" spans="1:6" x14ac:dyDescent="0.25">
      <c r="A69" s="37" t="s">
        <v>782</v>
      </c>
      <c r="B69" s="37" t="str">
        <f>VLOOKUP($A69,'AU2017-EDB (Adjusted)'!$A$17:$J$2020,B$9,)</f>
        <v>Auckland</v>
      </c>
      <c r="C69" s="37" t="str">
        <f>VLOOKUP($A69,'AU2017-EDB (Adjusted)'!$A$17:$J$2020,C$9,)</f>
        <v>Vector Lines</v>
      </c>
      <c r="D69" s="65">
        <f>VLOOKUP($A69,'AU2017-EDB (Adjusted)'!$A$17:$J$2020,D$9,)</f>
        <v>520</v>
      </c>
      <c r="E69" s="65">
        <f>VLOOKUP($A69,'AU2017-EDB (Adjusted)'!$A$17:$J$2020,E$9,)</f>
        <v>520</v>
      </c>
      <c r="F69" s="65">
        <f>VLOOKUP($A69,'AU2017-EDB (Adjusted)'!$A$17:$J$2020,F$9,)</f>
        <v>530</v>
      </c>
    </row>
    <row r="70" spans="1:6" x14ac:dyDescent="0.25">
      <c r="A70" s="37" t="s">
        <v>52</v>
      </c>
      <c r="B70" s="37" t="str">
        <f>VLOOKUP($A70,'AU2017-EDB (Adjusted)'!$A$17:$J$2020,B$9,)</f>
        <v>Auckland</v>
      </c>
      <c r="C70" s="37" t="str">
        <f>VLOOKUP($A70,'AU2017-EDB (Adjusted)'!$A$17:$J$2020,C$9,)</f>
        <v>Vector Lines</v>
      </c>
      <c r="D70" s="65">
        <f>VLOOKUP($A70,'AU2017-EDB (Adjusted)'!$A$17:$J$2020,D$9,)</f>
        <v>4650</v>
      </c>
      <c r="E70" s="65">
        <f>VLOOKUP($A70,'AU2017-EDB (Adjusted)'!$A$17:$J$2020,E$9,)</f>
        <v>4790</v>
      </c>
      <c r="F70" s="65">
        <f>VLOOKUP($A70,'AU2017-EDB (Adjusted)'!$A$17:$J$2020,F$9,)</f>
        <v>4920</v>
      </c>
    </row>
    <row r="71" spans="1:6" x14ac:dyDescent="0.25">
      <c r="A71" s="37" t="s">
        <v>110</v>
      </c>
      <c r="B71" s="37" t="str">
        <f>VLOOKUP($A71,'AU2017-EDB (Adjusted)'!$A$17:$J$2020,B$9,)</f>
        <v>Auckland</v>
      </c>
      <c r="C71" s="37" t="str">
        <f>VLOOKUP($A71,'AU2017-EDB (Adjusted)'!$A$17:$J$2020,C$9,)</f>
        <v>Vector Lines</v>
      </c>
      <c r="D71" s="65">
        <f>VLOOKUP($A71,'AU2017-EDB (Adjusted)'!$A$17:$J$2020,D$9,)</f>
        <v>18050</v>
      </c>
      <c r="E71" s="65">
        <f>VLOOKUP($A71,'AU2017-EDB (Adjusted)'!$A$17:$J$2020,E$9,)</f>
        <v>22100</v>
      </c>
      <c r="F71" s="65">
        <f>VLOOKUP($A71,'AU2017-EDB (Adjusted)'!$A$17:$J$2020,F$9,)</f>
        <v>23700</v>
      </c>
    </row>
    <row r="72" spans="1:6" x14ac:dyDescent="0.25">
      <c r="A72" s="37" t="s">
        <v>818</v>
      </c>
      <c r="B72" s="37" t="str">
        <f>VLOOKUP($A72,'AU2017-EDB (Adjusted)'!$A$17:$J$2020,B$9,)</f>
        <v>Auckland</v>
      </c>
      <c r="C72" s="37" t="str">
        <f>VLOOKUP($A72,'AU2017-EDB (Adjusted)'!$A$17:$J$2020,C$9,)</f>
        <v>Vector Lines</v>
      </c>
      <c r="D72" s="65">
        <f>VLOOKUP($A72,'AU2017-EDB (Adjusted)'!$A$17:$J$2020,D$9,)</f>
        <v>22800</v>
      </c>
      <c r="E72" s="65">
        <f>VLOOKUP($A72,'AU2017-EDB (Adjusted)'!$A$17:$J$2020,E$9,)</f>
        <v>28500</v>
      </c>
      <c r="F72" s="65">
        <f>VLOOKUP($A72,'AU2017-EDB (Adjusted)'!$A$17:$J$2020,F$9,)</f>
        <v>30700</v>
      </c>
    </row>
    <row r="73" spans="1:6" x14ac:dyDescent="0.25">
      <c r="A73" s="37" t="s">
        <v>610</v>
      </c>
      <c r="B73" s="37" t="str">
        <f>VLOOKUP($A73,'AU2017-EDB (Adjusted)'!$A$17:$J$2020,B$9,)</f>
        <v>Auckland</v>
      </c>
      <c r="C73" s="37" t="str">
        <f>VLOOKUP($A73,'AU2017-EDB (Adjusted)'!$A$17:$J$2020,C$9,)</f>
        <v>Vector Lines</v>
      </c>
      <c r="D73" s="65">
        <f>VLOOKUP($A73,'AU2017-EDB (Adjusted)'!$A$17:$J$2020,D$9,)</f>
        <v>40</v>
      </c>
      <c r="E73" s="65">
        <f>VLOOKUP($A73,'AU2017-EDB (Adjusted)'!$A$17:$J$2020,E$9,)</f>
        <v>40</v>
      </c>
      <c r="F73" s="65">
        <f>VLOOKUP($A73,'AU2017-EDB (Adjusted)'!$A$17:$J$2020,F$9,)</f>
        <v>40</v>
      </c>
    </row>
    <row r="74" spans="1:6" x14ac:dyDescent="0.25">
      <c r="A74" s="37" t="s">
        <v>817</v>
      </c>
      <c r="B74" s="37" t="str">
        <f>VLOOKUP($A74,'AU2017-EDB (Adjusted)'!$A$17:$J$2020,B$9,)</f>
        <v>Auckland</v>
      </c>
      <c r="C74" s="37" t="str">
        <f>VLOOKUP($A74,'AU2017-EDB (Adjusted)'!$A$17:$J$2020,C$9,)</f>
        <v>Vector Lines</v>
      </c>
      <c r="D74" s="65">
        <f>VLOOKUP($A74,'AU2017-EDB (Adjusted)'!$A$17:$J$2020,D$9,)</f>
        <v>7460</v>
      </c>
      <c r="E74" s="65">
        <f>VLOOKUP($A74,'AU2017-EDB (Adjusted)'!$A$17:$J$2020,E$9,)</f>
        <v>10250</v>
      </c>
      <c r="F74" s="65">
        <f>VLOOKUP($A74,'AU2017-EDB (Adjusted)'!$A$17:$J$2020,F$9,)</f>
        <v>13150</v>
      </c>
    </row>
    <row r="75" spans="1:6" x14ac:dyDescent="0.25">
      <c r="A75" s="37" t="s">
        <v>824</v>
      </c>
      <c r="B75" s="37" t="str">
        <f>VLOOKUP($A75,'AU2017-EDB (Adjusted)'!$A$17:$J$2020,B$9,)</f>
        <v>Auckland</v>
      </c>
      <c r="C75" s="37" t="str">
        <f>VLOOKUP($A75,'AU2017-EDB (Adjusted)'!$A$17:$J$2020,C$9,)</f>
        <v>Vector Lines</v>
      </c>
      <c r="D75" s="65">
        <f>VLOOKUP($A75,'AU2017-EDB (Adjusted)'!$A$17:$J$2020,D$9,)</f>
        <v>6500</v>
      </c>
      <c r="E75" s="65">
        <f>VLOOKUP($A75,'AU2017-EDB (Adjusted)'!$A$17:$J$2020,E$9,)</f>
        <v>6790</v>
      </c>
      <c r="F75" s="65">
        <f>VLOOKUP($A75,'AU2017-EDB (Adjusted)'!$A$17:$J$2020,F$9,)</f>
        <v>7060</v>
      </c>
    </row>
    <row r="76" spans="1:6" x14ac:dyDescent="0.25">
      <c r="A76" s="37" t="s">
        <v>828</v>
      </c>
      <c r="B76" s="37" t="str">
        <f>VLOOKUP($A76,'AU2017-EDB (Adjusted)'!$A$17:$J$2020,B$9,)</f>
        <v>Auckland</v>
      </c>
      <c r="C76" s="37" t="str">
        <f>VLOOKUP($A76,'AU2017-EDB (Adjusted)'!$A$17:$J$2020,C$9,)</f>
        <v>Vector Lines</v>
      </c>
      <c r="D76" s="65">
        <f>VLOOKUP($A76,'AU2017-EDB (Adjusted)'!$A$17:$J$2020,D$9,)</f>
        <v>5680</v>
      </c>
      <c r="E76" s="65">
        <f>VLOOKUP($A76,'AU2017-EDB (Adjusted)'!$A$17:$J$2020,E$9,)</f>
        <v>6090</v>
      </c>
      <c r="F76" s="65">
        <f>VLOOKUP($A76,'AU2017-EDB (Adjusted)'!$A$17:$J$2020,F$9,)</f>
        <v>6510</v>
      </c>
    </row>
    <row r="77" spans="1:6" x14ac:dyDescent="0.25">
      <c r="A77" s="37" t="s">
        <v>82</v>
      </c>
      <c r="B77" s="37" t="str">
        <f>VLOOKUP($A77,'AU2017-EDB (Adjusted)'!$A$17:$J$2020,B$9,)</f>
        <v>Auckland</v>
      </c>
      <c r="C77" s="37" t="str">
        <f>VLOOKUP($A77,'AU2017-EDB (Adjusted)'!$A$17:$J$2020,C$9,)</f>
        <v>Vector Lines</v>
      </c>
      <c r="D77" s="65">
        <f>VLOOKUP($A77,'AU2017-EDB (Adjusted)'!$A$17:$J$2020,D$9,)</f>
        <v>4040</v>
      </c>
      <c r="E77" s="65">
        <f>VLOOKUP($A77,'AU2017-EDB (Adjusted)'!$A$17:$J$2020,E$9,)</f>
        <v>4150</v>
      </c>
      <c r="F77" s="65">
        <f>VLOOKUP($A77,'AU2017-EDB (Adjusted)'!$A$17:$J$2020,F$9,)</f>
        <v>4270</v>
      </c>
    </row>
    <row r="78" spans="1:6" x14ac:dyDescent="0.25">
      <c r="A78" s="37" t="s">
        <v>810</v>
      </c>
      <c r="B78" s="37" t="str">
        <f>VLOOKUP($A78,'AU2017-EDB (Adjusted)'!$A$17:$J$2020,B$9,)</f>
        <v>Auckland</v>
      </c>
      <c r="C78" s="37" t="str">
        <f>VLOOKUP($A78,'AU2017-EDB (Adjusted)'!$A$17:$J$2020,C$9,)</f>
        <v>Vector Lines</v>
      </c>
      <c r="D78" s="65">
        <f>VLOOKUP($A78,'AU2017-EDB (Adjusted)'!$A$17:$J$2020,D$9,)</f>
        <v>6220</v>
      </c>
      <c r="E78" s="65">
        <f>VLOOKUP($A78,'AU2017-EDB (Adjusted)'!$A$17:$J$2020,E$9,)</f>
        <v>6590</v>
      </c>
      <c r="F78" s="65">
        <f>VLOOKUP($A78,'AU2017-EDB (Adjusted)'!$A$17:$J$2020,F$9,)</f>
        <v>6890</v>
      </c>
    </row>
    <row r="79" spans="1:6" x14ac:dyDescent="0.25">
      <c r="A79" s="37" t="s">
        <v>937</v>
      </c>
      <c r="B79" s="37" t="str">
        <f>VLOOKUP($A79,'AU2017-EDB (Adjusted)'!$A$17:$J$2020,B$9,)</f>
        <v>Auckland</v>
      </c>
      <c r="C79" s="37" t="str">
        <f>VLOOKUP($A79,'AU2017-EDB (Adjusted)'!$A$17:$J$2020,C$9,)</f>
        <v>Vector Lines</v>
      </c>
      <c r="D79" s="65">
        <f>VLOOKUP($A79,'AU2017-EDB (Adjusted)'!$A$17:$J$2020,D$9,)</f>
        <v>8240</v>
      </c>
      <c r="E79" s="65">
        <f>VLOOKUP($A79,'AU2017-EDB (Adjusted)'!$A$17:$J$2020,E$9,)</f>
        <v>8730</v>
      </c>
      <c r="F79" s="65">
        <f>VLOOKUP($A79,'AU2017-EDB (Adjusted)'!$A$17:$J$2020,F$9,)</f>
        <v>8960</v>
      </c>
    </row>
    <row r="80" spans="1:6" x14ac:dyDescent="0.25">
      <c r="A80" s="37" t="s">
        <v>127</v>
      </c>
      <c r="B80" s="37" t="str">
        <f>VLOOKUP($A80,'AU2017-EDB (Adjusted)'!$A$17:$J$2020,B$9,)</f>
        <v>Auckland</v>
      </c>
      <c r="C80" s="37" t="str">
        <f>VLOOKUP($A80,'AU2017-EDB (Adjusted)'!$A$17:$J$2020,C$9,)</f>
        <v>Vector Lines</v>
      </c>
      <c r="D80" s="65">
        <f>VLOOKUP($A80,'AU2017-EDB (Adjusted)'!$A$17:$J$2020,D$9,)</f>
        <v>20</v>
      </c>
      <c r="E80" s="65">
        <f>VLOOKUP($A80,'AU2017-EDB (Adjusted)'!$A$17:$J$2020,E$9,)</f>
        <v>20</v>
      </c>
      <c r="F80" s="65">
        <f>VLOOKUP($A80,'AU2017-EDB (Adjusted)'!$A$17:$J$2020,F$9,)</f>
        <v>20</v>
      </c>
    </row>
    <row r="81" spans="1:6" x14ac:dyDescent="0.25">
      <c r="A81" s="37" t="s">
        <v>727</v>
      </c>
      <c r="B81" s="37" t="str">
        <f>VLOOKUP($A81,'AU2017-EDB (Adjusted)'!$A$17:$J$2020,B$9,)</f>
        <v>Auckland</v>
      </c>
      <c r="C81" s="37" t="str">
        <f>VLOOKUP($A81,'AU2017-EDB (Adjusted)'!$A$17:$J$2020,C$9,)</f>
        <v>Vector Lines</v>
      </c>
      <c r="D81" s="65">
        <f>VLOOKUP($A81,'AU2017-EDB (Adjusted)'!$A$17:$J$2020,D$9,)</f>
        <v>2780</v>
      </c>
      <c r="E81" s="65">
        <f>VLOOKUP($A81,'AU2017-EDB (Adjusted)'!$A$17:$J$2020,E$9,)</f>
        <v>2890</v>
      </c>
      <c r="F81" s="65">
        <f>VLOOKUP($A81,'AU2017-EDB (Adjusted)'!$A$17:$J$2020,F$9,)</f>
        <v>3000</v>
      </c>
    </row>
    <row r="82" spans="1:6" x14ac:dyDescent="0.25">
      <c r="A82" s="37" t="s">
        <v>748</v>
      </c>
      <c r="B82" s="37" t="str">
        <f>VLOOKUP($A82,'AU2017-EDB (Adjusted)'!$A$17:$J$2020,B$9,)</f>
        <v>Auckland</v>
      </c>
      <c r="C82" s="37" t="str">
        <f>VLOOKUP($A82,'AU2017-EDB (Adjusted)'!$A$17:$J$2020,C$9,)</f>
        <v>Vector Lines</v>
      </c>
      <c r="D82" s="65">
        <f>VLOOKUP($A82,'AU2017-EDB (Adjusted)'!$A$17:$J$2020,D$9,)</f>
        <v>6310</v>
      </c>
      <c r="E82" s="65">
        <f>VLOOKUP($A82,'AU2017-EDB (Adjusted)'!$A$17:$J$2020,E$9,)</f>
        <v>6690</v>
      </c>
      <c r="F82" s="65">
        <f>VLOOKUP($A82,'AU2017-EDB (Adjusted)'!$A$17:$J$2020,F$9,)</f>
        <v>6950</v>
      </c>
    </row>
    <row r="83" spans="1:6" x14ac:dyDescent="0.25">
      <c r="A83" s="37" t="s">
        <v>750</v>
      </c>
      <c r="B83" s="37" t="str">
        <f>VLOOKUP($A83,'AU2017-EDB (Adjusted)'!$A$17:$J$2020,B$9,)</f>
        <v>Auckland</v>
      </c>
      <c r="C83" s="37" t="str">
        <f>VLOOKUP($A83,'AU2017-EDB (Adjusted)'!$A$17:$J$2020,C$9,)</f>
        <v>Vector Lines</v>
      </c>
      <c r="D83" s="65">
        <f>VLOOKUP($A83,'AU2017-EDB (Adjusted)'!$A$17:$J$2020,D$9,)</f>
        <v>5340</v>
      </c>
      <c r="E83" s="65">
        <f>VLOOKUP($A83,'AU2017-EDB (Adjusted)'!$A$17:$J$2020,E$9,)</f>
        <v>5620</v>
      </c>
      <c r="F83" s="65">
        <f>VLOOKUP($A83,'AU2017-EDB (Adjusted)'!$A$17:$J$2020,F$9,)</f>
        <v>5820</v>
      </c>
    </row>
    <row r="84" spans="1:6" x14ac:dyDescent="0.25">
      <c r="A84" s="37" t="s">
        <v>152</v>
      </c>
      <c r="B84" s="37" t="str">
        <f>VLOOKUP($A84,'AU2017-EDB (Adjusted)'!$A$17:$J$2020,B$9,)</f>
        <v>Auckland</v>
      </c>
      <c r="C84" s="37" t="str">
        <f>VLOOKUP($A84,'AU2017-EDB (Adjusted)'!$A$17:$J$2020,C$9,)</f>
        <v>Vector Lines</v>
      </c>
      <c r="D84" s="65">
        <f>VLOOKUP($A84,'AU2017-EDB (Adjusted)'!$A$17:$J$2020,D$9,)</f>
        <v>8570</v>
      </c>
      <c r="E84" s="65">
        <f>VLOOKUP($A84,'AU2017-EDB (Adjusted)'!$A$17:$J$2020,E$9,)</f>
        <v>9240</v>
      </c>
      <c r="F84" s="65">
        <f>VLOOKUP($A84,'AU2017-EDB (Adjusted)'!$A$17:$J$2020,F$9,)</f>
        <v>9970</v>
      </c>
    </row>
    <row r="85" spans="1:6" x14ac:dyDescent="0.25">
      <c r="A85" s="37" t="s">
        <v>978</v>
      </c>
      <c r="B85" s="37" t="str">
        <f>VLOOKUP($A85,'AU2017-EDB (Adjusted)'!$A$17:$J$2020,B$9,)</f>
        <v>Auckland</v>
      </c>
      <c r="C85" s="37" t="str">
        <f>VLOOKUP($A85,'AU2017-EDB (Adjusted)'!$A$17:$J$2020,C$9,)</f>
        <v>Vector Lines</v>
      </c>
      <c r="D85" s="65">
        <f>VLOOKUP($A85,'AU2017-EDB (Adjusted)'!$A$17:$J$2020,D$9,)</f>
        <v>2830</v>
      </c>
      <c r="E85" s="65">
        <f>VLOOKUP($A85,'AU2017-EDB (Adjusted)'!$A$17:$J$2020,E$9,)</f>
        <v>2960</v>
      </c>
      <c r="F85" s="65">
        <f>VLOOKUP($A85,'AU2017-EDB (Adjusted)'!$A$17:$J$2020,F$9,)</f>
        <v>2980</v>
      </c>
    </row>
    <row r="86" spans="1:6" x14ac:dyDescent="0.25">
      <c r="A86" s="37" t="s">
        <v>812</v>
      </c>
      <c r="B86" s="37" t="str">
        <f>VLOOKUP($A86,'AU2017-EDB (Adjusted)'!$A$17:$J$2020,B$9,)</f>
        <v>Auckland</v>
      </c>
      <c r="C86" s="37" t="str">
        <f>VLOOKUP($A86,'AU2017-EDB (Adjusted)'!$A$17:$J$2020,C$9,)</f>
        <v>Vector Lines</v>
      </c>
      <c r="D86" s="65">
        <f>VLOOKUP($A86,'AU2017-EDB (Adjusted)'!$A$17:$J$2020,D$9,)</f>
        <v>1890</v>
      </c>
      <c r="E86" s="65">
        <f>VLOOKUP($A86,'AU2017-EDB (Adjusted)'!$A$17:$J$2020,E$9,)</f>
        <v>2140</v>
      </c>
      <c r="F86" s="65">
        <f>VLOOKUP($A86,'AU2017-EDB (Adjusted)'!$A$17:$J$2020,F$9,)</f>
        <v>2390</v>
      </c>
    </row>
    <row r="87" spans="1:6" x14ac:dyDescent="0.25">
      <c r="A87" s="37" t="s">
        <v>811</v>
      </c>
      <c r="B87" s="37" t="str">
        <f>VLOOKUP($A87,'AU2017-EDB (Adjusted)'!$A$17:$J$2020,B$9,)</f>
        <v>Auckland</v>
      </c>
      <c r="C87" s="37" t="str">
        <f>VLOOKUP($A87,'AU2017-EDB (Adjusted)'!$A$17:$J$2020,C$9,)</f>
        <v>Vector Lines</v>
      </c>
      <c r="D87" s="65">
        <f>VLOOKUP($A87,'AU2017-EDB (Adjusted)'!$A$17:$J$2020,D$9,)</f>
        <v>660</v>
      </c>
      <c r="E87" s="65">
        <f>VLOOKUP($A87,'AU2017-EDB (Adjusted)'!$A$17:$J$2020,E$9,)</f>
        <v>1010</v>
      </c>
      <c r="F87" s="65">
        <f>VLOOKUP($A87,'AU2017-EDB (Adjusted)'!$A$17:$J$2020,F$9,)</f>
        <v>1060</v>
      </c>
    </row>
    <row r="88" spans="1:6" x14ac:dyDescent="0.25">
      <c r="A88" s="37" t="s">
        <v>752</v>
      </c>
      <c r="B88" s="37" t="str">
        <f>VLOOKUP($A88,'AU2017-EDB (Adjusted)'!$A$17:$J$2020,B$9,)</f>
        <v>Auckland</v>
      </c>
      <c r="C88" s="37" t="str">
        <f>VLOOKUP($A88,'AU2017-EDB (Adjusted)'!$A$17:$J$2020,C$9,)</f>
        <v>Vector Lines</v>
      </c>
      <c r="D88" s="65">
        <f>VLOOKUP($A88,'AU2017-EDB (Adjusted)'!$A$17:$J$2020,D$9,)</f>
        <v>3370</v>
      </c>
      <c r="E88" s="65">
        <f>VLOOKUP($A88,'AU2017-EDB (Adjusted)'!$A$17:$J$2020,E$9,)</f>
        <v>3490</v>
      </c>
      <c r="F88" s="65">
        <f>VLOOKUP($A88,'AU2017-EDB (Adjusted)'!$A$17:$J$2020,F$9,)</f>
        <v>3520</v>
      </c>
    </row>
    <row r="89" spans="1:6" x14ac:dyDescent="0.25">
      <c r="A89" s="37" t="s">
        <v>753</v>
      </c>
      <c r="B89" s="37" t="str">
        <f>VLOOKUP($A89,'AU2017-EDB (Adjusted)'!$A$17:$J$2020,B$9,)</f>
        <v>Auckland</v>
      </c>
      <c r="C89" s="37" t="str">
        <f>VLOOKUP($A89,'AU2017-EDB (Adjusted)'!$A$17:$J$2020,C$9,)</f>
        <v>Vector Lines</v>
      </c>
      <c r="D89" s="65">
        <f>VLOOKUP($A89,'AU2017-EDB (Adjusted)'!$A$17:$J$2020,D$9,)</f>
        <v>4750</v>
      </c>
      <c r="E89" s="65">
        <f>VLOOKUP($A89,'AU2017-EDB (Adjusted)'!$A$17:$J$2020,E$9,)</f>
        <v>4980</v>
      </c>
      <c r="F89" s="65">
        <f>VLOOKUP($A89,'AU2017-EDB (Adjusted)'!$A$17:$J$2020,F$9,)</f>
        <v>5160</v>
      </c>
    </row>
    <row r="90" spans="1:6" x14ac:dyDescent="0.25">
      <c r="A90" s="37" t="s">
        <v>758</v>
      </c>
      <c r="B90" s="37" t="str">
        <f>VLOOKUP($A90,'AU2017-EDB (Adjusted)'!$A$17:$J$2020,B$9,)</f>
        <v>Auckland</v>
      </c>
      <c r="C90" s="37" t="str">
        <f>VLOOKUP($A90,'AU2017-EDB (Adjusted)'!$A$17:$J$2020,C$9,)</f>
        <v>Vector Lines</v>
      </c>
      <c r="D90" s="65">
        <f>VLOOKUP($A90,'AU2017-EDB (Adjusted)'!$A$17:$J$2020,D$9,)</f>
        <v>4750</v>
      </c>
      <c r="E90" s="65">
        <f>VLOOKUP($A90,'AU2017-EDB (Adjusted)'!$A$17:$J$2020,E$9,)</f>
        <v>4940</v>
      </c>
      <c r="F90" s="65">
        <f>VLOOKUP($A90,'AU2017-EDB (Adjusted)'!$A$17:$J$2020,F$9,)</f>
        <v>5120</v>
      </c>
    </row>
    <row r="91" spans="1:6" x14ac:dyDescent="0.25">
      <c r="A91" s="37" t="s">
        <v>918</v>
      </c>
      <c r="B91" s="37" t="str">
        <f>VLOOKUP($A91,'AU2017-EDB (Adjusted)'!$A$17:$J$2020,B$9,)</f>
        <v>Auckland</v>
      </c>
      <c r="C91" s="37" t="str">
        <f>VLOOKUP($A91,'AU2017-EDB (Adjusted)'!$A$17:$J$2020,C$9,)</f>
        <v>Vector Lines</v>
      </c>
      <c r="D91" s="65">
        <f>VLOOKUP($A91,'AU2017-EDB (Adjusted)'!$A$17:$J$2020,D$9,)</f>
        <v>2130</v>
      </c>
      <c r="E91" s="65">
        <f>VLOOKUP($A91,'AU2017-EDB (Adjusted)'!$A$17:$J$2020,E$9,)</f>
        <v>2260</v>
      </c>
      <c r="F91" s="65">
        <f>VLOOKUP($A91,'AU2017-EDB (Adjusted)'!$A$17:$J$2020,F$9,)</f>
        <v>2330</v>
      </c>
    </row>
    <row r="92" spans="1:6" x14ac:dyDescent="0.25">
      <c r="A92" s="37" t="s">
        <v>826</v>
      </c>
      <c r="B92" s="37" t="str">
        <f>VLOOKUP($A92,'AU2017-EDB (Adjusted)'!$A$17:$J$2020,B$9,)</f>
        <v>Auckland</v>
      </c>
      <c r="C92" s="37" t="str">
        <f>VLOOKUP($A92,'AU2017-EDB (Adjusted)'!$A$17:$J$2020,C$9,)</f>
        <v>Vector Lines</v>
      </c>
      <c r="D92" s="65">
        <f>VLOOKUP($A92,'AU2017-EDB (Adjusted)'!$A$17:$J$2020,D$9,)</f>
        <v>6850</v>
      </c>
      <c r="E92" s="65">
        <f>VLOOKUP($A92,'AU2017-EDB (Adjusted)'!$A$17:$J$2020,E$9,)</f>
        <v>7060</v>
      </c>
      <c r="F92" s="65">
        <f>VLOOKUP($A92,'AU2017-EDB (Adjusted)'!$A$17:$J$2020,F$9,)</f>
        <v>7300</v>
      </c>
    </row>
    <row r="93" spans="1:6" x14ac:dyDescent="0.25">
      <c r="A93" s="37" t="s">
        <v>700</v>
      </c>
      <c r="B93" s="37" t="str">
        <f>VLOOKUP($A93,'AU2017-EDB (Adjusted)'!$A$17:$J$2020,B$9,)</f>
        <v>Auckland</v>
      </c>
      <c r="C93" s="37" t="str">
        <f>VLOOKUP($A93,'AU2017-EDB (Adjusted)'!$A$17:$J$2020,C$9,)</f>
        <v>Vector Lines</v>
      </c>
      <c r="D93" s="65">
        <f>VLOOKUP($A93,'AU2017-EDB (Adjusted)'!$A$17:$J$2020,D$9,)</f>
        <v>4880</v>
      </c>
      <c r="E93" s="65">
        <f>VLOOKUP($A93,'AU2017-EDB (Adjusted)'!$A$17:$J$2020,E$9,)</f>
        <v>5150</v>
      </c>
      <c r="F93" s="65">
        <f>VLOOKUP($A93,'AU2017-EDB (Adjusted)'!$A$17:$J$2020,F$9,)</f>
        <v>5440</v>
      </c>
    </row>
    <row r="94" spans="1:6" x14ac:dyDescent="0.25">
      <c r="A94" s="37" t="s">
        <v>916</v>
      </c>
      <c r="B94" s="37" t="str">
        <f>VLOOKUP($A94,'AU2017-EDB (Adjusted)'!$A$17:$J$2020,B$9,)</f>
        <v>Auckland</v>
      </c>
      <c r="C94" s="37" t="str">
        <f>VLOOKUP($A94,'AU2017-EDB (Adjusted)'!$A$17:$J$2020,C$9,)</f>
        <v>Vector Lines</v>
      </c>
      <c r="D94" s="65">
        <f>VLOOKUP($A94,'AU2017-EDB (Adjusted)'!$A$17:$J$2020,D$9,)</f>
        <v>5820</v>
      </c>
      <c r="E94" s="65">
        <f>VLOOKUP($A94,'AU2017-EDB (Adjusted)'!$A$17:$J$2020,E$9,)</f>
        <v>6090</v>
      </c>
      <c r="F94" s="65">
        <f>VLOOKUP($A94,'AU2017-EDB (Adjusted)'!$A$17:$J$2020,F$9,)</f>
        <v>6350</v>
      </c>
    </row>
    <row r="95" spans="1:6" x14ac:dyDescent="0.25">
      <c r="A95" s="37" t="s">
        <v>919</v>
      </c>
      <c r="B95" s="37" t="str">
        <f>VLOOKUP($A95,'AU2017-EDB (Adjusted)'!$A$17:$J$2020,B$9,)</f>
        <v>Auckland</v>
      </c>
      <c r="C95" s="37" t="str">
        <f>VLOOKUP($A95,'AU2017-EDB (Adjusted)'!$A$17:$J$2020,C$9,)</f>
        <v>Vector Lines</v>
      </c>
      <c r="D95" s="65">
        <f>VLOOKUP($A95,'AU2017-EDB (Adjusted)'!$A$17:$J$2020,D$9,)</f>
        <v>2980</v>
      </c>
      <c r="E95" s="65">
        <f>VLOOKUP($A95,'AU2017-EDB (Adjusted)'!$A$17:$J$2020,E$9,)</f>
        <v>3080</v>
      </c>
      <c r="F95" s="65">
        <f>VLOOKUP($A95,'AU2017-EDB (Adjusted)'!$A$17:$J$2020,F$9,)</f>
        <v>3170</v>
      </c>
    </row>
    <row r="96" spans="1:6" x14ac:dyDescent="0.25">
      <c r="A96" s="37" t="s">
        <v>974</v>
      </c>
      <c r="B96" s="37" t="str">
        <f>VLOOKUP($A96,'AU2017-EDB (Adjusted)'!$A$17:$J$2020,B$9,)</f>
        <v>Auckland</v>
      </c>
      <c r="C96" s="37" t="str">
        <f>VLOOKUP($A96,'AU2017-EDB (Adjusted)'!$A$17:$J$2020,C$9,)</f>
        <v>Vector Lines</v>
      </c>
      <c r="D96" s="65">
        <f>VLOOKUP($A96,'AU2017-EDB (Adjusted)'!$A$17:$J$2020,D$9,)</f>
        <v>4010</v>
      </c>
      <c r="E96" s="65">
        <f>VLOOKUP($A96,'AU2017-EDB (Adjusted)'!$A$17:$J$2020,E$9,)</f>
        <v>4080</v>
      </c>
      <c r="F96" s="65">
        <f>VLOOKUP($A96,'AU2017-EDB (Adjusted)'!$A$17:$J$2020,F$9,)</f>
        <v>4130</v>
      </c>
    </row>
    <row r="97" spans="1:6" x14ac:dyDescent="0.25">
      <c r="A97" s="37" t="s">
        <v>934</v>
      </c>
      <c r="B97" s="37" t="str">
        <f>VLOOKUP($A97,'AU2017-EDB (Adjusted)'!$A$17:$J$2020,B$9,)</f>
        <v>Auckland</v>
      </c>
      <c r="C97" s="37" t="str">
        <f>VLOOKUP($A97,'AU2017-EDB (Adjusted)'!$A$17:$J$2020,C$9,)</f>
        <v>Vector Lines</v>
      </c>
      <c r="D97" s="65">
        <f>VLOOKUP($A97,'AU2017-EDB (Adjusted)'!$A$17:$J$2020,D$9,)</f>
        <v>1900</v>
      </c>
      <c r="E97" s="65">
        <f>VLOOKUP($A97,'AU2017-EDB (Adjusted)'!$A$17:$J$2020,E$9,)</f>
        <v>1990</v>
      </c>
      <c r="F97" s="65">
        <f>VLOOKUP($A97,'AU2017-EDB (Adjusted)'!$A$17:$J$2020,F$9,)</f>
        <v>2080</v>
      </c>
    </row>
    <row r="98" spans="1:6" x14ac:dyDescent="0.25">
      <c r="A98" s="37" t="s">
        <v>666</v>
      </c>
      <c r="B98" s="37" t="str">
        <f>VLOOKUP($A98,'AU2017-EDB (Adjusted)'!$A$17:$J$2020,B$9,)</f>
        <v>Auckland</v>
      </c>
      <c r="C98" s="37" t="str">
        <f>VLOOKUP($A98,'AU2017-EDB (Adjusted)'!$A$17:$J$2020,C$9,)</f>
        <v>Vector Lines</v>
      </c>
      <c r="D98" s="65">
        <f>VLOOKUP($A98,'AU2017-EDB (Adjusted)'!$A$17:$J$2020,D$9,)</f>
        <v>2660</v>
      </c>
      <c r="E98" s="65">
        <f>VLOOKUP($A98,'AU2017-EDB (Adjusted)'!$A$17:$J$2020,E$9,)</f>
        <v>2790</v>
      </c>
      <c r="F98" s="65">
        <f>VLOOKUP($A98,'AU2017-EDB (Adjusted)'!$A$17:$J$2020,F$9,)</f>
        <v>2930</v>
      </c>
    </row>
    <row r="99" spans="1:6" x14ac:dyDescent="0.25">
      <c r="A99" s="37" t="s">
        <v>76</v>
      </c>
      <c r="B99" s="37" t="str">
        <f>VLOOKUP($A99,'AU2017-EDB (Adjusted)'!$A$17:$J$2020,B$9,)</f>
        <v>Auckland</v>
      </c>
      <c r="C99" s="37" t="str">
        <f>VLOOKUP($A99,'AU2017-EDB (Adjusted)'!$A$17:$J$2020,C$9,)</f>
        <v>Vector Lines</v>
      </c>
      <c r="D99" s="65">
        <f>VLOOKUP($A99,'AU2017-EDB (Adjusted)'!$A$17:$J$2020,D$9,)</f>
        <v>3360</v>
      </c>
      <c r="E99" s="65">
        <f>VLOOKUP($A99,'AU2017-EDB (Adjusted)'!$A$17:$J$2020,E$9,)</f>
        <v>3710</v>
      </c>
      <c r="F99" s="65">
        <f>VLOOKUP($A99,'AU2017-EDB (Adjusted)'!$A$17:$J$2020,F$9,)</f>
        <v>4090</v>
      </c>
    </row>
    <row r="100" spans="1:6" x14ac:dyDescent="0.25">
      <c r="A100" s="37" t="s">
        <v>77</v>
      </c>
      <c r="B100" s="37" t="str">
        <f>VLOOKUP($A100,'AU2017-EDB (Adjusted)'!$A$17:$J$2020,B$9,)</f>
        <v>Auckland</v>
      </c>
      <c r="C100" s="37" t="str">
        <f>VLOOKUP($A100,'AU2017-EDB (Adjusted)'!$A$17:$J$2020,C$9,)</f>
        <v>Vector Lines</v>
      </c>
      <c r="D100" s="65">
        <f>VLOOKUP($A100,'AU2017-EDB (Adjusted)'!$A$17:$J$2020,D$9,)</f>
        <v>3620</v>
      </c>
      <c r="E100" s="65">
        <f>VLOOKUP($A100,'AU2017-EDB (Adjusted)'!$A$17:$J$2020,E$9,)</f>
        <v>4240</v>
      </c>
      <c r="F100" s="65">
        <f>VLOOKUP($A100,'AU2017-EDB (Adjusted)'!$A$17:$J$2020,F$9,)</f>
        <v>4680</v>
      </c>
    </row>
    <row r="101" spans="1:6" x14ac:dyDescent="0.25">
      <c r="A101" s="37" t="s">
        <v>714</v>
      </c>
      <c r="B101" s="37" t="str">
        <f>VLOOKUP($A101,'AU2017-EDB (Adjusted)'!$A$17:$J$2020,B$9,)</f>
        <v>Auckland</v>
      </c>
      <c r="C101" s="37" t="str">
        <f>VLOOKUP($A101,'AU2017-EDB (Adjusted)'!$A$17:$J$2020,C$9,)</f>
        <v>Vector Lines</v>
      </c>
      <c r="D101" s="65">
        <f>VLOOKUP($A101,'AU2017-EDB (Adjusted)'!$A$17:$J$2020,D$9,)</f>
        <v>3350</v>
      </c>
      <c r="E101" s="65">
        <f>VLOOKUP($A101,'AU2017-EDB (Adjusted)'!$A$17:$J$2020,E$9,)</f>
        <v>3460</v>
      </c>
      <c r="F101" s="65">
        <f>VLOOKUP($A101,'AU2017-EDB (Adjusted)'!$A$17:$J$2020,F$9,)</f>
        <v>3590</v>
      </c>
    </row>
    <row r="102" spans="1:6" x14ac:dyDescent="0.25">
      <c r="A102" s="37" t="s">
        <v>756</v>
      </c>
      <c r="B102" s="37" t="str">
        <f>VLOOKUP($A102,'AU2017-EDB (Adjusted)'!$A$17:$J$2020,B$9,)</f>
        <v>Auckland</v>
      </c>
      <c r="C102" s="37" t="str">
        <f>VLOOKUP($A102,'AU2017-EDB (Adjusted)'!$A$17:$J$2020,C$9,)</f>
        <v>Vector Lines</v>
      </c>
      <c r="D102" s="65">
        <f>VLOOKUP($A102,'AU2017-EDB (Adjusted)'!$A$17:$J$2020,D$9,)</f>
        <v>4420</v>
      </c>
      <c r="E102" s="65">
        <f>VLOOKUP($A102,'AU2017-EDB (Adjusted)'!$A$17:$J$2020,E$9,)</f>
        <v>4680</v>
      </c>
      <c r="F102" s="65">
        <f>VLOOKUP($A102,'AU2017-EDB (Adjusted)'!$A$17:$J$2020,F$9,)</f>
        <v>4930</v>
      </c>
    </row>
    <row r="103" spans="1:6" x14ac:dyDescent="0.25">
      <c r="A103" s="37" t="s">
        <v>980</v>
      </c>
      <c r="B103" s="37" t="str">
        <f>VLOOKUP($A103,'AU2017-EDB (Adjusted)'!$A$17:$J$2020,B$9,)</f>
        <v>Auckland</v>
      </c>
      <c r="C103" s="37" t="str">
        <f>VLOOKUP($A103,'AU2017-EDB (Adjusted)'!$A$17:$J$2020,C$9,)</f>
        <v>Vector Lines</v>
      </c>
      <c r="D103" s="65">
        <f>VLOOKUP($A103,'AU2017-EDB (Adjusted)'!$A$17:$J$2020,D$9,)</f>
        <v>3430</v>
      </c>
      <c r="E103" s="65">
        <f>VLOOKUP($A103,'AU2017-EDB (Adjusted)'!$A$17:$J$2020,E$9,)</f>
        <v>3620</v>
      </c>
      <c r="F103" s="65">
        <f>VLOOKUP($A103,'AU2017-EDB (Adjusted)'!$A$17:$J$2020,F$9,)</f>
        <v>3690</v>
      </c>
    </row>
    <row r="104" spans="1:6" x14ac:dyDescent="0.25">
      <c r="A104" s="37" t="s">
        <v>981</v>
      </c>
      <c r="B104" s="37" t="str">
        <f>VLOOKUP($A104,'AU2017-EDB (Adjusted)'!$A$17:$J$2020,B$9,)</f>
        <v>Auckland</v>
      </c>
      <c r="C104" s="37" t="str">
        <f>VLOOKUP($A104,'AU2017-EDB (Adjusted)'!$A$17:$J$2020,C$9,)</f>
        <v>Vector Lines</v>
      </c>
      <c r="D104" s="65">
        <f>VLOOKUP($A104,'AU2017-EDB (Adjusted)'!$A$17:$J$2020,D$9,)</f>
        <v>5790</v>
      </c>
      <c r="E104" s="65">
        <f>VLOOKUP($A104,'AU2017-EDB (Adjusted)'!$A$17:$J$2020,E$9,)</f>
        <v>6080</v>
      </c>
      <c r="F104" s="65">
        <f>VLOOKUP($A104,'AU2017-EDB (Adjusted)'!$A$17:$J$2020,F$9,)</f>
        <v>6210</v>
      </c>
    </row>
    <row r="105" spans="1:6" x14ac:dyDescent="0.25">
      <c r="A105" s="37" t="s">
        <v>979</v>
      </c>
      <c r="B105" s="37" t="str">
        <f>VLOOKUP($A105,'AU2017-EDB (Adjusted)'!$A$17:$J$2020,B$9,)</f>
        <v>Auckland</v>
      </c>
      <c r="C105" s="37" t="str">
        <f>VLOOKUP($A105,'AU2017-EDB (Adjusted)'!$A$17:$J$2020,C$9,)</f>
        <v>Vector Lines</v>
      </c>
      <c r="D105" s="65">
        <f>VLOOKUP($A105,'AU2017-EDB (Adjusted)'!$A$17:$J$2020,D$9,)</f>
        <v>2930</v>
      </c>
      <c r="E105" s="65">
        <f>VLOOKUP($A105,'AU2017-EDB (Adjusted)'!$A$17:$J$2020,E$9,)</f>
        <v>3210</v>
      </c>
      <c r="F105" s="65">
        <f>VLOOKUP($A105,'AU2017-EDB (Adjusted)'!$A$17:$J$2020,F$9,)</f>
        <v>3500</v>
      </c>
    </row>
    <row r="106" spans="1:6" x14ac:dyDescent="0.25">
      <c r="A106" s="37" t="s">
        <v>948</v>
      </c>
      <c r="B106" s="37" t="str">
        <f>VLOOKUP($A106,'AU2017-EDB (Adjusted)'!$A$17:$J$2020,B$9,)</f>
        <v>Auckland</v>
      </c>
      <c r="C106" s="37" t="str">
        <f>VLOOKUP($A106,'AU2017-EDB (Adjusted)'!$A$17:$J$2020,C$9,)</f>
        <v>Vector Lines</v>
      </c>
      <c r="D106" s="65">
        <f>VLOOKUP($A106,'AU2017-EDB (Adjusted)'!$A$17:$J$2020,D$9,)</f>
        <v>4990</v>
      </c>
      <c r="E106" s="65">
        <f>VLOOKUP($A106,'AU2017-EDB (Adjusted)'!$A$17:$J$2020,E$9,)</f>
        <v>5290</v>
      </c>
      <c r="F106" s="65">
        <f>VLOOKUP($A106,'AU2017-EDB (Adjusted)'!$A$17:$J$2020,F$9,)</f>
        <v>5560</v>
      </c>
    </row>
    <row r="107" spans="1:6" x14ac:dyDescent="0.25">
      <c r="A107" s="37" t="s">
        <v>904</v>
      </c>
      <c r="B107" s="37" t="str">
        <f>VLOOKUP($A107,'AU2017-EDB (Adjusted)'!$A$17:$J$2020,B$9,)</f>
        <v>Auckland</v>
      </c>
      <c r="C107" s="37" t="str">
        <f>VLOOKUP($A107,'AU2017-EDB (Adjusted)'!$A$17:$J$2020,C$9,)</f>
        <v>Vector Lines</v>
      </c>
      <c r="D107" s="65">
        <f>VLOOKUP($A107,'AU2017-EDB (Adjusted)'!$A$17:$J$2020,D$9,)</f>
        <v>5270</v>
      </c>
      <c r="E107" s="65">
        <f>VLOOKUP($A107,'AU2017-EDB (Adjusted)'!$A$17:$J$2020,E$9,)</f>
        <v>5480</v>
      </c>
      <c r="F107" s="65">
        <f>VLOOKUP($A107,'AU2017-EDB (Adjusted)'!$A$17:$J$2020,F$9,)</f>
        <v>5590</v>
      </c>
    </row>
    <row r="108" spans="1:6" x14ac:dyDescent="0.25">
      <c r="A108" s="37" t="s">
        <v>715</v>
      </c>
      <c r="B108" s="37" t="str">
        <f>VLOOKUP($A108,'AU2017-EDB (Adjusted)'!$A$17:$J$2020,B$9,)</f>
        <v>Auckland</v>
      </c>
      <c r="C108" s="37" t="str">
        <f>VLOOKUP($A108,'AU2017-EDB (Adjusted)'!$A$17:$J$2020,C$9,)</f>
        <v>Vector Lines</v>
      </c>
      <c r="D108" s="65">
        <f>VLOOKUP($A108,'AU2017-EDB (Adjusted)'!$A$17:$J$2020,D$9,)</f>
        <v>4070</v>
      </c>
      <c r="E108" s="65">
        <f>VLOOKUP($A108,'AU2017-EDB (Adjusted)'!$A$17:$J$2020,E$9,)</f>
        <v>4150</v>
      </c>
      <c r="F108" s="65">
        <f>VLOOKUP($A108,'AU2017-EDB (Adjusted)'!$A$17:$J$2020,F$9,)</f>
        <v>4240</v>
      </c>
    </row>
    <row r="109" spans="1:6" x14ac:dyDescent="0.25">
      <c r="A109" s="37" t="s">
        <v>717</v>
      </c>
      <c r="B109" s="37" t="str">
        <f>VLOOKUP($A109,'AU2017-EDB (Adjusted)'!$A$17:$J$2020,B$9,)</f>
        <v>Auckland</v>
      </c>
      <c r="C109" s="37" t="str">
        <f>VLOOKUP($A109,'AU2017-EDB (Adjusted)'!$A$17:$J$2020,C$9,)</f>
        <v>Vector Lines</v>
      </c>
      <c r="D109" s="65">
        <f>VLOOKUP($A109,'AU2017-EDB (Adjusted)'!$A$17:$J$2020,D$9,)</f>
        <v>4530</v>
      </c>
      <c r="E109" s="65">
        <f>VLOOKUP($A109,'AU2017-EDB (Adjusted)'!$A$17:$J$2020,E$9,)</f>
        <v>4820</v>
      </c>
      <c r="F109" s="65">
        <f>VLOOKUP($A109,'AU2017-EDB (Adjusted)'!$A$17:$J$2020,F$9,)</f>
        <v>5100</v>
      </c>
    </row>
    <row r="110" spans="1:6" x14ac:dyDescent="0.25">
      <c r="A110" s="37" t="s">
        <v>701</v>
      </c>
      <c r="B110" s="37" t="str">
        <f>VLOOKUP($A110,'AU2017-EDB (Adjusted)'!$A$17:$J$2020,B$9,)</f>
        <v>Auckland</v>
      </c>
      <c r="C110" s="37" t="str">
        <f>VLOOKUP($A110,'AU2017-EDB (Adjusted)'!$A$17:$J$2020,C$9,)</f>
        <v>Vector Lines</v>
      </c>
      <c r="D110" s="65">
        <f>VLOOKUP($A110,'AU2017-EDB (Adjusted)'!$A$17:$J$2020,D$9,)</f>
        <v>3280</v>
      </c>
      <c r="E110" s="65">
        <f>VLOOKUP($A110,'AU2017-EDB (Adjusted)'!$A$17:$J$2020,E$9,)</f>
        <v>3760</v>
      </c>
      <c r="F110" s="65">
        <f>VLOOKUP($A110,'AU2017-EDB (Adjusted)'!$A$17:$J$2020,F$9,)</f>
        <v>4270</v>
      </c>
    </row>
    <row r="111" spans="1:6" x14ac:dyDescent="0.25">
      <c r="A111" s="37" t="s">
        <v>935</v>
      </c>
      <c r="B111" s="37" t="str">
        <f>VLOOKUP($A111,'AU2017-EDB (Adjusted)'!$A$17:$J$2020,B$9,)</f>
        <v>Auckland</v>
      </c>
      <c r="C111" s="37" t="str">
        <f>VLOOKUP($A111,'AU2017-EDB (Adjusted)'!$A$17:$J$2020,C$9,)</f>
        <v>Vector Lines</v>
      </c>
      <c r="D111" s="65">
        <f>VLOOKUP($A111,'AU2017-EDB (Adjusted)'!$A$17:$J$2020,D$9,)</f>
        <v>4370</v>
      </c>
      <c r="E111" s="65">
        <f>VLOOKUP($A111,'AU2017-EDB (Adjusted)'!$A$17:$J$2020,E$9,)</f>
        <v>4460</v>
      </c>
      <c r="F111" s="65">
        <f>VLOOKUP($A111,'AU2017-EDB (Adjusted)'!$A$17:$J$2020,F$9,)</f>
        <v>4560</v>
      </c>
    </row>
    <row r="112" spans="1:6" x14ac:dyDescent="0.25">
      <c r="A112" s="37" t="s">
        <v>887</v>
      </c>
      <c r="B112" s="37" t="str">
        <f>VLOOKUP($A112,'AU2017-EDB (Adjusted)'!$A$17:$J$2020,B$9,)</f>
        <v>Auckland</v>
      </c>
      <c r="C112" s="37" t="str">
        <f>VLOOKUP($A112,'AU2017-EDB (Adjusted)'!$A$17:$J$2020,C$9,)</f>
        <v>Vector Lines</v>
      </c>
      <c r="D112" s="65">
        <f>VLOOKUP($A112,'AU2017-EDB (Adjusted)'!$A$17:$J$2020,D$9,)</f>
        <v>4330</v>
      </c>
      <c r="E112" s="65">
        <f>VLOOKUP($A112,'AU2017-EDB (Adjusted)'!$A$17:$J$2020,E$9,)</f>
        <v>4670</v>
      </c>
      <c r="F112" s="65">
        <f>VLOOKUP($A112,'AU2017-EDB (Adjusted)'!$A$17:$J$2020,F$9,)</f>
        <v>4920</v>
      </c>
    </row>
    <row r="113" spans="1:6" x14ac:dyDescent="0.25">
      <c r="A113" s="37" t="s">
        <v>738</v>
      </c>
      <c r="B113" s="37" t="str">
        <f>VLOOKUP($A113,'AU2017-EDB (Adjusted)'!$A$17:$J$2020,B$9,)</f>
        <v>Auckland</v>
      </c>
      <c r="C113" s="37" t="str">
        <f>VLOOKUP($A113,'AU2017-EDB (Adjusted)'!$A$17:$J$2020,C$9,)</f>
        <v>Vector Lines</v>
      </c>
      <c r="D113" s="65">
        <f>VLOOKUP($A113,'AU2017-EDB (Adjusted)'!$A$17:$J$2020,D$9,)</f>
        <v>10300</v>
      </c>
      <c r="E113" s="65">
        <f>VLOOKUP($A113,'AU2017-EDB (Adjusted)'!$A$17:$J$2020,E$9,)</f>
        <v>12600</v>
      </c>
      <c r="F113" s="65">
        <f>VLOOKUP($A113,'AU2017-EDB (Adjusted)'!$A$17:$J$2020,F$9,)</f>
        <v>13850</v>
      </c>
    </row>
    <row r="114" spans="1:6" x14ac:dyDescent="0.25">
      <c r="A114" s="37" t="s">
        <v>778</v>
      </c>
      <c r="B114" s="37" t="str">
        <f>VLOOKUP($A114,'AU2017-EDB (Adjusted)'!$A$17:$J$2020,B$9,)</f>
        <v>Auckland</v>
      </c>
      <c r="C114" s="37" t="str">
        <f>VLOOKUP($A114,'AU2017-EDB (Adjusted)'!$A$17:$J$2020,C$9,)</f>
        <v>Vector Lines</v>
      </c>
      <c r="D114" s="65">
        <f>VLOOKUP($A114,'AU2017-EDB (Adjusted)'!$A$17:$J$2020,D$9,)</f>
        <v>5120</v>
      </c>
      <c r="E114" s="65">
        <f>VLOOKUP($A114,'AU2017-EDB (Adjusted)'!$A$17:$J$2020,E$9,)</f>
        <v>5250</v>
      </c>
      <c r="F114" s="65">
        <f>VLOOKUP($A114,'AU2017-EDB (Adjusted)'!$A$17:$J$2020,F$9,)</f>
        <v>5370</v>
      </c>
    </row>
    <row r="115" spans="1:6" x14ac:dyDescent="0.25">
      <c r="A115" s="37" t="s">
        <v>657</v>
      </c>
      <c r="B115" s="37" t="str">
        <f>VLOOKUP($A115,'AU2017-EDB (Adjusted)'!$A$17:$J$2020,B$9,)</f>
        <v>Auckland</v>
      </c>
      <c r="C115" s="37" t="str">
        <f>VLOOKUP($A115,'AU2017-EDB (Adjusted)'!$A$17:$J$2020,C$9,)</f>
        <v>Vector Lines</v>
      </c>
      <c r="D115" s="65">
        <f>VLOOKUP($A115,'AU2017-EDB (Adjusted)'!$A$17:$J$2020,D$9,)</f>
        <v>3950</v>
      </c>
      <c r="E115" s="65">
        <f>VLOOKUP($A115,'AU2017-EDB (Adjusted)'!$A$17:$J$2020,E$9,)</f>
        <v>4460</v>
      </c>
      <c r="F115" s="65">
        <f>VLOOKUP($A115,'AU2017-EDB (Adjusted)'!$A$17:$J$2020,F$9,)</f>
        <v>4980</v>
      </c>
    </row>
    <row r="116" spans="1:6" x14ac:dyDescent="0.25">
      <c r="A116" s="37" t="s">
        <v>145</v>
      </c>
      <c r="B116" s="37" t="str">
        <f>VLOOKUP($A116,'AU2017-EDB (Adjusted)'!$A$17:$J$2020,B$9,)</f>
        <v>Auckland</v>
      </c>
      <c r="C116" s="37" t="str">
        <f>VLOOKUP($A116,'AU2017-EDB (Adjusted)'!$A$17:$J$2020,C$9,)</f>
        <v>Vector Lines</v>
      </c>
      <c r="D116" s="65">
        <f>VLOOKUP($A116,'AU2017-EDB (Adjusted)'!$A$17:$J$2020,D$9,)</f>
        <v>5010</v>
      </c>
      <c r="E116" s="65">
        <f>VLOOKUP($A116,'AU2017-EDB (Adjusted)'!$A$17:$J$2020,E$9,)</f>
        <v>5230</v>
      </c>
      <c r="F116" s="65">
        <f>VLOOKUP($A116,'AU2017-EDB (Adjusted)'!$A$17:$J$2020,F$9,)</f>
        <v>5430</v>
      </c>
    </row>
    <row r="117" spans="1:6" x14ac:dyDescent="0.25">
      <c r="A117" s="37" t="s">
        <v>775</v>
      </c>
      <c r="B117" s="37" t="str">
        <f>VLOOKUP($A117,'AU2017-EDB (Adjusted)'!$A$17:$J$2020,B$9,)</f>
        <v>Auckland</v>
      </c>
      <c r="C117" s="37" t="str">
        <f>VLOOKUP($A117,'AU2017-EDB (Adjusted)'!$A$17:$J$2020,C$9,)</f>
        <v>Vector Lines</v>
      </c>
      <c r="D117" s="65">
        <f>VLOOKUP($A117,'AU2017-EDB (Adjusted)'!$A$17:$J$2020,D$9,)</f>
        <v>3910</v>
      </c>
      <c r="E117" s="65">
        <f>VLOOKUP($A117,'AU2017-EDB (Adjusted)'!$A$17:$J$2020,E$9,)</f>
        <v>4080</v>
      </c>
      <c r="F117" s="65">
        <f>VLOOKUP($A117,'AU2017-EDB (Adjusted)'!$A$17:$J$2020,F$9,)</f>
        <v>4260</v>
      </c>
    </row>
    <row r="118" spans="1:6" x14ac:dyDescent="0.25">
      <c r="A118" s="37" t="s">
        <v>871</v>
      </c>
      <c r="B118" s="37" t="str">
        <f>VLOOKUP($A118,'AU2017-EDB (Adjusted)'!$A$17:$J$2020,B$9,)</f>
        <v>Auckland</v>
      </c>
      <c r="C118" s="37" t="str">
        <f>VLOOKUP($A118,'AU2017-EDB (Adjusted)'!$A$17:$J$2020,C$9,)</f>
        <v>Vector Lines</v>
      </c>
      <c r="D118" s="65">
        <f>VLOOKUP($A118,'AU2017-EDB (Adjusted)'!$A$17:$J$2020,D$9,)</f>
        <v>7400</v>
      </c>
      <c r="E118" s="65">
        <f>VLOOKUP($A118,'AU2017-EDB (Adjusted)'!$A$17:$J$2020,E$9,)</f>
        <v>7790</v>
      </c>
      <c r="F118" s="65">
        <f>VLOOKUP($A118,'AU2017-EDB (Adjusted)'!$A$17:$J$2020,F$9,)</f>
        <v>8170</v>
      </c>
    </row>
    <row r="119" spans="1:6" x14ac:dyDescent="0.25">
      <c r="A119" s="37" t="s">
        <v>874</v>
      </c>
      <c r="B119" s="37" t="str">
        <f>VLOOKUP($A119,'AU2017-EDB (Adjusted)'!$A$17:$J$2020,B$9,)</f>
        <v>Auckland</v>
      </c>
      <c r="C119" s="37" t="str">
        <f>VLOOKUP($A119,'AU2017-EDB (Adjusted)'!$A$17:$J$2020,C$9,)</f>
        <v>Vector Lines</v>
      </c>
      <c r="D119" s="65">
        <f>VLOOKUP($A119,'AU2017-EDB (Adjusted)'!$A$17:$J$2020,D$9,)</f>
        <v>2540</v>
      </c>
      <c r="E119" s="65">
        <f>VLOOKUP($A119,'AU2017-EDB (Adjusted)'!$A$17:$J$2020,E$9,)</f>
        <v>2740</v>
      </c>
      <c r="F119" s="65">
        <f>VLOOKUP($A119,'AU2017-EDB (Adjusted)'!$A$17:$J$2020,F$9,)</f>
        <v>2930</v>
      </c>
    </row>
    <row r="120" spans="1:6" x14ac:dyDescent="0.25">
      <c r="A120" s="37" t="s">
        <v>923</v>
      </c>
      <c r="B120" s="37" t="str">
        <f>VLOOKUP($A120,'AU2017-EDB (Adjusted)'!$A$17:$J$2020,B$9,)</f>
        <v>Auckland</v>
      </c>
      <c r="C120" s="37" t="str">
        <f>VLOOKUP($A120,'AU2017-EDB (Adjusted)'!$A$17:$J$2020,C$9,)</f>
        <v>Vector Lines</v>
      </c>
      <c r="D120" s="65">
        <f>VLOOKUP($A120,'AU2017-EDB (Adjusted)'!$A$17:$J$2020,D$9,)</f>
        <v>3470</v>
      </c>
      <c r="E120" s="65">
        <f>VLOOKUP($A120,'AU2017-EDB (Adjusted)'!$A$17:$J$2020,E$9,)</f>
        <v>3710</v>
      </c>
      <c r="F120" s="65">
        <f>VLOOKUP($A120,'AU2017-EDB (Adjusted)'!$A$17:$J$2020,F$9,)</f>
        <v>3840</v>
      </c>
    </row>
    <row r="121" spans="1:6" x14ac:dyDescent="0.25">
      <c r="A121" s="37" t="s">
        <v>711</v>
      </c>
      <c r="B121" s="37" t="str">
        <f>VLOOKUP($A121,'AU2017-EDB (Adjusted)'!$A$17:$J$2020,B$9,)</f>
        <v>Auckland</v>
      </c>
      <c r="C121" s="37" t="str">
        <f>VLOOKUP($A121,'AU2017-EDB (Adjusted)'!$A$17:$J$2020,C$9,)</f>
        <v>Vector Lines</v>
      </c>
      <c r="D121" s="65">
        <f>VLOOKUP($A121,'AU2017-EDB (Adjusted)'!$A$17:$J$2020,D$9,)</f>
        <v>4270</v>
      </c>
      <c r="E121" s="65">
        <f>VLOOKUP($A121,'AU2017-EDB (Adjusted)'!$A$17:$J$2020,E$9,)</f>
        <v>4490</v>
      </c>
      <c r="F121" s="65">
        <f>VLOOKUP($A121,'AU2017-EDB (Adjusted)'!$A$17:$J$2020,F$9,)</f>
        <v>4700</v>
      </c>
    </row>
    <row r="122" spans="1:6" x14ac:dyDescent="0.25">
      <c r="A122" s="37" t="s">
        <v>708</v>
      </c>
      <c r="B122" s="37" t="str">
        <f>VLOOKUP($A122,'AU2017-EDB (Adjusted)'!$A$17:$J$2020,B$9,)</f>
        <v>Auckland</v>
      </c>
      <c r="C122" s="37" t="str">
        <f>VLOOKUP($A122,'AU2017-EDB (Adjusted)'!$A$17:$J$2020,C$9,)</f>
        <v>Vector Lines</v>
      </c>
      <c r="D122" s="65">
        <f>VLOOKUP($A122,'AU2017-EDB (Adjusted)'!$A$17:$J$2020,D$9,)</f>
        <v>4400</v>
      </c>
      <c r="E122" s="65">
        <f>VLOOKUP($A122,'AU2017-EDB (Adjusted)'!$A$17:$J$2020,E$9,)</f>
        <v>4730</v>
      </c>
      <c r="F122" s="65">
        <f>VLOOKUP($A122,'AU2017-EDB (Adjusted)'!$A$17:$J$2020,F$9,)</f>
        <v>4970</v>
      </c>
    </row>
    <row r="123" spans="1:6" x14ac:dyDescent="0.25">
      <c r="A123" s="37" t="s">
        <v>716</v>
      </c>
      <c r="B123" s="37" t="str">
        <f>VLOOKUP($A123,'AU2017-EDB (Adjusted)'!$A$17:$J$2020,B$9,)</f>
        <v>Auckland</v>
      </c>
      <c r="C123" s="37" t="str">
        <f>VLOOKUP($A123,'AU2017-EDB (Adjusted)'!$A$17:$J$2020,C$9,)</f>
        <v>Vector Lines</v>
      </c>
      <c r="D123" s="65">
        <f>VLOOKUP($A123,'AU2017-EDB (Adjusted)'!$A$17:$J$2020,D$9,)</f>
        <v>4140</v>
      </c>
      <c r="E123" s="65">
        <f>VLOOKUP($A123,'AU2017-EDB (Adjusted)'!$A$17:$J$2020,E$9,)</f>
        <v>4270</v>
      </c>
      <c r="F123" s="65">
        <f>VLOOKUP($A123,'AU2017-EDB (Adjusted)'!$A$17:$J$2020,F$9,)</f>
        <v>4410</v>
      </c>
    </row>
    <row r="124" spans="1:6" x14ac:dyDescent="0.25">
      <c r="A124" s="37" t="s">
        <v>909</v>
      </c>
      <c r="B124" s="37" t="str">
        <f>VLOOKUP($A124,'AU2017-EDB (Adjusted)'!$A$17:$J$2020,B$9,)</f>
        <v>Auckland</v>
      </c>
      <c r="C124" s="37" t="str">
        <f>VLOOKUP($A124,'AU2017-EDB (Adjusted)'!$A$17:$J$2020,C$9,)</f>
        <v>Vector Lines</v>
      </c>
      <c r="D124" s="65">
        <f>VLOOKUP($A124,'AU2017-EDB (Adjusted)'!$A$17:$J$2020,D$9,)</f>
        <v>4300</v>
      </c>
      <c r="E124" s="65">
        <f>VLOOKUP($A124,'AU2017-EDB (Adjusted)'!$A$17:$J$2020,E$9,)</f>
        <v>4730</v>
      </c>
      <c r="F124" s="65">
        <f>VLOOKUP($A124,'AU2017-EDB (Adjusted)'!$A$17:$J$2020,F$9,)</f>
        <v>4990</v>
      </c>
    </row>
    <row r="125" spans="1:6" x14ac:dyDescent="0.25">
      <c r="A125" s="37" t="s">
        <v>800</v>
      </c>
      <c r="B125" s="37" t="str">
        <f>VLOOKUP($A125,'AU2017-EDB (Adjusted)'!$A$17:$J$2020,B$9,)</f>
        <v>Auckland</v>
      </c>
      <c r="C125" s="37" t="str">
        <f>VLOOKUP($A125,'AU2017-EDB (Adjusted)'!$A$17:$J$2020,C$9,)</f>
        <v>Vector Lines</v>
      </c>
      <c r="D125" s="65">
        <f>VLOOKUP($A125,'AU2017-EDB (Adjusted)'!$A$17:$J$2020,D$9,)</f>
        <v>5350</v>
      </c>
      <c r="E125" s="65">
        <f>VLOOKUP($A125,'AU2017-EDB (Adjusted)'!$A$17:$J$2020,E$9,)</f>
        <v>5650</v>
      </c>
      <c r="F125" s="65">
        <f>VLOOKUP($A125,'AU2017-EDB (Adjusted)'!$A$17:$J$2020,F$9,)</f>
        <v>5980</v>
      </c>
    </row>
    <row r="126" spans="1:6" x14ac:dyDescent="0.25">
      <c r="A126" s="37" t="s">
        <v>734</v>
      </c>
      <c r="B126" s="37" t="str">
        <f>VLOOKUP($A126,'AU2017-EDB (Adjusted)'!$A$17:$J$2020,B$9,)</f>
        <v>Auckland</v>
      </c>
      <c r="C126" s="37" t="str">
        <f>VLOOKUP($A126,'AU2017-EDB (Adjusted)'!$A$17:$J$2020,C$9,)</f>
        <v>Vector Lines</v>
      </c>
      <c r="D126" s="65">
        <f>VLOOKUP($A126,'AU2017-EDB (Adjusted)'!$A$17:$J$2020,D$9,)</f>
        <v>3780</v>
      </c>
      <c r="E126" s="65">
        <f>VLOOKUP($A126,'AU2017-EDB (Adjusted)'!$A$17:$J$2020,E$9,)</f>
        <v>4120</v>
      </c>
      <c r="F126" s="65">
        <f>VLOOKUP($A126,'AU2017-EDB (Adjusted)'!$A$17:$J$2020,F$9,)</f>
        <v>4450</v>
      </c>
    </row>
    <row r="127" spans="1:6" x14ac:dyDescent="0.25">
      <c r="A127" s="37" t="s">
        <v>968</v>
      </c>
      <c r="B127" s="37" t="str">
        <f>VLOOKUP($A127,'AU2017-EDB (Adjusted)'!$A$17:$J$2020,B$9,)</f>
        <v>Auckland</v>
      </c>
      <c r="C127" s="37" t="str">
        <f>VLOOKUP($A127,'AU2017-EDB (Adjusted)'!$A$17:$J$2020,C$9,)</f>
        <v>Vector Lines</v>
      </c>
      <c r="D127" s="65">
        <f>VLOOKUP($A127,'AU2017-EDB (Adjusted)'!$A$17:$J$2020,D$9,)</f>
        <v>3070</v>
      </c>
      <c r="E127" s="65">
        <f>VLOOKUP($A127,'AU2017-EDB (Adjusted)'!$A$17:$J$2020,E$9,)</f>
        <v>3370</v>
      </c>
      <c r="F127" s="65">
        <f>VLOOKUP($A127,'AU2017-EDB (Adjusted)'!$A$17:$J$2020,F$9,)</f>
        <v>3670</v>
      </c>
    </row>
    <row r="128" spans="1:6" x14ac:dyDescent="0.25">
      <c r="A128" s="37" t="s">
        <v>966</v>
      </c>
      <c r="B128" s="37" t="str">
        <f>VLOOKUP($A128,'AU2017-EDB (Adjusted)'!$A$17:$J$2020,B$9,)</f>
        <v>Auckland</v>
      </c>
      <c r="C128" s="37" t="str">
        <f>VLOOKUP($A128,'AU2017-EDB (Adjusted)'!$A$17:$J$2020,C$9,)</f>
        <v>Vector Lines</v>
      </c>
      <c r="D128" s="65">
        <f>VLOOKUP($A128,'AU2017-EDB (Adjusted)'!$A$17:$J$2020,D$9,)</f>
        <v>3810</v>
      </c>
      <c r="E128" s="65">
        <f>VLOOKUP($A128,'AU2017-EDB (Adjusted)'!$A$17:$J$2020,E$9,)</f>
        <v>4060</v>
      </c>
      <c r="F128" s="65">
        <f>VLOOKUP($A128,'AU2017-EDB (Adjusted)'!$A$17:$J$2020,F$9,)</f>
        <v>4230</v>
      </c>
    </row>
    <row r="129" spans="1:6" x14ac:dyDescent="0.25">
      <c r="A129" s="37" t="s">
        <v>146</v>
      </c>
      <c r="B129" s="37" t="str">
        <f>VLOOKUP($A129,'AU2017-EDB (Adjusted)'!$A$17:$J$2020,B$9,)</f>
        <v>Auckland</v>
      </c>
      <c r="C129" s="37" t="str">
        <f>VLOOKUP($A129,'AU2017-EDB (Adjusted)'!$A$17:$J$2020,C$9,)</f>
        <v>Vector Lines</v>
      </c>
      <c r="D129" s="65">
        <f>VLOOKUP($A129,'AU2017-EDB (Adjusted)'!$A$17:$J$2020,D$9,)</f>
        <v>3710</v>
      </c>
      <c r="E129" s="65">
        <f>VLOOKUP($A129,'AU2017-EDB (Adjusted)'!$A$17:$J$2020,E$9,)</f>
        <v>4420</v>
      </c>
      <c r="F129" s="65">
        <f>VLOOKUP($A129,'AU2017-EDB (Adjusted)'!$A$17:$J$2020,F$9,)</f>
        <v>5160</v>
      </c>
    </row>
    <row r="130" spans="1:6" x14ac:dyDescent="0.25">
      <c r="A130" s="37" t="s">
        <v>917</v>
      </c>
      <c r="B130" s="37" t="str">
        <f>VLOOKUP($A130,'AU2017-EDB (Adjusted)'!$A$17:$J$2020,B$9,)</f>
        <v>Auckland</v>
      </c>
      <c r="C130" s="37" t="str">
        <f>VLOOKUP($A130,'AU2017-EDB (Adjusted)'!$A$17:$J$2020,C$9,)</f>
        <v>Vector Lines</v>
      </c>
      <c r="D130" s="65">
        <f>VLOOKUP($A130,'AU2017-EDB (Adjusted)'!$A$17:$J$2020,D$9,)</f>
        <v>4750</v>
      </c>
      <c r="E130" s="65">
        <f>VLOOKUP($A130,'AU2017-EDB (Adjusted)'!$A$17:$J$2020,E$9,)</f>
        <v>5020</v>
      </c>
      <c r="F130" s="65">
        <f>VLOOKUP($A130,'AU2017-EDB (Adjusted)'!$A$17:$J$2020,F$9,)</f>
        <v>5280</v>
      </c>
    </row>
    <row r="131" spans="1:6" x14ac:dyDescent="0.25">
      <c r="A131" s="37" t="s">
        <v>882</v>
      </c>
      <c r="B131" s="37" t="str">
        <f>VLOOKUP($A131,'AU2017-EDB (Adjusted)'!$A$17:$J$2020,B$9,)</f>
        <v>Auckland</v>
      </c>
      <c r="C131" s="37" t="str">
        <f>VLOOKUP($A131,'AU2017-EDB (Adjusted)'!$A$17:$J$2020,C$9,)</f>
        <v>Vector Lines</v>
      </c>
      <c r="D131" s="65">
        <f>VLOOKUP($A131,'AU2017-EDB (Adjusted)'!$A$17:$J$2020,D$9,)</f>
        <v>5760</v>
      </c>
      <c r="E131" s="65">
        <f>VLOOKUP($A131,'AU2017-EDB (Adjusted)'!$A$17:$J$2020,E$9,)</f>
        <v>6200</v>
      </c>
      <c r="F131" s="65">
        <f>VLOOKUP($A131,'AU2017-EDB (Adjusted)'!$A$17:$J$2020,F$9,)</f>
        <v>6480</v>
      </c>
    </row>
    <row r="132" spans="1:6" x14ac:dyDescent="0.25">
      <c r="A132" s="37" t="s">
        <v>732</v>
      </c>
      <c r="B132" s="37" t="str">
        <f>VLOOKUP($A132,'AU2017-EDB (Adjusted)'!$A$17:$J$2020,B$9,)</f>
        <v>Auckland</v>
      </c>
      <c r="C132" s="37" t="str">
        <f>VLOOKUP($A132,'AU2017-EDB (Adjusted)'!$A$17:$J$2020,C$9,)</f>
        <v>Vector Lines</v>
      </c>
      <c r="D132" s="65">
        <f>VLOOKUP($A132,'AU2017-EDB (Adjusted)'!$A$17:$J$2020,D$9,)</f>
        <v>6500</v>
      </c>
      <c r="E132" s="65">
        <f>VLOOKUP($A132,'AU2017-EDB (Adjusted)'!$A$17:$J$2020,E$9,)</f>
        <v>6690</v>
      </c>
      <c r="F132" s="65">
        <f>VLOOKUP($A132,'AU2017-EDB (Adjusted)'!$A$17:$J$2020,F$9,)</f>
        <v>6890</v>
      </c>
    </row>
    <row r="133" spans="1:6" x14ac:dyDescent="0.25">
      <c r="A133" s="37" t="s">
        <v>105</v>
      </c>
      <c r="B133" s="37" t="str">
        <f>VLOOKUP($A133,'AU2017-EDB (Adjusted)'!$A$17:$J$2020,B$9,)</f>
        <v>Auckland</v>
      </c>
      <c r="C133" s="37" t="str">
        <f>VLOOKUP($A133,'AU2017-EDB (Adjusted)'!$A$17:$J$2020,C$9,)</f>
        <v>Vector Lines</v>
      </c>
      <c r="D133" s="65">
        <f>VLOOKUP($A133,'AU2017-EDB (Adjusted)'!$A$17:$J$2020,D$9,)</f>
        <v>4830</v>
      </c>
      <c r="E133" s="65">
        <f>VLOOKUP($A133,'AU2017-EDB (Adjusted)'!$A$17:$J$2020,E$9,)</f>
        <v>5500</v>
      </c>
      <c r="F133" s="65">
        <f>VLOOKUP($A133,'AU2017-EDB (Adjusted)'!$A$17:$J$2020,F$9,)</f>
        <v>6040</v>
      </c>
    </row>
    <row r="134" spans="1:6" x14ac:dyDescent="0.25">
      <c r="A134" s="37" t="s">
        <v>93</v>
      </c>
      <c r="B134" s="37" t="str">
        <f>VLOOKUP($A134,'AU2017-EDB (Adjusted)'!$A$17:$J$2020,B$9,)</f>
        <v>Auckland</v>
      </c>
      <c r="C134" s="37" t="str">
        <f>VLOOKUP($A134,'AU2017-EDB (Adjusted)'!$A$17:$J$2020,C$9,)</f>
        <v>Vector Lines</v>
      </c>
      <c r="D134" s="65">
        <f>VLOOKUP($A134,'AU2017-EDB (Adjusted)'!$A$17:$J$2020,D$9,)</f>
        <v>5310</v>
      </c>
      <c r="E134" s="65">
        <f>VLOOKUP($A134,'AU2017-EDB (Adjusted)'!$A$17:$J$2020,E$9,)</f>
        <v>5990</v>
      </c>
      <c r="F134" s="65">
        <f>VLOOKUP($A134,'AU2017-EDB (Adjusted)'!$A$17:$J$2020,F$9,)</f>
        <v>6410</v>
      </c>
    </row>
    <row r="135" spans="1:6" x14ac:dyDescent="0.25">
      <c r="A135" s="37" t="s">
        <v>83</v>
      </c>
      <c r="B135" s="37" t="str">
        <f>VLOOKUP($A135,'AU2017-EDB (Adjusted)'!$A$17:$J$2020,B$9,)</f>
        <v>Auckland</v>
      </c>
      <c r="C135" s="37" t="str">
        <f>VLOOKUP($A135,'AU2017-EDB (Adjusted)'!$A$17:$J$2020,C$9,)</f>
        <v>Vector Lines</v>
      </c>
      <c r="D135" s="65">
        <f>VLOOKUP($A135,'AU2017-EDB (Adjusted)'!$A$17:$J$2020,D$9,)</f>
        <v>3660</v>
      </c>
      <c r="E135" s="65">
        <f>VLOOKUP($A135,'AU2017-EDB (Adjusted)'!$A$17:$J$2020,E$9,)</f>
        <v>3790</v>
      </c>
      <c r="F135" s="65">
        <f>VLOOKUP($A135,'AU2017-EDB (Adjusted)'!$A$17:$J$2020,F$9,)</f>
        <v>3880</v>
      </c>
    </row>
    <row r="136" spans="1:6" x14ac:dyDescent="0.25">
      <c r="A136" s="37" t="s">
        <v>742</v>
      </c>
      <c r="B136" s="37" t="str">
        <f>VLOOKUP($A136,'AU2017-EDB (Adjusted)'!$A$17:$J$2020,B$9,)</f>
        <v>Auckland</v>
      </c>
      <c r="C136" s="37" t="str">
        <f>VLOOKUP($A136,'AU2017-EDB (Adjusted)'!$A$17:$J$2020,C$9,)</f>
        <v>Vector Lines</v>
      </c>
      <c r="D136" s="65">
        <f>VLOOKUP($A136,'AU2017-EDB (Adjusted)'!$A$17:$J$2020,D$9,)</f>
        <v>8080</v>
      </c>
      <c r="E136" s="65">
        <f>VLOOKUP($A136,'AU2017-EDB (Adjusted)'!$A$17:$J$2020,E$9,)</f>
        <v>8670</v>
      </c>
      <c r="F136" s="65">
        <f>VLOOKUP($A136,'AU2017-EDB (Adjusted)'!$A$17:$J$2020,F$9,)</f>
        <v>9160</v>
      </c>
    </row>
    <row r="137" spans="1:6" x14ac:dyDescent="0.25">
      <c r="A137" s="37" t="s">
        <v>855</v>
      </c>
      <c r="B137" s="37" t="str">
        <f>VLOOKUP($A137,'AU2017-EDB (Adjusted)'!$A$17:$J$2020,B$9,)</f>
        <v>Auckland</v>
      </c>
      <c r="C137" s="37" t="str">
        <f>VLOOKUP($A137,'AU2017-EDB (Adjusted)'!$A$17:$J$2020,C$9,)</f>
        <v>Vector Lines</v>
      </c>
      <c r="D137" s="65">
        <f>VLOOKUP($A137,'AU2017-EDB (Adjusted)'!$A$17:$J$2020,D$9,)</f>
        <v>3320</v>
      </c>
      <c r="E137" s="65">
        <f>VLOOKUP($A137,'AU2017-EDB (Adjusted)'!$A$17:$J$2020,E$9,)</f>
        <v>3740</v>
      </c>
      <c r="F137" s="65">
        <f>VLOOKUP($A137,'AU2017-EDB (Adjusted)'!$A$17:$J$2020,F$9,)</f>
        <v>4130</v>
      </c>
    </row>
    <row r="138" spans="1:6" x14ac:dyDescent="0.25">
      <c r="A138" s="37" t="s">
        <v>853</v>
      </c>
      <c r="B138" s="37" t="str">
        <f>VLOOKUP($A138,'AU2017-EDB (Adjusted)'!$A$17:$J$2020,B$9,)</f>
        <v>Auckland</v>
      </c>
      <c r="C138" s="37" t="str">
        <f>VLOOKUP($A138,'AU2017-EDB (Adjusted)'!$A$17:$J$2020,C$9,)</f>
        <v>Vector Lines</v>
      </c>
      <c r="D138" s="65">
        <f>VLOOKUP($A138,'AU2017-EDB (Adjusted)'!$A$17:$J$2020,D$9,)</f>
        <v>6690</v>
      </c>
      <c r="E138" s="65">
        <f>VLOOKUP($A138,'AU2017-EDB (Adjusted)'!$A$17:$J$2020,E$9,)</f>
        <v>6920</v>
      </c>
      <c r="F138" s="65">
        <f>VLOOKUP($A138,'AU2017-EDB (Adjusted)'!$A$17:$J$2020,F$9,)</f>
        <v>7060</v>
      </c>
    </row>
    <row r="139" spans="1:6" x14ac:dyDescent="0.25">
      <c r="A139" s="37" t="s">
        <v>854</v>
      </c>
      <c r="B139" s="37" t="str">
        <f>VLOOKUP($A139,'AU2017-EDB (Adjusted)'!$A$17:$J$2020,B$9,)</f>
        <v>Auckland</v>
      </c>
      <c r="C139" s="37" t="str">
        <f>VLOOKUP($A139,'AU2017-EDB (Adjusted)'!$A$17:$J$2020,C$9,)</f>
        <v>Vector Lines</v>
      </c>
      <c r="D139" s="65">
        <f>VLOOKUP($A139,'AU2017-EDB (Adjusted)'!$A$17:$J$2020,D$9,)</f>
        <v>5540</v>
      </c>
      <c r="E139" s="65">
        <f>VLOOKUP($A139,'AU2017-EDB (Adjusted)'!$A$17:$J$2020,E$9,)</f>
        <v>6510</v>
      </c>
      <c r="F139" s="65">
        <f>VLOOKUP($A139,'AU2017-EDB (Adjusted)'!$A$17:$J$2020,F$9,)</f>
        <v>7490</v>
      </c>
    </row>
    <row r="140" spans="1:6" x14ac:dyDescent="0.25">
      <c r="A140" s="37" t="s">
        <v>822</v>
      </c>
      <c r="B140" s="37" t="str">
        <f>VLOOKUP($A140,'AU2017-EDB (Adjusted)'!$A$17:$J$2020,B$9,)</f>
        <v>Auckland</v>
      </c>
      <c r="C140" s="37" t="str">
        <f>VLOOKUP($A140,'AU2017-EDB (Adjusted)'!$A$17:$J$2020,C$9,)</f>
        <v>Vector Lines</v>
      </c>
      <c r="D140" s="65">
        <f>VLOOKUP($A140,'AU2017-EDB (Adjusted)'!$A$17:$J$2020,D$9,)</f>
        <v>7620</v>
      </c>
      <c r="E140" s="65">
        <f>VLOOKUP($A140,'AU2017-EDB (Adjusted)'!$A$17:$J$2020,E$9,)</f>
        <v>8200</v>
      </c>
      <c r="F140" s="65">
        <f>VLOOKUP($A140,'AU2017-EDB (Adjusted)'!$A$17:$J$2020,F$9,)</f>
        <v>8610</v>
      </c>
    </row>
    <row r="141" spans="1:6" x14ac:dyDescent="0.25">
      <c r="A141" s="37" t="s">
        <v>759</v>
      </c>
      <c r="B141" s="37" t="str">
        <f>VLOOKUP($A141,'AU2017-EDB (Adjusted)'!$A$17:$J$2020,B$9,)</f>
        <v>Auckland</v>
      </c>
      <c r="C141" s="37" t="str">
        <f>VLOOKUP($A141,'AU2017-EDB (Adjusted)'!$A$17:$J$2020,C$9,)</f>
        <v>Vector Lines</v>
      </c>
      <c r="D141" s="65">
        <f>VLOOKUP($A141,'AU2017-EDB (Adjusted)'!$A$17:$J$2020,D$9,)</f>
        <v>5100</v>
      </c>
      <c r="E141" s="65">
        <f>VLOOKUP($A141,'AU2017-EDB (Adjusted)'!$A$17:$J$2020,E$9,)</f>
        <v>5360</v>
      </c>
      <c r="F141" s="65">
        <f>VLOOKUP($A141,'AU2017-EDB (Adjusted)'!$A$17:$J$2020,F$9,)</f>
        <v>5630</v>
      </c>
    </row>
    <row r="142" spans="1:6" x14ac:dyDescent="0.25">
      <c r="A142" s="37" t="s">
        <v>768</v>
      </c>
      <c r="B142" s="37" t="str">
        <f>VLOOKUP($A142,'AU2017-EDB (Adjusted)'!$A$17:$J$2020,B$9,)</f>
        <v>Auckland</v>
      </c>
      <c r="C142" s="37" t="str">
        <f>VLOOKUP($A142,'AU2017-EDB (Adjusted)'!$A$17:$J$2020,C$9,)</f>
        <v>Vector Lines</v>
      </c>
      <c r="D142" s="65">
        <f>VLOOKUP($A142,'AU2017-EDB (Adjusted)'!$A$17:$J$2020,D$9,)</f>
        <v>3170</v>
      </c>
      <c r="E142" s="65">
        <f>VLOOKUP($A142,'AU2017-EDB (Adjusted)'!$A$17:$J$2020,E$9,)</f>
        <v>3310</v>
      </c>
      <c r="F142" s="65">
        <f>VLOOKUP($A142,'AU2017-EDB (Adjusted)'!$A$17:$J$2020,F$9,)</f>
        <v>3450</v>
      </c>
    </row>
    <row r="143" spans="1:6" x14ac:dyDescent="0.25">
      <c r="A143" s="37" t="s">
        <v>726</v>
      </c>
      <c r="B143" s="37" t="str">
        <f>VLOOKUP($A143,'AU2017-EDB (Adjusted)'!$A$17:$J$2020,B$9,)</f>
        <v>Auckland</v>
      </c>
      <c r="C143" s="37" t="str">
        <f>VLOOKUP($A143,'AU2017-EDB (Adjusted)'!$A$17:$J$2020,C$9,)</f>
        <v>Vector Lines</v>
      </c>
      <c r="D143" s="65">
        <f>VLOOKUP($A143,'AU2017-EDB (Adjusted)'!$A$17:$J$2020,D$9,)</f>
        <v>6390</v>
      </c>
      <c r="E143" s="65">
        <f>VLOOKUP($A143,'AU2017-EDB (Adjusted)'!$A$17:$J$2020,E$9,)</f>
        <v>6750</v>
      </c>
      <c r="F143" s="65">
        <f>VLOOKUP($A143,'AU2017-EDB (Adjusted)'!$A$17:$J$2020,F$9,)</f>
        <v>6980</v>
      </c>
    </row>
    <row r="144" spans="1:6" x14ac:dyDescent="0.25">
      <c r="A144" s="37" t="s">
        <v>825</v>
      </c>
      <c r="B144" s="37" t="str">
        <f>VLOOKUP($A144,'AU2017-EDB (Adjusted)'!$A$17:$J$2020,B$9,)</f>
        <v>Auckland</v>
      </c>
      <c r="C144" s="37" t="str">
        <f>VLOOKUP($A144,'AU2017-EDB (Adjusted)'!$A$17:$J$2020,C$9,)</f>
        <v>Vector Lines</v>
      </c>
      <c r="D144" s="65">
        <f>VLOOKUP($A144,'AU2017-EDB (Adjusted)'!$A$17:$J$2020,D$9,)</f>
        <v>4860</v>
      </c>
      <c r="E144" s="65">
        <f>VLOOKUP($A144,'AU2017-EDB (Adjusted)'!$A$17:$J$2020,E$9,)</f>
        <v>5100</v>
      </c>
      <c r="F144" s="65">
        <f>VLOOKUP($A144,'AU2017-EDB (Adjusted)'!$A$17:$J$2020,F$9,)</f>
        <v>5270</v>
      </c>
    </row>
    <row r="145" spans="1:6" x14ac:dyDescent="0.25">
      <c r="A145" s="37" t="s">
        <v>722</v>
      </c>
      <c r="B145" s="37" t="str">
        <f>VLOOKUP($A145,'AU2017-EDB (Adjusted)'!$A$17:$J$2020,B$9,)</f>
        <v>Auckland</v>
      </c>
      <c r="C145" s="37" t="str">
        <f>VLOOKUP($A145,'AU2017-EDB (Adjusted)'!$A$17:$J$2020,C$9,)</f>
        <v>Vector Lines</v>
      </c>
      <c r="D145" s="65">
        <f>VLOOKUP($A145,'AU2017-EDB (Adjusted)'!$A$17:$J$2020,D$9,)</f>
        <v>5420</v>
      </c>
      <c r="E145" s="65">
        <f>VLOOKUP($A145,'AU2017-EDB (Adjusted)'!$A$17:$J$2020,E$9,)</f>
        <v>5710</v>
      </c>
      <c r="F145" s="65">
        <f>VLOOKUP($A145,'AU2017-EDB (Adjusted)'!$A$17:$J$2020,F$9,)</f>
        <v>5940</v>
      </c>
    </row>
    <row r="146" spans="1:6" x14ac:dyDescent="0.25">
      <c r="A146" s="37" t="s">
        <v>85</v>
      </c>
      <c r="B146" s="37" t="str">
        <f>VLOOKUP($A146,'AU2017-EDB (Adjusted)'!$A$17:$J$2020,B$9,)</f>
        <v>Auckland</v>
      </c>
      <c r="C146" s="37" t="str">
        <f>VLOOKUP($A146,'AU2017-EDB (Adjusted)'!$A$17:$J$2020,C$9,)</f>
        <v>Vector Lines</v>
      </c>
      <c r="D146" s="65">
        <f>VLOOKUP($A146,'AU2017-EDB (Adjusted)'!$A$17:$J$2020,D$9,)</f>
        <v>5080</v>
      </c>
      <c r="E146" s="65">
        <f>VLOOKUP($A146,'AU2017-EDB (Adjusted)'!$A$17:$J$2020,E$9,)</f>
        <v>5370</v>
      </c>
      <c r="F146" s="65">
        <f>VLOOKUP($A146,'AU2017-EDB (Adjusted)'!$A$17:$J$2020,F$9,)</f>
        <v>5520</v>
      </c>
    </row>
    <row r="147" spans="1:6" x14ac:dyDescent="0.25">
      <c r="A147" s="37" t="s">
        <v>932</v>
      </c>
      <c r="B147" s="37" t="str">
        <f>VLOOKUP($A147,'AU2017-EDB (Adjusted)'!$A$17:$J$2020,B$9,)</f>
        <v>Auckland</v>
      </c>
      <c r="C147" s="37" t="str">
        <f>VLOOKUP($A147,'AU2017-EDB (Adjusted)'!$A$17:$J$2020,C$9,)</f>
        <v>Vector Lines</v>
      </c>
      <c r="D147" s="65">
        <f>VLOOKUP($A147,'AU2017-EDB (Adjusted)'!$A$17:$J$2020,D$9,)</f>
        <v>2720</v>
      </c>
      <c r="E147" s="65">
        <f>VLOOKUP($A147,'AU2017-EDB (Adjusted)'!$A$17:$J$2020,E$9,)</f>
        <v>3200</v>
      </c>
      <c r="F147" s="65">
        <f>VLOOKUP($A147,'AU2017-EDB (Adjusted)'!$A$17:$J$2020,F$9,)</f>
        <v>3310</v>
      </c>
    </row>
    <row r="148" spans="1:6" x14ac:dyDescent="0.25">
      <c r="A148" s="37" t="s">
        <v>745</v>
      </c>
      <c r="B148" s="37" t="str">
        <f>VLOOKUP($A148,'AU2017-EDB (Adjusted)'!$A$17:$J$2020,B$9,)</f>
        <v>Auckland</v>
      </c>
      <c r="C148" s="37" t="str">
        <f>VLOOKUP($A148,'AU2017-EDB (Adjusted)'!$A$17:$J$2020,C$9,)</f>
        <v>Vector Lines</v>
      </c>
      <c r="D148" s="65">
        <f>VLOOKUP($A148,'AU2017-EDB (Adjusted)'!$A$17:$J$2020,D$9,)</f>
        <v>1610</v>
      </c>
      <c r="E148" s="65">
        <f>VLOOKUP($A148,'AU2017-EDB (Adjusted)'!$A$17:$J$2020,E$9,)</f>
        <v>1750</v>
      </c>
      <c r="F148" s="65">
        <f>VLOOKUP($A148,'AU2017-EDB (Adjusted)'!$A$17:$J$2020,F$9,)</f>
        <v>1890</v>
      </c>
    </row>
    <row r="149" spans="1:6" x14ac:dyDescent="0.25">
      <c r="A149" s="37" t="s">
        <v>740</v>
      </c>
      <c r="B149" s="37" t="str">
        <f>VLOOKUP($A149,'AU2017-EDB (Adjusted)'!$A$17:$J$2020,B$9,)</f>
        <v>Auckland</v>
      </c>
      <c r="C149" s="37" t="str">
        <f>VLOOKUP($A149,'AU2017-EDB (Adjusted)'!$A$17:$J$2020,C$9,)</f>
        <v>Vector Lines</v>
      </c>
      <c r="D149" s="65">
        <f>VLOOKUP($A149,'AU2017-EDB (Adjusted)'!$A$17:$J$2020,D$9,)</f>
        <v>5700</v>
      </c>
      <c r="E149" s="65">
        <f>VLOOKUP($A149,'AU2017-EDB (Adjusted)'!$A$17:$J$2020,E$9,)</f>
        <v>6350</v>
      </c>
      <c r="F149" s="65">
        <f>VLOOKUP($A149,'AU2017-EDB (Adjusted)'!$A$17:$J$2020,F$9,)</f>
        <v>6590</v>
      </c>
    </row>
    <row r="150" spans="1:6" x14ac:dyDescent="0.25">
      <c r="A150" s="37" t="s">
        <v>942</v>
      </c>
      <c r="B150" s="37" t="str">
        <f>VLOOKUP($A150,'AU2017-EDB (Adjusted)'!$A$17:$J$2020,B$9,)</f>
        <v>Auckland</v>
      </c>
      <c r="C150" s="37" t="str">
        <f>VLOOKUP($A150,'AU2017-EDB (Adjusted)'!$A$17:$J$2020,C$9,)</f>
        <v>Vector Lines</v>
      </c>
      <c r="D150" s="65">
        <f>VLOOKUP($A150,'AU2017-EDB (Adjusted)'!$A$17:$J$2020,D$9,)</f>
        <v>850</v>
      </c>
      <c r="E150" s="65">
        <f>VLOOKUP($A150,'AU2017-EDB (Adjusted)'!$A$17:$J$2020,E$9,)</f>
        <v>1430</v>
      </c>
      <c r="F150" s="65">
        <f>VLOOKUP($A150,'AU2017-EDB (Adjusted)'!$A$17:$J$2020,F$9,)</f>
        <v>1550</v>
      </c>
    </row>
    <row r="151" spans="1:6" x14ac:dyDescent="0.25">
      <c r="A151" s="37" t="s">
        <v>130</v>
      </c>
      <c r="B151" s="37" t="str">
        <f>VLOOKUP($A151,'AU2017-EDB (Adjusted)'!$A$17:$J$2020,B$9,)</f>
        <v>Auckland</v>
      </c>
      <c r="C151" s="37" t="str">
        <f>VLOOKUP($A151,'AU2017-EDB (Adjusted)'!$A$17:$J$2020,C$9,)</f>
        <v>Vector Lines</v>
      </c>
      <c r="D151" s="65">
        <f>VLOOKUP($A151,'AU2017-EDB (Adjusted)'!$A$17:$J$2020,D$9,)</f>
        <v>920</v>
      </c>
      <c r="E151" s="65">
        <f>VLOOKUP($A151,'AU2017-EDB (Adjusted)'!$A$17:$J$2020,E$9,)</f>
        <v>940</v>
      </c>
      <c r="F151" s="65">
        <f>VLOOKUP($A151,'AU2017-EDB (Adjusted)'!$A$17:$J$2020,F$9,)</f>
        <v>950</v>
      </c>
    </row>
    <row r="152" spans="1:6" x14ac:dyDescent="0.25">
      <c r="A152" s="37" t="s">
        <v>774</v>
      </c>
      <c r="B152" s="37" t="str">
        <f>VLOOKUP($A152,'AU2017-EDB (Adjusted)'!$A$17:$J$2020,B$9,)</f>
        <v>Auckland</v>
      </c>
      <c r="C152" s="37" t="str">
        <f>VLOOKUP($A152,'AU2017-EDB (Adjusted)'!$A$17:$J$2020,C$9,)</f>
        <v>Vector Lines</v>
      </c>
      <c r="D152" s="65">
        <f>VLOOKUP($A152,'AU2017-EDB (Adjusted)'!$A$17:$J$2020,D$9,)</f>
        <v>4510</v>
      </c>
      <c r="E152" s="65">
        <f>VLOOKUP($A152,'AU2017-EDB (Adjusted)'!$A$17:$J$2020,E$9,)</f>
        <v>4710</v>
      </c>
      <c r="F152" s="65">
        <f>VLOOKUP($A152,'AU2017-EDB (Adjusted)'!$A$17:$J$2020,F$9,)</f>
        <v>4900</v>
      </c>
    </row>
    <row r="153" spans="1:6" x14ac:dyDescent="0.25">
      <c r="A153" s="37" t="s">
        <v>89</v>
      </c>
      <c r="B153" s="37" t="str">
        <f>VLOOKUP($A153,'AU2017-EDB (Adjusted)'!$A$17:$J$2020,B$9,)</f>
        <v>Auckland</v>
      </c>
      <c r="C153" s="37" t="str">
        <f>VLOOKUP($A153,'AU2017-EDB (Adjusted)'!$A$17:$J$2020,C$9,)</f>
        <v>Vector Lines</v>
      </c>
      <c r="D153" s="65">
        <f>VLOOKUP($A153,'AU2017-EDB (Adjusted)'!$A$17:$J$2020,D$9,)</f>
        <v>10250</v>
      </c>
      <c r="E153" s="65">
        <f>VLOOKUP($A153,'AU2017-EDB (Adjusted)'!$A$17:$J$2020,E$9,)</f>
        <v>10650</v>
      </c>
      <c r="F153" s="65">
        <f>VLOOKUP($A153,'AU2017-EDB (Adjusted)'!$A$17:$J$2020,F$9,)</f>
        <v>11100</v>
      </c>
    </row>
    <row r="154" spans="1:6" x14ac:dyDescent="0.25">
      <c r="A154" s="37" t="s">
        <v>150</v>
      </c>
      <c r="B154" s="37" t="str">
        <f>VLOOKUP($A154,'AU2017-EDB (Adjusted)'!$A$17:$J$2020,B$9,)</f>
        <v>Auckland</v>
      </c>
      <c r="C154" s="37" t="str">
        <f>VLOOKUP($A154,'AU2017-EDB (Adjusted)'!$A$17:$J$2020,C$9,)</f>
        <v>Vector Lines</v>
      </c>
      <c r="D154" s="65">
        <f>VLOOKUP($A154,'AU2017-EDB (Adjusted)'!$A$17:$J$2020,D$9,)</f>
        <v>5240</v>
      </c>
      <c r="E154" s="65">
        <f>VLOOKUP($A154,'AU2017-EDB (Adjusted)'!$A$17:$J$2020,E$9,)</f>
        <v>5440</v>
      </c>
      <c r="F154" s="65">
        <f>VLOOKUP($A154,'AU2017-EDB (Adjusted)'!$A$17:$J$2020,F$9,)</f>
        <v>5600</v>
      </c>
    </row>
    <row r="155" spans="1:6" x14ac:dyDescent="0.25">
      <c r="A155" s="37" t="s">
        <v>836</v>
      </c>
      <c r="B155" s="37" t="str">
        <f>VLOOKUP($A155,'AU2017-EDB (Adjusted)'!$A$17:$J$2020,B$9,)</f>
        <v>Auckland</v>
      </c>
      <c r="C155" s="37" t="str">
        <f>VLOOKUP($A155,'AU2017-EDB (Adjusted)'!$A$17:$J$2020,C$9,)</f>
        <v>Vector Lines</v>
      </c>
      <c r="D155" s="65">
        <f>VLOOKUP($A155,'AU2017-EDB (Adjusted)'!$A$17:$J$2020,D$9,)</f>
        <v>4330</v>
      </c>
      <c r="E155" s="65">
        <f>VLOOKUP($A155,'AU2017-EDB (Adjusted)'!$A$17:$J$2020,E$9,)</f>
        <v>4740</v>
      </c>
      <c r="F155" s="65">
        <f>VLOOKUP($A155,'AU2017-EDB (Adjusted)'!$A$17:$J$2020,F$9,)</f>
        <v>5160</v>
      </c>
    </row>
    <row r="156" spans="1:6" x14ac:dyDescent="0.25">
      <c r="A156" s="37" t="s">
        <v>835</v>
      </c>
      <c r="B156" s="37" t="str">
        <f>VLOOKUP($A156,'AU2017-EDB (Adjusted)'!$A$17:$J$2020,B$9,)</f>
        <v>Auckland</v>
      </c>
      <c r="C156" s="37" t="str">
        <f>VLOOKUP($A156,'AU2017-EDB (Adjusted)'!$A$17:$J$2020,C$9,)</f>
        <v>Vector Lines</v>
      </c>
      <c r="D156" s="65">
        <f>VLOOKUP($A156,'AU2017-EDB (Adjusted)'!$A$17:$J$2020,D$9,)</f>
        <v>4010</v>
      </c>
      <c r="E156" s="65">
        <f>VLOOKUP($A156,'AU2017-EDB (Adjusted)'!$A$17:$J$2020,E$9,)</f>
        <v>4210</v>
      </c>
      <c r="F156" s="65">
        <f>VLOOKUP($A156,'AU2017-EDB (Adjusted)'!$A$17:$J$2020,F$9,)</f>
        <v>4410</v>
      </c>
    </row>
    <row r="157" spans="1:6" x14ac:dyDescent="0.25">
      <c r="A157" s="37" t="s">
        <v>697</v>
      </c>
      <c r="B157" s="37" t="str">
        <f>VLOOKUP($A157,'AU2017-EDB (Adjusted)'!$A$17:$J$2020,B$9,)</f>
        <v>Auckland</v>
      </c>
      <c r="C157" s="37" t="str">
        <f>VLOOKUP($A157,'AU2017-EDB (Adjusted)'!$A$17:$J$2020,C$9,)</f>
        <v>Vector Lines</v>
      </c>
      <c r="D157" s="65">
        <f>VLOOKUP($A157,'AU2017-EDB (Adjusted)'!$A$17:$J$2020,D$9,)</f>
        <v>3780</v>
      </c>
      <c r="E157" s="65">
        <f>VLOOKUP($A157,'AU2017-EDB (Adjusted)'!$A$17:$J$2020,E$9,)</f>
        <v>4450</v>
      </c>
      <c r="F157" s="65">
        <f>VLOOKUP($A157,'AU2017-EDB (Adjusted)'!$A$17:$J$2020,F$9,)</f>
        <v>5130</v>
      </c>
    </row>
    <row r="158" spans="1:6" x14ac:dyDescent="0.25">
      <c r="A158" s="37" t="s">
        <v>53</v>
      </c>
      <c r="B158" s="37" t="str">
        <f>VLOOKUP($A158,'AU2017-EDB (Adjusted)'!$A$17:$J$2020,B$9,)</f>
        <v>Auckland</v>
      </c>
      <c r="C158" s="37" t="str">
        <f>VLOOKUP($A158,'AU2017-EDB (Adjusted)'!$A$17:$J$2020,C$9,)</f>
        <v>Vector Lines</v>
      </c>
      <c r="D158" s="65">
        <f>VLOOKUP($A158,'AU2017-EDB (Adjusted)'!$A$17:$J$2020,D$9,)</f>
        <v>30</v>
      </c>
      <c r="E158" s="65">
        <f>VLOOKUP($A158,'AU2017-EDB (Adjusted)'!$A$17:$J$2020,E$9,)</f>
        <v>30</v>
      </c>
      <c r="F158" s="65">
        <f>VLOOKUP($A158,'AU2017-EDB (Adjusted)'!$A$17:$J$2020,F$9,)</f>
        <v>30</v>
      </c>
    </row>
    <row r="159" spans="1:6" x14ac:dyDescent="0.25">
      <c r="A159" s="37" t="s">
        <v>924</v>
      </c>
      <c r="B159" s="37" t="str">
        <f>VLOOKUP($A159,'AU2017-EDB (Adjusted)'!$A$17:$J$2020,B$9,)</f>
        <v>Auckland</v>
      </c>
      <c r="C159" s="37" t="str">
        <f>VLOOKUP($A159,'AU2017-EDB (Adjusted)'!$A$17:$J$2020,C$9,)</f>
        <v>Vector Lines</v>
      </c>
      <c r="D159" s="65">
        <f>VLOOKUP($A159,'AU2017-EDB (Adjusted)'!$A$17:$J$2020,D$9,)</f>
        <v>4220</v>
      </c>
      <c r="E159" s="65">
        <f>VLOOKUP($A159,'AU2017-EDB (Adjusted)'!$A$17:$J$2020,E$9,)</f>
        <v>4380</v>
      </c>
      <c r="F159" s="65">
        <f>VLOOKUP($A159,'AU2017-EDB (Adjusted)'!$A$17:$J$2020,F$9,)</f>
        <v>4530</v>
      </c>
    </row>
    <row r="160" spans="1:6" x14ac:dyDescent="0.25">
      <c r="A160" s="37" t="s">
        <v>920</v>
      </c>
      <c r="B160" s="37" t="str">
        <f>VLOOKUP($A160,'AU2017-EDB (Adjusted)'!$A$17:$J$2020,B$9,)</f>
        <v>Auckland</v>
      </c>
      <c r="C160" s="37" t="str">
        <f>VLOOKUP($A160,'AU2017-EDB (Adjusted)'!$A$17:$J$2020,C$9,)</f>
        <v>Vector Lines</v>
      </c>
      <c r="D160" s="65">
        <f>VLOOKUP($A160,'AU2017-EDB (Adjusted)'!$A$17:$J$2020,D$9,)</f>
        <v>10</v>
      </c>
      <c r="E160" s="65">
        <f>VLOOKUP($A160,'AU2017-EDB (Adjusted)'!$A$17:$J$2020,E$9,)</f>
        <v>10</v>
      </c>
      <c r="F160" s="65">
        <f>VLOOKUP($A160,'AU2017-EDB (Adjusted)'!$A$17:$J$2020,F$9,)</f>
        <v>10</v>
      </c>
    </row>
    <row r="161" spans="1:6" x14ac:dyDescent="0.25">
      <c r="A161" s="37" t="s">
        <v>883</v>
      </c>
      <c r="B161" s="37" t="str">
        <f>VLOOKUP($A161,'AU2017-EDB (Adjusted)'!$A$17:$J$2020,B$9,)</f>
        <v>Auckland</v>
      </c>
      <c r="C161" s="37" t="str">
        <f>VLOOKUP($A161,'AU2017-EDB (Adjusted)'!$A$17:$J$2020,C$9,)</f>
        <v>Vector Lines</v>
      </c>
      <c r="D161" s="65">
        <f>VLOOKUP($A161,'AU2017-EDB (Adjusted)'!$A$17:$J$2020,D$9,)</f>
        <v>6090</v>
      </c>
      <c r="E161" s="65">
        <f>VLOOKUP($A161,'AU2017-EDB (Adjusted)'!$A$17:$J$2020,E$9,)</f>
        <v>6560</v>
      </c>
      <c r="F161" s="65">
        <f>VLOOKUP($A161,'AU2017-EDB (Adjusted)'!$A$17:$J$2020,F$9,)</f>
        <v>6920</v>
      </c>
    </row>
    <row r="162" spans="1:6" x14ac:dyDescent="0.25">
      <c r="A162" s="37" t="s">
        <v>970</v>
      </c>
      <c r="B162" s="37" t="str">
        <f>VLOOKUP($A162,'AU2017-EDB (Adjusted)'!$A$17:$J$2020,B$9,)</f>
        <v>Auckland</v>
      </c>
      <c r="C162" s="37" t="str">
        <f>VLOOKUP($A162,'AU2017-EDB (Adjusted)'!$A$17:$J$2020,C$9,)</f>
        <v>Vector Lines</v>
      </c>
      <c r="D162" s="65">
        <f>VLOOKUP($A162,'AU2017-EDB (Adjusted)'!$A$17:$J$2020,D$9,)</f>
        <v>5730</v>
      </c>
      <c r="E162" s="65">
        <f>VLOOKUP($A162,'AU2017-EDB (Adjusted)'!$A$17:$J$2020,E$9,)</f>
        <v>5960</v>
      </c>
      <c r="F162" s="65">
        <f>VLOOKUP($A162,'AU2017-EDB (Adjusted)'!$A$17:$J$2020,F$9,)</f>
        <v>6180</v>
      </c>
    </row>
    <row r="163" spans="1:6" x14ac:dyDescent="0.25">
      <c r="A163" s="37" t="s">
        <v>960</v>
      </c>
      <c r="B163" s="37" t="str">
        <f>VLOOKUP($A163,'AU2017-EDB (Adjusted)'!$A$17:$J$2020,B$9,)</f>
        <v>Auckland</v>
      </c>
      <c r="C163" s="37" t="str">
        <f>VLOOKUP($A163,'AU2017-EDB (Adjusted)'!$A$17:$J$2020,C$9,)</f>
        <v>Vector Lines</v>
      </c>
      <c r="D163" s="65">
        <f>VLOOKUP($A163,'AU2017-EDB (Adjusted)'!$A$17:$J$2020,D$9,)</f>
        <v>4160</v>
      </c>
      <c r="E163" s="65">
        <f>VLOOKUP($A163,'AU2017-EDB (Adjusted)'!$A$17:$J$2020,E$9,)</f>
        <v>4380</v>
      </c>
      <c r="F163" s="65">
        <f>VLOOKUP($A163,'AU2017-EDB (Adjusted)'!$A$17:$J$2020,F$9,)</f>
        <v>4490</v>
      </c>
    </row>
    <row r="164" spans="1:6" x14ac:dyDescent="0.25">
      <c r="A164" s="37" t="s">
        <v>131</v>
      </c>
      <c r="B164" s="37" t="str">
        <f>VLOOKUP($A164,'AU2017-EDB (Adjusted)'!$A$17:$J$2020,B$9,)</f>
        <v>Auckland</v>
      </c>
      <c r="C164" s="37" t="str">
        <f>VLOOKUP($A164,'AU2017-EDB (Adjusted)'!$A$17:$J$2020,C$9,)</f>
        <v>Vector Lines</v>
      </c>
      <c r="D164" s="65">
        <f>VLOOKUP($A164,'AU2017-EDB (Adjusted)'!$A$17:$J$2020,D$9,)</f>
        <v>5570</v>
      </c>
      <c r="E164" s="65">
        <f>VLOOKUP($A164,'AU2017-EDB (Adjusted)'!$A$17:$J$2020,E$9,)</f>
        <v>5840</v>
      </c>
      <c r="F164" s="65">
        <f>VLOOKUP($A164,'AU2017-EDB (Adjusted)'!$A$17:$J$2020,F$9,)</f>
        <v>6000</v>
      </c>
    </row>
    <row r="165" spans="1:6" x14ac:dyDescent="0.25">
      <c r="A165" s="37" t="s">
        <v>49</v>
      </c>
      <c r="B165" s="37" t="str">
        <f>VLOOKUP($A165,'AU2017-EDB (Adjusted)'!$A$17:$J$2020,B$9,)</f>
        <v>Auckland</v>
      </c>
      <c r="C165" s="37" t="str">
        <f>VLOOKUP($A165,'AU2017-EDB (Adjusted)'!$A$17:$J$2020,C$9,)</f>
        <v>Vector Lines</v>
      </c>
      <c r="D165" s="65">
        <f>VLOOKUP($A165,'AU2017-EDB (Adjusted)'!$A$17:$J$2020,D$9,)</f>
        <v>1560</v>
      </c>
      <c r="E165" s="65">
        <f>VLOOKUP($A165,'AU2017-EDB (Adjusted)'!$A$17:$J$2020,E$9,)</f>
        <v>1600</v>
      </c>
      <c r="F165" s="65">
        <f>VLOOKUP($A165,'AU2017-EDB (Adjusted)'!$A$17:$J$2020,F$9,)</f>
        <v>1640</v>
      </c>
    </row>
    <row r="166" spans="1:6" x14ac:dyDescent="0.25">
      <c r="A166" s="37" t="s">
        <v>84</v>
      </c>
      <c r="B166" s="37" t="str">
        <f>VLOOKUP($A166,'AU2017-EDB (Adjusted)'!$A$17:$J$2020,B$9,)</f>
        <v>Auckland</v>
      </c>
      <c r="C166" s="37" t="str">
        <f>VLOOKUP($A166,'AU2017-EDB (Adjusted)'!$A$17:$J$2020,C$9,)</f>
        <v>Vector Lines</v>
      </c>
      <c r="D166" s="65">
        <f>VLOOKUP($A166,'AU2017-EDB (Adjusted)'!$A$17:$J$2020,D$9,)</f>
        <v>6630</v>
      </c>
      <c r="E166" s="65">
        <f>VLOOKUP($A166,'AU2017-EDB (Adjusted)'!$A$17:$J$2020,E$9,)</f>
        <v>6950</v>
      </c>
      <c r="F166" s="65">
        <f>VLOOKUP($A166,'AU2017-EDB (Adjusted)'!$A$17:$J$2020,F$9,)</f>
        <v>7290</v>
      </c>
    </row>
    <row r="167" spans="1:6" x14ac:dyDescent="0.25">
      <c r="A167" s="37" t="s">
        <v>710</v>
      </c>
      <c r="B167" s="37" t="str">
        <f>VLOOKUP($A167,'AU2017-EDB (Adjusted)'!$A$17:$J$2020,B$9,)</f>
        <v>Auckland</v>
      </c>
      <c r="C167" s="37" t="str">
        <f>VLOOKUP($A167,'AU2017-EDB (Adjusted)'!$A$17:$J$2020,C$9,)</f>
        <v>Vector Lines</v>
      </c>
      <c r="D167" s="65">
        <f>VLOOKUP($A167,'AU2017-EDB (Adjusted)'!$A$17:$J$2020,D$9,)</f>
        <v>2930</v>
      </c>
      <c r="E167" s="65">
        <f>VLOOKUP($A167,'AU2017-EDB (Adjusted)'!$A$17:$J$2020,E$9,)</f>
        <v>3080</v>
      </c>
      <c r="F167" s="65">
        <f>VLOOKUP($A167,'AU2017-EDB (Adjusted)'!$A$17:$J$2020,F$9,)</f>
        <v>3250</v>
      </c>
    </row>
    <row r="168" spans="1:6" x14ac:dyDescent="0.25">
      <c r="A168" s="37" t="s">
        <v>70</v>
      </c>
      <c r="B168" s="37" t="str">
        <f>VLOOKUP($A168,'AU2017-EDB (Adjusted)'!$A$17:$J$2020,B$9,)</f>
        <v>Auckland</v>
      </c>
      <c r="C168" s="37" t="str">
        <f>VLOOKUP($A168,'AU2017-EDB (Adjusted)'!$A$17:$J$2020,C$9,)</f>
        <v>Vector Lines</v>
      </c>
      <c r="D168" s="65">
        <f>VLOOKUP($A168,'AU2017-EDB (Adjusted)'!$A$17:$J$2020,D$9,)</f>
        <v>650</v>
      </c>
      <c r="E168" s="65">
        <f>VLOOKUP($A168,'AU2017-EDB (Adjusted)'!$A$17:$J$2020,E$9,)</f>
        <v>760</v>
      </c>
      <c r="F168" s="65">
        <f>VLOOKUP($A168,'AU2017-EDB (Adjusted)'!$A$17:$J$2020,F$9,)</f>
        <v>870</v>
      </c>
    </row>
    <row r="169" spans="1:6" x14ac:dyDescent="0.25">
      <c r="A169" s="37" t="s">
        <v>92</v>
      </c>
      <c r="B169" s="37" t="str">
        <f>VLOOKUP($A169,'AU2017-EDB (Adjusted)'!$A$17:$J$2020,B$9,)</f>
        <v>Auckland</v>
      </c>
      <c r="C169" s="37" t="str">
        <f>VLOOKUP($A169,'AU2017-EDB (Adjusted)'!$A$17:$J$2020,C$9,)</f>
        <v>Vector Lines</v>
      </c>
      <c r="D169" s="65">
        <f>VLOOKUP($A169,'AU2017-EDB (Adjusted)'!$A$17:$J$2020,D$9,)</f>
        <v>6430</v>
      </c>
      <c r="E169" s="65">
        <f>VLOOKUP($A169,'AU2017-EDB (Adjusted)'!$A$17:$J$2020,E$9,)</f>
        <v>6780</v>
      </c>
      <c r="F169" s="65">
        <f>VLOOKUP($A169,'AU2017-EDB (Adjusted)'!$A$17:$J$2020,F$9,)</f>
        <v>7260</v>
      </c>
    </row>
    <row r="170" spans="1:6" x14ac:dyDescent="0.25">
      <c r="A170" s="37" t="s">
        <v>760</v>
      </c>
      <c r="B170" s="37" t="str">
        <f>VLOOKUP($A170,'AU2017-EDB (Adjusted)'!$A$17:$J$2020,B$9,)</f>
        <v>Auckland</v>
      </c>
      <c r="C170" s="37" t="str">
        <f>VLOOKUP($A170,'AU2017-EDB (Adjusted)'!$A$17:$J$2020,C$9,)</f>
        <v>Vector Lines</v>
      </c>
      <c r="D170" s="65">
        <f>VLOOKUP($A170,'AU2017-EDB (Adjusted)'!$A$17:$J$2020,D$9,)</f>
        <v>5490</v>
      </c>
      <c r="E170" s="65">
        <f>VLOOKUP($A170,'AU2017-EDB (Adjusted)'!$A$17:$J$2020,E$9,)</f>
        <v>6150</v>
      </c>
      <c r="F170" s="65">
        <f>VLOOKUP($A170,'AU2017-EDB (Adjusted)'!$A$17:$J$2020,F$9,)</f>
        <v>6860</v>
      </c>
    </row>
    <row r="171" spans="1:6" x14ac:dyDescent="0.25">
      <c r="A171" s="37" t="s">
        <v>776</v>
      </c>
      <c r="B171" s="37" t="str">
        <f>VLOOKUP($A171,'AU2017-EDB (Adjusted)'!$A$17:$J$2020,B$9,)</f>
        <v>Auckland</v>
      </c>
      <c r="C171" s="37" t="str">
        <f>VLOOKUP($A171,'AU2017-EDB (Adjusted)'!$A$17:$J$2020,C$9,)</f>
        <v>Vector Lines</v>
      </c>
      <c r="D171" s="65">
        <f>VLOOKUP($A171,'AU2017-EDB (Adjusted)'!$A$17:$J$2020,D$9,)</f>
        <v>2430</v>
      </c>
      <c r="E171" s="65">
        <f>VLOOKUP($A171,'AU2017-EDB (Adjusted)'!$A$17:$J$2020,E$9,)</f>
        <v>2500</v>
      </c>
      <c r="F171" s="65">
        <f>VLOOKUP($A171,'AU2017-EDB (Adjusted)'!$A$17:$J$2020,F$9,)</f>
        <v>2580</v>
      </c>
    </row>
    <row r="172" spans="1:6" x14ac:dyDescent="0.25">
      <c r="A172" s="37" t="s">
        <v>802</v>
      </c>
      <c r="B172" s="37" t="str">
        <f>VLOOKUP($A172,'AU2017-EDB (Adjusted)'!$A$17:$J$2020,B$9,)</f>
        <v>Auckland</v>
      </c>
      <c r="C172" s="37" t="str">
        <f>VLOOKUP($A172,'AU2017-EDB (Adjusted)'!$A$17:$J$2020,C$9,)</f>
        <v>Vector Lines</v>
      </c>
      <c r="D172" s="65">
        <f>VLOOKUP($A172,'AU2017-EDB (Adjusted)'!$A$17:$J$2020,D$9,)</f>
        <v>1930</v>
      </c>
      <c r="E172" s="65">
        <f>VLOOKUP($A172,'AU2017-EDB (Adjusted)'!$A$17:$J$2020,E$9,)</f>
        <v>2110</v>
      </c>
      <c r="F172" s="65">
        <f>VLOOKUP($A172,'AU2017-EDB (Adjusted)'!$A$17:$J$2020,F$9,)</f>
        <v>2290</v>
      </c>
    </row>
    <row r="173" spans="1:6" x14ac:dyDescent="0.25">
      <c r="A173" s="37" t="s">
        <v>827</v>
      </c>
      <c r="B173" s="37" t="str">
        <f>VLOOKUP($A173,'AU2017-EDB (Adjusted)'!$A$17:$J$2020,B$9,)</f>
        <v>Auckland</v>
      </c>
      <c r="C173" s="37" t="str">
        <f>VLOOKUP($A173,'AU2017-EDB (Adjusted)'!$A$17:$J$2020,C$9,)</f>
        <v>Vector Lines</v>
      </c>
      <c r="D173" s="65">
        <f>VLOOKUP($A173,'AU2017-EDB (Adjusted)'!$A$17:$J$2020,D$9,)</f>
        <v>3060</v>
      </c>
      <c r="E173" s="65">
        <f>VLOOKUP($A173,'AU2017-EDB (Adjusted)'!$A$17:$J$2020,E$9,)</f>
        <v>3130</v>
      </c>
      <c r="F173" s="65">
        <f>VLOOKUP($A173,'AU2017-EDB (Adjusted)'!$A$17:$J$2020,F$9,)</f>
        <v>3210</v>
      </c>
    </row>
    <row r="174" spans="1:6" x14ac:dyDescent="0.25">
      <c r="A174" s="37" t="s">
        <v>149</v>
      </c>
      <c r="B174" s="37" t="str">
        <f>VLOOKUP($A174,'AU2017-EDB (Adjusted)'!$A$17:$J$2020,B$9,)</f>
        <v>Auckland</v>
      </c>
      <c r="C174" s="37" t="str">
        <f>VLOOKUP($A174,'AU2017-EDB (Adjusted)'!$A$17:$J$2020,C$9,)</f>
        <v>Vector Lines</v>
      </c>
      <c r="D174" s="65">
        <f>VLOOKUP($A174,'AU2017-EDB (Adjusted)'!$A$17:$J$2020,D$9,)</f>
        <v>50</v>
      </c>
      <c r="E174" s="65">
        <f>VLOOKUP($A174,'AU2017-EDB (Adjusted)'!$A$17:$J$2020,E$9,)</f>
        <v>60</v>
      </c>
      <c r="F174" s="65">
        <f>VLOOKUP($A174,'AU2017-EDB (Adjusted)'!$A$17:$J$2020,F$9,)</f>
        <v>70</v>
      </c>
    </row>
    <row r="175" spans="1:6" x14ac:dyDescent="0.25">
      <c r="A175" s="37" t="s">
        <v>144</v>
      </c>
      <c r="B175" s="37" t="str">
        <f>VLOOKUP($A175,'AU2017-EDB (Adjusted)'!$A$17:$J$2020,B$9,)</f>
        <v>Auckland</v>
      </c>
      <c r="C175" s="37" t="str">
        <f>VLOOKUP($A175,'AU2017-EDB (Adjusted)'!$A$17:$J$2020,C$9,)</f>
        <v>Vector Lines</v>
      </c>
      <c r="D175" s="65">
        <f>VLOOKUP($A175,'AU2017-EDB (Adjusted)'!$A$17:$J$2020,D$9,)</f>
        <v>4680</v>
      </c>
      <c r="E175" s="65">
        <f>VLOOKUP($A175,'AU2017-EDB (Adjusted)'!$A$17:$J$2020,E$9,)</f>
        <v>4850</v>
      </c>
      <c r="F175" s="65">
        <f>VLOOKUP($A175,'AU2017-EDB (Adjusted)'!$A$17:$J$2020,F$9,)</f>
        <v>4950</v>
      </c>
    </row>
    <row r="176" spans="1:6" x14ac:dyDescent="0.25">
      <c r="A176" s="37" t="s">
        <v>982</v>
      </c>
      <c r="B176" s="37" t="str">
        <f>VLOOKUP($A176,'AU2017-EDB (Adjusted)'!$A$17:$J$2020,B$9,)</f>
        <v>Auckland</v>
      </c>
      <c r="C176" s="37" t="str">
        <f>VLOOKUP($A176,'AU2017-EDB (Adjusted)'!$A$17:$J$2020,C$9,)</f>
        <v>Vector Lines</v>
      </c>
      <c r="D176" s="65">
        <f>VLOOKUP($A176,'AU2017-EDB (Adjusted)'!$A$17:$J$2020,D$9,)</f>
        <v>5840</v>
      </c>
      <c r="E176" s="65">
        <f>VLOOKUP($A176,'AU2017-EDB (Adjusted)'!$A$17:$J$2020,E$9,)</f>
        <v>6150</v>
      </c>
      <c r="F176" s="65">
        <f>VLOOKUP($A176,'AU2017-EDB (Adjusted)'!$A$17:$J$2020,F$9,)</f>
        <v>6340</v>
      </c>
    </row>
    <row r="177" spans="1:6" x14ac:dyDescent="0.25">
      <c r="A177" s="37" t="s">
        <v>863</v>
      </c>
      <c r="B177" s="37" t="str">
        <f>VLOOKUP($A177,'AU2017-EDB (Adjusted)'!$A$17:$J$2020,B$9,)</f>
        <v>Auckland</v>
      </c>
      <c r="C177" s="37" t="str">
        <f>VLOOKUP($A177,'AU2017-EDB (Adjusted)'!$A$17:$J$2020,C$9,)</f>
        <v>Vector Lines</v>
      </c>
      <c r="D177" s="65">
        <f>VLOOKUP($A177,'AU2017-EDB (Adjusted)'!$A$17:$J$2020,D$9,)</f>
        <v>5590</v>
      </c>
      <c r="E177" s="65">
        <f>VLOOKUP($A177,'AU2017-EDB (Adjusted)'!$A$17:$J$2020,E$9,)</f>
        <v>6220</v>
      </c>
      <c r="F177" s="65">
        <f>VLOOKUP($A177,'AU2017-EDB (Adjusted)'!$A$17:$J$2020,F$9,)</f>
        <v>6670</v>
      </c>
    </row>
    <row r="178" spans="1:6" x14ac:dyDescent="0.25">
      <c r="A178" s="37" t="s">
        <v>589</v>
      </c>
      <c r="B178" s="37" t="str">
        <f>VLOOKUP($A178,'AU2017-EDB (Adjusted)'!$A$17:$J$2020,B$9,)</f>
        <v>Auckland</v>
      </c>
      <c r="C178" s="37" t="str">
        <f>VLOOKUP($A178,'AU2017-EDB (Adjusted)'!$A$17:$J$2020,C$9,)</f>
        <v>Vector Lines</v>
      </c>
      <c r="D178" s="65">
        <f>VLOOKUP($A178,'AU2017-EDB (Adjusted)'!$A$17:$J$2020,D$9,)</f>
        <v>9080</v>
      </c>
      <c r="E178" s="65">
        <f>VLOOKUP($A178,'AU2017-EDB (Adjusted)'!$A$17:$J$2020,E$9,)</f>
        <v>9800</v>
      </c>
      <c r="F178" s="65">
        <f>VLOOKUP($A178,'AU2017-EDB (Adjusted)'!$A$17:$J$2020,F$9,)</f>
        <v>10300</v>
      </c>
    </row>
    <row r="179" spans="1:6" x14ac:dyDescent="0.25">
      <c r="A179" s="37" t="s">
        <v>803</v>
      </c>
      <c r="B179" s="37" t="str">
        <f>VLOOKUP($A179,'AU2017-EDB (Adjusted)'!$A$17:$J$2020,B$9,)</f>
        <v>Auckland</v>
      </c>
      <c r="C179" s="37" t="str">
        <f>VLOOKUP($A179,'AU2017-EDB (Adjusted)'!$A$17:$J$2020,C$9,)</f>
        <v>Vector Lines</v>
      </c>
      <c r="D179" s="65">
        <f>VLOOKUP($A179,'AU2017-EDB (Adjusted)'!$A$17:$J$2020,D$9,)</f>
        <v>4880</v>
      </c>
      <c r="E179" s="65">
        <f>VLOOKUP($A179,'AU2017-EDB (Adjusted)'!$A$17:$J$2020,E$9,)</f>
        <v>8830</v>
      </c>
      <c r="F179" s="65">
        <f>VLOOKUP($A179,'AU2017-EDB (Adjusted)'!$A$17:$J$2020,F$9,)</f>
        <v>11900</v>
      </c>
    </row>
    <row r="180" spans="1:6" x14ac:dyDescent="0.25">
      <c r="A180" s="37" t="s">
        <v>804</v>
      </c>
      <c r="B180" s="37" t="str">
        <f>VLOOKUP($A180,'AU2017-EDB (Adjusted)'!$A$17:$J$2020,B$9,)</f>
        <v>Auckland</v>
      </c>
      <c r="C180" s="37" t="str">
        <f>VLOOKUP($A180,'AU2017-EDB (Adjusted)'!$A$17:$J$2020,C$9,)</f>
        <v>Vector Lines</v>
      </c>
      <c r="D180" s="65">
        <f>VLOOKUP($A180,'AU2017-EDB (Adjusted)'!$A$17:$J$2020,D$9,)</f>
        <v>2420</v>
      </c>
      <c r="E180" s="65">
        <f>VLOOKUP($A180,'AU2017-EDB (Adjusted)'!$A$17:$J$2020,E$9,)</f>
        <v>2540</v>
      </c>
      <c r="F180" s="65">
        <f>VLOOKUP($A180,'AU2017-EDB (Adjusted)'!$A$17:$J$2020,F$9,)</f>
        <v>2670</v>
      </c>
    </row>
    <row r="181" spans="1:6" x14ac:dyDescent="0.25">
      <c r="A181" s="37" t="s">
        <v>160</v>
      </c>
      <c r="B181" s="37" t="str">
        <f>VLOOKUP($A181,'AU2017-EDB (Adjusted)'!$A$17:$J$2020,B$9,)</f>
        <v>Auckland</v>
      </c>
      <c r="C181" s="37" t="str">
        <f>VLOOKUP($A181,'AU2017-EDB (Adjusted)'!$A$17:$J$2020,C$9,)</f>
        <v>Vector Lines</v>
      </c>
      <c r="D181" s="65">
        <f>VLOOKUP($A181,'AU2017-EDB (Adjusted)'!$A$17:$J$2020,D$9,)</f>
        <v>7180</v>
      </c>
      <c r="E181" s="65">
        <f>VLOOKUP($A181,'AU2017-EDB (Adjusted)'!$A$17:$J$2020,E$9,)</f>
        <v>7520</v>
      </c>
      <c r="F181" s="65">
        <f>VLOOKUP($A181,'AU2017-EDB (Adjusted)'!$A$17:$J$2020,F$9,)</f>
        <v>7650</v>
      </c>
    </row>
    <row r="182" spans="1:6" x14ac:dyDescent="0.25">
      <c r="A182" s="37" t="s">
        <v>975</v>
      </c>
      <c r="B182" s="37" t="str">
        <f>VLOOKUP($A182,'AU2017-EDB (Adjusted)'!$A$17:$J$2020,B$9,)</f>
        <v>Auckland</v>
      </c>
      <c r="C182" s="37" t="str">
        <f>VLOOKUP($A182,'AU2017-EDB (Adjusted)'!$A$17:$J$2020,C$9,)</f>
        <v>Vector Lines</v>
      </c>
      <c r="D182" s="65">
        <f>VLOOKUP($A182,'AU2017-EDB (Adjusted)'!$A$17:$J$2020,D$9,)</f>
        <v>2470</v>
      </c>
      <c r="E182" s="65">
        <f>VLOOKUP($A182,'AU2017-EDB (Adjusted)'!$A$17:$J$2020,E$9,)</f>
        <v>2510</v>
      </c>
      <c r="F182" s="65">
        <f>VLOOKUP($A182,'AU2017-EDB (Adjusted)'!$A$17:$J$2020,F$9,)</f>
        <v>2540</v>
      </c>
    </row>
    <row r="183" spans="1:6" x14ac:dyDescent="0.25">
      <c r="A183" s="37" t="s">
        <v>906</v>
      </c>
      <c r="B183" s="37" t="str">
        <f>VLOOKUP($A183,'AU2017-EDB (Adjusted)'!$A$17:$J$2020,B$9,)</f>
        <v>Auckland</v>
      </c>
      <c r="C183" s="37" t="str">
        <f>VLOOKUP($A183,'AU2017-EDB (Adjusted)'!$A$17:$J$2020,C$9,)</f>
        <v>Vector Lines</v>
      </c>
      <c r="D183" s="65">
        <f>VLOOKUP($A183,'AU2017-EDB (Adjusted)'!$A$17:$J$2020,D$9,)</f>
        <v>7320</v>
      </c>
      <c r="E183" s="65">
        <f>VLOOKUP($A183,'AU2017-EDB (Adjusted)'!$A$17:$J$2020,E$9,)</f>
        <v>7640</v>
      </c>
      <c r="F183" s="65">
        <f>VLOOKUP($A183,'AU2017-EDB (Adjusted)'!$A$17:$J$2020,F$9,)</f>
        <v>7930</v>
      </c>
    </row>
    <row r="184" spans="1:6" x14ac:dyDescent="0.25">
      <c r="A184" s="37" t="s">
        <v>930</v>
      </c>
      <c r="B184" s="37" t="str">
        <f>VLOOKUP($A184,'AU2017-EDB (Adjusted)'!$A$17:$J$2020,B$9,)</f>
        <v>Auckland</v>
      </c>
      <c r="C184" s="37" t="str">
        <f>VLOOKUP($A184,'AU2017-EDB (Adjusted)'!$A$17:$J$2020,C$9,)</f>
        <v>Vector Lines</v>
      </c>
      <c r="D184" s="65">
        <f>VLOOKUP($A184,'AU2017-EDB (Adjusted)'!$A$17:$J$2020,D$9,)</f>
        <v>5620</v>
      </c>
      <c r="E184" s="65">
        <f>VLOOKUP($A184,'AU2017-EDB (Adjusted)'!$A$17:$J$2020,E$9,)</f>
        <v>5860</v>
      </c>
      <c r="F184" s="65">
        <f>VLOOKUP($A184,'AU2017-EDB (Adjusted)'!$A$17:$J$2020,F$9,)</f>
        <v>6040</v>
      </c>
    </row>
    <row r="185" spans="1:6" x14ac:dyDescent="0.25">
      <c r="A185" s="37" t="s">
        <v>905</v>
      </c>
      <c r="B185" s="37" t="str">
        <f>VLOOKUP($A185,'AU2017-EDB (Adjusted)'!$A$17:$J$2020,B$9,)</f>
        <v>Auckland</v>
      </c>
      <c r="C185" s="37" t="str">
        <f>VLOOKUP($A185,'AU2017-EDB (Adjusted)'!$A$17:$J$2020,C$9,)</f>
        <v>Vector Lines</v>
      </c>
      <c r="D185" s="65">
        <f>VLOOKUP($A185,'AU2017-EDB (Adjusted)'!$A$17:$J$2020,D$9,)</f>
        <v>3150</v>
      </c>
      <c r="E185" s="65">
        <f>VLOOKUP($A185,'AU2017-EDB (Adjusted)'!$A$17:$J$2020,E$9,)</f>
        <v>3430</v>
      </c>
      <c r="F185" s="65">
        <f>VLOOKUP($A185,'AU2017-EDB (Adjusted)'!$A$17:$J$2020,F$9,)</f>
        <v>3650</v>
      </c>
    </row>
    <row r="186" spans="1:6" x14ac:dyDescent="0.25">
      <c r="A186" s="37" t="s">
        <v>682</v>
      </c>
      <c r="B186" s="37" t="str">
        <f>VLOOKUP($A186,'AU2017-EDB (Adjusted)'!$A$17:$J$2020,B$9,)</f>
        <v>Auckland</v>
      </c>
      <c r="C186" s="37" t="str">
        <f>VLOOKUP($A186,'AU2017-EDB (Adjusted)'!$A$17:$J$2020,C$9,)</f>
        <v>Vector Lines</v>
      </c>
      <c r="D186" s="65">
        <f>VLOOKUP($A186,'AU2017-EDB (Adjusted)'!$A$17:$J$2020,D$9,)</f>
        <v>2950</v>
      </c>
      <c r="E186" s="65">
        <f>VLOOKUP($A186,'AU2017-EDB (Adjusted)'!$A$17:$J$2020,E$9,)</f>
        <v>4380</v>
      </c>
      <c r="F186" s="65">
        <f>VLOOKUP($A186,'AU2017-EDB (Adjusted)'!$A$17:$J$2020,F$9,)</f>
        <v>5330</v>
      </c>
    </row>
    <row r="187" spans="1:6" x14ac:dyDescent="0.25">
      <c r="A187" s="37" t="s">
        <v>952</v>
      </c>
      <c r="B187" s="37" t="str">
        <f>VLOOKUP($A187,'AU2017-EDB (Adjusted)'!$A$17:$J$2020,B$9,)</f>
        <v>Auckland</v>
      </c>
      <c r="C187" s="37" t="str">
        <f>VLOOKUP($A187,'AU2017-EDB (Adjusted)'!$A$17:$J$2020,C$9,)</f>
        <v>Vector Lines</v>
      </c>
      <c r="D187" s="65">
        <f>VLOOKUP($A187,'AU2017-EDB (Adjusted)'!$A$17:$J$2020,D$9,)</f>
        <v>2590</v>
      </c>
      <c r="E187" s="65">
        <f>VLOOKUP($A187,'AU2017-EDB (Adjusted)'!$A$17:$J$2020,E$9,)</f>
        <v>2660</v>
      </c>
      <c r="F187" s="65">
        <f>VLOOKUP($A187,'AU2017-EDB (Adjusted)'!$A$17:$J$2020,F$9,)</f>
        <v>2710</v>
      </c>
    </row>
    <row r="188" spans="1:6" x14ac:dyDescent="0.25">
      <c r="A188" s="37" t="s">
        <v>2008</v>
      </c>
      <c r="B188" s="37" t="str">
        <f>VLOOKUP($A188,'AU2017-EDB (Adjusted)'!$A$17:$J$2020,B$9,)</f>
        <v>Auckland</v>
      </c>
      <c r="C188" s="37" t="str">
        <f>VLOOKUP($A188,'AU2017-EDB (Adjusted)'!$A$17:$J$2020,C$9,)</f>
        <v>Vector Lines</v>
      </c>
      <c r="D188" s="65">
        <f>VLOOKUP($A188,'AU2017-EDB (Adjusted)'!$A$17:$J$2020,D$9,)</f>
        <v>180</v>
      </c>
      <c r="E188" s="65">
        <f>VLOOKUP($A188,'AU2017-EDB (Adjusted)'!$A$17:$J$2020,E$9,)</f>
        <v>180</v>
      </c>
      <c r="F188" s="65">
        <f>VLOOKUP($A188,'AU2017-EDB (Adjusted)'!$A$17:$J$2020,F$9,)</f>
        <v>180</v>
      </c>
    </row>
    <row r="189" spans="1:6" x14ac:dyDescent="0.25">
      <c r="A189" s="37" t="s">
        <v>719</v>
      </c>
      <c r="B189" s="37" t="str">
        <f>VLOOKUP($A189,'AU2017-EDB (Adjusted)'!$A$17:$J$2020,B$9,)</f>
        <v>Auckland</v>
      </c>
      <c r="C189" s="37" t="str">
        <f>VLOOKUP($A189,'AU2017-EDB (Adjusted)'!$A$17:$J$2020,C$9,)</f>
        <v>Vector Lines</v>
      </c>
      <c r="D189" s="65">
        <f>VLOOKUP($A189,'AU2017-EDB (Adjusted)'!$A$17:$J$2020,D$9,)</f>
        <v>5430</v>
      </c>
      <c r="E189" s="65">
        <f>VLOOKUP($A189,'AU2017-EDB (Adjusted)'!$A$17:$J$2020,E$9,)</f>
        <v>5810</v>
      </c>
      <c r="F189" s="65">
        <f>VLOOKUP($A189,'AU2017-EDB (Adjusted)'!$A$17:$J$2020,F$9,)</f>
        <v>6070</v>
      </c>
    </row>
    <row r="190" spans="1:6" x14ac:dyDescent="0.25">
      <c r="A190" s="37" t="s">
        <v>104</v>
      </c>
      <c r="B190" s="37" t="str">
        <f>VLOOKUP($A190,'AU2017-EDB (Adjusted)'!$A$17:$J$2020,B$9,)</f>
        <v>Auckland</v>
      </c>
      <c r="C190" s="37" t="str">
        <f>VLOOKUP($A190,'AU2017-EDB (Adjusted)'!$A$17:$J$2020,C$9,)</f>
        <v>Vector Lines</v>
      </c>
      <c r="D190" s="65">
        <f>VLOOKUP($A190,'AU2017-EDB (Adjusted)'!$A$17:$J$2020,D$9,)</f>
        <v>2960</v>
      </c>
      <c r="E190" s="65">
        <f>VLOOKUP($A190,'AU2017-EDB (Adjusted)'!$A$17:$J$2020,E$9,)</f>
        <v>3110</v>
      </c>
      <c r="F190" s="65">
        <f>VLOOKUP($A190,'AU2017-EDB (Adjusted)'!$A$17:$J$2020,F$9,)</f>
        <v>3240</v>
      </c>
    </row>
    <row r="191" spans="1:6" x14ac:dyDescent="0.25">
      <c r="A191" s="37" t="s">
        <v>691</v>
      </c>
      <c r="B191" s="37" t="str">
        <f>VLOOKUP($A191,'AU2017-EDB (Adjusted)'!$A$17:$J$2020,B$9,)</f>
        <v>Auckland</v>
      </c>
      <c r="C191" s="37" t="str">
        <f>VLOOKUP($A191,'AU2017-EDB (Adjusted)'!$A$17:$J$2020,C$9,)</f>
        <v>Vector Lines</v>
      </c>
      <c r="D191" s="65">
        <f>VLOOKUP($A191,'AU2017-EDB (Adjusted)'!$A$17:$J$2020,D$9,)</f>
        <v>600</v>
      </c>
      <c r="E191" s="65">
        <f>VLOOKUP($A191,'AU2017-EDB (Adjusted)'!$A$17:$J$2020,E$9,)</f>
        <v>630</v>
      </c>
      <c r="F191" s="65">
        <f>VLOOKUP($A191,'AU2017-EDB (Adjusted)'!$A$17:$J$2020,F$9,)</f>
        <v>670</v>
      </c>
    </row>
    <row r="192" spans="1:6" x14ac:dyDescent="0.25">
      <c r="A192" s="37" t="s">
        <v>69</v>
      </c>
      <c r="B192" s="37" t="str">
        <f>VLOOKUP($A192,'AU2017-EDB (Adjusted)'!$A$17:$J$2020,B$9,)</f>
        <v>Auckland</v>
      </c>
      <c r="C192" s="37" t="str">
        <f>VLOOKUP($A192,'AU2017-EDB (Adjusted)'!$A$17:$J$2020,C$9,)</f>
        <v>Vector Lines</v>
      </c>
      <c r="D192" s="65">
        <f>VLOOKUP($A192,'AU2017-EDB (Adjusted)'!$A$17:$J$2020,D$9,)</f>
        <v>2980</v>
      </c>
      <c r="E192" s="65">
        <f>VLOOKUP($A192,'AU2017-EDB (Adjusted)'!$A$17:$J$2020,E$9,)</f>
        <v>3300</v>
      </c>
      <c r="F192" s="65">
        <f>VLOOKUP($A192,'AU2017-EDB (Adjusted)'!$A$17:$J$2020,F$9,)</f>
        <v>3640</v>
      </c>
    </row>
    <row r="193" spans="1:6" x14ac:dyDescent="0.25">
      <c r="A193" s="37" t="s">
        <v>754</v>
      </c>
      <c r="B193" s="37" t="str">
        <f>VLOOKUP($A193,'AU2017-EDB (Adjusted)'!$A$17:$J$2020,B$9,)</f>
        <v>Auckland</v>
      </c>
      <c r="C193" s="37" t="str">
        <f>VLOOKUP($A193,'AU2017-EDB (Adjusted)'!$A$17:$J$2020,C$9,)</f>
        <v>Vector Lines</v>
      </c>
      <c r="D193" s="65">
        <f>VLOOKUP($A193,'AU2017-EDB (Adjusted)'!$A$17:$J$2020,D$9,)</f>
        <v>4770</v>
      </c>
      <c r="E193" s="65">
        <f>VLOOKUP($A193,'AU2017-EDB (Adjusted)'!$A$17:$J$2020,E$9,)</f>
        <v>5140</v>
      </c>
      <c r="F193" s="65">
        <f>VLOOKUP($A193,'AU2017-EDB (Adjusted)'!$A$17:$J$2020,F$9,)</f>
        <v>5390</v>
      </c>
    </row>
    <row r="194" spans="1:6" x14ac:dyDescent="0.25">
      <c r="A194" s="37" t="s">
        <v>769</v>
      </c>
      <c r="B194" s="37" t="str">
        <f>VLOOKUP($A194,'AU2017-EDB (Adjusted)'!$A$17:$J$2020,B$9,)</f>
        <v>Auckland</v>
      </c>
      <c r="C194" s="37" t="str">
        <f>VLOOKUP($A194,'AU2017-EDB (Adjusted)'!$A$17:$J$2020,C$9,)</f>
        <v>Vector Lines</v>
      </c>
      <c r="D194" s="65">
        <f>VLOOKUP($A194,'AU2017-EDB (Adjusted)'!$A$17:$J$2020,D$9,)</f>
        <v>3530</v>
      </c>
      <c r="E194" s="65">
        <f>VLOOKUP($A194,'AU2017-EDB (Adjusted)'!$A$17:$J$2020,E$9,)</f>
        <v>3710</v>
      </c>
      <c r="F194" s="65">
        <f>VLOOKUP($A194,'AU2017-EDB (Adjusted)'!$A$17:$J$2020,F$9,)</f>
        <v>3860</v>
      </c>
    </row>
    <row r="195" spans="1:6" x14ac:dyDescent="0.25">
      <c r="A195" s="37" t="s">
        <v>983</v>
      </c>
      <c r="B195" s="37" t="str">
        <f>VLOOKUP($A195,'AU2017-EDB (Adjusted)'!$A$17:$J$2020,B$9,)</f>
        <v>Auckland</v>
      </c>
      <c r="C195" s="37" t="str">
        <f>VLOOKUP($A195,'AU2017-EDB (Adjusted)'!$A$17:$J$2020,C$9,)</f>
        <v>Vector Lines</v>
      </c>
      <c r="D195" s="65">
        <f>VLOOKUP($A195,'AU2017-EDB (Adjusted)'!$A$17:$J$2020,D$9,)</f>
        <v>1120</v>
      </c>
      <c r="E195" s="65">
        <f>VLOOKUP($A195,'AU2017-EDB (Adjusted)'!$A$17:$J$2020,E$9,)</f>
        <v>1180</v>
      </c>
      <c r="F195" s="65">
        <f>VLOOKUP($A195,'AU2017-EDB (Adjusted)'!$A$17:$J$2020,F$9,)</f>
        <v>1240</v>
      </c>
    </row>
    <row r="196" spans="1:6" x14ac:dyDescent="0.25">
      <c r="A196" s="37" t="s">
        <v>64</v>
      </c>
      <c r="B196" s="37" t="str">
        <f>VLOOKUP($A196,'AU2017-EDB (Adjusted)'!$A$17:$J$2020,B$9,)</f>
        <v>Auckland</v>
      </c>
      <c r="C196" s="37" t="str">
        <f>VLOOKUP($A196,'AU2017-EDB (Adjusted)'!$A$17:$J$2020,C$9,)</f>
        <v>Vector Lines</v>
      </c>
      <c r="D196" s="65">
        <f>VLOOKUP($A196,'AU2017-EDB (Adjusted)'!$A$17:$J$2020,D$9,)</f>
        <v>90</v>
      </c>
      <c r="E196" s="65">
        <f>VLOOKUP($A196,'AU2017-EDB (Adjusted)'!$A$17:$J$2020,E$9,)</f>
        <v>100</v>
      </c>
      <c r="F196" s="65">
        <f>VLOOKUP($A196,'AU2017-EDB (Adjusted)'!$A$17:$J$2020,F$9,)</f>
        <v>100</v>
      </c>
    </row>
    <row r="197" spans="1:6" x14ac:dyDescent="0.25">
      <c r="A197" s="37" t="s">
        <v>771</v>
      </c>
      <c r="B197" s="37" t="str">
        <f>VLOOKUP($A197,'AU2017-EDB (Adjusted)'!$A$17:$J$2020,B$9,)</f>
        <v>Auckland</v>
      </c>
      <c r="C197" s="37" t="str">
        <f>VLOOKUP($A197,'AU2017-EDB (Adjusted)'!$A$17:$J$2020,C$9,)</f>
        <v>Vector Lines</v>
      </c>
      <c r="D197" s="65">
        <f>VLOOKUP($A197,'AU2017-EDB (Adjusted)'!$A$17:$J$2020,D$9,)</f>
        <v>5300</v>
      </c>
      <c r="E197" s="65">
        <f>VLOOKUP($A197,'AU2017-EDB (Adjusted)'!$A$17:$J$2020,E$9,)</f>
        <v>5460</v>
      </c>
      <c r="F197" s="65">
        <f>VLOOKUP($A197,'AU2017-EDB (Adjusted)'!$A$17:$J$2020,F$9,)</f>
        <v>5640</v>
      </c>
    </row>
    <row r="198" spans="1:6" x14ac:dyDescent="0.25">
      <c r="A198" s="37" t="s">
        <v>148</v>
      </c>
      <c r="B198" s="37" t="str">
        <f>VLOOKUP($A198,'AU2017-EDB (Adjusted)'!$A$17:$J$2020,B$9,)</f>
        <v>Auckland</v>
      </c>
      <c r="C198" s="37" t="str">
        <f>VLOOKUP($A198,'AU2017-EDB (Adjusted)'!$A$17:$J$2020,C$9,)</f>
        <v>Vector Lines</v>
      </c>
      <c r="D198" s="65">
        <f>VLOOKUP($A198,'AU2017-EDB (Adjusted)'!$A$17:$J$2020,D$9,)</f>
        <v>3670</v>
      </c>
      <c r="E198" s="65">
        <f>VLOOKUP($A198,'AU2017-EDB (Adjusted)'!$A$17:$J$2020,E$9,)</f>
        <v>3660</v>
      </c>
      <c r="F198" s="65">
        <f>VLOOKUP($A198,'AU2017-EDB (Adjusted)'!$A$17:$J$2020,F$9,)</f>
        <v>3650</v>
      </c>
    </row>
    <row r="199" spans="1:6" x14ac:dyDescent="0.25">
      <c r="A199" s="37" t="s">
        <v>99</v>
      </c>
      <c r="B199" s="37" t="str">
        <f>VLOOKUP($A199,'AU2017-EDB (Adjusted)'!$A$17:$J$2020,B$9,)</f>
        <v>Auckland</v>
      </c>
      <c r="C199" s="37" t="str">
        <f>VLOOKUP($A199,'AU2017-EDB (Adjusted)'!$A$17:$J$2020,C$9,)</f>
        <v>Vector Lines</v>
      </c>
      <c r="D199" s="65">
        <f>VLOOKUP($A199,'AU2017-EDB (Adjusted)'!$A$17:$J$2020,D$9,)</f>
        <v>4340</v>
      </c>
      <c r="E199" s="65">
        <f>VLOOKUP($A199,'AU2017-EDB (Adjusted)'!$A$17:$J$2020,E$9,)</f>
        <v>4960</v>
      </c>
      <c r="F199" s="65">
        <f>VLOOKUP($A199,'AU2017-EDB (Adjusted)'!$A$17:$J$2020,F$9,)</f>
        <v>5180</v>
      </c>
    </row>
    <row r="200" spans="1:6" x14ac:dyDescent="0.25">
      <c r="A200" s="37" t="s">
        <v>747</v>
      </c>
      <c r="B200" s="37" t="str">
        <f>VLOOKUP($A200,'AU2017-EDB (Adjusted)'!$A$17:$J$2020,B$9,)</f>
        <v>Auckland</v>
      </c>
      <c r="C200" s="37" t="str">
        <f>VLOOKUP($A200,'AU2017-EDB (Adjusted)'!$A$17:$J$2020,C$9,)</f>
        <v>Vector Lines</v>
      </c>
      <c r="D200" s="65">
        <f>VLOOKUP($A200,'AU2017-EDB (Adjusted)'!$A$17:$J$2020,D$9,)</f>
        <v>5440</v>
      </c>
      <c r="E200" s="65">
        <f>VLOOKUP($A200,'AU2017-EDB (Adjusted)'!$A$17:$J$2020,E$9,)</f>
        <v>5900</v>
      </c>
      <c r="F200" s="65">
        <f>VLOOKUP($A200,'AU2017-EDB (Adjusted)'!$A$17:$J$2020,F$9,)</f>
        <v>6200</v>
      </c>
    </row>
    <row r="201" spans="1:6" x14ac:dyDescent="0.25">
      <c r="A201" s="37" t="s">
        <v>795</v>
      </c>
      <c r="B201" s="37" t="str">
        <f>VLOOKUP($A201,'AU2017-EDB (Adjusted)'!$A$17:$J$2020,B$9,)</f>
        <v>Auckland</v>
      </c>
      <c r="C201" s="37" t="str">
        <f>VLOOKUP($A201,'AU2017-EDB (Adjusted)'!$A$17:$J$2020,C$9,)</f>
        <v>Vector Lines</v>
      </c>
      <c r="D201" s="65">
        <f>VLOOKUP($A201,'AU2017-EDB (Adjusted)'!$A$17:$J$2020,D$9,)</f>
        <v>4320</v>
      </c>
      <c r="E201" s="65">
        <f>VLOOKUP($A201,'AU2017-EDB (Adjusted)'!$A$17:$J$2020,E$9,)</f>
        <v>4560</v>
      </c>
      <c r="F201" s="65">
        <f>VLOOKUP($A201,'AU2017-EDB (Adjusted)'!$A$17:$J$2020,F$9,)</f>
        <v>4710</v>
      </c>
    </row>
    <row r="202" spans="1:6" x14ac:dyDescent="0.25">
      <c r="A202" s="37" t="s">
        <v>120</v>
      </c>
      <c r="B202" s="37" t="str">
        <f>VLOOKUP($A202,'AU2017-EDB (Adjusted)'!$A$17:$J$2020,B$9,)</f>
        <v>Auckland</v>
      </c>
      <c r="C202" s="37" t="str">
        <f>VLOOKUP($A202,'AU2017-EDB (Adjusted)'!$A$17:$J$2020,C$9,)</f>
        <v>Vector Lines</v>
      </c>
      <c r="D202" s="65">
        <f>VLOOKUP($A202,'AU2017-EDB (Adjusted)'!$A$17:$J$2020,D$9,)</f>
        <v>3880</v>
      </c>
      <c r="E202" s="65">
        <f>VLOOKUP($A202,'AU2017-EDB (Adjusted)'!$A$17:$J$2020,E$9,)</f>
        <v>4120</v>
      </c>
      <c r="F202" s="65">
        <f>VLOOKUP($A202,'AU2017-EDB (Adjusted)'!$A$17:$J$2020,F$9,)</f>
        <v>4270</v>
      </c>
    </row>
    <row r="203" spans="1:6" x14ac:dyDescent="0.25">
      <c r="A203" s="37" t="s">
        <v>159</v>
      </c>
      <c r="B203" s="37" t="str">
        <f>VLOOKUP($A203,'AU2017-EDB (Adjusted)'!$A$17:$J$2020,B$9,)</f>
        <v>Auckland</v>
      </c>
      <c r="C203" s="37" t="str">
        <f>VLOOKUP($A203,'AU2017-EDB (Adjusted)'!$A$17:$J$2020,C$9,)</f>
        <v>Vector Lines</v>
      </c>
      <c r="D203" s="65">
        <f>VLOOKUP($A203,'AU2017-EDB (Adjusted)'!$A$17:$J$2020,D$9,)</f>
        <v>7080</v>
      </c>
      <c r="E203" s="65">
        <f>VLOOKUP($A203,'AU2017-EDB (Adjusted)'!$A$17:$J$2020,E$9,)</f>
        <v>7470</v>
      </c>
      <c r="F203" s="65">
        <f>VLOOKUP($A203,'AU2017-EDB (Adjusted)'!$A$17:$J$2020,F$9,)</f>
        <v>7770</v>
      </c>
    </row>
    <row r="204" spans="1:6" x14ac:dyDescent="0.25">
      <c r="A204" s="37" t="s">
        <v>780</v>
      </c>
      <c r="B204" s="37" t="str">
        <f>VLOOKUP($A204,'AU2017-EDB (Adjusted)'!$A$17:$J$2020,B$9,)</f>
        <v>Auckland</v>
      </c>
      <c r="C204" s="37" t="str">
        <f>VLOOKUP($A204,'AU2017-EDB (Adjusted)'!$A$17:$J$2020,C$9,)</f>
        <v>Vector Lines</v>
      </c>
      <c r="D204" s="65">
        <f>VLOOKUP($A204,'AU2017-EDB (Adjusted)'!$A$17:$J$2020,D$9,)</f>
        <v>3980</v>
      </c>
      <c r="E204" s="65">
        <f>VLOOKUP($A204,'AU2017-EDB (Adjusted)'!$A$17:$J$2020,E$9,)</f>
        <v>4210</v>
      </c>
      <c r="F204" s="65">
        <f>VLOOKUP($A204,'AU2017-EDB (Adjusted)'!$A$17:$J$2020,F$9,)</f>
        <v>4330</v>
      </c>
    </row>
    <row r="205" spans="1:6" x14ac:dyDescent="0.25">
      <c r="A205" s="37" t="s">
        <v>47</v>
      </c>
      <c r="B205" s="37" t="str">
        <f>VLOOKUP($A205,'AU2017-EDB (Adjusted)'!$A$17:$J$2020,B$9,)</f>
        <v>Auckland</v>
      </c>
      <c r="C205" s="37" t="str">
        <f>VLOOKUP($A205,'AU2017-EDB (Adjusted)'!$A$17:$J$2020,C$9,)</f>
        <v>Vector Lines</v>
      </c>
      <c r="D205" s="65">
        <f>VLOOKUP($A205,'AU2017-EDB (Adjusted)'!$A$17:$J$2020,D$9,)</f>
        <v>1740</v>
      </c>
      <c r="E205" s="65">
        <f>VLOOKUP($A205,'AU2017-EDB (Adjusted)'!$A$17:$J$2020,E$9,)</f>
        <v>2100</v>
      </c>
      <c r="F205" s="65">
        <f>VLOOKUP($A205,'AU2017-EDB (Adjusted)'!$A$17:$J$2020,F$9,)</f>
        <v>2490</v>
      </c>
    </row>
    <row r="206" spans="1:6" x14ac:dyDescent="0.25">
      <c r="A206" s="37" t="s">
        <v>48</v>
      </c>
      <c r="B206" s="37" t="str">
        <f>VLOOKUP($A206,'AU2017-EDB (Adjusted)'!$A$17:$J$2020,B$9,)</f>
        <v>Auckland</v>
      </c>
      <c r="C206" s="37" t="str">
        <f>VLOOKUP($A206,'AU2017-EDB (Adjusted)'!$A$17:$J$2020,C$9,)</f>
        <v>Vector Lines</v>
      </c>
      <c r="D206" s="65">
        <f>VLOOKUP($A206,'AU2017-EDB (Adjusted)'!$A$17:$J$2020,D$9,)</f>
        <v>2040</v>
      </c>
      <c r="E206" s="65">
        <f>VLOOKUP($A206,'AU2017-EDB (Adjusted)'!$A$17:$J$2020,E$9,)</f>
        <v>2300</v>
      </c>
      <c r="F206" s="65">
        <f>VLOOKUP($A206,'AU2017-EDB (Adjusted)'!$A$17:$J$2020,F$9,)</f>
        <v>2580</v>
      </c>
    </row>
    <row r="207" spans="1:6" x14ac:dyDescent="0.25">
      <c r="A207" s="37" t="s">
        <v>95</v>
      </c>
      <c r="B207" s="37" t="str">
        <f>VLOOKUP($A207,'AU2017-EDB (Adjusted)'!$A$17:$J$2020,B$9,)</f>
        <v>Auckland</v>
      </c>
      <c r="C207" s="37" t="str">
        <f>VLOOKUP($A207,'AU2017-EDB (Adjusted)'!$A$17:$J$2020,C$9,)</f>
        <v>Vector Lines</v>
      </c>
      <c r="D207" s="65">
        <f>VLOOKUP($A207,'AU2017-EDB (Adjusted)'!$A$17:$J$2020,D$9,)</f>
        <v>2670</v>
      </c>
      <c r="E207" s="65">
        <f>VLOOKUP($A207,'AU2017-EDB (Adjusted)'!$A$17:$J$2020,E$9,)</f>
        <v>2740</v>
      </c>
      <c r="F207" s="65">
        <f>VLOOKUP($A207,'AU2017-EDB (Adjusted)'!$A$17:$J$2020,F$9,)</f>
        <v>2760</v>
      </c>
    </row>
    <row r="208" spans="1:6" x14ac:dyDescent="0.25">
      <c r="A208" s="37" t="s">
        <v>718</v>
      </c>
      <c r="B208" s="37" t="str">
        <f>VLOOKUP($A208,'AU2017-EDB (Adjusted)'!$A$17:$J$2020,B$9,)</f>
        <v>Auckland</v>
      </c>
      <c r="C208" s="37" t="str">
        <f>VLOOKUP($A208,'AU2017-EDB (Adjusted)'!$A$17:$J$2020,C$9,)</f>
        <v>Vector Lines</v>
      </c>
      <c r="D208" s="65">
        <f>VLOOKUP($A208,'AU2017-EDB (Adjusted)'!$A$17:$J$2020,D$9,)</f>
        <v>5920</v>
      </c>
      <c r="E208" s="65">
        <f>VLOOKUP($A208,'AU2017-EDB (Adjusted)'!$A$17:$J$2020,E$9,)</f>
        <v>6210</v>
      </c>
      <c r="F208" s="65">
        <f>VLOOKUP($A208,'AU2017-EDB (Adjusted)'!$A$17:$J$2020,F$9,)</f>
        <v>6510</v>
      </c>
    </row>
    <row r="209" spans="1:6" x14ac:dyDescent="0.25">
      <c r="A209" s="37" t="s">
        <v>164</v>
      </c>
      <c r="B209" s="37" t="str">
        <f>VLOOKUP($A209,'AU2017-EDB (Adjusted)'!$A$17:$J$2020,B$9,)</f>
        <v>Auckland</v>
      </c>
      <c r="C209" s="37" t="str">
        <f>VLOOKUP($A209,'AU2017-EDB (Adjusted)'!$A$17:$J$2020,C$9,)</f>
        <v>Vector Lines</v>
      </c>
      <c r="D209" s="65">
        <f>VLOOKUP($A209,'AU2017-EDB (Adjusted)'!$A$17:$J$2020,D$9,)</f>
        <v>6110</v>
      </c>
      <c r="E209" s="65">
        <f>VLOOKUP($A209,'AU2017-EDB (Adjusted)'!$A$17:$J$2020,E$9,)</f>
        <v>6330</v>
      </c>
      <c r="F209" s="65">
        <f>VLOOKUP($A209,'AU2017-EDB (Adjusted)'!$A$17:$J$2020,F$9,)</f>
        <v>6350</v>
      </c>
    </row>
    <row r="210" spans="1:6" x14ac:dyDescent="0.25">
      <c r="A210" s="37" t="s">
        <v>679</v>
      </c>
      <c r="B210" s="37" t="str">
        <f>VLOOKUP($A210,'AU2017-EDB (Adjusted)'!$A$17:$J$2020,B$9,)</f>
        <v>Auckland</v>
      </c>
      <c r="C210" s="37" t="str">
        <f>VLOOKUP($A210,'AU2017-EDB (Adjusted)'!$A$17:$J$2020,C$9,)</f>
        <v>Vector Lines</v>
      </c>
      <c r="D210" s="65">
        <f>VLOOKUP($A210,'AU2017-EDB (Adjusted)'!$A$17:$J$2020,D$9,)</f>
        <v>490</v>
      </c>
      <c r="E210" s="65">
        <f>VLOOKUP($A210,'AU2017-EDB (Adjusted)'!$A$17:$J$2020,E$9,)</f>
        <v>510</v>
      </c>
      <c r="F210" s="65">
        <f>VLOOKUP($A210,'AU2017-EDB (Adjusted)'!$A$17:$J$2020,F$9,)</f>
        <v>530</v>
      </c>
    </row>
    <row r="211" spans="1:6" x14ac:dyDescent="0.25">
      <c r="A211" s="37" t="s">
        <v>739</v>
      </c>
      <c r="B211" s="37" t="str">
        <f>VLOOKUP($A211,'AU2017-EDB (Adjusted)'!$A$17:$J$2020,B$9,)</f>
        <v>Auckland</v>
      </c>
      <c r="C211" s="37" t="str">
        <f>VLOOKUP($A211,'AU2017-EDB (Adjusted)'!$A$17:$J$2020,C$9,)</f>
        <v>Vector Lines</v>
      </c>
      <c r="D211" s="65">
        <f>VLOOKUP($A211,'AU2017-EDB (Adjusted)'!$A$17:$J$2020,D$9,)</f>
        <v>2350</v>
      </c>
      <c r="E211" s="65">
        <f>VLOOKUP($A211,'AU2017-EDB (Adjusted)'!$A$17:$J$2020,E$9,)</f>
        <v>3280</v>
      </c>
      <c r="F211" s="65">
        <f>VLOOKUP($A211,'AU2017-EDB (Adjusted)'!$A$17:$J$2020,F$9,)</f>
        <v>4190</v>
      </c>
    </row>
    <row r="212" spans="1:6" x14ac:dyDescent="0.25">
      <c r="A212" s="37" t="s">
        <v>806</v>
      </c>
      <c r="B212" s="37" t="str">
        <f>VLOOKUP($A212,'AU2017-EDB (Adjusted)'!$A$17:$J$2020,B$9,)</f>
        <v>Auckland</v>
      </c>
      <c r="C212" s="37" t="str">
        <f>VLOOKUP($A212,'AU2017-EDB (Adjusted)'!$A$17:$J$2020,C$9,)</f>
        <v>Vector Lines</v>
      </c>
      <c r="D212" s="65">
        <f>VLOOKUP($A212,'AU2017-EDB (Adjusted)'!$A$17:$J$2020,D$9,)</f>
        <v>5910</v>
      </c>
      <c r="E212" s="65">
        <f>VLOOKUP($A212,'AU2017-EDB (Adjusted)'!$A$17:$J$2020,E$9,)</f>
        <v>6130</v>
      </c>
      <c r="F212" s="65">
        <f>VLOOKUP($A212,'AU2017-EDB (Adjusted)'!$A$17:$J$2020,F$9,)</f>
        <v>6330</v>
      </c>
    </row>
    <row r="213" spans="1:6" x14ac:dyDescent="0.25">
      <c r="A213" s="37" t="s">
        <v>864</v>
      </c>
      <c r="B213" s="37" t="str">
        <f>VLOOKUP($A213,'AU2017-EDB (Adjusted)'!$A$17:$J$2020,B$9,)</f>
        <v>Auckland</v>
      </c>
      <c r="C213" s="37" t="str">
        <f>VLOOKUP($A213,'AU2017-EDB (Adjusted)'!$A$17:$J$2020,C$9,)</f>
        <v>Vector Lines</v>
      </c>
      <c r="D213" s="65">
        <f>VLOOKUP($A213,'AU2017-EDB (Adjusted)'!$A$17:$J$2020,D$9,)</f>
        <v>6750</v>
      </c>
      <c r="E213" s="65">
        <f>VLOOKUP($A213,'AU2017-EDB (Adjusted)'!$A$17:$J$2020,E$9,)</f>
        <v>7070</v>
      </c>
      <c r="F213" s="65">
        <f>VLOOKUP($A213,'AU2017-EDB (Adjusted)'!$A$17:$J$2020,F$9,)</f>
        <v>7380</v>
      </c>
    </row>
    <row r="214" spans="1:6" x14ac:dyDescent="0.25">
      <c r="A214" s="37" t="s">
        <v>865</v>
      </c>
      <c r="B214" s="37" t="str">
        <f>VLOOKUP($A214,'AU2017-EDB (Adjusted)'!$A$17:$J$2020,B$9,)</f>
        <v>Auckland</v>
      </c>
      <c r="C214" s="37" t="str">
        <f>VLOOKUP($A214,'AU2017-EDB (Adjusted)'!$A$17:$J$2020,C$9,)</f>
        <v>Vector Lines</v>
      </c>
      <c r="D214" s="65">
        <f>VLOOKUP($A214,'AU2017-EDB (Adjusted)'!$A$17:$J$2020,D$9,)</f>
        <v>5020</v>
      </c>
      <c r="E214" s="65">
        <f>VLOOKUP($A214,'AU2017-EDB (Adjusted)'!$A$17:$J$2020,E$9,)</f>
        <v>5340</v>
      </c>
      <c r="F214" s="65">
        <f>VLOOKUP($A214,'AU2017-EDB (Adjusted)'!$A$17:$J$2020,F$9,)</f>
        <v>5620</v>
      </c>
    </row>
    <row r="215" spans="1:6" x14ac:dyDescent="0.25">
      <c r="A215" s="37" t="s">
        <v>766</v>
      </c>
      <c r="B215" s="37" t="str">
        <f>VLOOKUP($A215,'AU2017-EDB (Adjusted)'!$A$17:$J$2020,B$9,)</f>
        <v>Auckland</v>
      </c>
      <c r="C215" s="37" t="str">
        <f>VLOOKUP($A215,'AU2017-EDB (Adjusted)'!$A$17:$J$2020,C$9,)</f>
        <v>Vector Lines</v>
      </c>
      <c r="D215" s="65">
        <f>VLOOKUP($A215,'AU2017-EDB (Adjusted)'!$A$17:$J$2020,D$9,)</f>
        <v>4130</v>
      </c>
      <c r="E215" s="65">
        <f>VLOOKUP($A215,'AU2017-EDB (Adjusted)'!$A$17:$J$2020,E$9,)</f>
        <v>6890</v>
      </c>
      <c r="F215" s="65">
        <f>VLOOKUP($A215,'AU2017-EDB (Adjusted)'!$A$17:$J$2020,F$9,)</f>
        <v>9810</v>
      </c>
    </row>
    <row r="216" spans="1:6" x14ac:dyDescent="0.25">
      <c r="A216" s="37" t="s">
        <v>66</v>
      </c>
      <c r="B216" s="37" t="str">
        <f>VLOOKUP($A216,'AU2017-EDB (Adjusted)'!$A$17:$J$2020,B$9,)</f>
        <v>Auckland</v>
      </c>
      <c r="C216" s="37" t="str">
        <f>VLOOKUP($A216,'AU2017-EDB (Adjusted)'!$A$17:$J$2020,C$9,)</f>
        <v>Vector Lines</v>
      </c>
      <c r="D216" s="65">
        <f>VLOOKUP($A216,'AU2017-EDB (Adjusted)'!$A$17:$J$2020,D$9,)</f>
        <v>420</v>
      </c>
      <c r="E216" s="65">
        <f>VLOOKUP($A216,'AU2017-EDB (Adjusted)'!$A$17:$J$2020,E$9,)</f>
        <v>480</v>
      </c>
      <c r="F216" s="65">
        <f>VLOOKUP($A216,'AU2017-EDB (Adjusted)'!$A$17:$J$2020,F$9,)</f>
        <v>530</v>
      </c>
    </row>
    <row r="217" spans="1:6" x14ac:dyDescent="0.25">
      <c r="A217" s="37" t="s">
        <v>686</v>
      </c>
      <c r="B217" s="37" t="str">
        <f>VLOOKUP($A217,'AU2017-EDB (Adjusted)'!$A$17:$J$2020,B$9,)</f>
        <v>Auckland</v>
      </c>
      <c r="C217" s="37" t="str">
        <f>VLOOKUP($A217,'AU2017-EDB (Adjusted)'!$A$17:$J$2020,C$9,)</f>
        <v>Vector Lines</v>
      </c>
      <c r="D217" s="65">
        <f>VLOOKUP($A217,'AU2017-EDB (Adjusted)'!$A$17:$J$2020,D$9,)</f>
        <v>6010</v>
      </c>
      <c r="E217" s="65">
        <f>VLOOKUP($A217,'AU2017-EDB (Adjusted)'!$A$17:$J$2020,E$9,)</f>
        <v>6220</v>
      </c>
      <c r="F217" s="65">
        <f>VLOOKUP($A217,'AU2017-EDB (Adjusted)'!$A$17:$J$2020,F$9,)</f>
        <v>6460</v>
      </c>
    </row>
    <row r="218" spans="1:6" x14ac:dyDescent="0.25">
      <c r="A218" s="37" t="s">
        <v>961</v>
      </c>
      <c r="B218" s="37" t="str">
        <f>VLOOKUP($A218,'AU2017-EDB (Adjusted)'!$A$17:$J$2020,B$9,)</f>
        <v>Auckland</v>
      </c>
      <c r="C218" s="37" t="str">
        <f>VLOOKUP($A218,'AU2017-EDB (Adjusted)'!$A$17:$J$2020,C$9,)</f>
        <v>Vector Lines</v>
      </c>
      <c r="D218" s="65">
        <f>VLOOKUP($A218,'AU2017-EDB (Adjusted)'!$A$17:$J$2020,D$9,)</f>
        <v>6880</v>
      </c>
      <c r="E218" s="65">
        <f>VLOOKUP($A218,'AU2017-EDB (Adjusted)'!$A$17:$J$2020,E$9,)</f>
        <v>7410</v>
      </c>
      <c r="F218" s="65">
        <f>VLOOKUP($A218,'AU2017-EDB (Adjusted)'!$A$17:$J$2020,F$9,)</f>
        <v>7960</v>
      </c>
    </row>
    <row r="219" spans="1:6" x14ac:dyDescent="0.25">
      <c r="A219" s="37" t="s">
        <v>962</v>
      </c>
      <c r="B219" s="37" t="str">
        <f>VLOOKUP($A219,'AU2017-EDB (Adjusted)'!$A$17:$J$2020,B$9,)</f>
        <v>Auckland</v>
      </c>
      <c r="C219" s="37" t="str">
        <f>VLOOKUP($A219,'AU2017-EDB (Adjusted)'!$A$17:$J$2020,C$9,)</f>
        <v>Vector Lines</v>
      </c>
      <c r="D219" s="65">
        <f>VLOOKUP($A219,'AU2017-EDB (Adjusted)'!$A$17:$J$2020,D$9,)</f>
        <v>3430</v>
      </c>
      <c r="E219" s="65">
        <f>VLOOKUP($A219,'AU2017-EDB (Adjusted)'!$A$17:$J$2020,E$9,)</f>
        <v>3850</v>
      </c>
      <c r="F219" s="65">
        <f>VLOOKUP($A219,'AU2017-EDB (Adjusted)'!$A$17:$J$2020,F$9,)</f>
        <v>4300</v>
      </c>
    </row>
    <row r="220" spans="1:6" x14ac:dyDescent="0.25">
      <c r="A220" s="37" t="s">
        <v>157</v>
      </c>
      <c r="B220" s="37" t="str">
        <f>VLOOKUP($A220,'AU2017-EDB (Adjusted)'!$A$17:$J$2020,B$9,)</f>
        <v>Auckland</v>
      </c>
      <c r="C220" s="37" t="str">
        <f>VLOOKUP($A220,'AU2017-EDB (Adjusted)'!$A$17:$J$2020,C$9,)</f>
        <v>Vector Lines</v>
      </c>
      <c r="D220" s="65">
        <f>VLOOKUP($A220,'AU2017-EDB (Adjusted)'!$A$17:$J$2020,D$9,)</f>
        <v>6940</v>
      </c>
      <c r="E220" s="65">
        <f>VLOOKUP($A220,'AU2017-EDB (Adjusted)'!$A$17:$J$2020,E$9,)</f>
        <v>7390</v>
      </c>
      <c r="F220" s="65">
        <f>VLOOKUP($A220,'AU2017-EDB (Adjusted)'!$A$17:$J$2020,F$9,)</f>
        <v>7640</v>
      </c>
    </row>
    <row r="221" spans="1:6" x14ac:dyDescent="0.25">
      <c r="A221" s="37" t="s">
        <v>156</v>
      </c>
      <c r="B221" s="37" t="str">
        <f>VLOOKUP($A221,'AU2017-EDB (Adjusted)'!$A$17:$J$2020,B$9,)</f>
        <v>Auckland</v>
      </c>
      <c r="C221" s="37" t="str">
        <f>VLOOKUP($A221,'AU2017-EDB (Adjusted)'!$A$17:$J$2020,C$9,)</f>
        <v>Vector Lines</v>
      </c>
      <c r="D221" s="65">
        <f>VLOOKUP($A221,'AU2017-EDB (Adjusted)'!$A$17:$J$2020,D$9,)</f>
        <v>8390</v>
      </c>
      <c r="E221" s="65">
        <f>VLOOKUP($A221,'AU2017-EDB (Adjusted)'!$A$17:$J$2020,E$9,)</f>
        <v>9000</v>
      </c>
      <c r="F221" s="65">
        <f>VLOOKUP($A221,'AU2017-EDB (Adjusted)'!$A$17:$J$2020,F$9,)</f>
        <v>9380</v>
      </c>
    </row>
    <row r="222" spans="1:6" x14ac:dyDescent="0.25">
      <c r="A222" s="37" t="s">
        <v>965</v>
      </c>
      <c r="B222" s="37" t="str">
        <f>VLOOKUP($A222,'AU2017-EDB (Adjusted)'!$A$17:$J$2020,B$9,)</f>
        <v>Auckland</v>
      </c>
      <c r="C222" s="37" t="str">
        <f>VLOOKUP($A222,'AU2017-EDB (Adjusted)'!$A$17:$J$2020,C$9,)</f>
        <v>Vector Lines</v>
      </c>
      <c r="D222" s="65">
        <f>VLOOKUP($A222,'AU2017-EDB (Adjusted)'!$A$17:$J$2020,D$9,)</f>
        <v>190</v>
      </c>
      <c r="E222" s="65">
        <f>VLOOKUP($A222,'AU2017-EDB (Adjusted)'!$A$17:$J$2020,E$9,)</f>
        <v>220</v>
      </c>
      <c r="F222" s="65">
        <f>VLOOKUP($A222,'AU2017-EDB (Adjusted)'!$A$17:$J$2020,F$9,)</f>
        <v>250</v>
      </c>
    </row>
    <row r="223" spans="1:6" x14ac:dyDescent="0.25">
      <c r="A223" s="37" t="s">
        <v>51</v>
      </c>
      <c r="B223" s="37" t="str">
        <f>VLOOKUP($A223,'AU2017-EDB (Adjusted)'!$A$17:$J$2020,B$9,)</f>
        <v>Auckland</v>
      </c>
      <c r="C223" s="37" t="str">
        <f>VLOOKUP($A223,'AU2017-EDB (Adjusted)'!$A$17:$J$2020,C$9,)</f>
        <v>Vector Lines</v>
      </c>
      <c r="D223" s="65">
        <f>VLOOKUP($A223,'AU2017-EDB (Adjusted)'!$A$17:$J$2020,D$9,)</f>
        <v>7240</v>
      </c>
      <c r="E223" s="65">
        <f>VLOOKUP($A223,'AU2017-EDB (Adjusted)'!$A$17:$J$2020,E$9,)</f>
        <v>7350</v>
      </c>
      <c r="F223" s="65">
        <f>VLOOKUP($A223,'AU2017-EDB (Adjusted)'!$A$17:$J$2020,F$9,)</f>
        <v>7500</v>
      </c>
    </row>
    <row r="224" spans="1:6" x14ac:dyDescent="0.25">
      <c r="A224" s="37" t="s">
        <v>973</v>
      </c>
      <c r="B224" s="37" t="str">
        <f>VLOOKUP($A224,'AU2017-EDB (Adjusted)'!$A$17:$J$2020,B$9,)</f>
        <v>Auckland</v>
      </c>
      <c r="C224" s="37" t="str">
        <f>VLOOKUP($A224,'AU2017-EDB (Adjusted)'!$A$17:$J$2020,C$9,)</f>
        <v>Vector Lines</v>
      </c>
      <c r="D224" s="65">
        <f>VLOOKUP($A224,'AU2017-EDB (Adjusted)'!$A$17:$J$2020,D$9,)</f>
        <v>1830</v>
      </c>
      <c r="E224" s="65">
        <f>VLOOKUP($A224,'AU2017-EDB (Adjusted)'!$A$17:$J$2020,E$9,)</f>
        <v>2210</v>
      </c>
      <c r="F224" s="65">
        <f>VLOOKUP($A224,'AU2017-EDB (Adjusted)'!$A$17:$J$2020,F$9,)</f>
        <v>2700</v>
      </c>
    </row>
    <row r="225" spans="1:6" x14ac:dyDescent="0.25">
      <c r="A225" s="37" t="s">
        <v>163</v>
      </c>
      <c r="B225" s="37" t="str">
        <f>VLOOKUP($A225,'AU2017-EDB (Adjusted)'!$A$17:$J$2020,B$9,)</f>
        <v>Auckland</v>
      </c>
      <c r="C225" s="37" t="str">
        <f>VLOOKUP($A225,'AU2017-EDB (Adjusted)'!$A$17:$J$2020,C$9,)</f>
        <v>Vector Lines</v>
      </c>
      <c r="D225" s="65">
        <f>VLOOKUP($A225,'AU2017-EDB (Adjusted)'!$A$17:$J$2020,D$9,)</f>
        <v>5080</v>
      </c>
      <c r="E225" s="65">
        <f>VLOOKUP($A225,'AU2017-EDB (Adjusted)'!$A$17:$J$2020,E$9,)</f>
        <v>5400</v>
      </c>
      <c r="F225" s="65">
        <f>VLOOKUP($A225,'AU2017-EDB (Adjusted)'!$A$17:$J$2020,F$9,)</f>
        <v>5630</v>
      </c>
    </row>
    <row r="226" spans="1:6" x14ac:dyDescent="0.25">
      <c r="A226" s="37" t="s">
        <v>162</v>
      </c>
      <c r="B226" s="37" t="str">
        <f>VLOOKUP($A226,'AU2017-EDB (Adjusted)'!$A$17:$J$2020,B$9,)</f>
        <v>Auckland</v>
      </c>
      <c r="C226" s="37" t="str">
        <f>VLOOKUP($A226,'AU2017-EDB (Adjusted)'!$A$17:$J$2020,C$9,)</f>
        <v>Vector Lines</v>
      </c>
      <c r="D226" s="65">
        <f>VLOOKUP($A226,'AU2017-EDB (Adjusted)'!$A$17:$J$2020,D$9,)</f>
        <v>2940</v>
      </c>
      <c r="E226" s="65">
        <f>VLOOKUP($A226,'AU2017-EDB (Adjusted)'!$A$17:$J$2020,E$9,)</f>
        <v>3070</v>
      </c>
      <c r="F226" s="65">
        <f>VLOOKUP($A226,'AU2017-EDB (Adjusted)'!$A$17:$J$2020,F$9,)</f>
        <v>3110</v>
      </c>
    </row>
    <row r="227" spans="1:6" x14ac:dyDescent="0.25">
      <c r="A227" s="37" t="s">
        <v>963</v>
      </c>
      <c r="B227" s="37" t="str">
        <f>VLOOKUP($A227,'AU2017-EDB (Adjusted)'!$A$17:$J$2020,B$9,)</f>
        <v>Auckland</v>
      </c>
      <c r="C227" s="37" t="str">
        <f>VLOOKUP($A227,'AU2017-EDB (Adjusted)'!$A$17:$J$2020,C$9,)</f>
        <v>Vector Lines</v>
      </c>
      <c r="D227" s="65">
        <f>VLOOKUP($A227,'AU2017-EDB (Adjusted)'!$A$17:$J$2020,D$9,)</f>
        <v>4310</v>
      </c>
      <c r="E227" s="65">
        <f>VLOOKUP($A227,'AU2017-EDB (Adjusted)'!$A$17:$J$2020,E$9,)</f>
        <v>4460</v>
      </c>
      <c r="F227" s="65">
        <f>VLOOKUP($A227,'AU2017-EDB (Adjusted)'!$A$17:$J$2020,F$9,)</f>
        <v>4600</v>
      </c>
    </row>
    <row r="228" spans="1:6" x14ac:dyDescent="0.25">
      <c r="A228" s="37" t="s">
        <v>993</v>
      </c>
      <c r="B228" s="37" t="str">
        <f>VLOOKUP($A228,'AU2017-EDB (Adjusted)'!$A$17:$J$2020,B$9,)</f>
        <v>Auckland</v>
      </c>
      <c r="C228" s="37" t="str">
        <f>VLOOKUP($A228,'AU2017-EDB (Adjusted)'!$A$17:$J$2020,C$9,)</f>
        <v>Vector Lines</v>
      </c>
      <c r="D228" s="65">
        <f>VLOOKUP($A228,'AU2017-EDB (Adjusted)'!$A$17:$J$2020,D$9,)</f>
        <v>2070</v>
      </c>
      <c r="E228" s="65">
        <f>VLOOKUP($A228,'AU2017-EDB (Adjusted)'!$A$17:$J$2020,E$9,)</f>
        <v>2160</v>
      </c>
      <c r="F228" s="65">
        <f>VLOOKUP($A228,'AU2017-EDB (Adjusted)'!$A$17:$J$2020,F$9,)</f>
        <v>2250</v>
      </c>
    </row>
    <row r="229" spans="1:6" x14ac:dyDescent="0.25">
      <c r="A229" s="37" t="s">
        <v>724</v>
      </c>
      <c r="B229" s="37" t="str">
        <f>VLOOKUP($A229,'AU2017-EDB (Adjusted)'!$A$17:$J$2020,B$9,)</f>
        <v>Auckland</v>
      </c>
      <c r="C229" s="37" t="str">
        <f>VLOOKUP($A229,'AU2017-EDB (Adjusted)'!$A$17:$J$2020,C$9,)</f>
        <v>Vector Lines</v>
      </c>
      <c r="D229" s="65">
        <f>VLOOKUP($A229,'AU2017-EDB (Adjusted)'!$A$17:$J$2020,D$9,)</f>
        <v>580</v>
      </c>
      <c r="E229" s="65">
        <f>VLOOKUP($A229,'AU2017-EDB (Adjusted)'!$A$17:$J$2020,E$9,)</f>
        <v>1310</v>
      </c>
      <c r="F229" s="65">
        <f>VLOOKUP($A229,'AU2017-EDB (Adjusted)'!$A$17:$J$2020,F$9,)</f>
        <v>2080</v>
      </c>
    </row>
    <row r="230" spans="1:6" x14ac:dyDescent="0.25">
      <c r="A230" s="37" t="s">
        <v>75</v>
      </c>
      <c r="B230" s="37" t="str">
        <f>VLOOKUP($A230,'AU2017-EDB (Adjusted)'!$A$17:$J$2020,B$9,)</f>
        <v>Auckland</v>
      </c>
      <c r="C230" s="37" t="str">
        <f>VLOOKUP($A230,'AU2017-EDB (Adjusted)'!$A$17:$J$2020,C$9,)</f>
        <v>Vector Lines</v>
      </c>
      <c r="D230" s="65">
        <f>VLOOKUP($A230,'AU2017-EDB (Adjusted)'!$A$17:$J$2020,D$9,)</f>
        <v>440</v>
      </c>
      <c r="E230" s="65">
        <f>VLOOKUP($A230,'AU2017-EDB (Adjusted)'!$A$17:$J$2020,E$9,)</f>
        <v>490</v>
      </c>
      <c r="F230" s="65">
        <f>VLOOKUP($A230,'AU2017-EDB (Adjusted)'!$A$17:$J$2020,F$9,)</f>
        <v>530</v>
      </c>
    </row>
    <row r="231" spans="1:6" x14ac:dyDescent="0.25">
      <c r="A231" s="37" t="s">
        <v>702</v>
      </c>
      <c r="B231" s="37" t="str">
        <f>VLOOKUP($A231,'AU2017-EDB (Adjusted)'!$A$17:$J$2020,B$9,)</f>
        <v>Auckland</v>
      </c>
      <c r="C231" s="37" t="str">
        <f>VLOOKUP($A231,'AU2017-EDB (Adjusted)'!$A$17:$J$2020,C$9,)</f>
        <v>Vector Lines</v>
      </c>
      <c r="D231" s="65">
        <f>VLOOKUP($A231,'AU2017-EDB (Adjusted)'!$A$17:$J$2020,D$9,)</f>
        <v>140</v>
      </c>
      <c r="E231" s="65">
        <f>VLOOKUP($A231,'AU2017-EDB (Adjusted)'!$A$17:$J$2020,E$9,)</f>
        <v>140</v>
      </c>
      <c r="F231" s="65">
        <f>VLOOKUP($A231,'AU2017-EDB (Adjusted)'!$A$17:$J$2020,F$9,)</f>
        <v>140</v>
      </c>
    </row>
    <row r="232" spans="1:6" x14ac:dyDescent="0.25">
      <c r="A232" s="37" t="s">
        <v>777</v>
      </c>
      <c r="B232" s="37" t="str">
        <f>VLOOKUP($A232,'AU2017-EDB (Adjusted)'!$A$17:$J$2020,B$9,)</f>
        <v>Auckland</v>
      </c>
      <c r="C232" s="37" t="str">
        <f>VLOOKUP($A232,'AU2017-EDB (Adjusted)'!$A$17:$J$2020,C$9,)</f>
        <v>Vector Lines</v>
      </c>
      <c r="D232" s="65">
        <f>VLOOKUP($A232,'AU2017-EDB (Adjusted)'!$A$17:$J$2020,D$9,)</f>
        <v>3490</v>
      </c>
      <c r="E232" s="65">
        <f>VLOOKUP($A232,'AU2017-EDB (Adjusted)'!$A$17:$J$2020,E$9,)</f>
        <v>3580</v>
      </c>
      <c r="F232" s="65">
        <f>VLOOKUP($A232,'AU2017-EDB (Adjusted)'!$A$17:$J$2020,F$9,)</f>
        <v>3670</v>
      </c>
    </row>
    <row r="233" spans="1:6" x14ac:dyDescent="0.25">
      <c r="A233" s="37" t="s">
        <v>819</v>
      </c>
      <c r="B233" s="37" t="str">
        <f>VLOOKUP($A233,'AU2017-EDB (Adjusted)'!$A$17:$J$2020,B$9,)</f>
        <v>Auckland</v>
      </c>
      <c r="C233" s="37" t="str">
        <f>VLOOKUP($A233,'AU2017-EDB (Adjusted)'!$A$17:$J$2020,C$9,)</f>
        <v>Vector Lines</v>
      </c>
      <c r="D233" s="65">
        <f>VLOOKUP($A233,'AU2017-EDB (Adjusted)'!$A$17:$J$2020,D$9,)</f>
        <v>4440</v>
      </c>
      <c r="E233" s="65">
        <f>VLOOKUP($A233,'AU2017-EDB (Adjusted)'!$A$17:$J$2020,E$9,)</f>
        <v>4670</v>
      </c>
      <c r="F233" s="65">
        <f>VLOOKUP($A233,'AU2017-EDB (Adjusted)'!$A$17:$J$2020,F$9,)</f>
        <v>4810</v>
      </c>
    </row>
    <row r="234" spans="1:6" x14ac:dyDescent="0.25">
      <c r="A234" s="37" t="s">
        <v>32</v>
      </c>
      <c r="B234" s="37" t="str">
        <f>VLOOKUP($A234,'AU2017-EDB (Adjusted)'!$A$17:$J$2020,B$9,)</f>
        <v>Auckland</v>
      </c>
      <c r="C234" s="37" t="str">
        <f>VLOOKUP($A234,'AU2017-EDB (Adjusted)'!$A$17:$J$2020,C$9,)</f>
        <v>Vector Lines</v>
      </c>
      <c r="D234" s="65">
        <f>VLOOKUP($A234,'AU2017-EDB (Adjusted)'!$A$17:$J$2020,D$9,)</f>
        <v>3300</v>
      </c>
      <c r="E234" s="65">
        <f>VLOOKUP($A234,'AU2017-EDB (Adjusted)'!$A$17:$J$2020,E$9,)</f>
        <v>3370</v>
      </c>
      <c r="F234" s="65">
        <f>VLOOKUP($A234,'AU2017-EDB (Adjusted)'!$A$17:$J$2020,F$9,)</f>
        <v>3430</v>
      </c>
    </row>
    <row r="235" spans="1:6" x14ac:dyDescent="0.25">
      <c r="A235" s="37" t="s">
        <v>783</v>
      </c>
      <c r="B235" s="37" t="str">
        <f>VLOOKUP($A235,'AU2017-EDB (Adjusted)'!$A$17:$J$2020,B$9,)</f>
        <v>Auckland</v>
      </c>
      <c r="C235" s="37" t="str">
        <f>VLOOKUP($A235,'AU2017-EDB (Adjusted)'!$A$17:$J$2020,C$9,)</f>
        <v>Vector Lines</v>
      </c>
      <c r="D235" s="65">
        <f>VLOOKUP($A235,'AU2017-EDB (Adjusted)'!$A$17:$J$2020,D$9,)</f>
        <v>7280</v>
      </c>
      <c r="E235" s="65">
        <f>VLOOKUP($A235,'AU2017-EDB (Adjusted)'!$A$17:$J$2020,E$9,)</f>
        <v>7620</v>
      </c>
      <c r="F235" s="65">
        <f>VLOOKUP($A235,'AU2017-EDB (Adjusted)'!$A$17:$J$2020,F$9,)</f>
        <v>7920</v>
      </c>
    </row>
    <row r="236" spans="1:6" x14ac:dyDescent="0.25">
      <c r="A236" s="37" t="s">
        <v>848</v>
      </c>
      <c r="B236" s="37" t="str">
        <f>VLOOKUP($A236,'AU2017-EDB (Adjusted)'!$A$17:$J$2020,B$9,)</f>
        <v>Auckland</v>
      </c>
      <c r="C236" s="37" t="str">
        <f>VLOOKUP($A236,'AU2017-EDB (Adjusted)'!$A$17:$J$2020,C$9,)</f>
        <v>Vector Lines</v>
      </c>
      <c r="D236" s="65">
        <f>VLOOKUP($A236,'AU2017-EDB (Adjusted)'!$A$17:$J$2020,D$9,)</f>
        <v>7480</v>
      </c>
      <c r="E236" s="65">
        <f>VLOOKUP($A236,'AU2017-EDB (Adjusted)'!$A$17:$J$2020,E$9,)</f>
        <v>7880</v>
      </c>
      <c r="F236" s="65">
        <f>VLOOKUP($A236,'AU2017-EDB (Adjusted)'!$A$17:$J$2020,F$9,)</f>
        <v>8120</v>
      </c>
    </row>
    <row r="237" spans="1:6" x14ac:dyDescent="0.25">
      <c r="A237" s="37" t="s">
        <v>849</v>
      </c>
      <c r="B237" s="37" t="str">
        <f>VLOOKUP($A237,'AU2017-EDB (Adjusted)'!$A$17:$J$2020,B$9,)</f>
        <v>Auckland</v>
      </c>
      <c r="C237" s="37" t="str">
        <f>VLOOKUP($A237,'AU2017-EDB (Adjusted)'!$A$17:$J$2020,C$9,)</f>
        <v>Vector Lines</v>
      </c>
      <c r="D237" s="65">
        <f>VLOOKUP($A237,'AU2017-EDB (Adjusted)'!$A$17:$J$2020,D$9,)</f>
        <v>5870</v>
      </c>
      <c r="E237" s="65">
        <f>VLOOKUP($A237,'AU2017-EDB (Adjusted)'!$A$17:$J$2020,E$9,)</f>
        <v>6330</v>
      </c>
      <c r="F237" s="65">
        <f>VLOOKUP($A237,'AU2017-EDB (Adjusted)'!$A$17:$J$2020,F$9,)</f>
        <v>6790</v>
      </c>
    </row>
    <row r="238" spans="1:6" x14ac:dyDescent="0.25">
      <c r="A238" s="37" t="s">
        <v>931</v>
      </c>
      <c r="B238" s="37" t="str">
        <f>VLOOKUP($A238,'AU2017-EDB (Adjusted)'!$A$17:$J$2020,B$9,)</f>
        <v>Auckland</v>
      </c>
      <c r="C238" s="37" t="str">
        <f>VLOOKUP($A238,'AU2017-EDB (Adjusted)'!$A$17:$J$2020,C$9,)</f>
        <v>Vector Lines</v>
      </c>
      <c r="D238" s="65">
        <f>VLOOKUP($A238,'AU2017-EDB (Adjusted)'!$A$17:$J$2020,D$9,)</f>
        <v>4940</v>
      </c>
      <c r="E238" s="65">
        <f>VLOOKUP($A238,'AU2017-EDB (Adjusted)'!$A$17:$J$2020,E$9,)</f>
        <v>5190</v>
      </c>
      <c r="F238" s="65">
        <f>VLOOKUP($A238,'AU2017-EDB (Adjusted)'!$A$17:$J$2020,F$9,)</f>
        <v>5310</v>
      </c>
    </row>
    <row r="239" spans="1:6" x14ac:dyDescent="0.25">
      <c r="A239" s="37" t="s">
        <v>902</v>
      </c>
      <c r="B239" s="37" t="str">
        <f>VLOOKUP($A239,'AU2017-EDB (Adjusted)'!$A$17:$J$2020,B$9,)</f>
        <v>Auckland</v>
      </c>
      <c r="C239" s="37" t="str">
        <f>VLOOKUP($A239,'AU2017-EDB (Adjusted)'!$A$17:$J$2020,C$9,)</f>
        <v>Vector Lines</v>
      </c>
      <c r="D239" s="65">
        <f>VLOOKUP($A239,'AU2017-EDB (Adjusted)'!$A$17:$J$2020,D$9,)</f>
        <v>3590</v>
      </c>
      <c r="E239" s="65">
        <f>VLOOKUP($A239,'AU2017-EDB (Adjusted)'!$A$17:$J$2020,E$9,)</f>
        <v>3770</v>
      </c>
      <c r="F239" s="65">
        <f>VLOOKUP($A239,'AU2017-EDB (Adjusted)'!$A$17:$J$2020,F$9,)</f>
        <v>3900</v>
      </c>
    </row>
    <row r="240" spans="1:6" x14ac:dyDescent="0.25">
      <c r="A240" s="37" t="s">
        <v>914</v>
      </c>
      <c r="B240" s="37" t="str">
        <f>VLOOKUP($A240,'AU2017-EDB (Adjusted)'!$A$17:$J$2020,B$9,)</f>
        <v>Auckland</v>
      </c>
      <c r="C240" s="37" t="str">
        <f>VLOOKUP($A240,'AU2017-EDB (Adjusted)'!$A$17:$J$2020,C$9,)</f>
        <v>Vector Lines</v>
      </c>
      <c r="D240" s="65">
        <f>VLOOKUP($A240,'AU2017-EDB (Adjusted)'!$A$17:$J$2020,D$9,)</f>
        <v>190</v>
      </c>
      <c r="E240" s="65">
        <f>VLOOKUP($A240,'AU2017-EDB (Adjusted)'!$A$17:$J$2020,E$9,)</f>
        <v>550</v>
      </c>
      <c r="F240" s="65">
        <f>VLOOKUP($A240,'AU2017-EDB (Adjusted)'!$A$17:$J$2020,F$9,)</f>
        <v>910</v>
      </c>
    </row>
    <row r="241" spans="1:6" x14ac:dyDescent="0.25">
      <c r="A241" s="37" t="s">
        <v>954</v>
      </c>
      <c r="B241" s="37" t="str">
        <f>VLOOKUP($A241,'AU2017-EDB (Adjusted)'!$A$17:$J$2020,B$9,)</f>
        <v>Auckland</v>
      </c>
      <c r="C241" s="37" t="str">
        <f>VLOOKUP($A241,'AU2017-EDB (Adjusted)'!$A$17:$J$2020,C$9,)</f>
        <v>Vector Lines</v>
      </c>
      <c r="D241" s="65">
        <f>VLOOKUP($A241,'AU2017-EDB (Adjusted)'!$A$17:$J$2020,D$9,)</f>
        <v>990</v>
      </c>
      <c r="E241" s="65">
        <f>VLOOKUP($A241,'AU2017-EDB (Adjusted)'!$A$17:$J$2020,E$9,)</f>
        <v>1020</v>
      </c>
      <c r="F241" s="65">
        <f>VLOOKUP($A241,'AU2017-EDB (Adjusted)'!$A$17:$J$2020,F$9,)</f>
        <v>1050</v>
      </c>
    </row>
    <row r="242" spans="1:6" x14ac:dyDescent="0.25">
      <c r="A242" s="37" t="s">
        <v>933</v>
      </c>
      <c r="B242" s="37" t="str">
        <f>VLOOKUP($A242,'AU2017-EDB (Adjusted)'!$A$17:$J$2020,B$9,)</f>
        <v>Auckland</v>
      </c>
      <c r="C242" s="37" t="str">
        <f>VLOOKUP($A242,'AU2017-EDB (Adjusted)'!$A$17:$J$2020,C$9,)</f>
        <v>Vector Lines</v>
      </c>
      <c r="D242" s="65">
        <f>VLOOKUP($A242,'AU2017-EDB (Adjusted)'!$A$17:$J$2020,D$9,)</f>
        <v>5650</v>
      </c>
      <c r="E242" s="65">
        <f>VLOOKUP($A242,'AU2017-EDB (Adjusted)'!$A$17:$J$2020,E$9,)</f>
        <v>5790</v>
      </c>
      <c r="F242" s="65">
        <f>VLOOKUP($A242,'AU2017-EDB (Adjusted)'!$A$17:$J$2020,F$9,)</f>
        <v>5900</v>
      </c>
    </row>
    <row r="243" spans="1:6" x14ac:dyDescent="0.25">
      <c r="A243" s="37" t="s">
        <v>852</v>
      </c>
      <c r="B243" s="37" t="str">
        <f>VLOOKUP($A243,'AU2017-EDB (Adjusted)'!$A$17:$J$2020,B$9,)</f>
        <v>Auckland</v>
      </c>
      <c r="C243" s="37" t="str">
        <f>VLOOKUP($A243,'AU2017-EDB (Adjusted)'!$A$17:$J$2020,C$9,)</f>
        <v>Vector Lines</v>
      </c>
      <c r="D243" s="65">
        <f>VLOOKUP($A243,'AU2017-EDB (Adjusted)'!$A$17:$J$2020,D$9,)</f>
        <v>6160</v>
      </c>
      <c r="E243" s="65">
        <f>VLOOKUP($A243,'AU2017-EDB (Adjusted)'!$A$17:$J$2020,E$9,)</f>
        <v>6580</v>
      </c>
      <c r="F243" s="65">
        <f>VLOOKUP($A243,'AU2017-EDB (Adjusted)'!$A$17:$J$2020,F$9,)</f>
        <v>6950</v>
      </c>
    </row>
    <row r="244" spans="1:6" x14ac:dyDescent="0.25">
      <c r="A244" s="37" t="s">
        <v>938</v>
      </c>
      <c r="B244" s="37" t="str">
        <f>VLOOKUP($A244,'AU2017-EDB (Adjusted)'!$A$17:$J$2020,B$9,)</f>
        <v>Auckland</v>
      </c>
      <c r="C244" s="37" t="str">
        <f>VLOOKUP($A244,'AU2017-EDB (Adjusted)'!$A$17:$J$2020,C$9,)</f>
        <v>Vector Lines</v>
      </c>
      <c r="D244" s="65">
        <f>VLOOKUP($A244,'AU2017-EDB (Adjusted)'!$A$17:$J$2020,D$9,)</f>
        <v>3040</v>
      </c>
      <c r="E244" s="65">
        <f>VLOOKUP($A244,'AU2017-EDB (Adjusted)'!$A$17:$J$2020,E$9,)</f>
        <v>3140</v>
      </c>
      <c r="F244" s="65">
        <f>VLOOKUP($A244,'AU2017-EDB (Adjusted)'!$A$17:$J$2020,F$9,)</f>
        <v>3220</v>
      </c>
    </row>
    <row r="245" spans="1:6" x14ac:dyDescent="0.25">
      <c r="A245" s="37" t="s">
        <v>728</v>
      </c>
      <c r="B245" s="37" t="str">
        <f>VLOOKUP($A245,'AU2017-EDB (Adjusted)'!$A$17:$J$2020,B$9,)</f>
        <v>Auckland</v>
      </c>
      <c r="C245" s="37" t="str">
        <f>VLOOKUP($A245,'AU2017-EDB (Adjusted)'!$A$17:$J$2020,C$9,)</f>
        <v>Vector Lines</v>
      </c>
      <c r="D245" s="65">
        <f>VLOOKUP($A245,'AU2017-EDB (Adjusted)'!$A$17:$J$2020,D$9,)</f>
        <v>5550</v>
      </c>
      <c r="E245" s="65">
        <f>VLOOKUP($A245,'AU2017-EDB (Adjusted)'!$A$17:$J$2020,E$9,)</f>
        <v>5850</v>
      </c>
      <c r="F245" s="65">
        <f>VLOOKUP($A245,'AU2017-EDB (Adjusted)'!$A$17:$J$2020,F$9,)</f>
        <v>6050</v>
      </c>
    </row>
    <row r="246" spans="1:6" x14ac:dyDescent="0.25">
      <c r="A246" s="37" t="s">
        <v>823</v>
      </c>
      <c r="B246" s="37" t="str">
        <f>VLOOKUP($A246,'AU2017-EDB (Adjusted)'!$A$17:$J$2020,B$9,)</f>
        <v>Auckland</v>
      </c>
      <c r="C246" s="37" t="str">
        <f>VLOOKUP($A246,'AU2017-EDB (Adjusted)'!$A$17:$J$2020,C$9,)</f>
        <v>Vector Lines</v>
      </c>
      <c r="D246" s="65">
        <f>VLOOKUP($A246,'AU2017-EDB (Adjusted)'!$A$17:$J$2020,D$9,)</f>
        <v>6440</v>
      </c>
      <c r="E246" s="65">
        <f>VLOOKUP($A246,'AU2017-EDB (Adjusted)'!$A$17:$J$2020,E$9,)</f>
        <v>6850</v>
      </c>
      <c r="F246" s="65">
        <f>VLOOKUP($A246,'AU2017-EDB (Adjusted)'!$A$17:$J$2020,F$9,)</f>
        <v>7180</v>
      </c>
    </row>
    <row r="247" spans="1:6" x14ac:dyDescent="0.25">
      <c r="A247" s="37" t="s">
        <v>816</v>
      </c>
      <c r="B247" s="37" t="str">
        <f>VLOOKUP($A247,'AU2017-EDB (Adjusted)'!$A$17:$J$2020,B$9,)</f>
        <v>Auckland</v>
      </c>
      <c r="C247" s="37" t="str">
        <f>VLOOKUP($A247,'AU2017-EDB (Adjusted)'!$A$17:$J$2020,C$9,)</f>
        <v>Vector Lines</v>
      </c>
      <c r="D247" s="65">
        <f>VLOOKUP($A247,'AU2017-EDB (Adjusted)'!$A$17:$J$2020,D$9,)</f>
        <v>3100</v>
      </c>
      <c r="E247" s="65">
        <f>VLOOKUP($A247,'AU2017-EDB (Adjusted)'!$A$17:$J$2020,E$9,)</f>
        <v>3300</v>
      </c>
      <c r="F247" s="65">
        <f>VLOOKUP($A247,'AU2017-EDB (Adjusted)'!$A$17:$J$2020,F$9,)</f>
        <v>3440</v>
      </c>
    </row>
    <row r="248" spans="1:6" x14ac:dyDescent="0.25">
      <c r="A248" s="37" t="s">
        <v>770</v>
      </c>
      <c r="B248" s="37" t="str">
        <f>VLOOKUP($A248,'AU2017-EDB (Adjusted)'!$A$17:$J$2020,B$9,)</f>
        <v>Auckland</v>
      </c>
      <c r="C248" s="37" t="str">
        <f>VLOOKUP($A248,'AU2017-EDB (Adjusted)'!$A$17:$J$2020,C$9,)</f>
        <v>Vector Lines</v>
      </c>
      <c r="D248" s="65">
        <f>VLOOKUP($A248,'AU2017-EDB (Adjusted)'!$A$17:$J$2020,D$9,)</f>
        <v>4380</v>
      </c>
      <c r="E248" s="65">
        <f>VLOOKUP($A248,'AU2017-EDB (Adjusted)'!$A$17:$J$2020,E$9,)</f>
        <v>4910</v>
      </c>
      <c r="F248" s="65">
        <f>VLOOKUP($A248,'AU2017-EDB (Adjusted)'!$A$17:$J$2020,F$9,)</f>
        <v>5210</v>
      </c>
    </row>
    <row r="249" spans="1:6" x14ac:dyDescent="0.25">
      <c r="A249" s="37" t="s">
        <v>807</v>
      </c>
      <c r="B249" s="37" t="str">
        <f>VLOOKUP($A249,'AU2017-EDB (Adjusted)'!$A$17:$J$2020,B$9,)</f>
        <v>Auckland</v>
      </c>
      <c r="C249" s="37" t="str">
        <f>VLOOKUP($A249,'AU2017-EDB (Adjusted)'!$A$17:$J$2020,C$9,)</f>
        <v>Vector Lines</v>
      </c>
      <c r="D249" s="65">
        <f>VLOOKUP($A249,'AU2017-EDB (Adjusted)'!$A$17:$J$2020,D$9,)</f>
        <v>5550</v>
      </c>
      <c r="E249" s="65">
        <f>VLOOKUP($A249,'AU2017-EDB (Adjusted)'!$A$17:$J$2020,E$9,)</f>
        <v>5900</v>
      </c>
      <c r="F249" s="65">
        <f>VLOOKUP($A249,'AU2017-EDB (Adjusted)'!$A$17:$J$2020,F$9,)</f>
        <v>6150</v>
      </c>
    </row>
    <row r="250" spans="1:6" x14ac:dyDescent="0.25">
      <c r="A250" s="37" t="s">
        <v>113</v>
      </c>
      <c r="B250" s="37" t="str">
        <f>VLOOKUP($A250,'AU2017-EDB (Adjusted)'!$A$17:$J$2020,B$9,)</f>
        <v>Auckland</v>
      </c>
      <c r="C250" s="37" t="str">
        <f>VLOOKUP($A250,'AU2017-EDB (Adjusted)'!$A$17:$J$2020,C$9,)</f>
        <v>Vector Lines</v>
      </c>
      <c r="D250" s="65">
        <f>VLOOKUP($A250,'AU2017-EDB (Adjusted)'!$A$17:$J$2020,D$9,)</f>
        <v>1870</v>
      </c>
      <c r="E250" s="65">
        <f>VLOOKUP($A250,'AU2017-EDB (Adjusted)'!$A$17:$J$2020,E$9,)</f>
        <v>2280</v>
      </c>
      <c r="F250" s="65">
        <f>VLOOKUP($A250,'AU2017-EDB (Adjusted)'!$A$17:$J$2020,F$9,)</f>
        <v>2690</v>
      </c>
    </row>
    <row r="251" spans="1:6" x14ac:dyDescent="0.25">
      <c r="A251" s="37" t="s">
        <v>123</v>
      </c>
      <c r="B251" s="37" t="str">
        <f>VLOOKUP($A251,'AU2017-EDB (Adjusted)'!$A$17:$J$2020,B$9,)</f>
        <v>Auckland</v>
      </c>
      <c r="C251" s="37" t="str">
        <f>VLOOKUP($A251,'AU2017-EDB (Adjusted)'!$A$17:$J$2020,C$9,)</f>
        <v>Vector Lines</v>
      </c>
      <c r="D251" s="65">
        <f>VLOOKUP($A251,'AU2017-EDB (Adjusted)'!$A$17:$J$2020,D$9,)</f>
        <v>5500</v>
      </c>
      <c r="E251" s="65">
        <f>VLOOKUP($A251,'AU2017-EDB (Adjusted)'!$A$17:$J$2020,E$9,)</f>
        <v>5850</v>
      </c>
      <c r="F251" s="65">
        <f>VLOOKUP($A251,'AU2017-EDB (Adjusted)'!$A$17:$J$2020,F$9,)</f>
        <v>6090</v>
      </c>
    </row>
    <row r="252" spans="1:6" x14ac:dyDescent="0.25">
      <c r="A252" s="37" t="s">
        <v>737</v>
      </c>
      <c r="B252" s="37" t="str">
        <f>VLOOKUP($A252,'AU2017-EDB (Adjusted)'!$A$17:$J$2020,B$9,)</f>
        <v>Auckland</v>
      </c>
      <c r="C252" s="37" t="str">
        <f>VLOOKUP($A252,'AU2017-EDB (Adjusted)'!$A$17:$J$2020,C$9,)</f>
        <v>Vector Lines</v>
      </c>
      <c r="D252" s="65">
        <f>VLOOKUP($A252,'AU2017-EDB (Adjusted)'!$A$17:$J$2020,D$9,)</f>
        <v>5820</v>
      </c>
      <c r="E252" s="65">
        <f>VLOOKUP($A252,'AU2017-EDB (Adjusted)'!$A$17:$J$2020,E$9,)</f>
        <v>5890</v>
      </c>
      <c r="F252" s="65">
        <f>VLOOKUP($A252,'AU2017-EDB (Adjusted)'!$A$17:$J$2020,F$9,)</f>
        <v>5970</v>
      </c>
    </row>
    <row r="253" spans="1:6" x14ac:dyDescent="0.25">
      <c r="A253" s="37" t="s">
        <v>880</v>
      </c>
      <c r="B253" s="37" t="str">
        <f>VLOOKUP($A253,'AU2017-EDB (Adjusted)'!$A$17:$J$2020,B$9,)</f>
        <v>Auckland</v>
      </c>
      <c r="C253" s="37" t="str">
        <f>VLOOKUP($A253,'AU2017-EDB (Adjusted)'!$A$17:$J$2020,C$9,)</f>
        <v>Vector Lines</v>
      </c>
      <c r="D253" s="65">
        <f>VLOOKUP($A253,'AU2017-EDB (Adjusted)'!$A$17:$J$2020,D$9,)</f>
        <v>2110</v>
      </c>
      <c r="E253" s="65">
        <f>VLOOKUP($A253,'AU2017-EDB (Adjusted)'!$A$17:$J$2020,E$9,)</f>
        <v>2440</v>
      </c>
      <c r="F253" s="65">
        <f>VLOOKUP($A253,'AU2017-EDB (Adjusted)'!$A$17:$J$2020,F$9,)</f>
        <v>2730</v>
      </c>
    </row>
    <row r="254" spans="1:6" x14ac:dyDescent="0.25">
      <c r="A254" s="37" t="s">
        <v>124</v>
      </c>
      <c r="B254" s="37" t="str">
        <f>VLOOKUP($A254,'AU2017-EDB (Adjusted)'!$A$17:$J$2020,B$9,)</f>
        <v>Auckland</v>
      </c>
      <c r="C254" s="37" t="str">
        <f>VLOOKUP($A254,'AU2017-EDB (Adjusted)'!$A$17:$J$2020,C$9,)</f>
        <v>Vector Lines</v>
      </c>
      <c r="D254" s="65">
        <f>VLOOKUP($A254,'AU2017-EDB (Adjusted)'!$A$17:$J$2020,D$9,)</f>
        <v>3680</v>
      </c>
      <c r="E254" s="65">
        <f>VLOOKUP($A254,'AU2017-EDB (Adjusted)'!$A$17:$J$2020,E$9,)</f>
        <v>4030</v>
      </c>
      <c r="F254" s="65">
        <f>VLOOKUP($A254,'AU2017-EDB (Adjusted)'!$A$17:$J$2020,F$9,)</f>
        <v>4400</v>
      </c>
    </row>
    <row r="255" spans="1:6" x14ac:dyDescent="0.25">
      <c r="A255" s="37" t="s">
        <v>125</v>
      </c>
      <c r="B255" s="37" t="str">
        <f>VLOOKUP($A255,'AU2017-EDB (Adjusted)'!$A$17:$J$2020,B$9,)</f>
        <v>Auckland</v>
      </c>
      <c r="C255" s="37" t="str">
        <f>VLOOKUP($A255,'AU2017-EDB (Adjusted)'!$A$17:$J$2020,C$9,)</f>
        <v>Vector Lines</v>
      </c>
      <c r="D255" s="65">
        <f>VLOOKUP($A255,'AU2017-EDB (Adjusted)'!$A$17:$J$2020,D$9,)</f>
        <v>6910</v>
      </c>
      <c r="E255" s="65">
        <f>VLOOKUP($A255,'AU2017-EDB (Adjusted)'!$A$17:$J$2020,E$9,)</f>
        <v>8560</v>
      </c>
      <c r="F255" s="65">
        <f>VLOOKUP($A255,'AU2017-EDB (Adjusted)'!$A$17:$J$2020,F$9,)</f>
        <v>10300</v>
      </c>
    </row>
    <row r="256" spans="1:6" x14ac:dyDescent="0.25">
      <c r="A256" s="37" t="s">
        <v>881</v>
      </c>
      <c r="B256" s="37" t="str">
        <f>VLOOKUP($A256,'AU2017-EDB (Adjusted)'!$A$17:$J$2020,B$9,)</f>
        <v>Auckland</v>
      </c>
      <c r="C256" s="37" t="str">
        <f>VLOOKUP($A256,'AU2017-EDB (Adjusted)'!$A$17:$J$2020,C$9,)</f>
        <v>Vector Lines</v>
      </c>
      <c r="D256" s="65">
        <f>VLOOKUP($A256,'AU2017-EDB (Adjusted)'!$A$17:$J$2020,D$9,)</f>
        <v>3300</v>
      </c>
      <c r="E256" s="65">
        <f>VLOOKUP($A256,'AU2017-EDB (Adjusted)'!$A$17:$J$2020,E$9,)</f>
        <v>3460</v>
      </c>
      <c r="F256" s="65">
        <f>VLOOKUP($A256,'AU2017-EDB (Adjusted)'!$A$17:$J$2020,F$9,)</f>
        <v>3590</v>
      </c>
    </row>
    <row r="257" spans="1:6" x14ac:dyDescent="0.25">
      <c r="A257" s="37" t="s">
        <v>706</v>
      </c>
      <c r="B257" s="37" t="str">
        <f>VLOOKUP($A257,'AU2017-EDB (Adjusted)'!$A$17:$J$2020,B$9,)</f>
        <v>Auckland</v>
      </c>
      <c r="C257" s="37" t="str">
        <f>VLOOKUP($A257,'AU2017-EDB (Adjusted)'!$A$17:$J$2020,C$9,)</f>
        <v>Vector Lines</v>
      </c>
      <c r="D257" s="65">
        <f>VLOOKUP($A257,'AU2017-EDB (Adjusted)'!$A$17:$J$2020,D$9,)</f>
        <v>1280</v>
      </c>
      <c r="E257" s="65">
        <f>VLOOKUP($A257,'AU2017-EDB (Adjusted)'!$A$17:$J$2020,E$9,)</f>
        <v>1310</v>
      </c>
      <c r="F257" s="65">
        <f>VLOOKUP($A257,'AU2017-EDB (Adjusted)'!$A$17:$J$2020,F$9,)</f>
        <v>1340</v>
      </c>
    </row>
    <row r="258" spans="1:6" x14ac:dyDescent="0.25">
      <c r="A258" s="37" t="s">
        <v>73</v>
      </c>
      <c r="B258" s="37" t="str">
        <f>VLOOKUP($A258,'AU2017-EDB (Adjusted)'!$A$17:$J$2020,B$9,)</f>
        <v>Auckland</v>
      </c>
      <c r="C258" s="37" t="str">
        <f>VLOOKUP($A258,'AU2017-EDB (Adjusted)'!$A$17:$J$2020,C$9,)</f>
        <v>Vector Lines</v>
      </c>
      <c r="D258" s="65">
        <f>VLOOKUP($A258,'AU2017-EDB (Adjusted)'!$A$17:$J$2020,D$9,)</f>
        <v>840</v>
      </c>
      <c r="E258" s="65">
        <f>VLOOKUP($A258,'AU2017-EDB (Adjusted)'!$A$17:$J$2020,E$9,)</f>
        <v>930</v>
      </c>
      <c r="F258" s="65">
        <f>VLOOKUP($A258,'AU2017-EDB (Adjusted)'!$A$17:$J$2020,F$9,)</f>
        <v>1040</v>
      </c>
    </row>
    <row r="259" spans="1:6" x14ac:dyDescent="0.25">
      <c r="A259" s="37" t="s">
        <v>676</v>
      </c>
      <c r="B259" s="37" t="str">
        <f>VLOOKUP($A259,'AU2017-EDB (Adjusted)'!$A$17:$J$2020,B$9,)</f>
        <v>Auckland</v>
      </c>
      <c r="C259" s="37" t="str">
        <f>VLOOKUP($A259,'AU2017-EDB (Adjusted)'!$A$17:$J$2020,C$9,)</f>
        <v>Vector Lines</v>
      </c>
      <c r="D259" s="65">
        <f>VLOOKUP($A259,'AU2017-EDB (Adjusted)'!$A$17:$J$2020,D$9,)</f>
        <v>5250</v>
      </c>
      <c r="E259" s="65">
        <f>VLOOKUP($A259,'AU2017-EDB (Adjusted)'!$A$17:$J$2020,E$9,)</f>
        <v>5450</v>
      </c>
      <c r="F259" s="65">
        <f>VLOOKUP($A259,'AU2017-EDB (Adjusted)'!$A$17:$J$2020,F$9,)</f>
        <v>5580</v>
      </c>
    </row>
    <row r="260" spans="1:6" x14ac:dyDescent="0.25">
      <c r="A260" s="37" t="s">
        <v>922</v>
      </c>
      <c r="B260" s="37" t="str">
        <f>VLOOKUP($A260,'AU2017-EDB (Adjusted)'!$A$17:$J$2020,B$9,)</f>
        <v>Auckland</v>
      </c>
      <c r="C260" s="37" t="str">
        <f>VLOOKUP($A260,'AU2017-EDB (Adjusted)'!$A$17:$J$2020,C$9,)</f>
        <v>Vector Lines</v>
      </c>
      <c r="D260" s="65">
        <f>VLOOKUP($A260,'AU2017-EDB (Adjusted)'!$A$17:$J$2020,D$9,)</f>
        <v>4620</v>
      </c>
      <c r="E260" s="65">
        <f>VLOOKUP($A260,'AU2017-EDB (Adjusted)'!$A$17:$J$2020,E$9,)</f>
        <v>4880</v>
      </c>
      <c r="F260" s="65">
        <f>VLOOKUP($A260,'AU2017-EDB (Adjusted)'!$A$17:$J$2020,F$9,)</f>
        <v>5030</v>
      </c>
    </row>
    <row r="261" spans="1:6" x14ac:dyDescent="0.25">
      <c r="A261" s="37" t="s">
        <v>741</v>
      </c>
      <c r="B261" s="37" t="str">
        <f>VLOOKUP($A261,'AU2017-EDB (Adjusted)'!$A$17:$J$2020,B$9,)</f>
        <v>Auckland</v>
      </c>
      <c r="C261" s="37" t="str">
        <f>VLOOKUP($A261,'AU2017-EDB (Adjusted)'!$A$17:$J$2020,C$9,)</f>
        <v>Vector Lines</v>
      </c>
      <c r="D261" s="65">
        <f>VLOOKUP($A261,'AU2017-EDB (Adjusted)'!$A$17:$J$2020,D$9,)</f>
        <v>4110</v>
      </c>
      <c r="E261" s="65">
        <f>VLOOKUP($A261,'AU2017-EDB (Adjusted)'!$A$17:$J$2020,E$9,)</f>
        <v>4780</v>
      </c>
      <c r="F261" s="65">
        <f>VLOOKUP($A261,'AU2017-EDB (Adjusted)'!$A$17:$J$2020,F$9,)</f>
        <v>4860</v>
      </c>
    </row>
    <row r="262" spans="1:6" x14ac:dyDescent="0.25">
      <c r="A262" s="37" t="s">
        <v>763</v>
      </c>
      <c r="B262" s="37" t="str">
        <f>VLOOKUP($A262,'AU2017-EDB (Adjusted)'!$A$17:$J$2020,B$9,)</f>
        <v>Auckland</v>
      </c>
      <c r="C262" s="37" t="str">
        <f>VLOOKUP($A262,'AU2017-EDB (Adjusted)'!$A$17:$J$2020,C$9,)</f>
        <v>Vector Lines</v>
      </c>
      <c r="D262" s="65">
        <f>VLOOKUP($A262,'AU2017-EDB (Adjusted)'!$A$17:$J$2020,D$9,)</f>
        <v>3150</v>
      </c>
      <c r="E262" s="65">
        <f>VLOOKUP($A262,'AU2017-EDB (Adjusted)'!$A$17:$J$2020,E$9,)</f>
        <v>3300</v>
      </c>
      <c r="F262" s="65">
        <f>VLOOKUP($A262,'AU2017-EDB (Adjusted)'!$A$17:$J$2020,F$9,)</f>
        <v>3440</v>
      </c>
    </row>
    <row r="263" spans="1:6" x14ac:dyDescent="0.25">
      <c r="A263" s="37" t="s">
        <v>764</v>
      </c>
      <c r="B263" s="37" t="str">
        <f>VLOOKUP($A263,'AU2017-EDB (Adjusted)'!$A$17:$J$2020,B$9,)</f>
        <v>Auckland</v>
      </c>
      <c r="C263" s="37" t="str">
        <f>VLOOKUP($A263,'AU2017-EDB (Adjusted)'!$A$17:$J$2020,C$9,)</f>
        <v>Vector Lines</v>
      </c>
      <c r="D263" s="65">
        <f>VLOOKUP($A263,'AU2017-EDB (Adjusted)'!$A$17:$J$2020,D$9,)</f>
        <v>3270</v>
      </c>
      <c r="E263" s="65">
        <f>VLOOKUP($A263,'AU2017-EDB (Adjusted)'!$A$17:$J$2020,E$9,)</f>
        <v>3440</v>
      </c>
      <c r="F263" s="65">
        <f>VLOOKUP($A263,'AU2017-EDB (Adjusted)'!$A$17:$J$2020,F$9,)</f>
        <v>3600</v>
      </c>
    </row>
    <row r="264" spans="1:6" x14ac:dyDescent="0.25">
      <c r="A264" s="37" t="s">
        <v>821</v>
      </c>
      <c r="B264" s="37" t="str">
        <f>VLOOKUP($A264,'AU2017-EDB (Adjusted)'!$A$17:$J$2020,B$9,)</f>
        <v>Auckland</v>
      </c>
      <c r="C264" s="37" t="str">
        <f>VLOOKUP($A264,'AU2017-EDB (Adjusted)'!$A$17:$J$2020,C$9,)</f>
        <v>Vector Lines</v>
      </c>
      <c r="D264" s="65">
        <f>VLOOKUP($A264,'AU2017-EDB (Adjusted)'!$A$17:$J$2020,D$9,)</f>
        <v>7610</v>
      </c>
      <c r="E264" s="65">
        <f>VLOOKUP($A264,'AU2017-EDB (Adjusted)'!$A$17:$J$2020,E$9,)</f>
        <v>8000</v>
      </c>
      <c r="F264" s="65">
        <f>VLOOKUP($A264,'AU2017-EDB (Adjusted)'!$A$17:$J$2020,F$9,)</f>
        <v>8410</v>
      </c>
    </row>
    <row r="265" spans="1:6" x14ac:dyDescent="0.25">
      <c r="A265" s="37" t="s">
        <v>859</v>
      </c>
      <c r="B265" s="37" t="str">
        <f>VLOOKUP($A265,'AU2017-EDB (Adjusted)'!$A$17:$J$2020,B$9,)</f>
        <v>Auckland</v>
      </c>
      <c r="C265" s="37" t="str">
        <f>VLOOKUP($A265,'AU2017-EDB (Adjusted)'!$A$17:$J$2020,C$9,)</f>
        <v>Vector Lines</v>
      </c>
      <c r="D265" s="65">
        <f>VLOOKUP($A265,'AU2017-EDB (Adjusted)'!$A$17:$J$2020,D$9,)</f>
        <v>4250</v>
      </c>
      <c r="E265" s="65">
        <f>VLOOKUP($A265,'AU2017-EDB (Adjusted)'!$A$17:$J$2020,E$9,)</f>
        <v>4890</v>
      </c>
      <c r="F265" s="65">
        <f>VLOOKUP($A265,'AU2017-EDB (Adjusted)'!$A$17:$J$2020,F$9,)</f>
        <v>5540</v>
      </c>
    </row>
    <row r="266" spans="1:6" x14ac:dyDescent="0.25">
      <c r="A266" s="37" t="s">
        <v>111</v>
      </c>
      <c r="B266" s="37" t="str">
        <f>VLOOKUP($A266,'AU2017-EDB (Adjusted)'!$A$17:$J$2020,B$9,)</f>
        <v>Auckland</v>
      </c>
      <c r="C266" s="37" t="str">
        <f>VLOOKUP($A266,'AU2017-EDB (Adjusted)'!$A$17:$J$2020,C$9,)</f>
        <v>Vector Lines</v>
      </c>
      <c r="D266" s="65">
        <f>VLOOKUP($A266,'AU2017-EDB (Adjusted)'!$A$17:$J$2020,D$9,)</f>
        <v>2970</v>
      </c>
      <c r="E266" s="65">
        <f>VLOOKUP($A266,'AU2017-EDB (Adjusted)'!$A$17:$J$2020,E$9,)</f>
        <v>3540</v>
      </c>
      <c r="F266" s="65">
        <f>VLOOKUP($A266,'AU2017-EDB (Adjusted)'!$A$17:$J$2020,F$9,)</f>
        <v>3750</v>
      </c>
    </row>
    <row r="267" spans="1:6" x14ac:dyDescent="0.25">
      <c r="A267" s="37" t="s">
        <v>736</v>
      </c>
      <c r="B267" s="37" t="str">
        <f>VLOOKUP($A267,'AU2017-EDB (Adjusted)'!$A$17:$J$2020,B$9,)</f>
        <v>Auckland</v>
      </c>
      <c r="C267" s="37" t="str">
        <f>VLOOKUP($A267,'AU2017-EDB (Adjusted)'!$A$17:$J$2020,C$9,)</f>
        <v>Vector Lines</v>
      </c>
      <c r="D267" s="65">
        <f>VLOOKUP($A267,'AU2017-EDB (Adjusted)'!$A$17:$J$2020,D$9,)</f>
        <v>4150</v>
      </c>
      <c r="E267" s="65">
        <f>VLOOKUP($A267,'AU2017-EDB (Adjusted)'!$A$17:$J$2020,E$9,)</f>
        <v>4300</v>
      </c>
      <c r="F267" s="65">
        <f>VLOOKUP($A267,'AU2017-EDB (Adjusted)'!$A$17:$J$2020,F$9,)</f>
        <v>4450</v>
      </c>
    </row>
    <row r="268" spans="1:6" x14ac:dyDescent="0.25">
      <c r="A268" s="37" t="s">
        <v>87</v>
      </c>
      <c r="B268" s="37" t="str">
        <f>VLOOKUP($A268,'AU2017-EDB (Adjusted)'!$A$17:$J$2020,B$9,)</f>
        <v>Auckland</v>
      </c>
      <c r="C268" s="37" t="str">
        <f>VLOOKUP($A268,'AU2017-EDB (Adjusted)'!$A$17:$J$2020,C$9,)</f>
        <v>Vector Lines</v>
      </c>
      <c r="D268" s="65">
        <f>VLOOKUP($A268,'AU2017-EDB (Adjusted)'!$A$17:$J$2020,D$9,)</f>
        <v>5920</v>
      </c>
      <c r="E268" s="65">
        <f>VLOOKUP($A268,'AU2017-EDB (Adjusted)'!$A$17:$J$2020,E$9,)</f>
        <v>6060</v>
      </c>
      <c r="F268" s="65">
        <f>VLOOKUP($A268,'AU2017-EDB (Adjusted)'!$A$17:$J$2020,F$9,)</f>
        <v>6190</v>
      </c>
    </row>
    <row r="269" spans="1:6" x14ac:dyDescent="0.25">
      <c r="A269" s="37" t="s">
        <v>746</v>
      </c>
      <c r="B269" s="37" t="str">
        <f>VLOOKUP($A269,'AU2017-EDB (Adjusted)'!$A$17:$J$2020,B$9,)</f>
        <v>Auckland</v>
      </c>
      <c r="C269" s="37" t="str">
        <f>VLOOKUP($A269,'AU2017-EDB (Adjusted)'!$A$17:$J$2020,C$9,)</f>
        <v>Vector Lines</v>
      </c>
      <c r="D269" s="65">
        <f>VLOOKUP($A269,'AU2017-EDB (Adjusted)'!$A$17:$J$2020,D$9,)</f>
        <v>4690</v>
      </c>
      <c r="E269" s="65">
        <f>VLOOKUP($A269,'AU2017-EDB (Adjusted)'!$A$17:$J$2020,E$9,)</f>
        <v>4850</v>
      </c>
      <c r="F269" s="65">
        <f>VLOOKUP($A269,'AU2017-EDB (Adjusted)'!$A$17:$J$2020,F$9,)</f>
        <v>4930</v>
      </c>
    </row>
    <row r="270" spans="1:6" x14ac:dyDescent="0.25">
      <c r="A270" s="37" t="s">
        <v>735</v>
      </c>
      <c r="B270" s="37" t="str">
        <f>VLOOKUP($A270,'AU2017-EDB (Adjusted)'!$A$17:$J$2020,B$9,)</f>
        <v>Auckland</v>
      </c>
      <c r="C270" s="37" t="str">
        <f>VLOOKUP($A270,'AU2017-EDB (Adjusted)'!$A$17:$J$2020,C$9,)</f>
        <v>Vector Lines</v>
      </c>
      <c r="D270" s="65">
        <f>VLOOKUP($A270,'AU2017-EDB (Adjusted)'!$A$17:$J$2020,D$9,)</f>
        <v>5650</v>
      </c>
      <c r="E270" s="65">
        <f>VLOOKUP($A270,'AU2017-EDB (Adjusted)'!$A$17:$J$2020,E$9,)</f>
        <v>6160</v>
      </c>
      <c r="F270" s="65">
        <f>VLOOKUP($A270,'AU2017-EDB (Adjusted)'!$A$17:$J$2020,F$9,)</f>
        <v>6360</v>
      </c>
    </row>
    <row r="271" spans="1:6" x14ac:dyDescent="0.25">
      <c r="A271" s="37" t="s">
        <v>703</v>
      </c>
      <c r="B271" s="37" t="str">
        <f>VLOOKUP($A271,'AU2017-EDB (Adjusted)'!$A$17:$J$2020,B$9,)</f>
        <v>Auckland</v>
      </c>
      <c r="C271" s="37" t="str">
        <f>VLOOKUP($A271,'AU2017-EDB (Adjusted)'!$A$17:$J$2020,C$9,)</f>
        <v>Vector Lines</v>
      </c>
      <c r="D271" s="65">
        <f>VLOOKUP($A271,'AU2017-EDB (Adjusted)'!$A$17:$J$2020,D$9,)</f>
        <v>5120</v>
      </c>
      <c r="E271" s="65">
        <f>VLOOKUP($A271,'AU2017-EDB (Adjusted)'!$A$17:$J$2020,E$9,)</f>
        <v>5240</v>
      </c>
      <c r="F271" s="65">
        <f>VLOOKUP($A271,'AU2017-EDB (Adjusted)'!$A$17:$J$2020,F$9,)</f>
        <v>5320</v>
      </c>
    </row>
    <row r="272" spans="1:6" x14ac:dyDescent="0.25">
      <c r="A272" s="37" t="s">
        <v>91</v>
      </c>
      <c r="B272" s="37" t="str">
        <f>VLOOKUP($A272,'AU2017-EDB (Adjusted)'!$A$17:$J$2020,B$9,)</f>
        <v>Auckland</v>
      </c>
      <c r="C272" s="37" t="str">
        <f>VLOOKUP($A272,'AU2017-EDB (Adjusted)'!$A$17:$J$2020,C$9,)</f>
        <v>Vector Lines</v>
      </c>
      <c r="D272" s="65">
        <f>VLOOKUP($A272,'AU2017-EDB (Adjusted)'!$A$17:$J$2020,D$9,)</f>
        <v>5070</v>
      </c>
      <c r="E272" s="65">
        <f>VLOOKUP($A272,'AU2017-EDB (Adjusted)'!$A$17:$J$2020,E$9,)</f>
        <v>5430</v>
      </c>
      <c r="F272" s="65">
        <f>VLOOKUP($A272,'AU2017-EDB (Adjusted)'!$A$17:$J$2020,F$9,)</f>
        <v>5640</v>
      </c>
    </row>
    <row r="273" spans="1:6" x14ac:dyDescent="0.25">
      <c r="A273" s="37" t="s">
        <v>709</v>
      </c>
      <c r="B273" s="37" t="str">
        <f>VLOOKUP($A273,'AU2017-EDB (Adjusted)'!$A$17:$J$2020,B$9,)</f>
        <v>Auckland</v>
      </c>
      <c r="C273" s="37" t="str">
        <f>VLOOKUP($A273,'AU2017-EDB (Adjusted)'!$A$17:$J$2020,C$9,)</f>
        <v>Vector Lines</v>
      </c>
      <c r="D273" s="65">
        <f>VLOOKUP($A273,'AU2017-EDB (Adjusted)'!$A$17:$J$2020,D$9,)</f>
        <v>750</v>
      </c>
      <c r="E273" s="65">
        <f>VLOOKUP($A273,'AU2017-EDB (Adjusted)'!$A$17:$J$2020,E$9,)</f>
        <v>850</v>
      </c>
      <c r="F273" s="65">
        <f>VLOOKUP($A273,'AU2017-EDB (Adjusted)'!$A$17:$J$2020,F$9,)</f>
        <v>940</v>
      </c>
    </row>
    <row r="274" spans="1:6" x14ac:dyDescent="0.25">
      <c r="A274" s="37" t="s">
        <v>869</v>
      </c>
      <c r="B274" s="37" t="str">
        <f>VLOOKUP($A274,'AU2017-EDB (Adjusted)'!$A$17:$J$2020,B$9,)</f>
        <v>Auckland</v>
      </c>
      <c r="C274" s="37" t="str">
        <f>VLOOKUP($A274,'AU2017-EDB (Adjusted)'!$A$17:$J$2020,C$9,)</f>
        <v>Vector Lines</v>
      </c>
      <c r="D274" s="65">
        <f>VLOOKUP($A274,'AU2017-EDB (Adjusted)'!$A$17:$J$2020,D$9,)</f>
        <v>3340</v>
      </c>
      <c r="E274" s="65">
        <f>VLOOKUP($A274,'AU2017-EDB (Adjusted)'!$A$17:$J$2020,E$9,)</f>
        <v>3710</v>
      </c>
      <c r="F274" s="65">
        <f>VLOOKUP($A274,'AU2017-EDB (Adjusted)'!$A$17:$J$2020,F$9,)</f>
        <v>3920</v>
      </c>
    </row>
    <row r="275" spans="1:6" x14ac:dyDescent="0.25">
      <c r="A275" s="37" t="s">
        <v>870</v>
      </c>
      <c r="B275" s="37" t="str">
        <f>VLOOKUP($A275,'AU2017-EDB (Adjusted)'!$A$17:$J$2020,B$9,)</f>
        <v>Auckland</v>
      </c>
      <c r="C275" s="37" t="str">
        <f>VLOOKUP($A275,'AU2017-EDB (Adjusted)'!$A$17:$J$2020,C$9,)</f>
        <v>Vector Lines</v>
      </c>
      <c r="D275" s="65">
        <f>VLOOKUP($A275,'AU2017-EDB (Adjusted)'!$A$17:$J$2020,D$9,)</f>
        <v>6570</v>
      </c>
      <c r="E275" s="65">
        <f>VLOOKUP($A275,'AU2017-EDB (Adjusted)'!$A$17:$J$2020,E$9,)</f>
        <v>7090</v>
      </c>
      <c r="F275" s="65">
        <f>VLOOKUP($A275,'AU2017-EDB (Adjusted)'!$A$17:$J$2020,F$9,)</f>
        <v>7200</v>
      </c>
    </row>
    <row r="276" spans="1:6" x14ac:dyDescent="0.25">
      <c r="A276" s="37" t="s">
        <v>649</v>
      </c>
      <c r="B276" s="37" t="str">
        <f>VLOOKUP($A276,'AU2017-EDB (Adjusted)'!$A$17:$J$2020,B$9,)</f>
        <v>Auckland</v>
      </c>
      <c r="C276" s="37" t="str">
        <f>VLOOKUP($A276,'AU2017-EDB (Adjusted)'!$A$17:$J$2020,C$9,)</f>
        <v>Vector Lines</v>
      </c>
      <c r="D276" s="65">
        <f>VLOOKUP($A276,'AU2017-EDB (Adjusted)'!$A$17:$J$2020,D$9,)</f>
        <v>4060</v>
      </c>
      <c r="E276" s="65">
        <f>VLOOKUP($A276,'AU2017-EDB (Adjusted)'!$A$17:$J$2020,E$9,)</f>
        <v>4280</v>
      </c>
      <c r="F276" s="65">
        <f>VLOOKUP($A276,'AU2017-EDB (Adjusted)'!$A$17:$J$2020,F$9,)</f>
        <v>4400</v>
      </c>
    </row>
    <row r="277" spans="1:6" x14ac:dyDescent="0.25">
      <c r="A277" s="37" t="s">
        <v>873</v>
      </c>
      <c r="B277" s="37" t="str">
        <f>VLOOKUP($A277,'AU2017-EDB (Adjusted)'!$A$17:$J$2020,B$9,)</f>
        <v>Auckland</v>
      </c>
      <c r="C277" s="37" t="str">
        <f>VLOOKUP($A277,'AU2017-EDB (Adjusted)'!$A$17:$J$2020,C$9,)</f>
        <v>Vector Lines</v>
      </c>
      <c r="D277" s="65">
        <f>VLOOKUP($A277,'AU2017-EDB (Adjusted)'!$A$17:$J$2020,D$9,)</f>
        <v>4280</v>
      </c>
      <c r="E277" s="65">
        <f>VLOOKUP($A277,'AU2017-EDB (Adjusted)'!$A$17:$J$2020,E$9,)</f>
        <v>4600</v>
      </c>
      <c r="F277" s="65">
        <f>VLOOKUP($A277,'AU2017-EDB (Adjusted)'!$A$17:$J$2020,F$9,)</f>
        <v>4950</v>
      </c>
    </row>
    <row r="278" spans="1:6" x14ac:dyDescent="0.25">
      <c r="A278" s="37" t="s">
        <v>877</v>
      </c>
      <c r="B278" s="37" t="str">
        <f>VLOOKUP($A278,'AU2017-EDB (Adjusted)'!$A$17:$J$2020,B$9,)</f>
        <v>Auckland</v>
      </c>
      <c r="C278" s="37" t="str">
        <f>VLOOKUP($A278,'AU2017-EDB (Adjusted)'!$A$17:$J$2020,C$9,)</f>
        <v>Vector Lines</v>
      </c>
      <c r="D278" s="65">
        <f>VLOOKUP($A278,'AU2017-EDB (Adjusted)'!$A$17:$J$2020,D$9,)</f>
        <v>4300</v>
      </c>
      <c r="E278" s="65">
        <f>VLOOKUP($A278,'AU2017-EDB (Adjusted)'!$A$17:$J$2020,E$9,)</f>
        <v>5010</v>
      </c>
      <c r="F278" s="65">
        <f>VLOOKUP($A278,'AU2017-EDB (Adjusted)'!$A$17:$J$2020,F$9,)</f>
        <v>5760</v>
      </c>
    </row>
    <row r="279" spans="1:6" x14ac:dyDescent="0.25">
      <c r="A279" s="37" t="s">
        <v>876</v>
      </c>
      <c r="B279" s="37" t="str">
        <f>VLOOKUP($A279,'AU2017-EDB (Adjusted)'!$A$17:$J$2020,B$9,)</f>
        <v>Auckland</v>
      </c>
      <c r="C279" s="37" t="str">
        <f>VLOOKUP($A279,'AU2017-EDB (Adjusted)'!$A$17:$J$2020,C$9,)</f>
        <v>Vector Lines</v>
      </c>
      <c r="D279" s="65">
        <f>VLOOKUP($A279,'AU2017-EDB (Adjusted)'!$A$17:$J$2020,D$9,)</f>
        <v>4500</v>
      </c>
      <c r="E279" s="65">
        <f>VLOOKUP($A279,'AU2017-EDB (Adjusted)'!$A$17:$J$2020,E$9,)</f>
        <v>4990</v>
      </c>
      <c r="F279" s="65">
        <f>VLOOKUP($A279,'AU2017-EDB (Adjusted)'!$A$17:$J$2020,F$9,)</f>
        <v>5500</v>
      </c>
    </row>
    <row r="280" spans="1:6" x14ac:dyDescent="0.25">
      <c r="A280" s="37" t="s">
        <v>794</v>
      </c>
      <c r="B280" s="37" t="str">
        <f>VLOOKUP($A280,'AU2017-EDB (Adjusted)'!$A$17:$J$2020,B$9,)</f>
        <v>Auckland</v>
      </c>
      <c r="C280" s="37" t="str">
        <f>VLOOKUP($A280,'AU2017-EDB (Adjusted)'!$A$17:$J$2020,C$9,)</f>
        <v>Vector Lines</v>
      </c>
      <c r="D280" s="65">
        <f>VLOOKUP($A280,'AU2017-EDB (Adjusted)'!$A$17:$J$2020,D$9,)</f>
        <v>2330</v>
      </c>
      <c r="E280" s="65">
        <f>VLOOKUP($A280,'AU2017-EDB (Adjusted)'!$A$17:$J$2020,E$9,)</f>
        <v>2430</v>
      </c>
      <c r="F280" s="65">
        <f>VLOOKUP($A280,'AU2017-EDB (Adjusted)'!$A$17:$J$2020,F$9,)</f>
        <v>2540</v>
      </c>
    </row>
    <row r="281" spans="1:6" x14ac:dyDescent="0.25">
      <c r="A281" s="37" t="s">
        <v>851</v>
      </c>
      <c r="B281" s="37" t="str">
        <f>VLOOKUP($A281,'AU2017-EDB (Adjusted)'!$A$17:$J$2020,B$9,)</f>
        <v>Auckland</v>
      </c>
      <c r="C281" s="37" t="str">
        <f>VLOOKUP($A281,'AU2017-EDB (Adjusted)'!$A$17:$J$2020,C$9,)</f>
        <v>Vector Lines</v>
      </c>
      <c r="D281" s="65">
        <f>VLOOKUP($A281,'AU2017-EDB (Adjusted)'!$A$17:$J$2020,D$9,)</f>
        <v>6400</v>
      </c>
      <c r="E281" s="65">
        <f>VLOOKUP($A281,'AU2017-EDB (Adjusted)'!$A$17:$J$2020,E$9,)</f>
        <v>6980</v>
      </c>
      <c r="F281" s="65">
        <f>VLOOKUP($A281,'AU2017-EDB (Adjusted)'!$A$17:$J$2020,F$9,)</f>
        <v>7380</v>
      </c>
    </row>
    <row r="282" spans="1:6" x14ac:dyDescent="0.25">
      <c r="A282" s="37" t="s">
        <v>845</v>
      </c>
      <c r="B282" s="37" t="str">
        <f>VLOOKUP($A282,'AU2017-EDB (Adjusted)'!$A$17:$J$2020,B$9,)</f>
        <v>Auckland</v>
      </c>
      <c r="C282" s="37" t="str">
        <f>VLOOKUP($A282,'AU2017-EDB (Adjusted)'!$A$17:$J$2020,C$9,)</f>
        <v>Vector Lines</v>
      </c>
      <c r="D282" s="65">
        <f>VLOOKUP($A282,'AU2017-EDB (Adjusted)'!$A$17:$J$2020,D$9,)</f>
        <v>4020</v>
      </c>
      <c r="E282" s="65">
        <f>VLOOKUP($A282,'AU2017-EDB (Adjusted)'!$A$17:$J$2020,E$9,)</f>
        <v>4430</v>
      </c>
      <c r="F282" s="65">
        <f>VLOOKUP($A282,'AU2017-EDB (Adjusted)'!$A$17:$J$2020,F$9,)</f>
        <v>4870</v>
      </c>
    </row>
    <row r="283" spans="1:6" x14ac:dyDescent="0.25">
      <c r="A283" s="37" t="s">
        <v>808</v>
      </c>
      <c r="B283" s="37" t="str">
        <f>VLOOKUP($A283,'AU2017-EDB (Adjusted)'!$A$17:$J$2020,B$9,)</f>
        <v>Auckland</v>
      </c>
      <c r="C283" s="37" t="str">
        <f>VLOOKUP($A283,'AU2017-EDB (Adjusted)'!$A$17:$J$2020,C$9,)</f>
        <v>Vector Lines</v>
      </c>
      <c r="D283" s="65">
        <f>VLOOKUP($A283,'AU2017-EDB (Adjusted)'!$A$17:$J$2020,D$9,)</f>
        <v>4720</v>
      </c>
      <c r="E283" s="65">
        <f>VLOOKUP($A283,'AU2017-EDB (Adjusted)'!$A$17:$J$2020,E$9,)</f>
        <v>4990</v>
      </c>
      <c r="F283" s="65">
        <f>VLOOKUP($A283,'AU2017-EDB (Adjusted)'!$A$17:$J$2020,F$9,)</f>
        <v>5160</v>
      </c>
    </row>
    <row r="284" spans="1:6" x14ac:dyDescent="0.25">
      <c r="A284" s="37" t="s">
        <v>790</v>
      </c>
      <c r="B284" s="37" t="str">
        <f>VLOOKUP($A284,'AU2017-EDB (Adjusted)'!$A$17:$J$2020,B$9,)</f>
        <v>Auckland</v>
      </c>
      <c r="C284" s="37" t="str">
        <f>VLOOKUP($A284,'AU2017-EDB (Adjusted)'!$A$17:$J$2020,C$9,)</f>
        <v>Vector Lines</v>
      </c>
      <c r="D284" s="65">
        <f>VLOOKUP($A284,'AU2017-EDB (Adjusted)'!$A$17:$J$2020,D$9,)</f>
        <v>3910</v>
      </c>
      <c r="E284" s="65">
        <f>VLOOKUP($A284,'AU2017-EDB (Adjusted)'!$A$17:$J$2020,E$9,)</f>
        <v>4080</v>
      </c>
      <c r="F284" s="65">
        <f>VLOOKUP($A284,'AU2017-EDB (Adjusted)'!$A$17:$J$2020,F$9,)</f>
        <v>4120</v>
      </c>
    </row>
    <row r="285" spans="1:6" x14ac:dyDescent="0.25">
      <c r="A285" s="37" t="s">
        <v>96</v>
      </c>
      <c r="B285" s="37" t="str">
        <f>VLOOKUP($A285,'AU2017-EDB (Adjusted)'!$A$17:$J$2020,B$9,)</f>
        <v>Auckland</v>
      </c>
      <c r="C285" s="37" t="str">
        <f>VLOOKUP($A285,'AU2017-EDB (Adjusted)'!$A$17:$J$2020,C$9,)</f>
        <v>Vector Lines</v>
      </c>
      <c r="D285" s="65">
        <f>VLOOKUP($A285,'AU2017-EDB (Adjusted)'!$A$17:$J$2020,D$9,)</f>
        <v>250</v>
      </c>
      <c r="E285" s="65">
        <f>VLOOKUP($A285,'AU2017-EDB (Adjusted)'!$A$17:$J$2020,E$9,)</f>
        <v>250</v>
      </c>
      <c r="F285" s="65">
        <f>VLOOKUP($A285,'AU2017-EDB (Adjusted)'!$A$17:$J$2020,F$9,)</f>
        <v>260</v>
      </c>
    </row>
    <row r="286" spans="1:6" x14ac:dyDescent="0.25">
      <c r="A286" s="37" t="s">
        <v>50</v>
      </c>
      <c r="B286" s="37" t="str">
        <f>VLOOKUP($A286,'AU2017-EDB (Adjusted)'!$A$17:$J$2020,B$9,)</f>
        <v>Auckland</v>
      </c>
      <c r="C286" s="37" t="str">
        <f>VLOOKUP($A286,'AU2017-EDB (Adjusted)'!$A$17:$J$2020,C$9,)</f>
        <v>Vector Lines</v>
      </c>
      <c r="D286" s="65">
        <f>VLOOKUP($A286,'AU2017-EDB (Adjusted)'!$A$17:$J$2020,D$9,)</f>
        <v>10250</v>
      </c>
      <c r="E286" s="65">
        <f>VLOOKUP($A286,'AU2017-EDB (Adjusted)'!$A$17:$J$2020,E$9,)</f>
        <v>11200</v>
      </c>
      <c r="F286" s="65">
        <f>VLOOKUP($A286,'AU2017-EDB (Adjusted)'!$A$17:$J$2020,F$9,)</f>
        <v>12100</v>
      </c>
    </row>
    <row r="287" spans="1:6" x14ac:dyDescent="0.25">
      <c r="A287" s="37" t="s">
        <v>699</v>
      </c>
      <c r="B287" s="37" t="str">
        <f>VLOOKUP($A287,'AU2017-EDB (Adjusted)'!$A$17:$J$2020,B$9,)</f>
        <v>Auckland</v>
      </c>
      <c r="C287" s="37" t="str">
        <f>VLOOKUP($A287,'AU2017-EDB (Adjusted)'!$A$17:$J$2020,C$9,)</f>
        <v>Vector Lines</v>
      </c>
      <c r="D287" s="65">
        <f>VLOOKUP($A287,'AU2017-EDB (Adjusted)'!$A$17:$J$2020,D$9,)</f>
        <v>590</v>
      </c>
      <c r="E287" s="65">
        <f>VLOOKUP($A287,'AU2017-EDB (Adjusted)'!$A$17:$J$2020,E$9,)</f>
        <v>1600</v>
      </c>
      <c r="F287" s="65">
        <f>VLOOKUP($A287,'AU2017-EDB (Adjusted)'!$A$17:$J$2020,F$9,)</f>
        <v>3020</v>
      </c>
    </row>
    <row r="288" spans="1:6" x14ac:dyDescent="0.25">
      <c r="A288" s="37" t="s">
        <v>947</v>
      </c>
      <c r="B288" s="37" t="str">
        <f>VLOOKUP($A288,'AU2017-EDB (Adjusted)'!$A$17:$J$2020,B$9,)</f>
        <v>Auckland</v>
      </c>
      <c r="C288" s="37" t="str">
        <f>VLOOKUP($A288,'AU2017-EDB (Adjusted)'!$A$17:$J$2020,C$9,)</f>
        <v>Vector Lines</v>
      </c>
      <c r="D288" s="65">
        <f>VLOOKUP($A288,'AU2017-EDB (Adjusted)'!$A$17:$J$2020,D$9,)</f>
        <v>10600</v>
      </c>
      <c r="E288" s="65">
        <f>VLOOKUP($A288,'AU2017-EDB (Adjusted)'!$A$17:$J$2020,E$9,)</f>
        <v>15050</v>
      </c>
      <c r="F288" s="65">
        <f>VLOOKUP($A288,'AU2017-EDB (Adjusted)'!$A$17:$J$2020,F$9,)</f>
        <v>18550</v>
      </c>
    </row>
    <row r="289" spans="1:6" x14ac:dyDescent="0.25">
      <c r="A289" s="37" t="s">
        <v>912</v>
      </c>
      <c r="B289" s="37" t="str">
        <f>VLOOKUP($A289,'AU2017-EDB (Adjusted)'!$A$17:$J$2020,B$9,)</f>
        <v>Auckland</v>
      </c>
      <c r="C289" s="37" t="str">
        <f>VLOOKUP($A289,'AU2017-EDB (Adjusted)'!$A$17:$J$2020,C$9,)</f>
        <v>Vector Lines</v>
      </c>
      <c r="D289" s="65">
        <f>VLOOKUP($A289,'AU2017-EDB (Adjusted)'!$A$17:$J$2020,D$9,)</f>
        <v>2420</v>
      </c>
      <c r="E289" s="65">
        <f>VLOOKUP($A289,'AU2017-EDB (Adjusted)'!$A$17:$J$2020,E$9,)</f>
        <v>2650</v>
      </c>
      <c r="F289" s="65">
        <f>VLOOKUP($A289,'AU2017-EDB (Adjusted)'!$A$17:$J$2020,F$9,)</f>
        <v>2910</v>
      </c>
    </row>
    <row r="290" spans="1:6" x14ac:dyDescent="0.25">
      <c r="A290" s="37" t="s">
        <v>886</v>
      </c>
      <c r="B290" s="37" t="str">
        <f>VLOOKUP($A290,'AU2017-EDB (Adjusted)'!$A$17:$J$2020,B$9,)</f>
        <v>Auckland</v>
      </c>
      <c r="C290" s="37" t="str">
        <f>VLOOKUP($A290,'AU2017-EDB (Adjusted)'!$A$17:$J$2020,C$9,)</f>
        <v>Vector Lines</v>
      </c>
      <c r="D290" s="65">
        <f>VLOOKUP($A290,'AU2017-EDB (Adjusted)'!$A$17:$J$2020,D$9,)</f>
        <v>3480</v>
      </c>
      <c r="E290" s="65">
        <f>VLOOKUP($A290,'AU2017-EDB (Adjusted)'!$A$17:$J$2020,E$9,)</f>
        <v>3780</v>
      </c>
      <c r="F290" s="65">
        <f>VLOOKUP($A290,'AU2017-EDB (Adjusted)'!$A$17:$J$2020,F$9,)</f>
        <v>4000</v>
      </c>
    </row>
    <row r="291" spans="1:6" x14ac:dyDescent="0.25">
      <c r="A291" s="37" t="s">
        <v>913</v>
      </c>
      <c r="B291" s="37" t="str">
        <f>VLOOKUP($A291,'AU2017-EDB (Adjusted)'!$A$17:$J$2020,B$9,)</f>
        <v>Auckland</v>
      </c>
      <c r="C291" s="37" t="str">
        <f>VLOOKUP($A291,'AU2017-EDB (Adjusted)'!$A$17:$J$2020,C$9,)</f>
        <v>Vector Lines</v>
      </c>
      <c r="D291" s="65">
        <f>VLOOKUP($A291,'AU2017-EDB (Adjusted)'!$A$17:$J$2020,D$9,)</f>
        <v>5790</v>
      </c>
      <c r="E291" s="65">
        <f>VLOOKUP($A291,'AU2017-EDB (Adjusted)'!$A$17:$J$2020,E$9,)</f>
        <v>6360</v>
      </c>
      <c r="F291" s="65">
        <f>VLOOKUP($A291,'AU2017-EDB (Adjusted)'!$A$17:$J$2020,F$9,)</f>
        <v>7060</v>
      </c>
    </row>
    <row r="292" spans="1:6" x14ac:dyDescent="0.25">
      <c r="A292" s="37" t="s">
        <v>945</v>
      </c>
      <c r="B292" s="37" t="str">
        <f>VLOOKUP($A292,'AU2017-EDB (Adjusted)'!$A$17:$J$2020,B$9,)</f>
        <v>Auckland</v>
      </c>
      <c r="C292" s="37" t="str">
        <f>VLOOKUP($A292,'AU2017-EDB (Adjusted)'!$A$17:$J$2020,C$9,)</f>
        <v>Vector Lines</v>
      </c>
      <c r="D292" s="65">
        <f>VLOOKUP($A292,'AU2017-EDB (Adjusted)'!$A$17:$J$2020,D$9,)</f>
        <v>5170</v>
      </c>
      <c r="E292" s="65">
        <f>VLOOKUP($A292,'AU2017-EDB (Adjusted)'!$A$17:$J$2020,E$9,)</f>
        <v>5400</v>
      </c>
      <c r="F292" s="65">
        <f>VLOOKUP($A292,'AU2017-EDB (Adjusted)'!$A$17:$J$2020,F$9,)</f>
        <v>5640</v>
      </c>
    </row>
    <row r="293" spans="1:6" x14ac:dyDescent="0.25">
      <c r="A293" s="37" t="s">
        <v>944</v>
      </c>
      <c r="B293" s="37" t="str">
        <f>VLOOKUP($A293,'AU2017-EDB (Adjusted)'!$A$17:$J$2020,B$9,)</f>
        <v>Auckland</v>
      </c>
      <c r="C293" s="37" t="str">
        <f>VLOOKUP($A293,'AU2017-EDB (Adjusted)'!$A$17:$J$2020,C$9,)</f>
        <v>Vector Lines</v>
      </c>
      <c r="D293" s="65">
        <f>VLOOKUP($A293,'AU2017-EDB (Adjusted)'!$A$17:$J$2020,D$9,)</f>
        <v>2100</v>
      </c>
      <c r="E293" s="65">
        <f>VLOOKUP($A293,'AU2017-EDB (Adjusted)'!$A$17:$J$2020,E$9,)</f>
        <v>2580</v>
      </c>
      <c r="F293" s="65">
        <f>VLOOKUP($A293,'AU2017-EDB (Adjusted)'!$A$17:$J$2020,F$9,)</f>
        <v>2800</v>
      </c>
    </row>
    <row r="294" spans="1:6" x14ac:dyDescent="0.25">
      <c r="A294" s="37" t="s">
        <v>910</v>
      </c>
      <c r="B294" s="37" t="str">
        <f>VLOOKUP($A294,'AU2017-EDB (Adjusted)'!$A$17:$J$2020,B$9,)</f>
        <v>Auckland</v>
      </c>
      <c r="C294" s="37" t="str">
        <f>VLOOKUP($A294,'AU2017-EDB (Adjusted)'!$A$17:$J$2020,C$9,)</f>
        <v>Vector Lines</v>
      </c>
      <c r="D294" s="65">
        <f>VLOOKUP($A294,'AU2017-EDB (Adjusted)'!$A$17:$J$2020,D$9,)</f>
        <v>3850</v>
      </c>
      <c r="E294" s="65">
        <f>VLOOKUP($A294,'AU2017-EDB (Adjusted)'!$A$17:$J$2020,E$9,)</f>
        <v>3980</v>
      </c>
      <c r="F294" s="65">
        <f>VLOOKUP($A294,'AU2017-EDB (Adjusted)'!$A$17:$J$2020,F$9,)</f>
        <v>4120</v>
      </c>
    </row>
    <row r="295" spans="1:6" x14ac:dyDescent="0.25">
      <c r="A295" s="37" t="s">
        <v>940</v>
      </c>
      <c r="B295" s="37" t="str">
        <f>VLOOKUP($A295,'AU2017-EDB (Adjusted)'!$A$17:$J$2020,B$9,)</f>
        <v>Auckland</v>
      </c>
      <c r="C295" s="37" t="str">
        <f>VLOOKUP($A295,'AU2017-EDB (Adjusted)'!$A$17:$J$2020,C$9,)</f>
        <v>Vector Lines</v>
      </c>
      <c r="D295" s="65">
        <f>VLOOKUP($A295,'AU2017-EDB (Adjusted)'!$A$17:$J$2020,D$9,)</f>
        <v>3530</v>
      </c>
      <c r="E295" s="65">
        <f>VLOOKUP($A295,'AU2017-EDB (Adjusted)'!$A$17:$J$2020,E$9,)</f>
        <v>3800</v>
      </c>
      <c r="F295" s="65">
        <f>VLOOKUP($A295,'AU2017-EDB (Adjusted)'!$A$17:$J$2020,F$9,)</f>
        <v>4080</v>
      </c>
    </row>
    <row r="296" spans="1:6" x14ac:dyDescent="0.25">
      <c r="A296" s="37" t="s">
        <v>787</v>
      </c>
      <c r="B296" s="37" t="str">
        <f>VLOOKUP($A296,'AU2017-EDB (Adjusted)'!$A$17:$J$2020,B$9,)</f>
        <v>Auckland</v>
      </c>
      <c r="C296" s="37" t="str">
        <f>VLOOKUP($A296,'AU2017-EDB (Adjusted)'!$A$17:$J$2020,C$9,)</f>
        <v>Vector Lines</v>
      </c>
      <c r="D296" s="65">
        <f>VLOOKUP($A296,'AU2017-EDB (Adjusted)'!$A$17:$J$2020,D$9,)</f>
        <v>3300</v>
      </c>
      <c r="E296" s="65">
        <f>VLOOKUP($A296,'AU2017-EDB (Adjusted)'!$A$17:$J$2020,E$9,)</f>
        <v>3390</v>
      </c>
      <c r="F296" s="65">
        <f>VLOOKUP($A296,'AU2017-EDB (Adjusted)'!$A$17:$J$2020,F$9,)</f>
        <v>3470</v>
      </c>
    </row>
    <row r="297" spans="1:6" x14ac:dyDescent="0.25">
      <c r="A297" s="37" t="s">
        <v>862</v>
      </c>
      <c r="B297" s="37" t="str">
        <f>VLOOKUP($A297,'AU2017-EDB (Adjusted)'!$A$17:$J$2020,B$9,)</f>
        <v>Auckland</v>
      </c>
      <c r="C297" s="37" t="str">
        <f>VLOOKUP($A297,'AU2017-EDB (Adjusted)'!$A$17:$J$2020,C$9,)</f>
        <v>Vector Lines</v>
      </c>
      <c r="D297" s="65">
        <f>VLOOKUP($A297,'AU2017-EDB (Adjusted)'!$A$17:$J$2020,D$9,)</f>
        <v>4830</v>
      </c>
      <c r="E297" s="65">
        <f>VLOOKUP($A297,'AU2017-EDB (Adjusted)'!$A$17:$J$2020,E$9,)</f>
        <v>5090</v>
      </c>
      <c r="F297" s="65">
        <f>VLOOKUP($A297,'AU2017-EDB (Adjusted)'!$A$17:$J$2020,F$9,)</f>
        <v>5310</v>
      </c>
    </row>
    <row r="298" spans="1:6" x14ac:dyDescent="0.25">
      <c r="A298" s="37" t="s">
        <v>861</v>
      </c>
      <c r="B298" s="37" t="str">
        <f>VLOOKUP($A298,'AU2017-EDB (Adjusted)'!$A$17:$J$2020,B$9,)</f>
        <v>Auckland</v>
      </c>
      <c r="C298" s="37" t="str">
        <f>VLOOKUP($A298,'AU2017-EDB (Adjusted)'!$A$17:$J$2020,C$9,)</f>
        <v>Vector Lines</v>
      </c>
      <c r="D298" s="65">
        <f>VLOOKUP($A298,'AU2017-EDB (Adjusted)'!$A$17:$J$2020,D$9,)</f>
        <v>2980</v>
      </c>
      <c r="E298" s="65">
        <f>VLOOKUP($A298,'AU2017-EDB (Adjusted)'!$A$17:$J$2020,E$9,)</f>
        <v>3310</v>
      </c>
      <c r="F298" s="65">
        <f>VLOOKUP($A298,'AU2017-EDB (Adjusted)'!$A$17:$J$2020,F$9,)</f>
        <v>3470</v>
      </c>
    </row>
    <row r="299" spans="1:6" x14ac:dyDescent="0.25">
      <c r="A299" s="37" t="s">
        <v>928</v>
      </c>
      <c r="B299" s="37" t="str">
        <f>VLOOKUP($A299,'AU2017-EDB (Adjusted)'!$A$17:$J$2020,B$9,)</f>
        <v>Auckland</v>
      </c>
      <c r="C299" s="37" t="str">
        <f>VLOOKUP($A299,'AU2017-EDB (Adjusted)'!$A$17:$J$2020,C$9,)</f>
        <v>Vector Lines</v>
      </c>
      <c r="D299" s="65">
        <f>VLOOKUP($A299,'AU2017-EDB (Adjusted)'!$A$17:$J$2020,D$9,)</f>
        <v>4230</v>
      </c>
      <c r="E299" s="65">
        <f>VLOOKUP($A299,'AU2017-EDB (Adjusted)'!$A$17:$J$2020,E$9,)</f>
        <v>4760</v>
      </c>
      <c r="F299" s="65">
        <f>VLOOKUP($A299,'AU2017-EDB (Adjusted)'!$A$17:$J$2020,F$9,)</f>
        <v>5420</v>
      </c>
    </row>
    <row r="300" spans="1:6" x14ac:dyDescent="0.25">
      <c r="A300" s="37" t="s">
        <v>929</v>
      </c>
      <c r="B300" s="37" t="str">
        <f>VLOOKUP($A300,'AU2017-EDB (Adjusted)'!$A$17:$J$2020,B$9,)</f>
        <v>Auckland</v>
      </c>
      <c r="C300" s="37" t="str">
        <f>VLOOKUP($A300,'AU2017-EDB (Adjusted)'!$A$17:$J$2020,C$9,)</f>
        <v>Vector Lines</v>
      </c>
      <c r="D300" s="65">
        <f>VLOOKUP($A300,'AU2017-EDB (Adjusted)'!$A$17:$J$2020,D$9,)</f>
        <v>5990</v>
      </c>
      <c r="E300" s="65">
        <f>VLOOKUP($A300,'AU2017-EDB (Adjusted)'!$A$17:$J$2020,E$9,)</f>
        <v>6230</v>
      </c>
      <c r="F300" s="65">
        <f>VLOOKUP($A300,'AU2017-EDB (Adjusted)'!$A$17:$J$2020,F$9,)</f>
        <v>6440</v>
      </c>
    </row>
    <row r="301" spans="1:6" x14ac:dyDescent="0.25">
      <c r="A301" s="37" t="s">
        <v>925</v>
      </c>
      <c r="B301" s="37" t="str">
        <f>VLOOKUP($A301,'AU2017-EDB (Adjusted)'!$A$17:$J$2020,B$9,)</f>
        <v>Auckland</v>
      </c>
      <c r="C301" s="37" t="str">
        <f>VLOOKUP($A301,'AU2017-EDB (Adjusted)'!$A$17:$J$2020,C$9,)</f>
        <v>Vector Lines</v>
      </c>
      <c r="D301" s="65">
        <f>VLOOKUP($A301,'AU2017-EDB (Adjusted)'!$A$17:$J$2020,D$9,)</f>
        <v>4980</v>
      </c>
      <c r="E301" s="65">
        <f>VLOOKUP($A301,'AU2017-EDB (Adjusted)'!$A$17:$J$2020,E$9,)</f>
        <v>5190</v>
      </c>
      <c r="F301" s="65">
        <f>VLOOKUP($A301,'AU2017-EDB (Adjusted)'!$A$17:$J$2020,F$9,)</f>
        <v>5400</v>
      </c>
    </row>
    <row r="302" spans="1:6" x14ac:dyDescent="0.25">
      <c r="A302" s="37" t="s">
        <v>791</v>
      </c>
      <c r="B302" s="37" t="str">
        <f>VLOOKUP($A302,'AU2017-EDB (Adjusted)'!$A$17:$J$2020,B$9,)</f>
        <v>Auckland</v>
      </c>
      <c r="C302" s="37" t="str">
        <f>VLOOKUP($A302,'AU2017-EDB (Adjusted)'!$A$17:$J$2020,C$9,)</f>
        <v>Vector Lines</v>
      </c>
      <c r="D302" s="65">
        <f>VLOOKUP($A302,'AU2017-EDB (Adjusted)'!$A$17:$J$2020,D$9,)</f>
        <v>3070</v>
      </c>
      <c r="E302" s="65">
        <f>VLOOKUP($A302,'AU2017-EDB (Adjusted)'!$A$17:$J$2020,E$9,)</f>
        <v>3270</v>
      </c>
      <c r="F302" s="65">
        <f>VLOOKUP($A302,'AU2017-EDB (Adjusted)'!$A$17:$J$2020,F$9,)</f>
        <v>3490</v>
      </c>
    </row>
    <row r="303" spans="1:6" x14ac:dyDescent="0.25">
      <c r="A303" s="37" t="s">
        <v>885</v>
      </c>
      <c r="B303" s="37" t="str">
        <f>VLOOKUP($A303,'AU2017-EDB (Adjusted)'!$A$17:$J$2020,B$9,)</f>
        <v>Auckland</v>
      </c>
      <c r="C303" s="37" t="str">
        <f>VLOOKUP($A303,'AU2017-EDB (Adjusted)'!$A$17:$J$2020,C$9,)</f>
        <v>Vector Lines</v>
      </c>
      <c r="D303" s="65">
        <f>VLOOKUP($A303,'AU2017-EDB (Adjusted)'!$A$17:$J$2020,D$9,)</f>
        <v>3120</v>
      </c>
      <c r="E303" s="65">
        <f>VLOOKUP($A303,'AU2017-EDB (Adjusted)'!$A$17:$J$2020,E$9,)</f>
        <v>3370</v>
      </c>
      <c r="F303" s="65">
        <f>VLOOKUP($A303,'AU2017-EDB (Adjusted)'!$A$17:$J$2020,F$9,)</f>
        <v>3620</v>
      </c>
    </row>
    <row r="304" spans="1:6" x14ac:dyDescent="0.25">
      <c r="A304" s="37" t="s">
        <v>984</v>
      </c>
      <c r="B304" s="37" t="str">
        <f>VLOOKUP($A304,'AU2017-EDB (Adjusted)'!$A$17:$J$2020,B$9,)</f>
        <v>Auckland</v>
      </c>
      <c r="C304" s="37" t="str">
        <f>VLOOKUP($A304,'AU2017-EDB (Adjusted)'!$A$17:$J$2020,C$9,)</f>
        <v>Vector Lines</v>
      </c>
      <c r="D304" s="65">
        <f>VLOOKUP($A304,'AU2017-EDB (Adjusted)'!$A$17:$J$2020,D$9,)</f>
        <v>2470</v>
      </c>
      <c r="E304" s="65">
        <f>VLOOKUP($A304,'AU2017-EDB (Adjusted)'!$A$17:$J$2020,E$9,)</f>
        <v>2720</v>
      </c>
      <c r="F304" s="65">
        <f>VLOOKUP($A304,'AU2017-EDB (Adjusted)'!$A$17:$J$2020,F$9,)</f>
        <v>2980</v>
      </c>
    </row>
    <row r="305" spans="1:6" x14ac:dyDescent="0.25">
      <c r="A305" s="37" t="s">
        <v>992</v>
      </c>
      <c r="B305" s="37" t="str">
        <f>VLOOKUP($A305,'AU2017-EDB (Adjusted)'!$A$17:$J$2020,B$9,)</f>
        <v>Auckland</v>
      </c>
      <c r="C305" s="37" t="str">
        <f>VLOOKUP($A305,'AU2017-EDB (Adjusted)'!$A$17:$J$2020,C$9,)</f>
        <v>Vector Lines</v>
      </c>
      <c r="D305" s="65">
        <f>VLOOKUP($A305,'AU2017-EDB (Adjusted)'!$A$17:$J$2020,D$9,)</f>
        <v>6970</v>
      </c>
      <c r="E305" s="65">
        <f>VLOOKUP($A305,'AU2017-EDB (Adjusted)'!$A$17:$J$2020,E$9,)</f>
        <v>7140</v>
      </c>
      <c r="F305" s="65">
        <f>VLOOKUP($A305,'AU2017-EDB (Adjusted)'!$A$17:$J$2020,F$9,)</f>
        <v>7260</v>
      </c>
    </row>
    <row r="306" spans="1:6" x14ac:dyDescent="0.25">
      <c r="A306" s="37" t="s">
        <v>988</v>
      </c>
      <c r="B306" s="37" t="str">
        <f>VLOOKUP($A306,'AU2017-EDB (Adjusted)'!$A$17:$J$2020,B$9,)</f>
        <v>Auckland</v>
      </c>
      <c r="C306" s="37" t="str">
        <f>VLOOKUP($A306,'AU2017-EDB (Adjusted)'!$A$17:$J$2020,C$9,)</f>
        <v>Vector Lines</v>
      </c>
      <c r="D306" s="65">
        <f>VLOOKUP($A306,'AU2017-EDB (Adjusted)'!$A$17:$J$2020,D$9,)</f>
        <v>2780</v>
      </c>
      <c r="E306" s="65">
        <f>VLOOKUP($A306,'AU2017-EDB (Adjusted)'!$A$17:$J$2020,E$9,)</f>
        <v>2980</v>
      </c>
      <c r="F306" s="65">
        <f>VLOOKUP($A306,'AU2017-EDB (Adjusted)'!$A$17:$J$2020,F$9,)</f>
        <v>3210</v>
      </c>
    </row>
    <row r="307" spans="1:6" x14ac:dyDescent="0.25">
      <c r="A307" s="37" t="s">
        <v>994</v>
      </c>
      <c r="B307" s="37" t="str">
        <f>VLOOKUP($A307,'AU2017-EDB (Adjusted)'!$A$17:$J$2020,B$9,)</f>
        <v>Auckland</v>
      </c>
      <c r="C307" s="37" t="str">
        <f>VLOOKUP($A307,'AU2017-EDB (Adjusted)'!$A$17:$J$2020,C$9,)</f>
        <v>Vector Lines</v>
      </c>
      <c r="D307" s="65">
        <f>VLOOKUP($A307,'AU2017-EDB (Adjusted)'!$A$17:$J$2020,D$9,)</f>
        <v>4920</v>
      </c>
      <c r="E307" s="65">
        <f>VLOOKUP($A307,'AU2017-EDB (Adjusted)'!$A$17:$J$2020,E$9,)</f>
        <v>5490</v>
      </c>
      <c r="F307" s="65">
        <f>VLOOKUP($A307,'AU2017-EDB (Adjusted)'!$A$17:$J$2020,F$9,)</f>
        <v>6130</v>
      </c>
    </row>
    <row r="308" spans="1:6" x14ac:dyDescent="0.25">
      <c r="A308" s="37" t="s">
        <v>989</v>
      </c>
      <c r="B308" s="37" t="str">
        <f>VLOOKUP($A308,'AU2017-EDB (Adjusted)'!$A$17:$J$2020,B$9,)</f>
        <v>Auckland</v>
      </c>
      <c r="C308" s="37" t="str">
        <f>VLOOKUP($A308,'AU2017-EDB (Adjusted)'!$A$17:$J$2020,C$9,)</f>
        <v>Vector Lines</v>
      </c>
      <c r="D308" s="65">
        <f>VLOOKUP($A308,'AU2017-EDB (Adjusted)'!$A$17:$J$2020,D$9,)</f>
        <v>1780</v>
      </c>
      <c r="E308" s="65">
        <f>VLOOKUP($A308,'AU2017-EDB (Adjusted)'!$A$17:$J$2020,E$9,)</f>
        <v>1830</v>
      </c>
      <c r="F308" s="65">
        <f>VLOOKUP($A308,'AU2017-EDB (Adjusted)'!$A$17:$J$2020,F$9,)</f>
        <v>1890</v>
      </c>
    </row>
    <row r="309" spans="1:6" x14ac:dyDescent="0.25">
      <c r="A309" s="37" t="s">
        <v>911</v>
      </c>
      <c r="B309" s="37" t="str">
        <f>VLOOKUP($A309,'AU2017-EDB (Adjusted)'!$A$17:$J$2020,B$9,)</f>
        <v>Auckland</v>
      </c>
      <c r="C309" s="37" t="str">
        <f>VLOOKUP($A309,'AU2017-EDB (Adjusted)'!$A$17:$J$2020,C$9,)</f>
        <v>Vector Lines</v>
      </c>
      <c r="D309" s="65">
        <f>VLOOKUP($A309,'AU2017-EDB (Adjusted)'!$A$17:$J$2020,D$9,)</f>
        <v>5570</v>
      </c>
      <c r="E309" s="65">
        <f>VLOOKUP($A309,'AU2017-EDB (Adjusted)'!$A$17:$J$2020,E$9,)</f>
        <v>6080</v>
      </c>
      <c r="F309" s="65">
        <f>VLOOKUP($A309,'AU2017-EDB (Adjusted)'!$A$17:$J$2020,F$9,)</f>
        <v>6420</v>
      </c>
    </row>
    <row r="310" spans="1:6" x14ac:dyDescent="0.25">
      <c r="A310" s="37" t="s">
        <v>866</v>
      </c>
      <c r="B310" s="37" t="str">
        <f>VLOOKUP($A310,'AU2017-EDB (Adjusted)'!$A$17:$J$2020,B$9,)</f>
        <v>Auckland</v>
      </c>
      <c r="C310" s="37" t="str">
        <f>VLOOKUP($A310,'AU2017-EDB (Adjusted)'!$A$17:$J$2020,C$9,)</f>
        <v>Vector Lines</v>
      </c>
      <c r="D310" s="65">
        <f>VLOOKUP($A310,'AU2017-EDB (Adjusted)'!$A$17:$J$2020,D$9,)</f>
        <v>6470</v>
      </c>
      <c r="E310" s="65">
        <f>VLOOKUP($A310,'AU2017-EDB (Adjusted)'!$A$17:$J$2020,E$9,)</f>
        <v>6910</v>
      </c>
      <c r="F310" s="65">
        <f>VLOOKUP($A310,'AU2017-EDB (Adjusted)'!$A$17:$J$2020,F$9,)</f>
        <v>7160</v>
      </c>
    </row>
    <row r="311" spans="1:6" x14ac:dyDescent="0.25">
      <c r="A311" s="37" t="s">
        <v>890</v>
      </c>
      <c r="B311" s="37" t="str">
        <f>VLOOKUP($A311,'AU2017-EDB (Adjusted)'!$A$17:$J$2020,B$9,)</f>
        <v>Auckland</v>
      </c>
      <c r="C311" s="37" t="str">
        <f>VLOOKUP($A311,'AU2017-EDB (Adjusted)'!$A$17:$J$2020,C$9,)</f>
        <v>Vector Lines</v>
      </c>
      <c r="D311" s="65">
        <f>VLOOKUP($A311,'AU2017-EDB (Adjusted)'!$A$17:$J$2020,D$9,)</f>
        <v>6630</v>
      </c>
      <c r="E311" s="65">
        <f>VLOOKUP($A311,'AU2017-EDB (Adjusted)'!$A$17:$J$2020,E$9,)</f>
        <v>7210</v>
      </c>
      <c r="F311" s="65">
        <f>VLOOKUP($A311,'AU2017-EDB (Adjusted)'!$A$17:$J$2020,F$9,)</f>
        <v>7710</v>
      </c>
    </row>
    <row r="312" spans="1:6" x14ac:dyDescent="0.25">
      <c r="A312" s="37" t="s">
        <v>907</v>
      </c>
      <c r="B312" s="37" t="str">
        <f>VLOOKUP($A312,'AU2017-EDB (Adjusted)'!$A$17:$J$2020,B$9,)</f>
        <v>Auckland</v>
      </c>
      <c r="C312" s="37" t="str">
        <f>VLOOKUP($A312,'AU2017-EDB (Adjusted)'!$A$17:$J$2020,C$9,)</f>
        <v>Vector Lines</v>
      </c>
      <c r="D312" s="65">
        <f>VLOOKUP($A312,'AU2017-EDB (Adjusted)'!$A$17:$J$2020,D$9,)</f>
        <v>6950</v>
      </c>
      <c r="E312" s="65">
        <f>VLOOKUP($A312,'AU2017-EDB (Adjusted)'!$A$17:$J$2020,E$9,)</f>
        <v>7440</v>
      </c>
      <c r="F312" s="65">
        <f>VLOOKUP($A312,'AU2017-EDB (Adjusted)'!$A$17:$J$2020,F$9,)</f>
        <v>7690</v>
      </c>
    </row>
    <row r="313" spans="1:6" x14ac:dyDescent="0.25">
      <c r="A313" s="37" t="s">
        <v>68</v>
      </c>
      <c r="B313" s="37" t="str">
        <f>VLOOKUP($A313,'AU2017-EDB (Adjusted)'!$A$17:$J$2020,B$9,)</f>
        <v>Auckland</v>
      </c>
      <c r="C313" s="37" t="str">
        <f>VLOOKUP($A313,'AU2017-EDB (Adjusted)'!$A$17:$J$2020,C$9,)</f>
        <v>Vector Lines</v>
      </c>
      <c r="D313" s="65">
        <f>VLOOKUP($A313,'AU2017-EDB (Adjusted)'!$A$17:$J$2020,D$9,)</f>
        <v>660</v>
      </c>
      <c r="E313" s="65">
        <f>VLOOKUP($A313,'AU2017-EDB (Adjusted)'!$A$17:$J$2020,E$9,)</f>
        <v>730</v>
      </c>
      <c r="F313" s="65">
        <f>VLOOKUP($A313,'AU2017-EDB (Adjusted)'!$A$17:$J$2020,F$9,)</f>
        <v>790</v>
      </c>
    </row>
    <row r="314" spans="1:6" x14ac:dyDescent="0.25">
      <c r="A314" s="37" t="s">
        <v>688</v>
      </c>
      <c r="B314" s="37" t="str">
        <f>VLOOKUP($A314,'AU2017-EDB (Adjusted)'!$A$17:$J$2020,B$9,)</f>
        <v>Auckland</v>
      </c>
      <c r="C314" s="37" t="str">
        <f>VLOOKUP($A314,'AU2017-EDB (Adjusted)'!$A$17:$J$2020,C$9,)</f>
        <v>Vector Lines</v>
      </c>
      <c r="D314" s="65">
        <f>VLOOKUP($A314,'AU2017-EDB (Adjusted)'!$A$17:$J$2020,D$9,)</f>
        <v>1140</v>
      </c>
      <c r="E314" s="65">
        <f>VLOOKUP($A314,'AU2017-EDB (Adjusted)'!$A$17:$J$2020,E$9,)</f>
        <v>1190</v>
      </c>
      <c r="F314" s="65">
        <f>VLOOKUP($A314,'AU2017-EDB (Adjusted)'!$A$17:$J$2020,F$9,)</f>
        <v>1230</v>
      </c>
    </row>
    <row r="315" spans="1:6" x14ac:dyDescent="0.25">
      <c r="A315" s="37" t="s">
        <v>88</v>
      </c>
      <c r="B315" s="37" t="str">
        <f>VLOOKUP($A315,'AU2017-EDB (Adjusted)'!$A$17:$J$2020,B$9,)</f>
        <v>Auckland</v>
      </c>
      <c r="C315" s="37" t="str">
        <f>VLOOKUP($A315,'AU2017-EDB (Adjusted)'!$A$17:$J$2020,C$9,)</f>
        <v>Vector Lines</v>
      </c>
      <c r="D315" s="65">
        <f>VLOOKUP($A315,'AU2017-EDB (Adjusted)'!$A$17:$J$2020,D$9,)</f>
        <v>2930</v>
      </c>
      <c r="E315" s="65">
        <f>VLOOKUP($A315,'AU2017-EDB (Adjusted)'!$A$17:$J$2020,E$9,)</f>
        <v>3060</v>
      </c>
      <c r="F315" s="65">
        <f>VLOOKUP($A315,'AU2017-EDB (Adjusted)'!$A$17:$J$2020,F$9,)</f>
        <v>3200</v>
      </c>
    </row>
    <row r="316" spans="1:6" x14ac:dyDescent="0.25">
      <c r="A316" s="37" t="s">
        <v>61</v>
      </c>
      <c r="B316" s="37" t="str">
        <f>VLOOKUP($A316,'AU2017-EDB (Adjusted)'!$A$17:$J$2020,B$9,)</f>
        <v>Auckland</v>
      </c>
      <c r="C316" s="37" t="str">
        <f>VLOOKUP($A316,'AU2017-EDB (Adjusted)'!$A$17:$J$2020,C$9,)</f>
        <v>Vector Lines</v>
      </c>
      <c r="D316" s="65">
        <f>VLOOKUP($A316,'AU2017-EDB (Adjusted)'!$A$17:$J$2020,D$9,)</f>
        <v>900</v>
      </c>
      <c r="E316" s="65">
        <f>VLOOKUP($A316,'AU2017-EDB (Adjusted)'!$A$17:$J$2020,E$9,)</f>
        <v>940</v>
      </c>
      <c r="F316" s="65">
        <f>VLOOKUP($A316,'AU2017-EDB (Adjusted)'!$A$17:$J$2020,F$9,)</f>
        <v>990</v>
      </c>
    </row>
    <row r="317" spans="1:6" x14ac:dyDescent="0.25">
      <c r="A317" s="37" t="s">
        <v>842</v>
      </c>
      <c r="B317" s="37" t="str">
        <f>VLOOKUP($A317,'AU2017-EDB (Adjusted)'!$A$17:$J$2020,B$9,)</f>
        <v>Auckland</v>
      </c>
      <c r="C317" s="37" t="str">
        <f>VLOOKUP($A317,'AU2017-EDB (Adjusted)'!$A$17:$J$2020,C$9,)</f>
        <v>Vector Lines</v>
      </c>
      <c r="D317" s="65">
        <f>VLOOKUP($A317,'AU2017-EDB (Adjusted)'!$A$17:$J$2020,D$9,)</f>
        <v>2910</v>
      </c>
      <c r="E317" s="65">
        <f>VLOOKUP($A317,'AU2017-EDB (Adjusted)'!$A$17:$J$2020,E$9,)</f>
        <v>3080</v>
      </c>
      <c r="F317" s="65">
        <f>VLOOKUP($A317,'AU2017-EDB (Adjusted)'!$A$17:$J$2020,F$9,)</f>
        <v>3260</v>
      </c>
    </row>
    <row r="318" spans="1:6" x14ac:dyDescent="0.25">
      <c r="A318" s="37" t="s">
        <v>843</v>
      </c>
      <c r="B318" s="37" t="str">
        <f>VLOOKUP($A318,'AU2017-EDB (Adjusted)'!$A$17:$J$2020,B$9,)</f>
        <v>Auckland</v>
      </c>
      <c r="C318" s="37" t="str">
        <f>VLOOKUP($A318,'AU2017-EDB (Adjusted)'!$A$17:$J$2020,C$9,)</f>
        <v>Vector Lines</v>
      </c>
      <c r="D318" s="65">
        <f>VLOOKUP($A318,'AU2017-EDB (Adjusted)'!$A$17:$J$2020,D$9,)</f>
        <v>5660</v>
      </c>
      <c r="E318" s="65">
        <f>VLOOKUP($A318,'AU2017-EDB (Adjusted)'!$A$17:$J$2020,E$9,)</f>
        <v>6330</v>
      </c>
      <c r="F318" s="65">
        <f>VLOOKUP($A318,'AU2017-EDB (Adjusted)'!$A$17:$J$2020,F$9,)</f>
        <v>7020</v>
      </c>
    </row>
    <row r="319" spans="1:6" x14ac:dyDescent="0.25">
      <c r="A319" s="37" t="s">
        <v>789</v>
      </c>
      <c r="B319" s="37" t="str">
        <f>VLOOKUP($A319,'AU2017-EDB (Adjusted)'!$A$17:$J$2020,B$9,)</f>
        <v>Auckland</v>
      </c>
      <c r="C319" s="37" t="str">
        <f>VLOOKUP($A319,'AU2017-EDB (Adjusted)'!$A$17:$J$2020,C$9,)</f>
        <v>Vector Lines</v>
      </c>
      <c r="D319" s="65">
        <f>VLOOKUP($A319,'AU2017-EDB (Adjusted)'!$A$17:$J$2020,D$9,)</f>
        <v>1530</v>
      </c>
      <c r="E319" s="65">
        <f>VLOOKUP($A319,'AU2017-EDB (Adjusted)'!$A$17:$J$2020,E$9,)</f>
        <v>1550</v>
      </c>
      <c r="F319" s="65">
        <f>VLOOKUP($A319,'AU2017-EDB (Adjusted)'!$A$17:$J$2020,F$9,)</f>
        <v>1560</v>
      </c>
    </row>
    <row r="320" spans="1:6" x14ac:dyDescent="0.25">
      <c r="A320" s="37" t="s">
        <v>788</v>
      </c>
      <c r="B320" s="37" t="str">
        <f>VLOOKUP($A320,'AU2017-EDB (Adjusted)'!$A$17:$J$2020,B$9,)</f>
        <v>Auckland</v>
      </c>
      <c r="C320" s="37" t="str">
        <f>VLOOKUP($A320,'AU2017-EDB (Adjusted)'!$A$17:$J$2020,C$9,)</f>
        <v>Vector Lines</v>
      </c>
      <c r="D320" s="65">
        <f>VLOOKUP($A320,'AU2017-EDB (Adjusted)'!$A$17:$J$2020,D$9,)</f>
        <v>2780</v>
      </c>
      <c r="E320" s="65">
        <f>VLOOKUP($A320,'AU2017-EDB (Adjusted)'!$A$17:$J$2020,E$9,)</f>
        <v>3250</v>
      </c>
      <c r="F320" s="65">
        <f>VLOOKUP($A320,'AU2017-EDB (Adjusted)'!$A$17:$J$2020,F$9,)</f>
        <v>3730</v>
      </c>
    </row>
    <row r="321" spans="1:6" x14ac:dyDescent="0.25">
      <c r="A321" s="37" t="s">
        <v>872</v>
      </c>
      <c r="B321" s="37" t="str">
        <f>VLOOKUP($A321,'AU2017-EDB (Adjusted)'!$A$17:$J$2020,B$9,)</f>
        <v>Auckland</v>
      </c>
      <c r="C321" s="37" t="str">
        <f>VLOOKUP($A321,'AU2017-EDB (Adjusted)'!$A$17:$J$2020,C$9,)</f>
        <v>Vector Lines</v>
      </c>
      <c r="D321" s="65">
        <f>VLOOKUP($A321,'AU2017-EDB (Adjusted)'!$A$17:$J$2020,D$9,)</f>
        <v>810</v>
      </c>
      <c r="E321" s="65">
        <f>VLOOKUP($A321,'AU2017-EDB (Adjusted)'!$A$17:$J$2020,E$9,)</f>
        <v>880</v>
      </c>
      <c r="F321" s="65">
        <f>VLOOKUP($A321,'AU2017-EDB (Adjusted)'!$A$17:$J$2020,F$9,)</f>
        <v>950</v>
      </c>
    </row>
    <row r="322" spans="1:6" x14ac:dyDescent="0.25">
      <c r="A322" s="37" t="s">
        <v>921</v>
      </c>
      <c r="B322" s="37" t="str">
        <f>VLOOKUP($A322,'AU2017-EDB (Adjusted)'!$A$17:$J$2020,B$9,)</f>
        <v>Auckland</v>
      </c>
      <c r="C322" s="37" t="str">
        <f>VLOOKUP($A322,'AU2017-EDB (Adjusted)'!$A$17:$J$2020,C$9,)</f>
        <v>Vector Lines</v>
      </c>
      <c r="D322" s="65">
        <f>VLOOKUP($A322,'AU2017-EDB (Adjusted)'!$A$17:$J$2020,D$9,)</f>
        <v>3760</v>
      </c>
      <c r="E322" s="65">
        <f>VLOOKUP($A322,'AU2017-EDB (Adjusted)'!$A$17:$J$2020,E$9,)</f>
        <v>3920</v>
      </c>
      <c r="F322" s="65">
        <f>VLOOKUP($A322,'AU2017-EDB (Adjusted)'!$A$17:$J$2020,F$9,)</f>
        <v>3980</v>
      </c>
    </row>
    <row r="323" spans="1:6" x14ac:dyDescent="0.25">
      <c r="A323" s="37" t="s">
        <v>143</v>
      </c>
      <c r="B323" s="37" t="str">
        <f>VLOOKUP($A323,'AU2017-EDB (Adjusted)'!$A$17:$J$2020,B$9,)</f>
        <v>Auckland</v>
      </c>
      <c r="C323" s="37" t="str">
        <f>VLOOKUP($A323,'AU2017-EDB (Adjusted)'!$A$17:$J$2020,C$9,)</f>
        <v>Vector Lines</v>
      </c>
      <c r="D323" s="65">
        <f>VLOOKUP($A323,'AU2017-EDB (Adjusted)'!$A$17:$J$2020,D$9,)</f>
        <v>1440</v>
      </c>
      <c r="E323" s="65">
        <f>VLOOKUP($A323,'AU2017-EDB (Adjusted)'!$A$17:$J$2020,E$9,)</f>
        <v>1450</v>
      </c>
      <c r="F323" s="65">
        <f>VLOOKUP($A323,'AU2017-EDB (Adjusted)'!$A$17:$J$2020,F$9,)</f>
        <v>1450</v>
      </c>
    </row>
    <row r="324" spans="1:6" x14ac:dyDescent="0.25">
      <c r="A324" s="37" t="s">
        <v>681</v>
      </c>
      <c r="B324" s="37" t="str">
        <f>VLOOKUP($A324,'AU2017-EDB (Adjusted)'!$A$17:$J$2020,B$9,)</f>
        <v>Auckland</v>
      </c>
      <c r="C324" s="37" t="str">
        <f>VLOOKUP($A324,'AU2017-EDB (Adjusted)'!$A$17:$J$2020,C$9,)</f>
        <v>Vector Lines</v>
      </c>
      <c r="D324" s="65">
        <f>VLOOKUP($A324,'AU2017-EDB (Adjusted)'!$A$17:$J$2020,D$9,)</f>
        <v>4670</v>
      </c>
      <c r="E324" s="65">
        <f>VLOOKUP($A324,'AU2017-EDB (Adjusted)'!$A$17:$J$2020,E$9,)</f>
        <v>4960</v>
      </c>
      <c r="F324" s="65">
        <f>VLOOKUP($A324,'AU2017-EDB (Adjusted)'!$A$17:$J$2020,F$9,)</f>
        <v>5260</v>
      </c>
    </row>
    <row r="325" spans="1:6" x14ac:dyDescent="0.25">
      <c r="A325" s="37" t="s">
        <v>838</v>
      </c>
      <c r="B325" s="37" t="str">
        <f>VLOOKUP($A325,'AU2017-EDB (Adjusted)'!$A$17:$J$2020,B$9,)</f>
        <v>Auckland</v>
      </c>
      <c r="C325" s="37" t="str">
        <f>VLOOKUP($A325,'AU2017-EDB (Adjusted)'!$A$17:$J$2020,C$9,)</f>
        <v>Vector Lines</v>
      </c>
      <c r="D325" s="65">
        <f>VLOOKUP($A325,'AU2017-EDB (Adjusted)'!$A$17:$J$2020,D$9,)</f>
        <v>5120</v>
      </c>
      <c r="E325" s="65">
        <f>VLOOKUP($A325,'AU2017-EDB (Adjusted)'!$A$17:$J$2020,E$9,)</f>
        <v>5400</v>
      </c>
      <c r="F325" s="65">
        <f>VLOOKUP($A325,'AU2017-EDB (Adjusted)'!$A$17:$J$2020,F$9,)</f>
        <v>5710</v>
      </c>
    </row>
    <row r="326" spans="1:6" x14ac:dyDescent="0.25">
      <c r="A326" s="37" t="s">
        <v>839</v>
      </c>
      <c r="B326" s="37" t="str">
        <f>VLOOKUP($A326,'AU2017-EDB (Adjusted)'!$A$17:$J$2020,B$9,)</f>
        <v>Auckland</v>
      </c>
      <c r="C326" s="37" t="str">
        <f>VLOOKUP($A326,'AU2017-EDB (Adjusted)'!$A$17:$J$2020,C$9,)</f>
        <v>Vector Lines</v>
      </c>
      <c r="D326" s="65">
        <f>VLOOKUP($A326,'AU2017-EDB (Adjusted)'!$A$17:$J$2020,D$9,)</f>
        <v>1910</v>
      </c>
      <c r="E326" s="65">
        <f>VLOOKUP($A326,'AU2017-EDB (Adjusted)'!$A$17:$J$2020,E$9,)</f>
        <v>2010</v>
      </c>
      <c r="F326" s="65">
        <f>VLOOKUP($A326,'AU2017-EDB (Adjusted)'!$A$17:$J$2020,F$9,)</f>
        <v>2100</v>
      </c>
    </row>
    <row r="327" spans="1:6" x14ac:dyDescent="0.25">
      <c r="A327" s="37" t="s">
        <v>834</v>
      </c>
      <c r="B327" s="37" t="str">
        <f>VLOOKUP($A327,'AU2017-EDB (Adjusted)'!$A$17:$J$2020,B$9,)</f>
        <v>Auckland</v>
      </c>
      <c r="C327" s="37" t="str">
        <f>VLOOKUP($A327,'AU2017-EDB (Adjusted)'!$A$17:$J$2020,C$9,)</f>
        <v>Vector Lines</v>
      </c>
      <c r="D327" s="65">
        <f>VLOOKUP($A327,'AU2017-EDB (Adjusted)'!$A$17:$J$2020,D$9,)</f>
        <v>4010</v>
      </c>
      <c r="E327" s="65">
        <f>VLOOKUP($A327,'AU2017-EDB (Adjusted)'!$A$17:$J$2020,E$9,)</f>
        <v>4230</v>
      </c>
      <c r="F327" s="65">
        <f>VLOOKUP($A327,'AU2017-EDB (Adjusted)'!$A$17:$J$2020,F$9,)</f>
        <v>4440</v>
      </c>
    </row>
    <row r="328" spans="1:6" x14ac:dyDescent="0.25">
      <c r="A328" s="37" t="s">
        <v>856</v>
      </c>
      <c r="B328" s="37" t="str">
        <f>VLOOKUP($A328,'AU2017-EDB (Adjusted)'!$A$17:$J$2020,B$9,)</f>
        <v>Auckland</v>
      </c>
      <c r="C328" s="37" t="str">
        <f>VLOOKUP($A328,'AU2017-EDB (Adjusted)'!$A$17:$J$2020,C$9,)</f>
        <v>Vector Lines</v>
      </c>
      <c r="D328" s="65">
        <f>VLOOKUP($A328,'AU2017-EDB (Adjusted)'!$A$17:$J$2020,D$9,)</f>
        <v>5130</v>
      </c>
      <c r="E328" s="65">
        <f>VLOOKUP($A328,'AU2017-EDB (Adjusted)'!$A$17:$J$2020,E$9,)</f>
        <v>5690</v>
      </c>
      <c r="F328" s="65">
        <f>VLOOKUP($A328,'AU2017-EDB (Adjusted)'!$A$17:$J$2020,F$9,)</f>
        <v>6180</v>
      </c>
    </row>
    <row r="329" spans="1:6" x14ac:dyDescent="0.25">
      <c r="A329" s="37" t="s">
        <v>936</v>
      </c>
      <c r="B329" s="37" t="str">
        <f>VLOOKUP($A329,'AU2017-EDB (Adjusted)'!$A$17:$J$2020,B$9,)</f>
        <v>Auckland</v>
      </c>
      <c r="C329" s="37" t="str">
        <f>VLOOKUP($A329,'AU2017-EDB (Adjusted)'!$A$17:$J$2020,C$9,)</f>
        <v>Vector Lines</v>
      </c>
      <c r="D329" s="65">
        <f>VLOOKUP($A329,'AU2017-EDB (Adjusted)'!$A$17:$J$2020,D$9,)</f>
        <v>6220</v>
      </c>
      <c r="E329" s="65">
        <f>VLOOKUP($A329,'AU2017-EDB (Adjusted)'!$A$17:$J$2020,E$9,)</f>
        <v>6760</v>
      </c>
      <c r="F329" s="65">
        <f>VLOOKUP($A329,'AU2017-EDB (Adjusted)'!$A$17:$J$2020,F$9,)</f>
        <v>7290</v>
      </c>
    </row>
    <row r="330" spans="1:6" x14ac:dyDescent="0.25">
      <c r="A330" s="37" t="s">
        <v>707</v>
      </c>
      <c r="B330" s="37" t="str">
        <f>VLOOKUP($A330,'AU2017-EDB (Adjusted)'!$A$17:$J$2020,B$9,)</f>
        <v>Auckland</v>
      </c>
      <c r="C330" s="37" t="str">
        <f>VLOOKUP($A330,'AU2017-EDB (Adjusted)'!$A$17:$J$2020,C$9,)</f>
        <v>Vector Lines</v>
      </c>
      <c r="D330" s="65">
        <f>VLOOKUP($A330,'AU2017-EDB (Adjusted)'!$A$17:$J$2020,D$9,)</f>
        <v>430</v>
      </c>
      <c r="E330" s="65">
        <f>VLOOKUP($A330,'AU2017-EDB (Adjusted)'!$A$17:$J$2020,E$9,)</f>
        <v>460</v>
      </c>
      <c r="F330" s="65">
        <f>VLOOKUP($A330,'AU2017-EDB (Adjusted)'!$A$17:$J$2020,F$9,)</f>
        <v>480</v>
      </c>
    </row>
    <row r="331" spans="1:6" x14ac:dyDescent="0.25">
      <c r="A331" s="37" t="s">
        <v>833</v>
      </c>
      <c r="B331" s="37" t="str">
        <f>VLOOKUP($A331,'AU2017-EDB (Adjusted)'!$A$17:$J$2020,B$9,)</f>
        <v>Auckland</v>
      </c>
      <c r="C331" s="37" t="str">
        <f>VLOOKUP($A331,'AU2017-EDB (Adjusted)'!$A$17:$J$2020,C$9,)</f>
        <v>Vector Lines</v>
      </c>
      <c r="D331" s="65">
        <f>VLOOKUP($A331,'AU2017-EDB (Adjusted)'!$A$17:$J$2020,D$9,)</f>
        <v>3840</v>
      </c>
      <c r="E331" s="65">
        <f>VLOOKUP($A331,'AU2017-EDB (Adjusted)'!$A$17:$J$2020,E$9,)</f>
        <v>4010</v>
      </c>
      <c r="F331" s="65">
        <f>VLOOKUP($A331,'AU2017-EDB (Adjusted)'!$A$17:$J$2020,F$9,)</f>
        <v>4180</v>
      </c>
    </row>
    <row r="332" spans="1:6" x14ac:dyDescent="0.25">
      <c r="A332" s="37" t="s">
        <v>832</v>
      </c>
      <c r="B332" s="37" t="str">
        <f>VLOOKUP($A332,'AU2017-EDB (Adjusted)'!$A$17:$J$2020,B$9,)</f>
        <v>Auckland</v>
      </c>
      <c r="C332" s="37" t="str">
        <f>VLOOKUP($A332,'AU2017-EDB (Adjusted)'!$A$17:$J$2020,C$9,)</f>
        <v>Vector Lines</v>
      </c>
      <c r="D332" s="65">
        <f>VLOOKUP($A332,'AU2017-EDB (Adjusted)'!$A$17:$J$2020,D$9,)</f>
        <v>2860</v>
      </c>
      <c r="E332" s="65">
        <f>VLOOKUP($A332,'AU2017-EDB (Adjusted)'!$A$17:$J$2020,E$9,)</f>
        <v>2920</v>
      </c>
      <c r="F332" s="65">
        <f>VLOOKUP($A332,'AU2017-EDB (Adjusted)'!$A$17:$J$2020,F$9,)</f>
        <v>2980</v>
      </c>
    </row>
    <row r="333" spans="1:6" x14ac:dyDescent="0.25">
      <c r="A333" s="37" t="s">
        <v>915</v>
      </c>
      <c r="B333" s="37" t="str">
        <f>VLOOKUP($A333,'AU2017-EDB (Adjusted)'!$A$17:$J$2020,B$9,)</f>
        <v>Auckland</v>
      </c>
      <c r="C333" s="37" t="str">
        <f>VLOOKUP($A333,'AU2017-EDB (Adjusted)'!$A$17:$J$2020,C$9,)</f>
        <v>Vector Lines</v>
      </c>
      <c r="D333" s="65">
        <f>VLOOKUP($A333,'AU2017-EDB (Adjusted)'!$A$17:$J$2020,D$9,)</f>
        <v>5200</v>
      </c>
      <c r="E333" s="65">
        <f>VLOOKUP($A333,'AU2017-EDB (Adjusted)'!$A$17:$J$2020,E$9,)</f>
        <v>5570</v>
      </c>
      <c r="F333" s="65">
        <f>VLOOKUP($A333,'AU2017-EDB (Adjusted)'!$A$17:$J$2020,F$9,)</f>
        <v>5690</v>
      </c>
    </row>
    <row r="334" spans="1:6" x14ac:dyDescent="0.25">
      <c r="A334" s="37" t="s">
        <v>972</v>
      </c>
      <c r="B334" s="37" t="str">
        <f>VLOOKUP($A334,'AU2017-EDB (Adjusted)'!$A$17:$J$2020,B$9,)</f>
        <v>Auckland</v>
      </c>
      <c r="C334" s="37" t="str">
        <f>VLOOKUP($A334,'AU2017-EDB (Adjusted)'!$A$17:$J$2020,C$9,)</f>
        <v>Vector Lines</v>
      </c>
      <c r="D334" s="65">
        <f>VLOOKUP($A334,'AU2017-EDB (Adjusted)'!$A$17:$J$2020,D$9,)</f>
        <v>3340</v>
      </c>
      <c r="E334" s="65">
        <f>VLOOKUP($A334,'AU2017-EDB (Adjusted)'!$A$17:$J$2020,E$9,)</f>
        <v>3430</v>
      </c>
      <c r="F334" s="65">
        <f>VLOOKUP($A334,'AU2017-EDB (Adjusted)'!$A$17:$J$2020,F$9,)</f>
        <v>3520</v>
      </c>
    </row>
    <row r="335" spans="1:6" x14ac:dyDescent="0.25">
      <c r="A335" s="37" t="s">
        <v>153</v>
      </c>
      <c r="B335" s="37" t="str">
        <f>VLOOKUP($A335,'AU2017-EDB (Adjusted)'!$A$17:$J$2020,B$9,)</f>
        <v>Auckland</v>
      </c>
      <c r="C335" s="37" t="str">
        <f>VLOOKUP($A335,'AU2017-EDB (Adjusted)'!$A$17:$J$2020,C$9,)</f>
        <v>Vector Lines</v>
      </c>
      <c r="D335" s="65">
        <f>VLOOKUP($A335,'AU2017-EDB (Adjusted)'!$A$17:$J$2020,D$9,)</f>
        <v>4030</v>
      </c>
      <c r="E335" s="65">
        <f>VLOOKUP($A335,'AU2017-EDB (Adjusted)'!$A$17:$J$2020,E$9,)</f>
        <v>4200</v>
      </c>
      <c r="F335" s="65">
        <f>VLOOKUP($A335,'AU2017-EDB (Adjusted)'!$A$17:$J$2020,F$9,)</f>
        <v>4270</v>
      </c>
    </row>
    <row r="336" spans="1:6" x14ac:dyDescent="0.25">
      <c r="A336" s="37" t="s">
        <v>98</v>
      </c>
      <c r="B336" s="37" t="str">
        <f>VLOOKUP($A336,'AU2017-EDB (Adjusted)'!$A$17:$J$2020,B$9,)</f>
        <v>Auckland</v>
      </c>
      <c r="C336" s="37" t="str">
        <f>VLOOKUP($A336,'AU2017-EDB (Adjusted)'!$A$17:$J$2020,C$9,)</f>
        <v>Vector Lines</v>
      </c>
      <c r="D336" s="65">
        <f>VLOOKUP($A336,'AU2017-EDB (Adjusted)'!$A$17:$J$2020,D$9,)</f>
        <v>3480</v>
      </c>
      <c r="E336" s="65">
        <f>VLOOKUP($A336,'AU2017-EDB (Adjusted)'!$A$17:$J$2020,E$9,)</f>
        <v>3640</v>
      </c>
      <c r="F336" s="65">
        <f>VLOOKUP($A336,'AU2017-EDB (Adjusted)'!$A$17:$J$2020,F$9,)</f>
        <v>3810</v>
      </c>
    </row>
    <row r="337" spans="1:6" x14ac:dyDescent="0.25">
      <c r="A337" s="37" t="s">
        <v>797</v>
      </c>
      <c r="B337" s="37" t="str">
        <f>VLOOKUP($A337,'AU2017-EDB (Adjusted)'!$A$17:$J$2020,B$9,)</f>
        <v>Auckland</v>
      </c>
      <c r="C337" s="37" t="str">
        <f>VLOOKUP($A337,'AU2017-EDB (Adjusted)'!$A$17:$J$2020,C$9,)</f>
        <v>Vector Lines</v>
      </c>
      <c r="D337" s="65">
        <f>VLOOKUP($A337,'AU2017-EDB (Adjusted)'!$A$17:$J$2020,D$9,)</f>
        <v>3610</v>
      </c>
      <c r="E337" s="65">
        <f>VLOOKUP($A337,'AU2017-EDB (Adjusted)'!$A$17:$J$2020,E$9,)</f>
        <v>3910</v>
      </c>
      <c r="F337" s="65">
        <f>VLOOKUP($A337,'AU2017-EDB (Adjusted)'!$A$17:$J$2020,F$9,)</f>
        <v>4230</v>
      </c>
    </row>
    <row r="338" spans="1:6" x14ac:dyDescent="0.25">
      <c r="A338" s="37" t="s">
        <v>690</v>
      </c>
      <c r="B338" s="37" t="str">
        <f>VLOOKUP($A338,'AU2017-EDB (Adjusted)'!$A$17:$J$2020,B$9,)</f>
        <v>Auckland</v>
      </c>
      <c r="C338" s="37" t="str">
        <f>VLOOKUP($A338,'AU2017-EDB (Adjusted)'!$A$17:$J$2020,C$9,)</f>
        <v>Vector Lines</v>
      </c>
      <c r="D338" s="65">
        <f>VLOOKUP($A338,'AU2017-EDB (Adjusted)'!$A$17:$J$2020,D$9,)</f>
        <v>4150</v>
      </c>
      <c r="E338" s="65">
        <f>VLOOKUP($A338,'AU2017-EDB (Adjusted)'!$A$17:$J$2020,E$9,)</f>
        <v>4310</v>
      </c>
      <c r="F338" s="65">
        <f>VLOOKUP($A338,'AU2017-EDB (Adjusted)'!$A$17:$J$2020,F$9,)</f>
        <v>4480</v>
      </c>
    </row>
    <row r="339" spans="1:6" x14ac:dyDescent="0.25">
      <c r="A339" s="37" t="s">
        <v>683</v>
      </c>
      <c r="B339" s="37" t="str">
        <f>VLOOKUP($A339,'AU2017-EDB (Adjusted)'!$A$17:$J$2020,B$9,)</f>
        <v>Auckland</v>
      </c>
      <c r="C339" s="37" t="str">
        <f>VLOOKUP($A339,'AU2017-EDB (Adjusted)'!$A$17:$J$2020,C$9,)</f>
        <v>Vector Lines</v>
      </c>
      <c r="D339" s="65">
        <f>VLOOKUP($A339,'AU2017-EDB (Adjusted)'!$A$17:$J$2020,D$9,)</f>
        <v>2940</v>
      </c>
      <c r="E339" s="65">
        <f>VLOOKUP($A339,'AU2017-EDB (Adjusted)'!$A$17:$J$2020,E$9,)</f>
        <v>4480</v>
      </c>
      <c r="F339" s="65">
        <f>VLOOKUP($A339,'AU2017-EDB (Adjusted)'!$A$17:$J$2020,F$9,)</f>
        <v>4640</v>
      </c>
    </row>
    <row r="340" spans="1:6" x14ac:dyDescent="0.25">
      <c r="A340" s="37" t="s">
        <v>953</v>
      </c>
      <c r="B340" s="37" t="str">
        <f>VLOOKUP($A340,'AU2017-EDB (Adjusted)'!$A$17:$J$2020,B$9,)</f>
        <v>Auckland</v>
      </c>
      <c r="C340" s="37" t="str">
        <f>VLOOKUP($A340,'AU2017-EDB (Adjusted)'!$A$17:$J$2020,C$9,)</f>
        <v>Vector Lines</v>
      </c>
      <c r="D340" s="65">
        <f>VLOOKUP($A340,'AU2017-EDB (Adjusted)'!$A$17:$J$2020,D$9,)</f>
        <v>1050</v>
      </c>
      <c r="E340" s="65">
        <f>VLOOKUP($A340,'AU2017-EDB (Adjusted)'!$A$17:$J$2020,E$9,)</f>
        <v>1200</v>
      </c>
      <c r="F340" s="65">
        <f>VLOOKUP($A340,'AU2017-EDB (Adjusted)'!$A$17:$J$2020,F$9,)</f>
        <v>1370</v>
      </c>
    </row>
    <row r="341" spans="1:6" x14ac:dyDescent="0.25">
      <c r="A341" s="37" t="s">
        <v>949</v>
      </c>
      <c r="B341" s="37" t="str">
        <f>VLOOKUP($A341,'AU2017-EDB (Adjusted)'!$A$17:$J$2020,B$9,)</f>
        <v>Auckland</v>
      </c>
      <c r="C341" s="37" t="str">
        <f>VLOOKUP($A341,'AU2017-EDB (Adjusted)'!$A$17:$J$2020,C$9,)</f>
        <v>Vector Lines</v>
      </c>
      <c r="D341" s="65">
        <f>VLOOKUP($A341,'AU2017-EDB (Adjusted)'!$A$17:$J$2020,D$9,)</f>
        <v>5720</v>
      </c>
      <c r="E341" s="65">
        <f>VLOOKUP($A341,'AU2017-EDB (Adjusted)'!$A$17:$J$2020,E$9,)</f>
        <v>6030</v>
      </c>
      <c r="F341" s="65">
        <f>VLOOKUP($A341,'AU2017-EDB (Adjusted)'!$A$17:$J$2020,F$9,)</f>
        <v>6320</v>
      </c>
    </row>
    <row r="342" spans="1:6" x14ac:dyDescent="0.25">
      <c r="A342" s="37" t="s">
        <v>955</v>
      </c>
      <c r="B342" s="37" t="str">
        <f>VLOOKUP($A342,'AU2017-EDB (Adjusted)'!$A$17:$J$2020,B$9,)</f>
        <v>Auckland</v>
      </c>
      <c r="C342" s="37" t="str">
        <f>VLOOKUP($A342,'AU2017-EDB (Adjusted)'!$A$17:$J$2020,C$9,)</f>
        <v>Vector Lines</v>
      </c>
      <c r="D342" s="65">
        <f>VLOOKUP($A342,'AU2017-EDB (Adjusted)'!$A$17:$J$2020,D$9,)</f>
        <v>7380</v>
      </c>
      <c r="E342" s="65">
        <f>VLOOKUP($A342,'AU2017-EDB (Adjusted)'!$A$17:$J$2020,E$9,)</f>
        <v>7660</v>
      </c>
      <c r="F342" s="65">
        <f>VLOOKUP($A342,'AU2017-EDB (Adjusted)'!$A$17:$J$2020,F$9,)</f>
        <v>7790</v>
      </c>
    </row>
    <row r="343" spans="1:6" x14ac:dyDescent="0.25">
      <c r="A343" s="37" t="s">
        <v>844</v>
      </c>
      <c r="B343" s="37" t="str">
        <f>VLOOKUP($A343,'AU2017-EDB (Adjusted)'!$A$17:$J$2020,B$9,)</f>
        <v>Auckland</v>
      </c>
      <c r="C343" s="37" t="str">
        <f>VLOOKUP($A343,'AU2017-EDB (Adjusted)'!$A$17:$J$2020,C$9,)</f>
        <v>Vector Lines</v>
      </c>
      <c r="D343" s="65">
        <f>VLOOKUP($A343,'AU2017-EDB (Adjusted)'!$A$17:$J$2020,D$9,)</f>
        <v>4460</v>
      </c>
      <c r="E343" s="65">
        <f>VLOOKUP($A343,'AU2017-EDB (Adjusted)'!$A$17:$J$2020,E$9,)</f>
        <v>4720</v>
      </c>
      <c r="F343" s="65">
        <f>VLOOKUP($A343,'AU2017-EDB (Adjusted)'!$A$17:$J$2020,F$9,)</f>
        <v>4940</v>
      </c>
    </row>
    <row r="344" spans="1:6" x14ac:dyDescent="0.25">
      <c r="A344" s="37" t="s">
        <v>114</v>
      </c>
      <c r="B344" s="37" t="str">
        <f>VLOOKUP($A344,'AU2017-EDB (Adjusted)'!$A$17:$J$2020,B$9,)</f>
        <v>Auckland</v>
      </c>
      <c r="C344" s="37" t="str">
        <f>VLOOKUP($A344,'AU2017-EDB (Adjusted)'!$A$17:$J$2020,C$9,)</f>
        <v>Vector Lines</v>
      </c>
      <c r="D344" s="65">
        <f>VLOOKUP($A344,'AU2017-EDB (Adjusted)'!$A$17:$J$2020,D$9,)</f>
        <v>3890</v>
      </c>
      <c r="E344" s="65">
        <f>VLOOKUP($A344,'AU2017-EDB (Adjusted)'!$A$17:$J$2020,E$9,)</f>
        <v>4180</v>
      </c>
      <c r="F344" s="65">
        <f>VLOOKUP($A344,'AU2017-EDB (Adjusted)'!$A$17:$J$2020,F$9,)</f>
        <v>4440</v>
      </c>
    </row>
    <row r="345" spans="1:6" x14ac:dyDescent="0.25">
      <c r="A345" s="37" t="s">
        <v>767</v>
      </c>
      <c r="B345" s="37" t="str">
        <f>VLOOKUP($A345,'AU2017-EDB (Adjusted)'!$A$17:$J$2020,B$9,)</f>
        <v>Auckland</v>
      </c>
      <c r="C345" s="37" t="str">
        <f>VLOOKUP($A345,'AU2017-EDB (Adjusted)'!$A$17:$J$2020,C$9,)</f>
        <v>Vector Lines</v>
      </c>
      <c r="D345" s="65">
        <f>VLOOKUP($A345,'AU2017-EDB (Adjusted)'!$A$17:$J$2020,D$9,)</f>
        <v>5180</v>
      </c>
      <c r="E345" s="65">
        <f>VLOOKUP($A345,'AU2017-EDB (Adjusted)'!$A$17:$J$2020,E$9,)</f>
        <v>5720</v>
      </c>
      <c r="F345" s="65">
        <f>VLOOKUP($A345,'AU2017-EDB (Adjusted)'!$A$17:$J$2020,F$9,)</f>
        <v>5970</v>
      </c>
    </row>
    <row r="346" spans="1:6" x14ac:dyDescent="0.25">
      <c r="A346" s="37" t="s">
        <v>71</v>
      </c>
      <c r="B346" s="37" t="str">
        <f>VLOOKUP($A346,'AU2017-EDB (Adjusted)'!$A$17:$J$2020,B$9,)</f>
        <v>Auckland</v>
      </c>
      <c r="C346" s="37" t="str">
        <f>VLOOKUP($A346,'AU2017-EDB (Adjusted)'!$A$17:$J$2020,C$9,)</f>
        <v>Vector Lines</v>
      </c>
      <c r="D346" s="65">
        <f>VLOOKUP($A346,'AU2017-EDB (Adjusted)'!$A$17:$J$2020,D$9,)</f>
        <v>2300</v>
      </c>
      <c r="E346" s="65">
        <f>VLOOKUP($A346,'AU2017-EDB (Adjusted)'!$A$17:$J$2020,E$9,)</f>
        <v>2450</v>
      </c>
      <c r="F346" s="65">
        <f>VLOOKUP($A346,'AU2017-EDB (Adjusted)'!$A$17:$J$2020,F$9,)</f>
        <v>2610</v>
      </c>
    </row>
    <row r="347" spans="1:6" x14ac:dyDescent="0.25">
      <c r="A347" s="37" t="s">
        <v>72</v>
      </c>
      <c r="B347" s="37" t="str">
        <f>VLOOKUP($A347,'AU2017-EDB (Adjusted)'!$A$17:$J$2020,B$9,)</f>
        <v>Auckland</v>
      </c>
      <c r="C347" s="37" t="str">
        <f>VLOOKUP($A347,'AU2017-EDB (Adjusted)'!$A$17:$J$2020,C$9,)</f>
        <v>Vector Lines</v>
      </c>
      <c r="D347" s="65">
        <f>VLOOKUP($A347,'AU2017-EDB (Adjusted)'!$A$17:$J$2020,D$9,)</f>
        <v>3760</v>
      </c>
      <c r="E347" s="65">
        <f>VLOOKUP($A347,'AU2017-EDB (Adjusted)'!$A$17:$J$2020,E$9,)</f>
        <v>3990</v>
      </c>
      <c r="F347" s="65">
        <f>VLOOKUP($A347,'AU2017-EDB (Adjusted)'!$A$17:$J$2020,F$9,)</f>
        <v>4230</v>
      </c>
    </row>
    <row r="348" spans="1:6" x14ac:dyDescent="0.25">
      <c r="A348" s="37" t="s">
        <v>684</v>
      </c>
      <c r="B348" s="37" t="str">
        <f>VLOOKUP($A348,'AU2017-EDB (Adjusted)'!$A$17:$J$2020,B$9,)</f>
        <v>Auckland</v>
      </c>
      <c r="C348" s="37" t="str">
        <f>VLOOKUP($A348,'AU2017-EDB (Adjusted)'!$A$17:$J$2020,C$9,)</f>
        <v>Vector Lines</v>
      </c>
      <c r="D348" s="65">
        <f>VLOOKUP($A348,'AU2017-EDB (Adjusted)'!$A$17:$J$2020,D$9,)</f>
        <v>2170</v>
      </c>
      <c r="E348" s="65">
        <f>VLOOKUP($A348,'AU2017-EDB (Adjusted)'!$A$17:$J$2020,E$9,)</f>
        <v>2830</v>
      </c>
      <c r="F348" s="65">
        <f>VLOOKUP($A348,'AU2017-EDB (Adjusted)'!$A$17:$J$2020,F$9,)</f>
        <v>3210</v>
      </c>
    </row>
    <row r="349" spans="1:6" x14ac:dyDescent="0.25">
      <c r="A349" s="37" t="s">
        <v>820</v>
      </c>
      <c r="B349" s="37" t="str">
        <f>VLOOKUP($A349,'AU2017-EDB (Adjusted)'!$A$17:$J$2020,B$9,)</f>
        <v>Auckland</v>
      </c>
      <c r="C349" s="37" t="str">
        <f>VLOOKUP($A349,'AU2017-EDB (Adjusted)'!$A$17:$J$2020,C$9,)</f>
        <v>Vector Lines</v>
      </c>
      <c r="D349" s="65">
        <f>VLOOKUP($A349,'AU2017-EDB (Adjusted)'!$A$17:$J$2020,D$9,)</f>
        <v>6460</v>
      </c>
      <c r="E349" s="65">
        <f>VLOOKUP($A349,'AU2017-EDB (Adjusted)'!$A$17:$J$2020,E$9,)</f>
        <v>7260</v>
      </c>
      <c r="F349" s="65">
        <f>VLOOKUP($A349,'AU2017-EDB (Adjusted)'!$A$17:$J$2020,F$9,)</f>
        <v>7870</v>
      </c>
    </row>
    <row r="350" spans="1:6" x14ac:dyDescent="0.25">
      <c r="A350" s="37" t="s">
        <v>908</v>
      </c>
      <c r="B350" s="37" t="str">
        <f>VLOOKUP($A350,'AU2017-EDB (Adjusted)'!$A$17:$J$2020,B$9,)</f>
        <v>Auckland</v>
      </c>
      <c r="C350" s="37" t="str">
        <f>VLOOKUP($A350,'AU2017-EDB (Adjusted)'!$A$17:$J$2020,C$9,)</f>
        <v>Vector Lines</v>
      </c>
      <c r="D350" s="65">
        <f>VLOOKUP($A350,'AU2017-EDB (Adjusted)'!$A$17:$J$2020,D$9,)</f>
        <v>5390</v>
      </c>
      <c r="E350" s="65">
        <f>VLOOKUP($A350,'AU2017-EDB (Adjusted)'!$A$17:$J$2020,E$9,)</f>
        <v>5730</v>
      </c>
      <c r="F350" s="65">
        <f>VLOOKUP($A350,'AU2017-EDB (Adjusted)'!$A$17:$J$2020,F$9,)</f>
        <v>6060</v>
      </c>
    </row>
    <row r="351" spans="1:6" x14ac:dyDescent="0.25">
      <c r="A351" s="37" t="s">
        <v>112</v>
      </c>
      <c r="B351" s="37" t="str">
        <f>VLOOKUP($A351,'AU2017-EDB (Adjusted)'!$A$17:$J$2020,B$9,)</f>
        <v>Auckland</v>
      </c>
      <c r="C351" s="37" t="str">
        <f>VLOOKUP($A351,'AU2017-EDB (Adjusted)'!$A$17:$J$2020,C$9,)</f>
        <v>Vector Lines</v>
      </c>
      <c r="D351" s="65">
        <f>VLOOKUP($A351,'AU2017-EDB (Adjusted)'!$A$17:$J$2020,D$9,)</f>
        <v>5420</v>
      </c>
      <c r="E351" s="65">
        <f>VLOOKUP($A351,'AU2017-EDB (Adjusted)'!$A$17:$J$2020,E$9,)</f>
        <v>5680</v>
      </c>
      <c r="F351" s="65">
        <f>VLOOKUP($A351,'AU2017-EDB (Adjusted)'!$A$17:$J$2020,F$9,)</f>
        <v>5920</v>
      </c>
    </row>
    <row r="352" spans="1:6" x14ac:dyDescent="0.25">
      <c r="A352" s="37" t="s">
        <v>713</v>
      </c>
      <c r="B352" s="37" t="str">
        <f>VLOOKUP($A352,'AU2017-EDB (Adjusted)'!$A$17:$J$2020,B$9,)</f>
        <v>Auckland</v>
      </c>
      <c r="C352" s="37" t="str">
        <f>VLOOKUP($A352,'AU2017-EDB (Adjusted)'!$A$17:$J$2020,C$9,)</f>
        <v>Vector Lines</v>
      </c>
      <c r="D352" s="65">
        <f>VLOOKUP($A352,'AU2017-EDB (Adjusted)'!$A$17:$J$2020,D$9,)</f>
        <v>6120</v>
      </c>
      <c r="E352" s="65">
        <f>VLOOKUP($A352,'AU2017-EDB (Adjusted)'!$A$17:$J$2020,E$9,)</f>
        <v>6350</v>
      </c>
      <c r="F352" s="65">
        <f>VLOOKUP($A352,'AU2017-EDB (Adjusted)'!$A$17:$J$2020,F$9,)</f>
        <v>6520</v>
      </c>
    </row>
    <row r="353" spans="1:6" x14ac:dyDescent="0.25">
      <c r="A353" s="37" t="s">
        <v>976</v>
      </c>
      <c r="B353" s="37" t="str">
        <f>VLOOKUP($A353,'AU2017-EDB (Adjusted)'!$A$17:$J$2020,B$9,)</f>
        <v>Auckland</v>
      </c>
      <c r="C353" s="37" t="str">
        <f>VLOOKUP($A353,'AU2017-EDB (Adjusted)'!$A$17:$J$2020,C$9,)</f>
        <v>Vector Lines</v>
      </c>
      <c r="D353" s="65">
        <f>VLOOKUP($A353,'AU2017-EDB (Adjusted)'!$A$17:$J$2020,D$9,)</f>
        <v>3770</v>
      </c>
      <c r="E353" s="65">
        <f>VLOOKUP($A353,'AU2017-EDB (Adjusted)'!$A$17:$J$2020,E$9,)</f>
        <v>3870</v>
      </c>
      <c r="F353" s="65">
        <f>VLOOKUP($A353,'AU2017-EDB (Adjusted)'!$A$17:$J$2020,F$9,)</f>
        <v>3940</v>
      </c>
    </row>
    <row r="354" spans="1:6" x14ac:dyDescent="0.25">
      <c r="A354" s="37" t="s">
        <v>809</v>
      </c>
      <c r="B354" s="37" t="str">
        <f>VLOOKUP($A354,'AU2017-EDB (Adjusted)'!$A$17:$J$2020,B$9,)</f>
        <v>Auckland</v>
      </c>
      <c r="C354" s="37" t="str">
        <f>VLOOKUP($A354,'AU2017-EDB (Adjusted)'!$A$17:$J$2020,C$9,)</f>
        <v>Vector Lines</v>
      </c>
      <c r="D354" s="65">
        <f>VLOOKUP($A354,'AU2017-EDB (Adjusted)'!$A$17:$J$2020,D$9,)</f>
        <v>7110</v>
      </c>
      <c r="E354" s="65">
        <f>VLOOKUP($A354,'AU2017-EDB (Adjusted)'!$A$17:$J$2020,E$9,)</f>
        <v>7600</v>
      </c>
      <c r="F354" s="65">
        <f>VLOOKUP($A354,'AU2017-EDB (Adjusted)'!$A$17:$J$2020,F$9,)</f>
        <v>7880</v>
      </c>
    </row>
    <row r="355" spans="1:6" x14ac:dyDescent="0.25">
      <c r="A355" s="37" t="s">
        <v>799</v>
      </c>
      <c r="B355" s="37" t="str">
        <f>VLOOKUP($A355,'AU2017-EDB (Adjusted)'!$A$17:$J$2020,B$9,)</f>
        <v>Auckland</v>
      </c>
      <c r="C355" s="37" t="str">
        <f>VLOOKUP($A355,'AU2017-EDB (Adjusted)'!$A$17:$J$2020,C$9,)</f>
        <v>Vector Lines</v>
      </c>
      <c r="D355" s="65">
        <f>VLOOKUP($A355,'AU2017-EDB (Adjusted)'!$A$17:$J$2020,D$9,)</f>
        <v>6360</v>
      </c>
      <c r="E355" s="65">
        <f>VLOOKUP($A355,'AU2017-EDB (Adjusted)'!$A$17:$J$2020,E$9,)</f>
        <v>6710</v>
      </c>
      <c r="F355" s="65">
        <f>VLOOKUP($A355,'AU2017-EDB (Adjusted)'!$A$17:$J$2020,F$9,)</f>
        <v>7020</v>
      </c>
    </row>
    <row r="356" spans="1:6" x14ac:dyDescent="0.25">
      <c r="A356" s="37" t="s">
        <v>101</v>
      </c>
      <c r="B356" s="37" t="str">
        <f>VLOOKUP($A356,'AU2017-EDB (Adjusted)'!$A$17:$J$2020,B$9,)</f>
        <v>Auckland</v>
      </c>
      <c r="C356" s="37" t="str">
        <f>VLOOKUP($A356,'AU2017-EDB (Adjusted)'!$A$17:$J$2020,C$9,)</f>
        <v>Vector Lines</v>
      </c>
      <c r="D356" s="65">
        <f>VLOOKUP($A356,'AU2017-EDB (Adjusted)'!$A$17:$J$2020,D$9,)</f>
        <v>3280</v>
      </c>
      <c r="E356" s="65">
        <f>VLOOKUP($A356,'AU2017-EDB (Adjusted)'!$A$17:$J$2020,E$9,)</f>
        <v>3480</v>
      </c>
      <c r="F356" s="65">
        <f>VLOOKUP($A356,'AU2017-EDB (Adjusted)'!$A$17:$J$2020,F$9,)</f>
        <v>3690</v>
      </c>
    </row>
    <row r="357" spans="1:6" x14ac:dyDescent="0.25">
      <c r="A357" s="37" t="s">
        <v>765</v>
      </c>
      <c r="B357" s="37" t="str">
        <f>VLOOKUP($A357,'AU2017-EDB (Adjusted)'!$A$17:$J$2020,B$9,)</f>
        <v>Auckland</v>
      </c>
      <c r="C357" s="37" t="str">
        <f>VLOOKUP($A357,'AU2017-EDB (Adjusted)'!$A$17:$J$2020,C$9,)</f>
        <v>Vector Lines</v>
      </c>
      <c r="D357" s="65">
        <f>VLOOKUP($A357,'AU2017-EDB (Adjusted)'!$A$17:$J$2020,D$9,)</f>
        <v>3760</v>
      </c>
      <c r="E357" s="65">
        <f>VLOOKUP($A357,'AU2017-EDB (Adjusted)'!$A$17:$J$2020,E$9,)</f>
        <v>3970</v>
      </c>
      <c r="F357" s="65">
        <f>VLOOKUP($A357,'AU2017-EDB (Adjusted)'!$A$17:$J$2020,F$9,)</f>
        <v>4080</v>
      </c>
    </row>
    <row r="358" spans="1:6" x14ac:dyDescent="0.25">
      <c r="A358" s="37" t="s">
        <v>121</v>
      </c>
      <c r="B358" s="37" t="str">
        <f>VLOOKUP($A358,'AU2017-EDB (Adjusted)'!$A$17:$J$2020,B$9,)</f>
        <v>Auckland</v>
      </c>
      <c r="C358" s="37" t="str">
        <f>VLOOKUP($A358,'AU2017-EDB (Adjusted)'!$A$17:$J$2020,C$9,)</f>
        <v>Vector Lines</v>
      </c>
      <c r="D358" s="65">
        <f>VLOOKUP($A358,'AU2017-EDB (Adjusted)'!$A$17:$J$2020,D$9,)</f>
        <v>3630</v>
      </c>
      <c r="E358" s="65">
        <f>VLOOKUP($A358,'AU2017-EDB (Adjusted)'!$A$17:$J$2020,E$9,)</f>
        <v>3770</v>
      </c>
      <c r="F358" s="65">
        <f>VLOOKUP($A358,'AU2017-EDB (Adjusted)'!$A$17:$J$2020,F$9,)</f>
        <v>3910</v>
      </c>
    </row>
    <row r="359" spans="1:6" x14ac:dyDescent="0.25">
      <c r="A359" s="37" t="s">
        <v>757</v>
      </c>
      <c r="B359" s="37" t="str">
        <f>VLOOKUP($A359,'AU2017-EDB (Adjusted)'!$A$17:$J$2020,B$9,)</f>
        <v>Auckland</v>
      </c>
      <c r="C359" s="37" t="str">
        <f>VLOOKUP($A359,'AU2017-EDB (Adjusted)'!$A$17:$J$2020,C$9,)</f>
        <v>Vector Lines</v>
      </c>
      <c r="D359" s="65">
        <f>VLOOKUP($A359,'AU2017-EDB (Adjusted)'!$A$17:$J$2020,D$9,)</f>
        <v>5890</v>
      </c>
      <c r="E359" s="65">
        <f>VLOOKUP($A359,'AU2017-EDB (Adjusted)'!$A$17:$J$2020,E$9,)</f>
        <v>6390</v>
      </c>
      <c r="F359" s="65">
        <f>VLOOKUP($A359,'AU2017-EDB (Adjusted)'!$A$17:$J$2020,F$9,)</f>
        <v>6770</v>
      </c>
    </row>
    <row r="360" spans="1:6" x14ac:dyDescent="0.25">
      <c r="A360" s="37" t="s">
        <v>725</v>
      </c>
      <c r="B360" s="37" t="str">
        <f>VLOOKUP($A360,'AU2017-EDB (Adjusted)'!$A$17:$J$2020,B$9,)</f>
        <v>Auckland</v>
      </c>
      <c r="C360" s="37" t="str">
        <f>VLOOKUP($A360,'AU2017-EDB (Adjusted)'!$A$17:$J$2020,C$9,)</f>
        <v>Vector Lines</v>
      </c>
      <c r="D360" s="65">
        <f>VLOOKUP($A360,'AU2017-EDB (Adjusted)'!$A$17:$J$2020,D$9,)</f>
        <v>3860</v>
      </c>
      <c r="E360" s="65">
        <f>VLOOKUP($A360,'AU2017-EDB (Adjusted)'!$A$17:$J$2020,E$9,)</f>
        <v>4090</v>
      </c>
      <c r="F360" s="65">
        <f>VLOOKUP($A360,'AU2017-EDB (Adjusted)'!$A$17:$J$2020,F$9,)</f>
        <v>4340</v>
      </c>
    </row>
    <row r="361" spans="1:6" x14ac:dyDescent="0.25">
      <c r="A361" s="37" t="s">
        <v>939</v>
      </c>
      <c r="B361" s="37" t="str">
        <f>VLOOKUP($A361,'AU2017-EDB (Adjusted)'!$A$17:$J$2020,B$9,)</f>
        <v>Auckland</v>
      </c>
      <c r="C361" s="37" t="str">
        <f>VLOOKUP($A361,'AU2017-EDB (Adjusted)'!$A$17:$J$2020,C$9,)</f>
        <v>Vector Lines</v>
      </c>
      <c r="D361" s="65">
        <f>VLOOKUP($A361,'AU2017-EDB (Adjusted)'!$A$17:$J$2020,D$9,)</f>
        <v>2300</v>
      </c>
      <c r="E361" s="65">
        <f>VLOOKUP($A361,'AU2017-EDB (Adjusted)'!$A$17:$J$2020,E$9,)</f>
        <v>2380</v>
      </c>
      <c r="F361" s="65">
        <f>VLOOKUP($A361,'AU2017-EDB (Adjusted)'!$A$17:$J$2020,F$9,)</f>
        <v>2440</v>
      </c>
    </row>
    <row r="362" spans="1:6" x14ac:dyDescent="0.25">
      <c r="A362" s="37" t="s">
        <v>773</v>
      </c>
      <c r="B362" s="37" t="str">
        <f>VLOOKUP($A362,'AU2017-EDB (Adjusted)'!$A$17:$J$2020,B$9,)</f>
        <v>Auckland</v>
      </c>
      <c r="C362" s="37" t="str">
        <f>VLOOKUP($A362,'AU2017-EDB (Adjusted)'!$A$17:$J$2020,C$9,)</f>
        <v>Vector Lines</v>
      </c>
      <c r="D362" s="65">
        <f>VLOOKUP($A362,'AU2017-EDB (Adjusted)'!$A$17:$J$2020,D$9,)</f>
        <v>3190</v>
      </c>
      <c r="E362" s="65">
        <f>VLOOKUP($A362,'AU2017-EDB (Adjusted)'!$A$17:$J$2020,E$9,)</f>
        <v>3300</v>
      </c>
      <c r="F362" s="65">
        <f>VLOOKUP($A362,'AU2017-EDB (Adjusted)'!$A$17:$J$2020,F$9,)</f>
        <v>3410</v>
      </c>
    </row>
    <row r="363" spans="1:6" x14ac:dyDescent="0.25">
      <c r="A363" s="37" t="s">
        <v>689</v>
      </c>
      <c r="B363" s="37" t="str">
        <f>VLOOKUP($A363,'AU2017-EDB (Adjusted)'!$A$17:$J$2020,B$9,)</f>
        <v>Auckland</v>
      </c>
      <c r="C363" s="37" t="str">
        <f>VLOOKUP($A363,'AU2017-EDB (Adjusted)'!$A$17:$J$2020,C$9,)</f>
        <v>Vector Lines</v>
      </c>
      <c r="D363" s="65">
        <f>VLOOKUP($A363,'AU2017-EDB (Adjusted)'!$A$17:$J$2020,D$9,)</f>
        <v>6630</v>
      </c>
      <c r="E363" s="65">
        <f>VLOOKUP($A363,'AU2017-EDB (Adjusted)'!$A$17:$J$2020,E$9,)</f>
        <v>8510</v>
      </c>
      <c r="F363" s="65">
        <f>VLOOKUP($A363,'AU2017-EDB (Adjusted)'!$A$17:$J$2020,F$9,)</f>
        <v>9380</v>
      </c>
    </row>
    <row r="364" spans="1:6" x14ac:dyDescent="0.25">
      <c r="A364" s="37" t="s">
        <v>698</v>
      </c>
      <c r="B364" s="37" t="str">
        <f>VLOOKUP($A364,'AU2017-EDB (Adjusted)'!$A$17:$J$2020,B$9,)</f>
        <v>Auckland</v>
      </c>
      <c r="C364" s="37" t="str">
        <f>VLOOKUP($A364,'AU2017-EDB (Adjusted)'!$A$17:$J$2020,C$9,)</f>
        <v>Vector Lines</v>
      </c>
      <c r="D364" s="65">
        <f>VLOOKUP($A364,'AU2017-EDB (Adjusted)'!$A$17:$J$2020,D$9,)</f>
        <v>960</v>
      </c>
      <c r="E364" s="65">
        <f>VLOOKUP($A364,'AU2017-EDB (Adjusted)'!$A$17:$J$2020,E$9,)</f>
        <v>2210</v>
      </c>
      <c r="F364" s="65">
        <f>VLOOKUP($A364,'AU2017-EDB (Adjusted)'!$A$17:$J$2020,F$9,)</f>
        <v>3490</v>
      </c>
    </row>
    <row r="365" spans="1:6" x14ac:dyDescent="0.25">
      <c r="A365" s="37" t="s">
        <v>60</v>
      </c>
      <c r="B365" s="37" t="str">
        <f>VLOOKUP($A365,'AU2017-EDB (Adjusted)'!$A$17:$J$2020,B$9,)</f>
        <v>Auckland</v>
      </c>
      <c r="C365" s="37" t="str">
        <f>VLOOKUP($A365,'AU2017-EDB (Adjusted)'!$A$17:$J$2020,C$9,)</f>
        <v>Vector Lines</v>
      </c>
      <c r="D365" s="65">
        <f>VLOOKUP($A365,'AU2017-EDB (Adjusted)'!$A$17:$J$2020,D$9,)</f>
        <v>1300</v>
      </c>
      <c r="E365" s="65">
        <f>VLOOKUP($A365,'AU2017-EDB (Adjusted)'!$A$17:$J$2020,E$9,)</f>
        <v>1770</v>
      </c>
      <c r="F365" s="65">
        <f>VLOOKUP($A365,'AU2017-EDB (Adjusted)'!$A$17:$J$2020,F$9,)</f>
        <v>2270</v>
      </c>
    </row>
    <row r="366" spans="1:6" x14ac:dyDescent="0.25">
      <c r="A366" s="37" t="s">
        <v>65</v>
      </c>
      <c r="B366" s="37" t="str">
        <f>VLOOKUP($A366,'AU2017-EDB (Adjusted)'!$A$17:$J$2020,B$9,)</f>
        <v>Auckland</v>
      </c>
      <c r="C366" s="37" t="str">
        <f>VLOOKUP($A366,'AU2017-EDB (Adjusted)'!$A$17:$J$2020,C$9,)</f>
        <v>Vector Lines</v>
      </c>
      <c r="D366" s="65">
        <f>VLOOKUP($A366,'AU2017-EDB (Adjusted)'!$A$17:$J$2020,D$9,)</f>
        <v>4270</v>
      </c>
      <c r="E366" s="65">
        <f>VLOOKUP($A366,'AU2017-EDB (Adjusted)'!$A$17:$J$2020,E$9,)</f>
        <v>4630</v>
      </c>
      <c r="F366" s="65">
        <f>VLOOKUP($A366,'AU2017-EDB (Adjusted)'!$A$17:$J$2020,F$9,)</f>
        <v>5000</v>
      </c>
    </row>
    <row r="367" spans="1:6" x14ac:dyDescent="0.25">
      <c r="A367" s="37" t="s">
        <v>67</v>
      </c>
      <c r="B367" s="37" t="str">
        <f>VLOOKUP($A367,'AU2017-EDB (Adjusted)'!$A$17:$J$2020,B$9,)</f>
        <v>Auckland</v>
      </c>
      <c r="C367" s="37" t="str">
        <f>VLOOKUP($A367,'AU2017-EDB (Adjusted)'!$A$17:$J$2020,C$9,)</f>
        <v>Vector Lines</v>
      </c>
      <c r="D367" s="65">
        <f>VLOOKUP($A367,'AU2017-EDB (Adjusted)'!$A$17:$J$2020,D$9,)</f>
        <v>1660</v>
      </c>
      <c r="E367" s="65">
        <f>VLOOKUP($A367,'AU2017-EDB (Adjusted)'!$A$17:$J$2020,E$9,)</f>
        <v>1830</v>
      </c>
      <c r="F367" s="65">
        <f>VLOOKUP($A367,'AU2017-EDB (Adjusted)'!$A$17:$J$2020,F$9,)</f>
        <v>2000</v>
      </c>
    </row>
    <row r="368" spans="1:6" x14ac:dyDescent="0.25">
      <c r="A368" s="37" t="s">
        <v>860</v>
      </c>
      <c r="B368" s="37" t="str">
        <f>VLOOKUP($A368,'AU2017-EDB (Adjusted)'!$A$17:$J$2020,B$9,)</f>
        <v>Auckland</v>
      </c>
      <c r="C368" s="37" t="str">
        <f>VLOOKUP($A368,'AU2017-EDB (Adjusted)'!$A$17:$J$2020,C$9,)</f>
        <v>Vector Lines</v>
      </c>
      <c r="D368" s="65">
        <f>VLOOKUP($A368,'AU2017-EDB (Adjusted)'!$A$17:$J$2020,D$9,)</f>
        <v>3230</v>
      </c>
      <c r="E368" s="65">
        <f>VLOOKUP($A368,'AU2017-EDB (Adjusted)'!$A$17:$J$2020,E$9,)</f>
        <v>3510</v>
      </c>
      <c r="F368" s="65">
        <f>VLOOKUP($A368,'AU2017-EDB (Adjusted)'!$A$17:$J$2020,F$9,)</f>
        <v>3710</v>
      </c>
    </row>
    <row r="369" spans="1:6" x14ac:dyDescent="0.25">
      <c r="A369" s="37" t="s">
        <v>813</v>
      </c>
      <c r="B369" s="37" t="str">
        <f>VLOOKUP($A369,'AU2017-EDB (Adjusted)'!$A$17:$J$2020,B$9,)</f>
        <v>Auckland</v>
      </c>
      <c r="C369" s="37" t="str">
        <f>VLOOKUP($A369,'AU2017-EDB (Adjusted)'!$A$17:$J$2020,C$9,)</f>
        <v>Vector Lines</v>
      </c>
      <c r="D369" s="65">
        <f>VLOOKUP($A369,'AU2017-EDB (Adjusted)'!$A$17:$J$2020,D$9,)</f>
        <v>5580</v>
      </c>
      <c r="E369" s="65">
        <f>VLOOKUP($A369,'AU2017-EDB (Adjusted)'!$A$17:$J$2020,E$9,)</f>
        <v>5850</v>
      </c>
      <c r="F369" s="65">
        <f>VLOOKUP($A369,'AU2017-EDB (Adjusted)'!$A$17:$J$2020,F$9,)</f>
        <v>6140</v>
      </c>
    </row>
    <row r="370" spans="1:6" x14ac:dyDescent="0.25">
      <c r="A370" s="37" t="s">
        <v>857</v>
      </c>
      <c r="B370" s="37" t="str">
        <f>VLOOKUP($A370,'AU2017-EDB (Adjusted)'!$A$17:$J$2020,B$9,)</f>
        <v>Auckland</v>
      </c>
      <c r="C370" s="37" t="str">
        <f>VLOOKUP($A370,'AU2017-EDB (Adjusted)'!$A$17:$J$2020,C$9,)</f>
        <v>Vector Lines</v>
      </c>
      <c r="D370" s="65">
        <f>VLOOKUP($A370,'AU2017-EDB (Adjusted)'!$A$17:$J$2020,D$9,)</f>
        <v>3290</v>
      </c>
      <c r="E370" s="65">
        <f>VLOOKUP($A370,'AU2017-EDB (Adjusted)'!$A$17:$J$2020,E$9,)</f>
        <v>3620</v>
      </c>
      <c r="F370" s="65">
        <f>VLOOKUP($A370,'AU2017-EDB (Adjusted)'!$A$17:$J$2020,F$9,)</f>
        <v>3950</v>
      </c>
    </row>
    <row r="371" spans="1:6" x14ac:dyDescent="0.25">
      <c r="A371" s="37" t="s">
        <v>751</v>
      </c>
      <c r="B371" s="37" t="str">
        <f>VLOOKUP($A371,'AU2017-EDB (Adjusted)'!$A$17:$J$2020,B$9,)</f>
        <v>Auckland</v>
      </c>
      <c r="C371" s="37" t="str">
        <f>VLOOKUP($A371,'AU2017-EDB (Adjusted)'!$A$17:$J$2020,C$9,)</f>
        <v>Vector Lines</v>
      </c>
      <c r="D371" s="65">
        <f>VLOOKUP($A371,'AU2017-EDB (Adjusted)'!$A$17:$J$2020,D$9,)</f>
        <v>5730</v>
      </c>
      <c r="E371" s="65">
        <f>VLOOKUP($A371,'AU2017-EDB (Adjusted)'!$A$17:$J$2020,E$9,)</f>
        <v>6070</v>
      </c>
      <c r="F371" s="65">
        <f>VLOOKUP($A371,'AU2017-EDB (Adjusted)'!$A$17:$J$2020,F$9,)</f>
        <v>6380</v>
      </c>
    </row>
    <row r="372" spans="1:6" x14ac:dyDescent="0.25">
      <c r="A372" s="37" t="s">
        <v>638</v>
      </c>
      <c r="B372" s="37" t="str">
        <f>VLOOKUP($A372,'AU2017-EDB (Adjusted)'!$A$17:$J$2020,B$9,)</f>
        <v>Auckland</v>
      </c>
      <c r="C372" s="37" t="str">
        <f>VLOOKUP($A372,'AU2017-EDB (Adjusted)'!$A$17:$J$2020,C$9,)</f>
        <v>Vector Lines</v>
      </c>
      <c r="D372" s="65">
        <f>VLOOKUP($A372,'AU2017-EDB (Adjusted)'!$A$17:$J$2020,D$9,)</f>
        <v>920</v>
      </c>
      <c r="E372" s="65">
        <f>VLOOKUP($A372,'AU2017-EDB (Adjusted)'!$A$17:$J$2020,E$9,)</f>
        <v>980</v>
      </c>
      <c r="F372" s="65">
        <f>VLOOKUP($A372,'AU2017-EDB (Adjusted)'!$A$17:$J$2020,F$9,)</f>
        <v>1040</v>
      </c>
    </row>
    <row r="373" spans="1:6" x14ac:dyDescent="0.25">
      <c r="A373" s="37" t="s">
        <v>829</v>
      </c>
      <c r="B373" s="37" t="str">
        <f>VLOOKUP($A373,'AU2017-EDB (Adjusted)'!$A$17:$J$2020,B$9,)</f>
        <v>Auckland</v>
      </c>
      <c r="C373" s="37" t="str">
        <f>VLOOKUP($A373,'AU2017-EDB (Adjusted)'!$A$17:$J$2020,C$9,)</f>
        <v>Vector Lines</v>
      </c>
      <c r="D373" s="65">
        <f>VLOOKUP($A373,'AU2017-EDB (Adjusted)'!$A$17:$J$2020,D$9,)</f>
        <v>3530</v>
      </c>
      <c r="E373" s="65">
        <f>VLOOKUP($A373,'AU2017-EDB (Adjusted)'!$A$17:$J$2020,E$9,)</f>
        <v>4020</v>
      </c>
      <c r="F373" s="65">
        <f>VLOOKUP($A373,'AU2017-EDB (Adjusted)'!$A$17:$J$2020,F$9,)</f>
        <v>4490</v>
      </c>
    </row>
    <row r="374" spans="1:6" x14ac:dyDescent="0.25">
      <c r="A374" s="37" t="s">
        <v>743</v>
      </c>
      <c r="B374" s="37" t="str">
        <f>VLOOKUP($A374,'AU2017-EDB (Adjusted)'!$A$17:$J$2020,B$9,)</f>
        <v>Auckland</v>
      </c>
      <c r="C374" s="37" t="str">
        <f>VLOOKUP($A374,'AU2017-EDB (Adjusted)'!$A$17:$J$2020,C$9,)</f>
        <v>Vector Lines</v>
      </c>
      <c r="D374" s="65">
        <f>VLOOKUP($A374,'AU2017-EDB (Adjusted)'!$A$17:$J$2020,D$9,)</f>
        <v>2410</v>
      </c>
      <c r="E374" s="65">
        <f>VLOOKUP($A374,'AU2017-EDB (Adjusted)'!$A$17:$J$2020,E$9,)</f>
        <v>2440</v>
      </c>
      <c r="F374" s="65">
        <f>VLOOKUP($A374,'AU2017-EDB (Adjusted)'!$A$17:$J$2020,F$9,)</f>
        <v>2470</v>
      </c>
    </row>
    <row r="375" spans="1:6" x14ac:dyDescent="0.25">
      <c r="A375" s="37" t="s">
        <v>694</v>
      </c>
      <c r="B375" s="37" t="str">
        <f>VLOOKUP($A375,'AU2017-EDB (Adjusted)'!$A$17:$J$2020,B$9,)</f>
        <v>Auckland</v>
      </c>
      <c r="C375" s="37" t="str">
        <f>VLOOKUP($A375,'AU2017-EDB (Adjusted)'!$A$17:$J$2020,C$9,)</f>
        <v>Vector Lines</v>
      </c>
      <c r="D375" s="65">
        <f>VLOOKUP($A375,'AU2017-EDB (Adjusted)'!$A$17:$J$2020,D$9,)</f>
        <v>2830</v>
      </c>
      <c r="E375" s="65">
        <f>VLOOKUP($A375,'AU2017-EDB (Adjusted)'!$A$17:$J$2020,E$9,)</f>
        <v>2920</v>
      </c>
      <c r="F375" s="65">
        <f>VLOOKUP($A375,'AU2017-EDB (Adjusted)'!$A$17:$J$2020,F$9,)</f>
        <v>3020</v>
      </c>
    </row>
    <row r="376" spans="1:6" x14ac:dyDescent="0.25">
      <c r="A376" s="37" t="s">
        <v>693</v>
      </c>
      <c r="B376" s="37" t="str">
        <f>VLOOKUP($A376,'AU2017-EDB (Adjusted)'!$A$17:$J$2020,B$9,)</f>
        <v>Auckland</v>
      </c>
      <c r="C376" s="37" t="str">
        <f>VLOOKUP($A376,'AU2017-EDB (Adjusted)'!$A$17:$J$2020,C$9,)</f>
        <v>Vector Lines</v>
      </c>
      <c r="D376" s="65">
        <f>VLOOKUP($A376,'AU2017-EDB (Adjusted)'!$A$17:$J$2020,D$9,)</f>
        <v>2850</v>
      </c>
      <c r="E376" s="65">
        <f>VLOOKUP($A376,'AU2017-EDB (Adjusted)'!$A$17:$J$2020,E$9,)</f>
        <v>2940</v>
      </c>
      <c r="F376" s="65">
        <f>VLOOKUP($A376,'AU2017-EDB (Adjusted)'!$A$17:$J$2020,F$9,)</f>
        <v>2990</v>
      </c>
    </row>
    <row r="377" spans="1:6" x14ac:dyDescent="0.25">
      <c r="A377" s="37" t="s">
        <v>796</v>
      </c>
      <c r="B377" s="37" t="str">
        <f>VLOOKUP($A377,'AU2017-EDB (Adjusted)'!$A$17:$J$2020,B$9,)</f>
        <v>Auckland</v>
      </c>
      <c r="C377" s="37" t="str">
        <f>VLOOKUP($A377,'AU2017-EDB (Adjusted)'!$A$17:$J$2020,C$9,)</f>
        <v>Vector Lines</v>
      </c>
      <c r="D377" s="65">
        <f>VLOOKUP($A377,'AU2017-EDB (Adjusted)'!$A$17:$J$2020,D$9,)</f>
        <v>3240</v>
      </c>
      <c r="E377" s="65">
        <f>VLOOKUP($A377,'AU2017-EDB (Adjusted)'!$A$17:$J$2020,E$9,)</f>
        <v>3400</v>
      </c>
      <c r="F377" s="65">
        <f>VLOOKUP($A377,'AU2017-EDB (Adjusted)'!$A$17:$J$2020,F$9,)</f>
        <v>3490</v>
      </c>
    </row>
    <row r="378" spans="1:6" x14ac:dyDescent="0.25">
      <c r="A378" s="37" t="s">
        <v>59</v>
      </c>
      <c r="B378" s="37" t="str">
        <f>VLOOKUP($A378,'AU2017-EDB (Adjusted)'!$A$17:$J$2020,B$9,)</f>
        <v>Auckland</v>
      </c>
      <c r="C378" s="37" t="str">
        <f>VLOOKUP($A378,'AU2017-EDB (Adjusted)'!$A$17:$J$2020,C$9,)</f>
        <v>Vector Lines</v>
      </c>
      <c r="D378" s="65">
        <f>VLOOKUP($A378,'AU2017-EDB (Adjusted)'!$A$17:$J$2020,D$9,)</f>
        <v>960</v>
      </c>
      <c r="E378" s="65">
        <f>VLOOKUP($A378,'AU2017-EDB (Adjusted)'!$A$17:$J$2020,E$9,)</f>
        <v>1010</v>
      </c>
      <c r="F378" s="65">
        <f>VLOOKUP($A378,'AU2017-EDB (Adjusted)'!$A$17:$J$2020,F$9,)</f>
        <v>1060</v>
      </c>
    </row>
    <row r="379" spans="1:6" x14ac:dyDescent="0.25">
      <c r="A379" s="37" t="s">
        <v>858</v>
      </c>
      <c r="B379" s="37" t="str">
        <f>VLOOKUP($A379,'AU2017-EDB (Adjusted)'!$A$17:$J$2020,B$9,)</f>
        <v>Auckland</v>
      </c>
      <c r="C379" s="37" t="str">
        <f>VLOOKUP($A379,'AU2017-EDB (Adjusted)'!$A$17:$J$2020,C$9,)</f>
        <v>Vector Lines</v>
      </c>
      <c r="D379" s="65">
        <f>VLOOKUP($A379,'AU2017-EDB (Adjusted)'!$A$17:$J$2020,D$9,)</f>
        <v>4590</v>
      </c>
      <c r="E379" s="65">
        <f>VLOOKUP($A379,'AU2017-EDB (Adjusted)'!$A$17:$J$2020,E$9,)</f>
        <v>5890</v>
      </c>
      <c r="F379" s="65">
        <f>VLOOKUP($A379,'AU2017-EDB (Adjusted)'!$A$17:$J$2020,F$9,)</f>
        <v>6690</v>
      </c>
    </row>
    <row r="380" spans="1:6" x14ac:dyDescent="0.25">
      <c r="A380" s="37" t="s">
        <v>798</v>
      </c>
      <c r="B380" s="37" t="str">
        <f>VLOOKUP($A380,'AU2017-EDB (Adjusted)'!$A$17:$J$2020,B$9,)</f>
        <v>Auckland</v>
      </c>
      <c r="C380" s="37" t="str">
        <f>VLOOKUP($A380,'AU2017-EDB (Adjusted)'!$A$17:$J$2020,C$9,)</f>
        <v>Vector Lines</v>
      </c>
      <c r="D380" s="65">
        <f>VLOOKUP($A380,'AU2017-EDB (Adjusted)'!$A$17:$J$2020,D$9,)</f>
        <v>8460</v>
      </c>
      <c r="E380" s="65">
        <f>VLOOKUP($A380,'AU2017-EDB (Adjusted)'!$A$17:$J$2020,E$9,)</f>
        <v>9320</v>
      </c>
      <c r="F380" s="65">
        <f>VLOOKUP($A380,'AU2017-EDB (Adjusted)'!$A$17:$J$2020,F$9,)</f>
        <v>10200</v>
      </c>
    </row>
    <row r="381" spans="1:6" x14ac:dyDescent="0.25">
      <c r="A381" s="37" t="s">
        <v>614</v>
      </c>
      <c r="B381" s="37" t="str">
        <f>VLOOKUP($A381,'AU2017-EDB (Adjusted)'!$A$17:$J$2020,B$9,)</f>
        <v>Auckland</v>
      </c>
      <c r="C381" s="37" t="str">
        <f>VLOOKUP($A381,'AU2017-EDB (Adjusted)'!$A$17:$J$2020,C$9,)</f>
        <v>Vector Lines</v>
      </c>
      <c r="D381" s="65">
        <f>VLOOKUP($A381,'AU2017-EDB (Adjusted)'!$A$17:$J$2020,D$9,)</f>
        <v>3630</v>
      </c>
      <c r="E381" s="65">
        <f>VLOOKUP($A381,'AU2017-EDB (Adjusted)'!$A$17:$J$2020,E$9,)</f>
        <v>3890</v>
      </c>
      <c r="F381" s="65">
        <f>VLOOKUP($A381,'AU2017-EDB (Adjusted)'!$A$17:$J$2020,F$9,)</f>
        <v>4010</v>
      </c>
    </row>
    <row r="382" spans="1:6" x14ac:dyDescent="0.25">
      <c r="A382" s="37" t="s">
        <v>927</v>
      </c>
      <c r="B382" s="37" t="str">
        <f>VLOOKUP($A382,'AU2017-EDB (Adjusted)'!$A$17:$J$2020,B$9,)</f>
        <v>Auckland</v>
      </c>
      <c r="C382" s="37" t="str">
        <f>VLOOKUP($A382,'AU2017-EDB (Adjusted)'!$A$17:$J$2020,C$9,)</f>
        <v>Vector Lines</v>
      </c>
      <c r="D382" s="65">
        <f>VLOOKUP($A382,'AU2017-EDB (Adjusted)'!$A$17:$J$2020,D$9,)</f>
        <v>3770</v>
      </c>
      <c r="E382" s="65">
        <f>VLOOKUP($A382,'AU2017-EDB (Adjusted)'!$A$17:$J$2020,E$9,)</f>
        <v>4010</v>
      </c>
      <c r="F382" s="65">
        <f>VLOOKUP($A382,'AU2017-EDB (Adjusted)'!$A$17:$J$2020,F$9,)</f>
        <v>4370</v>
      </c>
    </row>
    <row r="383" spans="1:6" x14ac:dyDescent="0.25">
      <c r="A383" s="37" t="s">
        <v>86</v>
      </c>
      <c r="B383" s="37" t="str">
        <f>VLOOKUP($A383,'AU2017-EDB (Adjusted)'!$A$17:$J$2020,B$9,)</f>
        <v>Auckland</v>
      </c>
      <c r="C383" s="37" t="str">
        <f>VLOOKUP($A383,'AU2017-EDB (Adjusted)'!$A$17:$J$2020,C$9,)</f>
        <v>Vector Lines</v>
      </c>
      <c r="D383" s="65">
        <f>VLOOKUP($A383,'AU2017-EDB (Adjusted)'!$A$17:$J$2020,D$9,)</f>
        <v>7630</v>
      </c>
      <c r="E383" s="65">
        <f>VLOOKUP($A383,'AU2017-EDB (Adjusted)'!$A$17:$J$2020,E$9,)</f>
        <v>7890</v>
      </c>
      <c r="F383" s="65">
        <f>VLOOKUP($A383,'AU2017-EDB (Adjusted)'!$A$17:$J$2020,F$9,)</f>
        <v>8160</v>
      </c>
    </row>
    <row r="384" spans="1:6" x14ac:dyDescent="0.25">
      <c r="A384" s="37" t="s">
        <v>772</v>
      </c>
      <c r="B384" s="37" t="str">
        <f>VLOOKUP($A384,'AU2017-EDB (Adjusted)'!$A$17:$J$2020,B$9,)</f>
        <v>Auckland</v>
      </c>
      <c r="C384" s="37" t="str">
        <f>VLOOKUP($A384,'AU2017-EDB (Adjusted)'!$A$17:$J$2020,C$9,)</f>
        <v>Vector Lines</v>
      </c>
      <c r="D384" s="65">
        <f>VLOOKUP($A384,'AU2017-EDB (Adjusted)'!$A$17:$J$2020,D$9,)</f>
        <v>4860</v>
      </c>
      <c r="E384" s="65">
        <f>VLOOKUP($A384,'AU2017-EDB (Adjusted)'!$A$17:$J$2020,E$9,)</f>
        <v>5120</v>
      </c>
      <c r="F384" s="65">
        <f>VLOOKUP($A384,'AU2017-EDB (Adjusted)'!$A$17:$J$2020,F$9,)</f>
        <v>5360</v>
      </c>
    </row>
    <row r="385" spans="1:6" x14ac:dyDescent="0.25">
      <c r="A385" s="37" t="s">
        <v>841</v>
      </c>
      <c r="B385" s="37" t="str">
        <f>VLOOKUP($A385,'AU2017-EDB (Adjusted)'!$A$17:$J$2020,B$9,)</f>
        <v>Auckland</v>
      </c>
      <c r="C385" s="37" t="str">
        <f>VLOOKUP($A385,'AU2017-EDB (Adjusted)'!$A$17:$J$2020,C$9,)</f>
        <v>Vector Lines</v>
      </c>
      <c r="D385" s="65">
        <f>VLOOKUP($A385,'AU2017-EDB (Adjusted)'!$A$17:$J$2020,D$9,)</f>
        <v>3350</v>
      </c>
      <c r="E385" s="65">
        <f>VLOOKUP($A385,'AU2017-EDB (Adjusted)'!$A$17:$J$2020,E$9,)</f>
        <v>3540</v>
      </c>
      <c r="F385" s="65">
        <f>VLOOKUP($A385,'AU2017-EDB (Adjusted)'!$A$17:$J$2020,F$9,)</f>
        <v>3750</v>
      </c>
    </row>
    <row r="386" spans="1:6" x14ac:dyDescent="0.25">
      <c r="A386" s="37" t="s">
        <v>792</v>
      </c>
      <c r="B386" s="37" t="str">
        <f>VLOOKUP($A386,'AU2017-EDB (Adjusted)'!$A$17:$J$2020,B$9,)</f>
        <v>Auckland</v>
      </c>
      <c r="C386" s="37" t="str">
        <f>VLOOKUP($A386,'AU2017-EDB (Adjusted)'!$A$17:$J$2020,C$9,)</f>
        <v>Vector Lines</v>
      </c>
      <c r="D386" s="65">
        <f>VLOOKUP($A386,'AU2017-EDB (Adjusted)'!$A$17:$J$2020,D$9,)</f>
        <v>1810</v>
      </c>
      <c r="E386" s="65">
        <f>VLOOKUP($A386,'AU2017-EDB (Adjusted)'!$A$17:$J$2020,E$9,)</f>
        <v>2030</v>
      </c>
      <c r="F386" s="65">
        <f>VLOOKUP($A386,'AU2017-EDB (Adjusted)'!$A$17:$J$2020,F$9,)</f>
        <v>2260</v>
      </c>
    </row>
    <row r="387" spans="1:6" x14ac:dyDescent="0.25">
      <c r="A387" s="37" t="s">
        <v>793</v>
      </c>
      <c r="B387" s="37" t="str">
        <f>VLOOKUP($A387,'AU2017-EDB (Adjusted)'!$A$17:$J$2020,B$9,)</f>
        <v>Auckland</v>
      </c>
      <c r="C387" s="37" t="str">
        <f>VLOOKUP($A387,'AU2017-EDB (Adjusted)'!$A$17:$J$2020,C$9,)</f>
        <v>Vector Lines</v>
      </c>
      <c r="D387" s="65">
        <f>VLOOKUP($A387,'AU2017-EDB (Adjusted)'!$A$17:$J$2020,D$9,)</f>
        <v>1340</v>
      </c>
      <c r="E387" s="65">
        <f>VLOOKUP($A387,'AU2017-EDB (Adjusted)'!$A$17:$J$2020,E$9,)</f>
        <v>1450</v>
      </c>
      <c r="F387" s="65">
        <f>VLOOKUP($A387,'AU2017-EDB (Adjusted)'!$A$17:$J$2020,F$9,)</f>
        <v>1550</v>
      </c>
    </row>
    <row r="388" spans="1:6" x14ac:dyDescent="0.25">
      <c r="A388" s="37" t="s">
        <v>63</v>
      </c>
      <c r="B388" s="37" t="str">
        <f>VLOOKUP($A388,'AU2017-EDB (Adjusted)'!$A$17:$J$2020,B$9,)</f>
        <v>Auckland</v>
      </c>
      <c r="C388" s="37" t="str">
        <f>VLOOKUP($A388,'AU2017-EDB (Adjusted)'!$A$17:$J$2020,C$9,)</f>
        <v>Vector Lines</v>
      </c>
      <c r="D388" s="65">
        <f>VLOOKUP($A388,'AU2017-EDB (Adjusted)'!$A$17:$J$2020,D$9,)</f>
        <v>4480</v>
      </c>
      <c r="E388" s="65">
        <f>VLOOKUP($A388,'AU2017-EDB (Adjusted)'!$A$17:$J$2020,E$9,)</f>
        <v>4840</v>
      </c>
      <c r="F388" s="65">
        <f>VLOOKUP($A388,'AU2017-EDB (Adjusted)'!$A$17:$J$2020,F$9,)</f>
        <v>5200</v>
      </c>
    </row>
    <row r="389" spans="1:6" x14ac:dyDescent="0.25">
      <c r="A389" s="37" t="s">
        <v>956</v>
      </c>
      <c r="B389" s="37" t="str">
        <f>VLOOKUP($A389,'AU2017-EDB (Adjusted)'!$A$17:$J$2020,B$9,)</f>
        <v>Auckland</v>
      </c>
      <c r="C389" s="37" t="str">
        <f>VLOOKUP($A389,'AU2017-EDB (Adjusted)'!$A$17:$J$2020,C$9,)</f>
        <v>Vector Lines</v>
      </c>
      <c r="D389" s="65">
        <f>VLOOKUP($A389,'AU2017-EDB (Adjusted)'!$A$17:$J$2020,D$9,)</f>
        <v>4390</v>
      </c>
      <c r="E389" s="65">
        <f>VLOOKUP($A389,'AU2017-EDB (Adjusted)'!$A$17:$J$2020,E$9,)</f>
        <v>4560</v>
      </c>
      <c r="F389" s="65">
        <f>VLOOKUP($A389,'AU2017-EDB (Adjusted)'!$A$17:$J$2020,F$9,)</f>
        <v>4740</v>
      </c>
    </row>
    <row r="390" spans="1:6" x14ac:dyDescent="0.25">
      <c r="A390" s="37" t="s">
        <v>957</v>
      </c>
      <c r="B390" s="37" t="str">
        <f>VLOOKUP($A390,'AU2017-EDB (Adjusted)'!$A$17:$J$2020,B$9,)</f>
        <v>Auckland</v>
      </c>
      <c r="C390" s="37" t="str">
        <f>VLOOKUP($A390,'AU2017-EDB (Adjusted)'!$A$17:$J$2020,C$9,)</f>
        <v>Vector Lines</v>
      </c>
      <c r="D390" s="65">
        <f>VLOOKUP($A390,'AU2017-EDB (Adjusted)'!$A$17:$J$2020,D$9,)</f>
        <v>7170</v>
      </c>
      <c r="E390" s="65">
        <f>VLOOKUP($A390,'AU2017-EDB (Adjusted)'!$A$17:$J$2020,E$9,)</f>
        <v>8650</v>
      </c>
      <c r="F390" s="65">
        <f>VLOOKUP($A390,'AU2017-EDB (Adjusted)'!$A$17:$J$2020,F$9,)</f>
        <v>9430</v>
      </c>
    </row>
    <row r="391" spans="1:6" x14ac:dyDescent="0.25">
      <c r="A391" s="37" t="s">
        <v>959</v>
      </c>
      <c r="B391" s="37" t="str">
        <f>VLOOKUP($A391,'AU2017-EDB (Adjusted)'!$A$17:$J$2020,B$9,)</f>
        <v>Auckland</v>
      </c>
      <c r="C391" s="37" t="str">
        <f>VLOOKUP($A391,'AU2017-EDB (Adjusted)'!$A$17:$J$2020,C$9,)</f>
        <v>Vector Lines</v>
      </c>
      <c r="D391" s="65">
        <f>VLOOKUP($A391,'AU2017-EDB (Adjusted)'!$A$17:$J$2020,D$9,)</f>
        <v>5080</v>
      </c>
      <c r="E391" s="65">
        <f>VLOOKUP($A391,'AU2017-EDB (Adjusted)'!$A$17:$J$2020,E$9,)</f>
        <v>5620</v>
      </c>
      <c r="F391" s="65">
        <f>VLOOKUP($A391,'AU2017-EDB (Adjusted)'!$A$17:$J$2020,F$9,)</f>
        <v>6240</v>
      </c>
    </row>
    <row r="392" spans="1:6" x14ac:dyDescent="0.25">
      <c r="A392" s="37" t="s">
        <v>723</v>
      </c>
      <c r="B392" s="37" t="str">
        <f>VLOOKUP($A392,'AU2017-EDB (Adjusted)'!$A$17:$J$2020,B$9,)</f>
        <v>Auckland</v>
      </c>
      <c r="C392" s="37" t="str">
        <f>VLOOKUP($A392,'AU2017-EDB (Adjusted)'!$A$17:$J$2020,C$9,)</f>
        <v>Vector Lines</v>
      </c>
      <c r="D392" s="65">
        <f>VLOOKUP($A392,'AU2017-EDB (Adjusted)'!$A$17:$J$2020,D$9,)</f>
        <v>3980</v>
      </c>
      <c r="E392" s="65">
        <f>VLOOKUP($A392,'AU2017-EDB (Adjusted)'!$A$17:$J$2020,E$9,)</f>
        <v>4590</v>
      </c>
      <c r="F392" s="65">
        <f>VLOOKUP($A392,'AU2017-EDB (Adjusted)'!$A$17:$J$2020,F$9,)</f>
        <v>5220</v>
      </c>
    </row>
    <row r="393" spans="1:6" x14ac:dyDescent="0.25">
      <c r="A393" s="37" t="s">
        <v>884</v>
      </c>
      <c r="B393" s="37" t="str">
        <f>VLOOKUP($A393,'AU2017-EDB (Adjusted)'!$A$17:$J$2020,B$9,)</f>
        <v>Auckland</v>
      </c>
      <c r="C393" s="37" t="str">
        <f>VLOOKUP($A393,'AU2017-EDB (Adjusted)'!$A$17:$J$2020,C$9,)</f>
        <v>Vector Lines</v>
      </c>
      <c r="D393" s="65">
        <f>VLOOKUP($A393,'AU2017-EDB (Adjusted)'!$A$17:$J$2020,D$9,)</f>
        <v>5230</v>
      </c>
      <c r="E393" s="65">
        <f>VLOOKUP($A393,'AU2017-EDB (Adjusted)'!$A$17:$J$2020,E$9,)</f>
        <v>5830</v>
      </c>
      <c r="F393" s="65">
        <f>VLOOKUP($A393,'AU2017-EDB (Adjusted)'!$A$17:$J$2020,F$9,)</f>
        <v>6470</v>
      </c>
    </row>
    <row r="394" spans="1:6" x14ac:dyDescent="0.25">
      <c r="A394" s="37" t="s">
        <v>2005</v>
      </c>
      <c r="B394" s="37" t="str">
        <f>VLOOKUP($A394,'AU2017-EDB (Adjusted)'!$A$17:$J$2020,B$9,)</f>
        <v>Auckland</v>
      </c>
      <c r="C394" s="37" t="str">
        <f>VLOOKUP($A394,'AU2017-EDB (Adjusted)'!$A$17:$J$2020,C$9,)</f>
        <v>Vector Lines</v>
      </c>
      <c r="D394" s="65">
        <f>VLOOKUP($A394,'AU2017-EDB (Adjusted)'!$A$17:$J$2020,D$9,)</f>
        <v>20</v>
      </c>
      <c r="E394" s="65">
        <f>VLOOKUP($A394,'AU2017-EDB (Adjusted)'!$A$17:$J$2020,E$9,)</f>
        <v>20</v>
      </c>
      <c r="F394" s="65">
        <f>VLOOKUP($A394,'AU2017-EDB (Adjusted)'!$A$17:$J$2020,F$9,)</f>
        <v>20</v>
      </c>
    </row>
    <row r="395" spans="1:6" x14ac:dyDescent="0.25">
      <c r="A395" s="37" t="s">
        <v>761</v>
      </c>
      <c r="B395" s="37" t="str">
        <f>VLOOKUP($A395,'AU2017-EDB (Adjusted)'!$A$17:$J$2020,B$9,)</f>
        <v>Auckland</v>
      </c>
      <c r="C395" s="37" t="str">
        <f>VLOOKUP($A395,'AU2017-EDB (Adjusted)'!$A$17:$J$2020,C$9,)</f>
        <v>Vector Lines</v>
      </c>
      <c r="D395" s="65">
        <f>VLOOKUP($A395,'AU2017-EDB (Adjusted)'!$A$17:$J$2020,D$9,)</f>
        <v>3640</v>
      </c>
      <c r="E395" s="65">
        <f>VLOOKUP($A395,'AU2017-EDB (Adjusted)'!$A$17:$J$2020,E$9,)</f>
        <v>3810</v>
      </c>
      <c r="F395" s="65">
        <f>VLOOKUP($A395,'AU2017-EDB (Adjusted)'!$A$17:$J$2020,F$9,)</f>
        <v>3870</v>
      </c>
    </row>
    <row r="396" spans="1:6" x14ac:dyDescent="0.25">
      <c r="A396" s="37" t="s">
        <v>731</v>
      </c>
      <c r="B396" s="37" t="str">
        <f>VLOOKUP($A396,'AU2017-EDB (Adjusted)'!$A$17:$J$2020,B$9,)</f>
        <v>Auckland</v>
      </c>
      <c r="C396" s="37" t="str">
        <f>VLOOKUP($A396,'AU2017-EDB (Adjusted)'!$A$17:$J$2020,C$9,)</f>
        <v>Vector Lines</v>
      </c>
      <c r="D396" s="65">
        <f>VLOOKUP($A396,'AU2017-EDB (Adjusted)'!$A$17:$J$2020,D$9,)</f>
        <v>7710</v>
      </c>
      <c r="E396" s="65">
        <f>VLOOKUP($A396,'AU2017-EDB (Adjusted)'!$A$17:$J$2020,E$9,)</f>
        <v>8070</v>
      </c>
      <c r="F396" s="65">
        <f>VLOOKUP($A396,'AU2017-EDB (Adjusted)'!$A$17:$J$2020,F$9,)</f>
        <v>8290</v>
      </c>
    </row>
    <row r="397" spans="1:6" x14ac:dyDescent="0.25">
      <c r="A397" s="37" t="s">
        <v>62</v>
      </c>
      <c r="B397" s="37" t="str">
        <f>VLOOKUP($A397,'AU2017-EDB (Adjusted)'!$A$17:$J$2020,B$9,)</f>
        <v>Auckland</v>
      </c>
      <c r="C397" s="37" t="str">
        <f>VLOOKUP($A397,'AU2017-EDB (Adjusted)'!$A$17:$J$2020,C$9,)</f>
        <v>Vector Lines</v>
      </c>
      <c r="D397" s="65">
        <f>VLOOKUP($A397,'AU2017-EDB (Adjusted)'!$A$17:$J$2020,D$9,)</f>
        <v>5290</v>
      </c>
      <c r="E397" s="65">
        <f>VLOOKUP($A397,'AU2017-EDB (Adjusted)'!$A$17:$J$2020,E$9,)</f>
        <v>5860</v>
      </c>
      <c r="F397" s="65">
        <f>VLOOKUP($A397,'AU2017-EDB (Adjusted)'!$A$17:$J$2020,F$9,)</f>
        <v>6450</v>
      </c>
    </row>
    <row r="398" spans="1:6" x14ac:dyDescent="0.25">
      <c r="A398" s="37" t="s">
        <v>103</v>
      </c>
      <c r="B398" s="37" t="str">
        <f>VLOOKUP($A398,'AU2017-EDB (Adjusted)'!$A$17:$J$2020,B$9,)</f>
        <v>Auckland</v>
      </c>
      <c r="C398" s="37" t="str">
        <f>VLOOKUP($A398,'AU2017-EDB (Adjusted)'!$A$17:$J$2020,C$9,)</f>
        <v>Vector Lines</v>
      </c>
      <c r="D398" s="65">
        <f>VLOOKUP($A398,'AU2017-EDB (Adjusted)'!$A$17:$J$2020,D$9,)</f>
        <v>970</v>
      </c>
      <c r="E398" s="65">
        <f>VLOOKUP($A398,'AU2017-EDB (Adjusted)'!$A$17:$J$2020,E$9,)</f>
        <v>990</v>
      </c>
      <c r="F398" s="65">
        <f>VLOOKUP($A398,'AU2017-EDB (Adjusted)'!$A$17:$J$2020,F$9,)</f>
        <v>1010</v>
      </c>
    </row>
    <row r="399" spans="1:6" x14ac:dyDescent="0.25">
      <c r="A399" s="37" t="s">
        <v>779</v>
      </c>
      <c r="B399" s="37" t="str">
        <f>VLOOKUP($A399,'AU2017-EDB (Adjusted)'!$A$17:$J$2020,B$9,)</f>
        <v>Auckland</v>
      </c>
      <c r="C399" s="37" t="str">
        <f>VLOOKUP($A399,'AU2017-EDB (Adjusted)'!$A$17:$J$2020,C$9,)</f>
        <v>Vector Lines</v>
      </c>
      <c r="D399" s="65">
        <f>VLOOKUP($A399,'AU2017-EDB (Adjusted)'!$A$17:$J$2020,D$9,)</f>
        <v>5560</v>
      </c>
      <c r="E399" s="65">
        <f>VLOOKUP($A399,'AU2017-EDB (Adjusted)'!$A$17:$J$2020,E$9,)</f>
        <v>5840</v>
      </c>
      <c r="F399" s="65">
        <f>VLOOKUP($A399,'AU2017-EDB (Adjusted)'!$A$17:$J$2020,F$9,)</f>
        <v>6120</v>
      </c>
    </row>
    <row r="400" spans="1:6" x14ac:dyDescent="0.25">
      <c r="A400" s="37" t="s">
        <v>878</v>
      </c>
      <c r="B400" s="37" t="str">
        <f>VLOOKUP($A400,'AU2017-EDB (Adjusted)'!$A$17:$J$2020,B$9,)</f>
        <v>Auckland</v>
      </c>
      <c r="C400" s="37" t="str">
        <f>VLOOKUP($A400,'AU2017-EDB (Adjusted)'!$A$17:$J$2020,C$9,)</f>
        <v>Vector Lines</v>
      </c>
      <c r="D400" s="65">
        <f>VLOOKUP($A400,'AU2017-EDB (Adjusted)'!$A$17:$J$2020,D$9,)</f>
        <v>3890</v>
      </c>
      <c r="E400" s="65">
        <f>VLOOKUP($A400,'AU2017-EDB (Adjusted)'!$A$17:$J$2020,E$9,)</f>
        <v>4090</v>
      </c>
      <c r="F400" s="65">
        <f>VLOOKUP($A400,'AU2017-EDB (Adjusted)'!$A$17:$J$2020,F$9,)</f>
        <v>4290</v>
      </c>
    </row>
    <row r="401" spans="1:6" x14ac:dyDescent="0.25">
      <c r="A401" s="37" t="s">
        <v>642</v>
      </c>
      <c r="B401" s="37" t="str">
        <f>VLOOKUP($A401,'AU2017-EDB (Adjusted)'!$A$17:$J$2020,B$9,)</f>
        <v>Auckland</v>
      </c>
      <c r="C401" s="37" t="str">
        <f>VLOOKUP($A401,'AU2017-EDB (Adjusted)'!$A$17:$J$2020,C$9,)</f>
        <v>Vector Lines</v>
      </c>
      <c r="D401" s="65">
        <f>VLOOKUP($A401,'AU2017-EDB (Adjusted)'!$A$17:$J$2020,D$9,)</f>
        <v>6610</v>
      </c>
      <c r="E401" s="65">
        <f>VLOOKUP($A401,'AU2017-EDB (Adjusted)'!$A$17:$J$2020,E$9,)</f>
        <v>7770</v>
      </c>
      <c r="F401" s="65">
        <f>VLOOKUP($A401,'AU2017-EDB (Adjusted)'!$A$17:$J$2020,F$9,)</f>
        <v>8570</v>
      </c>
    </row>
    <row r="402" spans="1:6" x14ac:dyDescent="0.25">
      <c r="A402" s="37" t="s">
        <v>2001</v>
      </c>
      <c r="B402" s="37" t="str">
        <f>VLOOKUP($A402,'AU2017-EDB (Adjusted)'!$A$17:$J$2020,B$9,)</f>
        <v>Auckland</v>
      </c>
      <c r="C402" s="37" t="str">
        <f>VLOOKUP($A402,'AU2017-EDB (Adjusted)'!$A$17:$J$2020,C$9,)</f>
        <v>Vector Lines</v>
      </c>
      <c r="D402" s="65">
        <f>VLOOKUP($A402,'AU2017-EDB (Adjusted)'!$A$17:$J$2020,D$9,)</f>
        <v>20</v>
      </c>
      <c r="E402" s="65">
        <f>VLOOKUP($A402,'AU2017-EDB (Adjusted)'!$A$17:$J$2020,E$9,)</f>
        <v>20</v>
      </c>
      <c r="F402" s="65">
        <f>VLOOKUP($A402,'AU2017-EDB (Adjusted)'!$A$17:$J$2020,F$9,)</f>
        <v>20</v>
      </c>
    </row>
    <row r="403" spans="1:6" x14ac:dyDescent="0.25">
      <c r="A403" s="37" t="s">
        <v>94</v>
      </c>
      <c r="B403" s="37" t="str">
        <f>VLOOKUP($A403,'AU2017-EDB (Adjusted)'!$A$17:$J$2020,B$9,)</f>
        <v>Auckland</v>
      </c>
      <c r="C403" s="37" t="str">
        <f>VLOOKUP($A403,'AU2017-EDB (Adjusted)'!$A$17:$J$2020,C$9,)</f>
        <v>Vector Lines</v>
      </c>
      <c r="D403" s="65">
        <f>VLOOKUP($A403,'AU2017-EDB (Adjusted)'!$A$17:$J$2020,D$9,)</f>
        <v>3870</v>
      </c>
      <c r="E403" s="65">
        <f>VLOOKUP($A403,'AU2017-EDB (Adjusted)'!$A$17:$J$2020,E$9,)</f>
        <v>4040</v>
      </c>
      <c r="F403" s="65">
        <f>VLOOKUP($A403,'AU2017-EDB (Adjusted)'!$A$17:$J$2020,F$9,)</f>
        <v>4110</v>
      </c>
    </row>
    <row r="404" spans="1:6" x14ac:dyDescent="0.25">
      <c r="A404" s="37" t="s">
        <v>712</v>
      </c>
      <c r="B404" s="37" t="str">
        <f>VLOOKUP($A404,'AU2017-EDB (Adjusted)'!$A$17:$J$2020,B$9,)</f>
        <v>Auckland</v>
      </c>
      <c r="C404" s="37" t="str">
        <f>VLOOKUP($A404,'AU2017-EDB (Adjusted)'!$A$17:$J$2020,C$9,)</f>
        <v>Vector Lines</v>
      </c>
      <c r="D404" s="65">
        <f>VLOOKUP($A404,'AU2017-EDB (Adjusted)'!$A$17:$J$2020,D$9,)</f>
        <v>5510</v>
      </c>
      <c r="E404" s="65">
        <f>VLOOKUP($A404,'AU2017-EDB (Adjusted)'!$A$17:$J$2020,E$9,)</f>
        <v>5820</v>
      </c>
      <c r="F404" s="65">
        <f>VLOOKUP($A404,'AU2017-EDB (Adjusted)'!$A$17:$J$2020,F$9,)</f>
        <v>6140</v>
      </c>
    </row>
    <row r="405" spans="1:6" x14ac:dyDescent="0.25">
      <c r="A405" s="37" t="s">
        <v>951</v>
      </c>
      <c r="B405" s="37" t="str">
        <f>VLOOKUP($A405,'AU2017-EDB (Adjusted)'!$A$17:$J$2020,B$9,)</f>
        <v>Auckland</v>
      </c>
      <c r="C405" s="37" t="str">
        <f>VLOOKUP($A405,'AU2017-EDB (Adjusted)'!$A$17:$J$2020,C$9,)</f>
        <v>Vector Lines</v>
      </c>
      <c r="D405" s="65">
        <f>VLOOKUP($A405,'AU2017-EDB (Adjusted)'!$A$17:$J$2020,D$9,)</f>
        <v>6880</v>
      </c>
      <c r="E405" s="65">
        <f>VLOOKUP($A405,'AU2017-EDB (Adjusted)'!$A$17:$J$2020,E$9,)</f>
        <v>7040</v>
      </c>
      <c r="F405" s="65">
        <f>VLOOKUP($A405,'AU2017-EDB (Adjusted)'!$A$17:$J$2020,F$9,)</f>
        <v>7160</v>
      </c>
    </row>
    <row r="406" spans="1:6" x14ac:dyDescent="0.25">
      <c r="A406" s="37" t="s">
        <v>744</v>
      </c>
      <c r="B406" s="37" t="str">
        <f>VLOOKUP($A406,'AU2017-EDB (Adjusted)'!$A$17:$J$2020,B$9,)</f>
        <v>Auckland</v>
      </c>
      <c r="C406" s="37" t="str">
        <f>VLOOKUP($A406,'AU2017-EDB (Adjusted)'!$A$17:$J$2020,C$9,)</f>
        <v>Vector Lines</v>
      </c>
      <c r="D406" s="65">
        <f>VLOOKUP($A406,'AU2017-EDB (Adjusted)'!$A$17:$J$2020,D$9,)</f>
        <v>4970</v>
      </c>
      <c r="E406" s="65">
        <f>VLOOKUP($A406,'AU2017-EDB (Adjusted)'!$A$17:$J$2020,E$9,)</f>
        <v>5350</v>
      </c>
      <c r="F406" s="65">
        <f>VLOOKUP($A406,'AU2017-EDB (Adjusted)'!$A$17:$J$2020,F$9,)</f>
        <v>5630</v>
      </c>
    </row>
    <row r="407" spans="1:6" x14ac:dyDescent="0.25">
      <c r="A407" s="37" t="s">
        <v>151</v>
      </c>
      <c r="B407" s="37" t="str">
        <f>VLOOKUP($A407,'AU2017-EDB (Adjusted)'!$A$17:$J$2020,B$9,)</f>
        <v>Auckland</v>
      </c>
      <c r="C407" s="37" t="str">
        <f>VLOOKUP($A407,'AU2017-EDB (Adjusted)'!$A$17:$J$2020,C$9,)</f>
        <v>Vector Lines</v>
      </c>
      <c r="D407" s="65">
        <f>VLOOKUP($A407,'AU2017-EDB (Adjusted)'!$A$17:$J$2020,D$9,)</f>
        <v>2430</v>
      </c>
      <c r="E407" s="65">
        <f>VLOOKUP($A407,'AU2017-EDB (Adjusted)'!$A$17:$J$2020,E$9,)</f>
        <v>2650</v>
      </c>
      <c r="F407" s="65">
        <f>VLOOKUP($A407,'AU2017-EDB (Adjusted)'!$A$17:$J$2020,F$9,)</f>
        <v>2870</v>
      </c>
    </row>
    <row r="408" spans="1:6" x14ac:dyDescent="0.25">
      <c r="A408" s="37" t="s">
        <v>619</v>
      </c>
      <c r="B408" s="37" t="str">
        <f>VLOOKUP($A408,'AU2017-EDB (Adjusted)'!$A$17:$J$2020,B$9,)</f>
        <v>Auckland</v>
      </c>
      <c r="C408" s="37" t="str">
        <f>VLOOKUP($A408,'AU2017-EDB (Adjusted)'!$A$17:$J$2020,C$9,)</f>
        <v>Vector Lines</v>
      </c>
      <c r="D408" s="65">
        <f>VLOOKUP($A408,'AU2017-EDB (Adjusted)'!$A$17:$J$2020,D$9,)</f>
        <v>6380</v>
      </c>
      <c r="E408" s="65">
        <f>VLOOKUP($A408,'AU2017-EDB (Adjusted)'!$A$17:$J$2020,E$9,)</f>
        <v>6640</v>
      </c>
      <c r="F408" s="65">
        <f>VLOOKUP($A408,'AU2017-EDB (Adjusted)'!$A$17:$J$2020,F$9,)</f>
        <v>6670</v>
      </c>
    </row>
    <row r="409" spans="1:6" x14ac:dyDescent="0.25">
      <c r="A409" s="37" t="s">
        <v>97</v>
      </c>
      <c r="B409" s="37" t="str">
        <f>VLOOKUP($A409,'AU2017-EDB (Adjusted)'!$A$17:$J$2020,B$9,)</f>
        <v>Auckland</v>
      </c>
      <c r="C409" s="37" t="str">
        <f>VLOOKUP($A409,'AU2017-EDB (Adjusted)'!$A$17:$J$2020,C$9,)</f>
        <v>Vector Lines</v>
      </c>
      <c r="D409" s="65">
        <f>VLOOKUP($A409,'AU2017-EDB (Adjusted)'!$A$17:$J$2020,D$9,)</f>
        <v>2620</v>
      </c>
      <c r="E409" s="65">
        <f>VLOOKUP($A409,'AU2017-EDB (Adjusted)'!$A$17:$J$2020,E$9,)</f>
        <v>2730</v>
      </c>
      <c r="F409" s="65">
        <f>VLOOKUP($A409,'AU2017-EDB (Adjusted)'!$A$17:$J$2020,F$9,)</f>
        <v>2840</v>
      </c>
    </row>
    <row r="410" spans="1:6" x14ac:dyDescent="0.25">
      <c r="A410" s="37" t="s">
        <v>692</v>
      </c>
      <c r="B410" s="37" t="str">
        <f>VLOOKUP($A410,'AU2017-EDB (Adjusted)'!$A$17:$J$2020,B$9,)</f>
        <v>Auckland</v>
      </c>
      <c r="C410" s="37" t="str">
        <f>VLOOKUP($A410,'AU2017-EDB (Adjusted)'!$A$17:$J$2020,C$9,)</f>
        <v>Vector Lines</v>
      </c>
      <c r="D410" s="65">
        <f>VLOOKUP($A410,'AU2017-EDB (Adjusted)'!$A$17:$J$2020,D$9,)</f>
        <v>3110</v>
      </c>
      <c r="E410" s="65">
        <f>VLOOKUP($A410,'AU2017-EDB (Adjusted)'!$A$17:$J$2020,E$9,)</f>
        <v>3230</v>
      </c>
      <c r="F410" s="65">
        <f>VLOOKUP($A410,'AU2017-EDB (Adjusted)'!$A$17:$J$2020,F$9,)</f>
        <v>3320</v>
      </c>
    </row>
    <row r="411" spans="1:6" x14ac:dyDescent="0.25">
      <c r="A411" s="37" t="s">
        <v>155</v>
      </c>
      <c r="B411" s="37" t="str">
        <f>VLOOKUP($A411,'AU2017-EDB (Adjusted)'!$A$17:$J$2020,B$9,)</f>
        <v>Auckland</v>
      </c>
      <c r="C411" s="37" t="str">
        <f>VLOOKUP($A411,'AU2017-EDB (Adjusted)'!$A$17:$J$2020,C$9,)</f>
        <v>Vector Lines</v>
      </c>
      <c r="D411" s="65">
        <f>VLOOKUP($A411,'AU2017-EDB (Adjusted)'!$A$17:$J$2020,D$9,)</f>
        <v>4490</v>
      </c>
      <c r="E411" s="65">
        <f>VLOOKUP($A411,'AU2017-EDB (Adjusted)'!$A$17:$J$2020,E$9,)</f>
        <v>4700</v>
      </c>
      <c r="F411" s="65">
        <f>VLOOKUP($A411,'AU2017-EDB (Adjusted)'!$A$17:$J$2020,F$9,)</f>
        <v>4830</v>
      </c>
    </row>
    <row r="412" spans="1:6" x14ac:dyDescent="0.25">
      <c r="A412" s="37" t="s">
        <v>695</v>
      </c>
      <c r="B412" s="37" t="str">
        <f>VLOOKUP($A412,'AU2017-EDB (Adjusted)'!$A$17:$J$2020,B$9,)</f>
        <v>Auckland</v>
      </c>
      <c r="C412" s="37" t="str">
        <f>VLOOKUP($A412,'AU2017-EDB (Adjusted)'!$A$17:$J$2020,C$9,)</f>
        <v>Vector Lines</v>
      </c>
      <c r="D412" s="65">
        <f>VLOOKUP($A412,'AU2017-EDB (Adjusted)'!$A$17:$J$2020,D$9,)</f>
        <v>3970</v>
      </c>
      <c r="E412" s="65">
        <f>VLOOKUP($A412,'AU2017-EDB (Adjusted)'!$A$17:$J$2020,E$9,)</f>
        <v>4410</v>
      </c>
      <c r="F412" s="65">
        <f>VLOOKUP($A412,'AU2017-EDB (Adjusted)'!$A$17:$J$2020,F$9,)</f>
        <v>4870</v>
      </c>
    </row>
    <row r="413" spans="1:6" x14ac:dyDescent="0.25">
      <c r="A413" s="37" t="s">
        <v>696</v>
      </c>
      <c r="B413" s="37" t="str">
        <f>VLOOKUP($A413,'AU2017-EDB (Adjusted)'!$A$17:$J$2020,B$9,)</f>
        <v>Auckland</v>
      </c>
      <c r="C413" s="37" t="str">
        <f>VLOOKUP($A413,'AU2017-EDB (Adjusted)'!$A$17:$J$2020,C$9,)</f>
        <v>Vector Lines</v>
      </c>
      <c r="D413" s="65">
        <f>VLOOKUP($A413,'AU2017-EDB (Adjusted)'!$A$17:$J$2020,D$9,)</f>
        <v>4760</v>
      </c>
      <c r="E413" s="65">
        <f>VLOOKUP($A413,'AU2017-EDB (Adjusted)'!$A$17:$J$2020,E$9,)</f>
        <v>4910</v>
      </c>
      <c r="F413" s="65">
        <f>VLOOKUP($A413,'AU2017-EDB (Adjusted)'!$A$17:$J$2020,F$9,)</f>
        <v>5020</v>
      </c>
    </row>
    <row r="414" spans="1:6" x14ac:dyDescent="0.25">
      <c r="A414" s="37" t="s">
        <v>846</v>
      </c>
      <c r="B414" s="37" t="str">
        <f>VLOOKUP($A414,'AU2017-EDB (Adjusted)'!$A$17:$J$2020,B$9,)</f>
        <v>Auckland</v>
      </c>
      <c r="C414" s="37" t="str">
        <f>VLOOKUP($A414,'AU2017-EDB (Adjusted)'!$A$17:$J$2020,C$9,)</f>
        <v>Vector Lines</v>
      </c>
      <c r="D414" s="65">
        <f>VLOOKUP($A414,'AU2017-EDB (Adjusted)'!$A$17:$J$2020,D$9,)</f>
        <v>4680</v>
      </c>
      <c r="E414" s="65">
        <f>VLOOKUP($A414,'AU2017-EDB (Adjusted)'!$A$17:$J$2020,E$9,)</f>
        <v>4790</v>
      </c>
      <c r="F414" s="65">
        <f>VLOOKUP($A414,'AU2017-EDB (Adjusted)'!$A$17:$J$2020,F$9,)</f>
        <v>4900</v>
      </c>
    </row>
    <row r="415" spans="1:6" x14ac:dyDescent="0.25">
      <c r="A415" s="37" t="s">
        <v>126</v>
      </c>
      <c r="B415" s="37" t="str">
        <f>VLOOKUP($A415,'AU2017-EDB (Adjusted)'!$A$17:$J$2020,B$9,)</f>
        <v>Auckland</v>
      </c>
      <c r="C415" s="37" t="str">
        <f>VLOOKUP($A415,'AU2017-EDB (Adjusted)'!$A$17:$J$2020,C$9,)</f>
        <v>Vector Lines</v>
      </c>
      <c r="D415" s="65">
        <f>VLOOKUP($A415,'AU2017-EDB (Adjusted)'!$A$17:$J$2020,D$9,)</f>
        <v>9460</v>
      </c>
      <c r="E415" s="65">
        <f>VLOOKUP($A415,'AU2017-EDB (Adjusted)'!$A$17:$J$2020,E$9,)</f>
        <v>10000</v>
      </c>
      <c r="F415" s="65">
        <f>VLOOKUP($A415,'AU2017-EDB (Adjusted)'!$A$17:$J$2020,F$9,)</f>
        <v>10550</v>
      </c>
    </row>
    <row r="416" spans="1:6" x14ac:dyDescent="0.25">
      <c r="A416" s="37" t="s">
        <v>868</v>
      </c>
      <c r="B416" s="37" t="str">
        <f>VLOOKUP($A416,'AU2017-EDB (Adjusted)'!$A$17:$J$2020,B$9,)</f>
        <v>Auckland</v>
      </c>
      <c r="C416" s="37" t="str">
        <f>VLOOKUP($A416,'AU2017-EDB (Adjusted)'!$A$17:$J$2020,C$9,)</f>
        <v>Vector Lines</v>
      </c>
      <c r="D416" s="65">
        <f>VLOOKUP($A416,'AU2017-EDB (Adjusted)'!$A$17:$J$2020,D$9,)</f>
        <v>5560</v>
      </c>
      <c r="E416" s="65">
        <f>VLOOKUP($A416,'AU2017-EDB (Adjusted)'!$A$17:$J$2020,E$9,)</f>
        <v>5900</v>
      </c>
      <c r="F416" s="65">
        <f>VLOOKUP($A416,'AU2017-EDB (Adjusted)'!$A$17:$J$2020,F$9,)</f>
        <v>6230</v>
      </c>
    </row>
    <row r="417" spans="1:6" x14ac:dyDescent="0.25">
      <c r="A417" s="37" t="s">
        <v>867</v>
      </c>
      <c r="B417" s="37" t="str">
        <f>VLOOKUP($A417,'AU2017-EDB (Adjusted)'!$A$17:$J$2020,B$9,)</f>
        <v>Auckland</v>
      </c>
      <c r="C417" s="37" t="str">
        <f>VLOOKUP($A417,'AU2017-EDB (Adjusted)'!$A$17:$J$2020,C$9,)</f>
        <v>Vector Lines</v>
      </c>
      <c r="D417" s="65">
        <f>VLOOKUP($A417,'AU2017-EDB (Adjusted)'!$A$17:$J$2020,D$9,)</f>
        <v>4170</v>
      </c>
      <c r="E417" s="65">
        <f>VLOOKUP($A417,'AU2017-EDB (Adjusted)'!$A$17:$J$2020,E$9,)</f>
        <v>4430</v>
      </c>
      <c r="F417" s="65">
        <f>VLOOKUP($A417,'AU2017-EDB (Adjusted)'!$A$17:$J$2020,F$9,)</f>
        <v>4700</v>
      </c>
    </row>
    <row r="418" spans="1:6" x14ac:dyDescent="0.25">
      <c r="A418" s="37" t="s">
        <v>785</v>
      </c>
      <c r="B418" s="37" t="str">
        <f>VLOOKUP($A418,'AU2017-EDB (Adjusted)'!$A$17:$J$2020,B$9,)</f>
        <v>Auckland</v>
      </c>
      <c r="C418" s="37" t="str">
        <f>VLOOKUP($A418,'AU2017-EDB (Adjusted)'!$A$17:$J$2020,C$9,)</f>
        <v>Vector Lines</v>
      </c>
      <c r="D418" s="65">
        <f>VLOOKUP($A418,'AU2017-EDB (Adjusted)'!$A$17:$J$2020,D$9,)</f>
        <v>2770</v>
      </c>
      <c r="E418" s="65">
        <f>VLOOKUP($A418,'AU2017-EDB (Adjusted)'!$A$17:$J$2020,E$9,)</f>
        <v>2890</v>
      </c>
      <c r="F418" s="65">
        <f>VLOOKUP($A418,'AU2017-EDB (Adjusted)'!$A$17:$J$2020,F$9,)</f>
        <v>2910</v>
      </c>
    </row>
    <row r="419" spans="1:6" x14ac:dyDescent="0.25">
      <c r="A419" s="37" t="s">
        <v>668</v>
      </c>
      <c r="B419" s="37" t="str">
        <f>VLOOKUP($A419,'AU2017-EDB (Adjusted)'!$A$17:$J$2020,B$9,)</f>
        <v>Auckland</v>
      </c>
      <c r="C419" s="37" t="str">
        <f>VLOOKUP($A419,'AU2017-EDB (Adjusted)'!$A$17:$J$2020,C$9,)</f>
        <v>Vector Lines</v>
      </c>
      <c r="D419" s="65">
        <f>VLOOKUP($A419,'AU2017-EDB (Adjusted)'!$A$17:$J$2020,D$9,)</f>
        <v>1260</v>
      </c>
      <c r="E419" s="65">
        <f>VLOOKUP($A419,'AU2017-EDB (Adjusted)'!$A$17:$J$2020,E$9,)</f>
        <v>1370</v>
      </c>
      <c r="F419" s="65">
        <f>VLOOKUP($A419,'AU2017-EDB (Adjusted)'!$A$17:$J$2020,F$9,)</f>
        <v>1500</v>
      </c>
    </row>
    <row r="420" spans="1:6" x14ac:dyDescent="0.25">
      <c r="A420" s="37" t="s">
        <v>102</v>
      </c>
      <c r="B420" s="37" t="str">
        <f>VLOOKUP($A420,'AU2017-EDB (Adjusted)'!$A$17:$J$2020,B$9,)</f>
        <v>Auckland</v>
      </c>
      <c r="C420" s="37" t="str">
        <f>VLOOKUP($A420,'AU2017-EDB (Adjusted)'!$A$17:$J$2020,C$9,)</f>
        <v>Vector Lines</v>
      </c>
      <c r="D420" s="65">
        <f>VLOOKUP($A420,'AU2017-EDB (Adjusted)'!$A$17:$J$2020,D$9,)</f>
        <v>6750</v>
      </c>
      <c r="E420" s="65">
        <f>VLOOKUP($A420,'AU2017-EDB (Adjusted)'!$A$17:$J$2020,E$9,)</f>
        <v>7060</v>
      </c>
      <c r="F420" s="65">
        <f>VLOOKUP($A420,'AU2017-EDB (Adjusted)'!$A$17:$J$2020,F$9,)</f>
        <v>7350</v>
      </c>
    </row>
    <row r="421" spans="1:6" x14ac:dyDescent="0.25">
      <c r="A421" s="37" t="s">
        <v>814</v>
      </c>
      <c r="B421" s="37" t="str">
        <f>VLOOKUP($A421,'AU2017-EDB (Adjusted)'!$A$17:$J$2020,B$9,)</f>
        <v>Auckland</v>
      </c>
      <c r="C421" s="37" t="str">
        <f>VLOOKUP($A421,'AU2017-EDB (Adjusted)'!$A$17:$J$2020,C$9,)</f>
        <v>Vector Lines</v>
      </c>
      <c r="D421" s="65">
        <f>VLOOKUP($A421,'AU2017-EDB (Adjusted)'!$A$17:$J$2020,D$9,)</f>
        <v>4590</v>
      </c>
      <c r="E421" s="65">
        <f>VLOOKUP($A421,'AU2017-EDB (Adjusted)'!$A$17:$J$2020,E$9,)</f>
        <v>4730</v>
      </c>
      <c r="F421" s="65">
        <f>VLOOKUP($A421,'AU2017-EDB (Adjusted)'!$A$17:$J$2020,F$9,)</f>
        <v>4860</v>
      </c>
    </row>
    <row r="422" spans="1:6" x14ac:dyDescent="0.25">
      <c r="A422" s="37" t="s">
        <v>685</v>
      </c>
      <c r="B422" s="37" t="str">
        <f>VLOOKUP($A422,'AU2017-EDB (Adjusted)'!$A$17:$J$2020,B$9,)</f>
        <v>Auckland</v>
      </c>
      <c r="C422" s="37" t="str">
        <f>VLOOKUP($A422,'AU2017-EDB (Adjusted)'!$A$17:$J$2020,C$9,)</f>
        <v>Vector Lines</v>
      </c>
      <c r="D422" s="65">
        <f>VLOOKUP($A422,'AU2017-EDB (Adjusted)'!$A$17:$J$2020,D$9,)</f>
        <v>1050</v>
      </c>
      <c r="E422" s="65">
        <f>VLOOKUP($A422,'AU2017-EDB (Adjusted)'!$A$17:$J$2020,E$9,)</f>
        <v>1090</v>
      </c>
      <c r="F422" s="65">
        <f>VLOOKUP($A422,'AU2017-EDB (Adjusted)'!$A$17:$J$2020,F$9,)</f>
        <v>1120</v>
      </c>
    </row>
    <row r="423" spans="1:6" x14ac:dyDescent="0.25">
      <c r="A423" s="37" t="s">
        <v>815</v>
      </c>
      <c r="B423" s="37" t="str">
        <f>VLOOKUP($A423,'AU2017-EDB (Adjusted)'!$A$17:$J$2020,B$9,)</f>
        <v>Auckland</v>
      </c>
      <c r="C423" s="37" t="str">
        <f>VLOOKUP($A423,'AU2017-EDB (Adjusted)'!$A$17:$J$2020,C$9,)</f>
        <v>Vector Lines</v>
      </c>
      <c r="D423" s="65">
        <f>VLOOKUP($A423,'AU2017-EDB (Adjusted)'!$A$17:$J$2020,D$9,)</f>
        <v>2180</v>
      </c>
      <c r="E423" s="65">
        <f>VLOOKUP($A423,'AU2017-EDB (Adjusted)'!$A$17:$J$2020,E$9,)</f>
        <v>2290</v>
      </c>
      <c r="F423" s="65">
        <f>VLOOKUP($A423,'AU2017-EDB (Adjusted)'!$A$17:$J$2020,F$9,)</f>
        <v>2390</v>
      </c>
    </row>
    <row r="424" spans="1:6" x14ac:dyDescent="0.25">
      <c r="A424" s="37" t="s">
        <v>74</v>
      </c>
      <c r="B424" s="37" t="str">
        <f>VLOOKUP($A424,'AU2017-EDB (Adjusted)'!$A$17:$J$2020,B$9,)</f>
        <v>Auckland</v>
      </c>
      <c r="C424" s="37" t="str">
        <f>VLOOKUP($A424,'AU2017-EDB (Adjusted)'!$A$17:$J$2020,C$9,)</f>
        <v>Vector Lines</v>
      </c>
      <c r="D424" s="65">
        <f>VLOOKUP($A424,'AU2017-EDB (Adjusted)'!$A$17:$J$2020,D$9,)</f>
        <v>670</v>
      </c>
      <c r="E424" s="65">
        <f>VLOOKUP($A424,'AU2017-EDB (Adjusted)'!$A$17:$J$2020,E$9,)</f>
        <v>690</v>
      </c>
      <c r="F424" s="65">
        <f>VLOOKUP($A424,'AU2017-EDB (Adjusted)'!$A$17:$J$2020,F$9,)</f>
        <v>720</v>
      </c>
    </row>
    <row r="425" spans="1:6" x14ac:dyDescent="0.25">
      <c r="A425" s="37" t="s">
        <v>115</v>
      </c>
      <c r="B425" s="37" t="str">
        <f>VLOOKUP($A425,'AU2017-EDB (Adjusted)'!$A$17:$J$2020,B$9,)</f>
        <v>Auckland</v>
      </c>
      <c r="C425" s="37" t="str">
        <f>VLOOKUP($A425,'AU2017-EDB (Adjusted)'!$A$17:$J$2020,C$9,)</f>
        <v>Vector Lines</v>
      </c>
      <c r="D425" s="65">
        <f>VLOOKUP($A425,'AU2017-EDB (Adjusted)'!$A$17:$J$2020,D$9,)</f>
        <v>4450</v>
      </c>
      <c r="E425" s="65">
        <f>VLOOKUP($A425,'AU2017-EDB (Adjusted)'!$A$17:$J$2020,E$9,)</f>
        <v>4730</v>
      </c>
      <c r="F425" s="65">
        <f>VLOOKUP($A425,'AU2017-EDB (Adjusted)'!$A$17:$J$2020,F$9,)</f>
        <v>4970</v>
      </c>
    </row>
    <row r="426" spans="1:6" x14ac:dyDescent="0.25">
      <c r="A426" s="37" t="s">
        <v>687</v>
      </c>
      <c r="B426" s="37" t="str">
        <f>VLOOKUP($A426,'AU2017-EDB (Adjusted)'!$A$17:$J$2020,B$9,)</f>
        <v>Auckland</v>
      </c>
      <c r="C426" s="37" t="str">
        <f>VLOOKUP($A426,'AU2017-EDB (Adjusted)'!$A$17:$J$2020,C$9,)</f>
        <v>Vector Lines</v>
      </c>
      <c r="D426" s="65">
        <f>VLOOKUP($A426,'AU2017-EDB (Adjusted)'!$A$17:$J$2020,D$9,)</f>
        <v>320</v>
      </c>
      <c r="E426" s="65">
        <f>VLOOKUP($A426,'AU2017-EDB (Adjusted)'!$A$17:$J$2020,E$9,)</f>
        <v>330</v>
      </c>
      <c r="F426" s="65">
        <f>VLOOKUP($A426,'AU2017-EDB (Adjusted)'!$A$17:$J$2020,F$9,)</f>
        <v>350</v>
      </c>
    </row>
    <row r="427" spans="1:6" x14ac:dyDescent="0.25">
      <c r="A427" s="37" t="s">
        <v>781</v>
      </c>
      <c r="B427" s="37" t="str">
        <f>VLOOKUP($A427,'AU2017-EDB (Adjusted)'!$A$17:$J$2020,B$9,)</f>
        <v>Auckland</v>
      </c>
      <c r="C427" s="37" t="str">
        <f>VLOOKUP($A427,'AU2017-EDB (Adjusted)'!$A$17:$J$2020,C$9,)</f>
        <v>Vector Lines</v>
      </c>
      <c r="D427" s="65">
        <f>VLOOKUP($A427,'AU2017-EDB (Adjusted)'!$A$17:$J$2020,D$9,)</f>
        <v>4390</v>
      </c>
      <c r="E427" s="65">
        <f>VLOOKUP($A427,'AU2017-EDB (Adjusted)'!$A$17:$J$2020,E$9,)</f>
        <v>4570</v>
      </c>
      <c r="F427" s="65">
        <f>VLOOKUP($A427,'AU2017-EDB (Adjusted)'!$A$17:$J$2020,F$9,)</f>
        <v>4770</v>
      </c>
    </row>
    <row r="428" spans="1:6" x14ac:dyDescent="0.25">
      <c r="A428" s="37" t="s">
        <v>830</v>
      </c>
      <c r="B428" s="37" t="str">
        <f>VLOOKUP($A428,'AU2017-EDB (Adjusted)'!$A$17:$J$2020,B$9,)</f>
        <v>Auckland</v>
      </c>
      <c r="C428" s="37" t="str">
        <f>VLOOKUP($A428,'AU2017-EDB (Adjusted)'!$A$17:$J$2020,C$9,)</f>
        <v>Vector Lines</v>
      </c>
      <c r="D428" s="65">
        <f>VLOOKUP($A428,'AU2017-EDB (Adjusted)'!$A$17:$J$2020,D$9,)</f>
        <v>4590</v>
      </c>
      <c r="E428" s="65">
        <f>VLOOKUP($A428,'AU2017-EDB (Adjusted)'!$A$17:$J$2020,E$9,)</f>
        <v>5090</v>
      </c>
      <c r="F428" s="65">
        <f>VLOOKUP($A428,'AU2017-EDB (Adjusted)'!$A$17:$J$2020,F$9,)</f>
        <v>5620</v>
      </c>
    </row>
    <row r="429" spans="1:6" x14ac:dyDescent="0.25">
      <c r="A429" s="37" t="s">
        <v>680</v>
      </c>
      <c r="B429" s="37" t="str">
        <f>VLOOKUP($A429,'AU2017-EDB (Adjusted)'!$A$17:$J$2020,B$9,)</f>
        <v>Auckland</v>
      </c>
      <c r="C429" s="37" t="str">
        <f>VLOOKUP($A429,'AU2017-EDB (Adjusted)'!$A$17:$J$2020,C$9,)</f>
        <v>Vector Lines</v>
      </c>
      <c r="D429" s="65">
        <f>VLOOKUP($A429,'AU2017-EDB (Adjusted)'!$A$17:$J$2020,D$9,)</f>
        <v>5090</v>
      </c>
      <c r="E429" s="65">
        <f>VLOOKUP($A429,'AU2017-EDB (Adjusted)'!$A$17:$J$2020,E$9,)</f>
        <v>5650</v>
      </c>
      <c r="F429" s="65">
        <f>VLOOKUP($A429,'AU2017-EDB (Adjusted)'!$A$17:$J$2020,F$9,)</f>
        <v>6230</v>
      </c>
    </row>
    <row r="430" spans="1:6" x14ac:dyDescent="0.25">
      <c r="A430" s="37" t="s">
        <v>831</v>
      </c>
      <c r="B430" s="37" t="str">
        <f>VLOOKUP($A430,'AU2017-EDB (Adjusted)'!$A$17:$J$2020,B$9,)</f>
        <v>Auckland</v>
      </c>
      <c r="C430" s="37" t="str">
        <f>VLOOKUP($A430,'AU2017-EDB (Adjusted)'!$A$17:$J$2020,C$9,)</f>
        <v>Vector Lines</v>
      </c>
      <c r="D430" s="65">
        <f>VLOOKUP($A430,'AU2017-EDB (Adjusted)'!$A$17:$J$2020,D$9,)</f>
        <v>3910</v>
      </c>
      <c r="E430" s="65">
        <f>VLOOKUP($A430,'AU2017-EDB (Adjusted)'!$A$17:$J$2020,E$9,)</f>
        <v>4390</v>
      </c>
      <c r="F430" s="65">
        <f>VLOOKUP($A430,'AU2017-EDB (Adjusted)'!$A$17:$J$2020,F$9,)</f>
        <v>4650</v>
      </c>
    </row>
    <row r="431" spans="1:6" x14ac:dyDescent="0.25">
      <c r="A431" s="37" t="s">
        <v>165</v>
      </c>
      <c r="B431" s="37" t="str">
        <f>VLOOKUP($A431,'AU2017-EDB (Adjusted)'!$A$17:$J$2020,B$9,)</f>
        <v>Auckland</v>
      </c>
      <c r="C431" s="37" t="str">
        <f>VLOOKUP($A431,'AU2017-EDB (Adjusted)'!$A$17:$J$2020,C$9,)</f>
        <v>Vector Lines</v>
      </c>
      <c r="D431" s="65">
        <f>VLOOKUP($A431,'AU2017-EDB (Adjusted)'!$A$17:$J$2020,D$9,)</f>
        <v>8440</v>
      </c>
      <c r="E431" s="65">
        <f>VLOOKUP($A431,'AU2017-EDB (Adjusted)'!$A$17:$J$2020,E$9,)</f>
        <v>8690</v>
      </c>
      <c r="F431" s="65">
        <f>VLOOKUP($A431,'AU2017-EDB (Adjusted)'!$A$17:$J$2020,F$9,)</f>
        <v>8760</v>
      </c>
    </row>
    <row r="432" spans="1:6" x14ac:dyDescent="0.25">
      <c r="A432" s="37" t="s">
        <v>54</v>
      </c>
      <c r="B432" s="37" t="str">
        <f>VLOOKUP($A432,'AU2017-EDB (Adjusted)'!$A$17:$J$2020,B$9,)</f>
        <v>Auckland</v>
      </c>
      <c r="C432" s="37" t="str">
        <f>VLOOKUP($A432,'AU2017-EDB (Adjusted)'!$A$17:$J$2020,C$9,)</f>
        <v>Vector Lines</v>
      </c>
      <c r="D432" s="65">
        <f>VLOOKUP($A432,'AU2017-EDB (Adjusted)'!$A$17:$J$2020,D$9,)</f>
        <v>550</v>
      </c>
      <c r="E432" s="65">
        <f>VLOOKUP($A432,'AU2017-EDB (Adjusted)'!$A$17:$J$2020,E$9,)</f>
        <v>820</v>
      </c>
      <c r="F432" s="65">
        <f>VLOOKUP($A432,'AU2017-EDB (Adjusted)'!$A$17:$J$2020,F$9,)</f>
        <v>1360</v>
      </c>
    </row>
    <row r="433" spans="1:6" x14ac:dyDescent="0.25">
      <c r="A433" s="37" t="s">
        <v>664</v>
      </c>
      <c r="B433" s="37" t="str">
        <f>VLOOKUP($A433,'AU2017-EDB (Adjusted)'!$A$17:$J$2020,B$9,)</f>
        <v>Auckland</v>
      </c>
      <c r="C433" s="37" t="str">
        <f>VLOOKUP($A433,'AU2017-EDB (Adjusted)'!$A$17:$J$2020,C$9,)</f>
        <v>Vector Lines</v>
      </c>
      <c r="D433" s="65">
        <f>VLOOKUP($A433,'AU2017-EDB (Adjusted)'!$A$17:$J$2020,D$9,)</f>
        <v>2010</v>
      </c>
      <c r="E433" s="65">
        <f>VLOOKUP($A433,'AU2017-EDB (Adjusted)'!$A$17:$J$2020,E$9,)</f>
        <v>2120</v>
      </c>
      <c r="F433" s="65">
        <f>VLOOKUP($A433,'AU2017-EDB (Adjusted)'!$A$17:$J$2020,F$9,)</f>
        <v>2240</v>
      </c>
    </row>
    <row r="434" spans="1:6" x14ac:dyDescent="0.25">
      <c r="A434" s="37" t="s">
        <v>122</v>
      </c>
      <c r="B434" s="37" t="str">
        <f>VLOOKUP($A434,'AU2017-EDB (Adjusted)'!$A$17:$J$2020,B$9,)</f>
        <v>Auckland</v>
      </c>
      <c r="C434" s="37" t="str">
        <f>VLOOKUP($A434,'AU2017-EDB (Adjusted)'!$A$17:$J$2020,C$9,)</f>
        <v>Vector Lines</v>
      </c>
      <c r="D434" s="65">
        <f>VLOOKUP($A434,'AU2017-EDB (Adjusted)'!$A$17:$J$2020,D$9,)</f>
        <v>3420</v>
      </c>
      <c r="E434" s="65">
        <f>VLOOKUP($A434,'AU2017-EDB (Adjusted)'!$A$17:$J$2020,E$9,)</f>
        <v>3660</v>
      </c>
      <c r="F434" s="65">
        <f>VLOOKUP($A434,'AU2017-EDB (Adjusted)'!$A$17:$J$2020,F$9,)</f>
        <v>3910</v>
      </c>
    </row>
    <row r="435" spans="1:6" x14ac:dyDescent="0.25">
      <c r="A435" s="37" t="s">
        <v>805</v>
      </c>
      <c r="B435" s="37" t="str">
        <f>VLOOKUP($A435,'AU2017-EDB (Adjusted)'!$A$17:$J$2020,B$9,)</f>
        <v>Auckland</v>
      </c>
      <c r="C435" s="37" t="str">
        <f>VLOOKUP($A435,'AU2017-EDB (Adjusted)'!$A$17:$J$2020,C$9,)</f>
        <v>Vector Lines</v>
      </c>
      <c r="D435" s="65">
        <f>VLOOKUP($A435,'AU2017-EDB (Adjusted)'!$A$17:$J$2020,D$9,)</f>
        <v>5490</v>
      </c>
      <c r="E435" s="65">
        <f>VLOOKUP($A435,'AU2017-EDB (Adjusted)'!$A$17:$J$2020,E$9,)</f>
        <v>5640</v>
      </c>
      <c r="F435" s="65">
        <f>VLOOKUP($A435,'AU2017-EDB (Adjusted)'!$A$17:$J$2020,F$9,)</f>
        <v>5760</v>
      </c>
    </row>
    <row r="436" spans="1:6" x14ac:dyDescent="0.25">
      <c r="A436" s="37" t="s">
        <v>100</v>
      </c>
      <c r="B436" s="37" t="str">
        <f>VLOOKUP($A436,'AU2017-EDB (Adjusted)'!$A$17:$J$2020,B$9,)</f>
        <v>Auckland</v>
      </c>
      <c r="C436" s="37" t="str">
        <f>VLOOKUP($A436,'AU2017-EDB (Adjusted)'!$A$17:$J$2020,C$9,)</f>
        <v>Vector Lines</v>
      </c>
      <c r="D436" s="65">
        <f>VLOOKUP($A436,'AU2017-EDB (Adjusted)'!$A$17:$J$2020,D$9,)</f>
        <v>1690</v>
      </c>
      <c r="E436" s="65">
        <f>VLOOKUP($A436,'AU2017-EDB (Adjusted)'!$A$17:$J$2020,E$9,)</f>
        <v>2680</v>
      </c>
      <c r="F436" s="65">
        <f>VLOOKUP($A436,'AU2017-EDB (Adjusted)'!$A$17:$J$2020,F$9,)</f>
        <v>3200</v>
      </c>
    </row>
    <row r="437" spans="1:6" x14ac:dyDescent="0.25">
      <c r="A437" s="37" t="s">
        <v>720</v>
      </c>
      <c r="B437" s="37" t="str">
        <f>VLOOKUP($A437,'AU2017-EDB (Adjusted)'!$A$17:$J$2020,B$9,)</f>
        <v>Auckland</v>
      </c>
      <c r="C437" s="37" t="str">
        <f>VLOOKUP($A437,'AU2017-EDB (Adjusted)'!$A$17:$J$2020,C$9,)</f>
        <v>Vector Lines</v>
      </c>
      <c r="D437" s="65">
        <f>VLOOKUP($A437,'AU2017-EDB (Adjusted)'!$A$17:$J$2020,D$9,)</f>
        <v>6200</v>
      </c>
      <c r="E437" s="65">
        <f>VLOOKUP($A437,'AU2017-EDB (Adjusted)'!$A$17:$J$2020,E$9,)</f>
        <v>6640</v>
      </c>
      <c r="F437" s="65">
        <f>VLOOKUP($A437,'AU2017-EDB (Adjusted)'!$A$17:$J$2020,F$9,)</f>
        <v>7110</v>
      </c>
    </row>
    <row r="438" spans="1:6" x14ac:dyDescent="0.25">
      <c r="A438" s="37" t="s">
        <v>840</v>
      </c>
      <c r="B438" s="37" t="str">
        <f>VLOOKUP($A438,'AU2017-EDB (Adjusted)'!$A$17:$J$2020,B$9,)</f>
        <v>Auckland</v>
      </c>
      <c r="C438" s="37" t="str">
        <f>VLOOKUP($A438,'AU2017-EDB (Adjusted)'!$A$17:$J$2020,C$9,)</f>
        <v>Vector Lines</v>
      </c>
      <c r="D438" s="65">
        <f>VLOOKUP($A438,'AU2017-EDB (Adjusted)'!$A$17:$J$2020,D$9,)</f>
        <v>5610</v>
      </c>
      <c r="E438" s="65">
        <f>VLOOKUP($A438,'AU2017-EDB (Adjusted)'!$A$17:$J$2020,E$9,)</f>
        <v>5800</v>
      </c>
      <c r="F438" s="65">
        <f>VLOOKUP($A438,'AU2017-EDB (Adjusted)'!$A$17:$J$2020,F$9,)</f>
        <v>5990</v>
      </c>
    </row>
    <row r="439" spans="1:6" x14ac:dyDescent="0.25">
      <c r="A439" s="37" t="s">
        <v>977</v>
      </c>
      <c r="B439" s="37" t="str">
        <f>VLOOKUP($A439,'AU2017-EDB (Adjusted)'!$A$17:$J$2020,B$9,)</f>
        <v>Auckland</v>
      </c>
      <c r="C439" s="37" t="str">
        <f>VLOOKUP($A439,'AU2017-EDB (Adjusted)'!$A$17:$J$2020,C$9,)</f>
        <v>Vector Lines</v>
      </c>
      <c r="D439" s="65">
        <f>VLOOKUP($A439,'AU2017-EDB (Adjusted)'!$A$17:$J$2020,D$9,)</f>
        <v>5920</v>
      </c>
      <c r="E439" s="65">
        <f>VLOOKUP($A439,'AU2017-EDB (Adjusted)'!$A$17:$J$2020,E$9,)</f>
        <v>6300</v>
      </c>
      <c r="F439" s="65">
        <f>VLOOKUP($A439,'AU2017-EDB (Adjusted)'!$A$17:$J$2020,F$9,)</f>
        <v>6450</v>
      </c>
    </row>
    <row r="440" spans="1:6" x14ac:dyDescent="0.25">
      <c r="A440" s="37" t="s">
        <v>161</v>
      </c>
      <c r="B440" s="37" t="str">
        <f>VLOOKUP($A440,'AU2017-EDB (Adjusted)'!$A$17:$J$2020,B$9,)</f>
        <v>Auckland</v>
      </c>
      <c r="C440" s="37" t="str">
        <f>VLOOKUP($A440,'AU2017-EDB (Adjusted)'!$A$17:$J$2020,C$9,)</f>
        <v>Vector Lines</v>
      </c>
      <c r="D440" s="65">
        <f>VLOOKUP($A440,'AU2017-EDB (Adjusted)'!$A$17:$J$2020,D$9,)</f>
        <v>4890</v>
      </c>
      <c r="E440" s="65">
        <f>VLOOKUP($A440,'AU2017-EDB (Adjusted)'!$A$17:$J$2020,E$9,)</f>
        <v>5100</v>
      </c>
      <c r="F440" s="65">
        <f>VLOOKUP($A440,'AU2017-EDB (Adjusted)'!$A$17:$J$2020,F$9,)</f>
        <v>5190</v>
      </c>
    </row>
    <row r="441" spans="1:6" x14ac:dyDescent="0.25">
      <c r="A441" s="37" t="s">
        <v>801</v>
      </c>
      <c r="B441" s="37" t="str">
        <f>VLOOKUP($A441,'AU2017-EDB (Adjusted)'!$A$17:$J$2020,B$9,)</f>
        <v>Auckland</v>
      </c>
      <c r="C441" s="37" t="str">
        <f>VLOOKUP($A441,'AU2017-EDB (Adjusted)'!$A$17:$J$2020,C$9,)</f>
        <v>Vector Lines</v>
      </c>
      <c r="D441" s="65">
        <f>VLOOKUP($A441,'AU2017-EDB (Adjusted)'!$A$17:$J$2020,D$9,)</f>
        <v>3120</v>
      </c>
      <c r="E441" s="65">
        <f>VLOOKUP($A441,'AU2017-EDB (Adjusted)'!$A$17:$J$2020,E$9,)</f>
        <v>7170</v>
      </c>
      <c r="F441" s="65">
        <f>VLOOKUP($A441,'AU2017-EDB (Adjusted)'!$A$17:$J$2020,F$9,)</f>
        <v>12350</v>
      </c>
    </row>
    <row r="442" spans="1:6" x14ac:dyDescent="0.25">
      <c r="A442" s="37" t="s">
        <v>705</v>
      </c>
      <c r="B442" s="37" t="str">
        <f>VLOOKUP($A442,'AU2017-EDB (Adjusted)'!$A$17:$J$2020,B$9,)</f>
        <v>Auckland</v>
      </c>
      <c r="C442" s="37" t="str">
        <f>VLOOKUP($A442,'AU2017-EDB (Adjusted)'!$A$17:$J$2020,C$9,)</f>
        <v>Vector Lines</v>
      </c>
      <c r="D442" s="65">
        <f>VLOOKUP($A442,'AU2017-EDB (Adjusted)'!$A$17:$J$2020,D$9,)</f>
        <v>2330</v>
      </c>
      <c r="E442" s="65">
        <f>VLOOKUP($A442,'AU2017-EDB (Adjusted)'!$A$17:$J$2020,E$9,)</f>
        <v>2380</v>
      </c>
      <c r="F442" s="65">
        <f>VLOOKUP($A442,'AU2017-EDB (Adjusted)'!$A$17:$J$2020,F$9,)</f>
        <v>2420</v>
      </c>
    </row>
    <row r="443" spans="1:6" x14ac:dyDescent="0.25">
      <c r="A443" s="37" t="s">
        <v>721</v>
      </c>
      <c r="B443" s="37" t="str">
        <f>VLOOKUP($A443,'AU2017-EDB (Adjusted)'!$A$17:$J$2020,B$9,)</f>
        <v>Auckland</v>
      </c>
      <c r="C443" s="37" t="str">
        <f>VLOOKUP($A443,'AU2017-EDB (Adjusted)'!$A$17:$J$2020,C$9,)</f>
        <v>Vector Lines</v>
      </c>
      <c r="D443" s="65">
        <f>VLOOKUP($A443,'AU2017-EDB (Adjusted)'!$A$17:$J$2020,D$9,)</f>
        <v>4200</v>
      </c>
      <c r="E443" s="65">
        <f>VLOOKUP($A443,'AU2017-EDB (Adjusted)'!$A$17:$J$2020,E$9,)</f>
        <v>4520</v>
      </c>
      <c r="F443" s="65">
        <f>VLOOKUP($A443,'AU2017-EDB (Adjusted)'!$A$17:$J$2020,F$9,)</f>
        <v>4730</v>
      </c>
    </row>
    <row r="444" spans="1:6" x14ac:dyDescent="0.25">
      <c r="A444" s="37" t="s">
        <v>971</v>
      </c>
      <c r="B444" s="37" t="str">
        <f>VLOOKUP($A444,'AU2017-EDB (Adjusted)'!$A$17:$J$2020,B$9,)</f>
        <v>Auckland</v>
      </c>
      <c r="C444" s="37" t="str">
        <f>VLOOKUP($A444,'AU2017-EDB (Adjusted)'!$A$17:$J$2020,C$9,)</f>
        <v>Vector Lines</v>
      </c>
      <c r="D444" s="65">
        <f>VLOOKUP($A444,'AU2017-EDB (Adjusted)'!$A$17:$J$2020,D$9,)</f>
        <v>4750</v>
      </c>
      <c r="E444" s="65">
        <f>VLOOKUP($A444,'AU2017-EDB (Adjusted)'!$A$17:$J$2020,E$9,)</f>
        <v>6160</v>
      </c>
      <c r="F444" s="65">
        <f>VLOOKUP($A444,'AU2017-EDB (Adjusted)'!$A$17:$J$2020,F$9,)</f>
        <v>6830</v>
      </c>
    </row>
    <row r="445" spans="1:6" x14ac:dyDescent="0.25">
      <c r="A445" s="37" t="s">
        <v>730</v>
      </c>
      <c r="B445" s="37" t="str">
        <f>VLOOKUP($A445,'AU2017-EDB (Adjusted)'!$A$17:$J$2020,B$9,)</f>
        <v>Auckland</v>
      </c>
      <c r="C445" s="37" t="str">
        <f>VLOOKUP($A445,'AU2017-EDB (Adjusted)'!$A$17:$J$2020,C$9,)</f>
        <v>Vector Lines</v>
      </c>
      <c r="D445" s="65">
        <f>VLOOKUP($A445,'AU2017-EDB (Adjusted)'!$A$17:$J$2020,D$9,)</f>
        <v>3610</v>
      </c>
      <c r="E445" s="65">
        <f>VLOOKUP($A445,'AU2017-EDB (Adjusted)'!$A$17:$J$2020,E$9,)</f>
        <v>3780</v>
      </c>
      <c r="F445" s="65">
        <f>VLOOKUP($A445,'AU2017-EDB (Adjusted)'!$A$17:$J$2020,F$9,)</f>
        <v>3870</v>
      </c>
    </row>
    <row r="446" spans="1:6" x14ac:dyDescent="0.25">
      <c r="A446" s="37" t="s">
        <v>762</v>
      </c>
      <c r="B446" s="37" t="str">
        <f>VLOOKUP($A446,'AU2017-EDB (Adjusted)'!$A$17:$J$2020,B$9,)</f>
        <v>Auckland</v>
      </c>
      <c r="C446" s="37" t="str">
        <f>VLOOKUP($A446,'AU2017-EDB (Adjusted)'!$A$17:$J$2020,C$9,)</f>
        <v>Vector Lines</v>
      </c>
      <c r="D446" s="65">
        <f>VLOOKUP($A446,'AU2017-EDB (Adjusted)'!$A$17:$J$2020,D$9,)</f>
        <v>5220</v>
      </c>
      <c r="E446" s="65">
        <f>VLOOKUP($A446,'AU2017-EDB (Adjusted)'!$A$17:$J$2020,E$9,)</f>
        <v>5450</v>
      </c>
      <c r="F446" s="65">
        <f>VLOOKUP($A446,'AU2017-EDB (Adjusted)'!$A$17:$J$2020,F$9,)</f>
        <v>5660</v>
      </c>
    </row>
    <row r="447" spans="1:6" x14ac:dyDescent="0.25">
      <c r="A447" s="37" t="s">
        <v>941</v>
      </c>
      <c r="B447" s="37" t="str">
        <f>VLOOKUP($A447,'AU2017-EDB (Adjusted)'!$A$17:$J$2020,B$9,)</f>
        <v>Auckland</v>
      </c>
      <c r="C447" s="37" t="str">
        <f>VLOOKUP($A447,'AU2017-EDB (Adjusted)'!$A$17:$J$2020,C$9,)</f>
        <v>Vector Lines</v>
      </c>
      <c r="D447" s="65">
        <f>VLOOKUP($A447,'AU2017-EDB (Adjusted)'!$A$17:$J$2020,D$9,)</f>
        <v>1330</v>
      </c>
      <c r="E447" s="65">
        <f>VLOOKUP($A447,'AU2017-EDB (Adjusted)'!$A$17:$J$2020,E$9,)</f>
        <v>1340</v>
      </c>
      <c r="F447" s="65">
        <f>VLOOKUP($A447,'AU2017-EDB (Adjusted)'!$A$17:$J$2020,F$9,)</f>
        <v>1350</v>
      </c>
    </row>
    <row r="448" spans="1:6" x14ac:dyDescent="0.25">
      <c r="A448" s="37" t="s">
        <v>1655</v>
      </c>
      <c r="B448" s="37" t="str">
        <f>VLOOKUP($A448,'AU2017-EDB (Adjusted)'!$A$17:$J$2020,B$9,)</f>
        <v>Buller district</v>
      </c>
      <c r="C448" s="37" t="str">
        <f>VLOOKUP($A448,'AU2017-EDB (Adjusted)'!$A$17:$J$2020,C$9,)</f>
        <v>Buller Electricity</v>
      </c>
      <c r="D448" s="65">
        <f>VLOOKUP($A448,'AU2017-EDB (Adjusted)'!$A$17:$J$2020,D$9,)</f>
        <v>510</v>
      </c>
      <c r="E448" s="65">
        <f>VLOOKUP($A448,'AU2017-EDB (Adjusted)'!$A$17:$J$2020,E$9,)</f>
        <v>520</v>
      </c>
      <c r="F448" s="65">
        <f>VLOOKUP($A448,'AU2017-EDB (Adjusted)'!$A$17:$J$2020,F$9,)</f>
        <v>520</v>
      </c>
    </row>
    <row r="449" spans="1:6" x14ac:dyDescent="0.25">
      <c r="A449" s="37" t="s">
        <v>474</v>
      </c>
      <c r="B449" s="37" t="str">
        <f>VLOOKUP($A449,'AU2017-EDB (Adjusted)'!$A$17:$J$2020,B$9,)</f>
        <v>Buller district</v>
      </c>
      <c r="C449" s="37" t="str">
        <f>VLOOKUP($A449,'AU2017-EDB (Adjusted)'!$A$17:$J$2020,C$9,)</f>
        <v>Buller Electricity</v>
      </c>
      <c r="D449" s="65">
        <f>VLOOKUP($A449,'AU2017-EDB (Adjusted)'!$A$17:$J$2020,D$9,)</f>
        <v>350</v>
      </c>
      <c r="E449" s="65">
        <f>VLOOKUP($A449,'AU2017-EDB (Adjusted)'!$A$17:$J$2020,E$9,)</f>
        <v>340</v>
      </c>
      <c r="F449" s="65">
        <f>VLOOKUP($A449,'AU2017-EDB (Adjusted)'!$A$17:$J$2020,F$9,)</f>
        <v>330</v>
      </c>
    </row>
    <row r="450" spans="1:6" x14ac:dyDescent="0.25">
      <c r="A450" s="37" t="s">
        <v>1651</v>
      </c>
      <c r="B450" s="37" t="str">
        <f>VLOOKUP($A450,'AU2017-EDB (Adjusted)'!$A$17:$J$2020,B$9,)</f>
        <v>Buller district</v>
      </c>
      <c r="C450" s="37" t="str">
        <f>VLOOKUP($A450,'AU2017-EDB (Adjusted)'!$A$17:$J$2020,C$9,)</f>
        <v>Buller Electricity</v>
      </c>
      <c r="D450" s="65">
        <f>VLOOKUP($A450,'AU2017-EDB (Adjusted)'!$A$17:$J$2020,D$9,)</f>
        <v>220</v>
      </c>
      <c r="E450" s="65">
        <f>VLOOKUP($A450,'AU2017-EDB (Adjusted)'!$A$17:$J$2020,E$9,)</f>
        <v>220</v>
      </c>
      <c r="F450" s="65">
        <f>VLOOKUP($A450,'AU2017-EDB (Adjusted)'!$A$17:$J$2020,F$9,)</f>
        <v>210</v>
      </c>
    </row>
    <row r="451" spans="1:6" x14ac:dyDescent="0.25">
      <c r="A451" s="37" t="s">
        <v>1646</v>
      </c>
      <c r="B451" s="37" t="str">
        <f>VLOOKUP($A451,'AU2017-EDB (Adjusted)'!$A$17:$J$2020,B$9,)</f>
        <v>Buller district</v>
      </c>
      <c r="C451" s="37" t="str">
        <f>VLOOKUP($A451,'AU2017-EDB (Adjusted)'!$A$17:$J$2020,C$9,)</f>
        <v>Buller Electricity</v>
      </c>
      <c r="D451" s="65">
        <f>VLOOKUP($A451,'AU2017-EDB (Adjusted)'!$A$17:$J$2020,D$9,)</f>
        <v>210</v>
      </c>
      <c r="E451" s="65">
        <f>VLOOKUP($A451,'AU2017-EDB (Adjusted)'!$A$17:$J$2020,E$9,)</f>
        <v>210</v>
      </c>
      <c r="F451" s="65">
        <f>VLOOKUP($A451,'AU2017-EDB (Adjusted)'!$A$17:$J$2020,F$9,)</f>
        <v>200</v>
      </c>
    </row>
    <row r="452" spans="1:6" x14ac:dyDescent="0.25">
      <c r="A452" s="37" t="s">
        <v>471</v>
      </c>
      <c r="B452" s="37" t="str">
        <f>VLOOKUP($A452,'AU2017-EDB (Adjusted)'!$A$17:$J$2020,B$9,)</f>
        <v>Buller district</v>
      </c>
      <c r="C452" s="37" t="str">
        <f>VLOOKUP($A452,'AU2017-EDB (Adjusted)'!$A$17:$J$2020,C$9,)</f>
        <v>Buller Electricity</v>
      </c>
      <c r="D452" s="65">
        <f>VLOOKUP($A452,'AU2017-EDB (Adjusted)'!$A$17:$J$2020,D$9,)</f>
        <v>350</v>
      </c>
      <c r="E452" s="65">
        <f>VLOOKUP($A452,'AU2017-EDB (Adjusted)'!$A$17:$J$2020,E$9,)</f>
        <v>330</v>
      </c>
      <c r="F452" s="65">
        <f>VLOOKUP($A452,'AU2017-EDB (Adjusted)'!$A$17:$J$2020,F$9,)</f>
        <v>320</v>
      </c>
    </row>
    <row r="453" spans="1:6" x14ac:dyDescent="0.25">
      <c r="A453" s="37" t="s">
        <v>1653</v>
      </c>
      <c r="B453" s="37" t="str">
        <f>VLOOKUP($A453,'AU2017-EDB (Adjusted)'!$A$17:$J$2020,B$9,)</f>
        <v>Buller district</v>
      </c>
      <c r="C453" s="37" t="str">
        <f>VLOOKUP($A453,'AU2017-EDB (Adjusted)'!$A$17:$J$2020,C$9,)</f>
        <v>Buller Electricity</v>
      </c>
      <c r="D453" s="65">
        <f>VLOOKUP($A453,'AU2017-EDB (Adjusted)'!$A$17:$J$2020,D$9,)</f>
        <v>200</v>
      </c>
      <c r="E453" s="65">
        <f>VLOOKUP($A453,'AU2017-EDB (Adjusted)'!$A$17:$J$2020,E$9,)</f>
        <v>200</v>
      </c>
      <c r="F453" s="65">
        <f>VLOOKUP($A453,'AU2017-EDB (Adjusted)'!$A$17:$J$2020,F$9,)</f>
        <v>200</v>
      </c>
    </row>
    <row r="454" spans="1:6" x14ac:dyDescent="0.25">
      <c r="A454" s="37" t="s">
        <v>1654</v>
      </c>
      <c r="B454" s="37" t="str">
        <f>VLOOKUP($A454,'AU2017-EDB (Adjusted)'!$A$17:$J$2020,B$9,)</f>
        <v>Buller district</v>
      </c>
      <c r="C454" s="37" t="str">
        <f>VLOOKUP($A454,'AU2017-EDB (Adjusted)'!$A$17:$J$2020,C$9,)</f>
        <v>Buller Electricity</v>
      </c>
      <c r="D454" s="65">
        <f>VLOOKUP($A454,'AU2017-EDB (Adjusted)'!$A$17:$J$2020,D$9,)</f>
        <v>150</v>
      </c>
      <c r="E454" s="65">
        <f>VLOOKUP($A454,'AU2017-EDB (Adjusted)'!$A$17:$J$2020,E$9,)</f>
        <v>150</v>
      </c>
      <c r="F454" s="65">
        <f>VLOOKUP($A454,'AU2017-EDB (Adjusted)'!$A$17:$J$2020,F$9,)</f>
        <v>140</v>
      </c>
    </row>
    <row r="455" spans="1:6" x14ac:dyDescent="0.25">
      <c r="A455" s="37" t="s">
        <v>1652</v>
      </c>
      <c r="B455" s="37" t="str">
        <f>VLOOKUP($A455,'AU2017-EDB (Adjusted)'!$A$17:$J$2020,B$9,)</f>
        <v>Buller district</v>
      </c>
      <c r="C455" s="37" t="str">
        <f>VLOOKUP($A455,'AU2017-EDB (Adjusted)'!$A$17:$J$2020,C$9,)</f>
        <v>Buller Electricity</v>
      </c>
      <c r="D455" s="65">
        <f>VLOOKUP($A455,'AU2017-EDB (Adjusted)'!$A$17:$J$2020,D$9,)</f>
        <v>670</v>
      </c>
      <c r="E455" s="65">
        <f>VLOOKUP($A455,'AU2017-EDB (Adjusted)'!$A$17:$J$2020,E$9,)</f>
        <v>670</v>
      </c>
      <c r="F455" s="65">
        <f>VLOOKUP($A455,'AU2017-EDB (Adjusted)'!$A$17:$J$2020,F$9,)</f>
        <v>660</v>
      </c>
    </row>
    <row r="456" spans="1:6" x14ac:dyDescent="0.25">
      <c r="A456" s="37" t="s">
        <v>473</v>
      </c>
      <c r="B456" s="37" t="str">
        <f>VLOOKUP($A456,'AU2017-EDB (Adjusted)'!$A$17:$J$2020,B$9,)</f>
        <v>Buller district</v>
      </c>
      <c r="C456" s="37" t="str">
        <f>VLOOKUP($A456,'AU2017-EDB (Adjusted)'!$A$17:$J$2020,C$9,)</f>
        <v>Buller Electricity</v>
      </c>
      <c r="D456" s="65">
        <f>VLOOKUP($A456,'AU2017-EDB (Adjusted)'!$A$17:$J$2020,D$9,)</f>
        <v>1520</v>
      </c>
      <c r="E456" s="65">
        <f>VLOOKUP($A456,'AU2017-EDB (Adjusted)'!$A$17:$J$2020,E$9,)</f>
        <v>1510</v>
      </c>
      <c r="F456" s="65">
        <f>VLOOKUP($A456,'AU2017-EDB (Adjusted)'!$A$17:$J$2020,F$9,)</f>
        <v>1500</v>
      </c>
    </row>
    <row r="457" spans="1:6" x14ac:dyDescent="0.25">
      <c r="A457" s="37" t="s">
        <v>1657</v>
      </c>
      <c r="B457" s="37" t="str">
        <f>VLOOKUP($A457,'AU2017-EDB (Adjusted)'!$A$17:$J$2020,B$9,)</f>
        <v>Buller district</v>
      </c>
      <c r="C457" s="37" t="str">
        <f>VLOOKUP($A457,'AU2017-EDB (Adjusted)'!$A$17:$J$2020,C$9,)</f>
        <v>Buller Electricity</v>
      </c>
      <c r="D457" s="65">
        <f>VLOOKUP($A457,'AU2017-EDB (Adjusted)'!$A$17:$J$2020,D$9,)</f>
        <v>3920</v>
      </c>
      <c r="E457" s="65">
        <f>VLOOKUP($A457,'AU2017-EDB (Adjusted)'!$A$17:$J$2020,E$9,)</f>
        <v>3870</v>
      </c>
      <c r="F457" s="65">
        <f>VLOOKUP($A457,'AU2017-EDB (Adjusted)'!$A$17:$J$2020,F$9,)</f>
        <v>3820</v>
      </c>
    </row>
    <row r="458" spans="1:6" x14ac:dyDescent="0.25">
      <c r="A458" s="37" t="s">
        <v>2030</v>
      </c>
      <c r="B458" s="37" t="str">
        <f>VLOOKUP($A458,'AU2017-EDB (Adjusted)'!$A$17:$J$2020,B$9,)</f>
        <v>Buller district</v>
      </c>
      <c r="C458" s="37" t="str">
        <f>VLOOKUP($A458,'AU2017-EDB (Adjusted)'!$A$17:$J$2020,C$9,)</f>
        <v>None</v>
      </c>
      <c r="D458" s="65">
        <f>VLOOKUP($A458,'AU2017-EDB (Adjusted)'!$A$17:$J$2020,D$9,)</f>
        <v>0</v>
      </c>
      <c r="E458" s="65">
        <f>VLOOKUP($A458,'AU2017-EDB (Adjusted)'!$A$17:$J$2020,E$9,)</f>
        <v>0</v>
      </c>
      <c r="F458" s="65">
        <f>VLOOKUP($A458,'AU2017-EDB (Adjusted)'!$A$17:$J$2020,F$9,)</f>
        <v>0</v>
      </c>
    </row>
    <row r="459" spans="1:6" x14ac:dyDescent="0.25">
      <c r="A459" s="37" t="s">
        <v>478</v>
      </c>
      <c r="B459" s="37" t="str">
        <f>VLOOKUP($A459,'AU2017-EDB (Adjusted)'!$A$17:$J$2020,B$9,)</f>
        <v>Buller district</v>
      </c>
      <c r="C459" s="37" t="str">
        <f>VLOOKUP($A459,'AU2017-EDB (Adjusted)'!$A$17:$J$2020,C$9,)</f>
        <v>Network Tasman</v>
      </c>
      <c r="D459" s="65">
        <f>VLOOKUP($A459,'AU2017-EDB (Adjusted)'!$A$17:$J$2020,D$9,)</f>
        <v>190</v>
      </c>
      <c r="E459" s="65">
        <f>VLOOKUP($A459,'AU2017-EDB (Adjusted)'!$A$17:$J$2020,E$9,)</f>
        <v>190</v>
      </c>
      <c r="F459" s="65">
        <f>VLOOKUP($A459,'AU2017-EDB (Adjusted)'!$A$17:$J$2020,F$9,)</f>
        <v>180</v>
      </c>
    </row>
    <row r="460" spans="1:6" x14ac:dyDescent="0.25">
      <c r="A460" s="37" t="s">
        <v>475</v>
      </c>
      <c r="B460" s="37" t="str">
        <f>VLOOKUP($A460,'AU2017-EDB (Adjusted)'!$A$17:$J$2020,B$9,)</f>
        <v>Buller district</v>
      </c>
      <c r="C460" s="37" t="str">
        <f>VLOOKUP($A460,'AU2017-EDB (Adjusted)'!$A$17:$J$2020,C$9,)</f>
        <v>Westpower</v>
      </c>
      <c r="D460" s="65">
        <f>VLOOKUP($A460,'AU2017-EDB (Adjusted)'!$A$17:$J$2020,D$9,)</f>
        <v>140</v>
      </c>
      <c r="E460" s="65">
        <f>VLOOKUP($A460,'AU2017-EDB (Adjusted)'!$A$17:$J$2020,E$9,)</f>
        <v>140</v>
      </c>
      <c r="F460" s="65">
        <f>VLOOKUP($A460,'AU2017-EDB (Adjusted)'!$A$17:$J$2020,F$9,)</f>
        <v>140</v>
      </c>
    </row>
    <row r="461" spans="1:6" x14ac:dyDescent="0.25">
      <c r="A461" s="37" t="s">
        <v>476</v>
      </c>
      <c r="B461" s="37" t="str">
        <f>VLOOKUP($A461,'AU2017-EDB (Adjusted)'!$A$17:$J$2020,B$9,)</f>
        <v>Buller district</v>
      </c>
      <c r="C461" s="37" t="str">
        <f>VLOOKUP($A461,'AU2017-EDB (Adjusted)'!$A$17:$J$2020,C$9,)</f>
        <v>Westpower</v>
      </c>
      <c r="D461" s="65">
        <f>VLOOKUP($A461,'AU2017-EDB (Adjusted)'!$A$17:$J$2020,D$9,)</f>
        <v>330</v>
      </c>
      <c r="E461" s="65">
        <f>VLOOKUP($A461,'AU2017-EDB (Adjusted)'!$A$17:$J$2020,E$9,)</f>
        <v>340</v>
      </c>
      <c r="F461" s="65">
        <f>VLOOKUP($A461,'AU2017-EDB (Adjusted)'!$A$17:$J$2020,F$9,)</f>
        <v>350</v>
      </c>
    </row>
    <row r="462" spans="1:6" x14ac:dyDescent="0.25">
      <c r="A462" s="37" t="s">
        <v>477</v>
      </c>
      <c r="B462" s="37" t="str">
        <f>VLOOKUP($A462,'AU2017-EDB (Adjusted)'!$A$17:$J$2020,B$9,)</f>
        <v>Buller district</v>
      </c>
      <c r="C462" s="37" t="str">
        <f>VLOOKUP($A462,'AU2017-EDB (Adjusted)'!$A$17:$J$2020,C$9,)</f>
        <v>Westpower</v>
      </c>
      <c r="D462" s="65">
        <f>VLOOKUP($A462,'AU2017-EDB (Adjusted)'!$A$17:$J$2020,D$9,)</f>
        <v>380</v>
      </c>
      <c r="E462" s="65">
        <f>VLOOKUP($A462,'AU2017-EDB (Adjusted)'!$A$17:$J$2020,E$9,)</f>
        <v>390</v>
      </c>
      <c r="F462" s="65">
        <f>VLOOKUP($A462,'AU2017-EDB (Adjusted)'!$A$17:$J$2020,F$9,)</f>
        <v>400</v>
      </c>
    </row>
    <row r="463" spans="1:6" x14ac:dyDescent="0.25">
      <c r="A463" s="37" t="s">
        <v>1658</v>
      </c>
      <c r="B463" s="37" t="str">
        <f>VLOOKUP($A463,'AU2017-EDB (Adjusted)'!$A$17:$J$2020,B$9,)</f>
        <v>Buller district</v>
      </c>
      <c r="C463" s="37" t="str">
        <f>VLOOKUP($A463,'AU2017-EDB (Adjusted)'!$A$17:$J$2020,C$9,)</f>
        <v>Westpower</v>
      </c>
      <c r="D463" s="65">
        <f>VLOOKUP($A463,'AU2017-EDB (Adjusted)'!$A$17:$J$2020,D$9,)</f>
        <v>960</v>
      </c>
      <c r="E463" s="65">
        <f>VLOOKUP($A463,'AU2017-EDB (Adjusted)'!$A$17:$J$2020,E$9,)</f>
        <v>950</v>
      </c>
      <c r="F463" s="65">
        <f>VLOOKUP($A463,'AU2017-EDB (Adjusted)'!$A$17:$J$2020,F$9,)</f>
        <v>940</v>
      </c>
    </row>
    <row r="464" spans="1:6" x14ac:dyDescent="0.25">
      <c r="A464" s="37" t="s">
        <v>1940</v>
      </c>
      <c r="B464" s="37" t="str">
        <f>VLOOKUP($A464,'AU2017-EDB (Adjusted)'!$A$17:$J$2020,B$9,)</f>
        <v>Central Otago district</v>
      </c>
      <c r="C464" s="37" t="str">
        <f>VLOOKUP($A464,'AU2017-EDB (Adjusted)'!$A$17:$J$2020,C$9,)</f>
        <v>Aurora Energy</v>
      </c>
      <c r="D464" s="65">
        <f>VLOOKUP($A464,'AU2017-EDB (Adjusted)'!$A$17:$J$2020,D$9,)</f>
        <v>5200</v>
      </c>
      <c r="E464" s="65">
        <f>VLOOKUP($A464,'AU2017-EDB (Adjusted)'!$A$17:$J$2020,E$9,)</f>
        <v>5340</v>
      </c>
      <c r="F464" s="65">
        <f>VLOOKUP($A464,'AU2017-EDB (Adjusted)'!$A$17:$J$2020,F$9,)</f>
        <v>5440</v>
      </c>
    </row>
    <row r="465" spans="1:6" x14ac:dyDescent="0.25">
      <c r="A465" s="37" t="s">
        <v>1936</v>
      </c>
      <c r="B465" s="37" t="str">
        <f>VLOOKUP($A465,'AU2017-EDB (Adjusted)'!$A$17:$J$2020,B$9,)</f>
        <v>Central Otago district</v>
      </c>
      <c r="C465" s="37" t="str">
        <f>VLOOKUP($A465,'AU2017-EDB (Adjusted)'!$A$17:$J$2020,C$9,)</f>
        <v>Aurora Energy</v>
      </c>
      <c r="D465" s="65">
        <f>VLOOKUP($A465,'AU2017-EDB (Adjusted)'!$A$17:$J$2020,D$9,)</f>
        <v>1140</v>
      </c>
      <c r="E465" s="65">
        <f>VLOOKUP($A465,'AU2017-EDB (Adjusted)'!$A$17:$J$2020,E$9,)</f>
        <v>1190</v>
      </c>
      <c r="F465" s="65">
        <f>VLOOKUP($A465,'AU2017-EDB (Adjusted)'!$A$17:$J$2020,F$9,)</f>
        <v>1230</v>
      </c>
    </row>
    <row r="466" spans="1:6" x14ac:dyDescent="0.25">
      <c r="A466" s="37" t="s">
        <v>1942</v>
      </c>
      <c r="B466" s="37" t="str">
        <f>VLOOKUP($A466,'AU2017-EDB (Adjusted)'!$A$17:$J$2020,B$9,)</f>
        <v>Central Otago district</v>
      </c>
      <c r="C466" s="37" t="str">
        <f>VLOOKUP($A466,'AU2017-EDB (Adjusted)'!$A$17:$J$2020,C$9,)</f>
        <v>Aurora Energy</v>
      </c>
      <c r="D466" s="65">
        <f>VLOOKUP($A466,'AU2017-EDB (Adjusted)'!$A$17:$J$2020,D$9,)</f>
        <v>5070</v>
      </c>
      <c r="E466" s="65">
        <f>VLOOKUP($A466,'AU2017-EDB (Adjusted)'!$A$17:$J$2020,E$9,)</f>
        <v>5340</v>
      </c>
      <c r="F466" s="65">
        <f>VLOOKUP($A466,'AU2017-EDB (Adjusted)'!$A$17:$J$2020,F$9,)</f>
        <v>5560</v>
      </c>
    </row>
    <row r="467" spans="1:6" x14ac:dyDescent="0.25">
      <c r="A467" s="37" t="s">
        <v>1935</v>
      </c>
      <c r="B467" s="37" t="str">
        <f>VLOOKUP($A467,'AU2017-EDB (Adjusted)'!$A$17:$J$2020,B$9,)</f>
        <v>Central Otago district</v>
      </c>
      <c r="C467" s="37" t="str">
        <f>VLOOKUP($A467,'AU2017-EDB (Adjusted)'!$A$17:$J$2020,C$9,)</f>
        <v>Aurora Energy</v>
      </c>
      <c r="D467" s="65">
        <f>VLOOKUP($A467,'AU2017-EDB (Adjusted)'!$A$17:$J$2020,D$9,)</f>
        <v>5420</v>
      </c>
      <c r="E467" s="65">
        <f>VLOOKUP($A467,'AU2017-EDB (Adjusted)'!$A$17:$J$2020,E$9,)</f>
        <v>5920</v>
      </c>
      <c r="F467" s="65">
        <f>VLOOKUP($A467,'AU2017-EDB (Adjusted)'!$A$17:$J$2020,F$9,)</f>
        <v>6370</v>
      </c>
    </row>
    <row r="468" spans="1:6" x14ac:dyDescent="0.25">
      <c r="A468" s="37" t="s">
        <v>1933</v>
      </c>
      <c r="B468" s="37" t="str">
        <f>VLOOKUP($A468,'AU2017-EDB (Adjusted)'!$A$17:$J$2020,B$9,)</f>
        <v>Central Otago district</v>
      </c>
      <c r="C468" s="37" t="str">
        <f>VLOOKUP($A468,'AU2017-EDB (Adjusted)'!$A$17:$J$2020,C$9,)</f>
        <v>Aurora Energy</v>
      </c>
      <c r="D468" s="65">
        <f>VLOOKUP($A468,'AU2017-EDB (Adjusted)'!$A$17:$J$2020,D$9,)</f>
        <v>540</v>
      </c>
      <c r="E468" s="65">
        <f>VLOOKUP($A468,'AU2017-EDB (Adjusted)'!$A$17:$J$2020,E$9,)</f>
        <v>530</v>
      </c>
      <c r="F468" s="65">
        <f>VLOOKUP($A468,'AU2017-EDB (Adjusted)'!$A$17:$J$2020,F$9,)</f>
        <v>520</v>
      </c>
    </row>
    <row r="469" spans="1:6" x14ac:dyDescent="0.25">
      <c r="A469" s="37" t="s">
        <v>554</v>
      </c>
      <c r="B469" s="37" t="str">
        <f>VLOOKUP($A469,'AU2017-EDB (Adjusted)'!$A$17:$J$2020,B$9,)</f>
        <v>Central Otago district</v>
      </c>
      <c r="C469" s="37" t="str">
        <f>VLOOKUP($A469,'AU2017-EDB (Adjusted)'!$A$17:$J$2020,C$9,)</f>
        <v>Aurora Energy</v>
      </c>
      <c r="D469" s="65">
        <f>VLOOKUP($A469,'AU2017-EDB (Adjusted)'!$A$17:$J$2020,D$9,)</f>
        <v>1100</v>
      </c>
      <c r="E469" s="65">
        <f>VLOOKUP($A469,'AU2017-EDB (Adjusted)'!$A$17:$J$2020,E$9,)</f>
        <v>1100</v>
      </c>
      <c r="F469" s="65">
        <f>VLOOKUP($A469,'AU2017-EDB (Adjusted)'!$A$17:$J$2020,F$9,)</f>
        <v>1090</v>
      </c>
    </row>
    <row r="470" spans="1:6" x14ac:dyDescent="0.25">
      <c r="A470" s="37" t="s">
        <v>540</v>
      </c>
      <c r="B470" s="37" t="str">
        <f>VLOOKUP($A470,'AU2017-EDB (Adjusted)'!$A$17:$J$2020,B$9,)</f>
        <v>Central Otago district</v>
      </c>
      <c r="C470" s="37" t="str">
        <f>VLOOKUP($A470,'AU2017-EDB (Adjusted)'!$A$17:$J$2020,C$9,)</f>
        <v>OtagoNet</v>
      </c>
      <c r="D470" s="65">
        <f>VLOOKUP($A470,'AU2017-EDB (Adjusted)'!$A$17:$J$2020,D$9,)</f>
        <v>1190</v>
      </c>
      <c r="E470" s="65">
        <f>VLOOKUP($A470,'AU2017-EDB (Adjusted)'!$A$17:$J$2020,E$9,)</f>
        <v>1220</v>
      </c>
      <c r="F470" s="65">
        <f>VLOOKUP($A470,'AU2017-EDB (Adjusted)'!$A$17:$J$2020,F$9,)</f>
        <v>1240</v>
      </c>
    </row>
    <row r="471" spans="1:6" x14ac:dyDescent="0.25">
      <c r="A471" s="37" t="s">
        <v>1934</v>
      </c>
      <c r="B471" s="37" t="str">
        <f>VLOOKUP($A471,'AU2017-EDB (Adjusted)'!$A$17:$J$2020,B$9,)</f>
        <v>Central Otago district</v>
      </c>
      <c r="C471" s="37" t="str">
        <f>VLOOKUP($A471,'AU2017-EDB (Adjusted)'!$A$17:$J$2020,C$9,)</f>
        <v>OtagoNet</v>
      </c>
      <c r="D471" s="65">
        <f>VLOOKUP($A471,'AU2017-EDB (Adjusted)'!$A$17:$J$2020,D$9,)</f>
        <v>120</v>
      </c>
      <c r="E471" s="65">
        <f>VLOOKUP($A471,'AU2017-EDB (Adjusted)'!$A$17:$J$2020,E$9,)</f>
        <v>120</v>
      </c>
      <c r="F471" s="65">
        <f>VLOOKUP($A471,'AU2017-EDB (Adjusted)'!$A$17:$J$2020,F$9,)</f>
        <v>120</v>
      </c>
    </row>
    <row r="472" spans="1:6" x14ac:dyDescent="0.25">
      <c r="A472" s="37" t="s">
        <v>555</v>
      </c>
      <c r="B472" s="37" t="str">
        <f>VLOOKUP($A472,'AU2017-EDB (Adjusted)'!$A$17:$J$2020,B$9,)</f>
        <v>Central Otago district</v>
      </c>
      <c r="C472" s="37" t="str">
        <f>VLOOKUP($A472,'AU2017-EDB (Adjusted)'!$A$17:$J$2020,C$9,)</f>
        <v>OtagoNet</v>
      </c>
      <c r="D472" s="65">
        <f>VLOOKUP($A472,'AU2017-EDB (Adjusted)'!$A$17:$J$2020,D$9,)</f>
        <v>680</v>
      </c>
      <c r="E472" s="65">
        <f>VLOOKUP($A472,'AU2017-EDB (Adjusted)'!$A$17:$J$2020,E$9,)</f>
        <v>670</v>
      </c>
      <c r="F472" s="65">
        <f>VLOOKUP($A472,'AU2017-EDB (Adjusted)'!$A$17:$J$2020,F$9,)</f>
        <v>660</v>
      </c>
    </row>
    <row r="473" spans="1:6" x14ac:dyDescent="0.25">
      <c r="A473" s="37" t="s">
        <v>1929</v>
      </c>
      <c r="B473" s="37" t="str">
        <f>VLOOKUP($A473,'AU2017-EDB (Adjusted)'!$A$17:$J$2020,B$9,)</f>
        <v>Clutha district</v>
      </c>
      <c r="C473" s="37" t="str">
        <f>VLOOKUP($A473,'AU2017-EDB (Adjusted)'!$A$17:$J$2020,C$9,)</f>
        <v>OtagoNet</v>
      </c>
      <c r="D473" s="65">
        <f>VLOOKUP($A473,'AU2017-EDB (Adjusted)'!$A$17:$J$2020,D$9,)</f>
        <v>3930</v>
      </c>
      <c r="E473" s="65">
        <f>VLOOKUP($A473,'AU2017-EDB (Adjusted)'!$A$17:$J$2020,E$9,)</f>
        <v>3840</v>
      </c>
      <c r="F473" s="65">
        <f>VLOOKUP($A473,'AU2017-EDB (Adjusted)'!$A$17:$J$2020,F$9,)</f>
        <v>3750</v>
      </c>
    </row>
    <row r="474" spans="1:6" x14ac:dyDescent="0.25">
      <c r="A474" s="37" t="s">
        <v>549</v>
      </c>
      <c r="B474" s="37" t="str">
        <f>VLOOKUP($A474,'AU2017-EDB (Adjusted)'!$A$17:$J$2020,B$9,)</f>
        <v>Clutha district</v>
      </c>
      <c r="C474" s="37" t="str">
        <f>VLOOKUP($A474,'AU2017-EDB (Adjusted)'!$A$17:$J$2020,C$9,)</f>
        <v>OtagoNet</v>
      </c>
      <c r="D474" s="65">
        <f>VLOOKUP($A474,'AU2017-EDB (Adjusted)'!$A$17:$J$2020,D$9,)</f>
        <v>100</v>
      </c>
      <c r="E474" s="65">
        <f>VLOOKUP($A474,'AU2017-EDB (Adjusted)'!$A$17:$J$2020,E$9,)</f>
        <v>110</v>
      </c>
      <c r="F474" s="65">
        <f>VLOOKUP($A474,'AU2017-EDB (Adjusted)'!$A$17:$J$2020,F$9,)</f>
        <v>110</v>
      </c>
    </row>
    <row r="475" spans="1:6" x14ac:dyDescent="0.25">
      <c r="A475" s="37" t="s">
        <v>551</v>
      </c>
      <c r="B475" s="37" t="str">
        <f>VLOOKUP($A475,'AU2017-EDB (Adjusted)'!$A$17:$J$2020,B$9,)</f>
        <v>Clutha district</v>
      </c>
      <c r="C475" s="37" t="str">
        <f>VLOOKUP($A475,'AU2017-EDB (Adjusted)'!$A$17:$J$2020,C$9,)</f>
        <v>OtagoNet</v>
      </c>
      <c r="D475" s="65">
        <f>VLOOKUP($A475,'AU2017-EDB (Adjusted)'!$A$17:$J$2020,D$9,)</f>
        <v>3390</v>
      </c>
      <c r="E475" s="65">
        <f>VLOOKUP($A475,'AU2017-EDB (Adjusted)'!$A$17:$J$2020,E$9,)</f>
        <v>3500</v>
      </c>
      <c r="F475" s="65">
        <f>VLOOKUP($A475,'AU2017-EDB (Adjusted)'!$A$17:$J$2020,F$9,)</f>
        <v>3610</v>
      </c>
    </row>
    <row r="476" spans="1:6" x14ac:dyDescent="0.25">
      <c r="A476" s="37" t="s">
        <v>552</v>
      </c>
      <c r="B476" s="37" t="str">
        <f>VLOOKUP($A476,'AU2017-EDB (Adjusted)'!$A$17:$J$2020,B$9,)</f>
        <v>Clutha district</v>
      </c>
      <c r="C476" s="37" t="str">
        <f>VLOOKUP($A476,'AU2017-EDB (Adjusted)'!$A$17:$J$2020,C$9,)</f>
        <v>OtagoNet</v>
      </c>
      <c r="D476" s="65">
        <f>VLOOKUP($A476,'AU2017-EDB (Adjusted)'!$A$17:$J$2020,D$9,)</f>
        <v>280</v>
      </c>
      <c r="E476" s="65">
        <f>VLOOKUP($A476,'AU2017-EDB (Adjusted)'!$A$17:$J$2020,E$9,)</f>
        <v>260</v>
      </c>
      <c r="F476" s="65">
        <f>VLOOKUP($A476,'AU2017-EDB (Adjusted)'!$A$17:$J$2020,F$9,)</f>
        <v>250</v>
      </c>
    </row>
    <row r="477" spans="1:6" x14ac:dyDescent="0.25">
      <c r="A477" s="37" t="s">
        <v>553</v>
      </c>
      <c r="B477" s="37" t="str">
        <f>VLOOKUP($A477,'AU2017-EDB (Adjusted)'!$A$17:$J$2020,B$9,)</f>
        <v>Clutha district</v>
      </c>
      <c r="C477" s="37" t="str">
        <f>VLOOKUP($A477,'AU2017-EDB (Adjusted)'!$A$17:$J$2020,C$9,)</f>
        <v>OtagoNet</v>
      </c>
      <c r="D477" s="65">
        <f>VLOOKUP($A477,'AU2017-EDB (Adjusted)'!$A$17:$J$2020,D$9,)</f>
        <v>3530</v>
      </c>
      <c r="E477" s="65">
        <f>VLOOKUP($A477,'AU2017-EDB (Adjusted)'!$A$17:$J$2020,E$9,)</f>
        <v>3550</v>
      </c>
      <c r="F477" s="65">
        <f>VLOOKUP($A477,'AU2017-EDB (Adjusted)'!$A$17:$J$2020,F$9,)</f>
        <v>3560</v>
      </c>
    </row>
    <row r="478" spans="1:6" x14ac:dyDescent="0.25">
      <c r="A478" s="37" t="s">
        <v>1925</v>
      </c>
      <c r="B478" s="37" t="str">
        <f>VLOOKUP($A478,'AU2017-EDB (Adjusted)'!$A$17:$J$2020,B$9,)</f>
        <v>Clutha district</v>
      </c>
      <c r="C478" s="37" t="str">
        <f>VLOOKUP($A478,'AU2017-EDB (Adjusted)'!$A$17:$J$2020,C$9,)</f>
        <v>OtagoNet</v>
      </c>
      <c r="D478" s="65">
        <f>VLOOKUP($A478,'AU2017-EDB (Adjusted)'!$A$17:$J$2020,D$9,)</f>
        <v>780</v>
      </c>
      <c r="E478" s="65">
        <f>VLOOKUP($A478,'AU2017-EDB (Adjusted)'!$A$17:$J$2020,E$9,)</f>
        <v>780</v>
      </c>
      <c r="F478" s="65">
        <f>VLOOKUP($A478,'AU2017-EDB (Adjusted)'!$A$17:$J$2020,F$9,)</f>
        <v>770</v>
      </c>
    </row>
    <row r="479" spans="1:6" x14ac:dyDescent="0.25">
      <c r="A479" s="37" t="s">
        <v>1927</v>
      </c>
      <c r="B479" s="37" t="str">
        <f>VLOOKUP($A479,'AU2017-EDB (Adjusted)'!$A$17:$J$2020,B$9,)</f>
        <v>Clutha district</v>
      </c>
      <c r="C479" s="37" t="str">
        <f>VLOOKUP($A479,'AU2017-EDB (Adjusted)'!$A$17:$J$2020,C$9,)</f>
        <v>OtagoNet</v>
      </c>
      <c r="D479" s="65">
        <f>VLOOKUP($A479,'AU2017-EDB (Adjusted)'!$A$17:$J$2020,D$9,)</f>
        <v>230</v>
      </c>
      <c r="E479" s="65">
        <f>VLOOKUP($A479,'AU2017-EDB (Adjusted)'!$A$17:$J$2020,E$9,)</f>
        <v>240</v>
      </c>
      <c r="F479" s="65">
        <f>VLOOKUP($A479,'AU2017-EDB (Adjusted)'!$A$17:$J$2020,F$9,)</f>
        <v>240</v>
      </c>
    </row>
    <row r="480" spans="1:6" x14ac:dyDescent="0.25">
      <c r="A480" s="37" t="s">
        <v>1932</v>
      </c>
      <c r="B480" s="37" t="str">
        <f>VLOOKUP($A480,'AU2017-EDB (Adjusted)'!$A$17:$J$2020,B$9,)</f>
        <v>Clutha district</v>
      </c>
      <c r="C480" s="37" t="str">
        <f>VLOOKUP($A480,'AU2017-EDB (Adjusted)'!$A$17:$J$2020,C$9,)</f>
        <v>OtagoNet</v>
      </c>
      <c r="D480" s="65">
        <f>VLOOKUP($A480,'AU2017-EDB (Adjusted)'!$A$17:$J$2020,D$9,)</f>
        <v>410</v>
      </c>
      <c r="E480" s="65">
        <f>VLOOKUP($A480,'AU2017-EDB (Adjusted)'!$A$17:$J$2020,E$9,)</f>
        <v>400</v>
      </c>
      <c r="F480" s="65">
        <f>VLOOKUP($A480,'AU2017-EDB (Adjusted)'!$A$17:$J$2020,F$9,)</f>
        <v>400</v>
      </c>
    </row>
    <row r="481" spans="1:6" x14ac:dyDescent="0.25">
      <c r="A481" s="37" t="s">
        <v>1924</v>
      </c>
      <c r="B481" s="37" t="str">
        <f>VLOOKUP($A481,'AU2017-EDB (Adjusted)'!$A$17:$J$2020,B$9,)</f>
        <v>Clutha district</v>
      </c>
      <c r="C481" s="37" t="str">
        <f>VLOOKUP($A481,'AU2017-EDB (Adjusted)'!$A$17:$J$2020,C$9,)</f>
        <v>OtagoNet</v>
      </c>
      <c r="D481" s="65">
        <f>VLOOKUP($A481,'AU2017-EDB (Adjusted)'!$A$17:$J$2020,D$9,)</f>
        <v>1950</v>
      </c>
      <c r="E481" s="65">
        <f>VLOOKUP($A481,'AU2017-EDB (Adjusted)'!$A$17:$J$2020,E$9,)</f>
        <v>1930</v>
      </c>
      <c r="F481" s="65">
        <f>VLOOKUP($A481,'AU2017-EDB (Adjusted)'!$A$17:$J$2020,F$9,)</f>
        <v>1900</v>
      </c>
    </row>
    <row r="482" spans="1:6" x14ac:dyDescent="0.25">
      <c r="A482" s="37" t="s">
        <v>1928</v>
      </c>
      <c r="B482" s="37" t="str">
        <f>VLOOKUP($A482,'AU2017-EDB (Adjusted)'!$A$17:$J$2020,B$9,)</f>
        <v>Clutha district</v>
      </c>
      <c r="C482" s="37" t="str">
        <f>VLOOKUP($A482,'AU2017-EDB (Adjusted)'!$A$17:$J$2020,C$9,)</f>
        <v>OtagoNet</v>
      </c>
      <c r="D482" s="65">
        <f>VLOOKUP($A482,'AU2017-EDB (Adjusted)'!$A$17:$J$2020,D$9,)</f>
        <v>300</v>
      </c>
      <c r="E482" s="65">
        <f>VLOOKUP($A482,'AU2017-EDB (Adjusted)'!$A$17:$J$2020,E$9,)</f>
        <v>290</v>
      </c>
      <c r="F482" s="65">
        <f>VLOOKUP($A482,'AU2017-EDB (Adjusted)'!$A$17:$J$2020,F$9,)</f>
        <v>290</v>
      </c>
    </row>
    <row r="483" spans="1:6" x14ac:dyDescent="0.25">
      <c r="A483" s="37" t="s">
        <v>550</v>
      </c>
      <c r="B483" s="37" t="str">
        <f>VLOOKUP($A483,'AU2017-EDB (Adjusted)'!$A$17:$J$2020,B$9,)</f>
        <v>Clutha district</v>
      </c>
      <c r="C483" s="37" t="str">
        <f>VLOOKUP($A483,'AU2017-EDB (Adjusted)'!$A$17:$J$2020,C$9,)</f>
        <v>OtagoNet</v>
      </c>
      <c r="D483" s="65">
        <f>VLOOKUP($A483,'AU2017-EDB (Adjusted)'!$A$17:$J$2020,D$9,)</f>
        <v>310</v>
      </c>
      <c r="E483" s="65">
        <f>VLOOKUP($A483,'AU2017-EDB (Adjusted)'!$A$17:$J$2020,E$9,)</f>
        <v>320</v>
      </c>
      <c r="F483" s="65">
        <f>VLOOKUP($A483,'AU2017-EDB (Adjusted)'!$A$17:$J$2020,F$9,)</f>
        <v>320</v>
      </c>
    </row>
    <row r="484" spans="1:6" x14ac:dyDescent="0.25">
      <c r="A484" s="37" t="s">
        <v>1930</v>
      </c>
      <c r="B484" s="37" t="str">
        <f>VLOOKUP($A484,'AU2017-EDB (Adjusted)'!$A$17:$J$2020,B$9,)</f>
        <v>Clutha district</v>
      </c>
      <c r="C484" s="37" t="str">
        <f>VLOOKUP($A484,'AU2017-EDB (Adjusted)'!$A$17:$J$2020,C$9,)</f>
        <v>OtagoNet</v>
      </c>
      <c r="D484" s="65">
        <f>VLOOKUP($A484,'AU2017-EDB (Adjusted)'!$A$17:$J$2020,D$9,)</f>
        <v>1670</v>
      </c>
      <c r="E484" s="65">
        <f>VLOOKUP($A484,'AU2017-EDB (Adjusted)'!$A$17:$J$2020,E$9,)</f>
        <v>1650</v>
      </c>
      <c r="F484" s="65">
        <f>VLOOKUP($A484,'AU2017-EDB (Adjusted)'!$A$17:$J$2020,F$9,)</f>
        <v>1620</v>
      </c>
    </row>
    <row r="485" spans="1:6" x14ac:dyDescent="0.25">
      <c r="A485" s="37" t="s">
        <v>1931</v>
      </c>
      <c r="B485" s="37" t="str">
        <f>VLOOKUP($A485,'AU2017-EDB (Adjusted)'!$A$17:$J$2020,B$9,)</f>
        <v>Clutha district</v>
      </c>
      <c r="C485" s="37" t="str">
        <f>VLOOKUP($A485,'AU2017-EDB (Adjusted)'!$A$17:$J$2020,C$9,)</f>
        <v>The Power Company</v>
      </c>
      <c r="D485" s="65">
        <f>VLOOKUP($A485,'AU2017-EDB (Adjusted)'!$A$17:$J$2020,D$9,)</f>
        <v>720</v>
      </c>
      <c r="E485" s="65">
        <f>VLOOKUP($A485,'AU2017-EDB (Adjusted)'!$A$17:$J$2020,E$9,)</f>
        <v>700</v>
      </c>
      <c r="F485" s="65">
        <f>VLOOKUP($A485,'AU2017-EDB (Adjusted)'!$A$17:$J$2020,F$9,)</f>
        <v>680</v>
      </c>
    </row>
    <row r="486" spans="1:6" x14ac:dyDescent="0.25">
      <c r="A486" s="37" t="s">
        <v>1920</v>
      </c>
      <c r="B486" s="37" t="str">
        <f>VLOOKUP($A486,'AU2017-EDB (Adjusted)'!$A$17:$J$2020,B$9,)</f>
        <v>Dunedin city</v>
      </c>
      <c r="C486" s="37" t="str">
        <f>VLOOKUP($A486,'AU2017-EDB (Adjusted)'!$A$17:$J$2020,C$9,)</f>
        <v>Aurora Energy</v>
      </c>
      <c r="D486" s="65">
        <f>VLOOKUP($A486,'AU2017-EDB (Adjusted)'!$A$17:$J$2020,D$9,)</f>
        <v>1880</v>
      </c>
      <c r="E486" s="65">
        <f>VLOOKUP($A486,'AU2017-EDB (Adjusted)'!$A$17:$J$2020,E$9,)</f>
        <v>1960</v>
      </c>
      <c r="F486" s="65">
        <f>VLOOKUP($A486,'AU2017-EDB (Adjusted)'!$A$17:$J$2020,F$9,)</f>
        <v>2030</v>
      </c>
    </row>
    <row r="487" spans="1:6" x14ac:dyDescent="0.25">
      <c r="A487" s="37" t="s">
        <v>544</v>
      </c>
      <c r="B487" s="37" t="str">
        <f>VLOOKUP($A487,'AU2017-EDB (Adjusted)'!$A$17:$J$2020,B$9,)</f>
        <v>Dunedin city</v>
      </c>
      <c r="C487" s="37" t="str">
        <f>VLOOKUP($A487,'AU2017-EDB (Adjusted)'!$A$17:$J$2020,C$9,)</f>
        <v>Aurora Energy</v>
      </c>
      <c r="D487" s="65">
        <f>VLOOKUP($A487,'AU2017-EDB (Adjusted)'!$A$17:$J$2020,D$9,)</f>
        <v>2580</v>
      </c>
      <c r="E487" s="65">
        <f>VLOOKUP($A487,'AU2017-EDB (Adjusted)'!$A$17:$J$2020,E$9,)</f>
        <v>2610</v>
      </c>
      <c r="F487" s="65">
        <f>VLOOKUP($A487,'AU2017-EDB (Adjusted)'!$A$17:$J$2020,F$9,)</f>
        <v>2650</v>
      </c>
    </row>
    <row r="488" spans="1:6" x14ac:dyDescent="0.25">
      <c r="A488" s="37" t="s">
        <v>1894</v>
      </c>
      <c r="B488" s="37" t="str">
        <f>VLOOKUP($A488,'AU2017-EDB (Adjusted)'!$A$17:$J$2020,B$9,)</f>
        <v>Dunedin city</v>
      </c>
      <c r="C488" s="37" t="str">
        <f>VLOOKUP($A488,'AU2017-EDB (Adjusted)'!$A$17:$J$2020,C$9,)</f>
        <v>Aurora Energy</v>
      </c>
      <c r="D488" s="65">
        <f>VLOOKUP($A488,'AU2017-EDB (Adjusted)'!$A$17:$J$2020,D$9,)</f>
        <v>820</v>
      </c>
      <c r="E488" s="65">
        <f>VLOOKUP($A488,'AU2017-EDB (Adjusted)'!$A$17:$J$2020,E$9,)</f>
        <v>820</v>
      </c>
      <c r="F488" s="65">
        <f>VLOOKUP($A488,'AU2017-EDB (Adjusted)'!$A$17:$J$2020,F$9,)</f>
        <v>820</v>
      </c>
    </row>
    <row r="489" spans="1:6" x14ac:dyDescent="0.25">
      <c r="A489" s="37" t="s">
        <v>1904</v>
      </c>
      <c r="B489" s="37" t="str">
        <f>VLOOKUP($A489,'AU2017-EDB (Adjusted)'!$A$17:$J$2020,B$9,)</f>
        <v>Dunedin city</v>
      </c>
      <c r="C489" s="37" t="str">
        <f>VLOOKUP($A489,'AU2017-EDB (Adjusted)'!$A$17:$J$2020,C$9,)</f>
        <v>Aurora Energy</v>
      </c>
      <c r="D489" s="65">
        <f>VLOOKUP($A489,'AU2017-EDB (Adjusted)'!$A$17:$J$2020,D$9,)</f>
        <v>1840</v>
      </c>
      <c r="E489" s="65">
        <f>VLOOKUP($A489,'AU2017-EDB (Adjusted)'!$A$17:$J$2020,E$9,)</f>
        <v>1900</v>
      </c>
      <c r="F489" s="65">
        <f>VLOOKUP($A489,'AU2017-EDB (Adjusted)'!$A$17:$J$2020,F$9,)</f>
        <v>1950</v>
      </c>
    </row>
    <row r="490" spans="1:6" x14ac:dyDescent="0.25">
      <c r="A490" s="37" t="s">
        <v>1875</v>
      </c>
      <c r="B490" s="37" t="str">
        <f>VLOOKUP($A490,'AU2017-EDB (Adjusted)'!$A$17:$J$2020,B$9,)</f>
        <v>Dunedin city</v>
      </c>
      <c r="C490" s="37" t="str">
        <f>VLOOKUP($A490,'AU2017-EDB (Adjusted)'!$A$17:$J$2020,C$9,)</f>
        <v>Aurora Energy</v>
      </c>
      <c r="D490" s="65">
        <f>VLOOKUP($A490,'AU2017-EDB (Adjusted)'!$A$17:$J$2020,D$9,)</f>
        <v>1520</v>
      </c>
      <c r="E490" s="65">
        <f>VLOOKUP($A490,'AU2017-EDB (Adjusted)'!$A$17:$J$2020,E$9,)</f>
        <v>1530</v>
      </c>
      <c r="F490" s="65">
        <f>VLOOKUP($A490,'AU2017-EDB (Adjusted)'!$A$17:$J$2020,F$9,)</f>
        <v>1530</v>
      </c>
    </row>
    <row r="491" spans="1:6" x14ac:dyDescent="0.25">
      <c r="A491" s="37" t="s">
        <v>546</v>
      </c>
      <c r="B491" s="37" t="str">
        <f>VLOOKUP($A491,'AU2017-EDB (Adjusted)'!$A$17:$J$2020,B$9,)</f>
        <v>Dunedin city</v>
      </c>
      <c r="C491" s="37" t="str">
        <f>VLOOKUP($A491,'AU2017-EDB (Adjusted)'!$A$17:$J$2020,C$9,)</f>
        <v>Aurora Energy</v>
      </c>
      <c r="D491" s="65">
        <f>VLOOKUP($A491,'AU2017-EDB (Adjusted)'!$A$17:$J$2020,D$9,)</f>
        <v>1200</v>
      </c>
      <c r="E491" s="65">
        <f>VLOOKUP($A491,'AU2017-EDB (Adjusted)'!$A$17:$J$2020,E$9,)</f>
        <v>1220</v>
      </c>
      <c r="F491" s="65">
        <f>VLOOKUP($A491,'AU2017-EDB (Adjusted)'!$A$17:$J$2020,F$9,)</f>
        <v>1240</v>
      </c>
    </row>
    <row r="492" spans="1:6" x14ac:dyDescent="0.25">
      <c r="A492" s="37" t="s">
        <v>1900</v>
      </c>
      <c r="B492" s="37" t="str">
        <f>VLOOKUP($A492,'AU2017-EDB (Adjusted)'!$A$17:$J$2020,B$9,)</f>
        <v>Dunedin city</v>
      </c>
      <c r="C492" s="37" t="str">
        <f>VLOOKUP($A492,'AU2017-EDB (Adjusted)'!$A$17:$J$2020,C$9,)</f>
        <v>Aurora Energy</v>
      </c>
      <c r="D492" s="65">
        <f>VLOOKUP($A492,'AU2017-EDB (Adjusted)'!$A$17:$J$2020,D$9,)</f>
        <v>3460</v>
      </c>
      <c r="E492" s="65">
        <f>VLOOKUP($A492,'AU2017-EDB (Adjusted)'!$A$17:$J$2020,E$9,)</f>
        <v>3480</v>
      </c>
      <c r="F492" s="65">
        <f>VLOOKUP($A492,'AU2017-EDB (Adjusted)'!$A$17:$J$2020,F$9,)</f>
        <v>3490</v>
      </c>
    </row>
    <row r="493" spans="1:6" x14ac:dyDescent="0.25">
      <c r="A493" s="37" t="s">
        <v>623</v>
      </c>
      <c r="B493" s="37" t="str">
        <f>VLOOKUP($A493,'AU2017-EDB (Adjusted)'!$A$17:$J$2020,B$9,)</f>
        <v>Dunedin city</v>
      </c>
      <c r="C493" s="37" t="str">
        <f>VLOOKUP($A493,'AU2017-EDB (Adjusted)'!$A$17:$J$2020,C$9,)</f>
        <v>Aurora Energy</v>
      </c>
      <c r="D493" s="65">
        <f>VLOOKUP($A493,'AU2017-EDB (Adjusted)'!$A$17:$J$2020,D$9,)</f>
        <v>2610</v>
      </c>
      <c r="E493" s="65">
        <f>VLOOKUP($A493,'AU2017-EDB (Adjusted)'!$A$17:$J$2020,E$9,)</f>
        <v>2670</v>
      </c>
      <c r="F493" s="65">
        <f>VLOOKUP($A493,'AU2017-EDB (Adjusted)'!$A$17:$J$2020,F$9,)</f>
        <v>2710</v>
      </c>
    </row>
    <row r="494" spans="1:6" x14ac:dyDescent="0.25">
      <c r="A494" s="37" t="s">
        <v>1888</v>
      </c>
      <c r="B494" s="37" t="str">
        <f>VLOOKUP($A494,'AU2017-EDB (Adjusted)'!$A$17:$J$2020,B$9,)</f>
        <v>Dunedin city</v>
      </c>
      <c r="C494" s="37" t="str">
        <f>VLOOKUP($A494,'AU2017-EDB (Adjusted)'!$A$17:$J$2020,C$9,)</f>
        <v>Aurora Energy</v>
      </c>
      <c r="D494" s="65">
        <f>VLOOKUP($A494,'AU2017-EDB (Adjusted)'!$A$17:$J$2020,D$9,)</f>
        <v>0</v>
      </c>
      <c r="E494" s="65">
        <f>VLOOKUP($A494,'AU2017-EDB (Adjusted)'!$A$17:$J$2020,E$9,)</f>
        <v>0</v>
      </c>
      <c r="F494" s="65">
        <f>VLOOKUP($A494,'AU2017-EDB (Adjusted)'!$A$17:$J$2020,F$9,)</f>
        <v>0</v>
      </c>
    </row>
    <row r="495" spans="1:6" x14ac:dyDescent="0.25">
      <c r="A495" s="37" t="s">
        <v>1906</v>
      </c>
      <c r="B495" s="37" t="str">
        <f>VLOOKUP($A495,'AU2017-EDB (Adjusted)'!$A$17:$J$2020,B$9,)</f>
        <v>Dunedin city</v>
      </c>
      <c r="C495" s="37" t="str">
        <f>VLOOKUP($A495,'AU2017-EDB (Adjusted)'!$A$17:$J$2020,C$9,)</f>
        <v>Aurora Energy</v>
      </c>
      <c r="D495" s="65">
        <f>VLOOKUP($A495,'AU2017-EDB (Adjusted)'!$A$17:$J$2020,D$9,)</f>
        <v>5010</v>
      </c>
      <c r="E495" s="65">
        <f>VLOOKUP($A495,'AU2017-EDB (Adjusted)'!$A$17:$J$2020,E$9,)</f>
        <v>5050</v>
      </c>
      <c r="F495" s="65">
        <f>VLOOKUP($A495,'AU2017-EDB (Adjusted)'!$A$17:$J$2020,F$9,)</f>
        <v>5050</v>
      </c>
    </row>
    <row r="496" spans="1:6" x14ac:dyDescent="0.25">
      <c r="A496" s="37" t="s">
        <v>1915</v>
      </c>
      <c r="B496" s="37" t="str">
        <f>VLOOKUP($A496,'AU2017-EDB (Adjusted)'!$A$17:$J$2020,B$9,)</f>
        <v>Dunedin city</v>
      </c>
      <c r="C496" s="37" t="str">
        <f>VLOOKUP($A496,'AU2017-EDB (Adjusted)'!$A$17:$J$2020,C$9,)</f>
        <v>Aurora Energy</v>
      </c>
      <c r="D496" s="65">
        <f>VLOOKUP($A496,'AU2017-EDB (Adjusted)'!$A$17:$J$2020,D$9,)</f>
        <v>400</v>
      </c>
      <c r="E496" s="65">
        <f>VLOOKUP($A496,'AU2017-EDB (Adjusted)'!$A$17:$J$2020,E$9,)</f>
        <v>420</v>
      </c>
      <c r="F496" s="65">
        <f>VLOOKUP($A496,'AU2017-EDB (Adjusted)'!$A$17:$J$2020,F$9,)</f>
        <v>440</v>
      </c>
    </row>
    <row r="497" spans="1:6" x14ac:dyDescent="0.25">
      <c r="A497" s="37" t="s">
        <v>1921</v>
      </c>
      <c r="B497" s="37" t="str">
        <f>VLOOKUP($A497,'AU2017-EDB (Adjusted)'!$A$17:$J$2020,B$9,)</f>
        <v>Dunedin city</v>
      </c>
      <c r="C497" s="37" t="str">
        <f>VLOOKUP($A497,'AU2017-EDB (Adjusted)'!$A$17:$J$2020,C$9,)</f>
        <v>Aurora Energy</v>
      </c>
      <c r="D497" s="65">
        <f>VLOOKUP($A497,'AU2017-EDB (Adjusted)'!$A$17:$J$2020,D$9,)</f>
        <v>2100</v>
      </c>
      <c r="E497" s="65">
        <f>VLOOKUP($A497,'AU2017-EDB (Adjusted)'!$A$17:$J$2020,E$9,)</f>
        <v>2160</v>
      </c>
      <c r="F497" s="65">
        <f>VLOOKUP($A497,'AU2017-EDB (Adjusted)'!$A$17:$J$2020,F$9,)</f>
        <v>2210</v>
      </c>
    </row>
    <row r="498" spans="1:6" x14ac:dyDescent="0.25">
      <c r="A498" s="37" t="s">
        <v>523</v>
      </c>
      <c r="B498" s="37" t="str">
        <f>VLOOKUP($A498,'AU2017-EDB (Adjusted)'!$A$17:$J$2020,B$9,)</f>
        <v>Dunedin city</v>
      </c>
      <c r="C498" s="37" t="str">
        <f>VLOOKUP($A498,'AU2017-EDB (Adjusted)'!$A$17:$J$2020,C$9,)</f>
        <v>Aurora Energy</v>
      </c>
      <c r="D498" s="65">
        <f>VLOOKUP($A498,'AU2017-EDB (Adjusted)'!$A$17:$J$2020,D$9,)</f>
        <v>880</v>
      </c>
      <c r="E498" s="65">
        <f>VLOOKUP($A498,'AU2017-EDB (Adjusted)'!$A$17:$J$2020,E$9,)</f>
        <v>890</v>
      </c>
      <c r="F498" s="65">
        <f>VLOOKUP($A498,'AU2017-EDB (Adjusted)'!$A$17:$J$2020,F$9,)</f>
        <v>900</v>
      </c>
    </row>
    <row r="499" spans="1:6" x14ac:dyDescent="0.25">
      <c r="A499" s="37" t="s">
        <v>457</v>
      </c>
      <c r="B499" s="37" t="str">
        <f>VLOOKUP($A499,'AU2017-EDB (Adjusted)'!$A$17:$J$2020,B$9,)</f>
        <v>Dunedin city</v>
      </c>
      <c r="C499" s="37" t="str">
        <f>VLOOKUP($A499,'AU2017-EDB (Adjusted)'!$A$17:$J$2020,C$9,)</f>
        <v>Aurora Energy</v>
      </c>
      <c r="D499" s="65">
        <f>VLOOKUP($A499,'AU2017-EDB (Adjusted)'!$A$17:$J$2020,D$9,)</f>
        <v>590</v>
      </c>
      <c r="E499" s="65">
        <f>VLOOKUP($A499,'AU2017-EDB (Adjusted)'!$A$17:$J$2020,E$9,)</f>
        <v>600</v>
      </c>
      <c r="F499" s="65">
        <f>VLOOKUP($A499,'AU2017-EDB (Adjusted)'!$A$17:$J$2020,F$9,)</f>
        <v>610</v>
      </c>
    </row>
    <row r="500" spans="1:6" x14ac:dyDescent="0.25">
      <c r="A500" s="37" t="s">
        <v>1912</v>
      </c>
      <c r="B500" s="37" t="str">
        <f>VLOOKUP($A500,'AU2017-EDB (Adjusted)'!$A$17:$J$2020,B$9,)</f>
        <v>Dunedin city</v>
      </c>
      <c r="C500" s="37" t="str">
        <f>VLOOKUP($A500,'AU2017-EDB (Adjusted)'!$A$17:$J$2020,C$9,)</f>
        <v>Aurora Energy</v>
      </c>
      <c r="D500" s="65">
        <f>VLOOKUP($A500,'AU2017-EDB (Adjusted)'!$A$17:$J$2020,D$9,)</f>
        <v>1660</v>
      </c>
      <c r="E500" s="65">
        <f>VLOOKUP($A500,'AU2017-EDB (Adjusted)'!$A$17:$J$2020,E$9,)</f>
        <v>1740</v>
      </c>
      <c r="F500" s="65">
        <f>VLOOKUP($A500,'AU2017-EDB (Adjusted)'!$A$17:$J$2020,F$9,)</f>
        <v>1830</v>
      </c>
    </row>
    <row r="501" spans="1:6" x14ac:dyDescent="0.25">
      <c r="A501" s="37" t="s">
        <v>1881</v>
      </c>
      <c r="B501" s="37" t="str">
        <f>VLOOKUP($A501,'AU2017-EDB (Adjusted)'!$A$17:$J$2020,B$9,)</f>
        <v>Dunedin city</v>
      </c>
      <c r="C501" s="37" t="str">
        <f>VLOOKUP($A501,'AU2017-EDB (Adjusted)'!$A$17:$J$2020,C$9,)</f>
        <v>Aurora Energy</v>
      </c>
      <c r="D501" s="65">
        <f>VLOOKUP($A501,'AU2017-EDB (Adjusted)'!$A$17:$J$2020,D$9,)</f>
        <v>2560</v>
      </c>
      <c r="E501" s="65">
        <f>VLOOKUP($A501,'AU2017-EDB (Adjusted)'!$A$17:$J$2020,E$9,)</f>
        <v>2640</v>
      </c>
      <c r="F501" s="65">
        <f>VLOOKUP($A501,'AU2017-EDB (Adjusted)'!$A$17:$J$2020,F$9,)</f>
        <v>2650</v>
      </c>
    </row>
    <row r="502" spans="1:6" x14ac:dyDescent="0.25">
      <c r="A502" s="37" t="s">
        <v>1883</v>
      </c>
      <c r="B502" s="37" t="str">
        <f>VLOOKUP($A502,'AU2017-EDB (Adjusted)'!$A$17:$J$2020,B$9,)</f>
        <v>Dunedin city</v>
      </c>
      <c r="C502" s="37" t="str">
        <f>VLOOKUP($A502,'AU2017-EDB (Adjusted)'!$A$17:$J$2020,C$9,)</f>
        <v>Aurora Energy</v>
      </c>
      <c r="D502" s="65">
        <f>VLOOKUP($A502,'AU2017-EDB (Adjusted)'!$A$17:$J$2020,D$9,)</f>
        <v>1900</v>
      </c>
      <c r="E502" s="65">
        <f>VLOOKUP($A502,'AU2017-EDB (Adjusted)'!$A$17:$J$2020,E$9,)</f>
        <v>1970</v>
      </c>
      <c r="F502" s="65">
        <f>VLOOKUP($A502,'AU2017-EDB (Adjusted)'!$A$17:$J$2020,F$9,)</f>
        <v>1990</v>
      </c>
    </row>
    <row r="503" spans="1:6" x14ac:dyDescent="0.25">
      <c r="A503" s="37" t="s">
        <v>1898</v>
      </c>
      <c r="B503" s="37" t="str">
        <f>VLOOKUP($A503,'AU2017-EDB (Adjusted)'!$A$17:$J$2020,B$9,)</f>
        <v>Dunedin city</v>
      </c>
      <c r="C503" s="37" t="str">
        <f>VLOOKUP($A503,'AU2017-EDB (Adjusted)'!$A$17:$J$2020,C$9,)</f>
        <v>Aurora Energy</v>
      </c>
      <c r="D503" s="65">
        <f>VLOOKUP($A503,'AU2017-EDB (Adjusted)'!$A$17:$J$2020,D$9,)</f>
        <v>990</v>
      </c>
      <c r="E503" s="65">
        <f>VLOOKUP($A503,'AU2017-EDB (Adjusted)'!$A$17:$J$2020,E$9,)</f>
        <v>990</v>
      </c>
      <c r="F503" s="65">
        <f>VLOOKUP($A503,'AU2017-EDB (Adjusted)'!$A$17:$J$2020,F$9,)</f>
        <v>990</v>
      </c>
    </row>
    <row r="504" spans="1:6" x14ac:dyDescent="0.25">
      <c r="A504" s="37" t="s">
        <v>1847</v>
      </c>
      <c r="B504" s="37" t="str">
        <f>VLOOKUP($A504,'AU2017-EDB (Adjusted)'!$A$17:$J$2020,B$9,)</f>
        <v>Dunedin city</v>
      </c>
      <c r="C504" s="37" t="str">
        <f>VLOOKUP($A504,'AU2017-EDB (Adjusted)'!$A$17:$J$2020,C$9,)</f>
        <v>Aurora Energy</v>
      </c>
      <c r="D504" s="65">
        <f>VLOOKUP($A504,'AU2017-EDB (Adjusted)'!$A$17:$J$2020,D$9,)</f>
        <v>840</v>
      </c>
      <c r="E504" s="65">
        <f>VLOOKUP($A504,'AU2017-EDB (Adjusted)'!$A$17:$J$2020,E$9,)</f>
        <v>850</v>
      </c>
      <c r="F504" s="65">
        <f>VLOOKUP($A504,'AU2017-EDB (Adjusted)'!$A$17:$J$2020,F$9,)</f>
        <v>860</v>
      </c>
    </row>
    <row r="505" spans="1:6" x14ac:dyDescent="0.25">
      <c r="A505" s="37" t="s">
        <v>1895</v>
      </c>
      <c r="B505" s="37" t="str">
        <f>VLOOKUP($A505,'AU2017-EDB (Adjusted)'!$A$17:$J$2020,B$9,)</f>
        <v>Dunedin city</v>
      </c>
      <c r="C505" s="37" t="str">
        <f>VLOOKUP($A505,'AU2017-EDB (Adjusted)'!$A$17:$J$2020,C$9,)</f>
        <v>Aurora Energy</v>
      </c>
      <c r="D505" s="65">
        <f>VLOOKUP($A505,'AU2017-EDB (Adjusted)'!$A$17:$J$2020,D$9,)</f>
        <v>700</v>
      </c>
      <c r="E505" s="65">
        <f>VLOOKUP($A505,'AU2017-EDB (Adjusted)'!$A$17:$J$2020,E$9,)</f>
        <v>720</v>
      </c>
      <c r="F505" s="65">
        <f>VLOOKUP($A505,'AU2017-EDB (Adjusted)'!$A$17:$J$2020,F$9,)</f>
        <v>730</v>
      </c>
    </row>
    <row r="506" spans="1:6" x14ac:dyDescent="0.25">
      <c r="A506" s="37" t="s">
        <v>1919</v>
      </c>
      <c r="B506" s="37" t="str">
        <f>VLOOKUP($A506,'AU2017-EDB (Adjusted)'!$A$17:$J$2020,B$9,)</f>
        <v>Dunedin city</v>
      </c>
      <c r="C506" s="37" t="str">
        <f>VLOOKUP($A506,'AU2017-EDB (Adjusted)'!$A$17:$J$2020,C$9,)</f>
        <v>Aurora Energy</v>
      </c>
      <c r="D506" s="65">
        <f>VLOOKUP($A506,'AU2017-EDB (Adjusted)'!$A$17:$J$2020,D$9,)</f>
        <v>2980</v>
      </c>
      <c r="E506" s="65">
        <f>VLOOKUP($A506,'AU2017-EDB (Adjusted)'!$A$17:$J$2020,E$9,)</f>
        <v>3230</v>
      </c>
      <c r="F506" s="65">
        <f>VLOOKUP($A506,'AU2017-EDB (Adjusted)'!$A$17:$J$2020,F$9,)</f>
        <v>3380</v>
      </c>
    </row>
    <row r="507" spans="1:6" x14ac:dyDescent="0.25">
      <c r="A507" s="37" t="s">
        <v>1899</v>
      </c>
      <c r="B507" s="37" t="str">
        <f>VLOOKUP($A507,'AU2017-EDB (Adjusted)'!$A$17:$J$2020,B$9,)</f>
        <v>Dunedin city</v>
      </c>
      <c r="C507" s="37" t="str">
        <f>VLOOKUP($A507,'AU2017-EDB (Adjusted)'!$A$17:$J$2020,C$9,)</f>
        <v>Aurora Energy</v>
      </c>
      <c r="D507" s="65">
        <f>VLOOKUP($A507,'AU2017-EDB (Adjusted)'!$A$17:$J$2020,D$9,)</f>
        <v>1920</v>
      </c>
      <c r="E507" s="65">
        <f>VLOOKUP($A507,'AU2017-EDB (Adjusted)'!$A$17:$J$2020,E$9,)</f>
        <v>1900</v>
      </c>
      <c r="F507" s="65">
        <f>VLOOKUP($A507,'AU2017-EDB (Adjusted)'!$A$17:$J$2020,F$9,)</f>
        <v>1890</v>
      </c>
    </row>
    <row r="508" spans="1:6" x14ac:dyDescent="0.25">
      <c r="A508" s="37" t="s">
        <v>1887</v>
      </c>
      <c r="B508" s="37" t="str">
        <f>VLOOKUP($A508,'AU2017-EDB (Adjusted)'!$A$17:$J$2020,B$9,)</f>
        <v>Dunedin city</v>
      </c>
      <c r="C508" s="37" t="str">
        <f>VLOOKUP($A508,'AU2017-EDB (Adjusted)'!$A$17:$J$2020,C$9,)</f>
        <v>Aurora Energy</v>
      </c>
      <c r="D508" s="65">
        <f>VLOOKUP($A508,'AU2017-EDB (Adjusted)'!$A$17:$J$2020,D$9,)</f>
        <v>20</v>
      </c>
      <c r="E508" s="65">
        <f>VLOOKUP($A508,'AU2017-EDB (Adjusted)'!$A$17:$J$2020,E$9,)</f>
        <v>20</v>
      </c>
      <c r="F508" s="65">
        <f>VLOOKUP($A508,'AU2017-EDB (Adjusted)'!$A$17:$J$2020,F$9,)</f>
        <v>20</v>
      </c>
    </row>
    <row r="509" spans="1:6" x14ac:dyDescent="0.25">
      <c r="A509" s="37" t="s">
        <v>1896</v>
      </c>
      <c r="B509" s="37" t="str">
        <f>VLOOKUP($A509,'AU2017-EDB (Adjusted)'!$A$17:$J$2020,B$9,)</f>
        <v>Dunedin city</v>
      </c>
      <c r="C509" s="37" t="str">
        <f>VLOOKUP($A509,'AU2017-EDB (Adjusted)'!$A$17:$J$2020,C$9,)</f>
        <v>Aurora Energy</v>
      </c>
      <c r="D509" s="65">
        <f>VLOOKUP($A509,'AU2017-EDB (Adjusted)'!$A$17:$J$2020,D$9,)</f>
        <v>1110</v>
      </c>
      <c r="E509" s="65">
        <f>VLOOKUP($A509,'AU2017-EDB (Adjusted)'!$A$17:$J$2020,E$9,)</f>
        <v>1120</v>
      </c>
      <c r="F509" s="65">
        <f>VLOOKUP($A509,'AU2017-EDB (Adjusted)'!$A$17:$J$2020,F$9,)</f>
        <v>1130</v>
      </c>
    </row>
    <row r="510" spans="1:6" x14ac:dyDescent="0.25">
      <c r="A510" s="37" t="s">
        <v>1884</v>
      </c>
      <c r="B510" s="37" t="str">
        <f>VLOOKUP($A510,'AU2017-EDB (Adjusted)'!$A$17:$J$2020,B$9,)</f>
        <v>Dunedin city</v>
      </c>
      <c r="C510" s="37" t="str">
        <f>VLOOKUP($A510,'AU2017-EDB (Adjusted)'!$A$17:$J$2020,C$9,)</f>
        <v>Aurora Energy</v>
      </c>
      <c r="D510" s="65">
        <f>VLOOKUP($A510,'AU2017-EDB (Adjusted)'!$A$17:$J$2020,D$9,)</f>
        <v>2650</v>
      </c>
      <c r="E510" s="65">
        <f>VLOOKUP($A510,'AU2017-EDB (Adjusted)'!$A$17:$J$2020,E$9,)</f>
        <v>2790</v>
      </c>
      <c r="F510" s="65">
        <f>VLOOKUP($A510,'AU2017-EDB (Adjusted)'!$A$17:$J$2020,F$9,)</f>
        <v>2830</v>
      </c>
    </row>
    <row r="511" spans="1:6" x14ac:dyDescent="0.25">
      <c r="A511" s="37" t="s">
        <v>612</v>
      </c>
      <c r="B511" s="37" t="str">
        <f>VLOOKUP($A511,'AU2017-EDB (Adjusted)'!$A$17:$J$2020,B$9,)</f>
        <v>Dunedin city</v>
      </c>
      <c r="C511" s="37" t="str">
        <f>VLOOKUP($A511,'AU2017-EDB (Adjusted)'!$A$17:$J$2020,C$9,)</f>
        <v>Aurora Energy</v>
      </c>
      <c r="D511" s="65">
        <f>VLOOKUP($A511,'AU2017-EDB (Adjusted)'!$A$17:$J$2020,D$9,)</f>
        <v>10</v>
      </c>
      <c r="E511" s="65">
        <f>VLOOKUP($A511,'AU2017-EDB (Adjusted)'!$A$17:$J$2020,E$9,)</f>
        <v>10</v>
      </c>
      <c r="F511" s="65">
        <f>VLOOKUP($A511,'AU2017-EDB (Adjusted)'!$A$17:$J$2020,F$9,)</f>
        <v>10</v>
      </c>
    </row>
    <row r="512" spans="1:6" x14ac:dyDescent="0.25">
      <c r="A512" s="37" t="s">
        <v>1913</v>
      </c>
      <c r="B512" s="37" t="str">
        <f>VLOOKUP($A512,'AU2017-EDB (Adjusted)'!$A$17:$J$2020,B$9,)</f>
        <v>Dunedin city</v>
      </c>
      <c r="C512" s="37" t="str">
        <f>VLOOKUP($A512,'AU2017-EDB (Adjusted)'!$A$17:$J$2020,C$9,)</f>
        <v>Aurora Energy</v>
      </c>
      <c r="D512" s="65">
        <f>VLOOKUP($A512,'AU2017-EDB (Adjusted)'!$A$17:$J$2020,D$9,)</f>
        <v>1050</v>
      </c>
      <c r="E512" s="65">
        <f>VLOOKUP($A512,'AU2017-EDB (Adjusted)'!$A$17:$J$2020,E$9,)</f>
        <v>1100</v>
      </c>
      <c r="F512" s="65">
        <f>VLOOKUP($A512,'AU2017-EDB (Adjusted)'!$A$17:$J$2020,F$9,)</f>
        <v>1140</v>
      </c>
    </row>
    <row r="513" spans="1:6" x14ac:dyDescent="0.25">
      <c r="A513" s="37" t="s">
        <v>1886</v>
      </c>
      <c r="B513" s="37" t="str">
        <f>VLOOKUP($A513,'AU2017-EDB (Adjusted)'!$A$17:$J$2020,B$9,)</f>
        <v>Dunedin city</v>
      </c>
      <c r="C513" s="37" t="str">
        <f>VLOOKUP($A513,'AU2017-EDB (Adjusted)'!$A$17:$J$2020,C$9,)</f>
        <v>Aurora Energy</v>
      </c>
      <c r="D513" s="65">
        <f>VLOOKUP($A513,'AU2017-EDB (Adjusted)'!$A$17:$J$2020,D$9,)</f>
        <v>680</v>
      </c>
      <c r="E513" s="65">
        <f>VLOOKUP($A513,'AU2017-EDB (Adjusted)'!$A$17:$J$2020,E$9,)</f>
        <v>720</v>
      </c>
      <c r="F513" s="65">
        <f>VLOOKUP($A513,'AU2017-EDB (Adjusted)'!$A$17:$J$2020,F$9,)</f>
        <v>770</v>
      </c>
    </row>
    <row r="514" spans="1:6" x14ac:dyDescent="0.25">
      <c r="A514" s="37" t="s">
        <v>1905</v>
      </c>
      <c r="B514" s="37" t="str">
        <f>VLOOKUP($A514,'AU2017-EDB (Adjusted)'!$A$17:$J$2020,B$9,)</f>
        <v>Dunedin city</v>
      </c>
      <c r="C514" s="37" t="str">
        <f>VLOOKUP($A514,'AU2017-EDB (Adjusted)'!$A$17:$J$2020,C$9,)</f>
        <v>Aurora Energy</v>
      </c>
      <c r="D514" s="65">
        <f>VLOOKUP($A514,'AU2017-EDB (Adjusted)'!$A$17:$J$2020,D$9,)</f>
        <v>1950</v>
      </c>
      <c r="E514" s="65">
        <f>VLOOKUP($A514,'AU2017-EDB (Adjusted)'!$A$17:$J$2020,E$9,)</f>
        <v>2000</v>
      </c>
      <c r="F514" s="65">
        <f>VLOOKUP($A514,'AU2017-EDB (Adjusted)'!$A$17:$J$2020,F$9,)</f>
        <v>2040</v>
      </c>
    </row>
    <row r="515" spans="1:6" x14ac:dyDescent="0.25">
      <c r="A515" s="37" t="s">
        <v>1916</v>
      </c>
      <c r="B515" s="37" t="str">
        <f>VLOOKUP($A515,'AU2017-EDB (Adjusted)'!$A$17:$J$2020,B$9,)</f>
        <v>Dunedin city</v>
      </c>
      <c r="C515" s="37" t="str">
        <f>VLOOKUP($A515,'AU2017-EDB (Adjusted)'!$A$17:$J$2020,C$9,)</f>
        <v>Aurora Energy</v>
      </c>
      <c r="D515" s="65">
        <f>VLOOKUP($A515,'AU2017-EDB (Adjusted)'!$A$17:$J$2020,D$9,)</f>
        <v>1210</v>
      </c>
      <c r="E515" s="65">
        <f>VLOOKUP($A515,'AU2017-EDB (Adjusted)'!$A$17:$J$2020,E$9,)</f>
        <v>1230</v>
      </c>
      <c r="F515" s="65">
        <f>VLOOKUP($A515,'AU2017-EDB (Adjusted)'!$A$17:$J$2020,F$9,)</f>
        <v>1250</v>
      </c>
    </row>
    <row r="516" spans="1:6" x14ac:dyDescent="0.25">
      <c r="A516" s="37" t="s">
        <v>1892</v>
      </c>
      <c r="B516" s="37" t="str">
        <f>VLOOKUP($A516,'AU2017-EDB (Adjusted)'!$A$17:$J$2020,B$9,)</f>
        <v>Dunedin city</v>
      </c>
      <c r="C516" s="37" t="str">
        <f>VLOOKUP($A516,'AU2017-EDB (Adjusted)'!$A$17:$J$2020,C$9,)</f>
        <v>Aurora Energy</v>
      </c>
      <c r="D516" s="65">
        <f>VLOOKUP($A516,'AU2017-EDB (Adjusted)'!$A$17:$J$2020,D$9,)</f>
        <v>1990</v>
      </c>
      <c r="E516" s="65">
        <f>VLOOKUP($A516,'AU2017-EDB (Adjusted)'!$A$17:$J$2020,E$9,)</f>
        <v>1980</v>
      </c>
      <c r="F516" s="65">
        <f>VLOOKUP($A516,'AU2017-EDB (Adjusted)'!$A$17:$J$2020,F$9,)</f>
        <v>1980</v>
      </c>
    </row>
    <row r="517" spans="1:6" x14ac:dyDescent="0.25">
      <c r="A517" s="37" t="s">
        <v>1903</v>
      </c>
      <c r="B517" s="37" t="str">
        <f>VLOOKUP($A517,'AU2017-EDB (Adjusted)'!$A$17:$J$2020,B$9,)</f>
        <v>Dunedin city</v>
      </c>
      <c r="C517" s="37" t="str">
        <f>VLOOKUP($A517,'AU2017-EDB (Adjusted)'!$A$17:$J$2020,C$9,)</f>
        <v>Aurora Energy</v>
      </c>
      <c r="D517" s="65">
        <f>VLOOKUP($A517,'AU2017-EDB (Adjusted)'!$A$17:$J$2020,D$9,)</f>
        <v>3450</v>
      </c>
      <c r="E517" s="65">
        <f>VLOOKUP($A517,'AU2017-EDB (Adjusted)'!$A$17:$J$2020,E$9,)</f>
        <v>3480</v>
      </c>
      <c r="F517" s="65">
        <f>VLOOKUP($A517,'AU2017-EDB (Adjusted)'!$A$17:$J$2020,F$9,)</f>
        <v>3520</v>
      </c>
    </row>
    <row r="518" spans="1:6" x14ac:dyDescent="0.25">
      <c r="A518" s="37" t="s">
        <v>1922</v>
      </c>
      <c r="B518" s="37" t="str">
        <f>VLOOKUP($A518,'AU2017-EDB (Adjusted)'!$A$17:$J$2020,B$9,)</f>
        <v>Dunedin city</v>
      </c>
      <c r="C518" s="37" t="str">
        <f>VLOOKUP($A518,'AU2017-EDB (Adjusted)'!$A$17:$J$2020,C$9,)</f>
        <v>Aurora Energy</v>
      </c>
      <c r="D518" s="65">
        <f>VLOOKUP($A518,'AU2017-EDB (Adjusted)'!$A$17:$J$2020,D$9,)</f>
        <v>4450</v>
      </c>
      <c r="E518" s="65">
        <f>VLOOKUP($A518,'AU2017-EDB (Adjusted)'!$A$17:$J$2020,E$9,)</f>
        <v>4720</v>
      </c>
      <c r="F518" s="65">
        <f>VLOOKUP($A518,'AU2017-EDB (Adjusted)'!$A$17:$J$2020,F$9,)</f>
        <v>4850</v>
      </c>
    </row>
    <row r="519" spans="1:6" x14ac:dyDescent="0.25">
      <c r="A519" s="37" t="s">
        <v>1923</v>
      </c>
      <c r="B519" s="37" t="str">
        <f>VLOOKUP($A519,'AU2017-EDB (Adjusted)'!$A$17:$J$2020,B$9,)</f>
        <v>Dunedin city</v>
      </c>
      <c r="C519" s="37" t="str">
        <f>VLOOKUP($A519,'AU2017-EDB (Adjusted)'!$A$17:$J$2020,C$9,)</f>
        <v>Aurora Energy</v>
      </c>
      <c r="D519" s="65">
        <f>VLOOKUP($A519,'AU2017-EDB (Adjusted)'!$A$17:$J$2020,D$9,)</f>
        <v>2800</v>
      </c>
      <c r="E519" s="65">
        <f>VLOOKUP($A519,'AU2017-EDB (Adjusted)'!$A$17:$J$2020,E$9,)</f>
        <v>2830</v>
      </c>
      <c r="F519" s="65">
        <f>VLOOKUP($A519,'AU2017-EDB (Adjusted)'!$A$17:$J$2020,F$9,)</f>
        <v>2880</v>
      </c>
    </row>
    <row r="520" spans="1:6" x14ac:dyDescent="0.25">
      <c r="A520" s="37" t="s">
        <v>1908</v>
      </c>
      <c r="B520" s="37" t="str">
        <f>VLOOKUP($A520,'AU2017-EDB (Adjusted)'!$A$17:$J$2020,B$9,)</f>
        <v>Dunedin city</v>
      </c>
      <c r="C520" s="37" t="str">
        <f>VLOOKUP($A520,'AU2017-EDB (Adjusted)'!$A$17:$J$2020,C$9,)</f>
        <v>Aurora Energy</v>
      </c>
      <c r="D520" s="65">
        <f>VLOOKUP($A520,'AU2017-EDB (Adjusted)'!$A$17:$J$2020,D$9,)</f>
        <v>2820</v>
      </c>
      <c r="E520" s="65">
        <f>VLOOKUP($A520,'AU2017-EDB (Adjusted)'!$A$17:$J$2020,E$9,)</f>
        <v>2870</v>
      </c>
      <c r="F520" s="65">
        <f>VLOOKUP($A520,'AU2017-EDB (Adjusted)'!$A$17:$J$2020,F$9,)</f>
        <v>2910</v>
      </c>
    </row>
    <row r="521" spans="1:6" x14ac:dyDescent="0.25">
      <c r="A521" s="37" t="s">
        <v>1890</v>
      </c>
      <c r="B521" s="37" t="str">
        <f>VLOOKUP($A521,'AU2017-EDB (Adjusted)'!$A$17:$J$2020,B$9,)</f>
        <v>Dunedin city</v>
      </c>
      <c r="C521" s="37" t="str">
        <f>VLOOKUP($A521,'AU2017-EDB (Adjusted)'!$A$17:$J$2020,C$9,)</f>
        <v>Aurora Energy</v>
      </c>
      <c r="D521" s="65">
        <f>VLOOKUP($A521,'AU2017-EDB (Adjusted)'!$A$17:$J$2020,D$9,)</f>
        <v>3640</v>
      </c>
      <c r="E521" s="65">
        <f>VLOOKUP($A521,'AU2017-EDB (Adjusted)'!$A$17:$J$2020,E$9,)</f>
        <v>3670</v>
      </c>
      <c r="F521" s="65">
        <f>VLOOKUP($A521,'AU2017-EDB (Adjusted)'!$A$17:$J$2020,F$9,)</f>
        <v>3710</v>
      </c>
    </row>
    <row r="522" spans="1:6" x14ac:dyDescent="0.25">
      <c r="A522" s="37" t="s">
        <v>1868</v>
      </c>
      <c r="B522" s="37" t="str">
        <f>VLOOKUP($A522,'AU2017-EDB (Adjusted)'!$A$17:$J$2020,B$9,)</f>
        <v>Dunedin city</v>
      </c>
      <c r="C522" s="37" t="str">
        <f>VLOOKUP($A522,'AU2017-EDB (Adjusted)'!$A$17:$J$2020,C$9,)</f>
        <v>Aurora Energy</v>
      </c>
      <c r="D522" s="65">
        <f>VLOOKUP($A522,'AU2017-EDB (Adjusted)'!$A$17:$J$2020,D$9,)</f>
        <v>4880</v>
      </c>
      <c r="E522" s="65">
        <f>VLOOKUP($A522,'AU2017-EDB (Adjusted)'!$A$17:$J$2020,E$9,)</f>
        <v>4950</v>
      </c>
      <c r="F522" s="65">
        <f>VLOOKUP($A522,'AU2017-EDB (Adjusted)'!$A$17:$J$2020,F$9,)</f>
        <v>4960</v>
      </c>
    </row>
    <row r="523" spans="1:6" x14ac:dyDescent="0.25">
      <c r="A523" s="37" t="s">
        <v>1840</v>
      </c>
      <c r="B523" s="37" t="str">
        <f>VLOOKUP($A523,'AU2017-EDB (Adjusted)'!$A$17:$J$2020,B$9,)</f>
        <v>Dunedin city</v>
      </c>
      <c r="C523" s="37" t="str">
        <f>VLOOKUP($A523,'AU2017-EDB (Adjusted)'!$A$17:$J$2020,C$9,)</f>
        <v>Aurora Energy</v>
      </c>
      <c r="D523" s="65">
        <f>VLOOKUP($A523,'AU2017-EDB (Adjusted)'!$A$17:$J$2020,D$9,)</f>
        <v>1260</v>
      </c>
      <c r="E523" s="65">
        <f>VLOOKUP($A523,'AU2017-EDB (Adjusted)'!$A$17:$J$2020,E$9,)</f>
        <v>1290</v>
      </c>
      <c r="F523" s="65">
        <f>VLOOKUP($A523,'AU2017-EDB (Adjusted)'!$A$17:$J$2020,F$9,)</f>
        <v>1310</v>
      </c>
    </row>
    <row r="524" spans="1:6" x14ac:dyDescent="0.25">
      <c r="A524" s="37" t="s">
        <v>1891</v>
      </c>
      <c r="B524" s="37" t="str">
        <f>VLOOKUP($A524,'AU2017-EDB (Adjusted)'!$A$17:$J$2020,B$9,)</f>
        <v>Dunedin city</v>
      </c>
      <c r="C524" s="37" t="str">
        <f>VLOOKUP($A524,'AU2017-EDB (Adjusted)'!$A$17:$J$2020,C$9,)</f>
        <v>Aurora Energy</v>
      </c>
      <c r="D524" s="65">
        <f>VLOOKUP($A524,'AU2017-EDB (Adjusted)'!$A$17:$J$2020,D$9,)</f>
        <v>5430</v>
      </c>
      <c r="E524" s="65">
        <f>VLOOKUP($A524,'AU2017-EDB (Adjusted)'!$A$17:$J$2020,E$9,)</f>
        <v>5530</v>
      </c>
      <c r="F524" s="65">
        <f>VLOOKUP($A524,'AU2017-EDB (Adjusted)'!$A$17:$J$2020,F$9,)</f>
        <v>5570</v>
      </c>
    </row>
    <row r="525" spans="1:6" x14ac:dyDescent="0.25">
      <c r="A525" s="37" t="s">
        <v>1876</v>
      </c>
      <c r="B525" s="37" t="str">
        <f>VLOOKUP($A525,'AU2017-EDB (Adjusted)'!$A$17:$J$2020,B$9,)</f>
        <v>Dunedin city</v>
      </c>
      <c r="C525" s="37" t="str">
        <f>VLOOKUP($A525,'AU2017-EDB (Adjusted)'!$A$17:$J$2020,C$9,)</f>
        <v>Aurora Energy</v>
      </c>
      <c r="D525" s="65">
        <f>VLOOKUP($A525,'AU2017-EDB (Adjusted)'!$A$17:$J$2020,D$9,)</f>
        <v>770</v>
      </c>
      <c r="E525" s="65">
        <f>VLOOKUP($A525,'AU2017-EDB (Adjusted)'!$A$17:$J$2020,E$9,)</f>
        <v>790</v>
      </c>
      <c r="F525" s="65">
        <f>VLOOKUP($A525,'AU2017-EDB (Adjusted)'!$A$17:$J$2020,F$9,)</f>
        <v>800</v>
      </c>
    </row>
    <row r="526" spans="1:6" x14ac:dyDescent="0.25">
      <c r="A526" s="37" t="s">
        <v>1879</v>
      </c>
      <c r="B526" s="37" t="str">
        <f>VLOOKUP($A526,'AU2017-EDB (Adjusted)'!$A$17:$J$2020,B$9,)</f>
        <v>Dunedin city</v>
      </c>
      <c r="C526" s="37" t="str">
        <f>VLOOKUP($A526,'AU2017-EDB (Adjusted)'!$A$17:$J$2020,C$9,)</f>
        <v>Aurora Energy</v>
      </c>
      <c r="D526" s="65">
        <f>VLOOKUP($A526,'AU2017-EDB (Adjusted)'!$A$17:$J$2020,D$9,)</f>
        <v>2550</v>
      </c>
      <c r="E526" s="65">
        <f>VLOOKUP($A526,'AU2017-EDB (Adjusted)'!$A$17:$J$2020,E$9,)</f>
        <v>2630</v>
      </c>
      <c r="F526" s="65">
        <f>VLOOKUP($A526,'AU2017-EDB (Adjusted)'!$A$17:$J$2020,F$9,)</f>
        <v>2710</v>
      </c>
    </row>
    <row r="527" spans="1:6" x14ac:dyDescent="0.25">
      <c r="A527" s="37" t="s">
        <v>1917</v>
      </c>
      <c r="B527" s="37" t="str">
        <f>VLOOKUP($A527,'AU2017-EDB (Adjusted)'!$A$17:$J$2020,B$9,)</f>
        <v>Dunedin city</v>
      </c>
      <c r="C527" s="37" t="str">
        <f>VLOOKUP($A527,'AU2017-EDB (Adjusted)'!$A$17:$J$2020,C$9,)</f>
        <v>Aurora Energy</v>
      </c>
      <c r="D527" s="65">
        <f>VLOOKUP($A527,'AU2017-EDB (Adjusted)'!$A$17:$J$2020,D$9,)</f>
        <v>1420</v>
      </c>
      <c r="E527" s="65">
        <f>VLOOKUP($A527,'AU2017-EDB (Adjusted)'!$A$17:$J$2020,E$9,)</f>
        <v>1430</v>
      </c>
      <c r="F527" s="65">
        <f>VLOOKUP($A527,'AU2017-EDB (Adjusted)'!$A$17:$J$2020,F$9,)</f>
        <v>1450</v>
      </c>
    </row>
    <row r="528" spans="1:6" x14ac:dyDescent="0.25">
      <c r="A528" s="37" t="s">
        <v>545</v>
      </c>
      <c r="B528" s="37" t="str">
        <f>VLOOKUP($A528,'AU2017-EDB (Adjusted)'!$A$17:$J$2020,B$9,)</f>
        <v>Dunedin city</v>
      </c>
      <c r="C528" s="37" t="str">
        <f>VLOOKUP($A528,'AU2017-EDB (Adjusted)'!$A$17:$J$2020,C$9,)</f>
        <v>Aurora Energy</v>
      </c>
      <c r="D528" s="65">
        <f>VLOOKUP($A528,'AU2017-EDB (Adjusted)'!$A$17:$J$2020,D$9,)</f>
        <v>1330</v>
      </c>
      <c r="E528" s="65">
        <f>VLOOKUP($A528,'AU2017-EDB (Adjusted)'!$A$17:$J$2020,E$9,)</f>
        <v>1340</v>
      </c>
      <c r="F528" s="65">
        <f>VLOOKUP($A528,'AU2017-EDB (Adjusted)'!$A$17:$J$2020,F$9,)</f>
        <v>1340</v>
      </c>
    </row>
    <row r="529" spans="1:6" x14ac:dyDescent="0.25">
      <c r="A529" s="37" t="s">
        <v>1901</v>
      </c>
      <c r="B529" s="37" t="str">
        <f>VLOOKUP($A529,'AU2017-EDB (Adjusted)'!$A$17:$J$2020,B$9,)</f>
        <v>Dunedin city</v>
      </c>
      <c r="C529" s="37" t="str">
        <f>VLOOKUP($A529,'AU2017-EDB (Adjusted)'!$A$17:$J$2020,C$9,)</f>
        <v>Aurora Energy</v>
      </c>
      <c r="D529" s="65">
        <f>VLOOKUP($A529,'AU2017-EDB (Adjusted)'!$A$17:$J$2020,D$9,)</f>
        <v>1920</v>
      </c>
      <c r="E529" s="65">
        <f>VLOOKUP($A529,'AU2017-EDB (Adjusted)'!$A$17:$J$2020,E$9,)</f>
        <v>1950</v>
      </c>
      <c r="F529" s="65">
        <f>VLOOKUP($A529,'AU2017-EDB (Adjusted)'!$A$17:$J$2020,F$9,)</f>
        <v>1990</v>
      </c>
    </row>
    <row r="530" spans="1:6" x14ac:dyDescent="0.25">
      <c r="A530" s="37" t="s">
        <v>1902</v>
      </c>
      <c r="B530" s="37" t="str">
        <f>VLOOKUP($A530,'AU2017-EDB (Adjusted)'!$A$17:$J$2020,B$9,)</f>
        <v>Dunedin city</v>
      </c>
      <c r="C530" s="37" t="str">
        <f>VLOOKUP($A530,'AU2017-EDB (Adjusted)'!$A$17:$J$2020,C$9,)</f>
        <v>Aurora Energy</v>
      </c>
      <c r="D530" s="65">
        <f>VLOOKUP($A530,'AU2017-EDB (Adjusted)'!$A$17:$J$2020,D$9,)</f>
        <v>2380</v>
      </c>
      <c r="E530" s="65">
        <f>VLOOKUP($A530,'AU2017-EDB (Adjusted)'!$A$17:$J$2020,E$9,)</f>
        <v>2400</v>
      </c>
      <c r="F530" s="65">
        <f>VLOOKUP($A530,'AU2017-EDB (Adjusted)'!$A$17:$J$2020,F$9,)</f>
        <v>2430</v>
      </c>
    </row>
    <row r="531" spans="1:6" x14ac:dyDescent="0.25">
      <c r="A531" s="37" t="s">
        <v>537</v>
      </c>
      <c r="B531" s="37" t="str">
        <f>VLOOKUP($A531,'AU2017-EDB (Adjusted)'!$A$17:$J$2020,B$9,)</f>
        <v>Dunedin city</v>
      </c>
      <c r="C531" s="37" t="str">
        <f>VLOOKUP($A531,'AU2017-EDB (Adjusted)'!$A$17:$J$2020,C$9,)</f>
        <v>Aurora Energy</v>
      </c>
      <c r="D531" s="65">
        <f>VLOOKUP($A531,'AU2017-EDB (Adjusted)'!$A$17:$J$2020,D$9,)</f>
        <v>1110</v>
      </c>
      <c r="E531" s="65">
        <f>VLOOKUP($A531,'AU2017-EDB (Adjusted)'!$A$17:$J$2020,E$9,)</f>
        <v>1160</v>
      </c>
      <c r="F531" s="65">
        <f>VLOOKUP($A531,'AU2017-EDB (Adjusted)'!$A$17:$J$2020,F$9,)</f>
        <v>1220</v>
      </c>
    </row>
    <row r="532" spans="1:6" x14ac:dyDescent="0.25">
      <c r="A532" s="37" t="s">
        <v>548</v>
      </c>
      <c r="B532" s="37" t="str">
        <f>VLOOKUP($A532,'AU2017-EDB (Adjusted)'!$A$17:$J$2020,B$9,)</f>
        <v>Dunedin city</v>
      </c>
      <c r="C532" s="37" t="str">
        <f>VLOOKUP($A532,'AU2017-EDB (Adjusted)'!$A$17:$J$2020,C$9,)</f>
        <v>Aurora Energy</v>
      </c>
      <c r="D532" s="65">
        <f>VLOOKUP($A532,'AU2017-EDB (Adjusted)'!$A$17:$J$2020,D$9,)</f>
        <v>180</v>
      </c>
      <c r="E532" s="65">
        <f>VLOOKUP($A532,'AU2017-EDB (Adjusted)'!$A$17:$J$2020,E$9,)</f>
        <v>180</v>
      </c>
      <c r="F532" s="65">
        <f>VLOOKUP($A532,'AU2017-EDB (Adjusted)'!$A$17:$J$2020,F$9,)</f>
        <v>180</v>
      </c>
    </row>
    <row r="533" spans="1:6" x14ac:dyDescent="0.25">
      <c r="A533" s="37" t="s">
        <v>1914</v>
      </c>
      <c r="B533" s="37" t="str">
        <f>VLOOKUP($A533,'AU2017-EDB (Adjusted)'!$A$17:$J$2020,B$9,)</f>
        <v>Dunedin city</v>
      </c>
      <c r="C533" s="37" t="str">
        <f>VLOOKUP($A533,'AU2017-EDB (Adjusted)'!$A$17:$J$2020,C$9,)</f>
        <v>Aurora Energy</v>
      </c>
      <c r="D533" s="65">
        <f>VLOOKUP($A533,'AU2017-EDB (Adjusted)'!$A$17:$J$2020,D$9,)</f>
        <v>1310</v>
      </c>
      <c r="E533" s="65">
        <f>VLOOKUP($A533,'AU2017-EDB (Adjusted)'!$A$17:$J$2020,E$9,)</f>
        <v>1330</v>
      </c>
      <c r="F533" s="65">
        <f>VLOOKUP($A533,'AU2017-EDB (Adjusted)'!$A$17:$J$2020,F$9,)</f>
        <v>1350</v>
      </c>
    </row>
    <row r="534" spans="1:6" x14ac:dyDescent="0.25">
      <c r="A534" s="37" t="s">
        <v>1893</v>
      </c>
      <c r="B534" s="37" t="str">
        <f>VLOOKUP($A534,'AU2017-EDB (Adjusted)'!$A$17:$J$2020,B$9,)</f>
        <v>Dunedin city</v>
      </c>
      <c r="C534" s="37" t="str">
        <f>VLOOKUP($A534,'AU2017-EDB (Adjusted)'!$A$17:$J$2020,C$9,)</f>
        <v>Aurora Energy</v>
      </c>
      <c r="D534" s="65">
        <f>VLOOKUP($A534,'AU2017-EDB (Adjusted)'!$A$17:$J$2020,D$9,)</f>
        <v>2480</v>
      </c>
      <c r="E534" s="65">
        <f>VLOOKUP($A534,'AU2017-EDB (Adjusted)'!$A$17:$J$2020,E$9,)</f>
        <v>2460</v>
      </c>
      <c r="F534" s="65">
        <f>VLOOKUP($A534,'AU2017-EDB (Adjusted)'!$A$17:$J$2020,F$9,)</f>
        <v>2450</v>
      </c>
    </row>
    <row r="535" spans="1:6" x14ac:dyDescent="0.25">
      <c r="A535" s="37" t="s">
        <v>1907</v>
      </c>
      <c r="B535" s="37" t="str">
        <f>VLOOKUP($A535,'AU2017-EDB (Adjusted)'!$A$17:$J$2020,B$9,)</f>
        <v>Dunedin city</v>
      </c>
      <c r="C535" s="37" t="str">
        <f>VLOOKUP($A535,'AU2017-EDB (Adjusted)'!$A$17:$J$2020,C$9,)</f>
        <v>Aurora Energy</v>
      </c>
      <c r="D535" s="65">
        <f>VLOOKUP($A535,'AU2017-EDB (Adjusted)'!$A$17:$J$2020,D$9,)</f>
        <v>4580</v>
      </c>
      <c r="E535" s="65">
        <f>VLOOKUP($A535,'AU2017-EDB (Adjusted)'!$A$17:$J$2020,E$9,)</f>
        <v>4630</v>
      </c>
      <c r="F535" s="65">
        <f>VLOOKUP($A535,'AU2017-EDB (Adjusted)'!$A$17:$J$2020,F$9,)</f>
        <v>4680</v>
      </c>
    </row>
    <row r="536" spans="1:6" x14ac:dyDescent="0.25">
      <c r="A536" s="37" t="s">
        <v>926</v>
      </c>
      <c r="B536" s="37" t="str">
        <f>VLOOKUP($A536,'AU2017-EDB (Adjusted)'!$A$17:$J$2020,B$9,)</f>
        <v>Dunedin city</v>
      </c>
      <c r="C536" s="37" t="str">
        <f>VLOOKUP($A536,'AU2017-EDB (Adjusted)'!$A$17:$J$2020,C$9,)</f>
        <v>Aurora Energy</v>
      </c>
      <c r="D536" s="65">
        <f>VLOOKUP($A536,'AU2017-EDB (Adjusted)'!$A$17:$J$2020,D$9,)</f>
        <v>1760</v>
      </c>
      <c r="E536" s="65">
        <f>VLOOKUP($A536,'AU2017-EDB (Adjusted)'!$A$17:$J$2020,E$9,)</f>
        <v>1780</v>
      </c>
      <c r="F536" s="65">
        <f>VLOOKUP($A536,'AU2017-EDB (Adjusted)'!$A$17:$J$2020,F$9,)</f>
        <v>1780</v>
      </c>
    </row>
    <row r="537" spans="1:6" x14ac:dyDescent="0.25">
      <c r="A537" s="37" t="s">
        <v>1909</v>
      </c>
      <c r="B537" s="37" t="str">
        <f>VLOOKUP($A537,'AU2017-EDB (Adjusted)'!$A$17:$J$2020,B$9,)</f>
        <v>Dunedin city</v>
      </c>
      <c r="C537" s="37" t="str">
        <f>VLOOKUP($A537,'AU2017-EDB (Adjusted)'!$A$17:$J$2020,C$9,)</f>
        <v>Aurora Energy</v>
      </c>
      <c r="D537" s="65">
        <f>VLOOKUP($A537,'AU2017-EDB (Adjusted)'!$A$17:$J$2020,D$9,)</f>
        <v>2750</v>
      </c>
      <c r="E537" s="65">
        <f>VLOOKUP($A537,'AU2017-EDB (Adjusted)'!$A$17:$J$2020,E$9,)</f>
        <v>2770</v>
      </c>
      <c r="F537" s="65">
        <f>VLOOKUP($A537,'AU2017-EDB (Adjusted)'!$A$17:$J$2020,F$9,)</f>
        <v>2790</v>
      </c>
    </row>
    <row r="538" spans="1:6" x14ac:dyDescent="0.25">
      <c r="A538" s="37" t="s">
        <v>1918</v>
      </c>
      <c r="B538" s="37" t="str">
        <f>VLOOKUP($A538,'AU2017-EDB (Adjusted)'!$A$17:$J$2020,B$9,)</f>
        <v>Dunedin city</v>
      </c>
      <c r="C538" s="37" t="str">
        <f>VLOOKUP($A538,'AU2017-EDB (Adjusted)'!$A$17:$J$2020,C$9,)</f>
        <v>Aurora Energy</v>
      </c>
      <c r="D538" s="65">
        <f>VLOOKUP($A538,'AU2017-EDB (Adjusted)'!$A$17:$J$2020,D$9,)</f>
        <v>1950</v>
      </c>
      <c r="E538" s="65">
        <f>VLOOKUP($A538,'AU2017-EDB (Adjusted)'!$A$17:$J$2020,E$9,)</f>
        <v>1960</v>
      </c>
      <c r="F538" s="65">
        <f>VLOOKUP($A538,'AU2017-EDB (Adjusted)'!$A$17:$J$2020,F$9,)</f>
        <v>1960</v>
      </c>
    </row>
    <row r="539" spans="1:6" x14ac:dyDescent="0.25">
      <c r="A539" s="37" t="s">
        <v>1911</v>
      </c>
      <c r="B539" s="37" t="str">
        <f>VLOOKUP($A539,'AU2017-EDB (Adjusted)'!$A$17:$J$2020,B$9,)</f>
        <v>Dunedin city</v>
      </c>
      <c r="C539" s="37" t="str">
        <f>VLOOKUP($A539,'AU2017-EDB (Adjusted)'!$A$17:$J$2020,C$9,)</f>
        <v>Aurora Energy</v>
      </c>
      <c r="D539" s="65">
        <f>VLOOKUP($A539,'AU2017-EDB (Adjusted)'!$A$17:$J$2020,D$9,)</f>
        <v>830</v>
      </c>
      <c r="E539" s="65">
        <f>VLOOKUP($A539,'AU2017-EDB (Adjusted)'!$A$17:$J$2020,E$9,)</f>
        <v>820</v>
      </c>
      <c r="F539" s="65">
        <f>VLOOKUP($A539,'AU2017-EDB (Adjusted)'!$A$17:$J$2020,F$9,)</f>
        <v>820</v>
      </c>
    </row>
    <row r="540" spans="1:6" x14ac:dyDescent="0.25">
      <c r="A540" s="37" t="s">
        <v>1885</v>
      </c>
      <c r="B540" s="37" t="str">
        <f>VLOOKUP($A540,'AU2017-EDB (Adjusted)'!$A$17:$J$2020,B$9,)</f>
        <v>Dunedin city</v>
      </c>
      <c r="C540" s="37" t="str">
        <f>VLOOKUP($A540,'AU2017-EDB (Adjusted)'!$A$17:$J$2020,C$9,)</f>
        <v>Aurora Energy</v>
      </c>
      <c r="D540" s="65">
        <f>VLOOKUP($A540,'AU2017-EDB (Adjusted)'!$A$17:$J$2020,D$9,)</f>
        <v>3480</v>
      </c>
      <c r="E540" s="65">
        <f>VLOOKUP($A540,'AU2017-EDB (Adjusted)'!$A$17:$J$2020,E$9,)</f>
        <v>3600</v>
      </c>
      <c r="F540" s="65">
        <f>VLOOKUP($A540,'AU2017-EDB (Adjusted)'!$A$17:$J$2020,F$9,)</f>
        <v>3630</v>
      </c>
    </row>
    <row r="541" spans="1:6" x14ac:dyDescent="0.25">
      <c r="A541" s="37" t="s">
        <v>547</v>
      </c>
      <c r="B541" s="37" t="str">
        <f>VLOOKUP($A541,'AU2017-EDB (Adjusted)'!$A$17:$J$2020,B$9,)</f>
        <v>Dunedin city</v>
      </c>
      <c r="C541" s="37" t="str">
        <f>VLOOKUP($A541,'AU2017-EDB (Adjusted)'!$A$17:$J$2020,C$9,)</f>
        <v>Aurora Energy</v>
      </c>
      <c r="D541" s="65">
        <f>VLOOKUP($A541,'AU2017-EDB (Adjusted)'!$A$17:$J$2020,D$9,)</f>
        <v>470</v>
      </c>
      <c r="E541" s="65">
        <f>VLOOKUP($A541,'AU2017-EDB (Adjusted)'!$A$17:$J$2020,E$9,)</f>
        <v>460</v>
      </c>
      <c r="F541" s="65">
        <f>VLOOKUP($A541,'AU2017-EDB (Adjusted)'!$A$17:$J$2020,F$9,)</f>
        <v>450</v>
      </c>
    </row>
    <row r="542" spans="1:6" x14ac:dyDescent="0.25">
      <c r="A542" s="37" t="s">
        <v>538</v>
      </c>
      <c r="B542" s="37" t="str">
        <f>VLOOKUP($A542,'AU2017-EDB (Adjusted)'!$A$17:$J$2020,B$9,)</f>
        <v>Dunedin city</v>
      </c>
      <c r="C542" s="37" t="str">
        <f>VLOOKUP($A542,'AU2017-EDB (Adjusted)'!$A$17:$J$2020,C$9,)</f>
        <v>Aurora Energy</v>
      </c>
      <c r="D542" s="65">
        <f>VLOOKUP($A542,'AU2017-EDB (Adjusted)'!$A$17:$J$2020,D$9,)</f>
        <v>3190</v>
      </c>
      <c r="E542" s="65">
        <f>VLOOKUP($A542,'AU2017-EDB (Adjusted)'!$A$17:$J$2020,E$9,)</f>
        <v>3310</v>
      </c>
      <c r="F542" s="65">
        <f>VLOOKUP($A542,'AU2017-EDB (Adjusted)'!$A$17:$J$2020,F$9,)</f>
        <v>3440</v>
      </c>
    </row>
    <row r="543" spans="1:6" x14ac:dyDescent="0.25">
      <c r="A543" s="37" t="s">
        <v>1910</v>
      </c>
      <c r="B543" s="37" t="str">
        <f>VLOOKUP($A543,'AU2017-EDB (Adjusted)'!$A$17:$J$2020,B$9,)</f>
        <v>Dunedin city</v>
      </c>
      <c r="C543" s="37" t="str">
        <f>VLOOKUP($A543,'AU2017-EDB (Adjusted)'!$A$17:$J$2020,C$9,)</f>
        <v>Aurora Energy</v>
      </c>
      <c r="D543" s="65">
        <f>VLOOKUP($A543,'AU2017-EDB (Adjusted)'!$A$17:$J$2020,D$9,)</f>
        <v>4160</v>
      </c>
      <c r="E543" s="65">
        <f>VLOOKUP($A543,'AU2017-EDB (Adjusted)'!$A$17:$J$2020,E$9,)</f>
        <v>4260</v>
      </c>
      <c r="F543" s="65">
        <f>VLOOKUP($A543,'AU2017-EDB (Adjusted)'!$A$17:$J$2020,F$9,)</f>
        <v>4300</v>
      </c>
    </row>
    <row r="544" spans="1:6" x14ac:dyDescent="0.25">
      <c r="A544" s="37" t="s">
        <v>1897</v>
      </c>
      <c r="B544" s="37" t="str">
        <f>VLOOKUP($A544,'AU2017-EDB (Adjusted)'!$A$17:$J$2020,B$9,)</f>
        <v>Dunedin city</v>
      </c>
      <c r="C544" s="37" t="str">
        <f>VLOOKUP($A544,'AU2017-EDB (Adjusted)'!$A$17:$J$2020,C$9,)</f>
        <v>Aurora Energy</v>
      </c>
      <c r="D544" s="65">
        <f>VLOOKUP($A544,'AU2017-EDB (Adjusted)'!$A$17:$J$2020,D$9,)</f>
        <v>3450</v>
      </c>
      <c r="E544" s="65">
        <f>VLOOKUP($A544,'AU2017-EDB (Adjusted)'!$A$17:$J$2020,E$9,)</f>
        <v>3520</v>
      </c>
      <c r="F544" s="65">
        <f>VLOOKUP($A544,'AU2017-EDB (Adjusted)'!$A$17:$J$2020,F$9,)</f>
        <v>3470</v>
      </c>
    </row>
    <row r="545" spans="1:6" x14ac:dyDescent="0.25">
      <c r="A545" s="37" t="s">
        <v>535</v>
      </c>
      <c r="B545" s="37" t="str">
        <f>VLOOKUP($A545,'AU2017-EDB (Adjusted)'!$A$17:$J$2020,B$9,)</f>
        <v>Dunedin city</v>
      </c>
      <c r="C545" s="37" t="str">
        <f>VLOOKUP($A545,'AU2017-EDB (Adjusted)'!$A$17:$J$2020,C$9,)</f>
        <v>Aurora Energy</v>
      </c>
      <c r="D545" s="65">
        <f>VLOOKUP($A545,'AU2017-EDB (Adjusted)'!$A$17:$J$2020,D$9,)</f>
        <v>600</v>
      </c>
      <c r="E545" s="65">
        <f>VLOOKUP($A545,'AU2017-EDB (Adjusted)'!$A$17:$J$2020,E$9,)</f>
        <v>610</v>
      </c>
      <c r="F545" s="65">
        <f>VLOOKUP($A545,'AU2017-EDB (Adjusted)'!$A$17:$J$2020,F$9,)</f>
        <v>620</v>
      </c>
    </row>
    <row r="546" spans="1:6" x14ac:dyDescent="0.25">
      <c r="A546" s="37" t="s">
        <v>1882</v>
      </c>
      <c r="B546" s="37" t="str">
        <f>VLOOKUP($A546,'AU2017-EDB (Adjusted)'!$A$17:$J$2020,B$9,)</f>
        <v>Dunedin city</v>
      </c>
      <c r="C546" s="37" t="str">
        <f>VLOOKUP($A546,'AU2017-EDB (Adjusted)'!$A$17:$J$2020,C$9,)</f>
        <v>Aurora Energy</v>
      </c>
      <c r="D546" s="65">
        <f>VLOOKUP($A546,'AU2017-EDB (Adjusted)'!$A$17:$J$2020,D$9,)</f>
        <v>2100</v>
      </c>
      <c r="E546" s="65">
        <f>VLOOKUP($A546,'AU2017-EDB (Adjusted)'!$A$17:$J$2020,E$9,)</f>
        <v>2410</v>
      </c>
      <c r="F546" s="65">
        <f>VLOOKUP($A546,'AU2017-EDB (Adjusted)'!$A$17:$J$2020,F$9,)</f>
        <v>2520</v>
      </c>
    </row>
    <row r="547" spans="1:6" x14ac:dyDescent="0.25">
      <c r="A547" s="37" t="s">
        <v>1889</v>
      </c>
      <c r="B547" s="37" t="str">
        <f>VLOOKUP($A547,'AU2017-EDB (Adjusted)'!$A$17:$J$2020,B$9,)</f>
        <v>Dunedin city</v>
      </c>
      <c r="C547" s="37" t="str">
        <f>VLOOKUP($A547,'AU2017-EDB (Adjusted)'!$A$17:$J$2020,C$9,)</f>
        <v>Aurora Energy</v>
      </c>
      <c r="D547" s="65">
        <f>VLOOKUP($A547,'AU2017-EDB (Adjusted)'!$A$17:$J$2020,D$9,)</f>
        <v>830</v>
      </c>
      <c r="E547" s="65">
        <f>VLOOKUP($A547,'AU2017-EDB (Adjusted)'!$A$17:$J$2020,E$9,)</f>
        <v>840</v>
      </c>
      <c r="F547" s="65">
        <f>VLOOKUP($A547,'AU2017-EDB (Adjusted)'!$A$17:$J$2020,F$9,)</f>
        <v>860</v>
      </c>
    </row>
    <row r="548" spans="1:6" x14ac:dyDescent="0.25">
      <c r="A548" s="37" t="s">
        <v>536</v>
      </c>
      <c r="B548" s="37" t="str">
        <f>VLOOKUP($A548,'AU2017-EDB (Adjusted)'!$A$17:$J$2020,B$9,)</f>
        <v>Dunedin city</v>
      </c>
      <c r="C548" s="37" t="str">
        <f>VLOOKUP($A548,'AU2017-EDB (Adjusted)'!$A$17:$J$2020,C$9,)</f>
        <v>Aurora Energy</v>
      </c>
      <c r="D548" s="65">
        <f>VLOOKUP($A548,'AU2017-EDB (Adjusted)'!$A$17:$J$2020,D$9,)</f>
        <v>360</v>
      </c>
      <c r="E548" s="65">
        <f>VLOOKUP($A548,'AU2017-EDB (Adjusted)'!$A$17:$J$2020,E$9,)</f>
        <v>380</v>
      </c>
      <c r="F548" s="65">
        <f>VLOOKUP($A548,'AU2017-EDB (Adjusted)'!$A$17:$J$2020,F$9,)</f>
        <v>410</v>
      </c>
    </row>
    <row r="549" spans="1:6" x14ac:dyDescent="0.25">
      <c r="A549" s="37" t="s">
        <v>613</v>
      </c>
      <c r="B549" s="37" t="str">
        <f>VLOOKUP($A549,'AU2017-EDB (Adjusted)'!$A$17:$J$2020,B$9,)</f>
        <v>Dunedin city</v>
      </c>
      <c r="C549" s="37" t="str">
        <f>VLOOKUP($A549,'AU2017-EDB (Adjusted)'!$A$17:$J$2020,C$9,)</f>
        <v>None</v>
      </c>
      <c r="D549" s="65">
        <f>VLOOKUP($A549,'AU2017-EDB (Adjusted)'!$A$17:$J$2020,D$9,)</f>
        <v>0</v>
      </c>
      <c r="E549" s="65">
        <f>VLOOKUP($A549,'AU2017-EDB (Adjusted)'!$A$17:$J$2020,E$9,)</f>
        <v>0</v>
      </c>
      <c r="F549" s="65">
        <f>VLOOKUP($A549,'AU2017-EDB (Adjusted)'!$A$17:$J$2020,F$9,)</f>
        <v>0</v>
      </c>
    </row>
    <row r="550" spans="1:6" x14ac:dyDescent="0.25">
      <c r="A550" s="37" t="s">
        <v>531</v>
      </c>
      <c r="B550" s="37" t="str">
        <f>VLOOKUP($A550,'AU2017-EDB (Adjusted)'!$A$17:$J$2020,B$9,)</f>
        <v>Dunedin city</v>
      </c>
      <c r="C550" s="37" t="str">
        <f>VLOOKUP($A550,'AU2017-EDB (Adjusted)'!$A$17:$J$2020,C$9,)</f>
        <v>OtagoNet</v>
      </c>
      <c r="D550" s="65">
        <f>VLOOKUP($A550,'AU2017-EDB (Adjusted)'!$A$17:$J$2020,D$9,)</f>
        <v>270</v>
      </c>
      <c r="E550" s="65">
        <f>VLOOKUP($A550,'AU2017-EDB (Adjusted)'!$A$17:$J$2020,E$9,)</f>
        <v>270</v>
      </c>
      <c r="F550" s="65">
        <f>VLOOKUP($A550,'AU2017-EDB (Adjusted)'!$A$17:$J$2020,F$9,)</f>
        <v>270</v>
      </c>
    </row>
    <row r="551" spans="1:6" x14ac:dyDescent="0.25">
      <c r="A551" s="37" t="s">
        <v>533</v>
      </c>
      <c r="B551" s="37" t="str">
        <f>VLOOKUP($A551,'AU2017-EDB (Adjusted)'!$A$17:$J$2020,B$9,)</f>
        <v>Dunedin city</v>
      </c>
      <c r="C551" s="37" t="str">
        <f>VLOOKUP($A551,'AU2017-EDB (Adjusted)'!$A$17:$J$2020,C$9,)</f>
        <v>OtagoNet</v>
      </c>
      <c r="D551" s="65">
        <f>VLOOKUP($A551,'AU2017-EDB (Adjusted)'!$A$17:$J$2020,D$9,)</f>
        <v>1660</v>
      </c>
      <c r="E551" s="65">
        <f>VLOOKUP($A551,'AU2017-EDB (Adjusted)'!$A$17:$J$2020,E$9,)</f>
        <v>1750</v>
      </c>
      <c r="F551" s="65">
        <f>VLOOKUP($A551,'AU2017-EDB (Adjusted)'!$A$17:$J$2020,F$9,)</f>
        <v>1820</v>
      </c>
    </row>
    <row r="552" spans="1:6" x14ac:dyDescent="0.25">
      <c r="A552" s="37" t="s">
        <v>1874</v>
      </c>
      <c r="B552" s="37" t="str">
        <f>VLOOKUP($A552,'AU2017-EDB (Adjusted)'!$A$17:$J$2020,B$9,)</f>
        <v>Dunedin city</v>
      </c>
      <c r="C552" s="37" t="str">
        <f>VLOOKUP($A552,'AU2017-EDB (Adjusted)'!$A$17:$J$2020,C$9,)</f>
        <v>OtagoNet</v>
      </c>
      <c r="D552" s="65">
        <f>VLOOKUP($A552,'AU2017-EDB (Adjusted)'!$A$17:$J$2020,D$9,)</f>
        <v>80</v>
      </c>
      <c r="E552" s="65">
        <f>VLOOKUP($A552,'AU2017-EDB (Adjusted)'!$A$17:$J$2020,E$9,)</f>
        <v>80</v>
      </c>
      <c r="F552" s="65">
        <f>VLOOKUP($A552,'AU2017-EDB (Adjusted)'!$A$17:$J$2020,F$9,)</f>
        <v>90</v>
      </c>
    </row>
    <row r="553" spans="1:6" x14ac:dyDescent="0.25">
      <c r="A553" s="37" t="s">
        <v>1877</v>
      </c>
      <c r="B553" s="37" t="str">
        <f>VLOOKUP($A553,'AU2017-EDB (Adjusted)'!$A$17:$J$2020,B$9,)</f>
        <v>Dunedin city</v>
      </c>
      <c r="C553" s="37" t="str">
        <f>VLOOKUP($A553,'AU2017-EDB (Adjusted)'!$A$17:$J$2020,C$9,)</f>
        <v>OtagoNet</v>
      </c>
      <c r="D553" s="65">
        <f>VLOOKUP($A553,'AU2017-EDB (Adjusted)'!$A$17:$J$2020,D$9,)</f>
        <v>410</v>
      </c>
      <c r="E553" s="65">
        <f>VLOOKUP($A553,'AU2017-EDB (Adjusted)'!$A$17:$J$2020,E$9,)</f>
        <v>410</v>
      </c>
      <c r="F553" s="65">
        <f>VLOOKUP($A553,'AU2017-EDB (Adjusted)'!$A$17:$J$2020,F$9,)</f>
        <v>420</v>
      </c>
    </row>
    <row r="554" spans="1:6" x14ac:dyDescent="0.25">
      <c r="A554" s="37" t="s">
        <v>1878</v>
      </c>
      <c r="B554" s="37" t="str">
        <f>VLOOKUP($A554,'AU2017-EDB (Adjusted)'!$A$17:$J$2020,B$9,)</f>
        <v>Dunedin city</v>
      </c>
      <c r="C554" s="37" t="str">
        <f>VLOOKUP($A554,'AU2017-EDB (Adjusted)'!$A$17:$J$2020,C$9,)</f>
        <v>OtagoNet</v>
      </c>
      <c r="D554" s="65">
        <f>VLOOKUP($A554,'AU2017-EDB (Adjusted)'!$A$17:$J$2020,D$9,)</f>
        <v>150</v>
      </c>
      <c r="E554" s="65">
        <f>VLOOKUP($A554,'AU2017-EDB (Adjusted)'!$A$17:$J$2020,E$9,)</f>
        <v>150</v>
      </c>
      <c r="F554" s="65">
        <f>VLOOKUP($A554,'AU2017-EDB (Adjusted)'!$A$17:$J$2020,F$9,)</f>
        <v>140</v>
      </c>
    </row>
    <row r="555" spans="1:6" x14ac:dyDescent="0.25">
      <c r="A555" s="37" t="s">
        <v>539</v>
      </c>
      <c r="B555" s="37" t="str">
        <f>VLOOKUP($A555,'AU2017-EDB (Adjusted)'!$A$17:$J$2020,B$9,)</f>
        <v>Dunedin city</v>
      </c>
      <c r="C555" s="37" t="str">
        <f>VLOOKUP($A555,'AU2017-EDB (Adjusted)'!$A$17:$J$2020,C$9,)</f>
        <v>OtagoNet</v>
      </c>
      <c r="D555" s="65">
        <f>VLOOKUP($A555,'AU2017-EDB (Adjusted)'!$A$17:$J$2020,D$9,)</f>
        <v>460</v>
      </c>
      <c r="E555" s="65">
        <f>VLOOKUP($A555,'AU2017-EDB (Adjusted)'!$A$17:$J$2020,E$9,)</f>
        <v>470</v>
      </c>
      <c r="F555" s="65">
        <f>VLOOKUP($A555,'AU2017-EDB (Adjusted)'!$A$17:$J$2020,F$9,)</f>
        <v>490</v>
      </c>
    </row>
    <row r="556" spans="1:6" x14ac:dyDescent="0.25">
      <c r="A556" s="37" t="s">
        <v>530</v>
      </c>
      <c r="B556" s="37" t="str">
        <f>VLOOKUP($A556,'AU2017-EDB (Adjusted)'!$A$17:$J$2020,B$9,)</f>
        <v>Dunedin city</v>
      </c>
      <c r="C556" s="37" t="str">
        <f>VLOOKUP($A556,'AU2017-EDB (Adjusted)'!$A$17:$J$2020,C$9,)</f>
        <v>OtagoNet</v>
      </c>
      <c r="D556" s="65">
        <f>VLOOKUP($A556,'AU2017-EDB (Adjusted)'!$A$17:$J$2020,D$9,)</f>
        <v>1160</v>
      </c>
      <c r="E556" s="65">
        <f>VLOOKUP($A556,'AU2017-EDB (Adjusted)'!$A$17:$J$2020,E$9,)</f>
        <v>1170</v>
      </c>
      <c r="F556" s="65">
        <f>VLOOKUP($A556,'AU2017-EDB (Adjusted)'!$A$17:$J$2020,F$9,)</f>
        <v>1170</v>
      </c>
    </row>
    <row r="557" spans="1:6" x14ac:dyDescent="0.25">
      <c r="A557" s="37" t="s">
        <v>532</v>
      </c>
      <c r="B557" s="37" t="str">
        <f>VLOOKUP($A557,'AU2017-EDB (Adjusted)'!$A$17:$J$2020,B$9,)</f>
        <v>Dunedin city</v>
      </c>
      <c r="C557" s="37" t="str">
        <f>VLOOKUP($A557,'AU2017-EDB (Adjusted)'!$A$17:$J$2020,C$9,)</f>
        <v>OtagoNet</v>
      </c>
      <c r="D557" s="65">
        <f>VLOOKUP($A557,'AU2017-EDB (Adjusted)'!$A$17:$J$2020,D$9,)</f>
        <v>540</v>
      </c>
      <c r="E557" s="65">
        <f>VLOOKUP($A557,'AU2017-EDB (Adjusted)'!$A$17:$J$2020,E$9,)</f>
        <v>550</v>
      </c>
      <c r="F557" s="65">
        <f>VLOOKUP($A557,'AU2017-EDB (Adjusted)'!$A$17:$J$2020,F$9,)</f>
        <v>560</v>
      </c>
    </row>
    <row r="558" spans="1:6" x14ac:dyDescent="0.25">
      <c r="A558" s="37" t="s">
        <v>1880</v>
      </c>
      <c r="B558" s="37" t="str">
        <f>VLOOKUP($A558,'AU2017-EDB (Adjusted)'!$A$17:$J$2020,B$9,)</f>
        <v>Dunedin city</v>
      </c>
      <c r="C558" s="37" t="str">
        <f>VLOOKUP($A558,'AU2017-EDB (Adjusted)'!$A$17:$J$2020,C$9,)</f>
        <v>OtagoNet</v>
      </c>
      <c r="D558" s="65">
        <f>VLOOKUP($A558,'AU2017-EDB (Adjusted)'!$A$17:$J$2020,D$9,)</f>
        <v>460</v>
      </c>
      <c r="E558" s="65">
        <f>VLOOKUP($A558,'AU2017-EDB (Adjusted)'!$A$17:$J$2020,E$9,)</f>
        <v>460</v>
      </c>
      <c r="F558" s="65">
        <f>VLOOKUP($A558,'AU2017-EDB (Adjusted)'!$A$17:$J$2020,F$9,)</f>
        <v>470</v>
      </c>
    </row>
    <row r="559" spans="1:6" x14ac:dyDescent="0.25">
      <c r="A559" s="37" t="s">
        <v>135</v>
      </c>
      <c r="B559" s="37" t="str">
        <f>VLOOKUP($A559,'AU2017-EDB (Adjusted)'!$A$17:$J$2020,B$9,)</f>
        <v>Hauraki district</v>
      </c>
      <c r="C559" s="37" t="str">
        <f>VLOOKUP($A559,'AU2017-EDB (Adjusted)'!$A$17:$J$2020,C$9,)</f>
        <v>Counties Power</v>
      </c>
      <c r="D559" s="65">
        <f>VLOOKUP($A559,'AU2017-EDB (Adjusted)'!$A$17:$J$2020,D$9,)</f>
        <v>910</v>
      </c>
      <c r="E559" s="65">
        <f>VLOOKUP($A559,'AU2017-EDB (Adjusted)'!$A$17:$J$2020,E$9,)</f>
        <v>930</v>
      </c>
      <c r="F559" s="65">
        <f>VLOOKUP($A559,'AU2017-EDB (Adjusted)'!$A$17:$J$2020,F$9,)</f>
        <v>940</v>
      </c>
    </row>
    <row r="560" spans="1:6" x14ac:dyDescent="0.25">
      <c r="A560" s="37" t="s">
        <v>220</v>
      </c>
      <c r="B560" s="37" t="str">
        <f>VLOOKUP($A560,'AU2017-EDB (Adjusted)'!$A$17:$J$2020,B$9,)</f>
        <v>Hauraki district</v>
      </c>
      <c r="C560" s="37" t="str">
        <f>VLOOKUP($A560,'AU2017-EDB (Adjusted)'!$A$17:$J$2020,C$9,)</f>
        <v>Powerco</v>
      </c>
      <c r="D560" s="65">
        <f>VLOOKUP($A560,'AU2017-EDB (Adjusted)'!$A$17:$J$2020,D$9,)</f>
        <v>2860</v>
      </c>
      <c r="E560" s="65">
        <f>VLOOKUP($A560,'AU2017-EDB (Adjusted)'!$A$17:$J$2020,E$9,)</f>
        <v>2920</v>
      </c>
      <c r="F560" s="65">
        <f>VLOOKUP($A560,'AU2017-EDB (Adjusted)'!$A$17:$J$2020,F$9,)</f>
        <v>2940</v>
      </c>
    </row>
    <row r="561" spans="1:6" x14ac:dyDescent="0.25">
      <c r="A561" s="37" t="s">
        <v>223</v>
      </c>
      <c r="B561" s="37" t="str">
        <f>VLOOKUP($A561,'AU2017-EDB (Adjusted)'!$A$17:$J$2020,B$9,)</f>
        <v>Hauraki district</v>
      </c>
      <c r="C561" s="37" t="str">
        <f>VLOOKUP($A561,'AU2017-EDB (Adjusted)'!$A$17:$J$2020,C$9,)</f>
        <v>Powerco</v>
      </c>
      <c r="D561" s="65">
        <f>VLOOKUP($A561,'AU2017-EDB (Adjusted)'!$A$17:$J$2020,D$9,)</f>
        <v>470</v>
      </c>
      <c r="E561" s="65">
        <f>VLOOKUP($A561,'AU2017-EDB (Adjusted)'!$A$17:$J$2020,E$9,)</f>
        <v>480</v>
      </c>
      <c r="F561" s="65">
        <f>VLOOKUP($A561,'AU2017-EDB (Adjusted)'!$A$17:$J$2020,F$9,)</f>
        <v>490</v>
      </c>
    </row>
    <row r="562" spans="1:6" x14ac:dyDescent="0.25">
      <c r="A562" s="37" t="s">
        <v>1108</v>
      </c>
      <c r="B562" s="37" t="str">
        <f>VLOOKUP($A562,'AU2017-EDB (Adjusted)'!$A$17:$J$2020,B$9,)</f>
        <v>Hauraki district</v>
      </c>
      <c r="C562" s="37" t="str">
        <f>VLOOKUP($A562,'AU2017-EDB (Adjusted)'!$A$17:$J$2020,C$9,)</f>
        <v>Powerco</v>
      </c>
      <c r="D562" s="65">
        <f>VLOOKUP($A562,'AU2017-EDB (Adjusted)'!$A$17:$J$2020,D$9,)</f>
        <v>1410</v>
      </c>
      <c r="E562" s="65">
        <f>VLOOKUP($A562,'AU2017-EDB (Adjusted)'!$A$17:$J$2020,E$9,)</f>
        <v>1440</v>
      </c>
      <c r="F562" s="65">
        <f>VLOOKUP($A562,'AU2017-EDB (Adjusted)'!$A$17:$J$2020,F$9,)</f>
        <v>1460</v>
      </c>
    </row>
    <row r="563" spans="1:6" x14ac:dyDescent="0.25">
      <c r="A563" s="37" t="s">
        <v>225</v>
      </c>
      <c r="B563" s="37" t="str">
        <f>VLOOKUP($A563,'AU2017-EDB (Adjusted)'!$A$17:$J$2020,B$9,)</f>
        <v>Hauraki district</v>
      </c>
      <c r="C563" s="37" t="str">
        <f>VLOOKUP($A563,'AU2017-EDB (Adjusted)'!$A$17:$J$2020,C$9,)</f>
        <v>Powerco</v>
      </c>
      <c r="D563" s="65">
        <f>VLOOKUP($A563,'AU2017-EDB (Adjusted)'!$A$17:$J$2020,D$9,)</f>
        <v>3470</v>
      </c>
      <c r="E563" s="65">
        <f>VLOOKUP($A563,'AU2017-EDB (Adjusted)'!$A$17:$J$2020,E$9,)</f>
        <v>3550</v>
      </c>
      <c r="F563" s="65">
        <f>VLOOKUP($A563,'AU2017-EDB (Adjusted)'!$A$17:$J$2020,F$9,)</f>
        <v>3600</v>
      </c>
    </row>
    <row r="564" spans="1:6" x14ac:dyDescent="0.25">
      <c r="A564" s="37" t="s">
        <v>1110</v>
      </c>
      <c r="B564" s="37" t="str">
        <f>VLOOKUP($A564,'AU2017-EDB (Adjusted)'!$A$17:$J$2020,B$9,)</f>
        <v>Hauraki district</v>
      </c>
      <c r="C564" s="37" t="str">
        <f>VLOOKUP($A564,'AU2017-EDB (Adjusted)'!$A$17:$J$2020,C$9,)</f>
        <v>Powerco</v>
      </c>
      <c r="D564" s="65">
        <f>VLOOKUP($A564,'AU2017-EDB (Adjusted)'!$A$17:$J$2020,D$9,)</f>
        <v>4460</v>
      </c>
      <c r="E564" s="65">
        <f>VLOOKUP($A564,'AU2017-EDB (Adjusted)'!$A$17:$J$2020,E$9,)</f>
        <v>4600</v>
      </c>
      <c r="F564" s="65">
        <f>VLOOKUP($A564,'AU2017-EDB (Adjusted)'!$A$17:$J$2020,F$9,)</f>
        <v>4690</v>
      </c>
    </row>
    <row r="565" spans="1:6" x14ac:dyDescent="0.25">
      <c r="A565" s="37" t="s">
        <v>221</v>
      </c>
      <c r="B565" s="37" t="str">
        <f>VLOOKUP($A565,'AU2017-EDB (Adjusted)'!$A$17:$J$2020,B$9,)</f>
        <v>Hauraki district</v>
      </c>
      <c r="C565" s="37" t="str">
        <f>VLOOKUP($A565,'AU2017-EDB (Adjusted)'!$A$17:$J$2020,C$9,)</f>
        <v>Powerco</v>
      </c>
      <c r="D565" s="65">
        <f>VLOOKUP($A565,'AU2017-EDB (Adjusted)'!$A$17:$J$2020,D$9,)</f>
        <v>1450</v>
      </c>
      <c r="E565" s="65">
        <f>VLOOKUP($A565,'AU2017-EDB (Adjusted)'!$A$17:$J$2020,E$9,)</f>
        <v>1470</v>
      </c>
      <c r="F565" s="65">
        <f>VLOOKUP($A565,'AU2017-EDB (Adjusted)'!$A$17:$J$2020,F$9,)</f>
        <v>1490</v>
      </c>
    </row>
    <row r="566" spans="1:6" x14ac:dyDescent="0.25">
      <c r="A566" s="37" t="s">
        <v>226</v>
      </c>
      <c r="B566" s="37" t="str">
        <f>VLOOKUP($A566,'AU2017-EDB (Adjusted)'!$A$17:$J$2020,B$9,)</f>
        <v>Hauraki district</v>
      </c>
      <c r="C566" s="37" t="str">
        <f>VLOOKUP($A566,'AU2017-EDB (Adjusted)'!$A$17:$J$2020,C$9,)</f>
        <v>Powerco</v>
      </c>
      <c r="D566" s="65">
        <f>VLOOKUP($A566,'AU2017-EDB (Adjusted)'!$A$17:$J$2020,D$9,)</f>
        <v>5200</v>
      </c>
      <c r="E566" s="65">
        <f>VLOOKUP($A566,'AU2017-EDB (Adjusted)'!$A$17:$J$2020,E$9,)</f>
        <v>5270</v>
      </c>
      <c r="F566" s="65">
        <f>VLOOKUP($A566,'AU2017-EDB (Adjusted)'!$A$17:$J$2020,F$9,)</f>
        <v>5300</v>
      </c>
    </row>
    <row r="567" spans="1:6" x14ac:dyDescent="0.25">
      <c r="A567" s="37" t="s">
        <v>1979</v>
      </c>
      <c r="B567" s="37" t="str">
        <f>VLOOKUP($A567,'AU2017-EDB (Adjusted)'!$A$17:$J$2020,B$9,)</f>
        <v>Invercargill city</v>
      </c>
      <c r="C567" s="37" t="str">
        <f>VLOOKUP($A567,'AU2017-EDB (Adjusted)'!$A$17:$J$2020,C$9,)</f>
        <v>Electricity Invercargill</v>
      </c>
      <c r="D567" s="65">
        <f>VLOOKUP($A567,'AU2017-EDB (Adjusted)'!$A$17:$J$2020,D$9,)</f>
        <v>2000</v>
      </c>
      <c r="E567" s="65">
        <f>VLOOKUP($A567,'AU2017-EDB (Adjusted)'!$A$17:$J$2020,E$9,)</f>
        <v>2000</v>
      </c>
      <c r="F567" s="65">
        <f>VLOOKUP($A567,'AU2017-EDB (Adjusted)'!$A$17:$J$2020,F$9,)</f>
        <v>1990</v>
      </c>
    </row>
    <row r="568" spans="1:6" x14ac:dyDescent="0.25">
      <c r="A568" s="37" t="s">
        <v>573</v>
      </c>
      <c r="B568" s="37" t="str">
        <f>VLOOKUP($A568,'AU2017-EDB (Adjusted)'!$A$17:$J$2020,B$9,)</f>
        <v>Invercargill city</v>
      </c>
      <c r="C568" s="37" t="str">
        <f>VLOOKUP($A568,'AU2017-EDB (Adjusted)'!$A$17:$J$2020,C$9,)</f>
        <v>Electricity Invercargill</v>
      </c>
      <c r="D568" s="65">
        <f>VLOOKUP($A568,'AU2017-EDB (Adjusted)'!$A$17:$J$2020,D$9,)</f>
        <v>1850</v>
      </c>
      <c r="E568" s="65">
        <f>VLOOKUP($A568,'AU2017-EDB (Adjusted)'!$A$17:$J$2020,E$9,)</f>
        <v>1840</v>
      </c>
      <c r="F568" s="65">
        <f>VLOOKUP($A568,'AU2017-EDB (Adjusted)'!$A$17:$J$2020,F$9,)</f>
        <v>1840</v>
      </c>
    </row>
    <row r="569" spans="1:6" x14ac:dyDescent="0.25">
      <c r="A569" s="37" t="s">
        <v>572</v>
      </c>
      <c r="B569" s="37" t="str">
        <f>VLOOKUP($A569,'AU2017-EDB (Adjusted)'!$A$17:$J$2020,B$9,)</f>
        <v>Invercargill city</v>
      </c>
      <c r="C569" s="37" t="str">
        <f>VLOOKUP($A569,'AU2017-EDB (Adjusted)'!$A$17:$J$2020,C$9,)</f>
        <v>Electricity Invercargill</v>
      </c>
      <c r="D569" s="65">
        <f>VLOOKUP($A569,'AU2017-EDB (Adjusted)'!$A$17:$J$2020,D$9,)</f>
        <v>1880</v>
      </c>
      <c r="E569" s="65">
        <f>VLOOKUP($A569,'AU2017-EDB (Adjusted)'!$A$17:$J$2020,E$9,)</f>
        <v>1880</v>
      </c>
      <c r="F569" s="65">
        <f>VLOOKUP($A569,'AU2017-EDB (Adjusted)'!$A$17:$J$2020,F$9,)</f>
        <v>1880</v>
      </c>
    </row>
    <row r="570" spans="1:6" x14ac:dyDescent="0.25">
      <c r="A570" s="37" t="s">
        <v>1978</v>
      </c>
      <c r="B570" s="37" t="str">
        <f>VLOOKUP($A570,'AU2017-EDB (Adjusted)'!$A$17:$J$2020,B$9,)</f>
        <v>Invercargill city</v>
      </c>
      <c r="C570" s="37" t="str">
        <f>VLOOKUP($A570,'AU2017-EDB (Adjusted)'!$A$17:$J$2020,C$9,)</f>
        <v>Electricity Invercargill</v>
      </c>
      <c r="D570" s="65">
        <f>VLOOKUP($A570,'AU2017-EDB (Adjusted)'!$A$17:$J$2020,D$9,)</f>
        <v>2380</v>
      </c>
      <c r="E570" s="65">
        <f>VLOOKUP($A570,'AU2017-EDB (Adjusted)'!$A$17:$J$2020,E$9,)</f>
        <v>2410</v>
      </c>
      <c r="F570" s="65">
        <f>VLOOKUP($A570,'AU2017-EDB (Adjusted)'!$A$17:$J$2020,F$9,)</f>
        <v>2450</v>
      </c>
    </row>
    <row r="571" spans="1:6" x14ac:dyDescent="0.25">
      <c r="A571" s="37" t="s">
        <v>1976</v>
      </c>
      <c r="B571" s="37" t="str">
        <f>VLOOKUP($A571,'AU2017-EDB (Adjusted)'!$A$17:$J$2020,B$9,)</f>
        <v>Invercargill city</v>
      </c>
      <c r="C571" s="37" t="str">
        <f>VLOOKUP($A571,'AU2017-EDB (Adjusted)'!$A$17:$J$2020,C$9,)</f>
        <v>Electricity Invercargill</v>
      </c>
      <c r="D571" s="65">
        <f>VLOOKUP($A571,'AU2017-EDB (Adjusted)'!$A$17:$J$2020,D$9,)</f>
        <v>3860</v>
      </c>
      <c r="E571" s="65">
        <f>VLOOKUP($A571,'AU2017-EDB (Adjusted)'!$A$17:$J$2020,E$9,)</f>
        <v>3870</v>
      </c>
      <c r="F571" s="65">
        <f>VLOOKUP($A571,'AU2017-EDB (Adjusted)'!$A$17:$J$2020,F$9,)</f>
        <v>3880</v>
      </c>
    </row>
    <row r="572" spans="1:6" x14ac:dyDescent="0.25">
      <c r="A572" s="37" t="s">
        <v>1957</v>
      </c>
      <c r="B572" s="37" t="str">
        <f>VLOOKUP($A572,'AU2017-EDB (Adjusted)'!$A$17:$J$2020,B$9,)</f>
        <v>Invercargill city</v>
      </c>
      <c r="C572" s="37" t="str">
        <f>VLOOKUP($A572,'AU2017-EDB (Adjusted)'!$A$17:$J$2020,C$9,)</f>
        <v>Electricity Invercargill</v>
      </c>
      <c r="D572" s="65">
        <f>VLOOKUP($A572,'AU2017-EDB (Adjusted)'!$A$17:$J$2020,D$9,)</f>
        <v>2390</v>
      </c>
      <c r="E572" s="65">
        <f>VLOOKUP($A572,'AU2017-EDB (Adjusted)'!$A$17:$J$2020,E$9,)</f>
        <v>2400</v>
      </c>
      <c r="F572" s="65">
        <f>VLOOKUP($A572,'AU2017-EDB (Adjusted)'!$A$17:$J$2020,F$9,)</f>
        <v>2400</v>
      </c>
    </row>
    <row r="573" spans="1:6" x14ac:dyDescent="0.25">
      <c r="A573" s="37" t="s">
        <v>946</v>
      </c>
      <c r="B573" s="37" t="str">
        <f>VLOOKUP($A573,'AU2017-EDB (Adjusted)'!$A$17:$J$2020,B$9,)</f>
        <v>Invercargill city</v>
      </c>
      <c r="C573" s="37" t="str">
        <f>VLOOKUP($A573,'AU2017-EDB (Adjusted)'!$A$17:$J$2020,C$9,)</f>
        <v>Electricity Invercargill</v>
      </c>
      <c r="D573" s="65">
        <f>VLOOKUP($A573,'AU2017-EDB (Adjusted)'!$A$17:$J$2020,D$9,)</f>
        <v>3460</v>
      </c>
      <c r="E573" s="65">
        <f>VLOOKUP($A573,'AU2017-EDB (Adjusted)'!$A$17:$J$2020,E$9,)</f>
        <v>3480</v>
      </c>
      <c r="F573" s="65">
        <f>VLOOKUP($A573,'AU2017-EDB (Adjusted)'!$A$17:$J$2020,F$9,)</f>
        <v>3490</v>
      </c>
    </row>
    <row r="574" spans="1:6" x14ac:dyDescent="0.25">
      <c r="A574" s="37" t="s">
        <v>943</v>
      </c>
      <c r="B574" s="37" t="str">
        <f>VLOOKUP($A574,'AU2017-EDB (Adjusted)'!$A$17:$J$2020,B$9,)</f>
        <v>Invercargill city</v>
      </c>
      <c r="C574" s="37" t="str">
        <f>VLOOKUP($A574,'AU2017-EDB (Adjusted)'!$A$17:$J$2020,C$9,)</f>
        <v>Electricity Invercargill</v>
      </c>
      <c r="D574" s="65">
        <f>VLOOKUP($A574,'AU2017-EDB (Adjusted)'!$A$17:$J$2020,D$9,)</f>
        <v>3020</v>
      </c>
      <c r="E574" s="65">
        <f>VLOOKUP($A574,'AU2017-EDB (Adjusted)'!$A$17:$J$2020,E$9,)</f>
        <v>3040</v>
      </c>
      <c r="F574" s="65">
        <f>VLOOKUP($A574,'AU2017-EDB (Adjusted)'!$A$17:$J$2020,F$9,)</f>
        <v>3040</v>
      </c>
    </row>
    <row r="575" spans="1:6" x14ac:dyDescent="0.25">
      <c r="A575" s="37" t="s">
        <v>571</v>
      </c>
      <c r="B575" s="37" t="str">
        <f>VLOOKUP($A575,'AU2017-EDB (Adjusted)'!$A$17:$J$2020,B$9,)</f>
        <v>Invercargill city</v>
      </c>
      <c r="C575" s="37" t="str">
        <f>VLOOKUP($A575,'AU2017-EDB (Adjusted)'!$A$17:$J$2020,C$9,)</f>
        <v>Electricity Invercargill</v>
      </c>
      <c r="D575" s="65">
        <f>VLOOKUP($A575,'AU2017-EDB (Adjusted)'!$A$17:$J$2020,D$9,)</f>
        <v>800</v>
      </c>
      <c r="E575" s="65">
        <f>VLOOKUP($A575,'AU2017-EDB (Adjusted)'!$A$17:$J$2020,E$9,)</f>
        <v>810</v>
      </c>
      <c r="F575" s="65">
        <f>VLOOKUP($A575,'AU2017-EDB (Adjusted)'!$A$17:$J$2020,F$9,)</f>
        <v>820</v>
      </c>
    </row>
    <row r="576" spans="1:6" x14ac:dyDescent="0.25">
      <c r="A576" s="37" t="s">
        <v>570</v>
      </c>
      <c r="B576" s="37" t="str">
        <f>VLOOKUP($A576,'AU2017-EDB (Adjusted)'!$A$17:$J$2020,B$9,)</f>
        <v>Invercargill city</v>
      </c>
      <c r="C576" s="37" t="str">
        <f>VLOOKUP($A576,'AU2017-EDB (Adjusted)'!$A$17:$J$2020,C$9,)</f>
        <v>Electricity Invercargill</v>
      </c>
      <c r="D576" s="65">
        <f>VLOOKUP($A576,'AU2017-EDB (Adjusted)'!$A$17:$J$2020,D$9,)</f>
        <v>2970</v>
      </c>
      <c r="E576" s="65">
        <f>VLOOKUP($A576,'AU2017-EDB (Adjusted)'!$A$17:$J$2020,E$9,)</f>
        <v>3000</v>
      </c>
      <c r="F576" s="65">
        <f>VLOOKUP($A576,'AU2017-EDB (Adjusted)'!$A$17:$J$2020,F$9,)</f>
        <v>3020</v>
      </c>
    </row>
    <row r="577" spans="1:6" x14ac:dyDescent="0.25">
      <c r="A577" s="37" t="s">
        <v>1975</v>
      </c>
      <c r="B577" s="37" t="str">
        <f>VLOOKUP($A577,'AU2017-EDB (Adjusted)'!$A$17:$J$2020,B$9,)</f>
        <v>Invercargill city</v>
      </c>
      <c r="C577" s="37" t="str">
        <f>VLOOKUP($A577,'AU2017-EDB (Adjusted)'!$A$17:$J$2020,C$9,)</f>
        <v>Electricity Invercargill</v>
      </c>
      <c r="D577" s="65">
        <f>VLOOKUP($A577,'AU2017-EDB (Adjusted)'!$A$17:$J$2020,D$9,)</f>
        <v>4090</v>
      </c>
      <c r="E577" s="65">
        <f>VLOOKUP($A577,'AU2017-EDB (Adjusted)'!$A$17:$J$2020,E$9,)</f>
        <v>4110</v>
      </c>
      <c r="F577" s="65">
        <f>VLOOKUP($A577,'AU2017-EDB (Adjusted)'!$A$17:$J$2020,F$9,)</f>
        <v>4100</v>
      </c>
    </row>
    <row r="578" spans="1:6" x14ac:dyDescent="0.25">
      <c r="A578" s="37" t="s">
        <v>967</v>
      </c>
      <c r="B578" s="37" t="str">
        <f>VLOOKUP($A578,'AU2017-EDB (Adjusted)'!$A$17:$J$2020,B$9,)</f>
        <v>Invercargill city</v>
      </c>
      <c r="C578" s="37" t="str">
        <f>VLOOKUP($A578,'AU2017-EDB (Adjusted)'!$A$17:$J$2020,C$9,)</f>
        <v>Electricity Invercargill</v>
      </c>
      <c r="D578" s="65">
        <f>VLOOKUP($A578,'AU2017-EDB (Adjusted)'!$A$17:$J$2020,D$9,)</f>
        <v>2530</v>
      </c>
      <c r="E578" s="65">
        <f>VLOOKUP($A578,'AU2017-EDB (Adjusted)'!$A$17:$J$2020,E$9,)</f>
        <v>2550</v>
      </c>
      <c r="F578" s="65">
        <f>VLOOKUP($A578,'AU2017-EDB (Adjusted)'!$A$17:$J$2020,F$9,)</f>
        <v>2550</v>
      </c>
    </row>
    <row r="579" spans="1:6" x14ac:dyDescent="0.25">
      <c r="A579" s="37" t="s">
        <v>1956</v>
      </c>
      <c r="B579" s="37" t="str">
        <f>VLOOKUP($A579,'AU2017-EDB (Adjusted)'!$A$17:$J$2020,B$9,)</f>
        <v>Invercargill city</v>
      </c>
      <c r="C579" s="37" t="str">
        <f>VLOOKUP($A579,'AU2017-EDB (Adjusted)'!$A$17:$J$2020,C$9,)</f>
        <v>Electricity Invercargill</v>
      </c>
      <c r="D579" s="65">
        <f>VLOOKUP($A579,'AU2017-EDB (Adjusted)'!$A$17:$J$2020,D$9,)</f>
        <v>2500</v>
      </c>
      <c r="E579" s="65">
        <f>VLOOKUP($A579,'AU2017-EDB (Adjusted)'!$A$17:$J$2020,E$9,)</f>
        <v>2510</v>
      </c>
      <c r="F579" s="65">
        <f>VLOOKUP($A579,'AU2017-EDB (Adjusted)'!$A$17:$J$2020,F$9,)</f>
        <v>2510</v>
      </c>
    </row>
    <row r="580" spans="1:6" x14ac:dyDescent="0.25">
      <c r="A580" s="37" t="s">
        <v>1977</v>
      </c>
      <c r="B580" s="37" t="str">
        <f>VLOOKUP($A580,'AU2017-EDB (Adjusted)'!$A$17:$J$2020,B$9,)</f>
        <v>Invercargill city</v>
      </c>
      <c r="C580" s="37" t="str">
        <f>VLOOKUP($A580,'AU2017-EDB (Adjusted)'!$A$17:$J$2020,C$9,)</f>
        <v>Electricity Invercargill</v>
      </c>
      <c r="D580" s="65">
        <f>VLOOKUP($A580,'AU2017-EDB (Adjusted)'!$A$17:$J$2020,D$9,)</f>
        <v>120</v>
      </c>
      <c r="E580" s="65">
        <f>VLOOKUP($A580,'AU2017-EDB (Adjusted)'!$A$17:$J$2020,E$9,)</f>
        <v>130</v>
      </c>
      <c r="F580" s="65">
        <f>VLOOKUP($A580,'AU2017-EDB (Adjusted)'!$A$17:$J$2020,F$9,)</f>
        <v>140</v>
      </c>
    </row>
    <row r="581" spans="1:6" x14ac:dyDescent="0.25">
      <c r="A581" s="37" t="s">
        <v>568</v>
      </c>
      <c r="B581" s="37" t="str">
        <f>VLOOKUP($A581,'AU2017-EDB (Adjusted)'!$A$17:$J$2020,B$9,)</f>
        <v>Invercargill city</v>
      </c>
      <c r="C581" s="37" t="str">
        <f>VLOOKUP($A581,'AU2017-EDB (Adjusted)'!$A$17:$J$2020,C$9,)</f>
        <v>Electricity Invercargill</v>
      </c>
      <c r="D581" s="65">
        <f>VLOOKUP($A581,'AU2017-EDB (Adjusted)'!$A$17:$J$2020,D$9,)</f>
        <v>3250</v>
      </c>
      <c r="E581" s="65">
        <f>VLOOKUP($A581,'AU2017-EDB (Adjusted)'!$A$17:$J$2020,E$9,)</f>
        <v>3260</v>
      </c>
      <c r="F581" s="65">
        <f>VLOOKUP($A581,'AU2017-EDB (Adjusted)'!$A$17:$J$2020,F$9,)</f>
        <v>3260</v>
      </c>
    </row>
    <row r="582" spans="1:6" x14ac:dyDescent="0.25">
      <c r="A582" s="37" t="s">
        <v>2034</v>
      </c>
      <c r="B582" s="37" t="str">
        <f>VLOOKUP($A582,'AU2017-EDB (Adjusted)'!$A$17:$J$2020,B$9,)</f>
        <v>Invercargill city</v>
      </c>
      <c r="C582" s="37" t="str">
        <f>VLOOKUP($A582,'AU2017-EDB (Adjusted)'!$A$17:$J$2020,C$9,)</f>
        <v>None</v>
      </c>
      <c r="D582" s="65">
        <f>VLOOKUP($A582,'AU2017-EDB (Adjusted)'!$A$17:$J$2020,D$9,)</f>
        <v>0</v>
      </c>
      <c r="E582" s="65">
        <f>VLOOKUP($A582,'AU2017-EDB (Adjusted)'!$A$17:$J$2020,E$9,)</f>
        <v>0</v>
      </c>
      <c r="F582" s="65">
        <f>VLOOKUP($A582,'AU2017-EDB (Adjusted)'!$A$17:$J$2020,F$9,)</f>
        <v>0</v>
      </c>
    </row>
    <row r="583" spans="1:6" x14ac:dyDescent="0.25">
      <c r="A583" s="37" t="s">
        <v>2036</v>
      </c>
      <c r="B583" s="37" t="str">
        <f>VLOOKUP($A583,'AU2017-EDB (Adjusted)'!$A$17:$J$2020,B$9,)</f>
        <v>Invercargill city</v>
      </c>
      <c r="C583" s="37" t="str">
        <f>VLOOKUP($A583,'AU2017-EDB (Adjusted)'!$A$17:$J$2020,C$9,)</f>
        <v>None</v>
      </c>
      <c r="D583" s="65">
        <f>VLOOKUP($A583,'AU2017-EDB (Adjusted)'!$A$17:$J$2020,D$9,)</f>
        <v>0</v>
      </c>
      <c r="E583" s="65">
        <f>VLOOKUP($A583,'AU2017-EDB (Adjusted)'!$A$17:$J$2020,E$9,)</f>
        <v>0</v>
      </c>
      <c r="F583" s="65">
        <f>VLOOKUP($A583,'AU2017-EDB (Adjusted)'!$A$17:$J$2020,F$9,)</f>
        <v>0</v>
      </c>
    </row>
    <row r="584" spans="1:6" x14ac:dyDescent="0.25">
      <c r="A584" s="37" t="s">
        <v>2037</v>
      </c>
      <c r="B584" s="37" t="str">
        <f>VLOOKUP($A584,'AU2017-EDB (Adjusted)'!$A$17:$J$2020,B$9,)</f>
        <v>Invercargill city</v>
      </c>
      <c r="C584" s="37" t="str">
        <f>VLOOKUP($A584,'AU2017-EDB (Adjusted)'!$A$17:$J$2020,C$9,)</f>
        <v>None</v>
      </c>
      <c r="D584" s="65">
        <f>VLOOKUP($A584,'AU2017-EDB (Adjusted)'!$A$17:$J$2020,D$9,)</f>
        <v>0</v>
      </c>
      <c r="E584" s="65">
        <f>VLOOKUP($A584,'AU2017-EDB (Adjusted)'!$A$17:$J$2020,E$9,)</f>
        <v>0</v>
      </c>
      <c r="F584" s="65">
        <f>VLOOKUP($A584,'AU2017-EDB (Adjusted)'!$A$17:$J$2020,F$9,)</f>
        <v>0</v>
      </c>
    </row>
    <row r="585" spans="1:6" x14ac:dyDescent="0.25">
      <c r="A585" s="37" t="s">
        <v>564</v>
      </c>
      <c r="B585" s="37" t="str">
        <f>VLOOKUP($A585,'AU2017-EDB (Adjusted)'!$A$17:$J$2020,B$9,)</f>
        <v>Invercargill city</v>
      </c>
      <c r="C585" s="37" t="str">
        <f>VLOOKUP($A585,'AU2017-EDB (Adjusted)'!$A$17:$J$2020,C$9,)</f>
        <v>The Power Company</v>
      </c>
      <c r="D585" s="65">
        <f>VLOOKUP($A585,'AU2017-EDB (Adjusted)'!$A$17:$J$2020,D$9,)</f>
        <v>200</v>
      </c>
      <c r="E585" s="65">
        <f>VLOOKUP($A585,'AU2017-EDB (Adjusted)'!$A$17:$J$2020,E$9,)</f>
        <v>200</v>
      </c>
      <c r="F585" s="65">
        <f>VLOOKUP($A585,'AU2017-EDB (Adjusted)'!$A$17:$J$2020,F$9,)</f>
        <v>200</v>
      </c>
    </row>
    <row r="586" spans="1:6" x14ac:dyDescent="0.25">
      <c r="A586" s="37" t="s">
        <v>1959</v>
      </c>
      <c r="B586" s="37" t="str">
        <f>VLOOKUP($A586,'AU2017-EDB (Adjusted)'!$A$17:$J$2020,B$9,)</f>
        <v>Invercargill city</v>
      </c>
      <c r="C586" s="37" t="str">
        <f>VLOOKUP($A586,'AU2017-EDB (Adjusted)'!$A$17:$J$2020,C$9,)</f>
        <v>The Power Company</v>
      </c>
      <c r="D586" s="65">
        <f>VLOOKUP($A586,'AU2017-EDB (Adjusted)'!$A$17:$J$2020,D$9,)</f>
        <v>400</v>
      </c>
      <c r="E586" s="65">
        <f>VLOOKUP($A586,'AU2017-EDB (Adjusted)'!$A$17:$J$2020,E$9,)</f>
        <v>440</v>
      </c>
      <c r="F586" s="65">
        <f>VLOOKUP($A586,'AU2017-EDB (Adjusted)'!$A$17:$J$2020,F$9,)</f>
        <v>470</v>
      </c>
    </row>
    <row r="587" spans="1:6" x14ac:dyDescent="0.25">
      <c r="A587" s="37" t="s">
        <v>1954</v>
      </c>
      <c r="B587" s="37" t="str">
        <f>VLOOKUP($A587,'AU2017-EDB (Adjusted)'!$A$17:$J$2020,B$9,)</f>
        <v>Invercargill city</v>
      </c>
      <c r="C587" s="37" t="str">
        <f>VLOOKUP($A587,'AU2017-EDB (Adjusted)'!$A$17:$J$2020,C$9,)</f>
        <v>The Power Company</v>
      </c>
      <c r="D587" s="65">
        <f>VLOOKUP($A587,'AU2017-EDB (Adjusted)'!$A$17:$J$2020,D$9,)</f>
        <v>3720</v>
      </c>
      <c r="E587" s="65">
        <f>VLOOKUP($A587,'AU2017-EDB (Adjusted)'!$A$17:$J$2020,E$9,)</f>
        <v>3750</v>
      </c>
      <c r="F587" s="65">
        <f>VLOOKUP($A587,'AU2017-EDB (Adjusted)'!$A$17:$J$2020,F$9,)</f>
        <v>3750</v>
      </c>
    </row>
    <row r="588" spans="1:6" x14ac:dyDescent="0.25">
      <c r="A588" s="37" t="s">
        <v>109</v>
      </c>
      <c r="B588" s="37" t="str">
        <f>VLOOKUP($A588,'AU2017-EDB (Adjusted)'!$A$17:$J$2020,B$9,)</f>
        <v>Invercargill city</v>
      </c>
      <c r="C588" s="37" t="str">
        <f>VLOOKUP($A588,'AU2017-EDB (Adjusted)'!$A$17:$J$2020,C$9,)</f>
        <v>The Power Company</v>
      </c>
      <c r="D588" s="65">
        <f>VLOOKUP($A588,'AU2017-EDB (Adjusted)'!$A$17:$J$2020,D$9,)</f>
        <v>950</v>
      </c>
      <c r="E588" s="65">
        <f>VLOOKUP($A588,'AU2017-EDB (Adjusted)'!$A$17:$J$2020,E$9,)</f>
        <v>1000</v>
      </c>
      <c r="F588" s="65">
        <f>VLOOKUP($A588,'AU2017-EDB (Adjusted)'!$A$17:$J$2020,F$9,)</f>
        <v>1040</v>
      </c>
    </row>
    <row r="589" spans="1:6" x14ac:dyDescent="0.25">
      <c r="A589" s="37" t="s">
        <v>1980</v>
      </c>
      <c r="B589" s="37" t="str">
        <f>VLOOKUP($A589,'AU2017-EDB (Adjusted)'!$A$17:$J$2020,B$9,)</f>
        <v>Invercargill city</v>
      </c>
      <c r="C589" s="37" t="str">
        <f>VLOOKUP($A589,'AU2017-EDB (Adjusted)'!$A$17:$J$2020,C$9,)</f>
        <v>The Power Company</v>
      </c>
      <c r="D589" s="65">
        <f>VLOOKUP($A589,'AU2017-EDB (Adjusted)'!$A$17:$J$2020,D$9,)</f>
        <v>3620</v>
      </c>
      <c r="E589" s="65">
        <f>VLOOKUP($A589,'AU2017-EDB (Adjusted)'!$A$17:$J$2020,E$9,)</f>
        <v>3650</v>
      </c>
      <c r="F589" s="65">
        <f>VLOOKUP($A589,'AU2017-EDB (Adjusted)'!$A$17:$J$2020,F$9,)</f>
        <v>3630</v>
      </c>
    </row>
    <row r="590" spans="1:6" x14ac:dyDescent="0.25">
      <c r="A590" s="37" t="s">
        <v>1955</v>
      </c>
      <c r="B590" s="37" t="str">
        <f>VLOOKUP($A590,'AU2017-EDB (Adjusted)'!$A$17:$J$2020,B$9,)</f>
        <v>Invercargill city</v>
      </c>
      <c r="C590" s="37" t="str">
        <f>VLOOKUP($A590,'AU2017-EDB (Adjusted)'!$A$17:$J$2020,C$9,)</f>
        <v>The Power Company</v>
      </c>
      <c r="D590" s="65">
        <f>VLOOKUP($A590,'AU2017-EDB (Adjusted)'!$A$17:$J$2020,D$9,)</f>
        <v>1540</v>
      </c>
      <c r="E590" s="65">
        <f>VLOOKUP($A590,'AU2017-EDB (Adjusted)'!$A$17:$J$2020,E$9,)</f>
        <v>1620</v>
      </c>
      <c r="F590" s="65">
        <f>VLOOKUP($A590,'AU2017-EDB (Adjusted)'!$A$17:$J$2020,F$9,)</f>
        <v>1700</v>
      </c>
    </row>
    <row r="591" spans="1:6" x14ac:dyDescent="0.25">
      <c r="A591" s="37" t="s">
        <v>1958</v>
      </c>
      <c r="B591" s="37" t="str">
        <f>VLOOKUP($A591,'AU2017-EDB (Adjusted)'!$A$17:$J$2020,B$9,)</f>
        <v>Invercargill city</v>
      </c>
      <c r="C591" s="37" t="str">
        <f>VLOOKUP($A591,'AU2017-EDB (Adjusted)'!$A$17:$J$2020,C$9,)</f>
        <v>The Power Company</v>
      </c>
      <c r="D591" s="65">
        <f>VLOOKUP($A591,'AU2017-EDB (Adjusted)'!$A$17:$J$2020,D$9,)</f>
        <v>810</v>
      </c>
      <c r="E591" s="65">
        <f>VLOOKUP($A591,'AU2017-EDB (Adjusted)'!$A$17:$J$2020,E$9,)</f>
        <v>840</v>
      </c>
      <c r="F591" s="65">
        <f>VLOOKUP($A591,'AU2017-EDB (Adjusted)'!$A$17:$J$2020,F$9,)</f>
        <v>870</v>
      </c>
    </row>
    <row r="592" spans="1:6" x14ac:dyDescent="0.25">
      <c r="A592" s="37" t="s">
        <v>1965</v>
      </c>
      <c r="B592" s="37" t="str">
        <f>VLOOKUP($A592,'AU2017-EDB (Adjusted)'!$A$17:$J$2020,B$9,)</f>
        <v>Invercargill city</v>
      </c>
      <c r="C592" s="37" t="str">
        <f>VLOOKUP($A592,'AU2017-EDB (Adjusted)'!$A$17:$J$2020,C$9,)</f>
        <v>The Power Company</v>
      </c>
      <c r="D592" s="65">
        <f>VLOOKUP($A592,'AU2017-EDB (Adjusted)'!$A$17:$J$2020,D$9,)</f>
        <v>650</v>
      </c>
      <c r="E592" s="65">
        <f>VLOOKUP($A592,'AU2017-EDB (Adjusted)'!$A$17:$J$2020,E$9,)</f>
        <v>660</v>
      </c>
      <c r="F592" s="65">
        <f>VLOOKUP($A592,'AU2017-EDB (Adjusted)'!$A$17:$J$2020,F$9,)</f>
        <v>670</v>
      </c>
    </row>
    <row r="593" spans="1:6" x14ac:dyDescent="0.25">
      <c r="A593" s="37" t="s">
        <v>1963</v>
      </c>
      <c r="B593" s="37" t="str">
        <f>VLOOKUP($A593,'AU2017-EDB (Adjusted)'!$A$17:$J$2020,B$9,)</f>
        <v>Invercargill city</v>
      </c>
      <c r="C593" s="37" t="str">
        <f>VLOOKUP($A593,'AU2017-EDB (Adjusted)'!$A$17:$J$2020,C$9,)</f>
        <v>The Power Company</v>
      </c>
      <c r="D593" s="65">
        <f>VLOOKUP($A593,'AU2017-EDB (Adjusted)'!$A$17:$J$2020,D$9,)</f>
        <v>610</v>
      </c>
      <c r="E593" s="65">
        <f>VLOOKUP($A593,'AU2017-EDB (Adjusted)'!$A$17:$J$2020,E$9,)</f>
        <v>640</v>
      </c>
      <c r="F593" s="65">
        <f>VLOOKUP($A593,'AU2017-EDB (Adjusted)'!$A$17:$J$2020,F$9,)</f>
        <v>670</v>
      </c>
    </row>
    <row r="594" spans="1:6" x14ac:dyDescent="0.25">
      <c r="A594" s="37" t="s">
        <v>1960</v>
      </c>
      <c r="B594" s="37" t="str">
        <f>VLOOKUP($A594,'AU2017-EDB (Adjusted)'!$A$17:$J$2020,B$9,)</f>
        <v>Invercargill city</v>
      </c>
      <c r="C594" s="37" t="str">
        <f>VLOOKUP($A594,'AU2017-EDB (Adjusted)'!$A$17:$J$2020,C$9,)</f>
        <v>The Power Company</v>
      </c>
      <c r="D594" s="65">
        <f>VLOOKUP($A594,'AU2017-EDB (Adjusted)'!$A$17:$J$2020,D$9,)</f>
        <v>2720</v>
      </c>
      <c r="E594" s="65">
        <f>VLOOKUP($A594,'AU2017-EDB (Adjusted)'!$A$17:$J$2020,E$9,)</f>
        <v>2770</v>
      </c>
      <c r="F594" s="65">
        <f>VLOOKUP($A594,'AU2017-EDB (Adjusted)'!$A$17:$J$2020,F$9,)</f>
        <v>2810</v>
      </c>
    </row>
    <row r="595" spans="1:6" x14ac:dyDescent="0.25">
      <c r="A595" s="37" t="s">
        <v>1981</v>
      </c>
      <c r="B595" s="37" t="str">
        <f>VLOOKUP($A595,'AU2017-EDB (Adjusted)'!$A$17:$J$2020,B$9,)</f>
        <v>Invercargill city</v>
      </c>
      <c r="C595" s="37" t="str">
        <f>VLOOKUP($A595,'AU2017-EDB (Adjusted)'!$A$17:$J$2020,C$9,)</f>
        <v>The Power Company</v>
      </c>
      <c r="D595" s="65">
        <f>VLOOKUP($A595,'AU2017-EDB (Adjusted)'!$A$17:$J$2020,D$9,)</f>
        <v>300</v>
      </c>
      <c r="E595" s="65">
        <f>VLOOKUP($A595,'AU2017-EDB (Adjusted)'!$A$17:$J$2020,E$9,)</f>
        <v>310</v>
      </c>
      <c r="F595" s="65">
        <f>VLOOKUP($A595,'AU2017-EDB (Adjusted)'!$A$17:$J$2020,F$9,)</f>
        <v>310</v>
      </c>
    </row>
    <row r="596" spans="1:6" x14ac:dyDescent="0.25">
      <c r="A596" s="37" t="s">
        <v>1967</v>
      </c>
      <c r="B596" s="37" t="str">
        <f>VLOOKUP($A596,'AU2017-EDB (Adjusted)'!$A$17:$J$2020,B$9,)</f>
        <v>Invercargill city</v>
      </c>
      <c r="C596" s="37" t="str">
        <f>VLOOKUP($A596,'AU2017-EDB (Adjusted)'!$A$17:$J$2020,C$9,)</f>
        <v>The Power Company</v>
      </c>
      <c r="D596" s="65">
        <f>VLOOKUP($A596,'AU2017-EDB (Adjusted)'!$A$17:$J$2020,D$9,)</f>
        <v>0</v>
      </c>
      <c r="E596" s="65">
        <f>VLOOKUP($A596,'AU2017-EDB (Adjusted)'!$A$17:$J$2020,E$9,)</f>
        <v>0</v>
      </c>
      <c r="F596" s="65">
        <f>VLOOKUP($A596,'AU2017-EDB (Adjusted)'!$A$17:$J$2020,F$9,)</f>
        <v>0</v>
      </c>
    </row>
    <row r="597" spans="1:6" x14ac:dyDescent="0.25">
      <c r="A597" s="37" t="s">
        <v>1974</v>
      </c>
      <c r="B597" s="37" t="str">
        <f>VLOOKUP($A597,'AU2017-EDB (Adjusted)'!$A$17:$J$2020,B$9,)</f>
        <v>Invercargill city</v>
      </c>
      <c r="C597" s="37" t="str">
        <f>VLOOKUP($A597,'AU2017-EDB (Adjusted)'!$A$17:$J$2020,C$9,)</f>
        <v>The Power Company</v>
      </c>
      <c r="D597" s="65">
        <f>VLOOKUP($A597,'AU2017-EDB (Adjusted)'!$A$17:$J$2020,D$9,)</f>
        <v>2720</v>
      </c>
      <c r="E597" s="65">
        <f>VLOOKUP($A597,'AU2017-EDB (Adjusted)'!$A$17:$J$2020,E$9,)</f>
        <v>2770</v>
      </c>
      <c r="F597" s="65">
        <f>VLOOKUP($A597,'AU2017-EDB (Adjusted)'!$A$17:$J$2020,F$9,)</f>
        <v>2810</v>
      </c>
    </row>
    <row r="598" spans="1:6" x14ac:dyDescent="0.25">
      <c r="A598" s="37" t="s">
        <v>1634</v>
      </c>
      <c r="B598" s="37" t="str">
        <f>VLOOKUP($A598,'AU2017-EDB (Adjusted)'!$A$17:$J$2020,B$9,)</f>
        <v>Nelson city</v>
      </c>
      <c r="C598" s="37" t="str">
        <f>VLOOKUP($A598,'AU2017-EDB (Adjusted)'!$A$17:$J$2020,C$9,)</f>
        <v>Nelson Electricity</v>
      </c>
      <c r="D598" s="65">
        <f>VLOOKUP($A598,'AU2017-EDB (Adjusted)'!$A$17:$J$2020,D$9,)</f>
        <v>1300</v>
      </c>
      <c r="E598" s="65">
        <f>VLOOKUP($A598,'AU2017-EDB (Adjusted)'!$A$17:$J$2020,E$9,)</f>
        <v>1310</v>
      </c>
      <c r="F598" s="65">
        <f>VLOOKUP($A598,'AU2017-EDB (Adjusted)'!$A$17:$J$2020,F$9,)</f>
        <v>1310</v>
      </c>
    </row>
    <row r="599" spans="1:6" x14ac:dyDescent="0.25">
      <c r="A599" s="37" t="s">
        <v>1630</v>
      </c>
      <c r="B599" s="37" t="str">
        <f>VLOOKUP($A599,'AU2017-EDB (Adjusted)'!$A$17:$J$2020,B$9,)</f>
        <v>Nelson city</v>
      </c>
      <c r="C599" s="37" t="str">
        <f>VLOOKUP($A599,'AU2017-EDB (Adjusted)'!$A$17:$J$2020,C$9,)</f>
        <v>Nelson Electricity</v>
      </c>
      <c r="D599" s="65">
        <f>VLOOKUP($A599,'AU2017-EDB (Adjusted)'!$A$17:$J$2020,D$9,)</f>
        <v>1390</v>
      </c>
      <c r="E599" s="65">
        <f>VLOOKUP($A599,'AU2017-EDB (Adjusted)'!$A$17:$J$2020,E$9,)</f>
        <v>1410</v>
      </c>
      <c r="F599" s="65">
        <f>VLOOKUP($A599,'AU2017-EDB (Adjusted)'!$A$17:$J$2020,F$9,)</f>
        <v>1430</v>
      </c>
    </row>
    <row r="600" spans="1:6" x14ac:dyDescent="0.25">
      <c r="A600" s="37" t="s">
        <v>784</v>
      </c>
      <c r="B600" s="37" t="str">
        <f>VLOOKUP($A600,'AU2017-EDB (Adjusted)'!$A$17:$J$2020,B$9,)</f>
        <v>Nelson city</v>
      </c>
      <c r="C600" s="37" t="str">
        <f>VLOOKUP($A600,'AU2017-EDB (Adjusted)'!$A$17:$J$2020,C$9,)</f>
        <v>Nelson Electricity</v>
      </c>
      <c r="D600" s="65">
        <f>VLOOKUP($A600,'AU2017-EDB (Adjusted)'!$A$17:$J$2020,D$9,)</f>
        <v>1620</v>
      </c>
      <c r="E600" s="65">
        <f>VLOOKUP($A600,'AU2017-EDB (Adjusted)'!$A$17:$J$2020,E$9,)</f>
        <v>1640</v>
      </c>
      <c r="F600" s="65">
        <f>VLOOKUP($A600,'AU2017-EDB (Adjusted)'!$A$17:$J$2020,F$9,)</f>
        <v>1650</v>
      </c>
    </row>
    <row r="601" spans="1:6" x14ac:dyDescent="0.25">
      <c r="A601" s="37" t="s">
        <v>1632</v>
      </c>
      <c r="B601" s="37" t="str">
        <f>VLOOKUP($A601,'AU2017-EDB (Adjusted)'!$A$17:$J$2020,B$9,)</f>
        <v>Nelson city</v>
      </c>
      <c r="C601" s="37" t="str">
        <f>VLOOKUP($A601,'AU2017-EDB (Adjusted)'!$A$17:$J$2020,C$9,)</f>
        <v>Nelson Electricity</v>
      </c>
      <c r="D601" s="65">
        <f>VLOOKUP($A601,'AU2017-EDB (Adjusted)'!$A$17:$J$2020,D$9,)</f>
        <v>1840</v>
      </c>
      <c r="E601" s="65">
        <f>VLOOKUP($A601,'AU2017-EDB (Adjusted)'!$A$17:$J$2020,E$9,)</f>
        <v>1860</v>
      </c>
      <c r="F601" s="65">
        <f>VLOOKUP($A601,'AU2017-EDB (Adjusted)'!$A$17:$J$2020,F$9,)</f>
        <v>1870</v>
      </c>
    </row>
    <row r="602" spans="1:6" x14ac:dyDescent="0.25">
      <c r="A602" s="37" t="s">
        <v>1636</v>
      </c>
      <c r="B602" s="37" t="str">
        <f>VLOOKUP($A602,'AU2017-EDB (Adjusted)'!$A$17:$J$2020,B$9,)</f>
        <v>Nelson city</v>
      </c>
      <c r="C602" s="37" t="str">
        <f>VLOOKUP($A602,'AU2017-EDB (Adjusted)'!$A$17:$J$2020,C$9,)</f>
        <v>Nelson Electricity</v>
      </c>
      <c r="D602" s="65">
        <f>VLOOKUP($A602,'AU2017-EDB (Adjusted)'!$A$17:$J$2020,D$9,)</f>
        <v>2630</v>
      </c>
      <c r="E602" s="65">
        <f>VLOOKUP($A602,'AU2017-EDB (Adjusted)'!$A$17:$J$2020,E$9,)</f>
        <v>2700</v>
      </c>
      <c r="F602" s="65">
        <f>VLOOKUP($A602,'AU2017-EDB (Adjusted)'!$A$17:$J$2020,F$9,)</f>
        <v>2750</v>
      </c>
    </row>
    <row r="603" spans="1:6" x14ac:dyDescent="0.25">
      <c r="A603" s="37" t="s">
        <v>461</v>
      </c>
      <c r="B603" s="37" t="str">
        <f>VLOOKUP($A603,'AU2017-EDB (Adjusted)'!$A$17:$J$2020,B$9,)</f>
        <v>Nelson city</v>
      </c>
      <c r="C603" s="37" t="str">
        <f>VLOOKUP($A603,'AU2017-EDB (Adjusted)'!$A$17:$J$2020,C$9,)</f>
        <v>Nelson Electricity</v>
      </c>
      <c r="D603" s="65">
        <f>VLOOKUP($A603,'AU2017-EDB (Adjusted)'!$A$17:$J$2020,D$9,)</f>
        <v>890</v>
      </c>
      <c r="E603" s="65">
        <f>VLOOKUP($A603,'AU2017-EDB (Adjusted)'!$A$17:$J$2020,E$9,)</f>
        <v>910</v>
      </c>
      <c r="F603" s="65">
        <f>VLOOKUP($A603,'AU2017-EDB (Adjusted)'!$A$17:$J$2020,F$9,)</f>
        <v>910</v>
      </c>
    </row>
    <row r="604" spans="1:6" x14ac:dyDescent="0.25">
      <c r="A604" s="37" t="s">
        <v>460</v>
      </c>
      <c r="B604" s="37" t="str">
        <f>VLOOKUP($A604,'AU2017-EDB (Adjusted)'!$A$17:$J$2020,B$9,)</f>
        <v>Nelson city</v>
      </c>
      <c r="C604" s="37" t="str">
        <f>VLOOKUP($A604,'AU2017-EDB (Adjusted)'!$A$17:$J$2020,C$9,)</f>
        <v>Nelson Electricity</v>
      </c>
      <c r="D604" s="65">
        <f>VLOOKUP($A604,'AU2017-EDB (Adjusted)'!$A$17:$J$2020,D$9,)</f>
        <v>650</v>
      </c>
      <c r="E604" s="65">
        <f>VLOOKUP($A604,'AU2017-EDB (Adjusted)'!$A$17:$J$2020,E$9,)</f>
        <v>660</v>
      </c>
      <c r="F604" s="65">
        <f>VLOOKUP($A604,'AU2017-EDB (Adjusted)'!$A$17:$J$2020,F$9,)</f>
        <v>670</v>
      </c>
    </row>
    <row r="605" spans="1:6" x14ac:dyDescent="0.25">
      <c r="A605" s="37" t="s">
        <v>1629</v>
      </c>
      <c r="B605" s="37" t="str">
        <f>VLOOKUP($A605,'AU2017-EDB (Adjusted)'!$A$17:$J$2020,B$9,)</f>
        <v>Nelson city</v>
      </c>
      <c r="C605" s="37" t="str">
        <f>VLOOKUP($A605,'AU2017-EDB (Adjusted)'!$A$17:$J$2020,C$9,)</f>
        <v>Nelson Electricity</v>
      </c>
      <c r="D605" s="65">
        <f>VLOOKUP($A605,'AU2017-EDB (Adjusted)'!$A$17:$J$2020,D$9,)</f>
        <v>90</v>
      </c>
      <c r="E605" s="65">
        <f>VLOOKUP($A605,'AU2017-EDB (Adjusted)'!$A$17:$J$2020,E$9,)</f>
        <v>90</v>
      </c>
      <c r="F605" s="65">
        <f>VLOOKUP($A605,'AU2017-EDB (Adjusted)'!$A$17:$J$2020,F$9,)</f>
        <v>90</v>
      </c>
    </row>
    <row r="606" spans="1:6" x14ac:dyDescent="0.25">
      <c r="A606" s="37" t="s">
        <v>1635</v>
      </c>
      <c r="B606" s="37" t="str">
        <f>VLOOKUP($A606,'AU2017-EDB (Adjusted)'!$A$17:$J$2020,B$9,)</f>
        <v>Nelson city</v>
      </c>
      <c r="C606" s="37" t="str">
        <f>VLOOKUP($A606,'AU2017-EDB (Adjusted)'!$A$17:$J$2020,C$9,)</f>
        <v>Nelson Electricity</v>
      </c>
      <c r="D606" s="65">
        <f>VLOOKUP($A606,'AU2017-EDB (Adjusted)'!$A$17:$J$2020,D$9,)</f>
        <v>2520</v>
      </c>
      <c r="E606" s="65">
        <f>VLOOKUP($A606,'AU2017-EDB (Adjusted)'!$A$17:$J$2020,E$9,)</f>
        <v>2650</v>
      </c>
      <c r="F606" s="65">
        <f>VLOOKUP($A606,'AU2017-EDB (Adjusted)'!$A$17:$J$2020,F$9,)</f>
        <v>2750</v>
      </c>
    </row>
    <row r="607" spans="1:6" x14ac:dyDescent="0.25">
      <c r="A607" s="37" t="s">
        <v>1637</v>
      </c>
      <c r="B607" s="37" t="str">
        <f>VLOOKUP($A607,'AU2017-EDB (Adjusted)'!$A$17:$J$2020,B$9,)</f>
        <v>Nelson city</v>
      </c>
      <c r="C607" s="37" t="str">
        <f>VLOOKUP($A607,'AU2017-EDB (Adjusted)'!$A$17:$J$2020,C$9,)</f>
        <v>Nelson Electricity</v>
      </c>
      <c r="D607" s="65">
        <f>VLOOKUP($A607,'AU2017-EDB (Adjusted)'!$A$17:$J$2020,D$9,)</f>
        <v>1550</v>
      </c>
      <c r="E607" s="65">
        <f>VLOOKUP($A607,'AU2017-EDB (Adjusted)'!$A$17:$J$2020,E$9,)</f>
        <v>1580</v>
      </c>
      <c r="F607" s="65">
        <f>VLOOKUP($A607,'AU2017-EDB (Adjusted)'!$A$17:$J$2020,F$9,)</f>
        <v>1600</v>
      </c>
    </row>
    <row r="608" spans="1:6" x14ac:dyDescent="0.25">
      <c r="A608" s="37" t="s">
        <v>1589</v>
      </c>
      <c r="B608" s="37" t="str">
        <f>VLOOKUP($A608,'AU2017-EDB (Adjusted)'!$A$17:$J$2020,B$9,)</f>
        <v>Nelson city</v>
      </c>
      <c r="C608" s="37" t="str">
        <f>VLOOKUP($A608,'AU2017-EDB (Adjusted)'!$A$17:$J$2020,C$9,)</f>
        <v>Nelson Electricity</v>
      </c>
      <c r="D608" s="65">
        <f>VLOOKUP($A608,'AU2017-EDB (Adjusted)'!$A$17:$J$2020,D$9,)</f>
        <v>3050</v>
      </c>
      <c r="E608" s="65">
        <f>VLOOKUP($A608,'AU2017-EDB (Adjusted)'!$A$17:$J$2020,E$9,)</f>
        <v>3120</v>
      </c>
      <c r="F608" s="65">
        <f>VLOOKUP($A608,'AU2017-EDB (Adjusted)'!$A$17:$J$2020,F$9,)</f>
        <v>3170</v>
      </c>
    </row>
    <row r="609" spans="1:6" x14ac:dyDescent="0.25">
      <c r="A609" s="37" t="s">
        <v>1633</v>
      </c>
      <c r="B609" s="37" t="str">
        <f>VLOOKUP($A609,'AU2017-EDB (Adjusted)'!$A$17:$J$2020,B$9,)</f>
        <v>Nelson city</v>
      </c>
      <c r="C609" s="37" t="str">
        <f>VLOOKUP($A609,'AU2017-EDB (Adjusted)'!$A$17:$J$2020,C$9,)</f>
        <v>Nelson Electricity</v>
      </c>
      <c r="D609" s="65">
        <f>VLOOKUP($A609,'AU2017-EDB (Adjusted)'!$A$17:$J$2020,D$9,)</f>
        <v>1920</v>
      </c>
      <c r="E609" s="65">
        <f>VLOOKUP($A609,'AU2017-EDB (Adjusted)'!$A$17:$J$2020,E$9,)</f>
        <v>2070</v>
      </c>
      <c r="F609" s="65">
        <f>VLOOKUP($A609,'AU2017-EDB (Adjusted)'!$A$17:$J$2020,F$9,)</f>
        <v>2190</v>
      </c>
    </row>
    <row r="610" spans="1:6" x14ac:dyDescent="0.25">
      <c r="A610" s="37" t="s">
        <v>1631</v>
      </c>
      <c r="B610" s="37" t="str">
        <f>VLOOKUP($A610,'AU2017-EDB (Adjusted)'!$A$17:$J$2020,B$9,)</f>
        <v>Nelson city</v>
      </c>
      <c r="C610" s="37" t="str">
        <f>VLOOKUP($A610,'AU2017-EDB (Adjusted)'!$A$17:$J$2020,C$9,)</f>
        <v>Nelson Electricity</v>
      </c>
      <c r="D610" s="65">
        <f>VLOOKUP($A610,'AU2017-EDB (Adjusted)'!$A$17:$J$2020,D$9,)</f>
        <v>560</v>
      </c>
      <c r="E610" s="65">
        <f>VLOOKUP($A610,'AU2017-EDB (Adjusted)'!$A$17:$J$2020,E$9,)</f>
        <v>560</v>
      </c>
      <c r="F610" s="65">
        <f>VLOOKUP($A610,'AU2017-EDB (Adjusted)'!$A$17:$J$2020,F$9,)</f>
        <v>570</v>
      </c>
    </row>
    <row r="611" spans="1:6" x14ac:dyDescent="0.25">
      <c r="A611" s="37" t="s">
        <v>458</v>
      </c>
      <c r="B611" s="37" t="str">
        <f>VLOOKUP($A611,'AU2017-EDB (Adjusted)'!$A$17:$J$2020,B$9,)</f>
        <v>Nelson city</v>
      </c>
      <c r="C611" s="37" t="str">
        <f>VLOOKUP($A611,'AU2017-EDB (Adjusted)'!$A$17:$J$2020,C$9,)</f>
        <v>Nelson Electricity</v>
      </c>
      <c r="D611" s="65">
        <f>VLOOKUP($A611,'AU2017-EDB (Adjusted)'!$A$17:$J$2020,D$9,)</f>
        <v>3270</v>
      </c>
      <c r="E611" s="65">
        <f>VLOOKUP($A611,'AU2017-EDB (Adjusted)'!$A$17:$J$2020,E$9,)</f>
        <v>3360</v>
      </c>
      <c r="F611" s="65">
        <f>VLOOKUP($A611,'AU2017-EDB (Adjusted)'!$A$17:$J$2020,F$9,)</f>
        <v>3420</v>
      </c>
    </row>
    <row r="612" spans="1:6" x14ac:dyDescent="0.25">
      <c r="A612" s="37" t="s">
        <v>2027</v>
      </c>
      <c r="B612" s="37" t="str">
        <f>VLOOKUP($A612,'AU2017-EDB (Adjusted)'!$A$17:$J$2020,B$9,)</f>
        <v>Nelson city</v>
      </c>
      <c r="C612" s="37" t="str">
        <f>VLOOKUP($A612,'AU2017-EDB (Adjusted)'!$A$17:$J$2020,C$9,)</f>
        <v>None</v>
      </c>
      <c r="D612" s="65">
        <f>VLOOKUP($A612,'AU2017-EDB (Adjusted)'!$A$17:$J$2020,D$9,)</f>
        <v>0</v>
      </c>
      <c r="E612" s="65">
        <f>VLOOKUP($A612,'AU2017-EDB (Adjusted)'!$A$17:$J$2020,E$9,)</f>
        <v>0</v>
      </c>
      <c r="F612" s="65">
        <f>VLOOKUP($A612,'AU2017-EDB (Adjusted)'!$A$17:$J$2020,F$9,)</f>
        <v>0</v>
      </c>
    </row>
    <row r="613" spans="1:6" x14ac:dyDescent="0.25">
      <c r="A613" s="37" t="s">
        <v>1613</v>
      </c>
      <c r="B613" s="37" t="str">
        <f>VLOOKUP($A613,'AU2017-EDB (Adjusted)'!$A$17:$J$2020,B$9,)</f>
        <v>Nelson city</v>
      </c>
      <c r="C613" s="37" t="str">
        <f>VLOOKUP($A613,'AU2017-EDB (Adjusted)'!$A$17:$J$2020,C$9,)</f>
        <v>None</v>
      </c>
      <c r="D613" s="65">
        <f>VLOOKUP($A613,'AU2017-EDB (Adjusted)'!$A$17:$J$2020,D$9,)</f>
        <v>0</v>
      </c>
      <c r="E613" s="65">
        <f>VLOOKUP($A613,'AU2017-EDB (Adjusted)'!$A$17:$J$2020,E$9,)</f>
        <v>0</v>
      </c>
      <c r="F613" s="65">
        <f>VLOOKUP($A613,'AU2017-EDB (Adjusted)'!$A$17:$J$2020,F$9,)</f>
        <v>0</v>
      </c>
    </row>
    <row r="614" spans="1:6" x14ac:dyDescent="0.25">
      <c r="A614" s="37" t="s">
        <v>446</v>
      </c>
      <c r="B614" s="37" t="str">
        <f>VLOOKUP($A614,'AU2017-EDB (Adjusted)'!$A$17:$J$2020,B$9,)</f>
        <v>Nelson city</v>
      </c>
      <c r="C614" s="37" t="str">
        <f>VLOOKUP($A614,'AU2017-EDB (Adjusted)'!$A$17:$J$2020,C$9,)</f>
        <v>None</v>
      </c>
      <c r="D614" s="65">
        <f>VLOOKUP($A614,'AU2017-EDB (Adjusted)'!$A$17:$J$2020,D$9,)</f>
        <v>0</v>
      </c>
      <c r="E614" s="65">
        <f>VLOOKUP($A614,'AU2017-EDB (Adjusted)'!$A$17:$J$2020,E$9,)</f>
        <v>0</v>
      </c>
      <c r="F614" s="65">
        <f>VLOOKUP($A614,'AU2017-EDB (Adjusted)'!$A$17:$J$2020,F$9,)</f>
        <v>0</v>
      </c>
    </row>
    <row r="615" spans="1:6" x14ac:dyDescent="0.25">
      <c r="A615" s="37" t="s">
        <v>1626</v>
      </c>
      <c r="B615" s="37" t="str">
        <f>VLOOKUP($A615,'AU2017-EDB (Adjusted)'!$A$17:$J$2020,B$9,)</f>
        <v>Nelson city</v>
      </c>
      <c r="C615" s="37" t="str">
        <f>VLOOKUP($A615,'AU2017-EDB (Adjusted)'!$A$17:$J$2020,C$9,)</f>
        <v>Nelson Electricity</v>
      </c>
      <c r="D615" s="65">
        <f>VLOOKUP($A615,'AU2017-EDB (Adjusted)'!$A$17:$J$2020,D$9,)</f>
        <v>2880</v>
      </c>
      <c r="E615" s="65">
        <f>VLOOKUP($A615,'AU2017-EDB (Adjusted)'!$A$17:$J$2020,E$9,)</f>
        <v>3070</v>
      </c>
      <c r="F615" s="65">
        <f>VLOOKUP($A615,'AU2017-EDB (Adjusted)'!$A$17:$J$2020,F$9,)</f>
        <v>3230</v>
      </c>
    </row>
    <row r="616" spans="1:6" x14ac:dyDescent="0.25">
      <c r="A616" s="37" t="s">
        <v>1622</v>
      </c>
      <c r="B616" s="37" t="str">
        <f>VLOOKUP($A616,'AU2017-EDB (Adjusted)'!$A$17:$J$2020,B$9,)</f>
        <v>Nelson city</v>
      </c>
      <c r="C616" s="37" t="str">
        <f>VLOOKUP($A616,'AU2017-EDB (Adjusted)'!$A$17:$J$2020,C$9,)</f>
        <v>Network Tasman</v>
      </c>
      <c r="D616" s="65">
        <f>VLOOKUP($A616,'AU2017-EDB (Adjusted)'!$A$17:$J$2020,D$9,)</f>
        <v>1440</v>
      </c>
      <c r="E616" s="65">
        <f>VLOOKUP($A616,'AU2017-EDB (Adjusted)'!$A$17:$J$2020,E$9,)</f>
        <v>1510</v>
      </c>
      <c r="F616" s="65">
        <f>VLOOKUP($A616,'AU2017-EDB (Adjusted)'!$A$17:$J$2020,F$9,)</f>
        <v>1560</v>
      </c>
    </row>
    <row r="617" spans="1:6" x14ac:dyDescent="0.25">
      <c r="A617" s="37" t="s">
        <v>1639</v>
      </c>
      <c r="B617" s="37" t="str">
        <f>VLOOKUP($A617,'AU2017-EDB (Adjusted)'!$A$17:$J$2020,B$9,)</f>
        <v>Nelson city</v>
      </c>
      <c r="C617" s="37" t="str">
        <f>VLOOKUP($A617,'AU2017-EDB (Adjusted)'!$A$17:$J$2020,C$9,)</f>
        <v>Network Tasman</v>
      </c>
      <c r="D617" s="65">
        <f>VLOOKUP($A617,'AU2017-EDB (Adjusted)'!$A$17:$J$2020,D$9,)</f>
        <v>3560</v>
      </c>
      <c r="E617" s="65">
        <f>VLOOKUP($A617,'AU2017-EDB (Adjusted)'!$A$17:$J$2020,E$9,)</f>
        <v>3810</v>
      </c>
      <c r="F617" s="65">
        <f>VLOOKUP($A617,'AU2017-EDB (Adjusted)'!$A$17:$J$2020,F$9,)</f>
        <v>4060</v>
      </c>
    </row>
    <row r="618" spans="1:6" x14ac:dyDescent="0.25">
      <c r="A618" s="37" t="s">
        <v>444</v>
      </c>
      <c r="B618" s="37" t="str">
        <f>VLOOKUP($A618,'AU2017-EDB (Adjusted)'!$A$17:$J$2020,B$9,)</f>
        <v>Nelson city</v>
      </c>
      <c r="C618" s="37" t="str">
        <f>VLOOKUP($A618,'AU2017-EDB (Adjusted)'!$A$17:$J$2020,C$9,)</f>
        <v>Network Tasman</v>
      </c>
      <c r="D618" s="65">
        <f>VLOOKUP($A618,'AU2017-EDB (Adjusted)'!$A$17:$J$2020,D$9,)</f>
        <v>560</v>
      </c>
      <c r="E618" s="65">
        <f>VLOOKUP($A618,'AU2017-EDB (Adjusted)'!$A$17:$J$2020,E$9,)</f>
        <v>580</v>
      </c>
      <c r="F618" s="65">
        <f>VLOOKUP($A618,'AU2017-EDB (Adjusted)'!$A$17:$J$2020,F$9,)</f>
        <v>590</v>
      </c>
    </row>
    <row r="619" spans="1:6" x14ac:dyDescent="0.25">
      <c r="A619" s="37" t="s">
        <v>1641</v>
      </c>
      <c r="B619" s="37" t="str">
        <f>VLOOKUP($A619,'AU2017-EDB (Adjusted)'!$A$17:$J$2020,B$9,)</f>
        <v>Nelson city</v>
      </c>
      <c r="C619" s="37" t="str">
        <f>VLOOKUP($A619,'AU2017-EDB (Adjusted)'!$A$17:$J$2020,C$9,)</f>
        <v>Network Tasman</v>
      </c>
      <c r="D619" s="65">
        <f>VLOOKUP($A619,'AU2017-EDB (Adjusted)'!$A$17:$J$2020,D$9,)</f>
        <v>3670</v>
      </c>
      <c r="E619" s="65">
        <f>VLOOKUP($A619,'AU2017-EDB (Adjusted)'!$A$17:$J$2020,E$9,)</f>
        <v>3920</v>
      </c>
      <c r="F619" s="65">
        <f>VLOOKUP($A619,'AU2017-EDB (Adjusted)'!$A$17:$J$2020,F$9,)</f>
        <v>4140</v>
      </c>
    </row>
    <row r="620" spans="1:6" x14ac:dyDescent="0.25">
      <c r="A620" s="37" t="s">
        <v>1644</v>
      </c>
      <c r="B620" s="37" t="str">
        <f>VLOOKUP($A620,'AU2017-EDB (Adjusted)'!$A$17:$J$2020,B$9,)</f>
        <v>Nelson city</v>
      </c>
      <c r="C620" s="37" t="str">
        <f>VLOOKUP($A620,'AU2017-EDB (Adjusted)'!$A$17:$J$2020,C$9,)</f>
        <v>Network Tasman</v>
      </c>
      <c r="D620" s="65">
        <f>VLOOKUP($A620,'AU2017-EDB (Adjusted)'!$A$17:$J$2020,D$9,)</f>
        <v>3420</v>
      </c>
      <c r="E620" s="65">
        <f>VLOOKUP($A620,'AU2017-EDB (Adjusted)'!$A$17:$J$2020,E$9,)</f>
        <v>3480</v>
      </c>
      <c r="F620" s="65">
        <f>VLOOKUP($A620,'AU2017-EDB (Adjusted)'!$A$17:$J$2020,F$9,)</f>
        <v>3540</v>
      </c>
    </row>
    <row r="621" spans="1:6" x14ac:dyDescent="0.25">
      <c r="A621" s="37" t="s">
        <v>1640</v>
      </c>
      <c r="B621" s="37" t="str">
        <f>VLOOKUP($A621,'AU2017-EDB (Adjusted)'!$A$17:$J$2020,B$9,)</f>
        <v>Nelson city</v>
      </c>
      <c r="C621" s="37" t="str">
        <f>VLOOKUP($A621,'AU2017-EDB (Adjusted)'!$A$17:$J$2020,C$9,)</f>
        <v>Network Tasman</v>
      </c>
      <c r="D621" s="65">
        <f>VLOOKUP($A621,'AU2017-EDB (Adjusted)'!$A$17:$J$2020,D$9,)</f>
        <v>2650</v>
      </c>
      <c r="E621" s="65">
        <f>VLOOKUP($A621,'AU2017-EDB (Adjusted)'!$A$17:$J$2020,E$9,)</f>
        <v>2720</v>
      </c>
      <c r="F621" s="65">
        <f>VLOOKUP($A621,'AU2017-EDB (Adjusted)'!$A$17:$J$2020,F$9,)</f>
        <v>2780</v>
      </c>
    </row>
    <row r="622" spans="1:6" x14ac:dyDescent="0.25">
      <c r="A622" s="37" t="s">
        <v>1368</v>
      </c>
      <c r="B622" s="37" t="str">
        <f>VLOOKUP($A622,'AU2017-EDB (Adjusted)'!$A$17:$J$2020,B$9,)</f>
        <v>Nelson city</v>
      </c>
      <c r="C622" s="37" t="str">
        <f>VLOOKUP($A622,'AU2017-EDB (Adjusted)'!$A$17:$J$2020,C$9,)</f>
        <v>Network Tasman</v>
      </c>
      <c r="D622" s="65">
        <f>VLOOKUP($A622,'AU2017-EDB (Adjusted)'!$A$17:$J$2020,D$9,)</f>
        <v>900</v>
      </c>
      <c r="E622" s="65">
        <f>VLOOKUP($A622,'AU2017-EDB (Adjusted)'!$A$17:$J$2020,E$9,)</f>
        <v>920</v>
      </c>
      <c r="F622" s="65">
        <f>VLOOKUP($A622,'AU2017-EDB (Adjusted)'!$A$17:$J$2020,F$9,)</f>
        <v>920</v>
      </c>
    </row>
    <row r="623" spans="1:6" x14ac:dyDescent="0.25">
      <c r="A623" s="37" t="s">
        <v>1638</v>
      </c>
      <c r="B623" s="37" t="str">
        <f>VLOOKUP($A623,'AU2017-EDB (Adjusted)'!$A$17:$J$2020,B$9,)</f>
        <v>Nelson city</v>
      </c>
      <c r="C623" s="37" t="str">
        <f>VLOOKUP($A623,'AU2017-EDB (Adjusted)'!$A$17:$J$2020,C$9,)</f>
        <v>Network Tasman</v>
      </c>
      <c r="D623" s="65">
        <f>VLOOKUP($A623,'AU2017-EDB (Adjusted)'!$A$17:$J$2020,D$9,)</f>
        <v>960</v>
      </c>
      <c r="E623" s="65">
        <f>VLOOKUP($A623,'AU2017-EDB (Adjusted)'!$A$17:$J$2020,E$9,)</f>
        <v>980</v>
      </c>
      <c r="F623" s="65">
        <f>VLOOKUP($A623,'AU2017-EDB (Adjusted)'!$A$17:$J$2020,F$9,)</f>
        <v>1000</v>
      </c>
    </row>
    <row r="624" spans="1:6" x14ac:dyDescent="0.25">
      <c r="A624" s="37" t="s">
        <v>1581</v>
      </c>
      <c r="B624" s="37" t="str">
        <f>VLOOKUP($A624,'AU2017-EDB (Adjusted)'!$A$17:$J$2020,B$9,)</f>
        <v>Nelson city</v>
      </c>
      <c r="C624" s="37" t="str">
        <f>VLOOKUP($A624,'AU2017-EDB (Adjusted)'!$A$17:$J$2020,C$9,)</f>
        <v>Network Tasman</v>
      </c>
      <c r="D624" s="65">
        <f>VLOOKUP($A624,'AU2017-EDB (Adjusted)'!$A$17:$J$2020,D$9,)</f>
        <v>2800</v>
      </c>
      <c r="E624" s="65">
        <f>VLOOKUP($A624,'AU2017-EDB (Adjusted)'!$A$17:$J$2020,E$9,)</f>
        <v>2970</v>
      </c>
      <c r="F624" s="65">
        <f>VLOOKUP($A624,'AU2017-EDB (Adjusted)'!$A$17:$J$2020,F$9,)</f>
        <v>3100</v>
      </c>
    </row>
    <row r="625" spans="1:6" x14ac:dyDescent="0.25">
      <c r="A625" s="37" t="s">
        <v>1614</v>
      </c>
      <c r="B625" s="37" t="str">
        <f>VLOOKUP($A625,'AU2017-EDB (Adjusted)'!$A$17:$J$2020,B$9,)</f>
        <v>Nelson city</v>
      </c>
      <c r="C625" s="37" t="str">
        <f>VLOOKUP($A625,'AU2017-EDB (Adjusted)'!$A$17:$J$2020,C$9,)</f>
        <v>Network Tasman</v>
      </c>
      <c r="D625" s="65">
        <f>VLOOKUP($A625,'AU2017-EDB (Adjusted)'!$A$17:$J$2020,D$9,)</f>
        <v>2400</v>
      </c>
      <c r="E625" s="65">
        <f>VLOOKUP($A625,'AU2017-EDB (Adjusted)'!$A$17:$J$2020,E$9,)</f>
        <v>2520</v>
      </c>
      <c r="F625" s="65">
        <f>VLOOKUP($A625,'AU2017-EDB (Adjusted)'!$A$17:$J$2020,F$9,)</f>
        <v>2610</v>
      </c>
    </row>
    <row r="626" spans="1:6" x14ac:dyDescent="0.25">
      <c r="A626" s="37" t="s">
        <v>462</v>
      </c>
      <c r="B626" s="37" t="str">
        <f>VLOOKUP($A626,'AU2017-EDB (Adjusted)'!$A$17:$J$2020,B$9,)</f>
        <v>Nelson city</v>
      </c>
      <c r="C626" s="37" t="str">
        <f>VLOOKUP($A626,'AU2017-EDB (Adjusted)'!$A$17:$J$2020,C$9,)</f>
        <v>Network Tasman</v>
      </c>
      <c r="D626" s="65">
        <f>VLOOKUP($A626,'AU2017-EDB (Adjusted)'!$A$17:$J$2020,D$9,)</f>
        <v>2280</v>
      </c>
      <c r="E626" s="65">
        <f>VLOOKUP($A626,'AU2017-EDB (Adjusted)'!$A$17:$J$2020,E$9,)</f>
        <v>2320</v>
      </c>
      <c r="F626" s="65">
        <f>VLOOKUP($A626,'AU2017-EDB (Adjusted)'!$A$17:$J$2020,F$9,)</f>
        <v>2340</v>
      </c>
    </row>
    <row r="627" spans="1:6" x14ac:dyDescent="0.25">
      <c r="A627" s="37" t="s">
        <v>448</v>
      </c>
      <c r="B627" s="37" t="str">
        <f>VLOOKUP($A627,'AU2017-EDB (Adjusted)'!$A$17:$J$2020,B$9,)</f>
        <v>Nelson city</v>
      </c>
      <c r="C627" s="37" t="str">
        <f>VLOOKUP($A627,'AU2017-EDB (Adjusted)'!$A$17:$J$2020,C$9,)</f>
        <v>Network Tasman</v>
      </c>
      <c r="D627" s="65">
        <f>VLOOKUP($A627,'AU2017-EDB (Adjusted)'!$A$17:$J$2020,D$9,)</f>
        <v>960</v>
      </c>
      <c r="E627" s="65">
        <f>VLOOKUP($A627,'AU2017-EDB (Adjusted)'!$A$17:$J$2020,E$9,)</f>
        <v>990</v>
      </c>
      <c r="F627" s="65">
        <f>VLOOKUP($A627,'AU2017-EDB (Adjusted)'!$A$17:$J$2020,F$9,)</f>
        <v>1020</v>
      </c>
    </row>
    <row r="628" spans="1:6" x14ac:dyDescent="0.25">
      <c r="A628" s="37" t="s">
        <v>279</v>
      </c>
      <c r="B628" s="37" t="str">
        <f>VLOOKUP($A628,'AU2017-EDB (Adjusted)'!$A$17:$J$2020,B$9,)</f>
        <v>Otorohanga district</v>
      </c>
      <c r="C628" s="37" t="str">
        <f>VLOOKUP($A628,'AU2017-EDB (Adjusted)'!$A$17:$J$2020,C$9,)</f>
        <v>None</v>
      </c>
      <c r="D628" s="65">
        <f>VLOOKUP($A628,'AU2017-EDB (Adjusted)'!$A$17:$J$2020,D$9,)</f>
        <v>0</v>
      </c>
      <c r="E628" s="65">
        <f>VLOOKUP($A628,'AU2017-EDB (Adjusted)'!$A$17:$J$2020,E$9,)</f>
        <v>0</v>
      </c>
      <c r="F628" s="65">
        <f>VLOOKUP($A628,'AU2017-EDB (Adjusted)'!$A$17:$J$2020,F$9,)</f>
        <v>0</v>
      </c>
    </row>
    <row r="629" spans="1:6" x14ac:dyDescent="0.25">
      <c r="A629" s="37" t="s">
        <v>1996</v>
      </c>
      <c r="B629" s="37" t="str">
        <f>VLOOKUP($A629,'AU2017-EDB (Adjusted)'!$A$17:$J$2020,B$9,)</f>
        <v>Otorohanga district</v>
      </c>
      <c r="C629" s="37" t="str">
        <f>VLOOKUP($A629,'AU2017-EDB (Adjusted)'!$A$17:$J$2020,C$9,)</f>
        <v>None</v>
      </c>
      <c r="D629" s="65">
        <f>VLOOKUP($A629,'AU2017-EDB (Adjusted)'!$A$17:$J$2020,D$9,)</f>
        <v>0</v>
      </c>
      <c r="E629" s="65">
        <f>VLOOKUP($A629,'AU2017-EDB (Adjusted)'!$A$17:$J$2020,E$9,)</f>
        <v>0</v>
      </c>
      <c r="F629" s="65">
        <f>VLOOKUP($A629,'AU2017-EDB (Adjusted)'!$A$17:$J$2020,F$9,)</f>
        <v>0</v>
      </c>
    </row>
    <row r="630" spans="1:6" x14ac:dyDescent="0.25">
      <c r="A630" s="37" t="s">
        <v>1080</v>
      </c>
      <c r="B630" s="37" t="str">
        <f>VLOOKUP($A630,'AU2017-EDB (Adjusted)'!$A$17:$J$2020,B$9,)</f>
        <v>Otorohanga district</v>
      </c>
      <c r="C630" s="37" t="str">
        <f>VLOOKUP($A630,'AU2017-EDB (Adjusted)'!$A$17:$J$2020,C$9,)</f>
        <v>The Lines Company</v>
      </c>
      <c r="D630" s="65">
        <f>VLOOKUP($A630,'AU2017-EDB (Adjusted)'!$A$17:$J$2020,D$9,)</f>
        <v>2760</v>
      </c>
      <c r="E630" s="65">
        <f>VLOOKUP($A630,'AU2017-EDB (Adjusted)'!$A$17:$J$2020,E$9,)</f>
        <v>2870</v>
      </c>
      <c r="F630" s="65">
        <f>VLOOKUP($A630,'AU2017-EDB (Adjusted)'!$A$17:$J$2020,F$9,)</f>
        <v>2880</v>
      </c>
    </row>
    <row r="631" spans="1:6" x14ac:dyDescent="0.25">
      <c r="A631" s="37" t="s">
        <v>1044</v>
      </c>
      <c r="B631" s="37" t="str">
        <f>VLOOKUP($A631,'AU2017-EDB (Adjusted)'!$A$17:$J$2020,B$9,)</f>
        <v>Otorohanga district</v>
      </c>
      <c r="C631" s="37" t="str">
        <f>VLOOKUP($A631,'AU2017-EDB (Adjusted)'!$A$17:$J$2020,C$9,)</f>
        <v>The Lines Company</v>
      </c>
      <c r="D631" s="65">
        <f>VLOOKUP($A631,'AU2017-EDB (Adjusted)'!$A$17:$J$2020,D$9,)</f>
        <v>4590</v>
      </c>
      <c r="E631" s="65">
        <f>VLOOKUP($A631,'AU2017-EDB (Adjusted)'!$A$17:$J$2020,E$9,)</f>
        <v>4900</v>
      </c>
      <c r="F631" s="65">
        <f>VLOOKUP($A631,'AU2017-EDB (Adjusted)'!$A$17:$J$2020,F$9,)</f>
        <v>4960</v>
      </c>
    </row>
    <row r="632" spans="1:6" x14ac:dyDescent="0.25">
      <c r="A632" s="37" t="s">
        <v>1079</v>
      </c>
      <c r="B632" s="37" t="str">
        <f>VLOOKUP($A632,'AU2017-EDB (Adjusted)'!$A$17:$J$2020,B$9,)</f>
        <v>Otorohanga district</v>
      </c>
      <c r="C632" s="37" t="str">
        <f>VLOOKUP($A632,'AU2017-EDB (Adjusted)'!$A$17:$J$2020,C$9,)</f>
        <v>Waipa Networks</v>
      </c>
      <c r="D632" s="65">
        <f>VLOOKUP($A632,'AU2017-EDB (Adjusted)'!$A$17:$J$2020,D$9,)</f>
        <v>350</v>
      </c>
      <c r="E632" s="65">
        <f>VLOOKUP($A632,'AU2017-EDB (Adjusted)'!$A$17:$J$2020,E$9,)</f>
        <v>340</v>
      </c>
      <c r="F632" s="65">
        <f>VLOOKUP($A632,'AU2017-EDB (Adjusted)'!$A$17:$J$2020,F$9,)</f>
        <v>320</v>
      </c>
    </row>
    <row r="633" spans="1:6" x14ac:dyDescent="0.25">
      <c r="A633" s="37" t="s">
        <v>1081</v>
      </c>
      <c r="B633" s="37" t="str">
        <f>VLOOKUP($A633,'AU2017-EDB (Adjusted)'!$A$17:$J$2020,B$9,)</f>
        <v>Otorohanga district</v>
      </c>
      <c r="C633" s="37" t="str">
        <f>VLOOKUP($A633,'AU2017-EDB (Adjusted)'!$A$17:$J$2020,C$9,)</f>
        <v>Waipa Networks</v>
      </c>
      <c r="D633" s="65">
        <f>VLOOKUP($A633,'AU2017-EDB (Adjusted)'!$A$17:$J$2020,D$9,)</f>
        <v>2090</v>
      </c>
      <c r="E633" s="65">
        <f>VLOOKUP($A633,'AU2017-EDB (Adjusted)'!$A$17:$J$2020,E$9,)</f>
        <v>2210</v>
      </c>
      <c r="F633" s="65">
        <f>VLOOKUP($A633,'AU2017-EDB (Adjusted)'!$A$17:$J$2020,F$9,)</f>
        <v>2270</v>
      </c>
    </row>
    <row r="634" spans="1:6" x14ac:dyDescent="0.25">
      <c r="A634" s="37" t="s">
        <v>1043</v>
      </c>
      <c r="B634" s="37" t="str">
        <f>VLOOKUP($A634,'AU2017-EDB (Adjusted)'!$A$17:$J$2020,B$9,)</f>
        <v>Otorohanga district</v>
      </c>
      <c r="C634" s="37" t="str">
        <f>VLOOKUP($A634,'AU2017-EDB (Adjusted)'!$A$17:$J$2020,C$9,)</f>
        <v>Waipa Networks</v>
      </c>
      <c r="D634" s="65">
        <f>VLOOKUP($A634,'AU2017-EDB (Adjusted)'!$A$17:$J$2020,D$9,)</f>
        <v>520</v>
      </c>
      <c r="E634" s="65">
        <f>VLOOKUP($A634,'AU2017-EDB (Adjusted)'!$A$17:$J$2020,E$9,)</f>
        <v>560</v>
      </c>
      <c r="F634" s="65">
        <f>VLOOKUP($A634,'AU2017-EDB (Adjusted)'!$A$17:$J$2020,F$9,)</f>
        <v>560</v>
      </c>
    </row>
    <row r="635" spans="1:6" x14ac:dyDescent="0.25">
      <c r="A635" s="37" t="s">
        <v>562</v>
      </c>
      <c r="B635" s="37" t="str">
        <f>VLOOKUP($A635,'AU2017-EDB (Adjusted)'!$A$17:$J$2020,B$9,)</f>
        <v>Queenstown-Lakes district</v>
      </c>
      <c r="C635" s="37" t="str">
        <f>VLOOKUP($A635,'AU2017-EDB (Adjusted)'!$A$17:$J$2020,C$9,)</f>
        <v>Aurora Energy</v>
      </c>
      <c r="D635" s="65">
        <f>VLOOKUP($A635,'AU2017-EDB (Adjusted)'!$A$17:$J$2020,D$9,)</f>
        <v>2910</v>
      </c>
      <c r="E635" s="65">
        <f>VLOOKUP($A635,'AU2017-EDB (Adjusted)'!$A$17:$J$2020,E$9,)</f>
        <v>3030</v>
      </c>
      <c r="F635" s="65">
        <f>VLOOKUP($A635,'AU2017-EDB (Adjusted)'!$A$17:$J$2020,F$9,)</f>
        <v>3160</v>
      </c>
    </row>
    <row r="636" spans="1:6" x14ac:dyDescent="0.25">
      <c r="A636" s="37" t="s">
        <v>1951</v>
      </c>
      <c r="B636" s="37" t="str">
        <f>VLOOKUP($A636,'AU2017-EDB (Adjusted)'!$A$17:$J$2020,B$9,)</f>
        <v>Queenstown-Lakes district</v>
      </c>
      <c r="C636" s="37" t="str">
        <f>VLOOKUP($A636,'AU2017-EDB (Adjusted)'!$A$17:$J$2020,C$9,)</f>
        <v>Aurora Energy</v>
      </c>
      <c r="D636" s="65">
        <f>VLOOKUP($A636,'AU2017-EDB (Adjusted)'!$A$17:$J$2020,D$9,)</f>
        <v>1060</v>
      </c>
      <c r="E636" s="65">
        <f>VLOOKUP($A636,'AU2017-EDB (Adjusted)'!$A$17:$J$2020,E$9,)</f>
        <v>1240</v>
      </c>
      <c r="F636" s="65">
        <f>VLOOKUP($A636,'AU2017-EDB (Adjusted)'!$A$17:$J$2020,F$9,)</f>
        <v>1410</v>
      </c>
    </row>
    <row r="637" spans="1:6" x14ac:dyDescent="0.25">
      <c r="A637" s="37" t="s">
        <v>1943</v>
      </c>
      <c r="B637" s="37" t="str">
        <f>VLOOKUP($A637,'AU2017-EDB (Adjusted)'!$A$17:$J$2020,B$9,)</f>
        <v>Queenstown-Lakes district</v>
      </c>
      <c r="C637" s="37" t="str">
        <f>VLOOKUP($A637,'AU2017-EDB (Adjusted)'!$A$17:$J$2020,C$9,)</f>
        <v>Aurora Energy</v>
      </c>
      <c r="D637" s="65">
        <f>VLOOKUP($A637,'AU2017-EDB (Adjusted)'!$A$17:$J$2020,D$9,)</f>
        <v>2080</v>
      </c>
      <c r="E637" s="65">
        <f>VLOOKUP($A637,'AU2017-EDB (Adjusted)'!$A$17:$J$2020,E$9,)</f>
        <v>2130</v>
      </c>
      <c r="F637" s="65">
        <f>VLOOKUP($A637,'AU2017-EDB (Adjusted)'!$A$17:$J$2020,F$9,)</f>
        <v>2190</v>
      </c>
    </row>
    <row r="638" spans="1:6" x14ac:dyDescent="0.25">
      <c r="A638" s="37" t="s">
        <v>1948</v>
      </c>
      <c r="B638" s="37" t="str">
        <f>VLOOKUP($A638,'AU2017-EDB (Adjusted)'!$A$17:$J$2020,B$9,)</f>
        <v>Queenstown-Lakes district</v>
      </c>
      <c r="C638" s="37" t="str">
        <f>VLOOKUP($A638,'AU2017-EDB (Adjusted)'!$A$17:$J$2020,C$9,)</f>
        <v>Aurora Energy</v>
      </c>
      <c r="D638" s="65">
        <f>VLOOKUP($A638,'AU2017-EDB (Adjusted)'!$A$17:$J$2020,D$9,)</f>
        <v>860</v>
      </c>
      <c r="E638" s="65">
        <f>VLOOKUP($A638,'AU2017-EDB (Adjusted)'!$A$17:$J$2020,E$9,)</f>
        <v>1510</v>
      </c>
      <c r="F638" s="65">
        <f>VLOOKUP($A638,'AU2017-EDB (Adjusted)'!$A$17:$J$2020,F$9,)</f>
        <v>1930</v>
      </c>
    </row>
    <row r="639" spans="1:6" x14ac:dyDescent="0.25">
      <c r="A639" s="37" t="s">
        <v>543</v>
      </c>
      <c r="B639" s="37" t="str">
        <f>VLOOKUP($A639,'AU2017-EDB (Adjusted)'!$A$17:$J$2020,B$9,)</f>
        <v>Queenstown-Lakes district</v>
      </c>
      <c r="C639" s="37" t="str">
        <f>VLOOKUP($A639,'AU2017-EDB (Adjusted)'!$A$17:$J$2020,C$9,)</f>
        <v>Aurora Energy</v>
      </c>
      <c r="D639" s="65">
        <f>VLOOKUP($A639,'AU2017-EDB (Adjusted)'!$A$17:$J$2020,D$9,)</f>
        <v>490</v>
      </c>
      <c r="E639" s="65">
        <f>VLOOKUP($A639,'AU2017-EDB (Adjusted)'!$A$17:$J$2020,E$9,)</f>
        <v>540</v>
      </c>
      <c r="F639" s="65">
        <f>VLOOKUP($A639,'AU2017-EDB (Adjusted)'!$A$17:$J$2020,F$9,)</f>
        <v>590</v>
      </c>
    </row>
    <row r="640" spans="1:6" x14ac:dyDescent="0.25">
      <c r="A640" s="37" t="s">
        <v>1937</v>
      </c>
      <c r="B640" s="37" t="str">
        <f>VLOOKUP($A640,'AU2017-EDB (Adjusted)'!$A$17:$J$2020,B$9,)</f>
        <v>Queenstown-Lakes district</v>
      </c>
      <c r="C640" s="37" t="str">
        <f>VLOOKUP($A640,'AU2017-EDB (Adjusted)'!$A$17:$J$2020,C$9,)</f>
        <v>Aurora Energy</v>
      </c>
      <c r="D640" s="65">
        <f>VLOOKUP($A640,'AU2017-EDB (Adjusted)'!$A$17:$J$2020,D$9,)</f>
        <v>2780</v>
      </c>
      <c r="E640" s="65">
        <f>VLOOKUP($A640,'AU2017-EDB (Adjusted)'!$A$17:$J$2020,E$9,)</f>
        <v>3140</v>
      </c>
      <c r="F640" s="65">
        <f>VLOOKUP($A640,'AU2017-EDB (Adjusted)'!$A$17:$J$2020,F$9,)</f>
        <v>3510</v>
      </c>
    </row>
    <row r="641" spans="1:6" x14ac:dyDescent="0.25">
      <c r="A641" s="37" t="s">
        <v>561</v>
      </c>
      <c r="B641" s="37" t="str">
        <f>VLOOKUP($A641,'AU2017-EDB (Adjusted)'!$A$17:$J$2020,B$9,)</f>
        <v>Queenstown-Lakes district</v>
      </c>
      <c r="C641" s="37" t="str">
        <f>VLOOKUP($A641,'AU2017-EDB (Adjusted)'!$A$17:$J$2020,C$9,)</f>
        <v>Aurora Energy</v>
      </c>
      <c r="D641" s="65">
        <f>VLOOKUP($A641,'AU2017-EDB (Adjusted)'!$A$17:$J$2020,D$9,)</f>
        <v>840</v>
      </c>
      <c r="E641" s="65">
        <f>VLOOKUP($A641,'AU2017-EDB (Adjusted)'!$A$17:$J$2020,E$9,)</f>
        <v>1230</v>
      </c>
      <c r="F641" s="65">
        <f>VLOOKUP($A641,'AU2017-EDB (Adjusted)'!$A$17:$J$2020,F$9,)</f>
        <v>1620</v>
      </c>
    </row>
    <row r="642" spans="1:6" x14ac:dyDescent="0.25">
      <c r="A642" s="37" t="s">
        <v>1945</v>
      </c>
      <c r="B642" s="37" t="str">
        <f>VLOOKUP($A642,'AU2017-EDB (Adjusted)'!$A$17:$J$2020,B$9,)</f>
        <v>Queenstown-Lakes district</v>
      </c>
      <c r="C642" s="37" t="str">
        <f>VLOOKUP($A642,'AU2017-EDB (Adjusted)'!$A$17:$J$2020,C$9,)</f>
        <v>Aurora Energy</v>
      </c>
      <c r="D642" s="65">
        <f>VLOOKUP($A642,'AU2017-EDB (Adjusted)'!$A$17:$J$2020,D$9,)</f>
        <v>1230</v>
      </c>
      <c r="E642" s="65">
        <f>VLOOKUP($A642,'AU2017-EDB (Adjusted)'!$A$17:$J$2020,E$9,)</f>
        <v>1390</v>
      </c>
      <c r="F642" s="65">
        <f>VLOOKUP($A642,'AU2017-EDB (Adjusted)'!$A$17:$J$2020,F$9,)</f>
        <v>1560</v>
      </c>
    </row>
    <row r="643" spans="1:6" x14ac:dyDescent="0.25">
      <c r="A643" s="37" t="s">
        <v>57</v>
      </c>
      <c r="B643" s="37" t="str">
        <f>VLOOKUP($A643,'AU2017-EDB (Adjusted)'!$A$17:$J$2020,B$9,)</f>
        <v>Queenstown-Lakes district</v>
      </c>
      <c r="C643" s="37" t="str">
        <f>VLOOKUP($A643,'AU2017-EDB (Adjusted)'!$A$17:$J$2020,C$9,)</f>
        <v>Aurora Energy</v>
      </c>
      <c r="D643" s="65">
        <f>VLOOKUP($A643,'AU2017-EDB (Adjusted)'!$A$17:$J$2020,D$9,)</f>
        <v>270</v>
      </c>
      <c r="E643" s="65">
        <f>VLOOKUP($A643,'AU2017-EDB (Adjusted)'!$A$17:$J$2020,E$9,)</f>
        <v>300</v>
      </c>
      <c r="F643" s="65">
        <f>VLOOKUP($A643,'AU2017-EDB (Adjusted)'!$A$17:$J$2020,F$9,)</f>
        <v>320</v>
      </c>
    </row>
    <row r="644" spans="1:6" x14ac:dyDescent="0.25">
      <c r="A644" s="37" t="s">
        <v>556</v>
      </c>
      <c r="B644" s="37" t="str">
        <f>VLOOKUP($A644,'AU2017-EDB (Adjusted)'!$A$17:$J$2020,B$9,)</f>
        <v>Queenstown-Lakes district</v>
      </c>
      <c r="C644" s="37" t="str">
        <f>VLOOKUP($A644,'AU2017-EDB (Adjusted)'!$A$17:$J$2020,C$9,)</f>
        <v>Aurora Energy</v>
      </c>
      <c r="D644" s="65">
        <f>VLOOKUP($A644,'AU2017-EDB (Adjusted)'!$A$17:$J$2020,D$9,)</f>
        <v>440</v>
      </c>
      <c r="E644" s="65">
        <f>VLOOKUP($A644,'AU2017-EDB (Adjusted)'!$A$17:$J$2020,E$9,)</f>
        <v>470</v>
      </c>
      <c r="F644" s="65">
        <f>VLOOKUP($A644,'AU2017-EDB (Adjusted)'!$A$17:$J$2020,F$9,)</f>
        <v>500</v>
      </c>
    </row>
    <row r="645" spans="1:6" x14ac:dyDescent="0.25">
      <c r="A645" s="37" t="s">
        <v>557</v>
      </c>
      <c r="B645" s="37" t="str">
        <f>VLOOKUP($A645,'AU2017-EDB (Adjusted)'!$A$17:$J$2020,B$9,)</f>
        <v>Queenstown-Lakes district</v>
      </c>
      <c r="C645" s="37" t="str">
        <f>VLOOKUP($A645,'AU2017-EDB (Adjusted)'!$A$17:$J$2020,C$9,)</f>
        <v>Aurora Energy</v>
      </c>
      <c r="D645" s="65">
        <f>VLOOKUP($A645,'AU2017-EDB (Adjusted)'!$A$17:$J$2020,D$9,)</f>
        <v>480</v>
      </c>
      <c r="E645" s="65">
        <f>VLOOKUP($A645,'AU2017-EDB (Adjusted)'!$A$17:$J$2020,E$9,)</f>
        <v>900</v>
      </c>
      <c r="F645" s="65">
        <f>VLOOKUP($A645,'AU2017-EDB (Adjusted)'!$A$17:$J$2020,F$9,)</f>
        <v>1120</v>
      </c>
    </row>
    <row r="646" spans="1:6" x14ac:dyDescent="0.25">
      <c r="A646" s="37" t="s">
        <v>559</v>
      </c>
      <c r="B646" s="37" t="str">
        <f>VLOOKUP($A646,'AU2017-EDB (Adjusted)'!$A$17:$J$2020,B$9,)</f>
        <v>Queenstown-Lakes district</v>
      </c>
      <c r="C646" s="37" t="str">
        <f>VLOOKUP($A646,'AU2017-EDB (Adjusted)'!$A$17:$J$2020,C$9,)</f>
        <v>Aurora Energy</v>
      </c>
      <c r="D646" s="65">
        <f>VLOOKUP($A646,'AU2017-EDB (Adjusted)'!$A$17:$J$2020,D$9,)</f>
        <v>820</v>
      </c>
      <c r="E646" s="65">
        <f>VLOOKUP($A646,'AU2017-EDB (Adjusted)'!$A$17:$J$2020,E$9,)</f>
        <v>890</v>
      </c>
      <c r="F646" s="65">
        <f>VLOOKUP($A646,'AU2017-EDB (Adjusted)'!$A$17:$J$2020,F$9,)</f>
        <v>960</v>
      </c>
    </row>
    <row r="647" spans="1:6" x14ac:dyDescent="0.25">
      <c r="A647" s="37" t="s">
        <v>1939</v>
      </c>
      <c r="B647" s="37" t="str">
        <f>VLOOKUP($A647,'AU2017-EDB (Adjusted)'!$A$17:$J$2020,B$9,)</f>
        <v>Queenstown-Lakes district</v>
      </c>
      <c r="C647" s="37" t="str">
        <f>VLOOKUP($A647,'AU2017-EDB (Adjusted)'!$A$17:$J$2020,C$9,)</f>
        <v>Aurora Energy</v>
      </c>
      <c r="D647" s="65">
        <f>VLOOKUP($A647,'AU2017-EDB (Adjusted)'!$A$17:$J$2020,D$9,)</f>
        <v>2550</v>
      </c>
      <c r="E647" s="65">
        <f>VLOOKUP($A647,'AU2017-EDB (Adjusted)'!$A$17:$J$2020,E$9,)</f>
        <v>2740</v>
      </c>
      <c r="F647" s="65">
        <f>VLOOKUP($A647,'AU2017-EDB (Adjusted)'!$A$17:$J$2020,F$9,)</f>
        <v>2830</v>
      </c>
    </row>
    <row r="648" spans="1:6" x14ac:dyDescent="0.25">
      <c r="A648" s="37" t="s">
        <v>1950</v>
      </c>
      <c r="B648" s="37" t="str">
        <f>VLOOKUP($A648,'AU2017-EDB (Adjusted)'!$A$17:$J$2020,B$9,)</f>
        <v>Queenstown-Lakes district</v>
      </c>
      <c r="C648" s="37" t="str">
        <f>VLOOKUP($A648,'AU2017-EDB (Adjusted)'!$A$17:$J$2020,C$9,)</f>
        <v>Aurora Energy</v>
      </c>
      <c r="D648" s="65">
        <f>VLOOKUP($A648,'AU2017-EDB (Adjusted)'!$A$17:$J$2020,D$9,)</f>
        <v>4370</v>
      </c>
      <c r="E648" s="65">
        <f>VLOOKUP($A648,'AU2017-EDB (Adjusted)'!$A$17:$J$2020,E$9,)</f>
        <v>4650</v>
      </c>
      <c r="F648" s="65">
        <f>VLOOKUP($A648,'AU2017-EDB (Adjusted)'!$A$17:$J$2020,F$9,)</f>
        <v>4830</v>
      </c>
    </row>
    <row r="649" spans="1:6" x14ac:dyDescent="0.25">
      <c r="A649" s="37" t="s">
        <v>1946</v>
      </c>
      <c r="B649" s="37" t="str">
        <f>VLOOKUP($A649,'AU2017-EDB (Adjusted)'!$A$17:$J$2020,B$9,)</f>
        <v>Queenstown-Lakes district</v>
      </c>
      <c r="C649" s="37" t="str">
        <f>VLOOKUP($A649,'AU2017-EDB (Adjusted)'!$A$17:$J$2020,C$9,)</f>
        <v>Aurora Energy</v>
      </c>
      <c r="D649" s="65">
        <f>VLOOKUP($A649,'AU2017-EDB (Adjusted)'!$A$17:$J$2020,D$9,)</f>
        <v>2900</v>
      </c>
      <c r="E649" s="65">
        <f>VLOOKUP($A649,'AU2017-EDB (Adjusted)'!$A$17:$J$2020,E$9,)</f>
        <v>2970</v>
      </c>
      <c r="F649" s="65">
        <f>VLOOKUP($A649,'AU2017-EDB (Adjusted)'!$A$17:$J$2020,F$9,)</f>
        <v>3030</v>
      </c>
    </row>
    <row r="650" spans="1:6" x14ac:dyDescent="0.25">
      <c r="A650" s="37" t="s">
        <v>560</v>
      </c>
      <c r="B650" s="37" t="str">
        <f>VLOOKUP($A650,'AU2017-EDB (Adjusted)'!$A$17:$J$2020,B$9,)</f>
        <v>Queenstown-Lakes district</v>
      </c>
      <c r="C650" s="37" t="str">
        <f>VLOOKUP($A650,'AU2017-EDB (Adjusted)'!$A$17:$J$2020,C$9,)</f>
        <v>Aurora Energy</v>
      </c>
      <c r="D650" s="65">
        <f>VLOOKUP($A650,'AU2017-EDB (Adjusted)'!$A$17:$J$2020,D$9,)</f>
        <v>1580</v>
      </c>
      <c r="E650" s="65">
        <f>VLOOKUP($A650,'AU2017-EDB (Adjusted)'!$A$17:$J$2020,E$9,)</f>
        <v>2090</v>
      </c>
      <c r="F650" s="65">
        <f>VLOOKUP($A650,'AU2017-EDB (Adjusted)'!$A$17:$J$2020,F$9,)</f>
        <v>2210</v>
      </c>
    </row>
    <row r="651" spans="1:6" x14ac:dyDescent="0.25">
      <c r="A651" s="37" t="s">
        <v>541</v>
      </c>
      <c r="B651" s="37" t="str">
        <f>VLOOKUP($A651,'AU2017-EDB (Adjusted)'!$A$17:$J$2020,B$9,)</f>
        <v>Queenstown-Lakes district</v>
      </c>
      <c r="C651" s="37" t="str">
        <f>VLOOKUP($A651,'AU2017-EDB (Adjusted)'!$A$17:$J$2020,C$9,)</f>
        <v>Aurora Energy</v>
      </c>
      <c r="D651" s="65">
        <f>VLOOKUP($A651,'AU2017-EDB (Adjusted)'!$A$17:$J$2020,D$9,)</f>
        <v>9280</v>
      </c>
      <c r="E651" s="65">
        <f>VLOOKUP($A651,'AU2017-EDB (Adjusted)'!$A$17:$J$2020,E$9,)</f>
        <v>10600</v>
      </c>
      <c r="F651" s="65">
        <f>VLOOKUP($A651,'AU2017-EDB (Adjusted)'!$A$17:$J$2020,F$9,)</f>
        <v>11400</v>
      </c>
    </row>
    <row r="652" spans="1:6" x14ac:dyDescent="0.25">
      <c r="A652" s="37" t="s">
        <v>1938</v>
      </c>
      <c r="B652" s="37" t="str">
        <f>VLOOKUP($A652,'AU2017-EDB (Adjusted)'!$A$17:$J$2020,B$9,)</f>
        <v>Queenstown-Lakes district</v>
      </c>
      <c r="C652" s="37" t="str">
        <f>VLOOKUP($A652,'AU2017-EDB (Adjusted)'!$A$17:$J$2020,C$9,)</f>
        <v>None</v>
      </c>
      <c r="D652" s="65">
        <f>VLOOKUP($A652,'AU2017-EDB (Adjusted)'!$A$17:$J$2020,D$9,)</f>
        <v>0</v>
      </c>
      <c r="E652" s="65">
        <f>VLOOKUP($A652,'AU2017-EDB (Adjusted)'!$A$17:$J$2020,E$9,)</f>
        <v>0</v>
      </c>
      <c r="F652" s="65">
        <f>VLOOKUP($A652,'AU2017-EDB (Adjusted)'!$A$17:$J$2020,F$9,)</f>
        <v>0</v>
      </c>
    </row>
    <row r="653" spans="1:6" x14ac:dyDescent="0.25">
      <c r="A653" s="37" t="s">
        <v>1947</v>
      </c>
      <c r="B653" s="37" t="str">
        <f>VLOOKUP($A653,'AU2017-EDB (Adjusted)'!$A$17:$J$2020,B$9,)</f>
        <v>Queenstown-Lakes district</v>
      </c>
      <c r="C653" s="37" t="str">
        <f>VLOOKUP($A653,'AU2017-EDB (Adjusted)'!$A$17:$J$2020,C$9,)</f>
        <v>None</v>
      </c>
      <c r="D653" s="65">
        <f>VLOOKUP($A653,'AU2017-EDB (Adjusted)'!$A$17:$J$2020,D$9,)</f>
        <v>0</v>
      </c>
      <c r="E653" s="65">
        <f>VLOOKUP($A653,'AU2017-EDB (Adjusted)'!$A$17:$J$2020,E$9,)</f>
        <v>0</v>
      </c>
      <c r="F653" s="65">
        <f>VLOOKUP($A653,'AU2017-EDB (Adjusted)'!$A$17:$J$2020,F$9,)</f>
        <v>0</v>
      </c>
    </row>
    <row r="654" spans="1:6" x14ac:dyDescent="0.25">
      <c r="A654" s="37" t="s">
        <v>558</v>
      </c>
      <c r="B654" s="37" t="str">
        <f>VLOOKUP($A654,'AU2017-EDB (Adjusted)'!$A$17:$J$2020,B$9,)</f>
        <v>Queenstown-Lakes district</v>
      </c>
      <c r="C654" s="37" t="str">
        <f>VLOOKUP($A654,'AU2017-EDB (Adjusted)'!$A$17:$J$2020,C$9,)</f>
        <v>None</v>
      </c>
      <c r="D654" s="65">
        <f>VLOOKUP($A654,'AU2017-EDB (Adjusted)'!$A$17:$J$2020,D$9,)</f>
        <v>0</v>
      </c>
      <c r="E654" s="65">
        <f>VLOOKUP($A654,'AU2017-EDB (Adjusted)'!$A$17:$J$2020,E$9,)</f>
        <v>0</v>
      </c>
      <c r="F654" s="65">
        <f>VLOOKUP($A654,'AU2017-EDB (Adjusted)'!$A$17:$J$2020,F$9,)</f>
        <v>0</v>
      </c>
    </row>
    <row r="655" spans="1:6" x14ac:dyDescent="0.25">
      <c r="A655" s="37" t="s">
        <v>1941</v>
      </c>
      <c r="B655" s="37" t="str">
        <f>VLOOKUP($A655,'AU2017-EDB (Adjusted)'!$A$17:$J$2020,B$9,)</f>
        <v>Queenstown-Lakes district</v>
      </c>
      <c r="C655" s="37" t="str">
        <f>VLOOKUP($A655,'AU2017-EDB (Adjusted)'!$A$17:$J$2020,C$9,)</f>
        <v>OtagoNet</v>
      </c>
      <c r="D655" s="65">
        <f>VLOOKUP($A655,'AU2017-EDB (Adjusted)'!$A$17:$J$2020,D$9,)</f>
        <v>3320</v>
      </c>
      <c r="E655" s="65">
        <f>VLOOKUP($A655,'AU2017-EDB (Adjusted)'!$A$17:$J$2020,E$9,)</f>
        <v>4160</v>
      </c>
      <c r="F655" s="65">
        <f>VLOOKUP($A655,'AU2017-EDB (Adjusted)'!$A$17:$J$2020,F$9,)</f>
        <v>4460</v>
      </c>
    </row>
    <row r="656" spans="1:6" x14ac:dyDescent="0.25">
      <c r="A656" s="37" t="s">
        <v>1325</v>
      </c>
      <c r="B656" s="37" t="str">
        <f>VLOOKUP($A656,'AU2017-EDB (Adjusted)'!$A$17:$J$2020,B$9,)</f>
        <v>Ruapehu district</v>
      </c>
      <c r="C656" s="37" t="str">
        <f>VLOOKUP($A656,'AU2017-EDB (Adjusted)'!$A$17:$J$2020,C$9,)</f>
        <v>Powerco</v>
      </c>
      <c r="D656" s="65">
        <f>VLOOKUP($A656,'AU2017-EDB (Adjusted)'!$A$17:$J$2020,D$9,)</f>
        <v>1150</v>
      </c>
      <c r="E656" s="65">
        <f>VLOOKUP($A656,'AU2017-EDB (Adjusted)'!$A$17:$J$2020,E$9,)</f>
        <v>1130</v>
      </c>
      <c r="F656" s="65">
        <f>VLOOKUP($A656,'AU2017-EDB (Adjusted)'!$A$17:$J$2020,F$9,)</f>
        <v>1090</v>
      </c>
    </row>
    <row r="657" spans="1:6" x14ac:dyDescent="0.25">
      <c r="A657" s="37" t="s">
        <v>362</v>
      </c>
      <c r="B657" s="37" t="str">
        <f>VLOOKUP($A657,'AU2017-EDB (Adjusted)'!$A$17:$J$2020,B$9,)</f>
        <v>Ruapehu district</v>
      </c>
      <c r="C657" s="37" t="str">
        <f>VLOOKUP($A657,'AU2017-EDB (Adjusted)'!$A$17:$J$2020,C$9,)</f>
        <v>Powerco</v>
      </c>
      <c r="D657" s="65">
        <f>VLOOKUP($A657,'AU2017-EDB (Adjusted)'!$A$17:$J$2020,D$9,)</f>
        <v>820</v>
      </c>
      <c r="E657" s="65">
        <f>VLOOKUP($A657,'AU2017-EDB (Adjusted)'!$A$17:$J$2020,E$9,)</f>
        <v>780</v>
      </c>
      <c r="F657" s="65">
        <f>VLOOKUP($A657,'AU2017-EDB (Adjusted)'!$A$17:$J$2020,F$9,)</f>
        <v>730</v>
      </c>
    </row>
    <row r="658" spans="1:6" x14ac:dyDescent="0.25">
      <c r="A658" s="37" t="s">
        <v>1102</v>
      </c>
      <c r="B658" s="37" t="str">
        <f>VLOOKUP($A658,'AU2017-EDB (Adjusted)'!$A$17:$J$2020,B$9,)</f>
        <v>Ruapehu district</v>
      </c>
      <c r="C658" s="37" t="str">
        <f>VLOOKUP($A658,'AU2017-EDB (Adjusted)'!$A$17:$J$2020,C$9,)</f>
        <v>The Lines Company</v>
      </c>
      <c r="D658" s="65">
        <f>VLOOKUP($A658,'AU2017-EDB (Adjusted)'!$A$17:$J$2020,D$9,)</f>
        <v>580</v>
      </c>
      <c r="E658" s="65">
        <f>VLOOKUP($A658,'AU2017-EDB (Adjusted)'!$A$17:$J$2020,E$9,)</f>
        <v>560</v>
      </c>
      <c r="F658" s="65">
        <f>VLOOKUP($A658,'AU2017-EDB (Adjusted)'!$A$17:$J$2020,F$9,)</f>
        <v>530</v>
      </c>
    </row>
    <row r="659" spans="1:6" x14ac:dyDescent="0.25">
      <c r="A659" s="37" t="s">
        <v>211</v>
      </c>
      <c r="B659" s="37" t="str">
        <f>VLOOKUP($A659,'AU2017-EDB (Adjusted)'!$A$17:$J$2020,B$9,)</f>
        <v>Ruapehu district</v>
      </c>
      <c r="C659" s="37" t="str">
        <f>VLOOKUP($A659,'AU2017-EDB (Adjusted)'!$A$17:$J$2020,C$9,)</f>
        <v>The Lines Company</v>
      </c>
      <c r="D659" s="65">
        <f>VLOOKUP($A659,'AU2017-EDB (Adjusted)'!$A$17:$J$2020,D$9,)</f>
        <v>190</v>
      </c>
      <c r="E659" s="65">
        <f>VLOOKUP($A659,'AU2017-EDB (Adjusted)'!$A$17:$J$2020,E$9,)</f>
        <v>190</v>
      </c>
      <c r="F659" s="65">
        <f>VLOOKUP($A659,'AU2017-EDB (Adjusted)'!$A$17:$J$2020,F$9,)</f>
        <v>180</v>
      </c>
    </row>
    <row r="660" spans="1:6" x14ac:dyDescent="0.25">
      <c r="A660" s="37" t="s">
        <v>207</v>
      </c>
      <c r="B660" s="37" t="str">
        <f>VLOOKUP($A660,'AU2017-EDB (Adjusted)'!$A$17:$J$2020,B$9,)</f>
        <v>Ruapehu district</v>
      </c>
      <c r="C660" s="37" t="str">
        <f>VLOOKUP($A660,'AU2017-EDB (Adjusted)'!$A$17:$J$2020,C$9,)</f>
        <v>The Lines Company</v>
      </c>
      <c r="D660" s="65">
        <f>VLOOKUP($A660,'AU2017-EDB (Adjusted)'!$A$17:$J$2020,D$9,)</f>
        <v>1630</v>
      </c>
      <c r="E660" s="65">
        <f>VLOOKUP($A660,'AU2017-EDB (Adjusted)'!$A$17:$J$2020,E$9,)</f>
        <v>1570</v>
      </c>
      <c r="F660" s="65">
        <f>VLOOKUP($A660,'AU2017-EDB (Adjusted)'!$A$17:$J$2020,F$9,)</f>
        <v>1490</v>
      </c>
    </row>
    <row r="661" spans="1:6" x14ac:dyDescent="0.25">
      <c r="A661" s="37" t="s">
        <v>1359</v>
      </c>
      <c r="B661" s="37" t="str">
        <f>VLOOKUP($A661,'AU2017-EDB (Adjusted)'!$A$17:$J$2020,B$9,)</f>
        <v>Ruapehu district</v>
      </c>
      <c r="C661" s="37" t="str">
        <f>VLOOKUP($A661,'AU2017-EDB (Adjusted)'!$A$17:$J$2020,C$9,)</f>
        <v>The Lines Company</v>
      </c>
      <c r="D661" s="65">
        <f>VLOOKUP($A661,'AU2017-EDB (Adjusted)'!$A$17:$J$2020,D$9,)</f>
        <v>1140</v>
      </c>
      <c r="E661" s="65">
        <f>VLOOKUP($A661,'AU2017-EDB (Adjusted)'!$A$17:$J$2020,E$9,)</f>
        <v>1110</v>
      </c>
      <c r="F661" s="65">
        <f>VLOOKUP($A661,'AU2017-EDB (Adjusted)'!$A$17:$J$2020,F$9,)</f>
        <v>1060</v>
      </c>
    </row>
    <row r="662" spans="1:6" x14ac:dyDescent="0.25">
      <c r="A662" s="37" t="s">
        <v>1092</v>
      </c>
      <c r="B662" s="37" t="str">
        <f>VLOOKUP($A662,'AU2017-EDB (Adjusted)'!$A$17:$J$2020,B$9,)</f>
        <v>Ruapehu district</v>
      </c>
      <c r="C662" s="37" t="str">
        <f>VLOOKUP($A662,'AU2017-EDB (Adjusted)'!$A$17:$J$2020,C$9,)</f>
        <v>The Lines Company</v>
      </c>
      <c r="D662" s="65">
        <f>VLOOKUP($A662,'AU2017-EDB (Adjusted)'!$A$17:$J$2020,D$9,)</f>
        <v>130</v>
      </c>
      <c r="E662" s="65">
        <f>VLOOKUP($A662,'AU2017-EDB (Adjusted)'!$A$17:$J$2020,E$9,)</f>
        <v>130</v>
      </c>
      <c r="F662" s="65">
        <f>VLOOKUP($A662,'AU2017-EDB (Adjusted)'!$A$17:$J$2020,F$9,)</f>
        <v>130</v>
      </c>
    </row>
    <row r="663" spans="1:6" x14ac:dyDescent="0.25">
      <c r="A663" s="37" t="s">
        <v>212</v>
      </c>
      <c r="B663" s="37" t="str">
        <f>VLOOKUP($A663,'AU2017-EDB (Adjusted)'!$A$17:$J$2020,B$9,)</f>
        <v>Ruapehu district</v>
      </c>
      <c r="C663" s="37" t="str">
        <f>VLOOKUP($A663,'AU2017-EDB (Adjusted)'!$A$17:$J$2020,C$9,)</f>
        <v>The Lines Company</v>
      </c>
      <c r="D663" s="65">
        <f>VLOOKUP($A663,'AU2017-EDB (Adjusted)'!$A$17:$J$2020,D$9,)</f>
        <v>840</v>
      </c>
      <c r="E663" s="65">
        <f>VLOOKUP($A663,'AU2017-EDB (Adjusted)'!$A$17:$J$2020,E$9,)</f>
        <v>800</v>
      </c>
      <c r="F663" s="65">
        <f>VLOOKUP($A663,'AU2017-EDB (Adjusted)'!$A$17:$J$2020,F$9,)</f>
        <v>760</v>
      </c>
    </row>
    <row r="664" spans="1:6" x14ac:dyDescent="0.25">
      <c r="A664" s="37" t="s">
        <v>1091</v>
      </c>
      <c r="B664" s="37" t="str">
        <f>VLOOKUP($A664,'AU2017-EDB (Adjusted)'!$A$17:$J$2020,B$9,)</f>
        <v>Ruapehu district</v>
      </c>
      <c r="C664" s="37" t="str">
        <f>VLOOKUP($A664,'AU2017-EDB (Adjusted)'!$A$17:$J$2020,C$9,)</f>
        <v>The Lines Company</v>
      </c>
      <c r="D664" s="65">
        <f>VLOOKUP($A664,'AU2017-EDB (Adjusted)'!$A$17:$J$2020,D$9,)</f>
        <v>170</v>
      </c>
      <c r="E664" s="65">
        <f>VLOOKUP($A664,'AU2017-EDB (Adjusted)'!$A$17:$J$2020,E$9,)</f>
        <v>170</v>
      </c>
      <c r="F664" s="65">
        <f>VLOOKUP($A664,'AU2017-EDB (Adjusted)'!$A$17:$J$2020,F$9,)</f>
        <v>160</v>
      </c>
    </row>
    <row r="665" spans="1:6" x14ac:dyDescent="0.25">
      <c r="A665" s="37" t="s">
        <v>210</v>
      </c>
      <c r="B665" s="37" t="str">
        <f>VLOOKUP($A665,'AU2017-EDB (Adjusted)'!$A$17:$J$2020,B$9,)</f>
        <v>Ruapehu district</v>
      </c>
      <c r="C665" s="37" t="str">
        <f>VLOOKUP($A665,'AU2017-EDB (Adjusted)'!$A$17:$J$2020,C$9,)</f>
        <v>The Lines Company</v>
      </c>
      <c r="D665" s="65">
        <f>VLOOKUP($A665,'AU2017-EDB (Adjusted)'!$A$17:$J$2020,D$9,)</f>
        <v>560</v>
      </c>
      <c r="E665" s="65">
        <f>VLOOKUP($A665,'AU2017-EDB (Adjusted)'!$A$17:$J$2020,E$9,)</f>
        <v>540</v>
      </c>
      <c r="F665" s="65">
        <f>VLOOKUP($A665,'AU2017-EDB (Adjusted)'!$A$17:$J$2020,F$9,)</f>
        <v>510</v>
      </c>
    </row>
    <row r="666" spans="1:6" x14ac:dyDescent="0.25">
      <c r="A666" s="37" t="s">
        <v>1099</v>
      </c>
      <c r="B666" s="37" t="str">
        <f>VLOOKUP($A666,'AU2017-EDB (Adjusted)'!$A$17:$J$2020,B$9,)</f>
        <v>Ruapehu district</v>
      </c>
      <c r="C666" s="37" t="str">
        <f>VLOOKUP($A666,'AU2017-EDB (Adjusted)'!$A$17:$J$2020,C$9,)</f>
        <v>The Lines Company</v>
      </c>
      <c r="D666" s="65">
        <f>VLOOKUP($A666,'AU2017-EDB (Adjusted)'!$A$17:$J$2020,D$9,)</f>
        <v>540</v>
      </c>
      <c r="E666" s="65">
        <f>VLOOKUP($A666,'AU2017-EDB (Adjusted)'!$A$17:$J$2020,E$9,)</f>
        <v>530</v>
      </c>
      <c r="F666" s="65">
        <f>VLOOKUP($A666,'AU2017-EDB (Adjusted)'!$A$17:$J$2020,F$9,)</f>
        <v>510</v>
      </c>
    </row>
    <row r="667" spans="1:6" x14ac:dyDescent="0.25">
      <c r="A667" s="37" t="s">
        <v>357</v>
      </c>
      <c r="B667" s="37" t="str">
        <f>VLOOKUP($A667,'AU2017-EDB (Adjusted)'!$A$17:$J$2020,B$9,)</f>
        <v>Ruapehu district</v>
      </c>
      <c r="C667" s="37" t="str">
        <f>VLOOKUP($A667,'AU2017-EDB (Adjusted)'!$A$17:$J$2020,C$9,)</f>
        <v>The Lines Company</v>
      </c>
      <c r="D667" s="65">
        <f>VLOOKUP($A667,'AU2017-EDB (Adjusted)'!$A$17:$J$2020,D$9,)</f>
        <v>1330</v>
      </c>
      <c r="E667" s="65">
        <f>VLOOKUP($A667,'AU2017-EDB (Adjusted)'!$A$17:$J$2020,E$9,)</f>
        <v>1290</v>
      </c>
      <c r="F667" s="65">
        <f>VLOOKUP($A667,'AU2017-EDB (Adjusted)'!$A$17:$J$2020,F$9,)</f>
        <v>1220</v>
      </c>
    </row>
    <row r="668" spans="1:6" x14ac:dyDescent="0.25">
      <c r="A668" s="37" t="s">
        <v>1094</v>
      </c>
      <c r="B668" s="37" t="str">
        <f>VLOOKUP($A668,'AU2017-EDB (Adjusted)'!$A$17:$J$2020,B$9,)</f>
        <v>Ruapehu district</v>
      </c>
      <c r="C668" s="37" t="str">
        <f>VLOOKUP($A668,'AU2017-EDB (Adjusted)'!$A$17:$J$2020,C$9,)</f>
        <v>The Lines Company</v>
      </c>
      <c r="D668" s="65">
        <f>VLOOKUP($A668,'AU2017-EDB (Adjusted)'!$A$17:$J$2020,D$9,)</f>
        <v>1210</v>
      </c>
      <c r="E668" s="65">
        <f>VLOOKUP($A668,'AU2017-EDB (Adjusted)'!$A$17:$J$2020,E$9,)</f>
        <v>1160</v>
      </c>
      <c r="F668" s="65">
        <f>VLOOKUP($A668,'AU2017-EDB (Adjusted)'!$A$17:$J$2020,F$9,)</f>
        <v>1100</v>
      </c>
    </row>
    <row r="669" spans="1:6" x14ac:dyDescent="0.25">
      <c r="A669" s="37" t="s">
        <v>1097</v>
      </c>
      <c r="B669" s="37" t="str">
        <f>VLOOKUP($A669,'AU2017-EDB (Adjusted)'!$A$17:$J$2020,B$9,)</f>
        <v>Ruapehu district</v>
      </c>
      <c r="C669" s="37" t="str">
        <f>VLOOKUP($A669,'AU2017-EDB (Adjusted)'!$A$17:$J$2020,C$9,)</f>
        <v>The Lines Company</v>
      </c>
      <c r="D669" s="65">
        <f>VLOOKUP($A669,'AU2017-EDB (Adjusted)'!$A$17:$J$2020,D$9,)</f>
        <v>2300</v>
      </c>
      <c r="E669" s="65">
        <f>VLOOKUP($A669,'AU2017-EDB (Adjusted)'!$A$17:$J$2020,E$9,)</f>
        <v>2180</v>
      </c>
      <c r="F669" s="65">
        <f>VLOOKUP($A669,'AU2017-EDB (Adjusted)'!$A$17:$J$2020,F$9,)</f>
        <v>2050</v>
      </c>
    </row>
    <row r="670" spans="1:6" x14ac:dyDescent="0.25">
      <c r="A670" s="37" t="s">
        <v>2035</v>
      </c>
      <c r="B670" s="37" t="str">
        <f>VLOOKUP($A670,'AU2017-EDB (Adjusted)'!$A$17:$J$2020,B$9,)</f>
        <v>Southland district</v>
      </c>
      <c r="C670" s="37" t="str">
        <f>VLOOKUP($A670,'AU2017-EDB (Adjusted)'!$A$17:$J$2020,C$9,)</f>
        <v>None</v>
      </c>
      <c r="D670" s="65">
        <f>VLOOKUP($A670,'AU2017-EDB (Adjusted)'!$A$17:$J$2020,D$9,)</f>
        <v>0</v>
      </c>
      <c r="E670" s="65">
        <f>VLOOKUP($A670,'AU2017-EDB (Adjusted)'!$A$17:$J$2020,E$9,)</f>
        <v>0</v>
      </c>
      <c r="F670" s="65">
        <f>VLOOKUP($A670,'AU2017-EDB (Adjusted)'!$A$17:$J$2020,F$9,)</f>
        <v>0</v>
      </c>
    </row>
    <row r="671" spans="1:6" x14ac:dyDescent="0.25">
      <c r="A671" s="37" t="s">
        <v>578</v>
      </c>
      <c r="B671" s="37" t="str">
        <f>VLOOKUP($A671,'AU2017-EDB (Adjusted)'!$A$17:$J$2020,B$9,)</f>
        <v>Southland district</v>
      </c>
      <c r="C671" s="37" t="str">
        <f>VLOOKUP($A671,'AU2017-EDB (Adjusted)'!$A$17:$J$2020,C$9,)</f>
        <v>None</v>
      </c>
      <c r="D671" s="65">
        <f>VLOOKUP($A671,'AU2017-EDB (Adjusted)'!$A$17:$J$2020,D$9,)</f>
        <v>0</v>
      </c>
      <c r="E671" s="65">
        <f>VLOOKUP($A671,'AU2017-EDB (Adjusted)'!$A$17:$J$2020,E$9,)</f>
        <v>0</v>
      </c>
      <c r="F671" s="65">
        <f>VLOOKUP($A671,'AU2017-EDB (Adjusted)'!$A$17:$J$2020,F$9,)</f>
        <v>0</v>
      </c>
    </row>
    <row r="672" spans="1:6" x14ac:dyDescent="0.25">
      <c r="A672" s="37" t="s">
        <v>577</v>
      </c>
      <c r="B672" s="37" t="str">
        <f>VLOOKUP($A672,'AU2017-EDB (Adjusted)'!$A$17:$J$2020,B$9,)</f>
        <v>Southland district</v>
      </c>
      <c r="C672" s="37" t="str">
        <f>VLOOKUP($A672,'AU2017-EDB (Adjusted)'!$A$17:$J$2020,C$9,)</f>
        <v>None</v>
      </c>
      <c r="D672" s="65">
        <f>VLOOKUP($A672,'AU2017-EDB (Adjusted)'!$A$17:$J$2020,D$9,)</f>
        <v>0</v>
      </c>
      <c r="E672" s="65">
        <f>VLOOKUP($A672,'AU2017-EDB (Adjusted)'!$A$17:$J$2020,E$9,)</f>
        <v>0</v>
      </c>
      <c r="F672" s="65">
        <f>VLOOKUP($A672,'AU2017-EDB (Adjusted)'!$A$17:$J$2020,F$9,)</f>
        <v>0</v>
      </c>
    </row>
    <row r="673" spans="1:6" x14ac:dyDescent="0.25">
      <c r="A673" s="37" t="s">
        <v>1988</v>
      </c>
      <c r="B673" s="37" t="str">
        <f>VLOOKUP($A673,'AU2017-EDB (Adjusted)'!$A$17:$J$2020,B$9,)</f>
        <v>Southland district</v>
      </c>
      <c r="C673" s="37" t="str">
        <f>VLOOKUP($A673,'AU2017-EDB (Adjusted)'!$A$17:$J$2020,C$9,)</f>
        <v>None</v>
      </c>
      <c r="D673" s="65">
        <f>VLOOKUP($A673,'AU2017-EDB (Adjusted)'!$A$17:$J$2020,D$9,)</f>
        <v>0</v>
      </c>
      <c r="E673" s="65">
        <f>VLOOKUP($A673,'AU2017-EDB (Adjusted)'!$A$17:$J$2020,E$9,)</f>
        <v>0</v>
      </c>
      <c r="F673" s="65">
        <f>VLOOKUP($A673,'AU2017-EDB (Adjusted)'!$A$17:$J$2020,F$9,)</f>
        <v>0</v>
      </c>
    </row>
    <row r="674" spans="1:6" x14ac:dyDescent="0.25">
      <c r="A674" s="37" t="s">
        <v>2038</v>
      </c>
      <c r="B674" s="37" t="str">
        <f>VLOOKUP($A674,'AU2017-EDB (Adjusted)'!$A$17:$J$2020,B$9,)</f>
        <v>Southland district</v>
      </c>
      <c r="C674" s="37" t="str">
        <f>VLOOKUP($A674,'AU2017-EDB (Adjusted)'!$A$17:$J$2020,C$9,)</f>
        <v>None</v>
      </c>
      <c r="D674" s="65">
        <f>VLOOKUP($A674,'AU2017-EDB (Adjusted)'!$A$17:$J$2020,D$9,)</f>
        <v>0</v>
      </c>
      <c r="E674" s="65">
        <f>VLOOKUP($A674,'AU2017-EDB (Adjusted)'!$A$17:$J$2020,E$9,)</f>
        <v>0</v>
      </c>
      <c r="F674" s="65">
        <f>VLOOKUP($A674,'AU2017-EDB (Adjusted)'!$A$17:$J$2020,F$9,)</f>
        <v>0</v>
      </c>
    </row>
    <row r="675" spans="1:6" x14ac:dyDescent="0.25">
      <c r="A675" s="37" t="s">
        <v>2026</v>
      </c>
      <c r="B675" s="37" t="str">
        <f>VLOOKUP($A675,'AU2017-EDB (Adjusted)'!$A$17:$J$2020,B$9,)</f>
        <v>Southland district</v>
      </c>
      <c r="C675" s="37" t="str">
        <f>VLOOKUP($A675,'AU2017-EDB (Adjusted)'!$A$17:$J$2020,C$9,)</f>
        <v>None</v>
      </c>
      <c r="D675" s="65">
        <f>VLOOKUP($A675,'AU2017-EDB (Adjusted)'!$A$17:$J$2020,D$9,)</f>
        <v>10</v>
      </c>
      <c r="E675" s="65">
        <f>VLOOKUP($A675,'AU2017-EDB (Adjusted)'!$A$17:$J$2020,E$9,)</f>
        <v>10</v>
      </c>
      <c r="F675" s="65">
        <f>VLOOKUP($A675,'AU2017-EDB (Adjusted)'!$A$17:$J$2020,F$9,)</f>
        <v>10</v>
      </c>
    </row>
    <row r="676" spans="1:6" x14ac:dyDescent="0.25">
      <c r="A676" s="37" t="s">
        <v>542</v>
      </c>
      <c r="B676" s="37" t="str">
        <f>VLOOKUP($A676,'AU2017-EDB (Adjusted)'!$A$17:$J$2020,B$9,)</f>
        <v>Southland district</v>
      </c>
      <c r="C676" s="37" t="str">
        <f>VLOOKUP($A676,'AU2017-EDB (Adjusted)'!$A$17:$J$2020,C$9,)</f>
        <v>None</v>
      </c>
      <c r="D676" s="65">
        <f>VLOOKUP($A676,'AU2017-EDB (Adjusted)'!$A$17:$J$2020,D$9,)</f>
        <v>120</v>
      </c>
      <c r="E676" s="65">
        <f>VLOOKUP($A676,'AU2017-EDB (Adjusted)'!$A$17:$J$2020,E$9,)</f>
        <v>120</v>
      </c>
      <c r="F676" s="65">
        <f>VLOOKUP($A676,'AU2017-EDB (Adjusted)'!$A$17:$J$2020,F$9,)</f>
        <v>120</v>
      </c>
    </row>
    <row r="677" spans="1:6" x14ac:dyDescent="0.25">
      <c r="A677" s="37" t="s">
        <v>563</v>
      </c>
      <c r="B677" s="37" t="str">
        <f>VLOOKUP($A677,'AU2017-EDB (Adjusted)'!$A$17:$J$2020,B$9,)</f>
        <v>Southland district</v>
      </c>
      <c r="C677" s="37" t="str">
        <f>VLOOKUP($A677,'AU2017-EDB (Adjusted)'!$A$17:$J$2020,C$9,)</f>
        <v>The Power Company</v>
      </c>
      <c r="D677" s="65">
        <f>VLOOKUP($A677,'AU2017-EDB (Adjusted)'!$A$17:$J$2020,D$9,)</f>
        <v>130</v>
      </c>
      <c r="E677" s="65">
        <f>VLOOKUP($A677,'AU2017-EDB (Adjusted)'!$A$17:$J$2020,E$9,)</f>
        <v>130</v>
      </c>
      <c r="F677" s="65">
        <f>VLOOKUP($A677,'AU2017-EDB (Adjusted)'!$A$17:$J$2020,F$9,)</f>
        <v>130</v>
      </c>
    </row>
    <row r="678" spans="1:6" x14ac:dyDescent="0.25">
      <c r="A678" s="37" t="s">
        <v>1964</v>
      </c>
      <c r="B678" s="37" t="str">
        <f>VLOOKUP($A678,'AU2017-EDB (Adjusted)'!$A$17:$J$2020,B$9,)</f>
        <v>Southland district</v>
      </c>
      <c r="C678" s="37" t="str">
        <f>VLOOKUP($A678,'AU2017-EDB (Adjusted)'!$A$17:$J$2020,C$9,)</f>
        <v>The Power Company</v>
      </c>
      <c r="D678" s="65">
        <f>VLOOKUP($A678,'AU2017-EDB (Adjusted)'!$A$17:$J$2020,D$9,)</f>
        <v>1710</v>
      </c>
      <c r="E678" s="65">
        <f>VLOOKUP($A678,'AU2017-EDB (Adjusted)'!$A$17:$J$2020,E$9,)</f>
        <v>1720</v>
      </c>
      <c r="F678" s="65">
        <f>VLOOKUP($A678,'AU2017-EDB (Adjusted)'!$A$17:$J$2020,F$9,)</f>
        <v>1730</v>
      </c>
    </row>
    <row r="679" spans="1:6" x14ac:dyDescent="0.25">
      <c r="A679" s="37" t="s">
        <v>749</v>
      </c>
      <c r="B679" s="37" t="str">
        <f>VLOOKUP($A679,'AU2017-EDB (Adjusted)'!$A$17:$J$2020,B$9,)</f>
        <v>Southland district</v>
      </c>
      <c r="C679" s="37" t="str">
        <f>VLOOKUP($A679,'AU2017-EDB (Adjusted)'!$A$17:$J$2020,C$9,)</f>
        <v>The Power Company</v>
      </c>
      <c r="D679" s="65">
        <f>VLOOKUP($A679,'AU2017-EDB (Adjusted)'!$A$17:$J$2020,D$9,)</f>
        <v>570</v>
      </c>
      <c r="E679" s="65">
        <f>VLOOKUP($A679,'AU2017-EDB (Adjusted)'!$A$17:$J$2020,E$9,)</f>
        <v>560</v>
      </c>
      <c r="F679" s="65">
        <f>VLOOKUP($A679,'AU2017-EDB (Adjusted)'!$A$17:$J$2020,F$9,)</f>
        <v>550</v>
      </c>
    </row>
    <row r="680" spans="1:6" x14ac:dyDescent="0.25">
      <c r="A680" s="37" t="s">
        <v>987</v>
      </c>
      <c r="B680" s="37" t="str">
        <f>VLOOKUP($A680,'AU2017-EDB (Adjusted)'!$A$17:$J$2020,B$9,)</f>
        <v>Southland district</v>
      </c>
      <c r="C680" s="37" t="str">
        <f>VLOOKUP($A680,'AU2017-EDB (Adjusted)'!$A$17:$J$2020,C$9,)</f>
        <v>The Power Company</v>
      </c>
      <c r="D680" s="65">
        <f>VLOOKUP($A680,'AU2017-EDB (Adjusted)'!$A$17:$J$2020,D$9,)</f>
        <v>2080</v>
      </c>
      <c r="E680" s="65">
        <f>VLOOKUP($A680,'AU2017-EDB (Adjusted)'!$A$17:$J$2020,E$9,)</f>
        <v>2150</v>
      </c>
      <c r="F680" s="65">
        <f>VLOOKUP($A680,'AU2017-EDB (Adjusted)'!$A$17:$J$2020,F$9,)</f>
        <v>2220</v>
      </c>
    </row>
    <row r="681" spans="1:6" x14ac:dyDescent="0.25">
      <c r="A681" s="37" t="s">
        <v>576</v>
      </c>
      <c r="B681" s="37" t="str">
        <f>VLOOKUP($A681,'AU2017-EDB (Adjusted)'!$A$17:$J$2020,B$9,)</f>
        <v>Southland district</v>
      </c>
      <c r="C681" s="37" t="str">
        <f>VLOOKUP($A681,'AU2017-EDB (Adjusted)'!$A$17:$J$2020,C$9,)</f>
        <v>The Power Company</v>
      </c>
      <c r="D681" s="65">
        <f>VLOOKUP($A681,'AU2017-EDB (Adjusted)'!$A$17:$J$2020,D$9,)</f>
        <v>10</v>
      </c>
      <c r="E681" s="65">
        <f>VLOOKUP($A681,'AU2017-EDB (Adjusted)'!$A$17:$J$2020,E$9,)</f>
        <v>10</v>
      </c>
      <c r="F681" s="65">
        <f>VLOOKUP($A681,'AU2017-EDB (Adjusted)'!$A$17:$J$2020,F$9,)</f>
        <v>10</v>
      </c>
    </row>
    <row r="682" spans="1:6" x14ac:dyDescent="0.25">
      <c r="A682" s="37" t="s">
        <v>1961</v>
      </c>
      <c r="B682" s="37" t="str">
        <f>VLOOKUP($A682,'AU2017-EDB (Adjusted)'!$A$17:$J$2020,B$9,)</f>
        <v>Southland district</v>
      </c>
      <c r="C682" s="37" t="str">
        <f>VLOOKUP($A682,'AU2017-EDB (Adjusted)'!$A$17:$J$2020,C$9,)</f>
        <v>The Power Company</v>
      </c>
      <c r="D682" s="65">
        <f>VLOOKUP($A682,'AU2017-EDB (Adjusted)'!$A$17:$J$2020,D$9,)</f>
        <v>3310</v>
      </c>
      <c r="E682" s="65">
        <f>VLOOKUP($A682,'AU2017-EDB (Adjusted)'!$A$17:$J$2020,E$9,)</f>
        <v>3390</v>
      </c>
      <c r="F682" s="65">
        <f>VLOOKUP($A682,'AU2017-EDB (Adjusted)'!$A$17:$J$2020,F$9,)</f>
        <v>3470</v>
      </c>
    </row>
    <row r="683" spans="1:6" x14ac:dyDescent="0.25">
      <c r="A683" s="37" t="s">
        <v>567</v>
      </c>
      <c r="B683" s="37" t="str">
        <f>VLOOKUP($A683,'AU2017-EDB (Adjusted)'!$A$17:$J$2020,B$9,)</f>
        <v>Southland district</v>
      </c>
      <c r="C683" s="37" t="str">
        <f>VLOOKUP($A683,'AU2017-EDB (Adjusted)'!$A$17:$J$2020,C$9,)</f>
        <v>The Power Company</v>
      </c>
      <c r="D683" s="65">
        <f>VLOOKUP($A683,'AU2017-EDB (Adjusted)'!$A$17:$J$2020,D$9,)</f>
        <v>610</v>
      </c>
      <c r="E683" s="65">
        <f>VLOOKUP($A683,'AU2017-EDB (Adjusted)'!$A$17:$J$2020,E$9,)</f>
        <v>640</v>
      </c>
      <c r="F683" s="65">
        <f>VLOOKUP($A683,'AU2017-EDB (Adjusted)'!$A$17:$J$2020,F$9,)</f>
        <v>670</v>
      </c>
    </row>
    <row r="684" spans="1:6" x14ac:dyDescent="0.25">
      <c r="A684" s="37" t="s">
        <v>1949</v>
      </c>
      <c r="B684" s="37" t="str">
        <f>VLOOKUP($A684,'AU2017-EDB (Adjusted)'!$A$17:$J$2020,B$9,)</f>
        <v>Southland district</v>
      </c>
      <c r="C684" s="37" t="str">
        <f>VLOOKUP($A684,'AU2017-EDB (Adjusted)'!$A$17:$J$2020,C$9,)</f>
        <v>The Power Company</v>
      </c>
      <c r="D684" s="65">
        <f>VLOOKUP($A684,'AU2017-EDB (Adjusted)'!$A$17:$J$2020,D$9,)</f>
        <v>410</v>
      </c>
      <c r="E684" s="65">
        <f>VLOOKUP($A684,'AU2017-EDB (Adjusted)'!$A$17:$J$2020,E$9,)</f>
        <v>400</v>
      </c>
      <c r="F684" s="65">
        <f>VLOOKUP($A684,'AU2017-EDB (Adjusted)'!$A$17:$J$2020,F$9,)</f>
        <v>390</v>
      </c>
    </row>
    <row r="685" spans="1:6" x14ac:dyDescent="0.25">
      <c r="A685" s="37" t="s">
        <v>1953</v>
      </c>
      <c r="B685" s="37" t="str">
        <f>VLOOKUP($A685,'AU2017-EDB (Adjusted)'!$A$17:$J$2020,B$9,)</f>
        <v>Southland district</v>
      </c>
      <c r="C685" s="37" t="str">
        <f>VLOOKUP($A685,'AU2017-EDB (Adjusted)'!$A$17:$J$2020,C$9,)</f>
        <v>The Power Company</v>
      </c>
      <c r="D685" s="65">
        <f>VLOOKUP($A685,'AU2017-EDB (Adjusted)'!$A$17:$J$2020,D$9,)</f>
        <v>350</v>
      </c>
      <c r="E685" s="65">
        <f>VLOOKUP($A685,'AU2017-EDB (Adjusted)'!$A$17:$J$2020,E$9,)</f>
        <v>350</v>
      </c>
      <c r="F685" s="65">
        <f>VLOOKUP($A685,'AU2017-EDB (Adjusted)'!$A$17:$J$2020,F$9,)</f>
        <v>350</v>
      </c>
    </row>
    <row r="686" spans="1:6" x14ac:dyDescent="0.25">
      <c r="A686" s="37" t="s">
        <v>1986</v>
      </c>
      <c r="B686" s="37" t="str">
        <f>VLOOKUP($A686,'AU2017-EDB (Adjusted)'!$A$17:$J$2020,B$9,)</f>
        <v>Southland district</v>
      </c>
      <c r="C686" s="37" t="str">
        <f>VLOOKUP($A686,'AU2017-EDB (Adjusted)'!$A$17:$J$2020,C$9,)</f>
        <v>The Power Company</v>
      </c>
      <c r="D686" s="65">
        <f>VLOOKUP($A686,'AU2017-EDB (Adjusted)'!$A$17:$J$2020,D$9,)</f>
        <v>230</v>
      </c>
      <c r="E686" s="65">
        <f>VLOOKUP($A686,'AU2017-EDB (Adjusted)'!$A$17:$J$2020,E$9,)</f>
        <v>230</v>
      </c>
      <c r="F686" s="65">
        <f>VLOOKUP($A686,'AU2017-EDB (Adjusted)'!$A$17:$J$2020,F$9,)</f>
        <v>220</v>
      </c>
    </row>
    <row r="687" spans="1:6" x14ac:dyDescent="0.25">
      <c r="A687" s="37" t="s">
        <v>575</v>
      </c>
      <c r="B687" s="37" t="str">
        <f>VLOOKUP($A687,'AU2017-EDB (Adjusted)'!$A$17:$J$2020,B$9,)</f>
        <v>Southland district</v>
      </c>
      <c r="C687" s="37" t="str">
        <f>VLOOKUP($A687,'AU2017-EDB (Adjusted)'!$A$17:$J$2020,C$9,)</f>
        <v>The Power Company</v>
      </c>
      <c r="D687" s="65">
        <f>VLOOKUP($A687,'AU2017-EDB (Adjusted)'!$A$17:$J$2020,D$9,)</f>
        <v>1730</v>
      </c>
      <c r="E687" s="65">
        <f>VLOOKUP($A687,'AU2017-EDB (Adjusted)'!$A$17:$J$2020,E$9,)</f>
        <v>1800</v>
      </c>
      <c r="F687" s="65">
        <f>VLOOKUP($A687,'AU2017-EDB (Adjusted)'!$A$17:$J$2020,F$9,)</f>
        <v>1860</v>
      </c>
    </row>
    <row r="688" spans="1:6" x14ac:dyDescent="0.25">
      <c r="A688" s="37" t="s">
        <v>1987</v>
      </c>
      <c r="B688" s="37" t="str">
        <f>VLOOKUP($A688,'AU2017-EDB (Adjusted)'!$A$17:$J$2020,B$9,)</f>
        <v>Southland district</v>
      </c>
      <c r="C688" s="37" t="str">
        <f>VLOOKUP($A688,'AU2017-EDB (Adjusted)'!$A$17:$J$2020,C$9,)</f>
        <v>The Power Company</v>
      </c>
      <c r="D688" s="65">
        <f>VLOOKUP($A688,'AU2017-EDB (Adjusted)'!$A$17:$J$2020,D$9,)</f>
        <v>210</v>
      </c>
      <c r="E688" s="65">
        <f>VLOOKUP($A688,'AU2017-EDB (Adjusted)'!$A$17:$J$2020,E$9,)</f>
        <v>210</v>
      </c>
      <c r="F688" s="65">
        <f>VLOOKUP($A688,'AU2017-EDB (Adjusted)'!$A$17:$J$2020,F$9,)</f>
        <v>200</v>
      </c>
    </row>
    <row r="689" spans="1:6" x14ac:dyDescent="0.25">
      <c r="A689" s="37" t="s">
        <v>1982</v>
      </c>
      <c r="B689" s="37" t="str">
        <f>VLOOKUP($A689,'AU2017-EDB (Adjusted)'!$A$17:$J$2020,B$9,)</f>
        <v>Southland district</v>
      </c>
      <c r="C689" s="37" t="str">
        <f>VLOOKUP($A689,'AU2017-EDB (Adjusted)'!$A$17:$J$2020,C$9,)</f>
        <v>The Power Company</v>
      </c>
      <c r="D689" s="65">
        <f>VLOOKUP($A689,'AU2017-EDB (Adjusted)'!$A$17:$J$2020,D$9,)</f>
        <v>290</v>
      </c>
      <c r="E689" s="65">
        <f>VLOOKUP($A689,'AU2017-EDB (Adjusted)'!$A$17:$J$2020,E$9,)</f>
        <v>290</v>
      </c>
      <c r="F689" s="65">
        <f>VLOOKUP($A689,'AU2017-EDB (Adjusted)'!$A$17:$J$2020,F$9,)</f>
        <v>280</v>
      </c>
    </row>
    <row r="690" spans="1:6" x14ac:dyDescent="0.25">
      <c r="A690" s="37" t="s">
        <v>1983</v>
      </c>
      <c r="B690" s="37" t="str">
        <f>VLOOKUP($A690,'AU2017-EDB (Adjusted)'!$A$17:$J$2020,B$9,)</f>
        <v>Southland district</v>
      </c>
      <c r="C690" s="37" t="str">
        <f>VLOOKUP($A690,'AU2017-EDB (Adjusted)'!$A$17:$J$2020,C$9,)</f>
        <v>The Power Company</v>
      </c>
      <c r="D690" s="65">
        <f>VLOOKUP($A690,'AU2017-EDB (Adjusted)'!$A$17:$J$2020,D$9,)</f>
        <v>310</v>
      </c>
      <c r="E690" s="65">
        <f>VLOOKUP($A690,'AU2017-EDB (Adjusted)'!$A$17:$J$2020,E$9,)</f>
        <v>300</v>
      </c>
      <c r="F690" s="65">
        <f>VLOOKUP($A690,'AU2017-EDB (Adjusted)'!$A$17:$J$2020,F$9,)</f>
        <v>300</v>
      </c>
    </row>
    <row r="691" spans="1:6" x14ac:dyDescent="0.25">
      <c r="A691" s="37" t="s">
        <v>574</v>
      </c>
      <c r="B691" s="37" t="str">
        <f>VLOOKUP($A691,'AU2017-EDB (Adjusted)'!$A$17:$J$2020,B$9,)</f>
        <v>Southland district</v>
      </c>
      <c r="C691" s="37" t="str">
        <f>VLOOKUP($A691,'AU2017-EDB (Adjusted)'!$A$17:$J$2020,C$9,)</f>
        <v>The Power Company</v>
      </c>
      <c r="D691" s="65">
        <f>VLOOKUP($A691,'AU2017-EDB (Adjusted)'!$A$17:$J$2020,D$9,)</f>
        <v>670</v>
      </c>
      <c r="E691" s="65">
        <f>VLOOKUP($A691,'AU2017-EDB (Adjusted)'!$A$17:$J$2020,E$9,)</f>
        <v>660</v>
      </c>
      <c r="F691" s="65">
        <f>VLOOKUP($A691,'AU2017-EDB (Adjusted)'!$A$17:$J$2020,F$9,)</f>
        <v>650</v>
      </c>
    </row>
    <row r="692" spans="1:6" x14ac:dyDescent="0.25">
      <c r="A692" s="37" t="s">
        <v>1944</v>
      </c>
      <c r="B692" s="37" t="str">
        <f>VLOOKUP($A692,'AU2017-EDB (Adjusted)'!$A$17:$J$2020,B$9,)</f>
        <v>Southland district</v>
      </c>
      <c r="C692" s="37" t="str">
        <f>VLOOKUP($A692,'AU2017-EDB (Adjusted)'!$A$17:$J$2020,C$9,)</f>
        <v>The Power Company</v>
      </c>
      <c r="D692" s="65">
        <f>VLOOKUP($A692,'AU2017-EDB (Adjusted)'!$A$17:$J$2020,D$9,)</f>
        <v>370</v>
      </c>
      <c r="E692" s="65">
        <f>VLOOKUP($A692,'AU2017-EDB (Adjusted)'!$A$17:$J$2020,E$9,)</f>
        <v>360</v>
      </c>
      <c r="F692" s="65">
        <f>VLOOKUP($A692,'AU2017-EDB (Adjusted)'!$A$17:$J$2020,F$9,)</f>
        <v>360</v>
      </c>
    </row>
    <row r="693" spans="1:6" x14ac:dyDescent="0.25">
      <c r="A693" s="37" t="s">
        <v>1989</v>
      </c>
      <c r="B693" s="37" t="str">
        <f>VLOOKUP($A693,'AU2017-EDB (Adjusted)'!$A$17:$J$2020,B$9,)</f>
        <v>Southland district</v>
      </c>
      <c r="C693" s="37" t="str">
        <f>VLOOKUP($A693,'AU2017-EDB (Adjusted)'!$A$17:$J$2020,C$9,)</f>
        <v>The Power Company</v>
      </c>
      <c r="D693" s="65">
        <f>VLOOKUP($A693,'AU2017-EDB (Adjusted)'!$A$17:$J$2020,D$9,)</f>
        <v>440</v>
      </c>
      <c r="E693" s="65">
        <f>VLOOKUP($A693,'AU2017-EDB (Adjusted)'!$A$17:$J$2020,E$9,)</f>
        <v>440</v>
      </c>
      <c r="F693" s="65">
        <f>VLOOKUP($A693,'AU2017-EDB (Adjusted)'!$A$17:$J$2020,F$9,)</f>
        <v>440</v>
      </c>
    </row>
    <row r="694" spans="1:6" x14ac:dyDescent="0.25">
      <c r="A694" s="37" t="s">
        <v>1991</v>
      </c>
      <c r="B694" s="37" t="str">
        <f>VLOOKUP($A694,'AU2017-EDB (Adjusted)'!$A$17:$J$2020,B$9,)</f>
        <v>Southland district</v>
      </c>
      <c r="C694" s="37" t="str">
        <f>VLOOKUP($A694,'AU2017-EDB (Adjusted)'!$A$17:$J$2020,C$9,)</f>
        <v>The Power Company</v>
      </c>
      <c r="D694" s="65">
        <f>VLOOKUP($A694,'AU2017-EDB (Adjusted)'!$A$17:$J$2020,D$9,)</f>
        <v>1030</v>
      </c>
      <c r="E694" s="65">
        <f>VLOOKUP($A694,'AU2017-EDB (Adjusted)'!$A$17:$J$2020,E$9,)</f>
        <v>1010</v>
      </c>
      <c r="F694" s="65">
        <f>VLOOKUP($A694,'AU2017-EDB (Adjusted)'!$A$17:$J$2020,F$9,)</f>
        <v>980</v>
      </c>
    </row>
    <row r="695" spans="1:6" x14ac:dyDescent="0.25">
      <c r="A695" s="37" t="s">
        <v>1984</v>
      </c>
      <c r="B695" s="37" t="str">
        <f>VLOOKUP($A695,'AU2017-EDB (Adjusted)'!$A$17:$J$2020,B$9,)</f>
        <v>Southland district</v>
      </c>
      <c r="C695" s="37" t="str">
        <f>VLOOKUP($A695,'AU2017-EDB (Adjusted)'!$A$17:$J$2020,C$9,)</f>
        <v>The Power Company</v>
      </c>
      <c r="D695" s="65">
        <f>VLOOKUP($A695,'AU2017-EDB (Adjusted)'!$A$17:$J$2020,D$9,)</f>
        <v>2100</v>
      </c>
      <c r="E695" s="65">
        <f>VLOOKUP($A695,'AU2017-EDB (Adjusted)'!$A$17:$J$2020,E$9,)</f>
        <v>2160</v>
      </c>
      <c r="F695" s="65">
        <f>VLOOKUP($A695,'AU2017-EDB (Adjusted)'!$A$17:$J$2020,F$9,)</f>
        <v>2190</v>
      </c>
    </row>
    <row r="696" spans="1:6" x14ac:dyDescent="0.25">
      <c r="A696" s="37" t="s">
        <v>986</v>
      </c>
      <c r="B696" s="37" t="str">
        <f>VLOOKUP($A696,'AU2017-EDB (Adjusted)'!$A$17:$J$2020,B$9,)</f>
        <v>Southland district</v>
      </c>
      <c r="C696" s="37" t="str">
        <f>VLOOKUP($A696,'AU2017-EDB (Adjusted)'!$A$17:$J$2020,C$9,)</f>
        <v>The Power Company</v>
      </c>
      <c r="D696" s="65">
        <f>VLOOKUP($A696,'AU2017-EDB (Adjusted)'!$A$17:$J$2020,D$9,)</f>
        <v>1430</v>
      </c>
      <c r="E696" s="65">
        <f>VLOOKUP($A696,'AU2017-EDB (Adjusted)'!$A$17:$J$2020,E$9,)</f>
        <v>1440</v>
      </c>
      <c r="F696" s="65">
        <f>VLOOKUP($A696,'AU2017-EDB (Adjusted)'!$A$17:$J$2020,F$9,)</f>
        <v>1440</v>
      </c>
    </row>
    <row r="697" spans="1:6" x14ac:dyDescent="0.25">
      <c r="A697" s="37" t="s">
        <v>1968</v>
      </c>
      <c r="B697" s="37" t="str">
        <f>VLOOKUP($A697,'AU2017-EDB (Adjusted)'!$A$17:$J$2020,B$9,)</f>
        <v>Southland district</v>
      </c>
      <c r="C697" s="37" t="str">
        <f>VLOOKUP($A697,'AU2017-EDB (Adjusted)'!$A$17:$J$2020,C$9,)</f>
        <v>The Power Company</v>
      </c>
      <c r="D697" s="65">
        <f>VLOOKUP($A697,'AU2017-EDB (Adjusted)'!$A$17:$J$2020,D$9,)</f>
        <v>1700</v>
      </c>
      <c r="E697" s="65">
        <f>VLOOKUP($A697,'AU2017-EDB (Adjusted)'!$A$17:$J$2020,E$9,)</f>
        <v>1700</v>
      </c>
      <c r="F697" s="65">
        <f>VLOOKUP($A697,'AU2017-EDB (Adjusted)'!$A$17:$J$2020,F$9,)</f>
        <v>1690</v>
      </c>
    </row>
    <row r="698" spans="1:6" x14ac:dyDescent="0.25">
      <c r="A698" s="37" t="s">
        <v>1985</v>
      </c>
      <c r="B698" s="37" t="str">
        <f>VLOOKUP($A698,'AU2017-EDB (Adjusted)'!$A$17:$J$2020,B$9,)</f>
        <v>Southland district</v>
      </c>
      <c r="C698" s="37" t="str">
        <f>VLOOKUP($A698,'AU2017-EDB (Adjusted)'!$A$17:$J$2020,C$9,)</f>
        <v>The Power Company</v>
      </c>
      <c r="D698" s="65">
        <f>VLOOKUP($A698,'AU2017-EDB (Adjusted)'!$A$17:$J$2020,D$9,)</f>
        <v>560</v>
      </c>
      <c r="E698" s="65">
        <f>VLOOKUP($A698,'AU2017-EDB (Adjusted)'!$A$17:$J$2020,E$9,)</f>
        <v>550</v>
      </c>
      <c r="F698" s="65">
        <f>VLOOKUP($A698,'AU2017-EDB (Adjusted)'!$A$17:$J$2020,F$9,)</f>
        <v>550</v>
      </c>
    </row>
    <row r="699" spans="1:6" x14ac:dyDescent="0.25">
      <c r="A699" s="37" t="s">
        <v>1962</v>
      </c>
      <c r="B699" s="37" t="str">
        <f>VLOOKUP($A699,'AU2017-EDB (Adjusted)'!$A$17:$J$2020,B$9,)</f>
        <v>Southland district</v>
      </c>
      <c r="C699" s="37" t="str">
        <f>VLOOKUP($A699,'AU2017-EDB (Adjusted)'!$A$17:$J$2020,C$9,)</f>
        <v>The Power Company</v>
      </c>
      <c r="D699" s="65">
        <f>VLOOKUP($A699,'AU2017-EDB (Adjusted)'!$A$17:$J$2020,D$9,)</f>
        <v>2100</v>
      </c>
      <c r="E699" s="65">
        <f>VLOOKUP($A699,'AU2017-EDB (Adjusted)'!$A$17:$J$2020,E$9,)</f>
        <v>2130</v>
      </c>
      <c r="F699" s="65">
        <f>VLOOKUP($A699,'AU2017-EDB (Adjusted)'!$A$17:$J$2020,F$9,)</f>
        <v>2150</v>
      </c>
    </row>
    <row r="700" spans="1:6" x14ac:dyDescent="0.25">
      <c r="A700" s="37" t="s">
        <v>566</v>
      </c>
      <c r="B700" s="37" t="str">
        <f>VLOOKUP($A700,'AU2017-EDB (Adjusted)'!$A$17:$J$2020,B$9,)</f>
        <v>Southland district</v>
      </c>
      <c r="C700" s="37" t="str">
        <f>VLOOKUP($A700,'AU2017-EDB (Adjusted)'!$A$17:$J$2020,C$9,)</f>
        <v>The Power Company</v>
      </c>
      <c r="D700" s="65">
        <f>VLOOKUP($A700,'AU2017-EDB (Adjusted)'!$A$17:$J$2020,D$9,)</f>
        <v>1820</v>
      </c>
      <c r="E700" s="65">
        <f>VLOOKUP($A700,'AU2017-EDB (Adjusted)'!$A$17:$J$2020,E$9,)</f>
        <v>1850</v>
      </c>
      <c r="F700" s="65">
        <f>VLOOKUP($A700,'AU2017-EDB (Adjusted)'!$A$17:$J$2020,F$9,)</f>
        <v>1870</v>
      </c>
    </row>
    <row r="701" spans="1:6" x14ac:dyDescent="0.25">
      <c r="A701" s="37" t="s">
        <v>985</v>
      </c>
      <c r="B701" s="37" t="str">
        <f>VLOOKUP($A701,'AU2017-EDB (Adjusted)'!$A$17:$J$2020,B$9,)</f>
        <v>Southland district</v>
      </c>
      <c r="C701" s="37" t="str">
        <f>VLOOKUP($A701,'AU2017-EDB (Adjusted)'!$A$17:$J$2020,C$9,)</f>
        <v>The Power Company</v>
      </c>
      <c r="D701" s="65">
        <f>VLOOKUP($A701,'AU2017-EDB (Adjusted)'!$A$17:$J$2020,D$9,)</f>
        <v>980</v>
      </c>
      <c r="E701" s="65">
        <f>VLOOKUP($A701,'AU2017-EDB (Adjusted)'!$A$17:$J$2020,E$9,)</f>
        <v>1000</v>
      </c>
      <c r="F701" s="65">
        <f>VLOOKUP($A701,'AU2017-EDB (Adjusted)'!$A$17:$J$2020,F$9,)</f>
        <v>1010</v>
      </c>
    </row>
    <row r="702" spans="1:6" x14ac:dyDescent="0.25">
      <c r="A702" s="37" t="s">
        <v>81</v>
      </c>
      <c r="B702" s="37" t="str">
        <f>VLOOKUP($A702,'AU2017-EDB (Adjusted)'!$A$17:$J$2020,B$9,)</f>
        <v>Southland district</v>
      </c>
      <c r="C702" s="37" t="str">
        <f>VLOOKUP($A702,'AU2017-EDB (Adjusted)'!$A$17:$J$2020,C$9,)</f>
        <v>The Power Company</v>
      </c>
      <c r="D702" s="65">
        <f>VLOOKUP($A702,'AU2017-EDB (Adjusted)'!$A$17:$J$2020,D$9,)</f>
        <v>1830</v>
      </c>
      <c r="E702" s="65">
        <f>VLOOKUP($A702,'AU2017-EDB (Adjusted)'!$A$17:$J$2020,E$9,)</f>
        <v>1890</v>
      </c>
      <c r="F702" s="65">
        <f>VLOOKUP($A702,'AU2017-EDB (Adjusted)'!$A$17:$J$2020,F$9,)</f>
        <v>1920</v>
      </c>
    </row>
    <row r="703" spans="1:6" x14ac:dyDescent="0.25">
      <c r="A703" s="37" t="s">
        <v>1969</v>
      </c>
      <c r="B703" s="37" t="str">
        <f>VLOOKUP($A703,'AU2017-EDB (Adjusted)'!$A$17:$J$2020,B$9,)</f>
        <v>Southland district</v>
      </c>
      <c r="C703" s="37" t="str">
        <f>VLOOKUP($A703,'AU2017-EDB (Adjusted)'!$A$17:$J$2020,C$9,)</f>
        <v>The Power Company</v>
      </c>
      <c r="D703" s="65">
        <f>VLOOKUP($A703,'AU2017-EDB (Adjusted)'!$A$17:$J$2020,D$9,)</f>
        <v>700</v>
      </c>
      <c r="E703" s="65">
        <f>VLOOKUP($A703,'AU2017-EDB (Adjusted)'!$A$17:$J$2020,E$9,)</f>
        <v>700</v>
      </c>
      <c r="F703" s="65">
        <f>VLOOKUP($A703,'AU2017-EDB (Adjusted)'!$A$17:$J$2020,F$9,)</f>
        <v>700</v>
      </c>
    </row>
    <row r="704" spans="1:6" x14ac:dyDescent="0.25">
      <c r="A704" s="37" t="s">
        <v>1926</v>
      </c>
      <c r="B704" s="37" t="str">
        <f>VLOOKUP($A704,'AU2017-EDB (Adjusted)'!$A$17:$J$2020,B$9,)</f>
        <v>Southland district</v>
      </c>
      <c r="C704" s="37" t="str">
        <f>VLOOKUP($A704,'AU2017-EDB (Adjusted)'!$A$17:$J$2020,C$9,)</f>
        <v>The Power Company</v>
      </c>
      <c r="D704" s="65">
        <f>VLOOKUP($A704,'AU2017-EDB (Adjusted)'!$A$17:$J$2020,D$9,)</f>
        <v>2320</v>
      </c>
      <c r="E704" s="65">
        <f>VLOOKUP($A704,'AU2017-EDB (Adjusted)'!$A$17:$J$2020,E$9,)</f>
        <v>2330</v>
      </c>
      <c r="F704" s="65">
        <f>VLOOKUP($A704,'AU2017-EDB (Adjusted)'!$A$17:$J$2020,F$9,)</f>
        <v>2330</v>
      </c>
    </row>
    <row r="705" spans="1:6" x14ac:dyDescent="0.25">
      <c r="A705" s="37" t="s">
        <v>1966</v>
      </c>
      <c r="B705" s="37" t="str">
        <f>VLOOKUP($A705,'AU2017-EDB (Adjusted)'!$A$17:$J$2020,B$9,)</f>
        <v>Southland district</v>
      </c>
      <c r="C705" s="37" t="str">
        <f>VLOOKUP($A705,'AU2017-EDB (Adjusted)'!$A$17:$J$2020,C$9,)</f>
        <v>The Power Company</v>
      </c>
      <c r="D705" s="65">
        <f>VLOOKUP($A705,'AU2017-EDB (Adjusted)'!$A$17:$J$2020,D$9,)</f>
        <v>280</v>
      </c>
      <c r="E705" s="65">
        <f>VLOOKUP($A705,'AU2017-EDB (Adjusted)'!$A$17:$J$2020,E$9,)</f>
        <v>280</v>
      </c>
      <c r="F705" s="65">
        <f>VLOOKUP($A705,'AU2017-EDB (Adjusted)'!$A$17:$J$2020,F$9,)</f>
        <v>280</v>
      </c>
    </row>
    <row r="706" spans="1:6" x14ac:dyDescent="0.25">
      <c r="A706" s="37" t="s">
        <v>1952</v>
      </c>
      <c r="B706" s="37" t="str">
        <f>VLOOKUP($A706,'AU2017-EDB (Adjusted)'!$A$17:$J$2020,B$9,)</f>
        <v>Southland district</v>
      </c>
      <c r="C706" s="37" t="str">
        <f>VLOOKUP($A706,'AU2017-EDB (Adjusted)'!$A$17:$J$2020,C$9,)</f>
        <v>The Power Company</v>
      </c>
      <c r="D706" s="65">
        <f>VLOOKUP($A706,'AU2017-EDB (Adjusted)'!$A$17:$J$2020,D$9,)</f>
        <v>550</v>
      </c>
      <c r="E706" s="65">
        <f>VLOOKUP($A706,'AU2017-EDB (Adjusted)'!$A$17:$J$2020,E$9,)</f>
        <v>550</v>
      </c>
      <c r="F706" s="65">
        <f>VLOOKUP($A706,'AU2017-EDB (Adjusted)'!$A$17:$J$2020,F$9,)</f>
        <v>540</v>
      </c>
    </row>
    <row r="707" spans="1:6" x14ac:dyDescent="0.25">
      <c r="A707" s="37" t="s">
        <v>579</v>
      </c>
      <c r="B707" s="37" t="str">
        <f>VLOOKUP($A707,'AU2017-EDB (Adjusted)'!$A$17:$J$2020,B$9,)</f>
        <v>Southland district</v>
      </c>
      <c r="C707" s="37" t="str">
        <f>VLOOKUP($A707,'AU2017-EDB (Adjusted)'!$A$17:$J$2020,C$9,)</f>
        <v>None</v>
      </c>
      <c r="D707" s="65">
        <f>VLOOKUP($A707,'AU2017-EDB (Adjusted)'!$A$17:$J$2020,D$9,)</f>
        <v>430</v>
      </c>
      <c r="E707" s="65">
        <f>VLOOKUP($A707,'AU2017-EDB (Adjusted)'!$A$17:$J$2020,E$9,)</f>
        <v>440</v>
      </c>
      <c r="F707" s="65">
        <f>VLOOKUP($A707,'AU2017-EDB (Adjusted)'!$A$17:$J$2020,F$9,)</f>
        <v>450</v>
      </c>
    </row>
    <row r="708" spans="1:6" x14ac:dyDescent="0.25">
      <c r="A708" s="37" t="s">
        <v>1574</v>
      </c>
      <c r="B708" s="37" t="str">
        <f>VLOOKUP($A708,'AU2017-EDB (Adjusted)'!$A$17:$J$2020,B$9,)</f>
        <v>Tararua district</v>
      </c>
      <c r="C708" s="37" t="str">
        <f>VLOOKUP($A708,'AU2017-EDB (Adjusted)'!$A$17:$J$2020,C$9,)</f>
        <v>Powerco</v>
      </c>
      <c r="D708" s="65">
        <f>VLOOKUP($A708,'AU2017-EDB (Adjusted)'!$A$17:$J$2020,D$9,)</f>
        <v>440</v>
      </c>
      <c r="E708" s="65">
        <f>VLOOKUP($A708,'AU2017-EDB (Adjusted)'!$A$17:$J$2020,E$9,)</f>
        <v>420</v>
      </c>
      <c r="F708" s="65">
        <f>VLOOKUP($A708,'AU2017-EDB (Adjusted)'!$A$17:$J$2020,F$9,)</f>
        <v>410</v>
      </c>
    </row>
    <row r="709" spans="1:6" x14ac:dyDescent="0.25">
      <c r="A709" s="37" t="s">
        <v>420</v>
      </c>
      <c r="B709" s="37" t="str">
        <f>VLOOKUP($A709,'AU2017-EDB (Adjusted)'!$A$17:$J$2020,B$9,)</f>
        <v>Tararua district</v>
      </c>
      <c r="C709" s="37" t="str">
        <f>VLOOKUP($A709,'AU2017-EDB (Adjusted)'!$A$17:$J$2020,C$9,)</f>
        <v>Powerco</v>
      </c>
      <c r="D709" s="65">
        <f>VLOOKUP($A709,'AU2017-EDB (Adjusted)'!$A$17:$J$2020,D$9,)</f>
        <v>1650</v>
      </c>
      <c r="E709" s="65">
        <f>VLOOKUP($A709,'AU2017-EDB (Adjusted)'!$A$17:$J$2020,E$9,)</f>
        <v>1660</v>
      </c>
      <c r="F709" s="65">
        <f>VLOOKUP($A709,'AU2017-EDB (Adjusted)'!$A$17:$J$2020,F$9,)</f>
        <v>1650</v>
      </c>
    </row>
    <row r="710" spans="1:6" x14ac:dyDescent="0.25">
      <c r="A710" s="37" t="s">
        <v>320</v>
      </c>
      <c r="B710" s="37" t="str">
        <f>VLOOKUP($A710,'AU2017-EDB (Adjusted)'!$A$17:$J$2020,B$9,)</f>
        <v>Tararua district</v>
      </c>
      <c r="C710" s="37" t="str">
        <f>VLOOKUP($A710,'AU2017-EDB (Adjusted)'!$A$17:$J$2020,C$9,)</f>
        <v>Powerco</v>
      </c>
      <c r="D710" s="65">
        <f>VLOOKUP($A710,'AU2017-EDB (Adjusted)'!$A$17:$J$2020,D$9,)</f>
        <v>10</v>
      </c>
      <c r="E710" s="65">
        <f>VLOOKUP($A710,'AU2017-EDB (Adjusted)'!$A$17:$J$2020,E$9,)</f>
        <v>10</v>
      </c>
      <c r="F710" s="65">
        <f>VLOOKUP($A710,'AU2017-EDB (Adjusted)'!$A$17:$J$2020,F$9,)</f>
        <v>10</v>
      </c>
    </row>
    <row r="711" spans="1:6" x14ac:dyDescent="0.25">
      <c r="A711" s="37" t="s">
        <v>1575</v>
      </c>
      <c r="B711" s="37" t="str">
        <f>VLOOKUP($A711,'AU2017-EDB (Adjusted)'!$A$17:$J$2020,B$9,)</f>
        <v>Tararua district</v>
      </c>
      <c r="C711" s="37" t="str">
        <f>VLOOKUP($A711,'AU2017-EDB (Adjusted)'!$A$17:$J$2020,C$9,)</f>
        <v>Powerco</v>
      </c>
      <c r="D711" s="65">
        <f>VLOOKUP($A711,'AU2017-EDB (Adjusted)'!$A$17:$J$2020,D$9,)</f>
        <v>1050</v>
      </c>
      <c r="E711" s="65">
        <f>VLOOKUP($A711,'AU2017-EDB (Adjusted)'!$A$17:$J$2020,E$9,)</f>
        <v>1040</v>
      </c>
      <c r="F711" s="65">
        <f>VLOOKUP($A711,'AU2017-EDB (Adjusted)'!$A$17:$J$2020,F$9,)</f>
        <v>1020</v>
      </c>
    </row>
    <row r="712" spans="1:6" x14ac:dyDescent="0.25">
      <c r="A712" s="37" t="s">
        <v>319</v>
      </c>
      <c r="B712" s="37" t="str">
        <f>VLOOKUP($A712,'AU2017-EDB (Adjusted)'!$A$17:$J$2020,B$9,)</f>
        <v>Tararua district</v>
      </c>
      <c r="C712" s="37" t="str">
        <f>VLOOKUP($A712,'AU2017-EDB (Adjusted)'!$A$17:$J$2020,C$9,)</f>
        <v>Powerco</v>
      </c>
      <c r="D712" s="65">
        <f>VLOOKUP($A712,'AU2017-EDB (Adjusted)'!$A$17:$J$2020,D$9,)</f>
        <v>510</v>
      </c>
      <c r="E712" s="65">
        <f>VLOOKUP($A712,'AU2017-EDB (Adjusted)'!$A$17:$J$2020,E$9,)</f>
        <v>500</v>
      </c>
      <c r="F712" s="65">
        <f>VLOOKUP($A712,'AU2017-EDB (Adjusted)'!$A$17:$J$2020,F$9,)</f>
        <v>480</v>
      </c>
    </row>
    <row r="713" spans="1:6" x14ac:dyDescent="0.25">
      <c r="A713" s="37" t="s">
        <v>421</v>
      </c>
      <c r="B713" s="37" t="str">
        <f>VLOOKUP($A713,'AU2017-EDB (Adjusted)'!$A$17:$J$2020,B$9,)</f>
        <v>Tararua district</v>
      </c>
      <c r="C713" s="37" t="str">
        <f>VLOOKUP($A713,'AU2017-EDB (Adjusted)'!$A$17:$J$2020,C$9,)</f>
        <v>Powerco</v>
      </c>
      <c r="D713" s="65">
        <f>VLOOKUP($A713,'AU2017-EDB (Adjusted)'!$A$17:$J$2020,D$9,)</f>
        <v>2490</v>
      </c>
      <c r="E713" s="65">
        <f>VLOOKUP($A713,'AU2017-EDB (Adjusted)'!$A$17:$J$2020,E$9,)</f>
        <v>2450</v>
      </c>
      <c r="F713" s="65">
        <f>VLOOKUP($A713,'AU2017-EDB (Adjusted)'!$A$17:$J$2020,F$9,)</f>
        <v>2390</v>
      </c>
    </row>
    <row r="714" spans="1:6" x14ac:dyDescent="0.25">
      <c r="A714" s="37" t="s">
        <v>1300</v>
      </c>
      <c r="B714" s="37" t="str">
        <f>VLOOKUP($A714,'AU2017-EDB (Adjusted)'!$A$17:$J$2020,B$9,)</f>
        <v>Tararua district</v>
      </c>
      <c r="C714" s="37" t="str">
        <f>VLOOKUP($A714,'AU2017-EDB (Adjusted)'!$A$17:$J$2020,C$9,)</f>
        <v>Scanpower</v>
      </c>
      <c r="D714" s="65">
        <f>VLOOKUP($A714,'AU2017-EDB (Adjusted)'!$A$17:$J$2020,D$9,)</f>
        <v>2980</v>
      </c>
      <c r="E714" s="65">
        <f>VLOOKUP($A714,'AU2017-EDB (Adjusted)'!$A$17:$J$2020,E$9,)</f>
        <v>2880</v>
      </c>
      <c r="F714" s="65">
        <f>VLOOKUP($A714,'AU2017-EDB (Adjusted)'!$A$17:$J$2020,F$9,)</f>
        <v>2770</v>
      </c>
    </row>
    <row r="715" spans="1:6" x14ac:dyDescent="0.25">
      <c r="A715" s="37" t="s">
        <v>321</v>
      </c>
      <c r="B715" s="37" t="str">
        <f>VLOOKUP($A715,'AU2017-EDB (Adjusted)'!$A$17:$J$2020,B$9,)</f>
        <v>Tararua district</v>
      </c>
      <c r="C715" s="37" t="str">
        <f>VLOOKUP($A715,'AU2017-EDB (Adjusted)'!$A$17:$J$2020,C$9,)</f>
        <v>Scanpower</v>
      </c>
      <c r="D715" s="65">
        <f>VLOOKUP($A715,'AU2017-EDB (Adjusted)'!$A$17:$J$2020,D$9,)</f>
        <v>2200</v>
      </c>
      <c r="E715" s="65">
        <f>VLOOKUP($A715,'AU2017-EDB (Adjusted)'!$A$17:$J$2020,E$9,)</f>
        <v>2190</v>
      </c>
      <c r="F715" s="65">
        <f>VLOOKUP($A715,'AU2017-EDB (Adjusted)'!$A$17:$J$2020,F$9,)</f>
        <v>2150</v>
      </c>
    </row>
    <row r="716" spans="1:6" x14ac:dyDescent="0.25">
      <c r="A716" s="37" t="s">
        <v>1299</v>
      </c>
      <c r="B716" s="37" t="str">
        <f>VLOOKUP($A716,'AU2017-EDB (Adjusted)'!$A$17:$J$2020,B$9,)</f>
        <v>Tararua district</v>
      </c>
      <c r="C716" s="37" t="str">
        <f>VLOOKUP($A716,'AU2017-EDB (Adjusted)'!$A$17:$J$2020,C$9,)</f>
        <v>Scanpower</v>
      </c>
      <c r="D716" s="65">
        <f>VLOOKUP($A716,'AU2017-EDB (Adjusted)'!$A$17:$J$2020,D$9,)</f>
        <v>3620</v>
      </c>
      <c r="E716" s="65">
        <f>VLOOKUP($A716,'AU2017-EDB (Adjusted)'!$A$17:$J$2020,E$9,)</f>
        <v>3660</v>
      </c>
      <c r="F716" s="65">
        <f>VLOOKUP($A716,'AU2017-EDB (Adjusted)'!$A$17:$J$2020,F$9,)</f>
        <v>3690</v>
      </c>
    </row>
    <row r="717" spans="1:6" x14ac:dyDescent="0.25">
      <c r="A717" s="37" t="s">
        <v>323</v>
      </c>
      <c r="B717" s="37" t="str">
        <f>VLOOKUP($A717,'AU2017-EDB (Adjusted)'!$A$17:$J$2020,B$9,)</f>
        <v>Tararua district</v>
      </c>
      <c r="C717" s="37" t="str">
        <f>VLOOKUP($A717,'AU2017-EDB (Adjusted)'!$A$17:$J$2020,C$9,)</f>
        <v>Scanpower</v>
      </c>
      <c r="D717" s="65">
        <f>VLOOKUP($A717,'AU2017-EDB (Adjusted)'!$A$17:$J$2020,D$9,)</f>
        <v>1100</v>
      </c>
      <c r="E717" s="65">
        <f>VLOOKUP($A717,'AU2017-EDB (Adjusted)'!$A$17:$J$2020,E$9,)</f>
        <v>1090</v>
      </c>
      <c r="F717" s="65">
        <f>VLOOKUP($A717,'AU2017-EDB (Adjusted)'!$A$17:$J$2020,F$9,)</f>
        <v>1070</v>
      </c>
    </row>
    <row r="718" spans="1:6" x14ac:dyDescent="0.25">
      <c r="A718" s="37" t="s">
        <v>330</v>
      </c>
      <c r="B718" s="37" t="str">
        <f>VLOOKUP($A718,'AU2017-EDB (Adjusted)'!$A$17:$J$2020,B$9,)</f>
        <v>Tararua district</v>
      </c>
      <c r="C718" s="37" t="str">
        <f>VLOOKUP($A718,'AU2017-EDB (Adjusted)'!$A$17:$J$2020,C$9,)</f>
        <v>Scanpower</v>
      </c>
      <c r="D718" s="65">
        <f>VLOOKUP($A718,'AU2017-EDB (Adjusted)'!$A$17:$J$2020,D$9,)</f>
        <v>1430</v>
      </c>
      <c r="E718" s="65">
        <f>VLOOKUP($A718,'AU2017-EDB (Adjusted)'!$A$17:$J$2020,E$9,)</f>
        <v>1410</v>
      </c>
      <c r="F718" s="65">
        <f>VLOOKUP($A718,'AU2017-EDB (Adjusted)'!$A$17:$J$2020,F$9,)</f>
        <v>1390</v>
      </c>
    </row>
    <row r="719" spans="1:6" x14ac:dyDescent="0.25">
      <c r="A719" s="37" t="s">
        <v>2016</v>
      </c>
      <c r="B719" s="37" t="str">
        <f>VLOOKUP($A719,'AU2017-EDB (Adjusted)'!$A$17:$J$2020,B$9,)</f>
        <v>Taupo district</v>
      </c>
      <c r="C719" s="37" t="str">
        <f>VLOOKUP($A719,'AU2017-EDB (Adjusted)'!$A$17:$J$2020,C$9,)</f>
        <v>None</v>
      </c>
      <c r="D719" s="65">
        <f>VLOOKUP($A719,'AU2017-EDB (Adjusted)'!$A$17:$J$2020,D$9,)</f>
        <v>0</v>
      </c>
      <c r="E719" s="65">
        <f>VLOOKUP($A719,'AU2017-EDB (Adjusted)'!$A$17:$J$2020,E$9,)</f>
        <v>0</v>
      </c>
      <c r="F719" s="65">
        <f>VLOOKUP($A719,'AU2017-EDB (Adjusted)'!$A$17:$J$2020,F$9,)</f>
        <v>0</v>
      </c>
    </row>
    <row r="720" spans="1:6" x14ac:dyDescent="0.25">
      <c r="A720" s="37" t="s">
        <v>209</v>
      </c>
      <c r="B720" s="37" t="str">
        <f>VLOOKUP($A720,'AU2017-EDB (Adjusted)'!$A$17:$J$2020,B$9,)</f>
        <v>Taupo district</v>
      </c>
      <c r="C720" s="37" t="str">
        <f>VLOOKUP($A720,'AU2017-EDB (Adjusted)'!$A$17:$J$2020,C$9,)</f>
        <v>The Lines Company</v>
      </c>
      <c r="D720" s="65">
        <f>VLOOKUP($A720,'AU2017-EDB (Adjusted)'!$A$17:$J$2020,D$9,)</f>
        <v>300</v>
      </c>
      <c r="E720" s="65">
        <f>VLOOKUP($A720,'AU2017-EDB (Adjusted)'!$A$17:$J$2020,E$9,)</f>
        <v>320</v>
      </c>
      <c r="F720" s="65">
        <f>VLOOKUP($A720,'AU2017-EDB (Adjusted)'!$A$17:$J$2020,F$9,)</f>
        <v>330</v>
      </c>
    </row>
    <row r="721" spans="1:6" x14ac:dyDescent="0.25">
      <c r="A721" s="37" t="s">
        <v>283</v>
      </c>
      <c r="B721" s="37" t="str">
        <f>VLOOKUP($A721,'AU2017-EDB (Adjusted)'!$A$17:$J$2020,B$9,)</f>
        <v>Taupo district</v>
      </c>
      <c r="C721" s="37" t="str">
        <f>VLOOKUP($A721,'AU2017-EDB (Adjusted)'!$A$17:$J$2020,C$9,)</f>
        <v>The Lines Company</v>
      </c>
      <c r="D721" s="65">
        <f>VLOOKUP($A721,'AU2017-EDB (Adjusted)'!$A$17:$J$2020,D$9,)</f>
        <v>760</v>
      </c>
      <c r="E721" s="65">
        <f>VLOOKUP($A721,'AU2017-EDB (Adjusted)'!$A$17:$J$2020,E$9,)</f>
        <v>720</v>
      </c>
      <c r="F721" s="65">
        <f>VLOOKUP($A721,'AU2017-EDB (Adjusted)'!$A$17:$J$2020,F$9,)</f>
        <v>680</v>
      </c>
    </row>
    <row r="722" spans="1:6" x14ac:dyDescent="0.25">
      <c r="A722" s="37" t="s">
        <v>257</v>
      </c>
      <c r="B722" s="37" t="str">
        <f>VLOOKUP($A722,'AU2017-EDB (Adjusted)'!$A$17:$J$2020,B$9,)</f>
        <v>Taupo district</v>
      </c>
      <c r="C722" s="37" t="str">
        <f>VLOOKUP($A722,'AU2017-EDB (Adjusted)'!$A$17:$J$2020,C$9,)</f>
        <v>The Lines Company</v>
      </c>
      <c r="D722" s="65">
        <f>VLOOKUP($A722,'AU2017-EDB (Adjusted)'!$A$17:$J$2020,D$9,)</f>
        <v>1800</v>
      </c>
      <c r="E722" s="65">
        <f>VLOOKUP($A722,'AU2017-EDB (Adjusted)'!$A$17:$J$2020,E$9,)</f>
        <v>1890</v>
      </c>
      <c r="F722" s="65">
        <f>VLOOKUP($A722,'AU2017-EDB (Adjusted)'!$A$17:$J$2020,F$9,)</f>
        <v>1960</v>
      </c>
    </row>
    <row r="723" spans="1:6" x14ac:dyDescent="0.25">
      <c r="A723" s="37" t="s">
        <v>1090</v>
      </c>
      <c r="B723" s="37" t="str">
        <f>VLOOKUP($A723,'AU2017-EDB (Adjusted)'!$A$17:$J$2020,B$9,)</f>
        <v>Taupo district</v>
      </c>
      <c r="C723" s="37" t="str">
        <f>VLOOKUP($A723,'AU2017-EDB (Adjusted)'!$A$17:$J$2020,C$9,)</f>
        <v>The Lines Company</v>
      </c>
      <c r="D723" s="65">
        <f>VLOOKUP($A723,'AU2017-EDB (Adjusted)'!$A$17:$J$2020,D$9,)</f>
        <v>210</v>
      </c>
      <c r="E723" s="65">
        <f>VLOOKUP($A723,'AU2017-EDB (Adjusted)'!$A$17:$J$2020,E$9,)</f>
        <v>210</v>
      </c>
      <c r="F723" s="65">
        <f>VLOOKUP($A723,'AU2017-EDB (Adjusted)'!$A$17:$J$2020,F$9,)</f>
        <v>200</v>
      </c>
    </row>
    <row r="724" spans="1:6" x14ac:dyDescent="0.25">
      <c r="A724" s="37" t="s">
        <v>264</v>
      </c>
      <c r="B724" s="37" t="str">
        <f>VLOOKUP($A724,'AU2017-EDB (Adjusted)'!$A$17:$J$2020,B$9,)</f>
        <v>Taupo district</v>
      </c>
      <c r="C724" s="37" t="str">
        <f>VLOOKUP($A724,'AU2017-EDB (Adjusted)'!$A$17:$J$2020,C$9,)</f>
        <v>The Lines Company</v>
      </c>
      <c r="D724" s="65">
        <f>VLOOKUP($A724,'AU2017-EDB (Adjusted)'!$A$17:$J$2020,D$9,)</f>
        <v>100</v>
      </c>
      <c r="E724" s="65">
        <f>VLOOKUP($A724,'AU2017-EDB (Adjusted)'!$A$17:$J$2020,E$9,)</f>
        <v>100</v>
      </c>
      <c r="F724" s="65">
        <f>VLOOKUP($A724,'AU2017-EDB (Adjusted)'!$A$17:$J$2020,F$9,)</f>
        <v>100</v>
      </c>
    </row>
    <row r="725" spans="1:6" x14ac:dyDescent="0.25">
      <c r="A725" s="37" t="s">
        <v>273</v>
      </c>
      <c r="B725" s="37" t="str">
        <f>VLOOKUP($A725,'AU2017-EDB (Adjusted)'!$A$17:$J$2020,B$9,)</f>
        <v>Taupo district</v>
      </c>
      <c r="C725" s="37" t="str">
        <f>VLOOKUP($A725,'AU2017-EDB (Adjusted)'!$A$17:$J$2020,C$9,)</f>
        <v>The Lines Company</v>
      </c>
      <c r="D725" s="65">
        <f>VLOOKUP($A725,'AU2017-EDB (Adjusted)'!$A$17:$J$2020,D$9,)</f>
        <v>0</v>
      </c>
      <c r="E725" s="65">
        <f>VLOOKUP($A725,'AU2017-EDB (Adjusted)'!$A$17:$J$2020,E$9,)</f>
        <v>0</v>
      </c>
      <c r="F725" s="65">
        <f>VLOOKUP($A725,'AU2017-EDB (Adjusted)'!$A$17:$J$2020,F$9,)</f>
        <v>0</v>
      </c>
    </row>
    <row r="726" spans="1:6" x14ac:dyDescent="0.25">
      <c r="A726" s="37" t="s">
        <v>263</v>
      </c>
      <c r="B726" s="37" t="str">
        <f>VLOOKUP($A726,'AU2017-EDB (Adjusted)'!$A$17:$J$2020,B$9,)</f>
        <v>Taupo district</v>
      </c>
      <c r="C726" s="37" t="str">
        <f>VLOOKUP($A726,'AU2017-EDB (Adjusted)'!$A$17:$J$2020,C$9,)</f>
        <v>The Lines Company</v>
      </c>
      <c r="D726" s="65">
        <f>VLOOKUP($A726,'AU2017-EDB (Adjusted)'!$A$17:$J$2020,D$9,)</f>
        <v>200</v>
      </c>
      <c r="E726" s="65">
        <f>VLOOKUP($A726,'AU2017-EDB (Adjusted)'!$A$17:$J$2020,E$9,)</f>
        <v>210</v>
      </c>
      <c r="F726" s="65">
        <f>VLOOKUP($A726,'AU2017-EDB (Adjusted)'!$A$17:$J$2020,F$9,)</f>
        <v>210</v>
      </c>
    </row>
    <row r="727" spans="1:6" x14ac:dyDescent="0.25">
      <c r="A727" s="37" t="s">
        <v>1197</v>
      </c>
      <c r="B727" s="37" t="str">
        <f>VLOOKUP($A727,'AU2017-EDB (Adjusted)'!$A$17:$J$2020,B$9,)</f>
        <v>Taupo district</v>
      </c>
      <c r="C727" s="37" t="str">
        <f>VLOOKUP($A727,'AU2017-EDB (Adjusted)'!$A$17:$J$2020,C$9,)</f>
        <v>The Lines Company</v>
      </c>
      <c r="D727" s="65">
        <f>VLOOKUP($A727,'AU2017-EDB (Adjusted)'!$A$17:$J$2020,D$9,)</f>
        <v>3220</v>
      </c>
      <c r="E727" s="65">
        <f>VLOOKUP($A727,'AU2017-EDB (Adjusted)'!$A$17:$J$2020,E$9,)</f>
        <v>3160</v>
      </c>
      <c r="F727" s="65">
        <f>VLOOKUP($A727,'AU2017-EDB (Adjusted)'!$A$17:$J$2020,F$9,)</f>
        <v>3070</v>
      </c>
    </row>
    <row r="728" spans="1:6" x14ac:dyDescent="0.25">
      <c r="A728" s="37" t="s">
        <v>1199</v>
      </c>
      <c r="B728" s="37" t="str">
        <f>VLOOKUP($A728,'AU2017-EDB (Adjusted)'!$A$17:$J$2020,B$9,)</f>
        <v>Taupo district</v>
      </c>
      <c r="C728" s="37" t="str">
        <f>VLOOKUP($A728,'AU2017-EDB (Adjusted)'!$A$17:$J$2020,C$9,)</f>
        <v>Unison Networks</v>
      </c>
      <c r="D728" s="65">
        <f>VLOOKUP($A728,'AU2017-EDB (Adjusted)'!$A$17:$J$2020,D$9,)</f>
        <v>1620</v>
      </c>
      <c r="E728" s="65">
        <f>VLOOKUP($A728,'AU2017-EDB (Adjusted)'!$A$17:$J$2020,E$9,)</f>
        <v>1720</v>
      </c>
      <c r="F728" s="65">
        <f>VLOOKUP($A728,'AU2017-EDB (Adjusted)'!$A$17:$J$2020,F$9,)</f>
        <v>1820</v>
      </c>
    </row>
    <row r="729" spans="1:6" x14ac:dyDescent="0.25">
      <c r="A729" s="37" t="s">
        <v>261</v>
      </c>
      <c r="B729" s="37" t="str">
        <f>VLOOKUP($A729,'AU2017-EDB (Adjusted)'!$A$17:$J$2020,B$9,)</f>
        <v>Taupo district</v>
      </c>
      <c r="C729" s="37" t="str">
        <f>VLOOKUP($A729,'AU2017-EDB (Adjusted)'!$A$17:$J$2020,C$9,)</f>
        <v>Unison Networks</v>
      </c>
      <c r="D729" s="65">
        <f>VLOOKUP($A729,'AU2017-EDB (Adjusted)'!$A$17:$J$2020,D$9,)</f>
        <v>760</v>
      </c>
      <c r="E729" s="65">
        <f>VLOOKUP($A729,'AU2017-EDB (Adjusted)'!$A$17:$J$2020,E$9,)</f>
        <v>790</v>
      </c>
      <c r="F729" s="65">
        <f>VLOOKUP($A729,'AU2017-EDB (Adjusted)'!$A$17:$J$2020,F$9,)</f>
        <v>820</v>
      </c>
    </row>
    <row r="730" spans="1:6" x14ac:dyDescent="0.25">
      <c r="A730" s="37" t="s">
        <v>1214</v>
      </c>
      <c r="B730" s="37" t="str">
        <f>VLOOKUP($A730,'AU2017-EDB (Adjusted)'!$A$17:$J$2020,B$9,)</f>
        <v>Taupo district</v>
      </c>
      <c r="C730" s="37" t="str">
        <f>VLOOKUP($A730,'AU2017-EDB (Adjusted)'!$A$17:$J$2020,C$9,)</f>
        <v>Unison Networks</v>
      </c>
      <c r="D730" s="65">
        <f>VLOOKUP($A730,'AU2017-EDB (Adjusted)'!$A$17:$J$2020,D$9,)</f>
        <v>3910</v>
      </c>
      <c r="E730" s="65">
        <f>VLOOKUP($A730,'AU2017-EDB (Adjusted)'!$A$17:$J$2020,E$9,)</f>
        <v>3930</v>
      </c>
      <c r="F730" s="65">
        <f>VLOOKUP($A730,'AU2017-EDB (Adjusted)'!$A$17:$J$2020,F$9,)</f>
        <v>3930</v>
      </c>
    </row>
    <row r="731" spans="1:6" x14ac:dyDescent="0.25">
      <c r="A731" s="37" t="s">
        <v>1206</v>
      </c>
      <c r="B731" s="37" t="str">
        <f>VLOOKUP($A731,'AU2017-EDB (Adjusted)'!$A$17:$J$2020,B$9,)</f>
        <v>Taupo district</v>
      </c>
      <c r="C731" s="37" t="str">
        <f>VLOOKUP($A731,'AU2017-EDB (Adjusted)'!$A$17:$J$2020,C$9,)</f>
        <v>Unison Networks</v>
      </c>
      <c r="D731" s="65">
        <f>VLOOKUP($A731,'AU2017-EDB (Adjusted)'!$A$17:$J$2020,D$9,)</f>
        <v>740</v>
      </c>
      <c r="E731" s="65">
        <f>VLOOKUP($A731,'AU2017-EDB (Adjusted)'!$A$17:$J$2020,E$9,)</f>
        <v>760</v>
      </c>
      <c r="F731" s="65">
        <f>VLOOKUP($A731,'AU2017-EDB (Adjusted)'!$A$17:$J$2020,F$9,)</f>
        <v>780</v>
      </c>
    </row>
    <row r="732" spans="1:6" x14ac:dyDescent="0.25">
      <c r="A732" s="37" t="s">
        <v>1205</v>
      </c>
      <c r="B732" s="37" t="str">
        <f>VLOOKUP($A732,'AU2017-EDB (Adjusted)'!$A$17:$J$2020,B$9,)</f>
        <v>Taupo district</v>
      </c>
      <c r="C732" s="37" t="str">
        <f>VLOOKUP($A732,'AU2017-EDB (Adjusted)'!$A$17:$J$2020,C$9,)</f>
        <v>Unison Networks</v>
      </c>
      <c r="D732" s="65">
        <f>VLOOKUP($A732,'AU2017-EDB (Adjusted)'!$A$17:$J$2020,D$9,)</f>
        <v>1600</v>
      </c>
      <c r="E732" s="65">
        <f>VLOOKUP($A732,'AU2017-EDB (Adjusted)'!$A$17:$J$2020,E$9,)</f>
        <v>1690</v>
      </c>
      <c r="F732" s="65">
        <f>VLOOKUP($A732,'AU2017-EDB (Adjusted)'!$A$17:$J$2020,F$9,)</f>
        <v>1750</v>
      </c>
    </row>
    <row r="733" spans="1:6" x14ac:dyDescent="0.25">
      <c r="A733" s="37" t="s">
        <v>1198</v>
      </c>
      <c r="B733" s="37" t="str">
        <f>VLOOKUP($A733,'AU2017-EDB (Adjusted)'!$A$17:$J$2020,B$9,)</f>
        <v>Taupo district</v>
      </c>
      <c r="C733" s="37" t="str">
        <f>VLOOKUP($A733,'AU2017-EDB (Adjusted)'!$A$17:$J$2020,C$9,)</f>
        <v>Unison Networks</v>
      </c>
      <c r="D733" s="65">
        <f>VLOOKUP($A733,'AU2017-EDB (Adjusted)'!$A$17:$J$2020,D$9,)</f>
        <v>550</v>
      </c>
      <c r="E733" s="65">
        <f>VLOOKUP($A733,'AU2017-EDB (Adjusted)'!$A$17:$J$2020,E$9,)</f>
        <v>580</v>
      </c>
      <c r="F733" s="65">
        <f>VLOOKUP($A733,'AU2017-EDB (Adjusted)'!$A$17:$J$2020,F$9,)</f>
        <v>610</v>
      </c>
    </row>
    <row r="734" spans="1:6" x14ac:dyDescent="0.25">
      <c r="A734" s="37" t="s">
        <v>1210</v>
      </c>
      <c r="B734" s="37" t="str">
        <f>VLOOKUP($A734,'AU2017-EDB (Adjusted)'!$A$17:$J$2020,B$9,)</f>
        <v>Taupo district</v>
      </c>
      <c r="C734" s="37" t="str">
        <f>VLOOKUP($A734,'AU2017-EDB (Adjusted)'!$A$17:$J$2020,C$9,)</f>
        <v>Unison Networks</v>
      </c>
      <c r="D734" s="65">
        <f>VLOOKUP($A734,'AU2017-EDB (Adjusted)'!$A$17:$J$2020,D$9,)</f>
        <v>260</v>
      </c>
      <c r="E734" s="65">
        <f>VLOOKUP($A734,'AU2017-EDB (Adjusted)'!$A$17:$J$2020,E$9,)</f>
        <v>260</v>
      </c>
      <c r="F734" s="65">
        <f>VLOOKUP($A734,'AU2017-EDB (Adjusted)'!$A$17:$J$2020,F$9,)</f>
        <v>260</v>
      </c>
    </row>
    <row r="735" spans="1:6" x14ac:dyDescent="0.25">
      <c r="A735" s="37" t="s">
        <v>1211</v>
      </c>
      <c r="B735" s="37" t="str">
        <f>VLOOKUP($A735,'AU2017-EDB (Adjusted)'!$A$17:$J$2020,B$9,)</f>
        <v>Taupo district</v>
      </c>
      <c r="C735" s="37" t="str">
        <f>VLOOKUP($A735,'AU2017-EDB (Adjusted)'!$A$17:$J$2020,C$9,)</f>
        <v>Unison Networks</v>
      </c>
      <c r="D735" s="65">
        <f>VLOOKUP($A735,'AU2017-EDB (Adjusted)'!$A$17:$J$2020,D$9,)</f>
        <v>1650</v>
      </c>
      <c r="E735" s="65">
        <f>VLOOKUP($A735,'AU2017-EDB (Adjusted)'!$A$17:$J$2020,E$9,)</f>
        <v>1690</v>
      </c>
      <c r="F735" s="65">
        <f>VLOOKUP($A735,'AU2017-EDB (Adjusted)'!$A$17:$J$2020,F$9,)</f>
        <v>1710</v>
      </c>
    </row>
    <row r="736" spans="1:6" x14ac:dyDescent="0.25">
      <c r="A736" s="37" t="s">
        <v>259</v>
      </c>
      <c r="B736" s="37" t="str">
        <f>VLOOKUP($A736,'AU2017-EDB (Adjusted)'!$A$17:$J$2020,B$9,)</f>
        <v>Taupo district</v>
      </c>
      <c r="C736" s="37" t="str">
        <f>VLOOKUP($A736,'AU2017-EDB (Adjusted)'!$A$17:$J$2020,C$9,)</f>
        <v>Unison Networks</v>
      </c>
      <c r="D736" s="65">
        <f>VLOOKUP($A736,'AU2017-EDB (Adjusted)'!$A$17:$J$2020,D$9,)</f>
        <v>2670</v>
      </c>
      <c r="E736" s="65">
        <f>VLOOKUP($A736,'AU2017-EDB (Adjusted)'!$A$17:$J$2020,E$9,)</f>
        <v>2850</v>
      </c>
      <c r="F736" s="65">
        <f>VLOOKUP($A736,'AU2017-EDB (Adjusted)'!$A$17:$J$2020,F$9,)</f>
        <v>3030</v>
      </c>
    </row>
    <row r="737" spans="1:6" x14ac:dyDescent="0.25">
      <c r="A737" s="37" t="s">
        <v>1204</v>
      </c>
      <c r="B737" s="37" t="str">
        <f>VLOOKUP($A737,'AU2017-EDB (Adjusted)'!$A$17:$J$2020,B$9,)</f>
        <v>Taupo district</v>
      </c>
      <c r="C737" s="37" t="str">
        <f>VLOOKUP($A737,'AU2017-EDB (Adjusted)'!$A$17:$J$2020,C$9,)</f>
        <v>Unison Networks</v>
      </c>
      <c r="D737" s="65">
        <f>VLOOKUP($A737,'AU2017-EDB (Adjusted)'!$A$17:$J$2020,D$9,)</f>
        <v>90</v>
      </c>
      <c r="E737" s="65">
        <f>VLOOKUP($A737,'AU2017-EDB (Adjusted)'!$A$17:$J$2020,E$9,)</f>
        <v>100</v>
      </c>
      <c r="F737" s="65">
        <f>VLOOKUP($A737,'AU2017-EDB (Adjusted)'!$A$17:$J$2020,F$9,)</f>
        <v>110</v>
      </c>
    </row>
    <row r="738" spans="1:6" x14ac:dyDescent="0.25">
      <c r="A738" s="37" t="s">
        <v>1202</v>
      </c>
      <c r="B738" s="37" t="str">
        <f>VLOOKUP($A738,'AU2017-EDB (Adjusted)'!$A$17:$J$2020,B$9,)</f>
        <v>Taupo district</v>
      </c>
      <c r="C738" s="37" t="str">
        <f>VLOOKUP($A738,'AU2017-EDB (Adjusted)'!$A$17:$J$2020,C$9,)</f>
        <v>Unison Networks</v>
      </c>
      <c r="D738" s="65">
        <f>VLOOKUP($A738,'AU2017-EDB (Adjusted)'!$A$17:$J$2020,D$9,)</f>
        <v>840</v>
      </c>
      <c r="E738" s="65">
        <f>VLOOKUP($A738,'AU2017-EDB (Adjusted)'!$A$17:$J$2020,E$9,)</f>
        <v>890</v>
      </c>
      <c r="F738" s="65">
        <f>VLOOKUP($A738,'AU2017-EDB (Adjusted)'!$A$17:$J$2020,F$9,)</f>
        <v>940</v>
      </c>
    </row>
    <row r="739" spans="1:6" x14ac:dyDescent="0.25">
      <c r="A739" s="37" t="s">
        <v>260</v>
      </c>
      <c r="B739" s="37" t="str">
        <f>VLOOKUP($A739,'AU2017-EDB (Adjusted)'!$A$17:$J$2020,B$9,)</f>
        <v>Taupo district</v>
      </c>
      <c r="C739" s="37" t="str">
        <f>VLOOKUP($A739,'AU2017-EDB (Adjusted)'!$A$17:$J$2020,C$9,)</f>
        <v>Unison Networks</v>
      </c>
      <c r="D739" s="65">
        <f>VLOOKUP($A739,'AU2017-EDB (Adjusted)'!$A$17:$J$2020,D$9,)</f>
        <v>150</v>
      </c>
      <c r="E739" s="65">
        <f>VLOOKUP($A739,'AU2017-EDB (Adjusted)'!$A$17:$J$2020,E$9,)</f>
        <v>170</v>
      </c>
      <c r="F739" s="65">
        <f>VLOOKUP($A739,'AU2017-EDB (Adjusted)'!$A$17:$J$2020,F$9,)</f>
        <v>180</v>
      </c>
    </row>
    <row r="740" spans="1:6" x14ac:dyDescent="0.25">
      <c r="A740" s="37" t="s">
        <v>1141</v>
      </c>
      <c r="B740" s="37" t="str">
        <f>VLOOKUP($A740,'AU2017-EDB (Adjusted)'!$A$17:$J$2020,B$9,)</f>
        <v>Taupo district</v>
      </c>
      <c r="C740" s="37" t="str">
        <f>VLOOKUP($A740,'AU2017-EDB (Adjusted)'!$A$17:$J$2020,C$9,)</f>
        <v>Unison Networks</v>
      </c>
      <c r="D740" s="65">
        <f>VLOOKUP($A740,'AU2017-EDB (Adjusted)'!$A$17:$J$2020,D$9,)</f>
        <v>2480</v>
      </c>
      <c r="E740" s="65">
        <f>VLOOKUP($A740,'AU2017-EDB (Adjusted)'!$A$17:$J$2020,E$9,)</f>
        <v>2540</v>
      </c>
      <c r="F740" s="65">
        <f>VLOOKUP($A740,'AU2017-EDB (Adjusted)'!$A$17:$J$2020,F$9,)</f>
        <v>2580</v>
      </c>
    </row>
    <row r="741" spans="1:6" x14ac:dyDescent="0.25">
      <c r="A741" s="37" t="s">
        <v>274</v>
      </c>
      <c r="B741" s="37" t="str">
        <f>VLOOKUP($A741,'AU2017-EDB (Adjusted)'!$A$17:$J$2020,B$9,)</f>
        <v>Taupo district</v>
      </c>
      <c r="C741" s="37" t="str">
        <f>VLOOKUP($A741,'AU2017-EDB (Adjusted)'!$A$17:$J$2020,C$9,)</f>
        <v>Unison Networks</v>
      </c>
      <c r="D741" s="65">
        <f>VLOOKUP($A741,'AU2017-EDB (Adjusted)'!$A$17:$J$2020,D$9,)</f>
        <v>60</v>
      </c>
      <c r="E741" s="65">
        <f>VLOOKUP($A741,'AU2017-EDB (Adjusted)'!$A$17:$J$2020,E$9,)</f>
        <v>60</v>
      </c>
      <c r="F741" s="65">
        <f>VLOOKUP($A741,'AU2017-EDB (Adjusted)'!$A$17:$J$2020,F$9,)</f>
        <v>60</v>
      </c>
    </row>
    <row r="742" spans="1:6" x14ac:dyDescent="0.25">
      <c r="A742" s="37" t="s">
        <v>258</v>
      </c>
      <c r="B742" s="37" t="str">
        <f>VLOOKUP($A742,'AU2017-EDB (Adjusted)'!$A$17:$J$2020,B$9,)</f>
        <v>Taupo district</v>
      </c>
      <c r="C742" s="37" t="str">
        <f>VLOOKUP($A742,'AU2017-EDB (Adjusted)'!$A$17:$J$2020,C$9,)</f>
        <v>Unison Networks</v>
      </c>
      <c r="D742" s="65">
        <f>VLOOKUP($A742,'AU2017-EDB (Adjusted)'!$A$17:$J$2020,D$9,)</f>
        <v>350</v>
      </c>
      <c r="E742" s="65">
        <f>VLOOKUP($A742,'AU2017-EDB (Adjusted)'!$A$17:$J$2020,E$9,)</f>
        <v>370</v>
      </c>
      <c r="F742" s="65">
        <f>VLOOKUP($A742,'AU2017-EDB (Adjusted)'!$A$17:$J$2020,F$9,)</f>
        <v>390</v>
      </c>
    </row>
    <row r="743" spans="1:6" x14ac:dyDescent="0.25">
      <c r="A743" s="37" t="s">
        <v>1213</v>
      </c>
      <c r="B743" s="37" t="str">
        <f>VLOOKUP($A743,'AU2017-EDB (Adjusted)'!$A$17:$J$2020,B$9,)</f>
        <v>Taupo district</v>
      </c>
      <c r="C743" s="37" t="str">
        <f>VLOOKUP($A743,'AU2017-EDB (Adjusted)'!$A$17:$J$2020,C$9,)</f>
        <v>Unison Networks</v>
      </c>
      <c r="D743" s="65">
        <f>VLOOKUP($A743,'AU2017-EDB (Adjusted)'!$A$17:$J$2020,D$9,)</f>
        <v>4660</v>
      </c>
      <c r="E743" s="65">
        <f>VLOOKUP($A743,'AU2017-EDB (Adjusted)'!$A$17:$J$2020,E$9,)</f>
        <v>4800</v>
      </c>
      <c r="F743" s="65">
        <f>VLOOKUP($A743,'AU2017-EDB (Adjusted)'!$A$17:$J$2020,F$9,)</f>
        <v>4900</v>
      </c>
    </row>
    <row r="744" spans="1:6" x14ac:dyDescent="0.25">
      <c r="A744" s="37" t="s">
        <v>1208</v>
      </c>
      <c r="B744" s="37" t="str">
        <f>VLOOKUP($A744,'AU2017-EDB (Adjusted)'!$A$17:$J$2020,B$9,)</f>
        <v>Taupo district</v>
      </c>
      <c r="C744" s="37" t="str">
        <f>VLOOKUP($A744,'AU2017-EDB (Adjusted)'!$A$17:$J$2020,C$9,)</f>
        <v>Unison Networks</v>
      </c>
      <c r="D744" s="65">
        <f>VLOOKUP($A744,'AU2017-EDB (Adjusted)'!$A$17:$J$2020,D$9,)</f>
        <v>4010</v>
      </c>
      <c r="E744" s="65">
        <f>VLOOKUP($A744,'AU2017-EDB (Adjusted)'!$A$17:$J$2020,E$9,)</f>
        <v>4050</v>
      </c>
      <c r="F744" s="65">
        <f>VLOOKUP($A744,'AU2017-EDB (Adjusted)'!$A$17:$J$2020,F$9,)</f>
        <v>4060</v>
      </c>
    </row>
    <row r="745" spans="1:6" x14ac:dyDescent="0.25">
      <c r="A745" s="37" t="s">
        <v>1200</v>
      </c>
      <c r="B745" s="37" t="str">
        <f>VLOOKUP($A745,'AU2017-EDB (Adjusted)'!$A$17:$J$2020,B$9,)</f>
        <v>Taupo district</v>
      </c>
      <c r="C745" s="37" t="str">
        <f>VLOOKUP($A745,'AU2017-EDB (Adjusted)'!$A$17:$J$2020,C$9,)</f>
        <v>Unison Networks</v>
      </c>
      <c r="D745" s="65">
        <f>VLOOKUP($A745,'AU2017-EDB (Adjusted)'!$A$17:$J$2020,D$9,)</f>
        <v>10</v>
      </c>
      <c r="E745" s="65">
        <f>VLOOKUP($A745,'AU2017-EDB (Adjusted)'!$A$17:$J$2020,E$9,)</f>
        <v>10</v>
      </c>
      <c r="F745" s="65">
        <f>VLOOKUP($A745,'AU2017-EDB (Adjusted)'!$A$17:$J$2020,F$9,)</f>
        <v>10</v>
      </c>
    </row>
    <row r="746" spans="1:6" x14ac:dyDescent="0.25">
      <c r="A746" s="37" t="s">
        <v>262</v>
      </c>
      <c r="B746" s="37" t="str">
        <f>VLOOKUP($A746,'AU2017-EDB (Adjusted)'!$A$17:$J$2020,B$9,)</f>
        <v>Taupo district</v>
      </c>
      <c r="C746" s="37" t="str">
        <f>VLOOKUP($A746,'AU2017-EDB (Adjusted)'!$A$17:$J$2020,C$9,)</f>
        <v>Unison Networks</v>
      </c>
      <c r="D746" s="65">
        <f>VLOOKUP($A746,'AU2017-EDB (Adjusted)'!$A$17:$J$2020,D$9,)</f>
        <v>520</v>
      </c>
      <c r="E746" s="65">
        <f>VLOOKUP($A746,'AU2017-EDB (Adjusted)'!$A$17:$J$2020,E$9,)</f>
        <v>510</v>
      </c>
      <c r="F746" s="65">
        <f>VLOOKUP($A746,'AU2017-EDB (Adjusted)'!$A$17:$J$2020,F$9,)</f>
        <v>490</v>
      </c>
    </row>
    <row r="747" spans="1:6" x14ac:dyDescent="0.25">
      <c r="A747" s="37" t="s">
        <v>1215</v>
      </c>
      <c r="B747" s="37" t="str">
        <f>VLOOKUP($A747,'AU2017-EDB (Adjusted)'!$A$17:$J$2020,B$9,)</f>
        <v>Taupo district</v>
      </c>
      <c r="C747" s="37" t="str">
        <f>VLOOKUP($A747,'AU2017-EDB (Adjusted)'!$A$17:$J$2020,C$9,)</f>
        <v>Unison Networks</v>
      </c>
      <c r="D747" s="65">
        <f>VLOOKUP($A747,'AU2017-EDB (Adjusted)'!$A$17:$J$2020,D$9,)</f>
        <v>2110</v>
      </c>
      <c r="E747" s="65">
        <f>VLOOKUP($A747,'AU2017-EDB (Adjusted)'!$A$17:$J$2020,E$9,)</f>
        <v>2150</v>
      </c>
      <c r="F747" s="65">
        <f>VLOOKUP($A747,'AU2017-EDB (Adjusted)'!$A$17:$J$2020,F$9,)</f>
        <v>2170</v>
      </c>
    </row>
    <row r="748" spans="1:6" x14ac:dyDescent="0.25">
      <c r="A748" s="37" t="s">
        <v>256</v>
      </c>
      <c r="B748" s="37" t="str">
        <f>VLOOKUP($A748,'AU2017-EDB (Adjusted)'!$A$17:$J$2020,B$9,)</f>
        <v>Taupo district</v>
      </c>
      <c r="C748" s="37" t="str">
        <f>VLOOKUP($A748,'AU2017-EDB (Adjusted)'!$A$17:$J$2020,C$9,)</f>
        <v>Unison Networks</v>
      </c>
      <c r="D748" s="65">
        <f>VLOOKUP($A748,'AU2017-EDB (Adjusted)'!$A$17:$J$2020,D$9,)</f>
        <v>620</v>
      </c>
      <c r="E748" s="65">
        <f>VLOOKUP($A748,'AU2017-EDB (Adjusted)'!$A$17:$J$2020,E$9,)</f>
        <v>600</v>
      </c>
      <c r="F748" s="65">
        <f>VLOOKUP($A748,'AU2017-EDB (Adjusted)'!$A$17:$J$2020,F$9,)</f>
        <v>570</v>
      </c>
    </row>
    <row r="749" spans="1:6" x14ac:dyDescent="0.25">
      <c r="A749" s="37" t="s">
        <v>1207</v>
      </c>
      <c r="B749" s="37" t="str">
        <f>VLOOKUP($A749,'AU2017-EDB (Adjusted)'!$A$17:$J$2020,B$9,)</f>
        <v>Taupo district</v>
      </c>
      <c r="C749" s="37" t="str">
        <f>VLOOKUP($A749,'AU2017-EDB (Adjusted)'!$A$17:$J$2020,C$9,)</f>
        <v>Unison Networks</v>
      </c>
      <c r="D749" s="65">
        <f>VLOOKUP($A749,'AU2017-EDB (Adjusted)'!$A$17:$J$2020,D$9,)</f>
        <v>430</v>
      </c>
      <c r="E749" s="65">
        <f>VLOOKUP($A749,'AU2017-EDB (Adjusted)'!$A$17:$J$2020,E$9,)</f>
        <v>430</v>
      </c>
      <c r="F749" s="65">
        <f>VLOOKUP($A749,'AU2017-EDB (Adjusted)'!$A$17:$J$2020,F$9,)</f>
        <v>410</v>
      </c>
    </row>
    <row r="750" spans="1:6" x14ac:dyDescent="0.25">
      <c r="A750" s="37" t="s">
        <v>1201</v>
      </c>
      <c r="B750" s="37" t="str">
        <f>VLOOKUP($A750,'AU2017-EDB (Adjusted)'!$A$17:$J$2020,B$9,)</f>
        <v>Taupo district</v>
      </c>
      <c r="C750" s="37" t="str">
        <f>VLOOKUP($A750,'AU2017-EDB (Adjusted)'!$A$17:$J$2020,C$9,)</f>
        <v>Unison Networks</v>
      </c>
      <c r="D750" s="65">
        <f>VLOOKUP($A750,'AU2017-EDB (Adjusted)'!$A$17:$J$2020,D$9,)</f>
        <v>520</v>
      </c>
      <c r="E750" s="65">
        <f>VLOOKUP($A750,'AU2017-EDB (Adjusted)'!$A$17:$J$2020,E$9,)</f>
        <v>530</v>
      </c>
      <c r="F750" s="65">
        <f>VLOOKUP($A750,'AU2017-EDB (Adjusted)'!$A$17:$J$2020,F$9,)</f>
        <v>540</v>
      </c>
    </row>
    <row r="751" spans="1:6" x14ac:dyDescent="0.25">
      <c r="A751" s="37" t="s">
        <v>1841</v>
      </c>
      <c r="B751" s="37" t="str">
        <f>VLOOKUP($A751,'AU2017-EDB (Adjusted)'!$A$17:$J$2020,B$9,)</f>
        <v>Timaru district</v>
      </c>
      <c r="C751" s="37" t="str">
        <f>VLOOKUP($A751,'AU2017-EDB (Adjusted)'!$A$17:$J$2020,C$9,)</f>
        <v>Alpine Energy</v>
      </c>
      <c r="D751" s="65">
        <f>VLOOKUP($A751,'AU2017-EDB (Adjusted)'!$A$17:$J$2020,D$9,)</f>
        <v>590</v>
      </c>
      <c r="E751" s="65">
        <f>VLOOKUP($A751,'AU2017-EDB (Adjusted)'!$A$17:$J$2020,E$9,)</f>
        <v>600</v>
      </c>
      <c r="F751" s="65">
        <f>VLOOKUP($A751,'AU2017-EDB (Adjusted)'!$A$17:$J$2020,F$9,)</f>
        <v>600</v>
      </c>
    </row>
    <row r="752" spans="1:6" x14ac:dyDescent="0.25">
      <c r="A752" s="37" t="s">
        <v>1854</v>
      </c>
      <c r="B752" s="37" t="str">
        <f>VLOOKUP($A752,'AU2017-EDB (Adjusted)'!$A$17:$J$2020,B$9,)</f>
        <v>Timaru district</v>
      </c>
      <c r="C752" s="37" t="str">
        <f>VLOOKUP($A752,'AU2017-EDB (Adjusted)'!$A$17:$J$2020,C$9,)</f>
        <v>Alpine Energy</v>
      </c>
      <c r="D752" s="65">
        <f>VLOOKUP($A752,'AU2017-EDB (Adjusted)'!$A$17:$J$2020,D$9,)</f>
        <v>2990</v>
      </c>
      <c r="E752" s="65">
        <f>VLOOKUP($A752,'AU2017-EDB (Adjusted)'!$A$17:$J$2020,E$9,)</f>
        <v>3020</v>
      </c>
      <c r="F752" s="65">
        <f>VLOOKUP($A752,'AU2017-EDB (Adjusted)'!$A$17:$J$2020,F$9,)</f>
        <v>3040</v>
      </c>
    </row>
    <row r="753" spans="1:6" x14ac:dyDescent="0.25">
      <c r="A753" s="37" t="s">
        <v>1845</v>
      </c>
      <c r="B753" s="37" t="str">
        <f>VLOOKUP($A753,'AU2017-EDB (Adjusted)'!$A$17:$J$2020,B$9,)</f>
        <v>Timaru district</v>
      </c>
      <c r="C753" s="37" t="str">
        <f>VLOOKUP($A753,'AU2017-EDB (Adjusted)'!$A$17:$J$2020,C$9,)</f>
        <v>Alpine Energy</v>
      </c>
      <c r="D753" s="65">
        <f>VLOOKUP($A753,'AU2017-EDB (Adjusted)'!$A$17:$J$2020,D$9,)</f>
        <v>2500</v>
      </c>
      <c r="E753" s="65">
        <f>VLOOKUP($A753,'AU2017-EDB (Adjusted)'!$A$17:$J$2020,E$9,)</f>
        <v>2570</v>
      </c>
      <c r="F753" s="65">
        <f>VLOOKUP($A753,'AU2017-EDB (Adjusted)'!$A$17:$J$2020,F$9,)</f>
        <v>2630</v>
      </c>
    </row>
    <row r="754" spans="1:6" x14ac:dyDescent="0.25">
      <c r="A754" s="37" t="s">
        <v>1853</v>
      </c>
      <c r="B754" s="37" t="str">
        <f>VLOOKUP($A754,'AU2017-EDB (Adjusted)'!$A$17:$J$2020,B$9,)</f>
        <v>Timaru district</v>
      </c>
      <c r="C754" s="37" t="str">
        <f>VLOOKUP($A754,'AU2017-EDB (Adjusted)'!$A$17:$J$2020,C$9,)</f>
        <v>Alpine Energy</v>
      </c>
      <c r="D754" s="65">
        <f>VLOOKUP($A754,'AU2017-EDB (Adjusted)'!$A$17:$J$2020,D$9,)</f>
        <v>2550</v>
      </c>
      <c r="E754" s="65">
        <f>VLOOKUP($A754,'AU2017-EDB (Adjusted)'!$A$17:$J$2020,E$9,)</f>
        <v>2600</v>
      </c>
      <c r="F754" s="65">
        <f>VLOOKUP($A754,'AU2017-EDB (Adjusted)'!$A$17:$J$2020,F$9,)</f>
        <v>2650</v>
      </c>
    </row>
    <row r="755" spans="1:6" x14ac:dyDescent="0.25">
      <c r="A755" s="37" t="s">
        <v>1852</v>
      </c>
      <c r="B755" s="37" t="str">
        <f>VLOOKUP($A755,'AU2017-EDB (Adjusted)'!$A$17:$J$2020,B$9,)</f>
        <v>Timaru district</v>
      </c>
      <c r="C755" s="37" t="str">
        <f>VLOOKUP($A755,'AU2017-EDB (Adjusted)'!$A$17:$J$2020,C$9,)</f>
        <v>Alpine Energy</v>
      </c>
      <c r="D755" s="65">
        <f>VLOOKUP($A755,'AU2017-EDB (Adjusted)'!$A$17:$J$2020,D$9,)</f>
        <v>1850</v>
      </c>
      <c r="E755" s="65">
        <f>VLOOKUP($A755,'AU2017-EDB (Adjusted)'!$A$17:$J$2020,E$9,)</f>
        <v>1890</v>
      </c>
      <c r="F755" s="65">
        <f>VLOOKUP($A755,'AU2017-EDB (Adjusted)'!$A$17:$J$2020,F$9,)</f>
        <v>1930</v>
      </c>
    </row>
    <row r="756" spans="1:6" x14ac:dyDescent="0.25">
      <c r="A756" s="37" t="s">
        <v>1851</v>
      </c>
      <c r="B756" s="37" t="str">
        <f>VLOOKUP($A756,'AU2017-EDB (Adjusted)'!$A$17:$J$2020,B$9,)</f>
        <v>Timaru district</v>
      </c>
      <c r="C756" s="37" t="str">
        <f>VLOOKUP($A756,'AU2017-EDB (Adjusted)'!$A$17:$J$2020,C$9,)</f>
        <v>Alpine Energy</v>
      </c>
      <c r="D756" s="65">
        <f>VLOOKUP($A756,'AU2017-EDB (Adjusted)'!$A$17:$J$2020,D$9,)</f>
        <v>3450</v>
      </c>
      <c r="E756" s="65">
        <f>VLOOKUP($A756,'AU2017-EDB (Adjusted)'!$A$17:$J$2020,E$9,)</f>
        <v>3470</v>
      </c>
      <c r="F756" s="65">
        <f>VLOOKUP($A756,'AU2017-EDB (Adjusted)'!$A$17:$J$2020,F$9,)</f>
        <v>3500</v>
      </c>
    </row>
    <row r="757" spans="1:6" x14ac:dyDescent="0.25">
      <c r="A757" s="37" t="s">
        <v>415</v>
      </c>
      <c r="B757" s="37" t="str">
        <f>VLOOKUP($A757,'AU2017-EDB (Adjusted)'!$A$17:$J$2020,B$9,)</f>
        <v>Timaru district</v>
      </c>
      <c r="C757" s="37" t="str">
        <f>VLOOKUP($A757,'AU2017-EDB (Adjusted)'!$A$17:$J$2020,C$9,)</f>
        <v>Alpine Energy</v>
      </c>
      <c r="D757" s="65">
        <f>VLOOKUP($A757,'AU2017-EDB (Adjusted)'!$A$17:$J$2020,D$9,)</f>
        <v>4160</v>
      </c>
      <c r="E757" s="65">
        <f>VLOOKUP($A757,'AU2017-EDB (Adjusted)'!$A$17:$J$2020,E$9,)</f>
        <v>4380</v>
      </c>
      <c r="F757" s="65">
        <f>VLOOKUP($A757,'AU2017-EDB (Adjusted)'!$A$17:$J$2020,F$9,)</f>
        <v>4580</v>
      </c>
    </row>
    <row r="758" spans="1:6" x14ac:dyDescent="0.25">
      <c r="A758" s="37" t="s">
        <v>512</v>
      </c>
      <c r="B758" s="37" t="str">
        <f>VLOOKUP($A758,'AU2017-EDB (Adjusted)'!$A$17:$J$2020,B$9,)</f>
        <v>Timaru district</v>
      </c>
      <c r="C758" s="37" t="str">
        <f>VLOOKUP($A758,'AU2017-EDB (Adjusted)'!$A$17:$J$2020,C$9,)</f>
        <v>Alpine Energy</v>
      </c>
      <c r="D758" s="65">
        <f>VLOOKUP($A758,'AU2017-EDB (Adjusted)'!$A$17:$J$2020,D$9,)</f>
        <v>1020</v>
      </c>
      <c r="E758" s="65">
        <f>VLOOKUP($A758,'AU2017-EDB (Adjusted)'!$A$17:$J$2020,E$9,)</f>
        <v>1030</v>
      </c>
      <c r="F758" s="65">
        <f>VLOOKUP($A758,'AU2017-EDB (Adjusted)'!$A$17:$J$2020,F$9,)</f>
        <v>1030</v>
      </c>
    </row>
    <row r="759" spans="1:6" x14ac:dyDescent="0.25">
      <c r="A759" s="37" t="s">
        <v>1842</v>
      </c>
      <c r="B759" s="37" t="str">
        <f>VLOOKUP($A759,'AU2017-EDB (Adjusted)'!$A$17:$J$2020,B$9,)</f>
        <v>Timaru district</v>
      </c>
      <c r="C759" s="37" t="str">
        <f>VLOOKUP($A759,'AU2017-EDB (Adjusted)'!$A$17:$J$2020,C$9,)</f>
        <v>Alpine Energy</v>
      </c>
      <c r="D759" s="65">
        <f>VLOOKUP($A759,'AU2017-EDB (Adjusted)'!$A$17:$J$2020,D$9,)</f>
        <v>4110</v>
      </c>
      <c r="E759" s="65">
        <f>VLOOKUP($A759,'AU2017-EDB (Adjusted)'!$A$17:$J$2020,E$9,)</f>
        <v>4190</v>
      </c>
      <c r="F759" s="65">
        <f>VLOOKUP($A759,'AU2017-EDB (Adjusted)'!$A$17:$J$2020,F$9,)</f>
        <v>4220</v>
      </c>
    </row>
    <row r="760" spans="1:6" x14ac:dyDescent="0.25">
      <c r="A760" s="37" t="s">
        <v>409</v>
      </c>
      <c r="B760" s="37" t="str">
        <f>VLOOKUP($A760,'AU2017-EDB (Adjusted)'!$A$17:$J$2020,B$9,)</f>
        <v>Timaru district</v>
      </c>
      <c r="C760" s="37" t="str">
        <f>VLOOKUP($A760,'AU2017-EDB (Adjusted)'!$A$17:$J$2020,C$9,)</f>
        <v>Alpine Energy</v>
      </c>
      <c r="D760" s="65">
        <f>VLOOKUP($A760,'AU2017-EDB (Adjusted)'!$A$17:$J$2020,D$9,)</f>
        <v>5290</v>
      </c>
      <c r="E760" s="65">
        <f>VLOOKUP($A760,'AU2017-EDB (Adjusted)'!$A$17:$J$2020,E$9,)</f>
        <v>5620</v>
      </c>
      <c r="F760" s="65">
        <f>VLOOKUP($A760,'AU2017-EDB (Adjusted)'!$A$17:$J$2020,F$9,)</f>
        <v>5910</v>
      </c>
    </row>
    <row r="761" spans="1:6" x14ac:dyDescent="0.25">
      <c r="A761" s="37" t="s">
        <v>1843</v>
      </c>
      <c r="B761" s="37" t="str">
        <f>VLOOKUP($A761,'AU2017-EDB (Adjusted)'!$A$17:$J$2020,B$9,)</f>
        <v>Timaru district</v>
      </c>
      <c r="C761" s="37" t="str">
        <f>VLOOKUP($A761,'AU2017-EDB (Adjusted)'!$A$17:$J$2020,C$9,)</f>
        <v>Alpine Energy</v>
      </c>
      <c r="D761" s="65">
        <f>VLOOKUP($A761,'AU2017-EDB (Adjusted)'!$A$17:$J$2020,D$9,)</f>
        <v>680</v>
      </c>
      <c r="E761" s="65">
        <f>VLOOKUP($A761,'AU2017-EDB (Adjusted)'!$A$17:$J$2020,E$9,)</f>
        <v>720</v>
      </c>
      <c r="F761" s="65">
        <f>VLOOKUP($A761,'AU2017-EDB (Adjusted)'!$A$17:$J$2020,F$9,)</f>
        <v>760</v>
      </c>
    </row>
    <row r="762" spans="1:6" x14ac:dyDescent="0.25">
      <c r="A762" s="37" t="s">
        <v>1844</v>
      </c>
      <c r="B762" s="37" t="str">
        <f>VLOOKUP($A762,'AU2017-EDB (Adjusted)'!$A$17:$J$2020,B$9,)</f>
        <v>Timaru district</v>
      </c>
      <c r="C762" s="37" t="str">
        <f>VLOOKUP($A762,'AU2017-EDB (Adjusted)'!$A$17:$J$2020,C$9,)</f>
        <v>Alpine Energy</v>
      </c>
      <c r="D762" s="65">
        <f>VLOOKUP($A762,'AU2017-EDB (Adjusted)'!$A$17:$J$2020,D$9,)</f>
        <v>430</v>
      </c>
      <c r="E762" s="65">
        <f>VLOOKUP($A762,'AU2017-EDB (Adjusted)'!$A$17:$J$2020,E$9,)</f>
        <v>420</v>
      </c>
      <c r="F762" s="65">
        <f>VLOOKUP($A762,'AU2017-EDB (Adjusted)'!$A$17:$J$2020,F$9,)</f>
        <v>410</v>
      </c>
    </row>
    <row r="763" spans="1:6" x14ac:dyDescent="0.25">
      <c r="A763" s="37" t="s">
        <v>1857</v>
      </c>
      <c r="B763" s="37" t="str">
        <f>VLOOKUP($A763,'AU2017-EDB (Adjusted)'!$A$17:$J$2020,B$9,)</f>
        <v>Timaru district</v>
      </c>
      <c r="C763" s="37" t="str">
        <f>VLOOKUP($A763,'AU2017-EDB (Adjusted)'!$A$17:$J$2020,C$9,)</f>
        <v>Alpine Energy</v>
      </c>
      <c r="D763" s="65">
        <f>VLOOKUP($A763,'AU2017-EDB (Adjusted)'!$A$17:$J$2020,D$9,)</f>
        <v>2690</v>
      </c>
      <c r="E763" s="65">
        <f>VLOOKUP($A763,'AU2017-EDB (Adjusted)'!$A$17:$J$2020,E$9,)</f>
        <v>2740</v>
      </c>
      <c r="F763" s="65">
        <f>VLOOKUP($A763,'AU2017-EDB (Adjusted)'!$A$17:$J$2020,F$9,)</f>
        <v>2800</v>
      </c>
    </row>
    <row r="764" spans="1:6" x14ac:dyDescent="0.25">
      <c r="A764" s="37" t="s">
        <v>1839</v>
      </c>
      <c r="B764" s="37" t="str">
        <f>VLOOKUP($A764,'AU2017-EDB (Adjusted)'!$A$17:$J$2020,B$9,)</f>
        <v>Timaru district</v>
      </c>
      <c r="C764" s="37" t="str">
        <f>VLOOKUP($A764,'AU2017-EDB (Adjusted)'!$A$17:$J$2020,C$9,)</f>
        <v>Alpine Energy</v>
      </c>
      <c r="D764" s="65">
        <f>VLOOKUP($A764,'AU2017-EDB (Adjusted)'!$A$17:$J$2020,D$9,)</f>
        <v>1400</v>
      </c>
      <c r="E764" s="65">
        <f>VLOOKUP($A764,'AU2017-EDB (Adjusted)'!$A$17:$J$2020,E$9,)</f>
        <v>1440</v>
      </c>
      <c r="F764" s="65">
        <f>VLOOKUP($A764,'AU2017-EDB (Adjusted)'!$A$17:$J$2020,F$9,)</f>
        <v>1490</v>
      </c>
    </row>
    <row r="765" spans="1:6" x14ac:dyDescent="0.25">
      <c r="A765" s="37" t="s">
        <v>513</v>
      </c>
      <c r="B765" s="37" t="str">
        <f>VLOOKUP($A765,'AU2017-EDB (Adjusted)'!$A$17:$J$2020,B$9,)</f>
        <v>Timaru district</v>
      </c>
      <c r="C765" s="37" t="str">
        <f>VLOOKUP($A765,'AU2017-EDB (Adjusted)'!$A$17:$J$2020,C$9,)</f>
        <v>Alpine Energy</v>
      </c>
      <c r="D765" s="65">
        <f>VLOOKUP($A765,'AU2017-EDB (Adjusted)'!$A$17:$J$2020,D$9,)</f>
        <v>70</v>
      </c>
      <c r="E765" s="65">
        <f>VLOOKUP($A765,'AU2017-EDB (Adjusted)'!$A$17:$J$2020,E$9,)</f>
        <v>70</v>
      </c>
      <c r="F765" s="65">
        <f>VLOOKUP($A765,'AU2017-EDB (Adjusted)'!$A$17:$J$2020,F$9,)</f>
        <v>70</v>
      </c>
    </row>
    <row r="766" spans="1:6" x14ac:dyDescent="0.25">
      <c r="A766" s="37" t="s">
        <v>1855</v>
      </c>
      <c r="B766" s="37" t="str">
        <f>VLOOKUP($A766,'AU2017-EDB (Adjusted)'!$A$17:$J$2020,B$9,)</f>
        <v>Timaru district</v>
      </c>
      <c r="C766" s="37" t="str">
        <f>VLOOKUP($A766,'AU2017-EDB (Adjusted)'!$A$17:$J$2020,C$9,)</f>
        <v>Alpine Energy</v>
      </c>
      <c r="D766" s="65">
        <f>VLOOKUP($A766,'AU2017-EDB (Adjusted)'!$A$17:$J$2020,D$9,)</f>
        <v>2540</v>
      </c>
      <c r="E766" s="65">
        <f>VLOOKUP($A766,'AU2017-EDB (Adjusted)'!$A$17:$J$2020,E$9,)</f>
        <v>2560</v>
      </c>
      <c r="F766" s="65">
        <f>VLOOKUP($A766,'AU2017-EDB (Adjusted)'!$A$17:$J$2020,F$9,)</f>
        <v>2570</v>
      </c>
    </row>
    <row r="767" spans="1:6" x14ac:dyDescent="0.25">
      <c r="A767" s="37" t="s">
        <v>1846</v>
      </c>
      <c r="B767" s="37" t="str">
        <f>VLOOKUP($A767,'AU2017-EDB (Adjusted)'!$A$17:$J$2020,B$9,)</f>
        <v>Timaru district</v>
      </c>
      <c r="C767" s="37" t="str">
        <f>VLOOKUP($A767,'AU2017-EDB (Adjusted)'!$A$17:$J$2020,C$9,)</f>
        <v>Alpine Energy</v>
      </c>
      <c r="D767" s="65">
        <f>VLOOKUP($A767,'AU2017-EDB (Adjusted)'!$A$17:$J$2020,D$9,)</f>
        <v>4330</v>
      </c>
      <c r="E767" s="65">
        <f>VLOOKUP($A767,'AU2017-EDB (Adjusted)'!$A$17:$J$2020,E$9,)</f>
        <v>4390</v>
      </c>
      <c r="F767" s="65">
        <f>VLOOKUP($A767,'AU2017-EDB (Adjusted)'!$A$17:$J$2020,F$9,)</f>
        <v>4450</v>
      </c>
    </row>
    <row r="768" spans="1:6" x14ac:dyDescent="0.25">
      <c r="A768" s="37" t="s">
        <v>1858</v>
      </c>
      <c r="B768" s="37" t="str">
        <f>VLOOKUP($A768,'AU2017-EDB (Adjusted)'!$A$17:$J$2020,B$9,)</f>
        <v>Timaru district</v>
      </c>
      <c r="C768" s="37" t="str">
        <f>VLOOKUP($A768,'AU2017-EDB (Adjusted)'!$A$17:$J$2020,C$9,)</f>
        <v>Alpine Energy</v>
      </c>
      <c r="D768" s="65">
        <f>VLOOKUP($A768,'AU2017-EDB (Adjusted)'!$A$17:$J$2020,D$9,)</f>
        <v>1570</v>
      </c>
      <c r="E768" s="65">
        <f>VLOOKUP($A768,'AU2017-EDB (Adjusted)'!$A$17:$J$2020,E$9,)</f>
        <v>1590</v>
      </c>
      <c r="F768" s="65">
        <f>VLOOKUP($A768,'AU2017-EDB (Adjusted)'!$A$17:$J$2020,F$9,)</f>
        <v>1590</v>
      </c>
    </row>
    <row r="769" spans="1:6" x14ac:dyDescent="0.25">
      <c r="A769" s="37" t="s">
        <v>1849</v>
      </c>
      <c r="B769" s="37" t="str">
        <f>VLOOKUP($A769,'AU2017-EDB (Adjusted)'!$A$17:$J$2020,B$9,)</f>
        <v>Timaru district</v>
      </c>
      <c r="C769" s="37" t="str">
        <f>VLOOKUP($A769,'AU2017-EDB (Adjusted)'!$A$17:$J$2020,C$9,)</f>
        <v>Alpine Energy</v>
      </c>
      <c r="D769" s="65">
        <f>VLOOKUP($A769,'AU2017-EDB (Adjusted)'!$A$17:$J$2020,D$9,)</f>
        <v>1300</v>
      </c>
      <c r="E769" s="65">
        <f>VLOOKUP($A769,'AU2017-EDB (Adjusted)'!$A$17:$J$2020,E$9,)</f>
        <v>1310</v>
      </c>
      <c r="F769" s="65">
        <f>VLOOKUP($A769,'AU2017-EDB (Adjusted)'!$A$17:$J$2020,F$9,)</f>
        <v>1310</v>
      </c>
    </row>
    <row r="770" spans="1:6" x14ac:dyDescent="0.25">
      <c r="A770" s="37" t="s">
        <v>1848</v>
      </c>
      <c r="B770" s="37" t="str">
        <f>VLOOKUP($A770,'AU2017-EDB (Adjusted)'!$A$17:$J$2020,B$9,)</f>
        <v>Timaru district</v>
      </c>
      <c r="C770" s="37" t="str">
        <f>VLOOKUP($A770,'AU2017-EDB (Adjusted)'!$A$17:$J$2020,C$9,)</f>
        <v>Alpine Energy</v>
      </c>
      <c r="D770" s="65">
        <f>VLOOKUP($A770,'AU2017-EDB (Adjusted)'!$A$17:$J$2020,D$9,)</f>
        <v>1110</v>
      </c>
      <c r="E770" s="65">
        <f>VLOOKUP($A770,'AU2017-EDB (Adjusted)'!$A$17:$J$2020,E$9,)</f>
        <v>1120</v>
      </c>
      <c r="F770" s="65">
        <f>VLOOKUP($A770,'AU2017-EDB (Adjusted)'!$A$17:$J$2020,F$9,)</f>
        <v>1120</v>
      </c>
    </row>
    <row r="771" spans="1:6" x14ac:dyDescent="0.25">
      <c r="A771" s="37" t="s">
        <v>1856</v>
      </c>
      <c r="B771" s="37" t="str">
        <f>VLOOKUP($A771,'AU2017-EDB (Adjusted)'!$A$17:$J$2020,B$9,)</f>
        <v>Timaru district</v>
      </c>
      <c r="C771" s="37" t="str">
        <f>VLOOKUP($A771,'AU2017-EDB (Adjusted)'!$A$17:$J$2020,C$9,)</f>
        <v>Alpine Energy</v>
      </c>
      <c r="D771" s="65">
        <f>VLOOKUP($A771,'AU2017-EDB (Adjusted)'!$A$17:$J$2020,D$9,)</f>
        <v>2400</v>
      </c>
      <c r="E771" s="65">
        <f>VLOOKUP($A771,'AU2017-EDB (Adjusted)'!$A$17:$J$2020,E$9,)</f>
        <v>2410</v>
      </c>
      <c r="F771" s="65">
        <f>VLOOKUP($A771,'AU2017-EDB (Adjusted)'!$A$17:$J$2020,F$9,)</f>
        <v>2400</v>
      </c>
    </row>
    <row r="772" spans="1:6" x14ac:dyDescent="0.25">
      <c r="A772" s="37" t="s">
        <v>1838</v>
      </c>
      <c r="B772" s="37" t="str">
        <f>VLOOKUP($A772,'AU2017-EDB (Adjusted)'!$A$17:$J$2020,B$9,)</f>
        <v>Timaru district</v>
      </c>
      <c r="C772" s="37" t="str">
        <f>VLOOKUP($A772,'AU2017-EDB (Adjusted)'!$A$17:$J$2020,C$9,)</f>
        <v>Alpine Energy</v>
      </c>
      <c r="D772" s="65">
        <f>VLOOKUP($A772,'AU2017-EDB (Adjusted)'!$A$17:$J$2020,D$9,)</f>
        <v>270</v>
      </c>
      <c r="E772" s="65">
        <f>VLOOKUP($A772,'AU2017-EDB (Adjusted)'!$A$17:$J$2020,E$9,)</f>
        <v>270</v>
      </c>
      <c r="F772" s="65">
        <f>VLOOKUP($A772,'AU2017-EDB (Adjusted)'!$A$17:$J$2020,F$9,)</f>
        <v>270</v>
      </c>
    </row>
    <row r="773" spans="1:6" x14ac:dyDescent="0.25">
      <c r="A773" s="37" t="s">
        <v>408</v>
      </c>
      <c r="B773" s="37" t="str">
        <f>VLOOKUP($A773,'AU2017-EDB (Adjusted)'!$A$17:$J$2020,B$9,)</f>
        <v>Timaru district</v>
      </c>
      <c r="C773" s="37" t="str">
        <f>VLOOKUP($A773,'AU2017-EDB (Adjusted)'!$A$17:$J$2020,C$9,)</f>
        <v>EA Networks</v>
      </c>
      <c r="D773" s="65">
        <f>VLOOKUP($A773,'AU2017-EDB (Adjusted)'!$A$17:$J$2020,D$9,)</f>
        <v>80</v>
      </c>
      <c r="E773" s="65">
        <f>VLOOKUP($A773,'AU2017-EDB (Adjusted)'!$A$17:$J$2020,E$9,)</f>
        <v>80</v>
      </c>
      <c r="F773" s="65">
        <f>VLOOKUP($A773,'AU2017-EDB (Adjusted)'!$A$17:$J$2020,F$9,)</f>
        <v>80</v>
      </c>
    </row>
    <row r="774" spans="1:6" x14ac:dyDescent="0.25">
      <c r="A774" s="37" t="s">
        <v>611</v>
      </c>
      <c r="B774" s="37" t="str">
        <f>VLOOKUP($A774,'AU2017-EDB (Adjusted)'!$A$17:$J$2020,B$9,)</f>
        <v>Timaru district</v>
      </c>
      <c r="C774" s="37" t="str">
        <f>VLOOKUP($A774,'AU2017-EDB (Adjusted)'!$A$17:$J$2020,C$9,)</f>
        <v>None</v>
      </c>
      <c r="D774" s="65">
        <f>VLOOKUP($A774,'AU2017-EDB (Adjusted)'!$A$17:$J$2020,D$9,)</f>
        <v>0</v>
      </c>
      <c r="E774" s="65">
        <f>VLOOKUP($A774,'AU2017-EDB (Adjusted)'!$A$17:$J$2020,E$9,)</f>
        <v>0</v>
      </c>
      <c r="F774" s="65">
        <f>VLOOKUP($A774,'AU2017-EDB (Adjusted)'!$A$17:$J$2020,F$9,)</f>
        <v>0</v>
      </c>
    </row>
    <row r="775" spans="1:6" x14ac:dyDescent="0.25">
      <c r="A775" s="37" t="s">
        <v>895</v>
      </c>
      <c r="B775" s="37" t="str">
        <f>VLOOKUP($A775,'AU2017-EDB (Adjusted)'!$A$17:$J$2020,B$9,)</f>
        <v>Waikato district</v>
      </c>
      <c r="C775" s="37" t="str">
        <f>VLOOKUP($A775,'AU2017-EDB (Adjusted)'!$A$17:$J$2020,C$9,)</f>
        <v>Counties Power</v>
      </c>
      <c r="D775" s="65">
        <f>VLOOKUP($A775,'AU2017-EDB (Adjusted)'!$A$17:$J$2020,D$9,)</f>
        <v>960</v>
      </c>
      <c r="E775" s="65">
        <f>VLOOKUP($A775,'AU2017-EDB (Adjusted)'!$A$17:$J$2020,E$9,)</f>
        <v>1030</v>
      </c>
      <c r="F775" s="65">
        <f>VLOOKUP($A775,'AU2017-EDB (Adjusted)'!$A$17:$J$2020,F$9,)</f>
        <v>1110</v>
      </c>
    </row>
    <row r="776" spans="1:6" x14ac:dyDescent="0.25">
      <c r="A776" s="37" t="s">
        <v>134</v>
      </c>
      <c r="B776" s="37" t="str">
        <f>VLOOKUP($A776,'AU2017-EDB (Adjusted)'!$A$17:$J$2020,B$9,)</f>
        <v>Waikato district</v>
      </c>
      <c r="C776" s="37" t="str">
        <f>VLOOKUP($A776,'AU2017-EDB (Adjusted)'!$A$17:$J$2020,C$9,)</f>
        <v>Counties Power</v>
      </c>
      <c r="D776" s="65">
        <f>VLOOKUP($A776,'AU2017-EDB (Adjusted)'!$A$17:$J$2020,D$9,)</f>
        <v>1820</v>
      </c>
      <c r="E776" s="65">
        <f>VLOOKUP($A776,'AU2017-EDB (Adjusted)'!$A$17:$J$2020,E$9,)</f>
        <v>1930</v>
      </c>
      <c r="F776" s="65">
        <f>VLOOKUP($A776,'AU2017-EDB (Adjusted)'!$A$17:$J$2020,F$9,)</f>
        <v>2030</v>
      </c>
    </row>
    <row r="777" spans="1:6" x14ac:dyDescent="0.25">
      <c r="A777" s="37" t="s">
        <v>1005</v>
      </c>
      <c r="B777" s="37" t="str">
        <f>VLOOKUP($A777,'AU2017-EDB (Adjusted)'!$A$17:$J$2020,B$9,)</f>
        <v>Waikato district</v>
      </c>
      <c r="C777" s="37" t="str">
        <f>VLOOKUP($A777,'AU2017-EDB (Adjusted)'!$A$17:$J$2020,C$9,)</f>
        <v>Counties Power</v>
      </c>
      <c r="D777" s="65">
        <f>VLOOKUP($A777,'AU2017-EDB (Adjusted)'!$A$17:$J$2020,D$9,)</f>
        <v>4260</v>
      </c>
      <c r="E777" s="65">
        <f>VLOOKUP($A777,'AU2017-EDB (Adjusted)'!$A$17:$J$2020,E$9,)</f>
        <v>4470</v>
      </c>
      <c r="F777" s="65">
        <f>VLOOKUP($A777,'AU2017-EDB (Adjusted)'!$A$17:$J$2020,F$9,)</f>
        <v>4670</v>
      </c>
    </row>
    <row r="778" spans="1:6" x14ac:dyDescent="0.25">
      <c r="A778" s="37" t="s">
        <v>892</v>
      </c>
      <c r="B778" s="37" t="str">
        <f>VLOOKUP($A778,'AU2017-EDB (Adjusted)'!$A$17:$J$2020,B$9,)</f>
        <v>Waikato district</v>
      </c>
      <c r="C778" s="37" t="str">
        <f>VLOOKUP($A778,'AU2017-EDB (Adjusted)'!$A$17:$J$2020,C$9,)</f>
        <v>Counties Power</v>
      </c>
      <c r="D778" s="65">
        <f>VLOOKUP($A778,'AU2017-EDB (Adjusted)'!$A$17:$J$2020,D$9,)</f>
        <v>250</v>
      </c>
      <c r="E778" s="65">
        <f>VLOOKUP($A778,'AU2017-EDB (Adjusted)'!$A$17:$J$2020,E$9,)</f>
        <v>260</v>
      </c>
      <c r="F778" s="65">
        <f>VLOOKUP($A778,'AU2017-EDB (Adjusted)'!$A$17:$J$2020,F$9,)</f>
        <v>320</v>
      </c>
    </row>
    <row r="779" spans="1:6" x14ac:dyDescent="0.25">
      <c r="A779" s="37" t="s">
        <v>138</v>
      </c>
      <c r="B779" s="37" t="str">
        <f>VLOOKUP($A779,'AU2017-EDB (Adjusted)'!$A$17:$J$2020,B$9,)</f>
        <v>Waikato district</v>
      </c>
      <c r="C779" s="37" t="str">
        <f>VLOOKUP($A779,'AU2017-EDB (Adjusted)'!$A$17:$J$2020,C$9,)</f>
        <v>Counties Power</v>
      </c>
      <c r="D779" s="65">
        <f>VLOOKUP($A779,'AU2017-EDB (Adjusted)'!$A$17:$J$2020,D$9,)</f>
        <v>2540</v>
      </c>
      <c r="E779" s="65">
        <f>VLOOKUP($A779,'AU2017-EDB (Adjusted)'!$A$17:$J$2020,E$9,)</f>
        <v>2620</v>
      </c>
      <c r="F779" s="65">
        <f>VLOOKUP($A779,'AU2017-EDB (Adjusted)'!$A$17:$J$2020,F$9,)</f>
        <v>2690</v>
      </c>
    </row>
    <row r="780" spans="1:6" x14ac:dyDescent="0.25">
      <c r="A780" s="37" t="s">
        <v>898</v>
      </c>
      <c r="B780" s="37" t="str">
        <f>VLOOKUP($A780,'AU2017-EDB (Adjusted)'!$A$17:$J$2020,B$9,)</f>
        <v>Waikato district</v>
      </c>
      <c r="C780" s="37" t="str">
        <f>VLOOKUP($A780,'AU2017-EDB (Adjusted)'!$A$17:$J$2020,C$9,)</f>
        <v>Counties Power</v>
      </c>
      <c r="D780" s="65">
        <f>VLOOKUP($A780,'AU2017-EDB (Adjusted)'!$A$17:$J$2020,D$9,)</f>
        <v>3460</v>
      </c>
      <c r="E780" s="65">
        <f>VLOOKUP($A780,'AU2017-EDB (Adjusted)'!$A$17:$J$2020,E$9,)</f>
        <v>5120</v>
      </c>
      <c r="F780" s="65">
        <f>VLOOKUP($A780,'AU2017-EDB (Adjusted)'!$A$17:$J$2020,F$9,)</f>
        <v>5800</v>
      </c>
    </row>
    <row r="781" spans="1:6" x14ac:dyDescent="0.25">
      <c r="A781" s="37" t="s">
        <v>172</v>
      </c>
      <c r="B781" s="37" t="str">
        <f>VLOOKUP($A781,'AU2017-EDB (Adjusted)'!$A$17:$J$2020,B$9,)</f>
        <v>Waikato district</v>
      </c>
      <c r="C781" s="37" t="str">
        <f>VLOOKUP($A781,'AU2017-EDB (Adjusted)'!$A$17:$J$2020,C$9,)</f>
        <v>Counties Power</v>
      </c>
      <c r="D781" s="65">
        <f>VLOOKUP($A781,'AU2017-EDB (Adjusted)'!$A$17:$J$2020,D$9,)</f>
        <v>240</v>
      </c>
      <c r="E781" s="65">
        <f>VLOOKUP($A781,'AU2017-EDB (Adjusted)'!$A$17:$J$2020,E$9,)</f>
        <v>240</v>
      </c>
      <c r="F781" s="65">
        <f>VLOOKUP($A781,'AU2017-EDB (Adjusted)'!$A$17:$J$2020,F$9,)</f>
        <v>250</v>
      </c>
    </row>
    <row r="782" spans="1:6" x14ac:dyDescent="0.25">
      <c r="A782" s="37" t="s">
        <v>891</v>
      </c>
      <c r="B782" s="37" t="str">
        <f>VLOOKUP($A782,'AU2017-EDB (Adjusted)'!$A$17:$J$2020,B$9,)</f>
        <v>Waikato district</v>
      </c>
      <c r="C782" s="37" t="str">
        <f>VLOOKUP($A782,'AU2017-EDB (Adjusted)'!$A$17:$J$2020,C$9,)</f>
        <v>Counties Power</v>
      </c>
      <c r="D782" s="65">
        <f>VLOOKUP($A782,'AU2017-EDB (Adjusted)'!$A$17:$J$2020,D$9,)</f>
        <v>220</v>
      </c>
      <c r="E782" s="65">
        <f>VLOOKUP($A782,'AU2017-EDB (Adjusted)'!$A$17:$J$2020,E$9,)</f>
        <v>230</v>
      </c>
      <c r="F782" s="65">
        <f>VLOOKUP($A782,'AU2017-EDB (Adjusted)'!$A$17:$J$2020,F$9,)</f>
        <v>290</v>
      </c>
    </row>
    <row r="783" spans="1:6" x14ac:dyDescent="0.25">
      <c r="A783" s="37" t="s">
        <v>997</v>
      </c>
      <c r="B783" s="37" t="str">
        <f>VLOOKUP($A783,'AU2017-EDB (Adjusted)'!$A$17:$J$2020,B$9,)</f>
        <v>Waikato district</v>
      </c>
      <c r="C783" s="37" t="str">
        <f>VLOOKUP($A783,'AU2017-EDB (Adjusted)'!$A$17:$J$2020,C$9,)</f>
        <v>Counties Power</v>
      </c>
      <c r="D783" s="65">
        <f>VLOOKUP($A783,'AU2017-EDB (Adjusted)'!$A$17:$J$2020,D$9,)</f>
        <v>5090</v>
      </c>
      <c r="E783" s="65">
        <f>VLOOKUP($A783,'AU2017-EDB (Adjusted)'!$A$17:$J$2020,E$9,)</f>
        <v>5710</v>
      </c>
      <c r="F783" s="65">
        <f>VLOOKUP($A783,'AU2017-EDB (Adjusted)'!$A$17:$J$2020,F$9,)</f>
        <v>6330</v>
      </c>
    </row>
    <row r="784" spans="1:6" x14ac:dyDescent="0.25">
      <c r="A784" s="37" t="s">
        <v>278</v>
      </c>
      <c r="B784" s="37" t="str">
        <f>VLOOKUP($A784,'AU2017-EDB (Adjusted)'!$A$17:$J$2020,B$9,)</f>
        <v>Waikato district</v>
      </c>
      <c r="C784" s="37" t="str">
        <f>VLOOKUP($A784,'AU2017-EDB (Adjusted)'!$A$17:$J$2020,C$9,)</f>
        <v>None</v>
      </c>
      <c r="D784" s="65">
        <f>VLOOKUP($A784,'AU2017-EDB (Adjusted)'!$A$17:$J$2020,D$9,)</f>
        <v>0</v>
      </c>
      <c r="E784" s="65">
        <f>VLOOKUP($A784,'AU2017-EDB (Adjusted)'!$A$17:$J$2020,E$9,)</f>
        <v>0</v>
      </c>
      <c r="F784" s="65">
        <f>VLOOKUP($A784,'AU2017-EDB (Adjusted)'!$A$17:$J$2020,F$9,)</f>
        <v>0</v>
      </c>
    </row>
    <row r="785" spans="1:6" x14ac:dyDescent="0.25">
      <c r="A785" s="37" t="s">
        <v>277</v>
      </c>
      <c r="B785" s="37" t="str">
        <f>VLOOKUP($A785,'AU2017-EDB (Adjusted)'!$A$17:$J$2020,B$9,)</f>
        <v>Waikato district</v>
      </c>
      <c r="C785" s="37" t="str">
        <f>VLOOKUP($A785,'AU2017-EDB (Adjusted)'!$A$17:$J$2020,C$9,)</f>
        <v>None</v>
      </c>
      <c r="D785" s="65">
        <f>VLOOKUP($A785,'AU2017-EDB (Adjusted)'!$A$17:$J$2020,D$9,)</f>
        <v>0</v>
      </c>
      <c r="E785" s="65">
        <f>VLOOKUP($A785,'AU2017-EDB (Adjusted)'!$A$17:$J$2020,E$9,)</f>
        <v>0</v>
      </c>
      <c r="F785" s="65">
        <f>VLOOKUP($A785,'AU2017-EDB (Adjusted)'!$A$17:$J$2020,F$9,)</f>
        <v>0</v>
      </c>
    </row>
    <row r="786" spans="1:6" x14ac:dyDescent="0.25">
      <c r="A786" s="37" t="s">
        <v>1015</v>
      </c>
      <c r="B786" s="37" t="str">
        <f>VLOOKUP($A786,'AU2017-EDB (Adjusted)'!$A$17:$J$2020,B$9,)</f>
        <v>Waikato district</v>
      </c>
      <c r="C786" s="37" t="str">
        <f>VLOOKUP($A786,'AU2017-EDB (Adjusted)'!$A$17:$J$2020,C$9,)</f>
        <v>WEL Networks</v>
      </c>
      <c r="D786" s="65">
        <f>VLOOKUP($A786,'AU2017-EDB (Adjusted)'!$A$17:$J$2020,D$9,)</f>
        <v>2570</v>
      </c>
      <c r="E786" s="65">
        <f>VLOOKUP($A786,'AU2017-EDB (Adjusted)'!$A$17:$J$2020,E$9,)</f>
        <v>2750</v>
      </c>
      <c r="F786" s="65">
        <f>VLOOKUP($A786,'AU2017-EDB (Adjusted)'!$A$17:$J$2020,F$9,)</f>
        <v>2920</v>
      </c>
    </row>
    <row r="787" spans="1:6" x14ac:dyDescent="0.25">
      <c r="A787" s="37" t="s">
        <v>1012</v>
      </c>
      <c r="B787" s="37" t="str">
        <f>VLOOKUP($A787,'AU2017-EDB (Adjusted)'!$A$17:$J$2020,B$9,)</f>
        <v>Waikato district</v>
      </c>
      <c r="C787" s="37" t="str">
        <f>VLOOKUP($A787,'AU2017-EDB (Adjusted)'!$A$17:$J$2020,C$9,)</f>
        <v>WEL Networks</v>
      </c>
      <c r="D787" s="65">
        <f>VLOOKUP($A787,'AU2017-EDB (Adjusted)'!$A$17:$J$2020,D$9,)</f>
        <v>1310</v>
      </c>
      <c r="E787" s="65">
        <f>VLOOKUP($A787,'AU2017-EDB (Adjusted)'!$A$17:$J$2020,E$9,)</f>
        <v>1440</v>
      </c>
      <c r="F787" s="65">
        <f>VLOOKUP($A787,'AU2017-EDB (Adjusted)'!$A$17:$J$2020,F$9,)</f>
        <v>1580</v>
      </c>
    </row>
    <row r="788" spans="1:6" x14ac:dyDescent="0.25">
      <c r="A788" s="37" t="s">
        <v>1032</v>
      </c>
      <c r="B788" s="37" t="str">
        <f>VLOOKUP($A788,'AU2017-EDB (Adjusted)'!$A$17:$J$2020,B$9,)</f>
        <v>Waikato district</v>
      </c>
      <c r="C788" s="37" t="str">
        <f>VLOOKUP($A788,'AU2017-EDB (Adjusted)'!$A$17:$J$2020,C$9,)</f>
        <v>WEL Networks</v>
      </c>
      <c r="D788" s="65">
        <f>VLOOKUP($A788,'AU2017-EDB (Adjusted)'!$A$17:$J$2020,D$9,)</f>
        <v>960</v>
      </c>
      <c r="E788" s="65">
        <f>VLOOKUP($A788,'AU2017-EDB (Adjusted)'!$A$17:$J$2020,E$9,)</f>
        <v>1060</v>
      </c>
      <c r="F788" s="65">
        <f>VLOOKUP($A788,'AU2017-EDB (Adjusted)'!$A$17:$J$2020,F$9,)</f>
        <v>1150</v>
      </c>
    </row>
    <row r="789" spans="1:6" x14ac:dyDescent="0.25">
      <c r="A789" s="37" t="s">
        <v>1023</v>
      </c>
      <c r="B789" s="37" t="str">
        <f>VLOOKUP($A789,'AU2017-EDB (Adjusted)'!$A$17:$J$2020,B$9,)</f>
        <v>Waikato district</v>
      </c>
      <c r="C789" s="37" t="str">
        <f>VLOOKUP($A789,'AU2017-EDB (Adjusted)'!$A$17:$J$2020,C$9,)</f>
        <v>WEL Networks</v>
      </c>
      <c r="D789" s="65">
        <f>VLOOKUP($A789,'AU2017-EDB (Adjusted)'!$A$17:$J$2020,D$9,)</f>
        <v>4670</v>
      </c>
      <c r="E789" s="65">
        <f>VLOOKUP($A789,'AU2017-EDB (Adjusted)'!$A$17:$J$2020,E$9,)</f>
        <v>4710</v>
      </c>
      <c r="F789" s="65">
        <f>VLOOKUP($A789,'AU2017-EDB (Adjusted)'!$A$17:$J$2020,F$9,)</f>
        <v>4750</v>
      </c>
    </row>
    <row r="790" spans="1:6" x14ac:dyDescent="0.25">
      <c r="A790" s="37" t="s">
        <v>1022</v>
      </c>
      <c r="B790" s="37" t="str">
        <f>VLOOKUP($A790,'AU2017-EDB (Adjusted)'!$A$17:$J$2020,B$9,)</f>
        <v>Waikato district</v>
      </c>
      <c r="C790" s="37" t="str">
        <f>VLOOKUP($A790,'AU2017-EDB (Adjusted)'!$A$17:$J$2020,C$9,)</f>
        <v>WEL Networks</v>
      </c>
      <c r="D790" s="65">
        <f>VLOOKUP($A790,'AU2017-EDB (Adjusted)'!$A$17:$J$2020,D$9,)</f>
        <v>3190</v>
      </c>
      <c r="E790" s="65">
        <f>VLOOKUP($A790,'AU2017-EDB (Adjusted)'!$A$17:$J$2020,E$9,)</f>
        <v>3260</v>
      </c>
      <c r="F790" s="65">
        <f>VLOOKUP($A790,'AU2017-EDB (Adjusted)'!$A$17:$J$2020,F$9,)</f>
        <v>3310</v>
      </c>
    </row>
    <row r="791" spans="1:6" x14ac:dyDescent="0.25">
      <c r="A791" s="37" t="s">
        <v>177</v>
      </c>
      <c r="B791" s="37" t="str">
        <f>VLOOKUP($A791,'AU2017-EDB (Adjusted)'!$A$17:$J$2020,B$9,)</f>
        <v>Waikato district</v>
      </c>
      <c r="C791" s="37" t="str">
        <f>VLOOKUP($A791,'AU2017-EDB (Adjusted)'!$A$17:$J$2020,C$9,)</f>
        <v>WEL Networks</v>
      </c>
      <c r="D791" s="65">
        <f>VLOOKUP($A791,'AU2017-EDB (Adjusted)'!$A$17:$J$2020,D$9,)</f>
        <v>3200</v>
      </c>
      <c r="E791" s="65">
        <f>VLOOKUP($A791,'AU2017-EDB (Adjusted)'!$A$17:$J$2020,E$9,)</f>
        <v>3490</v>
      </c>
      <c r="F791" s="65">
        <f>VLOOKUP($A791,'AU2017-EDB (Adjusted)'!$A$17:$J$2020,F$9,)</f>
        <v>3780</v>
      </c>
    </row>
    <row r="792" spans="1:6" x14ac:dyDescent="0.25">
      <c r="A792" s="37" t="s">
        <v>1019</v>
      </c>
      <c r="B792" s="37" t="str">
        <f>VLOOKUP($A792,'AU2017-EDB (Adjusted)'!$A$17:$J$2020,B$9,)</f>
        <v>Waikato district</v>
      </c>
      <c r="C792" s="37" t="str">
        <f>VLOOKUP($A792,'AU2017-EDB (Adjusted)'!$A$17:$J$2020,C$9,)</f>
        <v>WEL Networks</v>
      </c>
      <c r="D792" s="65">
        <f>VLOOKUP($A792,'AU2017-EDB (Adjusted)'!$A$17:$J$2020,D$9,)</f>
        <v>1160</v>
      </c>
      <c r="E792" s="65">
        <f>VLOOKUP($A792,'AU2017-EDB (Adjusted)'!$A$17:$J$2020,E$9,)</f>
        <v>1230</v>
      </c>
      <c r="F792" s="65">
        <f>VLOOKUP($A792,'AU2017-EDB (Adjusted)'!$A$17:$J$2020,F$9,)</f>
        <v>1300</v>
      </c>
    </row>
    <row r="793" spans="1:6" x14ac:dyDescent="0.25">
      <c r="A793" s="37" t="s">
        <v>1008</v>
      </c>
      <c r="B793" s="37" t="str">
        <f>VLOOKUP($A793,'AU2017-EDB (Adjusted)'!$A$17:$J$2020,B$9,)</f>
        <v>Waikato district</v>
      </c>
      <c r="C793" s="37" t="str">
        <f>VLOOKUP($A793,'AU2017-EDB (Adjusted)'!$A$17:$J$2020,C$9,)</f>
        <v>WEL Networks</v>
      </c>
      <c r="D793" s="65">
        <f>VLOOKUP($A793,'AU2017-EDB (Adjusted)'!$A$17:$J$2020,D$9,)</f>
        <v>2520</v>
      </c>
      <c r="E793" s="65">
        <f>VLOOKUP($A793,'AU2017-EDB (Adjusted)'!$A$17:$J$2020,E$9,)</f>
        <v>2690</v>
      </c>
      <c r="F793" s="65">
        <f>VLOOKUP($A793,'AU2017-EDB (Adjusted)'!$A$17:$J$2020,F$9,)</f>
        <v>2850</v>
      </c>
    </row>
    <row r="794" spans="1:6" x14ac:dyDescent="0.25">
      <c r="A794" s="37" t="s">
        <v>1020</v>
      </c>
      <c r="B794" s="37" t="str">
        <f>VLOOKUP($A794,'AU2017-EDB (Adjusted)'!$A$17:$J$2020,B$9,)</f>
        <v>Waikato district</v>
      </c>
      <c r="C794" s="37" t="str">
        <f>VLOOKUP($A794,'AU2017-EDB (Adjusted)'!$A$17:$J$2020,C$9,)</f>
        <v>WEL Networks</v>
      </c>
      <c r="D794" s="65">
        <f>VLOOKUP($A794,'AU2017-EDB (Adjusted)'!$A$17:$J$2020,D$9,)</f>
        <v>510</v>
      </c>
      <c r="E794" s="65">
        <f>VLOOKUP($A794,'AU2017-EDB (Adjusted)'!$A$17:$J$2020,E$9,)</f>
        <v>510</v>
      </c>
      <c r="F794" s="65">
        <f>VLOOKUP($A794,'AU2017-EDB (Adjusted)'!$A$17:$J$2020,F$9,)</f>
        <v>510</v>
      </c>
    </row>
    <row r="795" spans="1:6" x14ac:dyDescent="0.25">
      <c r="A795" s="37" t="s">
        <v>1037</v>
      </c>
      <c r="B795" s="37" t="str">
        <f>VLOOKUP($A795,'AU2017-EDB (Adjusted)'!$A$17:$J$2020,B$9,)</f>
        <v>Waikato district</v>
      </c>
      <c r="C795" s="37" t="str">
        <f>VLOOKUP($A795,'AU2017-EDB (Adjusted)'!$A$17:$J$2020,C$9,)</f>
        <v>WEL Networks</v>
      </c>
      <c r="D795" s="65">
        <f>VLOOKUP($A795,'AU2017-EDB (Adjusted)'!$A$17:$J$2020,D$9,)</f>
        <v>6130</v>
      </c>
      <c r="E795" s="65">
        <f>VLOOKUP($A795,'AU2017-EDB (Adjusted)'!$A$17:$J$2020,E$9,)</f>
        <v>6520</v>
      </c>
      <c r="F795" s="65">
        <f>VLOOKUP($A795,'AU2017-EDB (Adjusted)'!$A$17:$J$2020,F$9,)</f>
        <v>6820</v>
      </c>
    </row>
    <row r="796" spans="1:6" x14ac:dyDescent="0.25">
      <c r="A796" s="37" t="s">
        <v>173</v>
      </c>
      <c r="B796" s="37" t="str">
        <f>VLOOKUP($A796,'AU2017-EDB (Adjusted)'!$A$17:$J$2020,B$9,)</f>
        <v>Waikato district</v>
      </c>
      <c r="C796" s="37" t="str">
        <f>VLOOKUP($A796,'AU2017-EDB (Adjusted)'!$A$17:$J$2020,C$9,)</f>
        <v>WEL Networks</v>
      </c>
      <c r="D796" s="65">
        <f>VLOOKUP($A796,'AU2017-EDB (Adjusted)'!$A$17:$J$2020,D$9,)</f>
        <v>3210</v>
      </c>
      <c r="E796" s="65">
        <f>VLOOKUP($A796,'AU2017-EDB (Adjusted)'!$A$17:$J$2020,E$9,)</f>
        <v>3290</v>
      </c>
      <c r="F796" s="65">
        <f>VLOOKUP($A796,'AU2017-EDB (Adjusted)'!$A$17:$J$2020,F$9,)</f>
        <v>3340</v>
      </c>
    </row>
    <row r="797" spans="1:6" x14ac:dyDescent="0.25">
      <c r="A797" s="37" t="s">
        <v>1001</v>
      </c>
      <c r="B797" s="37" t="str">
        <f>VLOOKUP($A797,'AU2017-EDB (Adjusted)'!$A$17:$J$2020,B$9,)</f>
        <v>Waikato district</v>
      </c>
      <c r="C797" s="37" t="str">
        <f>VLOOKUP($A797,'AU2017-EDB (Adjusted)'!$A$17:$J$2020,C$9,)</f>
        <v>WEL Networks</v>
      </c>
      <c r="D797" s="65">
        <f>VLOOKUP($A797,'AU2017-EDB (Adjusted)'!$A$17:$J$2020,D$9,)</f>
        <v>0</v>
      </c>
      <c r="E797" s="65">
        <f>VLOOKUP($A797,'AU2017-EDB (Adjusted)'!$A$17:$J$2020,E$9,)</f>
        <v>0</v>
      </c>
      <c r="F797" s="65">
        <f>VLOOKUP($A797,'AU2017-EDB (Adjusted)'!$A$17:$J$2020,F$9,)</f>
        <v>0</v>
      </c>
    </row>
    <row r="798" spans="1:6" x14ac:dyDescent="0.25">
      <c r="A798" s="37" t="s">
        <v>178</v>
      </c>
      <c r="B798" s="37" t="str">
        <f>VLOOKUP($A798,'AU2017-EDB (Adjusted)'!$A$17:$J$2020,B$9,)</f>
        <v>Waikato district</v>
      </c>
      <c r="C798" s="37" t="str">
        <f>VLOOKUP($A798,'AU2017-EDB (Adjusted)'!$A$17:$J$2020,C$9,)</f>
        <v>WEL Networks</v>
      </c>
      <c r="D798" s="65">
        <f>VLOOKUP($A798,'AU2017-EDB (Adjusted)'!$A$17:$J$2020,D$9,)</f>
        <v>6750</v>
      </c>
      <c r="E798" s="65">
        <f>VLOOKUP($A798,'AU2017-EDB (Adjusted)'!$A$17:$J$2020,E$9,)</f>
        <v>7200</v>
      </c>
      <c r="F798" s="65">
        <f>VLOOKUP($A798,'AU2017-EDB (Adjusted)'!$A$17:$J$2020,F$9,)</f>
        <v>7640</v>
      </c>
    </row>
    <row r="799" spans="1:6" x14ac:dyDescent="0.25">
      <c r="A799" s="37" t="s">
        <v>1011</v>
      </c>
      <c r="B799" s="37" t="str">
        <f>VLOOKUP($A799,'AU2017-EDB (Adjusted)'!$A$17:$J$2020,B$9,)</f>
        <v>Waikato district</v>
      </c>
      <c r="C799" s="37" t="str">
        <f>VLOOKUP($A799,'AU2017-EDB (Adjusted)'!$A$17:$J$2020,C$9,)</f>
        <v>WEL Networks</v>
      </c>
      <c r="D799" s="65">
        <f>VLOOKUP($A799,'AU2017-EDB (Adjusted)'!$A$17:$J$2020,D$9,)</f>
        <v>430</v>
      </c>
      <c r="E799" s="65">
        <f>VLOOKUP($A799,'AU2017-EDB (Adjusted)'!$A$17:$J$2020,E$9,)</f>
        <v>420</v>
      </c>
      <c r="F799" s="65">
        <f>VLOOKUP($A799,'AU2017-EDB (Adjusted)'!$A$17:$J$2020,F$9,)</f>
        <v>410</v>
      </c>
    </row>
    <row r="800" spans="1:6" x14ac:dyDescent="0.25">
      <c r="A800" s="37" t="s">
        <v>1006</v>
      </c>
      <c r="B800" s="37" t="str">
        <f>VLOOKUP($A800,'AU2017-EDB (Adjusted)'!$A$17:$J$2020,B$9,)</f>
        <v>Waikato district</v>
      </c>
      <c r="C800" s="37" t="str">
        <f>VLOOKUP($A800,'AU2017-EDB (Adjusted)'!$A$17:$J$2020,C$9,)</f>
        <v>WEL Networks</v>
      </c>
      <c r="D800" s="65">
        <f>VLOOKUP($A800,'AU2017-EDB (Adjusted)'!$A$17:$J$2020,D$9,)</f>
        <v>1020</v>
      </c>
      <c r="E800" s="65">
        <f>VLOOKUP($A800,'AU2017-EDB (Adjusted)'!$A$17:$J$2020,E$9,)</f>
        <v>1060</v>
      </c>
      <c r="F800" s="65">
        <f>VLOOKUP($A800,'AU2017-EDB (Adjusted)'!$A$17:$J$2020,F$9,)</f>
        <v>1100</v>
      </c>
    </row>
    <row r="801" spans="1:6" x14ac:dyDescent="0.25">
      <c r="A801" s="37" t="s">
        <v>1007</v>
      </c>
      <c r="B801" s="37" t="str">
        <f>VLOOKUP($A801,'AU2017-EDB (Adjusted)'!$A$17:$J$2020,B$9,)</f>
        <v>Waikato district</v>
      </c>
      <c r="C801" s="37" t="str">
        <f>VLOOKUP($A801,'AU2017-EDB (Adjusted)'!$A$17:$J$2020,C$9,)</f>
        <v>WEL Networks</v>
      </c>
      <c r="D801" s="65">
        <f>VLOOKUP($A801,'AU2017-EDB (Adjusted)'!$A$17:$J$2020,D$9,)</f>
        <v>2070</v>
      </c>
      <c r="E801" s="65">
        <f>VLOOKUP($A801,'AU2017-EDB (Adjusted)'!$A$17:$J$2020,E$9,)</f>
        <v>2430</v>
      </c>
      <c r="F801" s="65">
        <f>VLOOKUP($A801,'AU2017-EDB (Adjusted)'!$A$17:$J$2020,F$9,)</f>
        <v>2810</v>
      </c>
    </row>
    <row r="802" spans="1:6" x14ac:dyDescent="0.25">
      <c r="A802" s="37" t="s">
        <v>1029</v>
      </c>
      <c r="B802" s="37" t="str">
        <f>VLOOKUP($A802,'AU2017-EDB (Adjusted)'!$A$17:$J$2020,B$9,)</f>
        <v>Waikato district</v>
      </c>
      <c r="C802" s="37" t="str">
        <f>VLOOKUP($A802,'AU2017-EDB (Adjusted)'!$A$17:$J$2020,C$9,)</f>
        <v>WEL Networks</v>
      </c>
      <c r="D802" s="65">
        <f>VLOOKUP($A802,'AU2017-EDB (Adjusted)'!$A$17:$J$2020,D$9,)</f>
        <v>1770</v>
      </c>
      <c r="E802" s="65">
        <f>VLOOKUP($A802,'AU2017-EDB (Adjusted)'!$A$17:$J$2020,E$9,)</f>
        <v>1970</v>
      </c>
      <c r="F802" s="65">
        <f>VLOOKUP($A802,'AU2017-EDB (Adjusted)'!$A$17:$J$2020,F$9,)</f>
        <v>2170</v>
      </c>
    </row>
    <row r="803" spans="1:6" x14ac:dyDescent="0.25">
      <c r="A803" s="37" t="s">
        <v>1003</v>
      </c>
      <c r="B803" s="37" t="str">
        <f>VLOOKUP($A803,'AU2017-EDB (Adjusted)'!$A$17:$J$2020,B$9,)</f>
        <v>Waikato district</v>
      </c>
      <c r="C803" s="37" t="str">
        <f>VLOOKUP($A803,'AU2017-EDB (Adjusted)'!$A$17:$J$2020,C$9,)</f>
        <v>WEL Networks</v>
      </c>
      <c r="D803" s="65">
        <f>VLOOKUP($A803,'AU2017-EDB (Adjusted)'!$A$17:$J$2020,D$9,)</f>
        <v>2240</v>
      </c>
      <c r="E803" s="65">
        <f>VLOOKUP($A803,'AU2017-EDB (Adjusted)'!$A$17:$J$2020,E$9,)</f>
        <v>2510</v>
      </c>
      <c r="F803" s="65">
        <f>VLOOKUP($A803,'AU2017-EDB (Adjusted)'!$A$17:$J$2020,F$9,)</f>
        <v>2780</v>
      </c>
    </row>
    <row r="804" spans="1:6" x14ac:dyDescent="0.25">
      <c r="A804" s="37" t="s">
        <v>1018</v>
      </c>
      <c r="B804" s="37" t="str">
        <f>VLOOKUP($A804,'AU2017-EDB (Adjusted)'!$A$17:$J$2020,B$9,)</f>
        <v>Waikato district</v>
      </c>
      <c r="C804" s="37" t="str">
        <f>VLOOKUP($A804,'AU2017-EDB (Adjusted)'!$A$17:$J$2020,C$9,)</f>
        <v>WEL Networks</v>
      </c>
      <c r="D804" s="65">
        <f>VLOOKUP($A804,'AU2017-EDB (Adjusted)'!$A$17:$J$2020,D$9,)</f>
        <v>2870</v>
      </c>
      <c r="E804" s="65">
        <f>VLOOKUP($A804,'AU2017-EDB (Adjusted)'!$A$17:$J$2020,E$9,)</f>
        <v>3090</v>
      </c>
      <c r="F804" s="65">
        <f>VLOOKUP($A804,'AU2017-EDB (Adjusted)'!$A$17:$J$2020,F$9,)</f>
        <v>3320</v>
      </c>
    </row>
    <row r="805" spans="1:6" x14ac:dyDescent="0.25">
      <c r="A805" s="37" t="s">
        <v>1002</v>
      </c>
      <c r="B805" s="37" t="str">
        <f>VLOOKUP($A805,'AU2017-EDB (Adjusted)'!$A$17:$J$2020,B$9,)</f>
        <v>Waikato district</v>
      </c>
      <c r="C805" s="37" t="str">
        <f>VLOOKUP($A805,'AU2017-EDB (Adjusted)'!$A$17:$J$2020,C$9,)</f>
        <v>WEL Networks</v>
      </c>
      <c r="D805" s="65">
        <f>VLOOKUP($A805,'AU2017-EDB (Adjusted)'!$A$17:$J$2020,D$9,)</f>
        <v>4580</v>
      </c>
      <c r="E805" s="65">
        <f>VLOOKUP($A805,'AU2017-EDB (Adjusted)'!$A$17:$J$2020,E$9,)</f>
        <v>4990</v>
      </c>
      <c r="F805" s="65">
        <f>VLOOKUP($A805,'AU2017-EDB (Adjusted)'!$A$17:$J$2020,F$9,)</f>
        <v>5400</v>
      </c>
    </row>
    <row r="806" spans="1:6" x14ac:dyDescent="0.25">
      <c r="A806" s="37" t="s">
        <v>187</v>
      </c>
      <c r="B806" s="37" t="str">
        <f>VLOOKUP($A806,'AU2017-EDB (Adjusted)'!$A$17:$J$2020,B$9,)</f>
        <v>Waikato district</v>
      </c>
      <c r="C806" s="37" t="str">
        <f>VLOOKUP($A806,'AU2017-EDB (Adjusted)'!$A$17:$J$2020,C$9,)</f>
        <v>WEL Networks</v>
      </c>
      <c r="D806" s="65">
        <f>VLOOKUP($A806,'AU2017-EDB (Adjusted)'!$A$17:$J$2020,D$9,)</f>
        <v>2830</v>
      </c>
      <c r="E806" s="65">
        <f>VLOOKUP($A806,'AU2017-EDB (Adjusted)'!$A$17:$J$2020,E$9,)</f>
        <v>3060</v>
      </c>
      <c r="F806" s="65">
        <f>VLOOKUP($A806,'AU2017-EDB (Adjusted)'!$A$17:$J$2020,F$9,)</f>
        <v>3290</v>
      </c>
    </row>
    <row r="807" spans="1:6" x14ac:dyDescent="0.25">
      <c r="A807" s="37" t="s">
        <v>176</v>
      </c>
      <c r="B807" s="37" t="str">
        <f>VLOOKUP($A807,'AU2017-EDB (Adjusted)'!$A$17:$J$2020,B$9,)</f>
        <v>Waikato district</v>
      </c>
      <c r="C807" s="37" t="str">
        <f>VLOOKUP($A807,'AU2017-EDB (Adjusted)'!$A$17:$J$2020,C$9,)</f>
        <v>WEL Networks</v>
      </c>
      <c r="D807" s="65">
        <f>VLOOKUP($A807,'AU2017-EDB (Adjusted)'!$A$17:$J$2020,D$9,)</f>
        <v>2390</v>
      </c>
      <c r="E807" s="65">
        <f>VLOOKUP($A807,'AU2017-EDB (Adjusted)'!$A$17:$J$2020,E$9,)</f>
        <v>2430</v>
      </c>
      <c r="F807" s="65">
        <f>VLOOKUP($A807,'AU2017-EDB (Adjusted)'!$A$17:$J$2020,F$9,)</f>
        <v>2470</v>
      </c>
    </row>
    <row r="808" spans="1:6" x14ac:dyDescent="0.25">
      <c r="A808" s="37" t="s">
        <v>196</v>
      </c>
      <c r="B808" s="37" t="str">
        <f>VLOOKUP($A808,'AU2017-EDB (Adjusted)'!$A$17:$J$2020,B$9,)</f>
        <v>Waipa district</v>
      </c>
      <c r="C808" s="37" t="str">
        <f>VLOOKUP($A808,'AU2017-EDB (Adjusted)'!$A$17:$J$2020,C$9,)</f>
        <v>Waipa Networks</v>
      </c>
      <c r="D808" s="65">
        <f>VLOOKUP($A808,'AU2017-EDB (Adjusted)'!$A$17:$J$2020,D$9,)</f>
        <v>220</v>
      </c>
      <c r="E808" s="65">
        <f>VLOOKUP($A808,'AU2017-EDB (Adjusted)'!$A$17:$J$2020,E$9,)</f>
        <v>230</v>
      </c>
      <c r="F808" s="65">
        <f>VLOOKUP($A808,'AU2017-EDB (Adjusted)'!$A$17:$J$2020,F$9,)</f>
        <v>230</v>
      </c>
    </row>
    <row r="809" spans="1:6" x14ac:dyDescent="0.25">
      <c r="A809" s="37" t="s">
        <v>1014</v>
      </c>
      <c r="B809" s="37" t="str">
        <f>VLOOKUP($A809,'AU2017-EDB (Adjusted)'!$A$17:$J$2020,B$9,)</f>
        <v>Waipa district</v>
      </c>
      <c r="C809" s="37" t="str">
        <f>VLOOKUP($A809,'AU2017-EDB (Adjusted)'!$A$17:$J$2020,C$9,)</f>
        <v>Waipa Networks</v>
      </c>
      <c r="D809" s="65">
        <f>VLOOKUP($A809,'AU2017-EDB (Adjusted)'!$A$17:$J$2020,D$9,)</f>
        <v>860</v>
      </c>
      <c r="E809" s="65">
        <f>VLOOKUP($A809,'AU2017-EDB (Adjusted)'!$A$17:$J$2020,E$9,)</f>
        <v>860</v>
      </c>
      <c r="F809" s="65">
        <f>VLOOKUP($A809,'AU2017-EDB (Adjusted)'!$A$17:$J$2020,F$9,)</f>
        <v>860</v>
      </c>
    </row>
    <row r="810" spans="1:6" x14ac:dyDescent="0.25">
      <c r="A810" s="37" t="s">
        <v>181</v>
      </c>
      <c r="B810" s="37" t="str">
        <f>VLOOKUP($A810,'AU2017-EDB (Adjusted)'!$A$17:$J$2020,B$9,)</f>
        <v>Waipa district</v>
      </c>
      <c r="C810" s="37" t="str">
        <f>VLOOKUP($A810,'AU2017-EDB (Adjusted)'!$A$17:$J$2020,C$9,)</f>
        <v>Waipa Networks</v>
      </c>
      <c r="D810" s="65">
        <f>VLOOKUP($A810,'AU2017-EDB (Adjusted)'!$A$17:$J$2020,D$9,)</f>
        <v>3330</v>
      </c>
      <c r="E810" s="65">
        <f>VLOOKUP($A810,'AU2017-EDB (Adjusted)'!$A$17:$J$2020,E$9,)</f>
        <v>3450</v>
      </c>
      <c r="F810" s="65">
        <f>VLOOKUP($A810,'AU2017-EDB (Adjusted)'!$A$17:$J$2020,F$9,)</f>
        <v>3520</v>
      </c>
    </row>
    <row r="811" spans="1:6" x14ac:dyDescent="0.25">
      <c r="A811" s="37" t="s">
        <v>182</v>
      </c>
      <c r="B811" s="37" t="str">
        <f>VLOOKUP($A811,'AU2017-EDB (Adjusted)'!$A$17:$J$2020,B$9,)</f>
        <v>Waipa district</v>
      </c>
      <c r="C811" s="37" t="str">
        <f>VLOOKUP($A811,'AU2017-EDB (Adjusted)'!$A$17:$J$2020,C$9,)</f>
        <v>Waipa Networks</v>
      </c>
      <c r="D811" s="65">
        <f>VLOOKUP($A811,'AU2017-EDB (Adjusted)'!$A$17:$J$2020,D$9,)</f>
        <v>2940</v>
      </c>
      <c r="E811" s="65">
        <f>VLOOKUP($A811,'AU2017-EDB (Adjusted)'!$A$17:$J$2020,E$9,)</f>
        <v>2950</v>
      </c>
      <c r="F811" s="65">
        <f>VLOOKUP($A811,'AU2017-EDB (Adjusted)'!$A$17:$J$2020,F$9,)</f>
        <v>2950</v>
      </c>
    </row>
    <row r="812" spans="1:6" x14ac:dyDescent="0.25">
      <c r="A812" s="37" t="s">
        <v>1017</v>
      </c>
      <c r="B812" s="37" t="str">
        <f>VLOOKUP($A812,'AU2017-EDB (Adjusted)'!$A$17:$J$2020,B$9,)</f>
        <v>Waipa district</v>
      </c>
      <c r="C812" s="37" t="str">
        <f>VLOOKUP($A812,'AU2017-EDB (Adjusted)'!$A$17:$J$2020,C$9,)</f>
        <v>Waipa Networks</v>
      </c>
      <c r="D812" s="65">
        <f>VLOOKUP($A812,'AU2017-EDB (Adjusted)'!$A$17:$J$2020,D$9,)</f>
        <v>2800</v>
      </c>
      <c r="E812" s="65">
        <f>VLOOKUP($A812,'AU2017-EDB (Adjusted)'!$A$17:$J$2020,E$9,)</f>
        <v>3220</v>
      </c>
      <c r="F812" s="65">
        <f>VLOOKUP($A812,'AU2017-EDB (Adjusted)'!$A$17:$J$2020,F$9,)</f>
        <v>3450</v>
      </c>
    </row>
    <row r="813" spans="1:6" x14ac:dyDescent="0.25">
      <c r="A813" s="37" t="s">
        <v>193</v>
      </c>
      <c r="B813" s="37" t="str">
        <f>VLOOKUP($A813,'AU2017-EDB (Adjusted)'!$A$17:$J$2020,B$9,)</f>
        <v>Waipa district</v>
      </c>
      <c r="C813" s="37" t="str">
        <f>VLOOKUP($A813,'AU2017-EDB (Adjusted)'!$A$17:$J$2020,C$9,)</f>
        <v>Waipa Networks</v>
      </c>
      <c r="D813" s="65">
        <f>VLOOKUP($A813,'AU2017-EDB (Adjusted)'!$A$17:$J$2020,D$9,)</f>
        <v>1140</v>
      </c>
      <c r="E813" s="65">
        <f>VLOOKUP($A813,'AU2017-EDB (Adjusted)'!$A$17:$J$2020,E$9,)</f>
        <v>1250</v>
      </c>
      <c r="F813" s="65">
        <f>VLOOKUP($A813,'AU2017-EDB (Adjusted)'!$A$17:$J$2020,F$9,)</f>
        <v>1370</v>
      </c>
    </row>
    <row r="814" spans="1:6" x14ac:dyDescent="0.25">
      <c r="A814" s="37" t="s">
        <v>231</v>
      </c>
      <c r="B814" s="37" t="str">
        <f>VLOOKUP($A814,'AU2017-EDB (Adjusted)'!$A$17:$J$2020,B$9,)</f>
        <v>Waipa district</v>
      </c>
      <c r="C814" s="37" t="str">
        <f>VLOOKUP($A814,'AU2017-EDB (Adjusted)'!$A$17:$J$2020,C$9,)</f>
        <v>Waipa Networks</v>
      </c>
      <c r="D814" s="65">
        <f>VLOOKUP($A814,'AU2017-EDB (Adjusted)'!$A$17:$J$2020,D$9,)</f>
        <v>3080</v>
      </c>
      <c r="E814" s="65">
        <f>VLOOKUP($A814,'AU2017-EDB (Adjusted)'!$A$17:$J$2020,E$9,)</f>
        <v>3330</v>
      </c>
      <c r="F814" s="65">
        <f>VLOOKUP($A814,'AU2017-EDB (Adjusted)'!$A$17:$J$2020,F$9,)</f>
        <v>3580</v>
      </c>
    </row>
    <row r="815" spans="1:6" x14ac:dyDescent="0.25">
      <c r="A815" s="37" t="s">
        <v>1026</v>
      </c>
      <c r="B815" s="37" t="str">
        <f>VLOOKUP($A815,'AU2017-EDB (Adjusted)'!$A$17:$J$2020,B$9,)</f>
        <v>Waipa district</v>
      </c>
      <c r="C815" s="37" t="str">
        <f>VLOOKUP($A815,'AU2017-EDB (Adjusted)'!$A$17:$J$2020,C$9,)</f>
        <v>Waipa Networks</v>
      </c>
      <c r="D815" s="65">
        <f>VLOOKUP($A815,'AU2017-EDB (Adjusted)'!$A$17:$J$2020,D$9,)</f>
        <v>2210</v>
      </c>
      <c r="E815" s="65">
        <f>VLOOKUP($A815,'AU2017-EDB (Adjusted)'!$A$17:$J$2020,E$9,)</f>
        <v>2260</v>
      </c>
      <c r="F815" s="65">
        <f>VLOOKUP($A815,'AU2017-EDB (Adjusted)'!$A$17:$J$2020,F$9,)</f>
        <v>2300</v>
      </c>
    </row>
    <row r="816" spans="1:6" x14ac:dyDescent="0.25">
      <c r="A816" s="37" t="s">
        <v>195</v>
      </c>
      <c r="B816" s="37" t="str">
        <f>VLOOKUP($A816,'AU2017-EDB (Adjusted)'!$A$17:$J$2020,B$9,)</f>
        <v>Waipa district</v>
      </c>
      <c r="C816" s="37" t="str">
        <f>VLOOKUP($A816,'AU2017-EDB (Adjusted)'!$A$17:$J$2020,C$9,)</f>
        <v>Waipa Networks</v>
      </c>
      <c r="D816" s="65">
        <f>VLOOKUP($A816,'AU2017-EDB (Adjusted)'!$A$17:$J$2020,D$9,)</f>
        <v>1300</v>
      </c>
      <c r="E816" s="65">
        <f>VLOOKUP($A816,'AU2017-EDB (Adjusted)'!$A$17:$J$2020,E$9,)</f>
        <v>1730</v>
      </c>
      <c r="F816" s="65">
        <f>VLOOKUP($A816,'AU2017-EDB (Adjusted)'!$A$17:$J$2020,F$9,)</f>
        <v>2100</v>
      </c>
    </row>
    <row r="817" spans="1:6" x14ac:dyDescent="0.25">
      <c r="A817" s="37" t="s">
        <v>1033</v>
      </c>
      <c r="B817" s="37" t="str">
        <f>VLOOKUP($A817,'AU2017-EDB (Adjusted)'!$A$17:$J$2020,B$9,)</f>
        <v>Waipa district</v>
      </c>
      <c r="C817" s="37" t="str">
        <f>VLOOKUP($A817,'AU2017-EDB (Adjusted)'!$A$17:$J$2020,C$9,)</f>
        <v>Waipa Networks</v>
      </c>
      <c r="D817" s="65">
        <f>VLOOKUP($A817,'AU2017-EDB (Adjusted)'!$A$17:$J$2020,D$9,)</f>
        <v>630</v>
      </c>
      <c r="E817" s="65">
        <f>VLOOKUP($A817,'AU2017-EDB (Adjusted)'!$A$17:$J$2020,E$9,)</f>
        <v>680</v>
      </c>
      <c r="F817" s="65">
        <f>VLOOKUP($A817,'AU2017-EDB (Adjusted)'!$A$17:$J$2020,F$9,)</f>
        <v>720</v>
      </c>
    </row>
    <row r="818" spans="1:6" x14ac:dyDescent="0.25">
      <c r="A818" s="37" t="s">
        <v>185</v>
      </c>
      <c r="B818" s="37" t="str">
        <f>VLOOKUP($A818,'AU2017-EDB (Adjusted)'!$A$17:$J$2020,B$9,)</f>
        <v>Waipa district</v>
      </c>
      <c r="C818" s="37" t="str">
        <f>VLOOKUP($A818,'AU2017-EDB (Adjusted)'!$A$17:$J$2020,C$9,)</f>
        <v>Waipa Networks</v>
      </c>
      <c r="D818" s="65">
        <f>VLOOKUP($A818,'AU2017-EDB (Adjusted)'!$A$17:$J$2020,D$9,)</f>
        <v>4100</v>
      </c>
      <c r="E818" s="65">
        <f>VLOOKUP($A818,'AU2017-EDB (Adjusted)'!$A$17:$J$2020,E$9,)</f>
        <v>4190</v>
      </c>
      <c r="F818" s="65">
        <f>VLOOKUP($A818,'AU2017-EDB (Adjusted)'!$A$17:$J$2020,F$9,)</f>
        <v>4260</v>
      </c>
    </row>
    <row r="819" spans="1:6" x14ac:dyDescent="0.25">
      <c r="A819" s="37" t="s">
        <v>1024</v>
      </c>
      <c r="B819" s="37" t="str">
        <f>VLOOKUP($A819,'AU2017-EDB (Adjusted)'!$A$17:$J$2020,B$9,)</f>
        <v>Waipa district</v>
      </c>
      <c r="C819" s="37" t="str">
        <f>VLOOKUP($A819,'AU2017-EDB (Adjusted)'!$A$17:$J$2020,C$9,)</f>
        <v>Waipa Networks</v>
      </c>
      <c r="D819" s="65">
        <f>VLOOKUP($A819,'AU2017-EDB (Adjusted)'!$A$17:$J$2020,D$9,)</f>
        <v>4040</v>
      </c>
      <c r="E819" s="65">
        <f>VLOOKUP($A819,'AU2017-EDB (Adjusted)'!$A$17:$J$2020,E$9,)</f>
        <v>4190</v>
      </c>
      <c r="F819" s="65">
        <f>VLOOKUP($A819,'AU2017-EDB (Adjusted)'!$A$17:$J$2020,F$9,)</f>
        <v>4270</v>
      </c>
    </row>
    <row r="820" spans="1:6" x14ac:dyDescent="0.25">
      <c r="A820" s="37" t="s">
        <v>1025</v>
      </c>
      <c r="B820" s="37" t="str">
        <f>VLOOKUP($A820,'AU2017-EDB (Adjusted)'!$A$17:$J$2020,B$9,)</f>
        <v>Waipa district</v>
      </c>
      <c r="C820" s="37" t="str">
        <f>VLOOKUP($A820,'AU2017-EDB (Adjusted)'!$A$17:$J$2020,C$9,)</f>
        <v>Waipa Networks</v>
      </c>
      <c r="D820" s="65">
        <f>VLOOKUP($A820,'AU2017-EDB (Adjusted)'!$A$17:$J$2020,D$9,)</f>
        <v>570</v>
      </c>
      <c r="E820" s="65">
        <f>VLOOKUP($A820,'AU2017-EDB (Adjusted)'!$A$17:$J$2020,E$9,)</f>
        <v>590</v>
      </c>
      <c r="F820" s="65">
        <f>VLOOKUP($A820,'AU2017-EDB (Adjusted)'!$A$17:$J$2020,F$9,)</f>
        <v>600</v>
      </c>
    </row>
    <row r="821" spans="1:6" x14ac:dyDescent="0.25">
      <c r="A821" s="37" t="s">
        <v>190</v>
      </c>
      <c r="B821" s="37" t="str">
        <f>VLOOKUP($A821,'AU2017-EDB (Adjusted)'!$A$17:$J$2020,B$9,)</f>
        <v>Waipa district</v>
      </c>
      <c r="C821" s="37" t="str">
        <f>VLOOKUP($A821,'AU2017-EDB (Adjusted)'!$A$17:$J$2020,C$9,)</f>
        <v>Waipa Networks</v>
      </c>
      <c r="D821" s="65">
        <f>VLOOKUP($A821,'AU2017-EDB (Adjusted)'!$A$17:$J$2020,D$9,)</f>
        <v>1600</v>
      </c>
      <c r="E821" s="65">
        <f>VLOOKUP($A821,'AU2017-EDB (Adjusted)'!$A$17:$J$2020,E$9,)</f>
        <v>1720</v>
      </c>
      <c r="F821" s="65">
        <f>VLOOKUP($A821,'AU2017-EDB (Adjusted)'!$A$17:$J$2020,F$9,)</f>
        <v>1850</v>
      </c>
    </row>
    <row r="822" spans="1:6" x14ac:dyDescent="0.25">
      <c r="A822" s="37" t="s">
        <v>191</v>
      </c>
      <c r="B822" s="37" t="str">
        <f>VLOOKUP($A822,'AU2017-EDB (Adjusted)'!$A$17:$J$2020,B$9,)</f>
        <v>Waipa district</v>
      </c>
      <c r="C822" s="37" t="str">
        <f>VLOOKUP($A822,'AU2017-EDB (Adjusted)'!$A$17:$J$2020,C$9,)</f>
        <v>Waipa Networks</v>
      </c>
      <c r="D822" s="65">
        <f>VLOOKUP($A822,'AU2017-EDB (Adjusted)'!$A$17:$J$2020,D$9,)</f>
        <v>580</v>
      </c>
      <c r="E822" s="65">
        <f>VLOOKUP($A822,'AU2017-EDB (Adjusted)'!$A$17:$J$2020,E$9,)</f>
        <v>620</v>
      </c>
      <c r="F822" s="65">
        <f>VLOOKUP($A822,'AU2017-EDB (Adjusted)'!$A$17:$J$2020,F$9,)</f>
        <v>650</v>
      </c>
    </row>
    <row r="823" spans="1:6" x14ac:dyDescent="0.25">
      <c r="A823" s="37" t="s">
        <v>1034</v>
      </c>
      <c r="B823" s="37" t="str">
        <f>VLOOKUP($A823,'AU2017-EDB (Adjusted)'!$A$17:$J$2020,B$9,)</f>
        <v>Waipa district</v>
      </c>
      <c r="C823" s="37" t="str">
        <f>VLOOKUP($A823,'AU2017-EDB (Adjusted)'!$A$17:$J$2020,C$9,)</f>
        <v>Waipa Networks</v>
      </c>
      <c r="D823" s="65">
        <f>VLOOKUP($A823,'AU2017-EDB (Adjusted)'!$A$17:$J$2020,D$9,)</f>
        <v>1000</v>
      </c>
      <c r="E823" s="65">
        <f>VLOOKUP($A823,'AU2017-EDB (Adjusted)'!$A$17:$J$2020,E$9,)</f>
        <v>1280</v>
      </c>
      <c r="F823" s="65">
        <f>VLOOKUP($A823,'AU2017-EDB (Adjusted)'!$A$17:$J$2020,F$9,)</f>
        <v>1410</v>
      </c>
    </row>
    <row r="824" spans="1:6" x14ac:dyDescent="0.25">
      <c r="A824" s="37" t="s">
        <v>197</v>
      </c>
      <c r="B824" s="37" t="str">
        <f>VLOOKUP($A824,'AU2017-EDB (Adjusted)'!$A$17:$J$2020,B$9,)</f>
        <v>Waipa district</v>
      </c>
      <c r="C824" s="37" t="str">
        <f>VLOOKUP($A824,'AU2017-EDB (Adjusted)'!$A$17:$J$2020,C$9,)</f>
        <v>Waipa Networks</v>
      </c>
      <c r="D824" s="65">
        <f>VLOOKUP($A824,'AU2017-EDB (Adjusted)'!$A$17:$J$2020,D$9,)</f>
        <v>890</v>
      </c>
      <c r="E824" s="65">
        <f>VLOOKUP($A824,'AU2017-EDB (Adjusted)'!$A$17:$J$2020,E$9,)</f>
        <v>910</v>
      </c>
      <c r="F824" s="65">
        <f>VLOOKUP($A824,'AU2017-EDB (Adjusted)'!$A$17:$J$2020,F$9,)</f>
        <v>930</v>
      </c>
    </row>
    <row r="825" spans="1:6" x14ac:dyDescent="0.25">
      <c r="A825" s="37" t="s">
        <v>194</v>
      </c>
      <c r="B825" s="37" t="str">
        <f>VLOOKUP($A825,'AU2017-EDB (Adjusted)'!$A$17:$J$2020,B$9,)</f>
        <v>Waipa district</v>
      </c>
      <c r="C825" s="37" t="str">
        <f>VLOOKUP($A825,'AU2017-EDB (Adjusted)'!$A$17:$J$2020,C$9,)</f>
        <v>Waipa Networks</v>
      </c>
      <c r="D825" s="65">
        <f>VLOOKUP($A825,'AU2017-EDB (Adjusted)'!$A$17:$J$2020,D$9,)</f>
        <v>2160</v>
      </c>
      <c r="E825" s="65">
        <f>VLOOKUP($A825,'AU2017-EDB (Adjusted)'!$A$17:$J$2020,E$9,)</f>
        <v>2270</v>
      </c>
      <c r="F825" s="65">
        <f>VLOOKUP($A825,'AU2017-EDB (Adjusted)'!$A$17:$J$2020,F$9,)</f>
        <v>2390</v>
      </c>
    </row>
    <row r="826" spans="1:6" x14ac:dyDescent="0.25">
      <c r="A826" s="37" t="s">
        <v>179</v>
      </c>
      <c r="B826" s="37" t="str">
        <f>VLOOKUP($A826,'AU2017-EDB (Adjusted)'!$A$17:$J$2020,B$9,)</f>
        <v>Waipa district</v>
      </c>
      <c r="C826" s="37" t="str">
        <f>VLOOKUP($A826,'AU2017-EDB (Adjusted)'!$A$17:$J$2020,C$9,)</f>
        <v>Waipa Networks</v>
      </c>
      <c r="D826" s="65">
        <f>VLOOKUP($A826,'AU2017-EDB (Adjusted)'!$A$17:$J$2020,D$9,)</f>
        <v>1780</v>
      </c>
      <c r="E826" s="65">
        <f>VLOOKUP($A826,'AU2017-EDB (Adjusted)'!$A$17:$J$2020,E$9,)</f>
        <v>1950</v>
      </c>
      <c r="F826" s="65">
        <f>VLOOKUP($A826,'AU2017-EDB (Adjusted)'!$A$17:$J$2020,F$9,)</f>
        <v>2090</v>
      </c>
    </row>
    <row r="827" spans="1:6" x14ac:dyDescent="0.25">
      <c r="A827" s="37" t="s">
        <v>1076</v>
      </c>
      <c r="B827" s="37" t="str">
        <f>VLOOKUP($A827,'AU2017-EDB (Adjusted)'!$A$17:$J$2020,B$9,)</f>
        <v>Waipa district</v>
      </c>
      <c r="C827" s="37" t="str">
        <f>VLOOKUP($A827,'AU2017-EDB (Adjusted)'!$A$17:$J$2020,C$9,)</f>
        <v>Waipa Networks</v>
      </c>
      <c r="D827" s="65">
        <f>VLOOKUP($A827,'AU2017-EDB (Adjusted)'!$A$17:$J$2020,D$9,)</f>
        <v>3650</v>
      </c>
      <c r="E827" s="65">
        <f>VLOOKUP($A827,'AU2017-EDB (Adjusted)'!$A$17:$J$2020,E$9,)</f>
        <v>3740</v>
      </c>
      <c r="F827" s="65">
        <f>VLOOKUP($A827,'AU2017-EDB (Adjusted)'!$A$17:$J$2020,F$9,)</f>
        <v>3850</v>
      </c>
    </row>
    <row r="828" spans="1:6" x14ac:dyDescent="0.25">
      <c r="A828" s="37" t="s">
        <v>1077</v>
      </c>
      <c r="B828" s="37" t="str">
        <f>VLOOKUP($A828,'AU2017-EDB (Adjusted)'!$A$17:$J$2020,B$9,)</f>
        <v>Waipa district</v>
      </c>
      <c r="C828" s="37" t="str">
        <f>VLOOKUP($A828,'AU2017-EDB (Adjusted)'!$A$17:$J$2020,C$9,)</f>
        <v>Waipa Networks</v>
      </c>
      <c r="D828" s="65">
        <f>VLOOKUP($A828,'AU2017-EDB (Adjusted)'!$A$17:$J$2020,D$9,)</f>
        <v>3180</v>
      </c>
      <c r="E828" s="65">
        <f>VLOOKUP($A828,'AU2017-EDB (Adjusted)'!$A$17:$J$2020,E$9,)</f>
        <v>3350</v>
      </c>
      <c r="F828" s="65">
        <f>VLOOKUP($A828,'AU2017-EDB (Adjusted)'!$A$17:$J$2020,F$9,)</f>
        <v>3510</v>
      </c>
    </row>
    <row r="829" spans="1:6" x14ac:dyDescent="0.25">
      <c r="A829" s="37" t="s">
        <v>1078</v>
      </c>
      <c r="B829" s="37" t="str">
        <f>VLOOKUP($A829,'AU2017-EDB (Adjusted)'!$A$17:$J$2020,B$9,)</f>
        <v>Waipa district</v>
      </c>
      <c r="C829" s="37" t="str">
        <f>VLOOKUP($A829,'AU2017-EDB (Adjusted)'!$A$17:$J$2020,C$9,)</f>
        <v>Waipa Networks</v>
      </c>
      <c r="D829" s="65">
        <f>VLOOKUP($A829,'AU2017-EDB (Adjusted)'!$A$17:$J$2020,D$9,)</f>
        <v>3160</v>
      </c>
      <c r="E829" s="65">
        <f>VLOOKUP($A829,'AU2017-EDB (Adjusted)'!$A$17:$J$2020,E$9,)</f>
        <v>3240</v>
      </c>
      <c r="F829" s="65">
        <f>VLOOKUP($A829,'AU2017-EDB (Adjusted)'!$A$17:$J$2020,F$9,)</f>
        <v>3310</v>
      </c>
    </row>
    <row r="830" spans="1:6" x14ac:dyDescent="0.25">
      <c r="A830" s="37" t="s">
        <v>1074</v>
      </c>
      <c r="B830" s="37" t="str">
        <f>VLOOKUP($A830,'AU2017-EDB (Adjusted)'!$A$17:$J$2020,B$9,)</f>
        <v>Waipa district</v>
      </c>
      <c r="C830" s="37" t="str">
        <f>VLOOKUP($A830,'AU2017-EDB (Adjusted)'!$A$17:$J$2020,C$9,)</f>
        <v>Waipa Networks</v>
      </c>
      <c r="D830" s="65">
        <f>VLOOKUP($A830,'AU2017-EDB (Adjusted)'!$A$17:$J$2020,D$9,)</f>
        <v>1450</v>
      </c>
      <c r="E830" s="65">
        <f>VLOOKUP($A830,'AU2017-EDB (Adjusted)'!$A$17:$J$2020,E$9,)</f>
        <v>1500</v>
      </c>
      <c r="F830" s="65">
        <f>VLOOKUP($A830,'AU2017-EDB (Adjusted)'!$A$17:$J$2020,F$9,)</f>
        <v>1530</v>
      </c>
    </row>
    <row r="831" spans="1:6" x14ac:dyDescent="0.25">
      <c r="A831" s="37" t="s">
        <v>1004</v>
      </c>
      <c r="B831" s="37" t="str">
        <f>VLOOKUP($A831,'AU2017-EDB (Adjusted)'!$A$17:$J$2020,B$9,)</f>
        <v>Waipa district</v>
      </c>
      <c r="C831" s="37" t="str">
        <f>VLOOKUP($A831,'AU2017-EDB (Adjusted)'!$A$17:$J$2020,C$9,)</f>
        <v>Waipa Networks</v>
      </c>
      <c r="D831" s="65">
        <f>VLOOKUP($A831,'AU2017-EDB (Adjusted)'!$A$17:$J$2020,D$9,)</f>
        <v>1410</v>
      </c>
      <c r="E831" s="65">
        <f>VLOOKUP($A831,'AU2017-EDB (Adjusted)'!$A$17:$J$2020,E$9,)</f>
        <v>1500</v>
      </c>
      <c r="F831" s="65">
        <f>VLOOKUP($A831,'AU2017-EDB (Adjusted)'!$A$17:$J$2020,F$9,)</f>
        <v>1580</v>
      </c>
    </row>
    <row r="832" spans="1:6" x14ac:dyDescent="0.25">
      <c r="A832" s="37" t="s">
        <v>1036</v>
      </c>
      <c r="B832" s="37" t="str">
        <f>VLOOKUP($A832,'AU2017-EDB (Adjusted)'!$A$17:$J$2020,B$9,)</f>
        <v>Waipa district</v>
      </c>
      <c r="C832" s="37" t="str">
        <f>VLOOKUP($A832,'AU2017-EDB (Adjusted)'!$A$17:$J$2020,C$9,)</f>
        <v>Waipa Networks</v>
      </c>
      <c r="D832" s="65">
        <f>VLOOKUP($A832,'AU2017-EDB (Adjusted)'!$A$17:$J$2020,D$9,)</f>
        <v>1080</v>
      </c>
      <c r="E832" s="65">
        <f>VLOOKUP($A832,'AU2017-EDB (Adjusted)'!$A$17:$J$2020,E$9,)</f>
        <v>1180</v>
      </c>
      <c r="F832" s="65">
        <f>VLOOKUP($A832,'AU2017-EDB (Adjusted)'!$A$17:$J$2020,F$9,)</f>
        <v>1280</v>
      </c>
    </row>
    <row r="833" spans="1:6" x14ac:dyDescent="0.25">
      <c r="A833" s="37" t="s">
        <v>189</v>
      </c>
      <c r="B833" s="37" t="str">
        <f>VLOOKUP($A833,'AU2017-EDB (Adjusted)'!$A$17:$J$2020,B$9,)</f>
        <v>Waipa district</v>
      </c>
      <c r="C833" s="37" t="str">
        <f>VLOOKUP($A833,'AU2017-EDB (Adjusted)'!$A$17:$J$2020,C$9,)</f>
        <v>Waipa Networks</v>
      </c>
      <c r="D833" s="65">
        <f>VLOOKUP($A833,'AU2017-EDB (Adjusted)'!$A$17:$J$2020,D$9,)</f>
        <v>480</v>
      </c>
      <c r="E833" s="65">
        <f>VLOOKUP($A833,'AU2017-EDB (Adjusted)'!$A$17:$J$2020,E$9,)</f>
        <v>490</v>
      </c>
      <c r="F833" s="65">
        <f>VLOOKUP($A833,'AU2017-EDB (Adjusted)'!$A$17:$J$2020,F$9,)</f>
        <v>500</v>
      </c>
    </row>
    <row r="834" spans="1:6" x14ac:dyDescent="0.25">
      <c r="A834" s="37" t="s">
        <v>192</v>
      </c>
      <c r="B834" s="37" t="str">
        <f>VLOOKUP($A834,'AU2017-EDB (Adjusted)'!$A$17:$J$2020,B$9,)</f>
        <v>Waipa district</v>
      </c>
      <c r="C834" s="37" t="str">
        <f>VLOOKUP($A834,'AU2017-EDB (Adjusted)'!$A$17:$J$2020,C$9,)</f>
        <v>Waipa Networks</v>
      </c>
      <c r="D834" s="65">
        <f>VLOOKUP($A834,'AU2017-EDB (Adjusted)'!$A$17:$J$2020,D$9,)</f>
        <v>490</v>
      </c>
      <c r="E834" s="65">
        <f>VLOOKUP($A834,'AU2017-EDB (Adjusted)'!$A$17:$J$2020,E$9,)</f>
        <v>490</v>
      </c>
      <c r="F834" s="65">
        <f>VLOOKUP($A834,'AU2017-EDB (Adjusted)'!$A$17:$J$2020,F$9,)</f>
        <v>490</v>
      </c>
    </row>
    <row r="835" spans="1:6" x14ac:dyDescent="0.25">
      <c r="A835" s="37" t="s">
        <v>1031</v>
      </c>
      <c r="B835" s="37" t="str">
        <f>VLOOKUP($A835,'AU2017-EDB (Adjusted)'!$A$17:$J$2020,B$9,)</f>
        <v>Waipa district</v>
      </c>
      <c r="C835" s="37" t="str">
        <f>VLOOKUP($A835,'AU2017-EDB (Adjusted)'!$A$17:$J$2020,C$9,)</f>
        <v>WEL Networks</v>
      </c>
      <c r="D835" s="65">
        <f>VLOOKUP($A835,'AU2017-EDB (Adjusted)'!$A$17:$J$2020,D$9,)</f>
        <v>1350</v>
      </c>
      <c r="E835" s="65">
        <f>VLOOKUP($A835,'AU2017-EDB (Adjusted)'!$A$17:$J$2020,E$9,)</f>
        <v>1460</v>
      </c>
      <c r="F835" s="65">
        <f>VLOOKUP($A835,'AU2017-EDB (Adjusted)'!$A$17:$J$2020,F$9,)</f>
        <v>1580</v>
      </c>
    </row>
    <row r="836" spans="1:6" x14ac:dyDescent="0.25">
      <c r="A836" s="37" t="s">
        <v>1030</v>
      </c>
      <c r="B836" s="37" t="str">
        <f>VLOOKUP($A836,'AU2017-EDB (Adjusted)'!$A$17:$J$2020,B$9,)</f>
        <v>Waipa district</v>
      </c>
      <c r="C836" s="37" t="str">
        <f>VLOOKUP($A836,'AU2017-EDB (Adjusted)'!$A$17:$J$2020,C$9,)</f>
        <v>WEL Networks</v>
      </c>
      <c r="D836" s="65">
        <f>VLOOKUP($A836,'AU2017-EDB (Adjusted)'!$A$17:$J$2020,D$9,)</f>
        <v>2420</v>
      </c>
      <c r="E836" s="65">
        <f>VLOOKUP($A836,'AU2017-EDB (Adjusted)'!$A$17:$J$2020,E$9,)</f>
        <v>2590</v>
      </c>
      <c r="F836" s="65">
        <f>VLOOKUP($A836,'AU2017-EDB (Adjusted)'!$A$17:$J$2020,F$9,)</f>
        <v>2760</v>
      </c>
    </row>
    <row r="837" spans="1:6" x14ac:dyDescent="0.25">
      <c r="A837" s="37" t="s">
        <v>526</v>
      </c>
      <c r="B837" s="37" t="str">
        <f>VLOOKUP($A837,'AU2017-EDB (Adjusted)'!$A$17:$J$2020,B$9,)</f>
        <v>Waitaki district</v>
      </c>
      <c r="C837" s="37" t="str">
        <f>VLOOKUP($A837,'AU2017-EDB (Adjusted)'!$A$17:$J$2020,C$9,)</f>
        <v>None</v>
      </c>
      <c r="D837" s="65">
        <f>VLOOKUP($A837,'AU2017-EDB (Adjusted)'!$A$17:$J$2020,D$9,)</f>
        <v>0</v>
      </c>
      <c r="E837" s="65">
        <f>VLOOKUP($A837,'AU2017-EDB (Adjusted)'!$A$17:$J$2020,E$9,)</f>
        <v>0</v>
      </c>
      <c r="F837" s="65">
        <f>VLOOKUP($A837,'AU2017-EDB (Adjusted)'!$A$17:$J$2020,F$9,)</f>
        <v>0</v>
      </c>
    </row>
    <row r="838" spans="1:6" x14ac:dyDescent="0.25">
      <c r="A838" s="37" t="s">
        <v>2025</v>
      </c>
      <c r="B838" s="37" t="str">
        <f>VLOOKUP($A838,'AU2017-EDB (Adjusted)'!$A$17:$J$2020,B$9,)</f>
        <v>Waitaki district</v>
      </c>
      <c r="C838" s="37" t="str">
        <f>VLOOKUP($A838,'AU2017-EDB (Adjusted)'!$A$17:$J$2020,C$9,)</f>
        <v>None</v>
      </c>
      <c r="D838" s="65">
        <f>VLOOKUP($A838,'AU2017-EDB (Adjusted)'!$A$17:$J$2020,D$9,)</f>
        <v>0</v>
      </c>
      <c r="E838" s="65">
        <f>VLOOKUP($A838,'AU2017-EDB (Adjusted)'!$A$17:$J$2020,E$9,)</f>
        <v>0</v>
      </c>
      <c r="F838" s="65">
        <f>VLOOKUP($A838,'AU2017-EDB (Adjusted)'!$A$17:$J$2020,F$9,)</f>
        <v>0</v>
      </c>
    </row>
    <row r="839" spans="1:6" x14ac:dyDescent="0.25">
      <c r="A839" s="37" t="s">
        <v>534</v>
      </c>
      <c r="B839" s="37" t="str">
        <f>VLOOKUP($A839,'AU2017-EDB (Adjusted)'!$A$17:$J$2020,B$9,)</f>
        <v>Waitaki district</v>
      </c>
      <c r="C839" s="37" t="str">
        <f>VLOOKUP($A839,'AU2017-EDB (Adjusted)'!$A$17:$J$2020,C$9,)</f>
        <v>OtagoNet</v>
      </c>
      <c r="D839" s="65">
        <f>VLOOKUP($A839,'AU2017-EDB (Adjusted)'!$A$17:$J$2020,D$9,)</f>
        <v>110</v>
      </c>
      <c r="E839" s="65">
        <f>VLOOKUP($A839,'AU2017-EDB (Adjusted)'!$A$17:$J$2020,E$9,)</f>
        <v>110</v>
      </c>
      <c r="F839" s="65">
        <f>VLOOKUP($A839,'AU2017-EDB (Adjusted)'!$A$17:$J$2020,F$9,)</f>
        <v>120</v>
      </c>
    </row>
    <row r="840" spans="1:6" x14ac:dyDescent="0.25">
      <c r="A840" s="37" t="s">
        <v>528</v>
      </c>
      <c r="B840" s="37" t="str">
        <f>VLOOKUP($A840,'AU2017-EDB (Adjusted)'!$A$17:$J$2020,B$9,)</f>
        <v>Waitaki district</v>
      </c>
      <c r="C840" s="37" t="str">
        <f>VLOOKUP($A840,'AU2017-EDB (Adjusted)'!$A$17:$J$2020,C$9,)</f>
        <v>OtagoNet</v>
      </c>
      <c r="D840" s="65">
        <f>VLOOKUP($A840,'AU2017-EDB (Adjusted)'!$A$17:$J$2020,D$9,)</f>
        <v>820</v>
      </c>
      <c r="E840" s="65">
        <f>VLOOKUP($A840,'AU2017-EDB (Adjusted)'!$A$17:$J$2020,E$9,)</f>
        <v>820</v>
      </c>
      <c r="F840" s="65">
        <f>VLOOKUP($A840,'AU2017-EDB (Adjusted)'!$A$17:$J$2020,F$9,)</f>
        <v>810</v>
      </c>
    </row>
    <row r="841" spans="1:6" x14ac:dyDescent="0.25">
      <c r="A841" s="37" t="s">
        <v>615</v>
      </c>
      <c r="B841" s="37" t="str">
        <f>VLOOKUP($A841,'AU2017-EDB (Adjusted)'!$A$17:$J$2020,B$9,)</f>
        <v>Waitaki district</v>
      </c>
      <c r="C841" s="37" t="str">
        <f>VLOOKUP($A841,'AU2017-EDB (Adjusted)'!$A$17:$J$2020,C$9,)</f>
        <v>OtagoNet</v>
      </c>
      <c r="D841" s="65">
        <f>VLOOKUP($A841,'AU2017-EDB (Adjusted)'!$A$17:$J$2020,D$9,)</f>
        <v>750</v>
      </c>
      <c r="E841" s="65">
        <f>VLOOKUP($A841,'AU2017-EDB (Adjusted)'!$A$17:$J$2020,E$9,)</f>
        <v>760</v>
      </c>
      <c r="F841" s="65">
        <f>VLOOKUP($A841,'AU2017-EDB (Adjusted)'!$A$17:$J$2020,F$9,)</f>
        <v>760</v>
      </c>
    </row>
    <row r="842" spans="1:6" x14ac:dyDescent="0.25">
      <c r="A842" s="37" t="s">
        <v>1865</v>
      </c>
      <c r="B842" s="37" t="str">
        <f>VLOOKUP($A842,'AU2017-EDB (Adjusted)'!$A$17:$J$2020,B$9,)</f>
        <v>Waitaki district</v>
      </c>
      <c r="C842" s="37" t="str">
        <f>VLOOKUP($A842,'AU2017-EDB (Adjusted)'!$A$17:$J$2020,C$9,)</f>
        <v>Network Waitaki</v>
      </c>
      <c r="D842" s="65">
        <f>VLOOKUP($A842,'AU2017-EDB (Adjusted)'!$A$17:$J$2020,D$9,)</f>
        <v>740</v>
      </c>
      <c r="E842" s="65">
        <f>VLOOKUP($A842,'AU2017-EDB (Adjusted)'!$A$17:$J$2020,E$9,)</f>
        <v>790</v>
      </c>
      <c r="F842" s="65">
        <f>VLOOKUP($A842,'AU2017-EDB (Adjusted)'!$A$17:$J$2020,F$9,)</f>
        <v>840</v>
      </c>
    </row>
    <row r="843" spans="1:6" x14ac:dyDescent="0.25">
      <c r="A843" s="37" t="s">
        <v>525</v>
      </c>
      <c r="B843" s="37" t="str">
        <f>VLOOKUP($A843,'AU2017-EDB (Adjusted)'!$A$17:$J$2020,B$9,)</f>
        <v>Waitaki district</v>
      </c>
      <c r="C843" s="37" t="str">
        <f>VLOOKUP($A843,'AU2017-EDB (Adjusted)'!$A$17:$J$2020,C$9,)</f>
        <v>Network Waitaki</v>
      </c>
      <c r="D843" s="65">
        <f>VLOOKUP($A843,'AU2017-EDB (Adjusted)'!$A$17:$J$2020,D$9,)</f>
        <v>860</v>
      </c>
      <c r="E843" s="65">
        <f>VLOOKUP($A843,'AU2017-EDB (Adjusted)'!$A$17:$J$2020,E$9,)</f>
        <v>930</v>
      </c>
      <c r="F843" s="65">
        <f>VLOOKUP($A843,'AU2017-EDB (Adjusted)'!$A$17:$J$2020,F$9,)</f>
        <v>990</v>
      </c>
    </row>
    <row r="844" spans="1:6" x14ac:dyDescent="0.25">
      <c r="A844" s="37" t="s">
        <v>1866</v>
      </c>
      <c r="B844" s="37" t="str">
        <f>VLOOKUP($A844,'AU2017-EDB (Adjusted)'!$A$17:$J$2020,B$9,)</f>
        <v>Waitaki district</v>
      </c>
      <c r="C844" s="37" t="str">
        <f>VLOOKUP($A844,'AU2017-EDB (Adjusted)'!$A$17:$J$2020,C$9,)</f>
        <v>Network Waitaki</v>
      </c>
      <c r="D844" s="65">
        <f>VLOOKUP($A844,'AU2017-EDB (Adjusted)'!$A$17:$J$2020,D$9,)</f>
        <v>340</v>
      </c>
      <c r="E844" s="65">
        <f>VLOOKUP($A844,'AU2017-EDB (Adjusted)'!$A$17:$J$2020,E$9,)</f>
        <v>360</v>
      </c>
      <c r="F844" s="65">
        <f>VLOOKUP($A844,'AU2017-EDB (Adjusted)'!$A$17:$J$2020,F$9,)</f>
        <v>370</v>
      </c>
    </row>
    <row r="845" spans="1:6" x14ac:dyDescent="0.25">
      <c r="A845" s="37" t="s">
        <v>521</v>
      </c>
      <c r="B845" s="37" t="str">
        <f>VLOOKUP($A845,'AU2017-EDB (Adjusted)'!$A$17:$J$2020,B$9,)</f>
        <v>Waitaki district</v>
      </c>
      <c r="C845" s="37" t="str">
        <f>VLOOKUP($A845,'AU2017-EDB (Adjusted)'!$A$17:$J$2020,C$9,)</f>
        <v>Network Waitaki</v>
      </c>
      <c r="D845" s="65">
        <f>VLOOKUP($A845,'AU2017-EDB (Adjusted)'!$A$17:$J$2020,D$9,)</f>
        <v>90</v>
      </c>
      <c r="E845" s="65">
        <f>VLOOKUP($A845,'AU2017-EDB (Adjusted)'!$A$17:$J$2020,E$9,)</f>
        <v>90</v>
      </c>
      <c r="F845" s="65">
        <f>VLOOKUP($A845,'AU2017-EDB (Adjusted)'!$A$17:$J$2020,F$9,)</f>
        <v>90</v>
      </c>
    </row>
    <row r="846" spans="1:6" x14ac:dyDescent="0.25">
      <c r="A846" s="37" t="s">
        <v>1872</v>
      </c>
      <c r="B846" s="37" t="str">
        <f>VLOOKUP($A846,'AU2017-EDB (Adjusted)'!$A$17:$J$2020,B$9,)</f>
        <v>Waitaki district</v>
      </c>
      <c r="C846" s="37" t="str">
        <f>VLOOKUP($A846,'AU2017-EDB (Adjusted)'!$A$17:$J$2020,C$9,)</f>
        <v>Network Waitaki</v>
      </c>
      <c r="D846" s="65">
        <f>VLOOKUP($A846,'AU2017-EDB (Adjusted)'!$A$17:$J$2020,D$9,)</f>
        <v>300</v>
      </c>
      <c r="E846" s="65">
        <f>VLOOKUP($A846,'AU2017-EDB (Adjusted)'!$A$17:$J$2020,E$9,)</f>
        <v>300</v>
      </c>
      <c r="F846" s="65">
        <f>VLOOKUP($A846,'AU2017-EDB (Adjusted)'!$A$17:$J$2020,F$9,)</f>
        <v>300</v>
      </c>
    </row>
    <row r="847" spans="1:6" x14ac:dyDescent="0.25">
      <c r="A847" s="37" t="s">
        <v>1869</v>
      </c>
      <c r="B847" s="37" t="str">
        <f>VLOOKUP($A847,'AU2017-EDB (Adjusted)'!$A$17:$J$2020,B$9,)</f>
        <v>Waitaki district</v>
      </c>
      <c r="C847" s="37" t="str">
        <f>VLOOKUP($A847,'AU2017-EDB (Adjusted)'!$A$17:$J$2020,C$9,)</f>
        <v>Network Waitaki</v>
      </c>
      <c r="D847" s="65">
        <f>VLOOKUP($A847,'AU2017-EDB (Adjusted)'!$A$17:$J$2020,D$9,)</f>
        <v>380</v>
      </c>
      <c r="E847" s="65">
        <f>VLOOKUP($A847,'AU2017-EDB (Adjusted)'!$A$17:$J$2020,E$9,)</f>
        <v>370</v>
      </c>
      <c r="F847" s="65">
        <f>VLOOKUP($A847,'AU2017-EDB (Adjusted)'!$A$17:$J$2020,F$9,)</f>
        <v>370</v>
      </c>
    </row>
    <row r="848" spans="1:6" x14ac:dyDescent="0.25">
      <c r="A848" s="37" t="s">
        <v>1867</v>
      </c>
      <c r="B848" s="37" t="str">
        <f>VLOOKUP($A848,'AU2017-EDB (Adjusted)'!$A$17:$J$2020,B$9,)</f>
        <v>Waitaki district</v>
      </c>
      <c r="C848" s="37" t="str">
        <f>VLOOKUP($A848,'AU2017-EDB (Adjusted)'!$A$17:$J$2020,C$9,)</f>
        <v>Network Waitaki</v>
      </c>
      <c r="D848" s="65">
        <f>VLOOKUP($A848,'AU2017-EDB (Adjusted)'!$A$17:$J$2020,D$9,)</f>
        <v>310</v>
      </c>
      <c r="E848" s="65">
        <f>VLOOKUP($A848,'AU2017-EDB (Adjusted)'!$A$17:$J$2020,E$9,)</f>
        <v>310</v>
      </c>
      <c r="F848" s="65">
        <f>VLOOKUP($A848,'AU2017-EDB (Adjusted)'!$A$17:$J$2020,F$9,)</f>
        <v>300</v>
      </c>
    </row>
    <row r="849" spans="1:6" x14ac:dyDescent="0.25">
      <c r="A849" s="37" t="s">
        <v>522</v>
      </c>
      <c r="B849" s="37" t="str">
        <f>VLOOKUP($A849,'AU2017-EDB (Adjusted)'!$A$17:$J$2020,B$9,)</f>
        <v>Waitaki district</v>
      </c>
      <c r="C849" s="37" t="str">
        <f>VLOOKUP($A849,'AU2017-EDB (Adjusted)'!$A$17:$J$2020,C$9,)</f>
        <v>Network Waitaki</v>
      </c>
      <c r="D849" s="65">
        <f>VLOOKUP($A849,'AU2017-EDB (Adjusted)'!$A$17:$J$2020,D$9,)</f>
        <v>4310</v>
      </c>
      <c r="E849" s="65">
        <f>VLOOKUP($A849,'AU2017-EDB (Adjusted)'!$A$17:$J$2020,E$9,)</f>
        <v>4560</v>
      </c>
      <c r="F849" s="65">
        <f>VLOOKUP($A849,'AU2017-EDB (Adjusted)'!$A$17:$J$2020,F$9,)</f>
        <v>4790</v>
      </c>
    </row>
    <row r="850" spans="1:6" x14ac:dyDescent="0.25">
      <c r="A850" s="37" t="s">
        <v>1860</v>
      </c>
      <c r="B850" s="37" t="str">
        <f>VLOOKUP($A850,'AU2017-EDB (Adjusted)'!$A$17:$J$2020,B$9,)</f>
        <v>Waitaki district</v>
      </c>
      <c r="C850" s="37" t="str">
        <f>VLOOKUP($A850,'AU2017-EDB (Adjusted)'!$A$17:$J$2020,C$9,)</f>
        <v>Network Waitaki</v>
      </c>
      <c r="D850" s="65">
        <f>VLOOKUP($A850,'AU2017-EDB (Adjusted)'!$A$17:$J$2020,D$9,)</f>
        <v>2620</v>
      </c>
      <c r="E850" s="65">
        <f>VLOOKUP($A850,'AU2017-EDB (Adjusted)'!$A$17:$J$2020,E$9,)</f>
        <v>2620</v>
      </c>
      <c r="F850" s="65">
        <f>VLOOKUP($A850,'AU2017-EDB (Adjusted)'!$A$17:$J$2020,F$9,)</f>
        <v>2610</v>
      </c>
    </row>
    <row r="851" spans="1:6" x14ac:dyDescent="0.25">
      <c r="A851" s="37" t="s">
        <v>527</v>
      </c>
      <c r="B851" s="37" t="str">
        <f>VLOOKUP($A851,'AU2017-EDB (Adjusted)'!$A$17:$J$2020,B$9,)</f>
        <v>Waitaki district</v>
      </c>
      <c r="C851" s="37" t="str">
        <f>VLOOKUP($A851,'AU2017-EDB (Adjusted)'!$A$17:$J$2020,C$9,)</f>
        <v>Network Waitaki</v>
      </c>
      <c r="D851" s="65">
        <f>VLOOKUP($A851,'AU2017-EDB (Adjusted)'!$A$17:$J$2020,D$9,)</f>
        <v>3470</v>
      </c>
      <c r="E851" s="65">
        <f>VLOOKUP($A851,'AU2017-EDB (Adjusted)'!$A$17:$J$2020,E$9,)</f>
        <v>3510</v>
      </c>
      <c r="F851" s="65">
        <f>VLOOKUP($A851,'AU2017-EDB (Adjusted)'!$A$17:$J$2020,F$9,)</f>
        <v>3560</v>
      </c>
    </row>
    <row r="852" spans="1:6" x14ac:dyDescent="0.25">
      <c r="A852" s="37" t="s">
        <v>1870</v>
      </c>
      <c r="B852" s="37" t="str">
        <f>VLOOKUP($A852,'AU2017-EDB (Adjusted)'!$A$17:$J$2020,B$9,)</f>
        <v>Waitaki district</v>
      </c>
      <c r="C852" s="37" t="str">
        <f>VLOOKUP($A852,'AU2017-EDB (Adjusted)'!$A$17:$J$2020,C$9,)</f>
        <v>Network Waitaki</v>
      </c>
      <c r="D852" s="65">
        <f>VLOOKUP($A852,'AU2017-EDB (Adjusted)'!$A$17:$J$2020,D$9,)</f>
        <v>3050</v>
      </c>
      <c r="E852" s="65">
        <f>VLOOKUP($A852,'AU2017-EDB (Adjusted)'!$A$17:$J$2020,E$9,)</f>
        <v>3060</v>
      </c>
      <c r="F852" s="65">
        <f>VLOOKUP($A852,'AU2017-EDB (Adjusted)'!$A$17:$J$2020,F$9,)</f>
        <v>3070</v>
      </c>
    </row>
    <row r="853" spans="1:6" x14ac:dyDescent="0.25">
      <c r="A853" s="37" t="s">
        <v>524</v>
      </c>
      <c r="B853" s="37" t="str">
        <f>VLOOKUP($A853,'AU2017-EDB (Adjusted)'!$A$17:$J$2020,B$9,)</f>
        <v>Waitaki district</v>
      </c>
      <c r="C853" s="37" t="str">
        <f>VLOOKUP($A853,'AU2017-EDB (Adjusted)'!$A$17:$J$2020,C$9,)</f>
        <v>Network Waitaki</v>
      </c>
      <c r="D853" s="65">
        <f>VLOOKUP($A853,'AU2017-EDB (Adjusted)'!$A$17:$J$2020,D$9,)</f>
        <v>280</v>
      </c>
      <c r="E853" s="65">
        <f>VLOOKUP($A853,'AU2017-EDB (Adjusted)'!$A$17:$J$2020,E$9,)</f>
        <v>290</v>
      </c>
      <c r="F853" s="65">
        <f>VLOOKUP($A853,'AU2017-EDB (Adjusted)'!$A$17:$J$2020,F$9,)</f>
        <v>290</v>
      </c>
    </row>
    <row r="854" spans="1:6" x14ac:dyDescent="0.25">
      <c r="A854" s="37" t="s">
        <v>1873</v>
      </c>
      <c r="B854" s="37" t="str">
        <f>VLOOKUP($A854,'AU2017-EDB (Adjusted)'!$A$17:$J$2020,B$9,)</f>
        <v>Waitaki district</v>
      </c>
      <c r="C854" s="37" t="str">
        <f>VLOOKUP($A854,'AU2017-EDB (Adjusted)'!$A$17:$J$2020,C$9,)</f>
        <v>Network Waitaki</v>
      </c>
      <c r="D854" s="65">
        <f>VLOOKUP($A854,'AU2017-EDB (Adjusted)'!$A$17:$J$2020,D$9,)</f>
        <v>2570</v>
      </c>
      <c r="E854" s="65">
        <f>VLOOKUP($A854,'AU2017-EDB (Adjusted)'!$A$17:$J$2020,E$9,)</f>
        <v>2610</v>
      </c>
      <c r="F854" s="65">
        <f>VLOOKUP($A854,'AU2017-EDB (Adjusted)'!$A$17:$J$2020,F$9,)</f>
        <v>2640</v>
      </c>
    </row>
    <row r="855" spans="1:6" x14ac:dyDescent="0.25">
      <c r="A855" s="37" t="s">
        <v>1871</v>
      </c>
      <c r="B855" s="37" t="str">
        <f>VLOOKUP($A855,'AU2017-EDB (Adjusted)'!$A$17:$J$2020,B$9,)</f>
        <v>Waitaki district</v>
      </c>
      <c r="C855" s="37" t="str">
        <f>VLOOKUP($A855,'AU2017-EDB (Adjusted)'!$A$17:$J$2020,C$9,)</f>
        <v>Network Waitaki</v>
      </c>
      <c r="D855" s="65">
        <f>VLOOKUP($A855,'AU2017-EDB (Adjusted)'!$A$17:$J$2020,D$9,)</f>
        <v>190</v>
      </c>
      <c r="E855" s="65">
        <f>VLOOKUP($A855,'AU2017-EDB (Adjusted)'!$A$17:$J$2020,E$9,)</f>
        <v>190</v>
      </c>
      <c r="F855" s="65">
        <f>VLOOKUP($A855,'AU2017-EDB (Adjusted)'!$A$17:$J$2020,F$9,)</f>
        <v>190</v>
      </c>
    </row>
    <row r="856" spans="1:6" x14ac:dyDescent="0.25">
      <c r="A856" s="37" t="s">
        <v>1864</v>
      </c>
      <c r="B856" s="37" t="str">
        <f>VLOOKUP($A856,'AU2017-EDB (Adjusted)'!$A$17:$J$2020,B$9,)</f>
        <v>Waitaki district</v>
      </c>
      <c r="C856" s="37" t="str">
        <f>VLOOKUP($A856,'AU2017-EDB (Adjusted)'!$A$17:$J$2020,C$9,)</f>
        <v>Network Waitaki</v>
      </c>
      <c r="D856" s="65">
        <f>VLOOKUP($A856,'AU2017-EDB (Adjusted)'!$A$17:$J$2020,D$9,)</f>
        <v>220</v>
      </c>
      <c r="E856" s="65">
        <f>VLOOKUP($A856,'AU2017-EDB (Adjusted)'!$A$17:$J$2020,E$9,)</f>
        <v>230</v>
      </c>
      <c r="F856" s="65">
        <f>VLOOKUP($A856,'AU2017-EDB (Adjusted)'!$A$17:$J$2020,F$9,)</f>
        <v>240</v>
      </c>
    </row>
    <row r="857" spans="1:6" x14ac:dyDescent="0.25">
      <c r="A857" s="37" t="s">
        <v>519</v>
      </c>
      <c r="B857" s="37" t="str">
        <f>VLOOKUP($A857,'AU2017-EDB (Adjusted)'!$A$17:$J$2020,B$9,)</f>
        <v>Waitaki district</v>
      </c>
      <c r="C857" s="37" t="str">
        <f>VLOOKUP($A857,'AU2017-EDB (Adjusted)'!$A$17:$J$2020,C$9,)</f>
        <v>Network Waitaki</v>
      </c>
      <c r="D857" s="65">
        <f>VLOOKUP($A857,'AU2017-EDB (Adjusted)'!$A$17:$J$2020,D$9,)</f>
        <v>860</v>
      </c>
      <c r="E857" s="65">
        <f>VLOOKUP($A857,'AU2017-EDB (Adjusted)'!$A$17:$J$2020,E$9,)</f>
        <v>890</v>
      </c>
      <c r="F857" s="65">
        <f>VLOOKUP($A857,'AU2017-EDB (Adjusted)'!$A$17:$J$2020,F$9,)</f>
        <v>930</v>
      </c>
    </row>
    <row r="858" spans="1:6" x14ac:dyDescent="0.25">
      <c r="A858" s="37" t="s">
        <v>1666</v>
      </c>
      <c r="B858" s="37" t="str">
        <f>VLOOKUP($A858,'AU2017-EDB (Adjusted)'!$A$17:$J$2020,B$9,)</f>
        <v>Westland district</v>
      </c>
      <c r="C858" s="37" t="str">
        <f>VLOOKUP($A858,'AU2017-EDB (Adjusted)'!$A$17:$J$2020,C$9,)</f>
        <v>None</v>
      </c>
      <c r="D858" s="65">
        <f>VLOOKUP($A858,'AU2017-EDB (Adjusted)'!$A$17:$J$2020,D$9,)</f>
        <v>250</v>
      </c>
      <c r="E858" s="65">
        <f>VLOOKUP($A858,'AU2017-EDB (Adjusted)'!$A$17:$J$2020,E$9,)</f>
        <v>250</v>
      </c>
      <c r="F858" s="65">
        <f>VLOOKUP($A858,'AU2017-EDB (Adjusted)'!$A$17:$J$2020,F$9,)</f>
        <v>250</v>
      </c>
    </row>
    <row r="859" spans="1:6" x14ac:dyDescent="0.25">
      <c r="A859" s="37" t="s">
        <v>1665</v>
      </c>
      <c r="B859" s="37" t="str">
        <f>VLOOKUP($A859,'AU2017-EDB (Adjusted)'!$A$17:$J$2020,B$9,)</f>
        <v>Westland district</v>
      </c>
      <c r="C859" s="37" t="str">
        <f>VLOOKUP($A859,'AU2017-EDB (Adjusted)'!$A$17:$J$2020,C$9,)</f>
        <v>Westpower</v>
      </c>
      <c r="D859" s="65">
        <f>VLOOKUP($A859,'AU2017-EDB (Adjusted)'!$A$17:$J$2020,D$9,)</f>
        <v>40</v>
      </c>
      <c r="E859" s="65">
        <f>VLOOKUP($A859,'AU2017-EDB (Adjusted)'!$A$17:$J$2020,E$9,)</f>
        <v>40</v>
      </c>
      <c r="F859" s="65">
        <f>VLOOKUP($A859,'AU2017-EDB (Adjusted)'!$A$17:$J$2020,F$9,)</f>
        <v>40</v>
      </c>
    </row>
    <row r="860" spans="1:6" x14ac:dyDescent="0.25">
      <c r="A860" s="37" t="s">
        <v>466</v>
      </c>
      <c r="B860" s="37" t="str">
        <f>VLOOKUP($A860,'AU2017-EDB (Adjusted)'!$A$17:$J$2020,B$9,)</f>
        <v>Westland district</v>
      </c>
      <c r="C860" s="37" t="str">
        <f>VLOOKUP($A860,'AU2017-EDB (Adjusted)'!$A$17:$J$2020,C$9,)</f>
        <v>Westpower</v>
      </c>
      <c r="D860" s="65">
        <f>VLOOKUP($A860,'AU2017-EDB (Adjusted)'!$A$17:$J$2020,D$9,)</f>
        <v>320</v>
      </c>
      <c r="E860" s="65">
        <f>VLOOKUP($A860,'AU2017-EDB (Adjusted)'!$A$17:$J$2020,E$9,)</f>
        <v>320</v>
      </c>
      <c r="F860" s="65">
        <f>VLOOKUP($A860,'AU2017-EDB (Adjusted)'!$A$17:$J$2020,F$9,)</f>
        <v>320</v>
      </c>
    </row>
    <row r="861" spans="1:6" x14ac:dyDescent="0.25">
      <c r="A861" s="37" t="s">
        <v>1680</v>
      </c>
      <c r="B861" s="37" t="str">
        <f>VLOOKUP($A861,'AU2017-EDB (Adjusted)'!$A$17:$J$2020,B$9,)</f>
        <v>Westland district</v>
      </c>
      <c r="C861" s="37" t="str">
        <f>VLOOKUP($A861,'AU2017-EDB (Adjusted)'!$A$17:$J$2020,C$9,)</f>
        <v>Westpower</v>
      </c>
      <c r="D861" s="65">
        <f>VLOOKUP($A861,'AU2017-EDB (Adjusted)'!$A$17:$J$2020,D$9,)</f>
        <v>500</v>
      </c>
      <c r="E861" s="65">
        <f>VLOOKUP($A861,'AU2017-EDB (Adjusted)'!$A$17:$J$2020,E$9,)</f>
        <v>510</v>
      </c>
      <c r="F861" s="65">
        <f>VLOOKUP($A861,'AU2017-EDB (Adjusted)'!$A$17:$J$2020,F$9,)</f>
        <v>520</v>
      </c>
    </row>
    <row r="862" spans="1:6" x14ac:dyDescent="0.25">
      <c r="A862" s="37" t="s">
        <v>465</v>
      </c>
      <c r="B862" s="37" t="str">
        <f>VLOOKUP($A862,'AU2017-EDB (Adjusted)'!$A$17:$J$2020,B$9,)</f>
        <v>Westland district</v>
      </c>
      <c r="C862" s="37" t="str">
        <f>VLOOKUP($A862,'AU2017-EDB (Adjusted)'!$A$17:$J$2020,C$9,)</f>
        <v>Westpower</v>
      </c>
      <c r="D862" s="65">
        <f>VLOOKUP($A862,'AU2017-EDB (Adjusted)'!$A$17:$J$2020,D$9,)</f>
        <v>340</v>
      </c>
      <c r="E862" s="65">
        <f>VLOOKUP($A862,'AU2017-EDB (Adjusted)'!$A$17:$J$2020,E$9,)</f>
        <v>340</v>
      </c>
      <c r="F862" s="65">
        <f>VLOOKUP($A862,'AU2017-EDB (Adjusted)'!$A$17:$J$2020,F$9,)</f>
        <v>340</v>
      </c>
    </row>
    <row r="863" spans="1:6" x14ac:dyDescent="0.25">
      <c r="A863" s="37" t="s">
        <v>488</v>
      </c>
      <c r="B863" s="37" t="str">
        <f>VLOOKUP($A863,'AU2017-EDB (Adjusted)'!$A$17:$J$2020,B$9,)</f>
        <v>Westland district</v>
      </c>
      <c r="C863" s="37" t="str">
        <f>VLOOKUP($A863,'AU2017-EDB (Adjusted)'!$A$17:$J$2020,C$9,)</f>
        <v>Westpower</v>
      </c>
      <c r="D863" s="65">
        <f>VLOOKUP($A863,'AU2017-EDB (Adjusted)'!$A$17:$J$2020,D$9,)</f>
        <v>960</v>
      </c>
      <c r="E863" s="65">
        <f>VLOOKUP($A863,'AU2017-EDB (Adjusted)'!$A$17:$J$2020,E$9,)</f>
        <v>990</v>
      </c>
      <c r="F863" s="65">
        <f>VLOOKUP($A863,'AU2017-EDB (Adjusted)'!$A$17:$J$2020,F$9,)</f>
        <v>1020</v>
      </c>
    </row>
    <row r="864" spans="1:6" x14ac:dyDescent="0.25">
      <c r="A864" s="37" t="s">
        <v>1674</v>
      </c>
      <c r="B864" s="37" t="str">
        <f>VLOOKUP($A864,'AU2017-EDB (Adjusted)'!$A$17:$J$2020,B$9,)</f>
        <v>Westland district</v>
      </c>
      <c r="C864" s="37" t="str">
        <f>VLOOKUP($A864,'AU2017-EDB (Adjusted)'!$A$17:$J$2020,C$9,)</f>
        <v>Westpower</v>
      </c>
      <c r="D864" s="65">
        <f>VLOOKUP($A864,'AU2017-EDB (Adjusted)'!$A$17:$J$2020,D$9,)</f>
        <v>3100</v>
      </c>
      <c r="E864" s="65">
        <f>VLOOKUP($A864,'AU2017-EDB (Adjusted)'!$A$17:$J$2020,E$9,)</f>
        <v>3060</v>
      </c>
      <c r="F864" s="65">
        <f>VLOOKUP($A864,'AU2017-EDB (Adjusted)'!$A$17:$J$2020,F$9,)</f>
        <v>3000</v>
      </c>
    </row>
    <row r="865" spans="1:6" x14ac:dyDescent="0.25">
      <c r="A865" s="37" t="s">
        <v>489</v>
      </c>
      <c r="B865" s="37" t="str">
        <f>VLOOKUP($A865,'AU2017-EDB (Adjusted)'!$A$17:$J$2020,B$9,)</f>
        <v>Westland district</v>
      </c>
      <c r="C865" s="37" t="str">
        <f>VLOOKUP($A865,'AU2017-EDB (Adjusted)'!$A$17:$J$2020,C$9,)</f>
        <v>Westpower</v>
      </c>
      <c r="D865" s="65">
        <f>VLOOKUP($A865,'AU2017-EDB (Adjusted)'!$A$17:$J$2020,D$9,)</f>
        <v>550</v>
      </c>
      <c r="E865" s="65">
        <f>VLOOKUP($A865,'AU2017-EDB (Adjusted)'!$A$17:$J$2020,E$9,)</f>
        <v>550</v>
      </c>
      <c r="F865" s="65">
        <f>VLOOKUP($A865,'AU2017-EDB (Adjusted)'!$A$17:$J$2020,F$9,)</f>
        <v>560</v>
      </c>
    </row>
    <row r="866" spans="1:6" x14ac:dyDescent="0.25">
      <c r="A866" s="37" t="s">
        <v>1677</v>
      </c>
      <c r="B866" s="37" t="str">
        <f>VLOOKUP($A866,'AU2017-EDB (Adjusted)'!$A$17:$J$2020,B$9,)</f>
        <v>Westland district</v>
      </c>
      <c r="C866" s="37" t="str">
        <f>VLOOKUP($A866,'AU2017-EDB (Adjusted)'!$A$17:$J$2020,C$9,)</f>
        <v>Westpower</v>
      </c>
      <c r="D866" s="65">
        <f>VLOOKUP($A866,'AU2017-EDB (Adjusted)'!$A$17:$J$2020,D$9,)</f>
        <v>510</v>
      </c>
      <c r="E866" s="65">
        <f>VLOOKUP($A866,'AU2017-EDB (Adjusted)'!$A$17:$J$2020,E$9,)</f>
        <v>510</v>
      </c>
      <c r="F866" s="65">
        <f>VLOOKUP($A866,'AU2017-EDB (Adjusted)'!$A$17:$J$2020,F$9,)</f>
        <v>500</v>
      </c>
    </row>
    <row r="867" spans="1:6" x14ac:dyDescent="0.25">
      <c r="A867" s="37" t="s">
        <v>1664</v>
      </c>
      <c r="B867" s="37" t="str">
        <f>VLOOKUP($A867,'AU2017-EDB (Adjusted)'!$A$17:$J$2020,B$9,)</f>
        <v>Westland district</v>
      </c>
      <c r="C867" s="37" t="str">
        <f>VLOOKUP($A867,'AU2017-EDB (Adjusted)'!$A$17:$J$2020,C$9,)</f>
        <v>Westpower</v>
      </c>
      <c r="D867" s="65">
        <f>VLOOKUP($A867,'AU2017-EDB (Adjusted)'!$A$17:$J$2020,D$9,)</f>
        <v>30</v>
      </c>
      <c r="E867" s="65">
        <f>VLOOKUP($A867,'AU2017-EDB (Adjusted)'!$A$17:$J$2020,E$9,)</f>
        <v>30</v>
      </c>
      <c r="F867" s="65">
        <f>VLOOKUP($A867,'AU2017-EDB (Adjusted)'!$A$17:$J$2020,F$9,)</f>
        <v>30</v>
      </c>
    </row>
    <row r="868" spans="1:6" x14ac:dyDescent="0.25">
      <c r="A868" s="37" t="s">
        <v>463</v>
      </c>
      <c r="B868" s="37" t="str">
        <f>VLOOKUP($A868,'AU2017-EDB (Adjusted)'!$A$17:$J$2020,B$9,)</f>
        <v>Westland district</v>
      </c>
      <c r="C868" s="37" t="str">
        <f>VLOOKUP($A868,'AU2017-EDB (Adjusted)'!$A$17:$J$2020,C$9,)</f>
        <v>Westpower</v>
      </c>
      <c r="D868" s="65">
        <f>VLOOKUP($A868,'AU2017-EDB (Adjusted)'!$A$17:$J$2020,D$9,)</f>
        <v>310</v>
      </c>
      <c r="E868" s="65">
        <f>VLOOKUP($A868,'AU2017-EDB (Adjusted)'!$A$17:$J$2020,E$9,)</f>
        <v>310</v>
      </c>
      <c r="F868" s="65">
        <f>VLOOKUP($A868,'AU2017-EDB (Adjusted)'!$A$17:$J$2020,F$9,)</f>
        <v>310</v>
      </c>
    </row>
    <row r="869" spans="1:6" x14ac:dyDescent="0.25">
      <c r="A869" s="37" t="s">
        <v>486</v>
      </c>
      <c r="B869" s="37" t="str">
        <f>VLOOKUP($A869,'AU2017-EDB (Adjusted)'!$A$17:$J$2020,B$9,)</f>
        <v>Westland district</v>
      </c>
      <c r="C869" s="37" t="str">
        <f>VLOOKUP($A869,'AU2017-EDB (Adjusted)'!$A$17:$J$2020,C$9,)</f>
        <v>Westpower</v>
      </c>
      <c r="D869" s="65">
        <f>VLOOKUP($A869,'AU2017-EDB (Adjusted)'!$A$17:$J$2020,D$9,)</f>
        <v>60</v>
      </c>
      <c r="E869" s="65">
        <f>VLOOKUP($A869,'AU2017-EDB (Adjusted)'!$A$17:$J$2020,E$9,)</f>
        <v>60</v>
      </c>
      <c r="F869" s="65">
        <f>VLOOKUP($A869,'AU2017-EDB (Adjusted)'!$A$17:$J$2020,F$9,)</f>
        <v>60</v>
      </c>
    </row>
    <row r="870" spans="1:6" x14ac:dyDescent="0.25">
      <c r="A870" s="37" t="s">
        <v>1679</v>
      </c>
      <c r="B870" s="37" t="str">
        <f>VLOOKUP($A870,'AU2017-EDB (Adjusted)'!$A$17:$J$2020,B$9,)</f>
        <v>Westland district</v>
      </c>
      <c r="C870" s="37" t="str">
        <f>VLOOKUP($A870,'AU2017-EDB (Adjusted)'!$A$17:$J$2020,C$9,)</f>
        <v>Westpower</v>
      </c>
      <c r="D870" s="65">
        <f>VLOOKUP($A870,'AU2017-EDB (Adjusted)'!$A$17:$J$2020,D$9,)</f>
        <v>300</v>
      </c>
      <c r="E870" s="65">
        <f>VLOOKUP($A870,'AU2017-EDB (Adjusted)'!$A$17:$J$2020,E$9,)</f>
        <v>300</v>
      </c>
      <c r="F870" s="65">
        <f>VLOOKUP($A870,'AU2017-EDB (Adjusted)'!$A$17:$J$2020,F$9,)</f>
        <v>300</v>
      </c>
    </row>
    <row r="871" spans="1:6" x14ac:dyDescent="0.25">
      <c r="A871" s="37" t="s">
        <v>467</v>
      </c>
      <c r="B871" s="37" t="str">
        <f>VLOOKUP($A871,'AU2017-EDB (Adjusted)'!$A$17:$J$2020,B$9,)</f>
        <v>Westland district</v>
      </c>
      <c r="C871" s="37" t="str">
        <f>VLOOKUP($A871,'AU2017-EDB (Adjusted)'!$A$17:$J$2020,C$9,)</f>
        <v>Westpower</v>
      </c>
      <c r="D871" s="65">
        <f>VLOOKUP($A871,'AU2017-EDB (Adjusted)'!$A$17:$J$2020,D$9,)</f>
        <v>260</v>
      </c>
      <c r="E871" s="65">
        <f>VLOOKUP($A871,'AU2017-EDB (Adjusted)'!$A$17:$J$2020,E$9,)</f>
        <v>260</v>
      </c>
      <c r="F871" s="65">
        <f>VLOOKUP($A871,'AU2017-EDB (Adjusted)'!$A$17:$J$2020,F$9,)</f>
        <v>260</v>
      </c>
    </row>
    <row r="872" spans="1:6" x14ac:dyDescent="0.25">
      <c r="A872" s="37" t="s">
        <v>1681</v>
      </c>
      <c r="B872" s="37" t="str">
        <f>VLOOKUP($A872,'AU2017-EDB (Adjusted)'!$A$17:$J$2020,B$9,)</f>
        <v>Westland district</v>
      </c>
      <c r="C872" s="37" t="str">
        <f>VLOOKUP($A872,'AU2017-EDB (Adjusted)'!$A$17:$J$2020,C$9,)</f>
        <v>Westpower</v>
      </c>
      <c r="D872" s="65">
        <f>VLOOKUP($A872,'AU2017-EDB (Adjusted)'!$A$17:$J$2020,D$9,)</f>
        <v>70</v>
      </c>
      <c r="E872" s="65">
        <f>VLOOKUP($A872,'AU2017-EDB (Adjusted)'!$A$17:$J$2020,E$9,)</f>
        <v>70</v>
      </c>
      <c r="F872" s="65">
        <f>VLOOKUP($A872,'AU2017-EDB (Adjusted)'!$A$17:$J$2020,F$9,)</f>
        <v>70</v>
      </c>
    </row>
    <row r="873" spans="1:6" x14ac:dyDescent="0.25">
      <c r="A873" s="37" t="s">
        <v>1684</v>
      </c>
      <c r="B873" s="37" t="str">
        <f>VLOOKUP($A873,'AU2017-EDB (Adjusted)'!$A$17:$J$2020,B$9,)</f>
        <v>Westland district</v>
      </c>
      <c r="C873" s="37" t="str">
        <f>VLOOKUP($A873,'AU2017-EDB (Adjusted)'!$A$17:$J$2020,C$9,)</f>
        <v>Westpower</v>
      </c>
      <c r="D873" s="65">
        <f>VLOOKUP($A873,'AU2017-EDB (Adjusted)'!$A$17:$J$2020,D$9,)</f>
        <v>80</v>
      </c>
      <c r="E873" s="65">
        <f>VLOOKUP($A873,'AU2017-EDB (Adjusted)'!$A$17:$J$2020,E$9,)</f>
        <v>80</v>
      </c>
      <c r="F873" s="65">
        <f>VLOOKUP($A873,'AU2017-EDB (Adjusted)'!$A$17:$J$2020,F$9,)</f>
        <v>80</v>
      </c>
    </row>
    <row r="874" spans="1:6" x14ac:dyDescent="0.25">
      <c r="A874" s="37" t="s">
        <v>487</v>
      </c>
      <c r="B874" s="37" t="str">
        <f>VLOOKUP($A874,'AU2017-EDB (Adjusted)'!$A$17:$J$2020,B$9,)</f>
        <v>Westland district</v>
      </c>
      <c r="C874" s="37" t="str">
        <f>VLOOKUP($A874,'AU2017-EDB (Adjusted)'!$A$17:$J$2020,C$9,)</f>
        <v>Westpower</v>
      </c>
      <c r="D874" s="65">
        <f>VLOOKUP($A874,'AU2017-EDB (Adjusted)'!$A$17:$J$2020,D$9,)</f>
        <v>750</v>
      </c>
      <c r="E874" s="65">
        <f>VLOOKUP($A874,'AU2017-EDB (Adjusted)'!$A$17:$J$2020,E$9,)</f>
        <v>770</v>
      </c>
      <c r="F874" s="65">
        <f>VLOOKUP($A874,'AU2017-EDB (Adjusted)'!$A$17:$J$2020,F$9,)</f>
        <v>800</v>
      </c>
    </row>
    <row r="875" spans="1:6" x14ac:dyDescent="0.25">
      <c r="A875" s="37" t="s">
        <v>1682</v>
      </c>
      <c r="B875" s="37" t="str">
        <f>VLOOKUP($A875,'AU2017-EDB (Adjusted)'!$A$17:$J$2020,B$9,)</f>
        <v>Westland district</v>
      </c>
      <c r="C875" s="37" t="str">
        <f>VLOOKUP($A875,'AU2017-EDB (Adjusted)'!$A$17:$J$2020,C$9,)</f>
        <v>Westpower</v>
      </c>
      <c r="D875" s="65">
        <f>VLOOKUP($A875,'AU2017-EDB (Adjusted)'!$A$17:$J$2020,D$9,)</f>
        <v>110</v>
      </c>
      <c r="E875" s="65">
        <f>VLOOKUP($A875,'AU2017-EDB (Adjusted)'!$A$17:$J$2020,E$9,)</f>
        <v>110</v>
      </c>
      <c r="F875" s="65">
        <f>VLOOKUP($A875,'AU2017-EDB (Adjusted)'!$A$17:$J$2020,F$9,)</f>
        <v>100</v>
      </c>
    </row>
    <row r="876" spans="1:6" x14ac:dyDescent="0.25">
      <c r="A876" s="37" t="s">
        <v>1683</v>
      </c>
      <c r="B876" s="37" t="str">
        <f>VLOOKUP($A876,'AU2017-EDB (Adjusted)'!$A$17:$J$2020,B$9,)</f>
        <v>Westland district</v>
      </c>
      <c r="C876" s="37" t="str">
        <f>VLOOKUP($A876,'AU2017-EDB (Adjusted)'!$A$17:$J$2020,C$9,)</f>
        <v>Westpower</v>
      </c>
      <c r="D876" s="65">
        <f>VLOOKUP($A876,'AU2017-EDB (Adjusted)'!$A$17:$J$2020,D$9,)</f>
        <v>320</v>
      </c>
      <c r="E876" s="65">
        <f>VLOOKUP($A876,'AU2017-EDB (Adjusted)'!$A$17:$J$2020,E$9,)</f>
        <v>330</v>
      </c>
      <c r="F876" s="65">
        <f>VLOOKUP($A876,'AU2017-EDB (Adjusted)'!$A$17:$J$2020,F$9,)</f>
        <v>340</v>
      </c>
    </row>
  </sheetData>
  <sortState xmlns:xlrd2="http://schemas.microsoft.com/office/spreadsheetml/2017/richdata2" ref="A11:F876">
    <sortCondition ref="B11:B876"/>
    <sortCondition ref="C11:C876"/>
    <sortCondition ref="A11:A876"/>
  </sortState>
  <pageMargins left="0.23622047244094491" right="0.23622047244094491" top="0.74803149606299213" bottom="0.74803149606299213" header="0.31496062992125984" footer="0.31496062992125984"/>
  <pageSetup paperSize="9" scale="34" fitToHeight="6" orientation="portrait" r:id="rId1"/>
  <headerFooter>
    <oddFooter>&amp;L&amp;F&amp;C&amp;A&amp;R&amp;P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pageSetUpPr fitToPage="1"/>
  </sheetPr>
  <dimension ref="A1:F2010"/>
  <sheetViews>
    <sheetView showGridLines="0" view="pageBreakPreview" zoomScaleNormal="100" zoomScaleSheetLayoutView="100" workbookViewId="0"/>
  </sheetViews>
  <sheetFormatPr defaultRowHeight="15" customHeight="1" x14ac:dyDescent="0.25"/>
  <cols>
    <col min="1" max="1" width="35" bestFit="1" customWidth="1"/>
    <col min="2" max="2" width="20.28515625" bestFit="1" customWidth="1"/>
    <col min="3" max="3" width="27.7109375" bestFit="1" customWidth="1"/>
    <col min="4" max="6" width="9.5703125" bestFit="1" customWidth="1"/>
    <col min="7" max="7" width="2.7109375" customWidth="1"/>
  </cols>
  <sheetData>
    <row r="1" spans="1:6" ht="26.25" x14ac:dyDescent="0.4">
      <c r="A1" s="34" t="s">
        <v>4199</v>
      </c>
    </row>
    <row r="2" spans="1:6" x14ac:dyDescent="0.25">
      <c r="A2" s="16" t="s">
        <v>4200</v>
      </c>
    </row>
    <row r="3" spans="1:6" x14ac:dyDescent="0.25">
      <c r="A3" s="16" t="s">
        <v>4201</v>
      </c>
    </row>
    <row r="4" spans="1:6" x14ac:dyDescent="0.25">
      <c r="A4" s="16"/>
    </row>
    <row r="6" spans="1:6" x14ac:dyDescent="0.25">
      <c r="A6" s="2" t="str">
        <f>'AU2017-EDB (Adjusted)'!A16</f>
        <v>Area unit name</v>
      </c>
      <c r="B6" s="2" t="str">
        <f>'AU2017-EDB (Adjusted)'!E16</f>
        <v>EDB Database name</v>
      </c>
      <c r="C6" s="2" t="str">
        <f>'AU2017-EDB (Adjusted)'!F16</f>
        <v>TLA name</v>
      </c>
      <c r="D6" s="2">
        <v>2018</v>
      </c>
      <c r="E6" s="2">
        <v>2023</v>
      </c>
      <c r="F6" s="2">
        <v>2028</v>
      </c>
    </row>
    <row r="7" spans="1:6" x14ac:dyDescent="0.25">
      <c r="A7" s="60" t="str">
        <f>'AU2017-EDB (Adjusted)'!A17</f>
        <v>Awanui</v>
      </c>
      <c r="B7" s="60" t="str">
        <f>'AU2017-EDB (Adjusted)'!E17</f>
        <v>Top Energy</v>
      </c>
      <c r="C7" s="60" t="str">
        <f>IFERROR('AU2017-EDB (Adjusted)'!F17,)</f>
        <v>Far North district</v>
      </c>
      <c r="D7" s="65">
        <f>IFERROR('AU2017-EDB (Adjusted)'!H17,)</f>
        <v>440</v>
      </c>
      <c r="E7" s="65">
        <f>IFERROR('AU2017-EDB (Adjusted)'!I17,)</f>
        <v>450</v>
      </c>
      <c r="F7" s="65">
        <f>IFERROR('AU2017-EDB (Adjusted)'!J17,)</f>
        <v>470</v>
      </c>
    </row>
    <row r="8" spans="1:6" x14ac:dyDescent="0.25">
      <c r="A8" s="60" t="str">
        <f>'AU2017-EDB (Adjusted)'!A18</f>
        <v>Karikari Peninsula-Maungataniwha</v>
      </c>
      <c r="B8" s="60" t="str">
        <f>'AU2017-EDB (Adjusted)'!E18</f>
        <v>Top Energy</v>
      </c>
      <c r="C8" s="60" t="str">
        <f>IFERROR('AU2017-EDB (Adjusted)'!F18,)</f>
        <v>Far North district</v>
      </c>
      <c r="D8" s="65">
        <f>IFERROR('AU2017-EDB (Adjusted)'!H18,)</f>
        <v>4990</v>
      </c>
      <c r="E8" s="65">
        <f>IFERROR('AU2017-EDB (Adjusted)'!I18,)</f>
        <v>5160</v>
      </c>
      <c r="F8" s="65">
        <f>IFERROR('AU2017-EDB (Adjusted)'!J18,)</f>
        <v>5280</v>
      </c>
    </row>
    <row r="9" spans="1:6" x14ac:dyDescent="0.25">
      <c r="A9" s="60" t="str">
        <f>'AU2017-EDB (Adjusted)'!A19</f>
        <v>Taipa Bay-Mangonui</v>
      </c>
      <c r="B9" s="60" t="str">
        <f>'AU2017-EDB (Adjusted)'!E19</f>
        <v>Top Energy</v>
      </c>
      <c r="C9" s="60" t="str">
        <f>IFERROR('AU2017-EDB (Adjusted)'!F19,)</f>
        <v>Far North district</v>
      </c>
      <c r="D9" s="65">
        <f>IFERROR('AU2017-EDB (Adjusted)'!H19,)</f>
        <v>2000</v>
      </c>
      <c r="E9" s="65">
        <f>IFERROR('AU2017-EDB (Adjusted)'!I19,)</f>
        <v>2100</v>
      </c>
      <c r="F9" s="65">
        <f>IFERROR('AU2017-EDB (Adjusted)'!J19,)</f>
        <v>2180</v>
      </c>
    </row>
    <row r="10" spans="1:6" x14ac:dyDescent="0.25">
      <c r="A10" s="60" t="str">
        <f>'AU2017-EDB (Adjusted)'!A20</f>
        <v>Herekino</v>
      </c>
      <c r="B10" s="60" t="str">
        <f>'AU2017-EDB (Adjusted)'!E20</f>
        <v>Top Energy</v>
      </c>
      <c r="C10" s="60" t="str">
        <f>IFERROR('AU2017-EDB (Adjusted)'!F20,)</f>
        <v>Far North district</v>
      </c>
      <c r="D10" s="65">
        <f>IFERROR('AU2017-EDB (Adjusted)'!H20,)</f>
        <v>2260</v>
      </c>
      <c r="E10" s="65">
        <f>IFERROR('AU2017-EDB (Adjusted)'!I20,)</f>
        <v>2310</v>
      </c>
      <c r="F10" s="65">
        <f>IFERROR('AU2017-EDB (Adjusted)'!J20,)</f>
        <v>2340</v>
      </c>
    </row>
    <row r="11" spans="1:6" x14ac:dyDescent="0.25">
      <c r="A11" s="60" t="str">
        <f>'AU2017-EDB (Adjusted)'!A21</f>
        <v>North Cape</v>
      </c>
      <c r="B11" s="60" t="str">
        <f>'AU2017-EDB (Adjusted)'!E21</f>
        <v>Top Energy</v>
      </c>
      <c r="C11" s="60" t="str">
        <f>IFERROR('AU2017-EDB (Adjusted)'!F21,)</f>
        <v>Far North district</v>
      </c>
      <c r="D11" s="65">
        <f>IFERROR('AU2017-EDB (Adjusted)'!H21,)</f>
        <v>470</v>
      </c>
      <c r="E11" s="65">
        <f>IFERROR('AU2017-EDB (Adjusted)'!I21,)</f>
        <v>450</v>
      </c>
      <c r="F11" s="65">
        <f>IFERROR('AU2017-EDB (Adjusted)'!J21,)</f>
        <v>430</v>
      </c>
    </row>
    <row r="12" spans="1:6" x14ac:dyDescent="0.25">
      <c r="A12" s="60" t="str">
        <f>'AU2017-EDB (Adjusted)'!A22</f>
        <v>Houhora</v>
      </c>
      <c r="B12" s="60" t="str">
        <f>'AU2017-EDB (Adjusted)'!E22</f>
        <v>Top Energy</v>
      </c>
      <c r="C12" s="60" t="str">
        <f>IFERROR('AU2017-EDB (Adjusted)'!F22,)</f>
        <v>Far North district</v>
      </c>
      <c r="D12" s="65">
        <f>IFERROR('AU2017-EDB (Adjusted)'!H22,)</f>
        <v>1010</v>
      </c>
      <c r="E12" s="65">
        <f>IFERROR('AU2017-EDB (Adjusted)'!I22,)</f>
        <v>1030</v>
      </c>
      <c r="F12" s="65">
        <f>IFERROR('AU2017-EDB (Adjusted)'!J22,)</f>
        <v>1040</v>
      </c>
    </row>
    <row r="13" spans="1:6" x14ac:dyDescent="0.25">
      <c r="A13" s="60" t="str">
        <f>'AU2017-EDB (Adjusted)'!A23</f>
        <v>Motutangi-Kareponia</v>
      </c>
      <c r="B13" s="60" t="str">
        <f>'AU2017-EDB (Adjusted)'!E23</f>
        <v>Top Energy</v>
      </c>
      <c r="C13" s="60" t="str">
        <f>IFERROR('AU2017-EDB (Adjusted)'!F23,)</f>
        <v>Far North district</v>
      </c>
      <c r="D13" s="65">
        <f>IFERROR('AU2017-EDB (Adjusted)'!H23,)</f>
        <v>2000</v>
      </c>
      <c r="E13" s="65">
        <f>IFERROR('AU2017-EDB (Adjusted)'!I23,)</f>
        <v>2050</v>
      </c>
      <c r="F13" s="65">
        <f>IFERROR('AU2017-EDB (Adjusted)'!J23,)</f>
        <v>2090</v>
      </c>
    </row>
    <row r="14" spans="1:6" x14ac:dyDescent="0.25">
      <c r="A14" s="60" t="str">
        <f>'AU2017-EDB (Adjusted)'!A24</f>
        <v>Kaeo</v>
      </c>
      <c r="B14" s="60" t="str">
        <f>'AU2017-EDB (Adjusted)'!E24</f>
        <v>Top Energy</v>
      </c>
      <c r="C14" s="60" t="str">
        <f>IFERROR('AU2017-EDB (Adjusted)'!F24,)</f>
        <v>Far North district</v>
      </c>
      <c r="D14" s="65">
        <f>IFERROR('AU2017-EDB (Adjusted)'!H24,)</f>
        <v>490</v>
      </c>
      <c r="E14" s="65">
        <f>IFERROR('AU2017-EDB (Adjusted)'!I24,)</f>
        <v>490</v>
      </c>
      <c r="F14" s="65">
        <f>IFERROR('AU2017-EDB (Adjusted)'!J24,)</f>
        <v>480</v>
      </c>
    </row>
    <row r="15" spans="1:6" x14ac:dyDescent="0.25">
      <c r="A15" s="60" t="str">
        <f>'AU2017-EDB (Adjusted)'!A25</f>
        <v>Mangapa-Matauri Bay</v>
      </c>
      <c r="B15" s="60" t="str">
        <f>'AU2017-EDB (Adjusted)'!E25</f>
        <v>Top Energy</v>
      </c>
      <c r="C15" s="60" t="str">
        <f>IFERROR('AU2017-EDB (Adjusted)'!F25,)</f>
        <v>Far North district</v>
      </c>
      <c r="D15" s="65">
        <f>IFERROR('AU2017-EDB (Adjusted)'!H25,)</f>
        <v>2770</v>
      </c>
      <c r="E15" s="65">
        <f>IFERROR('AU2017-EDB (Adjusted)'!I25,)</f>
        <v>2770</v>
      </c>
      <c r="F15" s="65">
        <f>IFERROR('AU2017-EDB (Adjusted)'!J25,)</f>
        <v>2760</v>
      </c>
    </row>
    <row r="16" spans="1:6" x14ac:dyDescent="0.25">
      <c r="A16" s="60" t="str">
        <f>'AU2017-EDB (Adjusted)'!A26</f>
        <v>Moerewa</v>
      </c>
      <c r="B16" s="60" t="str">
        <f>'AU2017-EDB (Adjusted)'!E26</f>
        <v>Top Energy</v>
      </c>
      <c r="C16" s="60" t="str">
        <f>IFERROR('AU2017-EDB (Adjusted)'!F26,)</f>
        <v>Far North district</v>
      </c>
      <c r="D16" s="65">
        <f>IFERROR('AU2017-EDB (Adjusted)'!H26,)</f>
        <v>1580</v>
      </c>
      <c r="E16" s="65">
        <f>IFERROR('AU2017-EDB (Adjusted)'!I26,)</f>
        <v>1570</v>
      </c>
      <c r="F16" s="65">
        <f>IFERROR('AU2017-EDB (Adjusted)'!J26,)</f>
        <v>1540</v>
      </c>
    </row>
    <row r="17" spans="1:6" x14ac:dyDescent="0.25">
      <c r="A17" s="60" t="str">
        <f>'AU2017-EDB (Adjusted)'!A27</f>
        <v>Bay of Islands</v>
      </c>
      <c r="B17" s="60" t="str">
        <f>'AU2017-EDB (Adjusted)'!E27</f>
        <v>None</v>
      </c>
      <c r="C17" s="60" t="str">
        <f>IFERROR('AU2017-EDB (Adjusted)'!F27,)</f>
        <v>Far North district</v>
      </c>
      <c r="D17" s="65">
        <f>IFERROR('AU2017-EDB (Adjusted)'!H27,)</f>
        <v>10</v>
      </c>
      <c r="E17" s="65">
        <f>IFERROR('AU2017-EDB (Adjusted)'!I27,)</f>
        <v>10</v>
      </c>
      <c r="F17" s="65">
        <f>IFERROR('AU2017-EDB (Adjusted)'!J27,)</f>
        <v>10</v>
      </c>
    </row>
    <row r="18" spans="1:6" x14ac:dyDescent="0.25">
      <c r="A18" s="60" t="str">
        <f>'AU2017-EDB (Adjusted)'!A28</f>
        <v>Kapiro</v>
      </c>
      <c r="B18" s="60" t="str">
        <f>'AU2017-EDB (Adjusted)'!E28</f>
        <v>Top Energy</v>
      </c>
      <c r="C18" s="60" t="str">
        <f>IFERROR('AU2017-EDB (Adjusted)'!F28,)</f>
        <v>Far North district</v>
      </c>
      <c r="D18" s="65">
        <f>IFERROR('AU2017-EDB (Adjusted)'!H28,)</f>
        <v>3040</v>
      </c>
      <c r="E18" s="65">
        <f>IFERROR('AU2017-EDB (Adjusted)'!I28,)</f>
        <v>3180</v>
      </c>
      <c r="F18" s="65">
        <f>IFERROR('AU2017-EDB (Adjusted)'!J28,)</f>
        <v>3310</v>
      </c>
    </row>
    <row r="19" spans="1:6" x14ac:dyDescent="0.25">
      <c r="A19" s="60" t="str">
        <f>'AU2017-EDB (Adjusted)'!A29</f>
        <v>Waiotira-Springfield</v>
      </c>
      <c r="B19" s="60" t="str">
        <f>'AU2017-EDB (Adjusted)'!E29</f>
        <v>Northpower</v>
      </c>
      <c r="C19" s="60" t="str">
        <f>IFERROR('AU2017-EDB (Adjusted)'!F29,)</f>
        <v>Whangarei district</v>
      </c>
      <c r="D19" s="65">
        <f>IFERROR('AU2017-EDB (Adjusted)'!H29,)</f>
        <v>2360</v>
      </c>
      <c r="E19" s="65">
        <f>IFERROR('AU2017-EDB (Adjusted)'!I29,)</f>
        <v>2540</v>
      </c>
      <c r="F19" s="65">
        <f>IFERROR('AU2017-EDB (Adjusted)'!J29,)</f>
        <v>2720</v>
      </c>
    </row>
    <row r="20" spans="1:6" x14ac:dyDescent="0.25">
      <c r="A20" s="60" t="str">
        <f>'AU2017-EDB (Adjusted)'!A30</f>
        <v>Whangaruru Harbour</v>
      </c>
      <c r="B20" s="60" t="str">
        <f>'AU2017-EDB (Adjusted)'!E30</f>
        <v>None</v>
      </c>
      <c r="C20" s="60" t="str">
        <f>IFERROR('AU2017-EDB (Adjusted)'!F30,)</f>
        <v>Whangarei district</v>
      </c>
      <c r="D20" s="65">
        <f>IFERROR('AU2017-EDB (Adjusted)'!H30,)</f>
        <v>0</v>
      </c>
      <c r="E20" s="65">
        <f>IFERROR('AU2017-EDB (Adjusted)'!I30,)</f>
        <v>0</v>
      </c>
      <c r="F20" s="65">
        <f>IFERROR('AU2017-EDB (Adjusted)'!J30,)</f>
        <v>0</v>
      </c>
    </row>
    <row r="21" spans="1:6" x14ac:dyDescent="0.25">
      <c r="A21" s="60" t="str">
        <f>'AU2017-EDB (Adjusted)'!A31</f>
        <v>Punaruku-Kiripaka</v>
      </c>
      <c r="B21" s="60" t="str">
        <f>'AU2017-EDB (Adjusted)'!E31</f>
        <v>Northpower</v>
      </c>
      <c r="C21" s="60" t="str">
        <f>IFERROR('AU2017-EDB (Adjusted)'!F31,)</f>
        <v>Whangarei district</v>
      </c>
      <c r="D21" s="65">
        <f>IFERROR('AU2017-EDB (Adjusted)'!H31,)</f>
        <v>4780</v>
      </c>
      <c r="E21" s="65">
        <f>IFERROR('AU2017-EDB (Adjusted)'!I31,)</f>
        <v>5120</v>
      </c>
      <c r="F21" s="65">
        <f>IFERROR('AU2017-EDB (Adjusted)'!J31,)</f>
        <v>5390</v>
      </c>
    </row>
    <row r="22" spans="1:6" x14ac:dyDescent="0.25">
      <c r="A22" s="60" t="str">
        <f>'AU2017-EDB (Adjusted)'!A32</f>
        <v>Bream Bay</v>
      </c>
      <c r="B22" s="60" t="str">
        <f>'AU2017-EDB (Adjusted)'!E32</f>
        <v>Northpower</v>
      </c>
      <c r="C22" s="60" t="str">
        <f>IFERROR('AU2017-EDB (Adjusted)'!F32,)</f>
        <v>Whangarei district</v>
      </c>
      <c r="D22" s="65">
        <f>IFERROR('AU2017-EDB (Adjusted)'!H32,)</f>
        <v>1050</v>
      </c>
      <c r="E22" s="65">
        <f>IFERROR('AU2017-EDB (Adjusted)'!I32,)</f>
        <v>1150</v>
      </c>
      <c r="F22" s="65">
        <f>IFERROR('AU2017-EDB (Adjusted)'!J32,)</f>
        <v>1250</v>
      </c>
    </row>
    <row r="23" spans="1:6" x14ac:dyDescent="0.25">
      <c r="A23" s="60" t="str">
        <f>'AU2017-EDB (Adjusted)'!A33</f>
        <v>Waipu</v>
      </c>
      <c r="B23" s="60" t="str">
        <f>'AU2017-EDB (Adjusted)'!E33</f>
        <v>Northpower</v>
      </c>
      <c r="C23" s="60" t="str">
        <f>IFERROR('AU2017-EDB (Adjusted)'!F33,)</f>
        <v>Whangarei district</v>
      </c>
      <c r="D23" s="65">
        <f>IFERROR('AU2017-EDB (Adjusted)'!H33,)</f>
        <v>2190</v>
      </c>
      <c r="E23" s="65">
        <f>IFERROR('AU2017-EDB (Adjusted)'!I33,)</f>
        <v>2480</v>
      </c>
      <c r="F23" s="65">
        <f>IFERROR('AU2017-EDB (Adjusted)'!J33,)</f>
        <v>2650</v>
      </c>
    </row>
    <row r="24" spans="1:6" x14ac:dyDescent="0.25">
      <c r="A24" s="60" t="str">
        <f>'AU2017-EDB (Adjusted)'!A34</f>
        <v>Pataua-Whareora</v>
      </c>
      <c r="B24" s="60" t="str">
        <f>'AU2017-EDB (Adjusted)'!E34</f>
        <v>Northpower</v>
      </c>
      <c r="C24" s="60" t="str">
        <f>IFERROR('AU2017-EDB (Adjusted)'!F34,)</f>
        <v>Whangarei district</v>
      </c>
      <c r="D24" s="65">
        <f>IFERROR('AU2017-EDB (Adjusted)'!H34,)</f>
        <v>1370</v>
      </c>
      <c r="E24" s="65">
        <f>IFERROR('AU2017-EDB (Adjusted)'!I34,)</f>
        <v>1510</v>
      </c>
      <c r="F24" s="65">
        <f>IFERROR('AU2017-EDB (Adjusted)'!J34,)</f>
        <v>1650</v>
      </c>
    </row>
    <row r="25" spans="1:6" x14ac:dyDescent="0.25">
      <c r="A25" s="60" t="str">
        <f>'AU2017-EDB (Adjusted)'!A35</f>
        <v>Parua Bay</v>
      </c>
      <c r="B25" s="60" t="str">
        <f>'AU2017-EDB (Adjusted)'!E35</f>
        <v>Northpower</v>
      </c>
      <c r="C25" s="60" t="str">
        <f>IFERROR('AU2017-EDB (Adjusted)'!F35,)</f>
        <v>Whangarei district</v>
      </c>
      <c r="D25" s="65">
        <f>IFERROR('AU2017-EDB (Adjusted)'!H35,)</f>
        <v>2410</v>
      </c>
      <c r="E25" s="65">
        <f>IFERROR('AU2017-EDB (Adjusted)'!I35,)</f>
        <v>2590</v>
      </c>
      <c r="F25" s="65">
        <f>IFERROR('AU2017-EDB (Adjusted)'!J35,)</f>
        <v>2710</v>
      </c>
    </row>
    <row r="26" spans="1:6" x14ac:dyDescent="0.25">
      <c r="A26" s="60" t="str">
        <f>'AU2017-EDB (Adjusted)'!A36</f>
        <v>Bream Head</v>
      </c>
      <c r="B26" s="60" t="str">
        <f>'AU2017-EDB (Adjusted)'!E36</f>
        <v>Northpower</v>
      </c>
      <c r="C26" s="60" t="str">
        <f>IFERROR('AU2017-EDB (Adjusted)'!F36,)</f>
        <v>Whangarei district</v>
      </c>
      <c r="D26" s="65">
        <f>IFERROR('AU2017-EDB (Adjusted)'!H36,)</f>
        <v>1540</v>
      </c>
      <c r="E26" s="65">
        <f>IFERROR('AU2017-EDB (Adjusted)'!I36,)</f>
        <v>1620</v>
      </c>
      <c r="F26" s="65">
        <f>IFERROR('AU2017-EDB (Adjusted)'!J36,)</f>
        <v>1700</v>
      </c>
    </row>
    <row r="27" spans="1:6" x14ac:dyDescent="0.25">
      <c r="A27" s="60" t="str">
        <f>'AU2017-EDB (Adjusted)'!A37</f>
        <v>Springs Flat</v>
      </c>
      <c r="B27" s="60" t="str">
        <f>'AU2017-EDB (Adjusted)'!E37</f>
        <v>Northpower</v>
      </c>
      <c r="C27" s="60" t="str">
        <f>IFERROR('AU2017-EDB (Adjusted)'!F37,)</f>
        <v>Whangarei district</v>
      </c>
      <c r="D27" s="65">
        <f>IFERROR('AU2017-EDB (Adjusted)'!H37,)</f>
        <v>1770</v>
      </c>
      <c r="E27" s="65">
        <f>IFERROR('AU2017-EDB (Adjusted)'!I37,)</f>
        <v>1920</v>
      </c>
      <c r="F27" s="65">
        <f>IFERROR('AU2017-EDB (Adjusted)'!J37,)</f>
        <v>2000</v>
      </c>
    </row>
    <row r="28" spans="1:6" x14ac:dyDescent="0.25">
      <c r="A28" s="60" t="str">
        <f>'AU2017-EDB (Adjusted)'!A38</f>
        <v>Te Hihi</v>
      </c>
      <c r="B28" s="60" t="str">
        <f>'AU2017-EDB (Adjusted)'!E38</f>
        <v>Northpower</v>
      </c>
      <c r="C28" s="60" t="str">
        <f>IFERROR('AU2017-EDB (Adjusted)'!F38,)</f>
        <v>Whangarei district</v>
      </c>
      <c r="D28" s="65">
        <f>IFERROR('AU2017-EDB (Adjusted)'!H38,)</f>
        <v>1440</v>
      </c>
      <c r="E28" s="65">
        <f>IFERROR('AU2017-EDB (Adjusted)'!I38,)</f>
        <v>1560</v>
      </c>
      <c r="F28" s="65">
        <f>IFERROR('AU2017-EDB (Adjusted)'!J38,)</f>
        <v>1680</v>
      </c>
    </row>
    <row r="29" spans="1:6" x14ac:dyDescent="0.25">
      <c r="A29" s="60" t="str">
        <f>'AU2017-EDB (Adjusted)'!A39</f>
        <v>Otaika-Portland</v>
      </c>
      <c r="B29" s="60" t="str">
        <f>'AU2017-EDB (Adjusted)'!E39</f>
        <v>Northpower</v>
      </c>
      <c r="C29" s="60" t="str">
        <f>IFERROR('AU2017-EDB (Adjusted)'!F39,)</f>
        <v>Whangarei district</v>
      </c>
      <c r="D29" s="65">
        <f>IFERROR('AU2017-EDB (Adjusted)'!H39,)</f>
        <v>1220</v>
      </c>
      <c r="E29" s="65">
        <f>IFERROR('AU2017-EDB (Adjusted)'!I39,)</f>
        <v>1270</v>
      </c>
      <c r="F29" s="65">
        <f>IFERROR('AU2017-EDB (Adjusted)'!J39,)</f>
        <v>1320</v>
      </c>
    </row>
    <row r="30" spans="1:6" x14ac:dyDescent="0.25">
      <c r="A30" s="60" t="str">
        <f>'AU2017-EDB (Adjusted)'!A40</f>
        <v>Tikipunga West</v>
      </c>
      <c r="B30" s="60" t="str">
        <f>'AU2017-EDB (Adjusted)'!E40</f>
        <v>Northpower</v>
      </c>
      <c r="C30" s="60" t="str">
        <f>IFERROR('AU2017-EDB (Adjusted)'!F40,)</f>
        <v>Whangarei district</v>
      </c>
      <c r="D30" s="65">
        <f>IFERROR('AU2017-EDB (Adjusted)'!H40,)</f>
        <v>3970</v>
      </c>
      <c r="E30" s="65">
        <f>IFERROR('AU2017-EDB (Adjusted)'!I40,)</f>
        <v>4590</v>
      </c>
      <c r="F30" s="65">
        <f>IFERROR('AU2017-EDB (Adjusted)'!J40,)</f>
        <v>4780</v>
      </c>
    </row>
    <row r="31" spans="1:6" x14ac:dyDescent="0.25">
      <c r="A31" s="60" t="str">
        <f>'AU2017-EDB (Adjusted)'!A41</f>
        <v>McLaren Park</v>
      </c>
      <c r="B31" s="60" t="str">
        <f>'AU2017-EDB (Adjusted)'!E41</f>
        <v>Vector Lines</v>
      </c>
      <c r="C31" s="60" t="str">
        <f>IFERROR('AU2017-EDB (Adjusted)'!F41,)</f>
        <v>Auckland</v>
      </c>
      <c r="D31" s="65">
        <f>IFERROR('AU2017-EDB (Adjusted)'!H41,)</f>
        <v>3300</v>
      </c>
      <c r="E31" s="65">
        <f>IFERROR('AU2017-EDB (Adjusted)'!I41,)</f>
        <v>3370</v>
      </c>
      <c r="F31" s="65">
        <f>IFERROR('AU2017-EDB (Adjusted)'!J41,)</f>
        <v>3430</v>
      </c>
    </row>
    <row r="32" spans="1:6" x14ac:dyDescent="0.25">
      <c r="A32" s="60" t="str">
        <f>'AU2017-EDB (Adjusted)'!A42</f>
        <v>Kapuni</v>
      </c>
      <c r="B32" s="60" t="str">
        <f>'AU2017-EDB (Adjusted)'!E42</f>
        <v>Powerco</v>
      </c>
      <c r="C32" s="60" t="str">
        <f>IFERROR('AU2017-EDB (Adjusted)'!F42,)</f>
        <v>South Taranaki district</v>
      </c>
      <c r="D32" s="65">
        <f>IFERROR('AU2017-EDB (Adjusted)'!H42,)</f>
        <v>1350</v>
      </c>
      <c r="E32" s="65">
        <f>IFERROR('AU2017-EDB (Adjusted)'!I42,)</f>
        <v>1320</v>
      </c>
      <c r="F32" s="65">
        <f>IFERROR('AU2017-EDB (Adjusted)'!J42,)</f>
        <v>1280</v>
      </c>
    </row>
    <row r="33" spans="1:6" x14ac:dyDescent="0.25">
      <c r="A33" s="60" t="str">
        <f>'AU2017-EDB (Adjusted)'!A43</f>
        <v>Ohangai</v>
      </c>
      <c r="B33" s="60" t="str">
        <f>'AU2017-EDB (Adjusted)'!E43</f>
        <v>Powerco</v>
      </c>
      <c r="C33" s="60" t="str">
        <f>IFERROR('AU2017-EDB (Adjusted)'!F43,)</f>
        <v>South Taranaki district</v>
      </c>
      <c r="D33" s="65">
        <f>IFERROR('AU2017-EDB (Adjusted)'!H43,)</f>
        <v>580</v>
      </c>
      <c r="E33" s="65">
        <f>IFERROR('AU2017-EDB (Adjusted)'!I43,)</f>
        <v>560</v>
      </c>
      <c r="F33" s="65">
        <f>IFERROR('AU2017-EDB (Adjusted)'!J43,)</f>
        <v>540</v>
      </c>
    </row>
    <row r="34" spans="1:6" x14ac:dyDescent="0.25">
      <c r="A34" s="60" t="str">
        <f>'AU2017-EDB (Adjusted)'!A44</f>
        <v>Okaiawa</v>
      </c>
      <c r="B34" s="60" t="str">
        <f>'AU2017-EDB (Adjusted)'!E44</f>
        <v>Powerco</v>
      </c>
      <c r="C34" s="60" t="str">
        <f>IFERROR('AU2017-EDB (Adjusted)'!F44,)</f>
        <v>South Taranaki district</v>
      </c>
      <c r="D34" s="65">
        <f>IFERROR('AU2017-EDB (Adjusted)'!H44,)</f>
        <v>560</v>
      </c>
      <c r="E34" s="65">
        <f>IFERROR('AU2017-EDB (Adjusted)'!I44,)</f>
        <v>550</v>
      </c>
      <c r="F34" s="65">
        <f>IFERROR('AU2017-EDB (Adjusted)'!J44,)</f>
        <v>550</v>
      </c>
    </row>
    <row r="35" spans="1:6" x14ac:dyDescent="0.25">
      <c r="A35" s="60" t="str">
        <f>'AU2017-EDB (Adjusted)'!A45</f>
        <v>Mairtown</v>
      </c>
      <c r="B35" s="60" t="str">
        <f>'AU2017-EDB (Adjusted)'!E45</f>
        <v>Northpower</v>
      </c>
      <c r="C35" s="60" t="str">
        <f>IFERROR('AU2017-EDB (Adjusted)'!F45,)</f>
        <v>Whangarei district</v>
      </c>
      <c r="D35" s="65">
        <f>IFERROR('AU2017-EDB (Adjusted)'!H45,)</f>
        <v>2670</v>
      </c>
      <c r="E35" s="65">
        <f>IFERROR('AU2017-EDB (Adjusted)'!I45,)</f>
        <v>2710</v>
      </c>
      <c r="F35" s="65">
        <f>IFERROR('AU2017-EDB (Adjusted)'!J45,)</f>
        <v>2740</v>
      </c>
    </row>
    <row r="36" spans="1:6" x14ac:dyDescent="0.25">
      <c r="A36" s="60" t="str">
        <f>'AU2017-EDB (Adjusted)'!A46</f>
        <v>Raumanga West</v>
      </c>
      <c r="B36" s="60" t="str">
        <f>'AU2017-EDB (Adjusted)'!E46</f>
        <v>Northpower</v>
      </c>
      <c r="C36" s="60" t="str">
        <f>IFERROR('AU2017-EDB (Adjusted)'!F46,)</f>
        <v>Whangarei district</v>
      </c>
      <c r="D36" s="65">
        <f>IFERROR('AU2017-EDB (Adjusted)'!H46,)</f>
        <v>3320</v>
      </c>
      <c r="E36" s="65">
        <f>IFERROR('AU2017-EDB (Adjusted)'!I46,)</f>
        <v>3340</v>
      </c>
      <c r="F36" s="65">
        <f>IFERROR('AU2017-EDB (Adjusted)'!J46,)</f>
        <v>3340</v>
      </c>
    </row>
    <row r="37" spans="1:6" x14ac:dyDescent="0.25">
      <c r="A37" s="60" t="str">
        <f>'AU2017-EDB (Adjusted)'!A47</f>
        <v>Port-Limeburners</v>
      </c>
      <c r="B37" s="60" t="str">
        <f>'AU2017-EDB (Adjusted)'!E47</f>
        <v>Northpower</v>
      </c>
      <c r="C37" s="60" t="str">
        <f>IFERROR('AU2017-EDB (Adjusted)'!F47,)</f>
        <v>Whangarei district</v>
      </c>
      <c r="D37" s="65">
        <f>IFERROR('AU2017-EDB (Adjusted)'!H47,)</f>
        <v>40</v>
      </c>
      <c r="E37" s="65">
        <f>IFERROR('AU2017-EDB (Adjusted)'!I47,)</f>
        <v>40</v>
      </c>
      <c r="F37" s="65">
        <f>IFERROR('AU2017-EDB (Adjusted)'!J47,)</f>
        <v>40</v>
      </c>
    </row>
    <row r="38" spans="1:6" x14ac:dyDescent="0.25">
      <c r="A38" s="60" t="str">
        <f>'AU2017-EDB (Adjusted)'!A48</f>
        <v>Kaipara Coastal</v>
      </c>
      <c r="B38" s="60" t="str">
        <f>'AU2017-EDB (Adjusted)'!E48</f>
        <v>Northpower</v>
      </c>
      <c r="C38" s="60" t="str">
        <f>IFERROR('AU2017-EDB (Adjusted)'!F48,)</f>
        <v>Kaipara district</v>
      </c>
      <c r="D38" s="65">
        <f>IFERROR('AU2017-EDB (Adjusted)'!H48,)</f>
        <v>3310</v>
      </c>
      <c r="E38" s="65">
        <f>IFERROR('AU2017-EDB (Adjusted)'!I48,)</f>
        <v>3340</v>
      </c>
      <c r="F38" s="65">
        <f>IFERROR('AU2017-EDB (Adjusted)'!J48,)</f>
        <v>3360</v>
      </c>
    </row>
    <row r="39" spans="1:6" x14ac:dyDescent="0.25">
      <c r="A39" s="60" t="str">
        <f>'AU2017-EDB (Adjusted)'!A49</f>
        <v>Amuri</v>
      </c>
      <c r="B39" s="60" t="str">
        <f>'AU2017-EDB (Adjusted)'!E49</f>
        <v>MainPower NZ</v>
      </c>
      <c r="C39" s="60" t="str">
        <f>IFERROR('AU2017-EDB (Adjusted)'!F49,)</f>
        <v>Hurunui district</v>
      </c>
      <c r="D39" s="65">
        <f>IFERROR('AU2017-EDB (Adjusted)'!H49,)</f>
        <v>1900</v>
      </c>
      <c r="E39" s="65">
        <f>IFERROR('AU2017-EDB (Adjusted)'!I49,)</f>
        <v>2050</v>
      </c>
      <c r="F39" s="65">
        <f>IFERROR('AU2017-EDB (Adjusted)'!J49,)</f>
        <v>2200</v>
      </c>
    </row>
    <row r="40" spans="1:6" x14ac:dyDescent="0.25">
      <c r="A40" s="60" t="str">
        <f>'AU2017-EDB (Adjusted)'!A50</f>
        <v>Maungaturoto</v>
      </c>
      <c r="B40" s="60" t="str">
        <f>'AU2017-EDB (Adjusted)'!E50</f>
        <v>Northpower</v>
      </c>
      <c r="C40" s="60" t="str">
        <f>IFERROR('AU2017-EDB (Adjusted)'!F50,)</f>
        <v>Kaipara district</v>
      </c>
      <c r="D40" s="65">
        <f>IFERROR('AU2017-EDB (Adjusted)'!H50,)</f>
        <v>900</v>
      </c>
      <c r="E40" s="65">
        <f>IFERROR('AU2017-EDB (Adjusted)'!I50,)</f>
        <v>910</v>
      </c>
      <c r="F40" s="65">
        <f>IFERROR('AU2017-EDB (Adjusted)'!J50,)</f>
        <v>910</v>
      </c>
    </row>
    <row r="41" spans="1:6" x14ac:dyDescent="0.25">
      <c r="A41" s="60" t="str">
        <f>'AU2017-EDB (Adjusted)'!A51</f>
        <v>Rehia-Oneriri</v>
      </c>
      <c r="B41" s="60" t="str">
        <f>'AU2017-EDB (Adjusted)'!E51</f>
        <v>Northpower</v>
      </c>
      <c r="C41" s="60" t="str">
        <f>IFERROR('AU2017-EDB (Adjusted)'!F51,)</f>
        <v>Kaipara district</v>
      </c>
      <c r="D41" s="65">
        <f>IFERROR('AU2017-EDB (Adjusted)'!H51,)</f>
        <v>6390</v>
      </c>
      <c r="E41" s="65">
        <f>IFERROR('AU2017-EDB (Adjusted)'!I51,)</f>
        <v>6730</v>
      </c>
      <c r="F41" s="65">
        <f>IFERROR('AU2017-EDB (Adjusted)'!J51,)</f>
        <v>7010</v>
      </c>
    </row>
    <row r="42" spans="1:6" x14ac:dyDescent="0.25">
      <c r="A42" s="60" t="str">
        <f>'AU2017-EDB (Adjusted)'!A52</f>
        <v>Mangawhai</v>
      </c>
      <c r="B42" s="60" t="str">
        <f>'AU2017-EDB (Adjusted)'!E52</f>
        <v>Northpower</v>
      </c>
      <c r="C42" s="60" t="str">
        <f>IFERROR('AU2017-EDB (Adjusted)'!F52,)</f>
        <v>Kaipara district</v>
      </c>
      <c r="D42" s="65">
        <f>IFERROR('AU2017-EDB (Adjusted)'!H52,)</f>
        <v>1950</v>
      </c>
      <c r="E42" s="65">
        <f>IFERROR('AU2017-EDB (Adjusted)'!I52,)</f>
        <v>2220</v>
      </c>
      <c r="F42" s="65">
        <f>IFERROR('AU2017-EDB (Adjusted)'!J52,)</f>
        <v>2460</v>
      </c>
    </row>
    <row r="43" spans="1:6" x14ac:dyDescent="0.25">
      <c r="A43" s="60" t="str">
        <f>'AU2017-EDB (Adjusted)'!A53</f>
        <v>Kumeu East</v>
      </c>
      <c r="B43" s="60" t="str">
        <f>'AU2017-EDB (Adjusted)'!E53</f>
        <v>Vector Lines</v>
      </c>
      <c r="C43" s="60" t="str">
        <f>IFERROR('AU2017-EDB (Adjusted)'!F53,)</f>
        <v>Auckland</v>
      </c>
      <c r="D43" s="65">
        <f>IFERROR('AU2017-EDB (Adjusted)'!H53,)</f>
        <v>1740</v>
      </c>
      <c r="E43" s="65">
        <f>IFERROR('AU2017-EDB (Adjusted)'!I53,)</f>
        <v>2100</v>
      </c>
      <c r="F43" s="65">
        <f>IFERROR('AU2017-EDB (Adjusted)'!J53,)</f>
        <v>2490</v>
      </c>
    </row>
    <row r="44" spans="1:6" x14ac:dyDescent="0.25">
      <c r="A44" s="60" t="str">
        <f>'AU2017-EDB (Adjusted)'!A54</f>
        <v>Kumeu West</v>
      </c>
      <c r="B44" s="60" t="str">
        <f>'AU2017-EDB (Adjusted)'!E54</f>
        <v>Vector Lines</v>
      </c>
      <c r="C44" s="60" t="str">
        <f>IFERROR('AU2017-EDB (Adjusted)'!F54,)</f>
        <v>Auckland</v>
      </c>
      <c r="D44" s="65">
        <f>IFERROR('AU2017-EDB (Adjusted)'!H54,)</f>
        <v>2040</v>
      </c>
      <c r="E44" s="65">
        <f>IFERROR('AU2017-EDB (Adjusted)'!I54,)</f>
        <v>2300</v>
      </c>
      <c r="F44" s="65">
        <f>IFERROR('AU2017-EDB (Adjusted)'!J54,)</f>
        <v>2580</v>
      </c>
    </row>
    <row r="45" spans="1:6" x14ac:dyDescent="0.25">
      <c r="A45" s="60" t="str">
        <f>'AU2017-EDB (Adjusted)'!A55</f>
        <v>Hatfields Beach</v>
      </c>
      <c r="B45" s="60" t="str">
        <f>'AU2017-EDB (Adjusted)'!E55</f>
        <v>Vector Lines</v>
      </c>
      <c r="C45" s="60" t="str">
        <f>IFERROR('AU2017-EDB (Adjusted)'!F55,)</f>
        <v>Auckland</v>
      </c>
      <c r="D45" s="65">
        <f>IFERROR('AU2017-EDB (Adjusted)'!H55,)</f>
        <v>1560</v>
      </c>
      <c r="E45" s="65">
        <f>IFERROR('AU2017-EDB (Adjusted)'!I55,)</f>
        <v>1600</v>
      </c>
      <c r="F45" s="65">
        <f>IFERROR('AU2017-EDB (Adjusted)'!J55,)</f>
        <v>1640</v>
      </c>
    </row>
    <row r="46" spans="1:6" x14ac:dyDescent="0.25">
      <c r="A46" s="60" t="str">
        <f>'AU2017-EDB (Adjusted)'!A56</f>
        <v>Orewa</v>
      </c>
      <c r="B46" s="60" t="str">
        <f>'AU2017-EDB (Adjusted)'!E56</f>
        <v>Vector Lines</v>
      </c>
      <c r="C46" s="60" t="str">
        <f>IFERROR('AU2017-EDB (Adjusted)'!F56,)</f>
        <v>Auckland</v>
      </c>
      <c r="D46" s="65">
        <f>IFERROR('AU2017-EDB (Adjusted)'!H56,)</f>
        <v>10250</v>
      </c>
      <c r="E46" s="65">
        <f>IFERROR('AU2017-EDB (Adjusted)'!I56,)</f>
        <v>11200</v>
      </c>
      <c r="F46" s="65">
        <f>IFERROR('AU2017-EDB (Adjusted)'!J56,)</f>
        <v>12100</v>
      </c>
    </row>
    <row r="47" spans="1:6" x14ac:dyDescent="0.25">
      <c r="A47" s="60" t="str">
        <f>'AU2017-EDB (Adjusted)'!A57</f>
        <v>Manly</v>
      </c>
      <c r="B47" s="60" t="str">
        <f>'AU2017-EDB (Adjusted)'!E57</f>
        <v>Vector Lines</v>
      </c>
      <c r="C47" s="60" t="str">
        <f>IFERROR('AU2017-EDB (Adjusted)'!F57,)</f>
        <v>Auckland</v>
      </c>
      <c r="D47" s="65">
        <f>IFERROR('AU2017-EDB (Adjusted)'!H57,)</f>
        <v>7240</v>
      </c>
      <c r="E47" s="65">
        <f>IFERROR('AU2017-EDB (Adjusted)'!I57,)</f>
        <v>7350</v>
      </c>
      <c r="F47" s="65">
        <f>IFERROR('AU2017-EDB (Adjusted)'!J57,)</f>
        <v>7500</v>
      </c>
    </row>
    <row r="48" spans="1:6" x14ac:dyDescent="0.25">
      <c r="A48" s="60" t="str">
        <f>'AU2017-EDB (Adjusted)'!A58</f>
        <v>Army Bay</v>
      </c>
      <c r="B48" s="60" t="str">
        <f>'AU2017-EDB (Adjusted)'!E58</f>
        <v>Vector Lines</v>
      </c>
      <c r="C48" s="60" t="str">
        <f>IFERROR('AU2017-EDB (Adjusted)'!F58,)</f>
        <v>Auckland</v>
      </c>
      <c r="D48" s="65">
        <f>IFERROR('AU2017-EDB (Adjusted)'!H58,)</f>
        <v>4650</v>
      </c>
      <c r="E48" s="65">
        <f>IFERROR('AU2017-EDB (Adjusted)'!I58,)</f>
        <v>4790</v>
      </c>
      <c r="F48" s="65">
        <f>IFERROR('AU2017-EDB (Adjusted)'!J58,)</f>
        <v>4920</v>
      </c>
    </row>
    <row r="49" spans="1:6" x14ac:dyDescent="0.25">
      <c r="A49" s="60" t="str">
        <f>'AU2017-EDB (Adjusted)'!A59</f>
        <v>Gulf Harbour Marina</v>
      </c>
      <c r="B49" s="60" t="str">
        <f>'AU2017-EDB (Adjusted)'!E59</f>
        <v>Vector Lines</v>
      </c>
      <c r="C49" s="60" t="str">
        <f>IFERROR('AU2017-EDB (Adjusted)'!F59,)</f>
        <v>Auckland</v>
      </c>
      <c r="D49" s="65">
        <f>IFERROR('AU2017-EDB (Adjusted)'!H59,)</f>
        <v>30</v>
      </c>
      <c r="E49" s="65">
        <f>IFERROR('AU2017-EDB (Adjusted)'!I59,)</f>
        <v>30</v>
      </c>
      <c r="F49" s="65">
        <f>IFERROR('AU2017-EDB (Adjusted)'!J59,)</f>
        <v>30</v>
      </c>
    </row>
    <row r="50" spans="1:6" x14ac:dyDescent="0.25">
      <c r="A50" s="60" t="str">
        <f>'AU2017-EDB (Adjusted)'!A60</f>
        <v>Weiti River</v>
      </c>
      <c r="B50" s="60" t="str">
        <f>'AU2017-EDB (Adjusted)'!E60</f>
        <v>Vector Lines</v>
      </c>
      <c r="C50" s="60" t="str">
        <f>IFERROR('AU2017-EDB (Adjusted)'!F60,)</f>
        <v>Auckland</v>
      </c>
      <c r="D50" s="65">
        <f>IFERROR('AU2017-EDB (Adjusted)'!H60,)</f>
        <v>550</v>
      </c>
      <c r="E50" s="65">
        <f>IFERROR('AU2017-EDB (Adjusted)'!I60,)</f>
        <v>820</v>
      </c>
      <c r="F50" s="65">
        <f>IFERROR('AU2017-EDB (Adjusted)'!J60,)</f>
        <v>1360</v>
      </c>
    </row>
    <row r="51" spans="1:6" x14ac:dyDescent="0.25">
      <c r="A51" s="60" t="str">
        <f>'AU2017-EDB (Adjusted)'!A61</f>
        <v>Parnassus</v>
      </c>
      <c r="B51" s="60" t="str">
        <f>'AU2017-EDB (Adjusted)'!E61</f>
        <v>MainPower NZ</v>
      </c>
      <c r="C51" s="60" t="str">
        <f>IFERROR('AU2017-EDB (Adjusted)'!F61,)</f>
        <v>Hurunui district</v>
      </c>
      <c r="D51" s="65">
        <f>IFERROR('AU2017-EDB (Adjusted)'!H61,)</f>
        <v>1040</v>
      </c>
      <c r="E51" s="65">
        <f>IFERROR('AU2017-EDB (Adjusted)'!I61,)</f>
        <v>1090</v>
      </c>
      <c r="F51" s="65">
        <f>IFERROR('AU2017-EDB (Adjusted)'!J61,)</f>
        <v>1130</v>
      </c>
    </row>
    <row r="52" spans="1:6" x14ac:dyDescent="0.25">
      <c r="A52" s="60" t="str">
        <f>'AU2017-EDB (Adjusted)'!A62</f>
        <v>Hurunui</v>
      </c>
      <c r="B52" s="60" t="str">
        <f>'AU2017-EDB (Adjusted)'!E62</f>
        <v>MainPower NZ</v>
      </c>
      <c r="C52" s="60" t="str">
        <f>IFERROR('AU2017-EDB (Adjusted)'!F62,)</f>
        <v>Hurunui district</v>
      </c>
      <c r="D52" s="65">
        <f>IFERROR('AU2017-EDB (Adjusted)'!H62,)</f>
        <v>2840</v>
      </c>
      <c r="E52" s="65">
        <f>IFERROR('AU2017-EDB (Adjusted)'!I62,)</f>
        <v>2890</v>
      </c>
      <c r="F52" s="65">
        <f>IFERROR('AU2017-EDB (Adjusted)'!J62,)</f>
        <v>2930</v>
      </c>
    </row>
    <row r="53" spans="1:6" x14ac:dyDescent="0.25">
      <c r="A53" s="60" t="str">
        <f>'AU2017-EDB (Adjusted)'!A63</f>
        <v>Kingston South</v>
      </c>
      <c r="B53" s="60" t="str">
        <f>'AU2017-EDB (Adjusted)'!E63</f>
        <v>Aurora Energy</v>
      </c>
      <c r="C53" s="60" t="str">
        <f>IFERROR('AU2017-EDB (Adjusted)'!F63,)</f>
        <v>Queenstown-Lakes district</v>
      </c>
      <c r="D53" s="65">
        <f>IFERROR('AU2017-EDB (Adjusted)'!H63,)</f>
        <v>270</v>
      </c>
      <c r="E53" s="65">
        <f>IFERROR('AU2017-EDB (Adjusted)'!I63,)</f>
        <v>300</v>
      </c>
      <c r="F53" s="65">
        <f>IFERROR('AU2017-EDB (Adjusted)'!J63,)</f>
        <v>320</v>
      </c>
    </row>
    <row r="54" spans="1:6" x14ac:dyDescent="0.25">
      <c r="A54" s="60" t="str">
        <f>'AU2017-EDB (Adjusted)'!A64</f>
        <v>Stillwater</v>
      </c>
      <c r="B54" s="60" t="str">
        <f>'AU2017-EDB (Adjusted)'!E64</f>
        <v>Vector Lines</v>
      </c>
      <c r="C54" s="60" t="str">
        <f>IFERROR('AU2017-EDB (Adjusted)'!F64,)</f>
        <v>Auckland</v>
      </c>
      <c r="D54" s="65">
        <f>IFERROR('AU2017-EDB (Adjusted)'!H64,)</f>
        <v>960</v>
      </c>
      <c r="E54" s="65">
        <f>IFERROR('AU2017-EDB (Adjusted)'!I64,)</f>
        <v>1010</v>
      </c>
      <c r="F54" s="65">
        <f>IFERROR('AU2017-EDB (Adjusted)'!J64,)</f>
        <v>1060</v>
      </c>
    </row>
    <row r="55" spans="1:6" x14ac:dyDescent="0.25">
      <c r="A55" s="60" t="str">
        <f>'AU2017-EDB (Adjusted)'!A65</f>
        <v>Silverdale South</v>
      </c>
      <c r="B55" s="60" t="str">
        <f>'AU2017-EDB (Adjusted)'!E65</f>
        <v>Vector Lines</v>
      </c>
      <c r="C55" s="60" t="str">
        <f>IFERROR('AU2017-EDB (Adjusted)'!F65,)</f>
        <v>Auckland</v>
      </c>
      <c r="D55" s="65">
        <f>IFERROR('AU2017-EDB (Adjusted)'!H65,)</f>
        <v>1300</v>
      </c>
      <c r="E55" s="65">
        <f>IFERROR('AU2017-EDB (Adjusted)'!I65,)</f>
        <v>1770</v>
      </c>
      <c r="F55" s="65">
        <f>IFERROR('AU2017-EDB (Adjusted)'!J65,)</f>
        <v>2270</v>
      </c>
    </row>
    <row r="56" spans="1:6" x14ac:dyDescent="0.25">
      <c r="A56" s="60" t="str">
        <f>'AU2017-EDB (Adjusted)'!A66</f>
        <v>Paremoremo West</v>
      </c>
      <c r="B56" s="60" t="str">
        <f>'AU2017-EDB (Adjusted)'!E66</f>
        <v>Vector Lines</v>
      </c>
      <c r="C56" s="60" t="str">
        <f>IFERROR('AU2017-EDB (Adjusted)'!F66,)</f>
        <v>Auckland</v>
      </c>
      <c r="D56" s="65">
        <f>IFERROR('AU2017-EDB (Adjusted)'!H66,)</f>
        <v>900</v>
      </c>
      <c r="E56" s="65">
        <f>IFERROR('AU2017-EDB (Adjusted)'!I66,)</f>
        <v>940</v>
      </c>
      <c r="F56" s="65">
        <f>IFERROR('AU2017-EDB (Adjusted)'!J66,)</f>
        <v>990</v>
      </c>
    </row>
    <row r="57" spans="1:6" x14ac:dyDescent="0.25">
      <c r="A57" s="60" t="str">
        <f>'AU2017-EDB (Adjusted)'!A67</f>
        <v>Tauhoa-Puhoi</v>
      </c>
      <c r="B57" s="60" t="str">
        <f>'AU2017-EDB (Adjusted)'!E67</f>
        <v>Vector Lines</v>
      </c>
      <c r="C57" s="60" t="str">
        <f>IFERROR('AU2017-EDB (Adjusted)'!F67,)</f>
        <v>Auckland</v>
      </c>
      <c r="D57" s="65">
        <f>IFERROR('AU2017-EDB (Adjusted)'!H67,)</f>
        <v>5290</v>
      </c>
      <c r="E57" s="65">
        <f>IFERROR('AU2017-EDB (Adjusted)'!I67,)</f>
        <v>5860</v>
      </c>
      <c r="F57" s="65">
        <f>IFERROR('AU2017-EDB (Adjusted)'!J67,)</f>
        <v>6450</v>
      </c>
    </row>
    <row r="58" spans="1:6" x14ac:dyDescent="0.25">
      <c r="A58" s="60" t="str">
        <f>'AU2017-EDB (Adjusted)'!A68</f>
        <v>Tahekeroa</v>
      </c>
      <c r="B58" s="60" t="str">
        <f>'AU2017-EDB (Adjusted)'!E68</f>
        <v>Vector Lines</v>
      </c>
      <c r="C58" s="60" t="str">
        <f>IFERROR('AU2017-EDB (Adjusted)'!F68,)</f>
        <v>Auckland</v>
      </c>
      <c r="D58" s="65">
        <f>IFERROR('AU2017-EDB (Adjusted)'!H68,)</f>
        <v>4480</v>
      </c>
      <c r="E58" s="65">
        <f>IFERROR('AU2017-EDB (Adjusted)'!I68,)</f>
        <v>4840</v>
      </c>
      <c r="F58" s="65">
        <f>IFERROR('AU2017-EDB (Adjusted)'!J68,)</f>
        <v>5200</v>
      </c>
    </row>
    <row r="59" spans="1:6" x14ac:dyDescent="0.25">
      <c r="A59" s="60" t="str">
        <f>'AU2017-EDB (Adjusted)'!A69</f>
        <v>Kawau</v>
      </c>
      <c r="B59" s="60" t="str">
        <f>'AU2017-EDB (Adjusted)'!E69</f>
        <v>Vector Lines</v>
      </c>
      <c r="C59" s="60" t="str">
        <f>IFERROR('AU2017-EDB (Adjusted)'!F69,)</f>
        <v>Auckland</v>
      </c>
      <c r="D59" s="65">
        <f>IFERROR('AU2017-EDB (Adjusted)'!H69,)</f>
        <v>90</v>
      </c>
      <c r="E59" s="65">
        <f>IFERROR('AU2017-EDB (Adjusted)'!I69,)</f>
        <v>100</v>
      </c>
      <c r="F59" s="65">
        <f>IFERROR('AU2017-EDB (Adjusted)'!J69,)</f>
        <v>100</v>
      </c>
    </row>
    <row r="60" spans="1:6" x14ac:dyDescent="0.25">
      <c r="A60" s="60" t="str">
        <f>'AU2017-EDB (Adjusted)'!A70</f>
        <v>Snells Beach</v>
      </c>
      <c r="B60" s="60" t="str">
        <f>'AU2017-EDB (Adjusted)'!E70</f>
        <v>Vector Lines</v>
      </c>
      <c r="C60" s="60" t="str">
        <f>IFERROR('AU2017-EDB (Adjusted)'!F70,)</f>
        <v>Auckland</v>
      </c>
      <c r="D60" s="65">
        <f>IFERROR('AU2017-EDB (Adjusted)'!H70,)</f>
        <v>4270</v>
      </c>
      <c r="E60" s="65">
        <f>IFERROR('AU2017-EDB (Adjusted)'!I70,)</f>
        <v>4630</v>
      </c>
      <c r="F60" s="65">
        <f>IFERROR('AU2017-EDB (Adjusted)'!J70,)</f>
        <v>5000</v>
      </c>
    </row>
    <row r="61" spans="1:6" x14ac:dyDescent="0.25">
      <c r="A61" s="60" t="str">
        <f>'AU2017-EDB (Adjusted)'!A71</f>
        <v>Mahurangi</v>
      </c>
      <c r="B61" s="60" t="str">
        <f>'AU2017-EDB (Adjusted)'!E71</f>
        <v>Vector Lines</v>
      </c>
      <c r="C61" s="60" t="str">
        <f>IFERROR('AU2017-EDB (Adjusted)'!F71,)</f>
        <v>Auckland</v>
      </c>
      <c r="D61" s="65">
        <f>IFERROR('AU2017-EDB (Adjusted)'!H71,)</f>
        <v>420</v>
      </c>
      <c r="E61" s="65">
        <f>IFERROR('AU2017-EDB (Adjusted)'!I71,)</f>
        <v>480</v>
      </c>
      <c r="F61" s="65">
        <f>IFERROR('AU2017-EDB (Adjusted)'!J71,)</f>
        <v>530</v>
      </c>
    </row>
    <row r="62" spans="1:6" x14ac:dyDescent="0.25">
      <c r="A62" s="60" t="str">
        <f>'AU2017-EDB (Adjusted)'!A72</f>
        <v>South Head</v>
      </c>
      <c r="B62" s="60" t="str">
        <f>'AU2017-EDB (Adjusted)'!E72</f>
        <v>Vector Lines</v>
      </c>
      <c r="C62" s="60" t="str">
        <f>IFERROR('AU2017-EDB (Adjusted)'!F72,)</f>
        <v>Auckland</v>
      </c>
      <c r="D62" s="65">
        <f>IFERROR('AU2017-EDB (Adjusted)'!H72,)</f>
        <v>1660</v>
      </c>
      <c r="E62" s="65">
        <f>IFERROR('AU2017-EDB (Adjusted)'!I72,)</f>
        <v>1830</v>
      </c>
      <c r="F62" s="65">
        <f>IFERROR('AU2017-EDB (Adjusted)'!J72,)</f>
        <v>2000</v>
      </c>
    </row>
    <row r="63" spans="1:6" x14ac:dyDescent="0.25">
      <c r="A63" s="60" t="str">
        <f>'AU2017-EDB (Adjusted)'!A73</f>
        <v>Parakai Rural</v>
      </c>
      <c r="B63" s="60" t="str">
        <f>'AU2017-EDB (Adjusted)'!E73</f>
        <v>Vector Lines</v>
      </c>
      <c r="C63" s="60" t="str">
        <f>IFERROR('AU2017-EDB (Adjusted)'!F73,)</f>
        <v>Auckland</v>
      </c>
      <c r="D63" s="65">
        <f>IFERROR('AU2017-EDB (Adjusted)'!H73,)</f>
        <v>660</v>
      </c>
      <c r="E63" s="65">
        <f>IFERROR('AU2017-EDB (Adjusted)'!I73,)</f>
        <v>730</v>
      </c>
      <c r="F63" s="65">
        <f>IFERROR('AU2017-EDB (Adjusted)'!J73,)</f>
        <v>790</v>
      </c>
    </row>
    <row r="64" spans="1:6" x14ac:dyDescent="0.25">
      <c r="A64" s="60" t="str">
        <f>'AU2017-EDB (Adjusted)'!A74</f>
        <v>Kaukapakapa Rural</v>
      </c>
      <c r="B64" s="60" t="str">
        <f>'AU2017-EDB (Adjusted)'!E74</f>
        <v>Vector Lines</v>
      </c>
      <c r="C64" s="60" t="str">
        <f>IFERROR('AU2017-EDB (Adjusted)'!F74,)</f>
        <v>Auckland</v>
      </c>
      <c r="D64" s="65">
        <f>IFERROR('AU2017-EDB (Adjusted)'!H74,)</f>
        <v>2980</v>
      </c>
      <c r="E64" s="65">
        <f>IFERROR('AU2017-EDB (Adjusted)'!I74,)</f>
        <v>3300</v>
      </c>
      <c r="F64" s="65">
        <f>IFERROR('AU2017-EDB (Adjusted)'!J74,)</f>
        <v>3640</v>
      </c>
    </row>
    <row r="65" spans="1:6" x14ac:dyDescent="0.25">
      <c r="A65" s="60" t="str">
        <f>'AU2017-EDB (Adjusted)'!A75</f>
        <v>Helensville South</v>
      </c>
      <c r="B65" s="60" t="str">
        <f>'AU2017-EDB (Adjusted)'!E75</f>
        <v>Vector Lines</v>
      </c>
      <c r="C65" s="60" t="str">
        <f>IFERROR('AU2017-EDB (Adjusted)'!F75,)</f>
        <v>Auckland</v>
      </c>
      <c r="D65" s="65">
        <f>IFERROR('AU2017-EDB (Adjusted)'!H75,)</f>
        <v>650</v>
      </c>
      <c r="E65" s="65">
        <f>IFERROR('AU2017-EDB (Adjusted)'!I75,)</f>
        <v>760</v>
      </c>
      <c r="F65" s="65">
        <f>IFERROR('AU2017-EDB (Adjusted)'!J75,)</f>
        <v>870</v>
      </c>
    </row>
    <row r="66" spans="1:6" x14ac:dyDescent="0.25">
      <c r="A66" s="60" t="str">
        <f>'AU2017-EDB (Adjusted)'!A76</f>
        <v>Rewiti</v>
      </c>
      <c r="B66" s="60" t="str">
        <f>'AU2017-EDB (Adjusted)'!E76</f>
        <v>Vector Lines</v>
      </c>
      <c r="C66" s="60" t="str">
        <f>IFERROR('AU2017-EDB (Adjusted)'!F76,)</f>
        <v>Auckland</v>
      </c>
      <c r="D66" s="65">
        <f>IFERROR('AU2017-EDB (Adjusted)'!H76,)</f>
        <v>2300</v>
      </c>
      <c r="E66" s="65">
        <f>IFERROR('AU2017-EDB (Adjusted)'!I76,)</f>
        <v>2450</v>
      </c>
      <c r="F66" s="65">
        <f>IFERROR('AU2017-EDB (Adjusted)'!J76,)</f>
        <v>2610</v>
      </c>
    </row>
    <row r="67" spans="1:6" x14ac:dyDescent="0.25">
      <c r="A67" s="60" t="str">
        <f>'AU2017-EDB (Adjusted)'!A77</f>
        <v>Riverhead</v>
      </c>
      <c r="B67" s="60" t="str">
        <f>'AU2017-EDB (Adjusted)'!E77</f>
        <v>Vector Lines</v>
      </c>
      <c r="C67" s="60" t="str">
        <f>IFERROR('AU2017-EDB (Adjusted)'!F77,)</f>
        <v>Auckland</v>
      </c>
      <c r="D67" s="65">
        <f>IFERROR('AU2017-EDB (Adjusted)'!H77,)</f>
        <v>3760</v>
      </c>
      <c r="E67" s="65">
        <f>IFERROR('AU2017-EDB (Adjusted)'!I77,)</f>
        <v>3990</v>
      </c>
      <c r="F67" s="65">
        <f>IFERROR('AU2017-EDB (Adjusted)'!J77,)</f>
        <v>4230</v>
      </c>
    </row>
    <row r="68" spans="1:6" x14ac:dyDescent="0.25">
      <c r="A68" s="60" t="str">
        <f>'AU2017-EDB (Adjusted)'!A78</f>
        <v>Muriwai Valley</v>
      </c>
      <c r="B68" s="60" t="str">
        <f>'AU2017-EDB (Adjusted)'!E78</f>
        <v>Vector Lines</v>
      </c>
      <c r="C68" s="60" t="str">
        <f>IFERROR('AU2017-EDB (Adjusted)'!F78,)</f>
        <v>Auckland</v>
      </c>
      <c r="D68" s="65">
        <f>IFERROR('AU2017-EDB (Adjusted)'!H78,)</f>
        <v>840</v>
      </c>
      <c r="E68" s="65">
        <f>IFERROR('AU2017-EDB (Adjusted)'!I78,)</f>
        <v>930</v>
      </c>
      <c r="F68" s="65">
        <f>IFERROR('AU2017-EDB (Adjusted)'!J78,)</f>
        <v>1040</v>
      </c>
    </row>
    <row r="69" spans="1:6" x14ac:dyDescent="0.25">
      <c r="A69" s="60" t="str">
        <f>'AU2017-EDB (Adjusted)'!A79</f>
        <v>Waitakere West</v>
      </c>
      <c r="B69" s="60" t="str">
        <f>'AU2017-EDB (Adjusted)'!E79</f>
        <v>Vector Lines</v>
      </c>
      <c r="C69" s="60" t="str">
        <f>IFERROR('AU2017-EDB (Adjusted)'!F79,)</f>
        <v>Auckland</v>
      </c>
      <c r="D69" s="65">
        <f>IFERROR('AU2017-EDB (Adjusted)'!H79,)</f>
        <v>670</v>
      </c>
      <c r="E69" s="65">
        <f>IFERROR('AU2017-EDB (Adjusted)'!I79,)</f>
        <v>690</v>
      </c>
      <c r="F69" s="65">
        <f>IFERROR('AU2017-EDB (Adjusted)'!J79,)</f>
        <v>720</v>
      </c>
    </row>
    <row r="70" spans="1:6" x14ac:dyDescent="0.25">
      <c r="A70" s="60" t="str">
        <f>'AU2017-EDB (Adjusted)'!A80</f>
        <v>Matakana</v>
      </c>
      <c r="B70" s="60" t="str">
        <f>'AU2017-EDB (Adjusted)'!E80</f>
        <v>Vector Lines</v>
      </c>
      <c r="C70" s="60" t="str">
        <f>IFERROR('AU2017-EDB (Adjusted)'!F80,)</f>
        <v>Auckland</v>
      </c>
      <c r="D70" s="65">
        <f>IFERROR('AU2017-EDB (Adjusted)'!H80,)</f>
        <v>440</v>
      </c>
      <c r="E70" s="65">
        <f>IFERROR('AU2017-EDB (Adjusted)'!I80,)</f>
        <v>490</v>
      </c>
      <c r="F70" s="65">
        <f>IFERROR('AU2017-EDB (Adjusted)'!J80,)</f>
        <v>530</v>
      </c>
    </row>
    <row r="71" spans="1:6" x14ac:dyDescent="0.25">
      <c r="A71" s="60" t="str">
        <f>'AU2017-EDB (Adjusted)'!A81</f>
        <v>Cape Rodney</v>
      </c>
      <c r="B71" s="60" t="str">
        <f>'AU2017-EDB (Adjusted)'!E81</f>
        <v>Vector Lines</v>
      </c>
      <c r="C71" s="60" t="str">
        <f>IFERROR('AU2017-EDB (Adjusted)'!F81,)</f>
        <v>Auckland</v>
      </c>
      <c r="D71" s="65">
        <f>IFERROR('AU2017-EDB (Adjusted)'!H81,)</f>
        <v>3360</v>
      </c>
      <c r="E71" s="65">
        <f>IFERROR('AU2017-EDB (Adjusted)'!I81,)</f>
        <v>3710</v>
      </c>
      <c r="F71" s="65">
        <f>IFERROR('AU2017-EDB (Adjusted)'!J81,)</f>
        <v>4090</v>
      </c>
    </row>
    <row r="72" spans="1:6" x14ac:dyDescent="0.25">
      <c r="A72" s="60" t="str">
        <f>'AU2017-EDB (Adjusted)'!A82</f>
        <v>Cape Rodney South</v>
      </c>
      <c r="B72" s="60" t="str">
        <f>'AU2017-EDB (Adjusted)'!E82</f>
        <v>Vector Lines</v>
      </c>
      <c r="C72" s="60" t="str">
        <f>IFERROR('AU2017-EDB (Adjusted)'!F82,)</f>
        <v>Auckland</v>
      </c>
      <c r="D72" s="65">
        <f>IFERROR('AU2017-EDB (Adjusted)'!H82,)</f>
        <v>3620</v>
      </c>
      <c r="E72" s="65">
        <f>IFERROR('AU2017-EDB (Adjusted)'!I82,)</f>
        <v>4240</v>
      </c>
      <c r="F72" s="65">
        <f>IFERROR('AU2017-EDB (Adjusted)'!J82,)</f>
        <v>4680</v>
      </c>
    </row>
    <row r="73" spans="1:6" x14ac:dyDescent="0.25">
      <c r="A73" s="60" t="str">
        <f>'AU2017-EDB (Adjusted)'!A83</f>
        <v>Chatton</v>
      </c>
      <c r="B73" s="60" t="str">
        <f>'AU2017-EDB (Adjusted)'!E83</f>
        <v>The Power Company</v>
      </c>
      <c r="C73" s="60" t="str">
        <f>IFERROR('AU2017-EDB (Adjusted)'!F83,)</f>
        <v>Gore district</v>
      </c>
      <c r="D73" s="65">
        <f>IFERROR('AU2017-EDB (Adjusted)'!H83,)</f>
        <v>1760</v>
      </c>
      <c r="E73" s="65">
        <f>IFERROR('AU2017-EDB (Adjusted)'!I83,)</f>
        <v>1780</v>
      </c>
      <c r="F73" s="65">
        <f>IFERROR('AU2017-EDB (Adjusted)'!J83,)</f>
        <v>1790</v>
      </c>
    </row>
    <row r="74" spans="1:6" x14ac:dyDescent="0.25">
      <c r="A74" s="60" t="str">
        <f>'AU2017-EDB (Adjusted)'!A84</f>
        <v>Kaiwera</v>
      </c>
      <c r="B74" s="60" t="str">
        <f>'AU2017-EDB (Adjusted)'!E84</f>
        <v>The Power Company</v>
      </c>
      <c r="C74" s="60" t="str">
        <f>IFERROR('AU2017-EDB (Adjusted)'!F84,)</f>
        <v>Gore district</v>
      </c>
      <c r="D74" s="65">
        <f>IFERROR('AU2017-EDB (Adjusted)'!H84,)</f>
        <v>860</v>
      </c>
      <c r="E74" s="65">
        <f>IFERROR('AU2017-EDB (Adjusted)'!I84,)</f>
        <v>860</v>
      </c>
      <c r="F74" s="65">
        <f>IFERROR('AU2017-EDB (Adjusted)'!J84,)</f>
        <v>850</v>
      </c>
    </row>
    <row r="75" spans="1:6" x14ac:dyDescent="0.25">
      <c r="A75" s="60" t="str">
        <f>'AU2017-EDB (Adjusted)'!A85</f>
        <v>Waituna</v>
      </c>
      <c r="B75" s="60" t="str">
        <f>'AU2017-EDB (Adjusted)'!E85</f>
        <v>The Power Company</v>
      </c>
      <c r="C75" s="60" t="str">
        <f>IFERROR('AU2017-EDB (Adjusted)'!F85,)</f>
        <v>Southland district</v>
      </c>
      <c r="D75" s="65">
        <f>IFERROR('AU2017-EDB (Adjusted)'!H85,)</f>
        <v>1830</v>
      </c>
      <c r="E75" s="65">
        <f>IFERROR('AU2017-EDB (Adjusted)'!I85,)</f>
        <v>1890</v>
      </c>
      <c r="F75" s="65">
        <f>IFERROR('AU2017-EDB (Adjusted)'!J85,)</f>
        <v>1920</v>
      </c>
    </row>
    <row r="76" spans="1:6" x14ac:dyDescent="0.25">
      <c r="A76" s="60" t="str">
        <f>'AU2017-EDB (Adjusted)'!A86</f>
        <v>Awaruku</v>
      </c>
      <c r="B76" s="60" t="str">
        <f>'AU2017-EDB (Adjusted)'!E86</f>
        <v>Vector Lines</v>
      </c>
      <c r="C76" s="60" t="str">
        <f>IFERROR('AU2017-EDB (Adjusted)'!F86,)</f>
        <v>Auckland</v>
      </c>
      <c r="D76" s="65">
        <f>IFERROR('AU2017-EDB (Adjusted)'!H86,)</f>
        <v>4040</v>
      </c>
      <c r="E76" s="65">
        <f>IFERROR('AU2017-EDB (Adjusted)'!I86,)</f>
        <v>4150</v>
      </c>
      <c r="F76" s="65">
        <f>IFERROR('AU2017-EDB (Adjusted)'!J86,)</f>
        <v>4270</v>
      </c>
    </row>
    <row r="77" spans="1:6" x14ac:dyDescent="0.25">
      <c r="A77" s="60" t="str">
        <f>'AU2017-EDB (Adjusted)'!A87</f>
        <v>Glamorgan</v>
      </c>
      <c r="B77" s="60" t="str">
        <f>'AU2017-EDB (Adjusted)'!E87</f>
        <v>Vector Lines</v>
      </c>
      <c r="C77" s="60" t="str">
        <f>IFERROR('AU2017-EDB (Adjusted)'!F87,)</f>
        <v>Auckland</v>
      </c>
      <c r="D77" s="65">
        <f>IFERROR('AU2017-EDB (Adjusted)'!H87,)</f>
        <v>3660</v>
      </c>
      <c r="E77" s="65">
        <f>IFERROR('AU2017-EDB (Adjusted)'!I87,)</f>
        <v>3790</v>
      </c>
      <c r="F77" s="65">
        <f>IFERROR('AU2017-EDB (Adjusted)'!J87,)</f>
        <v>3880</v>
      </c>
    </row>
    <row r="78" spans="1:6" x14ac:dyDescent="0.25">
      <c r="A78" s="60" t="str">
        <f>'AU2017-EDB (Adjusted)'!A88</f>
        <v>Hauraki</v>
      </c>
      <c r="B78" s="60" t="str">
        <f>'AU2017-EDB (Adjusted)'!E88</f>
        <v>Vector Lines</v>
      </c>
      <c r="C78" s="60" t="str">
        <f>IFERROR('AU2017-EDB (Adjusted)'!F88,)</f>
        <v>Auckland</v>
      </c>
      <c r="D78" s="65">
        <f>IFERROR('AU2017-EDB (Adjusted)'!H88,)</f>
        <v>6630</v>
      </c>
      <c r="E78" s="65">
        <f>IFERROR('AU2017-EDB (Adjusted)'!I88,)</f>
        <v>6950</v>
      </c>
      <c r="F78" s="65">
        <f>IFERROR('AU2017-EDB (Adjusted)'!J88,)</f>
        <v>7290</v>
      </c>
    </row>
    <row r="79" spans="1:6" x14ac:dyDescent="0.25">
      <c r="A79" s="60" t="str">
        <f>'AU2017-EDB (Adjusted)'!A89</f>
        <v>Glenfield North</v>
      </c>
      <c r="B79" s="60" t="str">
        <f>'AU2017-EDB (Adjusted)'!E89</f>
        <v>Vector Lines</v>
      </c>
      <c r="C79" s="60" t="str">
        <f>IFERROR('AU2017-EDB (Adjusted)'!F89,)</f>
        <v>Auckland</v>
      </c>
      <c r="D79" s="65">
        <f>IFERROR('AU2017-EDB (Adjusted)'!H89,)</f>
        <v>5080</v>
      </c>
      <c r="E79" s="65">
        <f>IFERROR('AU2017-EDB (Adjusted)'!I89,)</f>
        <v>5370</v>
      </c>
      <c r="F79" s="65">
        <f>IFERROR('AU2017-EDB (Adjusted)'!J89,)</f>
        <v>5520</v>
      </c>
    </row>
    <row r="80" spans="1:6" x14ac:dyDescent="0.25">
      <c r="A80" s="60" t="str">
        <f>'AU2017-EDB (Adjusted)'!A90</f>
        <v>Sunnynook</v>
      </c>
      <c r="B80" s="60" t="str">
        <f>'AU2017-EDB (Adjusted)'!E90</f>
        <v>Vector Lines</v>
      </c>
      <c r="C80" s="60" t="str">
        <f>IFERROR('AU2017-EDB (Adjusted)'!F90,)</f>
        <v>Auckland</v>
      </c>
      <c r="D80" s="65">
        <f>IFERROR('AU2017-EDB (Adjusted)'!H90,)</f>
        <v>7630</v>
      </c>
      <c r="E80" s="65">
        <f>IFERROR('AU2017-EDB (Adjusted)'!I90,)</f>
        <v>7890</v>
      </c>
      <c r="F80" s="65">
        <f>IFERROR('AU2017-EDB (Adjusted)'!J90,)</f>
        <v>8160</v>
      </c>
    </row>
    <row r="81" spans="1:6" x14ac:dyDescent="0.25">
      <c r="A81" s="60" t="str">
        <f>'AU2017-EDB (Adjusted)'!A91</f>
        <v>North Harbour West</v>
      </c>
      <c r="B81" s="60" t="str">
        <f>'AU2017-EDB (Adjusted)'!E91</f>
        <v>Vector Lines</v>
      </c>
      <c r="C81" s="60" t="str">
        <f>IFERROR('AU2017-EDB (Adjusted)'!F91,)</f>
        <v>Auckland</v>
      </c>
      <c r="D81" s="65">
        <f>IFERROR('AU2017-EDB (Adjusted)'!H91,)</f>
        <v>5920</v>
      </c>
      <c r="E81" s="65">
        <f>IFERROR('AU2017-EDB (Adjusted)'!I91,)</f>
        <v>6060</v>
      </c>
      <c r="F81" s="65">
        <f>IFERROR('AU2017-EDB (Adjusted)'!J91,)</f>
        <v>6190</v>
      </c>
    </row>
    <row r="82" spans="1:6" x14ac:dyDescent="0.25">
      <c r="A82" s="60" t="str">
        <f>'AU2017-EDB (Adjusted)'!A92</f>
        <v>Paremoremo East</v>
      </c>
      <c r="B82" s="60" t="str">
        <f>'AU2017-EDB (Adjusted)'!E92</f>
        <v>Vector Lines</v>
      </c>
      <c r="C82" s="60" t="str">
        <f>IFERROR('AU2017-EDB (Adjusted)'!F92,)</f>
        <v>Auckland</v>
      </c>
      <c r="D82" s="65">
        <f>IFERROR('AU2017-EDB (Adjusted)'!H92,)</f>
        <v>2930</v>
      </c>
      <c r="E82" s="65">
        <f>IFERROR('AU2017-EDB (Adjusted)'!I92,)</f>
        <v>3060</v>
      </c>
      <c r="F82" s="65">
        <f>IFERROR('AU2017-EDB (Adjusted)'!J92,)</f>
        <v>3200</v>
      </c>
    </row>
    <row r="83" spans="1:6" x14ac:dyDescent="0.25">
      <c r="A83" s="60" t="str">
        <f>'AU2017-EDB (Adjusted)'!A93</f>
        <v>Greenhithe</v>
      </c>
      <c r="B83" s="60" t="str">
        <f>'AU2017-EDB (Adjusted)'!E93</f>
        <v>Vector Lines</v>
      </c>
      <c r="C83" s="60" t="str">
        <f>IFERROR('AU2017-EDB (Adjusted)'!F93,)</f>
        <v>Auckland</v>
      </c>
      <c r="D83" s="65">
        <f>IFERROR('AU2017-EDB (Adjusted)'!H93,)</f>
        <v>10250</v>
      </c>
      <c r="E83" s="65">
        <f>IFERROR('AU2017-EDB (Adjusted)'!I93,)</f>
        <v>10650</v>
      </c>
      <c r="F83" s="65">
        <f>IFERROR('AU2017-EDB (Adjusted)'!J93,)</f>
        <v>11100</v>
      </c>
    </row>
    <row r="84" spans="1:6" x14ac:dyDescent="0.25">
      <c r="A84" s="60" t="str">
        <f>'AU2017-EDB (Adjusted)'!A94</f>
        <v>Sanson</v>
      </c>
      <c r="B84" s="60" t="str">
        <f>'AU2017-EDB (Adjusted)'!E94</f>
        <v>Powerco</v>
      </c>
      <c r="C84" s="60" t="str">
        <f>IFERROR('AU2017-EDB (Adjusted)'!F94,)</f>
        <v>Manawatu district</v>
      </c>
      <c r="D84" s="65">
        <f>IFERROR('AU2017-EDB (Adjusted)'!H94,)</f>
        <v>570</v>
      </c>
      <c r="E84" s="65">
        <f>IFERROR('AU2017-EDB (Adjusted)'!I94,)</f>
        <v>580</v>
      </c>
      <c r="F84" s="65">
        <f>IFERROR('AU2017-EDB (Adjusted)'!J94,)</f>
        <v>590</v>
      </c>
    </row>
    <row r="85" spans="1:6" x14ac:dyDescent="0.25">
      <c r="A85" s="60" t="str">
        <f>'AU2017-EDB (Adjusted)'!A95</f>
        <v>Ocean View</v>
      </c>
      <c r="B85" s="60" t="str">
        <f>'AU2017-EDB (Adjusted)'!E95</f>
        <v>Vector Lines</v>
      </c>
      <c r="C85" s="60" t="str">
        <f>IFERROR('AU2017-EDB (Adjusted)'!F95,)</f>
        <v>Auckland</v>
      </c>
      <c r="D85" s="65">
        <f>IFERROR('AU2017-EDB (Adjusted)'!H95,)</f>
        <v>5070</v>
      </c>
      <c r="E85" s="65">
        <f>IFERROR('AU2017-EDB (Adjusted)'!I95,)</f>
        <v>5430</v>
      </c>
      <c r="F85" s="65">
        <f>IFERROR('AU2017-EDB (Adjusted)'!J95,)</f>
        <v>5640</v>
      </c>
    </row>
    <row r="86" spans="1:6" x14ac:dyDescent="0.25">
      <c r="A86" s="60" t="str">
        <f>'AU2017-EDB (Adjusted)'!A96</f>
        <v>Henderson North</v>
      </c>
      <c r="B86" s="60" t="str">
        <f>'AU2017-EDB (Adjusted)'!E96</f>
        <v>Vector Lines</v>
      </c>
      <c r="C86" s="60" t="str">
        <f>IFERROR('AU2017-EDB (Adjusted)'!F96,)</f>
        <v>Auckland</v>
      </c>
      <c r="D86" s="65">
        <f>IFERROR('AU2017-EDB (Adjusted)'!H96,)</f>
        <v>6430</v>
      </c>
      <c r="E86" s="65">
        <f>IFERROR('AU2017-EDB (Adjusted)'!I96,)</f>
        <v>6780</v>
      </c>
      <c r="F86" s="65">
        <f>IFERROR('AU2017-EDB (Adjusted)'!J96,)</f>
        <v>7260</v>
      </c>
    </row>
    <row r="87" spans="1:6" x14ac:dyDescent="0.25">
      <c r="A87" s="60" t="str">
        <f>'AU2017-EDB (Adjusted)'!A97</f>
        <v>Fruitvale</v>
      </c>
      <c r="B87" s="60" t="str">
        <f>'AU2017-EDB (Adjusted)'!E97</f>
        <v>Vector Lines</v>
      </c>
      <c r="C87" s="60" t="str">
        <f>IFERROR('AU2017-EDB (Adjusted)'!F97,)</f>
        <v>Auckland</v>
      </c>
      <c r="D87" s="65">
        <f>IFERROR('AU2017-EDB (Adjusted)'!H97,)</f>
        <v>5310</v>
      </c>
      <c r="E87" s="65">
        <f>IFERROR('AU2017-EDB (Adjusted)'!I97,)</f>
        <v>5990</v>
      </c>
      <c r="F87" s="65">
        <f>IFERROR('AU2017-EDB (Adjusted)'!J97,)</f>
        <v>6410</v>
      </c>
    </row>
    <row r="88" spans="1:6" x14ac:dyDescent="0.25">
      <c r="A88" s="60" t="str">
        <f>'AU2017-EDB (Adjusted)'!A98</f>
        <v>Titirangi South</v>
      </c>
      <c r="B88" s="60" t="str">
        <f>'AU2017-EDB (Adjusted)'!E98</f>
        <v>Vector Lines</v>
      </c>
      <c r="C88" s="60" t="str">
        <f>IFERROR('AU2017-EDB (Adjusted)'!F98,)</f>
        <v>Auckland</v>
      </c>
      <c r="D88" s="65">
        <f>IFERROR('AU2017-EDB (Adjusted)'!H98,)</f>
        <v>3870</v>
      </c>
      <c r="E88" s="65">
        <f>IFERROR('AU2017-EDB (Adjusted)'!I98,)</f>
        <v>4040</v>
      </c>
      <c r="F88" s="65">
        <f>IFERROR('AU2017-EDB (Adjusted)'!J98,)</f>
        <v>4110</v>
      </c>
    </row>
    <row r="89" spans="1:6" x14ac:dyDescent="0.25">
      <c r="A89" s="60" t="str">
        <f>'AU2017-EDB (Adjusted)'!A99</f>
        <v>Laingholm</v>
      </c>
      <c r="B89" s="60" t="str">
        <f>'AU2017-EDB (Adjusted)'!E99</f>
        <v>Vector Lines</v>
      </c>
      <c r="C89" s="60" t="str">
        <f>IFERROR('AU2017-EDB (Adjusted)'!F99,)</f>
        <v>Auckland</v>
      </c>
      <c r="D89" s="65">
        <f>IFERROR('AU2017-EDB (Adjusted)'!H99,)</f>
        <v>2670</v>
      </c>
      <c r="E89" s="65">
        <f>IFERROR('AU2017-EDB (Adjusted)'!I99,)</f>
        <v>2740</v>
      </c>
      <c r="F89" s="65">
        <f>IFERROR('AU2017-EDB (Adjusted)'!J99,)</f>
        <v>2760</v>
      </c>
    </row>
    <row r="90" spans="1:6" x14ac:dyDescent="0.25">
      <c r="A90" s="60" t="str">
        <f>'AU2017-EDB (Adjusted)'!A100</f>
        <v>Oratia West</v>
      </c>
      <c r="B90" s="60" t="str">
        <f>'AU2017-EDB (Adjusted)'!E100</f>
        <v>Vector Lines</v>
      </c>
      <c r="C90" s="60" t="str">
        <f>IFERROR('AU2017-EDB (Adjusted)'!F100,)</f>
        <v>Auckland</v>
      </c>
      <c r="D90" s="65">
        <f>IFERROR('AU2017-EDB (Adjusted)'!H100,)</f>
        <v>250</v>
      </c>
      <c r="E90" s="65">
        <f>IFERROR('AU2017-EDB (Adjusted)'!I100,)</f>
        <v>250</v>
      </c>
      <c r="F90" s="65">
        <f>IFERROR('AU2017-EDB (Adjusted)'!J100,)</f>
        <v>260</v>
      </c>
    </row>
    <row r="91" spans="1:6" x14ac:dyDescent="0.25">
      <c r="A91" s="60" t="str">
        <f>'AU2017-EDB (Adjusted)'!A101</f>
        <v>Urlich</v>
      </c>
      <c r="B91" s="60" t="str">
        <f>'AU2017-EDB (Adjusted)'!E101</f>
        <v>Vector Lines</v>
      </c>
      <c r="C91" s="60" t="str">
        <f>IFERROR('AU2017-EDB (Adjusted)'!F101,)</f>
        <v>Auckland</v>
      </c>
      <c r="D91" s="65">
        <f>IFERROR('AU2017-EDB (Adjusted)'!H101,)</f>
        <v>2620</v>
      </c>
      <c r="E91" s="65">
        <f>IFERROR('AU2017-EDB (Adjusted)'!I101,)</f>
        <v>2730</v>
      </c>
      <c r="F91" s="65">
        <f>IFERROR('AU2017-EDB (Adjusted)'!J101,)</f>
        <v>2840</v>
      </c>
    </row>
    <row r="92" spans="1:6" x14ac:dyDescent="0.25">
      <c r="A92" s="60" t="str">
        <f>'AU2017-EDB (Adjusted)'!A102</f>
        <v>Ranui Domain</v>
      </c>
      <c r="B92" s="60" t="str">
        <f>'AU2017-EDB (Adjusted)'!E102</f>
        <v>Vector Lines</v>
      </c>
      <c r="C92" s="60" t="str">
        <f>IFERROR('AU2017-EDB (Adjusted)'!F102,)</f>
        <v>Auckland</v>
      </c>
      <c r="D92" s="65">
        <f>IFERROR('AU2017-EDB (Adjusted)'!H102,)</f>
        <v>3480</v>
      </c>
      <c r="E92" s="65">
        <f>IFERROR('AU2017-EDB (Adjusted)'!I102,)</f>
        <v>3640</v>
      </c>
      <c r="F92" s="65">
        <f>IFERROR('AU2017-EDB (Adjusted)'!J102,)</f>
        <v>3810</v>
      </c>
    </row>
    <row r="93" spans="1:6" x14ac:dyDescent="0.25">
      <c r="A93" s="60" t="str">
        <f>'AU2017-EDB (Adjusted)'!A103</f>
        <v>Kingdale</v>
      </c>
      <c r="B93" s="60" t="str">
        <f>'AU2017-EDB (Adjusted)'!E103</f>
        <v>Vector Lines</v>
      </c>
      <c r="C93" s="60" t="str">
        <f>IFERROR('AU2017-EDB (Adjusted)'!F103,)</f>
        <v>Auckland</v>
      </c>
      <c r="D93" s="65">
        <f>IFERROR('AU2017-EDB (Adjusted)'!H103,)</f>
        <v>4340</v>
      </c>
      <c r="E93" s="65">
        <f>IFERROR('AU2017-EDB (Adjusted)'!I103,)</f>
        <v>4960</v>
      </c>
      <c r="F93" s="65">
        <f>IFERROR('AU2017-EDB (Adjusted)'!J103,)</f>
        <v>5180</v>
      </c>
    </row>
    <row r="94" spans="1:6" x14ac:dyDescent="0.25">
      <c r="A94" s="60" t="str">
        <f>'AU2017-EDB (Adjusted)'!A104</f>
        <v>Westgate</v>
      </c>
      <c r="B94" s="60" t="str">
        <f>'AU2017-EDB (Adjusted)'!E104</f>
        <v>Vector Lines</v>
      </c>
      <c r="C94" s="60" t="str">
        <f>IFERROR('AU2017-EDB (Adjusted)'!F104,)</f>
        <v>Auckland</v>
      </c>
      <c r="D94" s="65">
        <f>IFERROR('AU2017-EDB (Adjusted)'!H104,)</f>
        <v>1690</v>
      </c>
      <c r="E94" s="65">
        <f>IFERROR('AU2017-EDB (Adjusted)'!I104,)</f>
        <v>2680</v>
      </c>
      <c r="F94" s="65">
        <f>IFERROR('AU2017-EDB (Adjusted)'!J104,)</f>
        <v>3200</v>
      </c>
    </row>
    <row r="95" spans="1:6" x14ac:dyDescent="0.25">
      <c r="A95" s="60" t="str">
        <f>'AU2017-EDB (Adjusted)'!A105</f>
        <v>Royal Road West</v>
      </c>
      <c r="B95" s="60" t="str">
        <f>'AU2017-EDB (Adjusted)'!E105</f>
        <v>Vector Lines</v>
      </c>
      <c r="C95" s="60" t="str">
        <f>IFERROR('AU2017-EDB (Adjusted)'!F105,)</f>
        <v>Auckland</v>
      </c>
      <c r="D95" s="65">
        <f>IFERROR('AU2017-EDB (Adjusted)'!H105,)</f>
        <v>3280</v>
      </c>
      <c r="E95" s="65">
        <f>IFERROR('AU2017-EDB (Adjusted)'!I105,)</f>
        <v>3480</v>
      </c>
      <c r="F95" s="65">
        <f>IFERROR('AU2017-EDB (Adjusted)'!J105,)</f>
        <v>3690</v>
      </c>
    </row>
    <row r="96" spans="1:6" x14ac:dyDescent="0.25">
      <c r="A96" s="60" t="str">
        <f>'AU2017-EDB (Adjusted)'!A106</f>
        <v>Waimumu North</v>
      </c>
      <c r="B96" s="60" t="str">
        <f>'AU2017-EDB (Adjusted)'!E106</f>
        <v>Vector Lines</v>
      </c>
      <c r="C96" s="60" t="str">
        <f>IFERROR('AU2017-EDB (Adjusted)'!F106,)</f>
        <v>Auckland</v>
      </c>
      <c r="D96" s="65">
        <f>IFERROR('AU2017-EDB (Adjusted)'!H106,)</f>
        <v>6750</v>
      </c>
      <c r="E96" s="65">
        <f>IFERROR('AU2017-EDB (Adjusted)'!I106,)</f>
        <v>7060</v>
      </c>
      <c r="F96" s="65">
        <f>IFERROR('AU2017-EDB (Adjusted)'!J106,)</f>
        <v>7350</v>
      </c>
    </row>
    <row r="97" spans="1:6" x14ac:dyDescent="0.25">
      <c r="A97" s="60" t="str">
        <f>'AU2017-EDB (Adjusted)'!A107</f>
        <v>Taupaki</v>
      </c>
      <c r="B97" s="60" t="str">
        <f>'AU2017-EDB (Adjusted)'!E107</f>
        <v>Vector Lines</v>
      </c>
      <c r="C97" s="60" t="str">
        <f>IFERROR('AU2017-EDB (Adjusted)'!F107,)</f>
        <v>Auckland</v>
      </c>
      <c r="D97" s="65">
        <f>IFERROR('AU2017-EDB (Adjusted)'!H107,)</f>
        <v>970</v>
      </c>
      <c r="E97" s="65">
        <f>IFERROR('AU2017-EDB (Adjusted)'!I107,)</f>
        <v>990</v>
      </c>
      <c r="F97" s="65">
        <f>IFERROR('AU2017-EDB (Adjusted)'!J107,)</f>
        <v>1010</v>
      </c>
    </row>
    <row r="98" spans="1:6" x14ac:dyDescent="0.25">
      <c r="A98" s="60" t="str">
        <f>'AU2017-EDB (Adjusted)'!A108</f>
        <v>Karekare</v>
      </c>
      <c r="B98" s="60" t="str">
        <f>'AU2017-EDB (Adjusted)'!E108</f>
        <v>Vector Lines</v>
      </c>
      <c r="C98" s="60" t="str">
        <f>IFERROR('AU2017-EDB (Adjusted)'!F108,)</f>
        <v>Auckland</v>
      </c>
      <c r="D98" s="65">
        <f>IFERROR('AU2017-EDB (Adjusted)'!H108,)</f>
        <v>2960</v>
      </c>
      <c r="E98" s="65">
        <f>IFERROR('AU2017-EDB (Adjusted)'!I108,)</f>
        <v>3110</v>
      </c>
      <c r="F98" s="65">
        <f>IFERROR('AU2017-EDB (Adjusted)'!J108,)</f>
        <v>3240</v>
      </c>
    </row>
    <row r="99" spans="1:6" x14ac:dyDescent="0.25">
      <c r="A99" s="60" t="str">
        <f>'AU2017-EDB (Adjusted)'!A109</f>
        <v>Freemans Bay</v>
      </c>
      <c r="B99" s="60" t="str">
        <f>'AU2017-EDB (Adjusted)'!E109</f>
        <v>Vector Lines</v>
      </c>
      <c r="C99" s="60" t="str">
        <f>IFERROR('AU2017-EDB (Adjusted)'!F109,)</f>
        <v>Auckland</v>
      </c>
      <c r="D99" s="65">
        <f>IFERROR('AU2017-EDB (Adjusted)'!H109,)</f>
        <v>4830</v>
      </c>
      <c r="E99" s="65">
        <f>IFERROR('AU2017-EDB (Adjusted)'!I109,)</f>
        <v>5500</v>
      </c>
      <c r="F99" s="65">
        <f>IFERROR('AU2017-EDB (Adjusted)'!J109,)</f>
        <v>6040</v>
      </c>
    </row>
    <row r="100" spans="1:6" x14ac:dyDescent="0.25">
      <c r="A100" s="60" t="str">
        <f>'AU2017-EDB (Adjusted)'!A110</f>
        <v>Oroua Downs-Waitohi</v>
      </c>
      <c r="B100" s="60" t="str">
        <f>'AU2017-EDB (Adjusted)'!E110</f>
        <v>Powerco</v>
      </c>
      <c r="C100" s="60" t="str">
        <f>IFERROR('AU2017-EDB (Adjusted)'!F110,)</f>
        <v>Manawatu district</v>
      </c>
      <c r="D100" s="65">
        <f>IFERROR('AU2017-EDB (Adjusted)'!H110,)</f>
        <v>3570</v>
      </c>
      <c r="E100" s="65">
        <f>IFERROR('AU2017-EDB (Adjusted)'!I110,)</f>
        <v>3770</v>
      </c>
      <c r="F100" s="65">
        <f>IFERROR('AU2017-EDB (Adjusted)'!J110,)</f>
        <v>3940</v>
      </c>
    </row>
    <row r="101" spans="1:6" x14ac:dyDescent="0.25">
      <c r="A101" s="60" t="str">
        <f>'AU2017-EDB (Adjusted)'!A111</f>
        <v>Moutoa</v>
      </c>
      <c r="B101" s="60" t="str">
        <f>'AU2017-EDB (Adjusted)'!E111</f>
        <v>Electra</v>
      </c>
      <c r="C101" s="60" t="str">
        <f>IFERROR('AU2017-EDB (Adjusted)'!F111,)</f>
        <v>Horowhenua district</v>
      </c>
      <c r="D101" s="65">
        <f>IFERROR('AU2017-EDB (Adjusted)'!H111,)</f>
        <v>980</v>
      </c>
      <c r="E101" s="65">
        <f>IFERROR('AU2017-EDB (Adjusted)'!I111,)</f>
        <v>1010</v>
      </c>
      <c r="F101" s="65">
        <f>IFERROR('AU2017-EDB (Adjusted)'!J111,)</f>
        <v>1030</v>
      </c>
    </row>
    <row r="102" spans="1:6" x14ac:dyDescent="0.25">
      <c r="A102" s="60" t="str">
        <f>'AU2017-EDB (Adjusted)'!A112</f>
        <v>Greenhills</v>
      </c>
      <c r="B102" s="60" t="str">
        <f>'AU2017-EDB (Adjusted)'!E112</f>
        <v>The Power Company</v>
      </c>
      <c r="C102" s="60" t="str">
        <f>IFERROR('AU2017-EDB (Adjusted)'!F112,)</f>
        <v>Invercargill city</v>
      </c>
      <c r="D102" s="65">
        <f>IFERROR('AU2017-EDB (Adjusted)'!H112,)</f>
        <v>950</v>
      </c>
      <c r="E102" s="65">
        <f>IFERROR('AU2017-EDB (Adjusted)'!I112,)</f>
        <v>1000</v>
      </c>
      <c r="F102" s="65">
        <f>IFERROR('AU2017-EDB (Adjusted)'!J112,)</f>
        <v>1040</v>
      </c>
    </row>
    <row r="103" spans="1:6" x14ac:dyDescent="0.25">
      <c r="A103" s="60" t="str">
        <f>'AU2017-EDB (Adjusted)'!A113</f>
        <v>Auckland Central East</v>
      </c>
      <c r="B103" s="60" t="str">
        <f>'AU2017-EDB (Adjusted)'!E113</f>
        <v>Vector Lines</v>
      </c>
      <c r="C103" s="60" t="str">
        <f>IFERROR('AU2017-EDB (Adjusted)'!F113,)</f>
        <v>Auckland</v>
      </c>
      <c r="D103" s="65">
        <f>IFERROR('AU2017-EDB (Adjusted)'!H113,)</f>
        <v>18050</v>
      </c>
      <c r="E103" s="65">
        <f>IFERROR('AU2017-EDB (Adjusted)'!I113,)</f>
        <v>22100</v>
      </c>
      <c r="F103" s="65">
        <f>IFERROR('AU2017-EDB (Adjusted)'!J113,)</f>
        <v>23700</v>
      </c>
    </row>
    <row r="104" spans="1:6" x14ac:dyDescent="0.25">
      <c r="A104" s="60" t="str">
        <f>'AU2017-EDB (Adjusted)'!A114</f>
        <v>Newton</v>
      </c>
      <c r="B104" s="60" t="str">
        <f>'AU2017-EDB (Adjusted)'!E114</f>
        <v>Vector Lines</v>
      </c>
      <c r="C104" s="60" t="str">
        <f>IFERROR('AU2017-EDB (Adjusted)'!F114,)</f>
        <v>Auckland</v>
      </c>
      <c r="D104" s="65">
        <f>IFERROR('AU2017-EDB (Adjusted)'!H114,)</f>
        <v>2970</v>
      </c>
      <c r="E104" s="65">
        <f>IFERROR('AU2017-EDB (Adjusted)'!I114,)</f>
        <v>3540</v>
      </c>
      <c r="F104" s="65">
        <f>IFERROR('AU2017-EDB (Adjusted)'!J114,)</f>
        <v>3750</v>
      </c>
    </row>
    <row r="105" spans="1:6" x14ac:dyDescent="0.25">
      <c r="A105" s="60" t="str">
        <f>'AU2017-EDB (Adjusted)'!A115</f>
        <v>Rosebank</v>
      </c>
      <c r="B105" s="60" t="str">
        <f>'AU2017-EDB (Adjusted)'!E115</f>
        <v>Vector Lines</v>
      </c>
      <c r="C105" s="60" t="str">
        <f>IFERROR('AU2017-EDB (Adjusted)'!F115,)</f>
        <v>Auckland</v>
      </c>
      <c r="D105" s="65">
        <f>IFERROR('AU2017-EDB (Adjusted)'!H115,)</f>
        <v>5420</v>
      </c>
      <c r="E105" s="65">
        <f>IFERROR('AU2017-EDB (Adjusted)'!I115,)</f>
        <v>5680</v>
      </c>
      <c r="F105" s="65">
        <f>IFERROR('AU2017-EDB (Adjusted)'!J115,)</f>
        <v>5920</v>
      </c>
    </row>
    <row r="106" spans="1:6" x14ac:dyDescent="0.25">
      <c r="A106" s="60" t="str">
        <f>'AU2017-EDB (Adjusted)'!A116</f>
        <v>Mt Hobson</v>
      </c>
      <c r="B106" s="60" t="str">
        <f>'AU2017-EDB (Adjusted)'!E116</f>
        <v>Vector Lines</v>
      </c>
      <c r="C106" s="60" t="str">
        <f>IFERROR('AU2017-EDB (Adjusted)'!F116,)</f>
        <v>Auckland</v>
      </c>
      <c r="D106" s="65">
        <f>IFERROR('AU2017-EDB (Adjusted)'!H116,)</f>
        <v>1870</v>
      </c>
      <c r="E106" s="65">
        <f>IFERROR('AU2017-EDB (Adjusted)'!I116,)</f>
        <v>2280</v>
      </c>
      <c r="F106" s="65">
        <f>IFERROR('AU2017-EDB (Adjusted)'!J116,)</f>
        <v>2690</v>
      </c>
    </row>
    <row r="107" spans="1:6" x14ac:dyDescent="0.25">
      <c r="A107" s="60" t="str">
        <f>'AU2017-EDB (Adjusted)'!A117</f>
        <v>Remuera West</v>
      </c>
      <c r="B107" s="60" t="str">
        <f>'AU2017-EDB (Adjusted)'!E117</f>
        <v>Vector Lines</v>
      </c>
      <c r="C107" s="60" t="str">
        <f>IFERROR('AU2017-EDB (Adjusted)'!F117,)</f>
        <v>Auckland</v>
      </c>
      <c r="D107" s="65">
        <f>IFERROR('AU2017-EDB (Adjusted)'!H117,)</f>
        <v>3890</v>
      </c>
      <c r="E107" s="65">
        <f>IFERROR('AU2017-EDB (Adjusted)'!I117,)</f>
        <v>4180</v>
      </c>
      <c r="F107" s="65">
        <f>IFERROR('AU2017-EDB (Adjusted)'!J117,)</f>
        <v>4440</v>
      </c>
    </row>
    <row r="108" spans="1:6" x14ac:dyDescent="0.25">
      <c r="A108" s="60" t="str">
        <f>'AU2017-EDB (Adjusted)'!A118</f>
        <v>Waitaramoa</v>
      </c>
      <c r="B108" s="60" t="str">
        <f>'AU2017-EDB (Adjusted)'!E118</f>
        <v>Vector Lines</v>
      </c>
      <c r="C108" s="60" t="str">
        <f>IFERROR('AU2017-EDB (Adjusted)'!F118,)</f>
        <v>Auckland</v>
      </c>
      <c r="D108" s="65">
        <f>IFERROR('AU2017-EDB (Adjusted)'!H118,)</f>
        <v>4450</v>
      </c>
      <c r="E108" s="65">
        <f>IFERROR('AU2017-EDB (Adjusted)'!I118,)</f>
        <v>4730</v>
      </c>
      <c r="F108" s="65">
        <f>IFERROR('AU2017-EDB (Adjusted)'!J118,)</f>
        <v>4970</v>
      </c>
    </row>
    <row r="109" spans="1:6" x14ac:dyDescent="0.25">
      <c r="A109" s="60" t="str">
        <f>'AU2017-EDB (Adjusted)'!A119</f>
        <v>Opiki</v>
      </c>
      <c r="B109" s="60" t="str">
        <f>'AU2017-EDB (Adjusted)'!E119</f>
        <v>Electra</v>
      </c>
      <c r="C109" s="60" t="str">
        <f>IFERROR('AU2017-EDB (Adjusted)'!F119,)</f>
        <v>Horowhenua district</v>
      </c>
      <c r="D109" s="65">
        <f>IFERROR('AU2017-EDB (Adjusted)'!H119,)</f>
        <v>570</v>
      </c>
      <c r="E109" s="65">
        <f>IFERROR('AU2017-EDB (Adjusted)'!I119,)</f>
        <v>590</v>
      </c>
      <c r="F109" s="65">
        <f>IFERROR('AU2017-EDB (Adjusted)'!J119,)</f>
        <v>610</v>
      </c>
    </row>
    <row r="110" spans="1:6" x14ac:dyDescent="0.25">
      <c r="A110" s="60" t="str">
        <f>'AU2017-EDB (Adjusted)'!A120</f>
        <v>Mangaore-Manakau</v>
      </c>
      <c r="B110" s="60" t="str">
        <f>'AU2017-EDB (Adjusted)'!E120</f>
        <v>Electra</v>
      </c>
      <c r="C110" s="60" t="str">
        <f>IFERROR('AU2017-EDB (Adjusted)'!F120,)</f>
        <v>Horowhenua district</v>
      </c>
      <c r="D110" s="65">
        <f>IFERROR('AU2017-EDB (Adjusted)'!H120,)</f>
        <v>3500</v>
      </c>
      <c r="E110" s="65">
        <f>IFERROR('AU2017-EDB (Adjusted)'!I120,)</f>
        <v>3600</v>
      </c>
      <c r="F110" s="65">
        <f>IFERROR('AU2017-EDB (Adjusted)'!J120,)</f>
        <v>3690</v>
      </c>
    </row>
    <row r="111" spans="1:6" x14ac:dyDescent="0.25">
      <c r="A111" s="60" t="str">
        <f>'AU2017-EDB (Adjusted)'!A121</f>
        <v>Otaki Forks</v>
      </c>
      <c r="B111" s="60" t="str">
        <f>'AU2017-EDB (Adjusted)'!E121</f>
        <v>Electra</v>
      </c>
      <c r="C111" s="60" t="str">
        <f>IFERROR('AU2017-EDB (Adjusted)'!F121,)</f>
        <v>Kapiti Coast district</v>
      </c>
      <c r="D111" s="65">
        <f>IFERROR('AU2017-EDB (Adjusted)'!H121,)</f>
        <v>1590</v>
      </c>
      <c r="E111" s="65">
        <f>IFERROR('AU2017-EDB (Adjusted)'!I121,)</f>
        <v>1640</v>
      </c>
      <c r="F111" s="65">
        <f>IFERROR('AU2017-EDB (Adjusted)'!J121,)</f>
        <v>1680</v>
      </c>
    </row>
    <row r="112" spans="1:6" x14ac:dyDescent="0.25">
      <c r="A112" s="60" t="str">
        <f>'AU2017-EDB (Adjusted)'!A122</f>
        <v>Mataura</v>
      </c>
      <c r="B112" s="60" t="str">
        <f>'AU2017-EDB (Adjusted)'!E122</f>
        <v>The Power Company</v>
      </c>
      <c r="C112" s="60" t="str">
        <f>IFERROR('AU2017-EDB (Adjusted)'!F122,)</f>
        <v>Gore district</v>
      </c>
      <c r="D112" s="65">
        <f>IFERROR('AU2017-EDB (Adjusted)'!H122,)</f>
        <v>1580</v>
      </c>
      <c r="E112" s="65">
        <f>IFERROR('AU2017-EDB (Adjusted)'!I122,)</f>
        <v>1570</v>
      </c>
      <c r="F112" s="65">
        <f>IFERROR('AU2017-EDB (Adjusted)'!J122,)</f>
        <v>1540</v>
      </c>
    </row>
    <row r="113" spans="1:6" x14ac:dyDescent="0.25">
      <c r="A113" s="60" t="str">
        <f>'AU2017-EDB (Adjusted)'!A123</f>
        <v>Kohimarama West</v>
      </c>
      <c r="B113" s="60" t="str">
        <f>'AU2017-EDB (Adjusted)'!E123</f>
        <v>Vector Lines</v>
      </c>
      <c r="C113" s="60" t="str">
        <f>IFERROR('AU2017-EDB (Adjusted)'!F123,)</f>
        <v>Auckland</v>
      </c>
      <c r="D113" s="65">
        <f>IFERROR('AU2017-EDB (Adjusted)'!H123,)</f>
        <v>3880</v>
      </c>
      <c r="E113" s="65">
        <f>IFERROR('AU2017-EDB (Adjusted)'!I123,)</f>
        <v>4120</v>
      </c>
      <c r="F113" s="65">
        <f>IFERROR('AU2017-EDB (Adjusted)'!J123,)</f>
        <v>4270</v>
      </c>
    </row>
    <row r="114" spans="1:6" x14ac:dyDescent="0.25">
      <c r="A114" s="60" t="str">
        <f>'AU2017-EDB (Adjusted)'!A124</f>
        <v>Sandringham North</v>
      </c>
      <c r="B114" s="60" t="str">
        <f>'AU2017-EDB (Adjusted)'!E124</f>
        <v>Vector Lines</v>
      </c>
      <c r="C114" s="60" t="str">
        <f>IFERROR('AU2017-EDB (Adjusted)'!F124,)</f>
        <v>Auckland</v>
      </c>
      <c r="D114" s="65">
        <f>IFERROR('AU2017-EDB (Adjusted)'!H124,)</f>
        <v>3630</v>
      </c>
      <c r="E114" s="65">
        <f>IFERROR('AU2017-EDB (Adjusted)'!I124,)</f>
        <v>3770</v>
      </c>
      <c r="F114" s="65">
        <f>IFERROR('AU2017-EDB (Adjusted)'!J124,)</f>
        <v>3910</v>
      </c>
    </row>
    <row r="115" spans="1:6" x14ac:dyDescent="0.25">
      <c r="A115" s="60" t="str">
        <f>'AU2017-EDB (Adjusted)'!A125</f>
        <v>Wesley</v>
      </c>
      <c r="B115" s="60" t="str">
        <f>'AU2017-EDB (Adjusted)'!E125</f>
        <v>Vector Lines</v>
      </c>
      <c r="C115" s="60" t="str">
        <f>IFERROR('AU2017-EDB (Adjusted)'!F125,)</f>
        <v>Auckland</v>
      </c>
      <c r="D115" s="65">
        <f>IFERROR('AU2017-EDB (Adjusted)'!H125,)</f>
        <v>3420</v>
      </c>
      <c r="E115" s="65">
        <f>IFERROR('AU2017-EDB (Adjusted)'!I125,)</f>
        <v>3660</v>
      </c>
      <c r="F115" s="65">
        <f>IFERROR('AU2017-EDB (Adjusted)'!J125,)</f>
        <v>3910</v>
      </c>
    </row>
    <row r="116" spans="1:6" x14ac:dyDescent="0.25">
      <c r="A116" s="60" t="str">
        <f>'AU2017-EDB (Adjusted)'!A126</f>
        <v>Mt St John</v>
      </c>
      <c r="B116" s="60" t="str">
        <f>'AU2017-EDB (Adjusted)'!E126</f>
        <v>Vector Lines</v>
      </c>
      <c r="C116" s="60" t="str">
        <f>IFERROR('AU2017-EDB (Adjusted)'!F126,)</f>
        <v>Auckland</v>
      </c>
      <c r="D116" s="65">
        <f>IFERROR('AU2017-EDB (Adjusted)'!H126,)</f>
        <v>5500</v>
      </c>
      <c r="E116" s="65">
        <f>IFERROR('AU2017-EDB (Adjusted)'!I126,)</f>
        <v>5850</v>
      </c>
      <c r="F116" s="65">
        <f>IFERROR('AU2017-EDB (Adjusted)'!J126,)</f>
        <v>6090</v>
      </c>
    </row>
    <row r="117" spans="1:6" x14ac:dyDescent="0.25">
      <c r="A117" s="60" t="str">
        <f>'AU2017-EDB (Adjusted)'!A127</f>
        <v>Mt Wellington North</v>
      </c>
      <c r="B117" s="60" t="str">
        <f>'AU2017-EDB (Adjusted)'!E127</f>
        <v>Vector Lines</v>
      </c>
      <c r="C117" s="60" t="str">
        <f>IFERROR('AU2017-EDB (Adjusted)'!F127,)</f>
        <v>Auckland</v>
      </c>
      <c r="D117" s="65">
        <f>IFERROR('AU2017-EDB (Adjusted)'!H127,)</f>
        <v>3680</v>
      </c>
      <c r="E117" s="65">
        <f>IFERROR('AU2017-EDB (Adjusted)'!I127,)</f>
        <v>4030</v>
      </c>
      <c r="F117" s="65">
        <f>IFERROR('AU2017-EDB (Adjusted)'!J127,)</f>
        <v>4400</v>
      </c>
    </row>
    <row r="118" spans="1:6" x14ac:dyDescent="0.25">
      <c r="A118" s="60" t="str">
        <f>'AU2017-EDB (Adjusted)'!A128</f>
        <v>Mt Wellington South</v>
      </c>
      <c r="B118" s="60" t="str">
        <f>'AU2017-EDB (Adjusted)'!E128</f>
        <v>Vector Lines</v>
      </c>
      <c r="C118" s="60" t="str">
        <f>IFERROR('AU2017-EDB (Adjusted)'!F128,)</f>
        <v>Auckland</v>
      </c>
      <c r="D118" s="65">
        <f>IFERROR('AU2017-EDB (Adjusted)'!H128,)</f>
        <v>6910</v>
      </c>
      <c r="E118" s="65">
        <f>IFERROR('AU2017-EDB (Adjusted)'!I128,)</f>
        <v>8560</v>
      </c>
      <c r="F118" s="65">
        <f>IFERROR('AU2017-EDB (Adjusted)'!J128,)</f>
        <v>10300</v>
      </c>
    </row>
    <row r="119" spans="1:6" x14ac:dyDescent="0.25">
      <c r="A119" s="60" t="str">
        <f>'AU2017-EDB (Adjusted)'!A129</f>
        <v>Waiheke Island</v>
      </c>
      <c r="B119" s="60" t="str">
        <f>'AU2017-EDB (Adjusted)'!E129</f>
        <v>Vector Lines</v>
      </c>
      <c r="C119" s="60" t="str">
        <f>IFERROR('AU2017-EDB (Adjusted)'!F129,)</f>
        <v>Auckland</v>
      </c>
      <c r="D119" s="65">
        <f>IFERROR('AU2017-EDB (Adjusted)'!H129,)</f>
        <v>9460</v>
      </c>
      <c r="E119" s="65">
        <f>IFERROR('AU2017-EDB (Adjusted)'!I129,)</f>
        <v>10000</v>
      </c>
      <c r="F119" s="65">
        <f>IFERROR('AU2017-EDB (Adjusted)'!J129,)</f>
        <v>10550</v>
      </c>
    </row>
    <row r="120" spans="1:6" x14ac:dyDescent="0.25">
      <c r="A120" s="60" t="str">
        <f>'AU2017-EDB (Adjusted)'!A130</f>
        <v>Bays-Waiheke Island</v>
      </c>
      <c r="B120" s="60" t="str">
        <f>'AU2017-EDB (Adjusted)'!E130</f>
        <v>Vector Lines</v>
      </c>
      <c r="C120" s="60" t="str">
        <f>IFERROR('AU2017-EDB (Adjusted)'!F130,)</f>
        <v>Auckland</v>
      </c>
      <c r="D120" s="65">
        <f>IFERROR('AU2017-EDB (Adjusted)'!H130,)</f>
        <v>20</v>
      </c>
      <c r="E120" s="65">
        <f>IFERROR('AU2017-EDB (Adjusted)'!I130,)</f>
        <v>20</v>
      </c>
      <c r="F120" s="65">
        <f>IFERROR('AU2017-EDB (Adjusted)'!J130,)</f>
        <v>20</v>
      </c>
    </row>
    <row r="121" spans="1:6" x14ac:dyDescent="0.25">
      <c r="A121" s="60" t="str">
        <f>'AU2017-EDB (Adjusted)'!A131</f>
        <v>Tidal-Waiheke Island</v>
      </c>
      <c r="B121" s="60" t="str">
        <f>'AU2017-EDB (Adjusted)'!E131</f>
        <v>None</v>
      </c>
      <c r="C121" s="60" t="str">
        <f>IFERROR('AU2017-EDB (Adjusted)'!F131,)</f>
        <v>Auckland</v>
      </c>
      <c r="D121" s="65">
        <f>IFERROR('AU2017-EDB (Adjusted)'!H131,)</f>
        <v>0</v>
      </c>
      <c r="E121" s="65">
        <f>IFERROR('AU2017-EDB (Adjusted)'!I131,)</f>
        <v>0</v>
      </c>
      <c r="F121" s="65">
        <f>IFERROR('AU2017-EDB (Adjusted)'!J131,)</f>
        <v>0</v>
      </c>
    </row>
    <row r="122" spans="1:6" x14ac:dyDescent="0.25">
      <c r="A122" s="60" t="str">
        <f>'AU2017-EDB (Adjusted)'!A132</f>
        <v>Islands-Motutapu Rangitoto Rakino</v>
      </c>
      <c r="B122" s="60" t="str">
        <f>'AU2017-EDB (Adjusted)'!E132</f>
        <v>None</v>
      </c>
      <c r="C122" s="60" t="str">
        <f>IFERROR('AU2017-EDB (Adjusted)'!F132,)</f>
        <v>Auckland</v>
      </c>
      <c r="D122" s="65">
        <f>IFERROR('AU2017-EDB (Adjusted)'!H132,)</f>
        <v>60</v>
      </c>
      <c r="E122" s="65">
        <f>IFERROR('AU2017-EDB (Adjusted)'!I132,)</f>
        <v>60</v>
      </c>
      <c r="F122" s="65">
        <f>IFERROR('AU2017-EDB (Adjusted)'!J132,)</f>
        <v>60</v>
      </c>
    </row>
    <row r="123" spans="1:6" x14ac:dyDescent="0.25">
      <c r="A123" s="60" t="str">
        <f>'AU2017-EDB (Adjusted)'!A133</f>
        <v>Great Barrier Island</v>
      </c>
      <c r="B123" s="60" t="str">
        <f>'AU2017-EDB (Adjusted)'!E133</f>
        <v>Vector Lines</v>
      </c>
      <c r="C123" s="60" t="str">
        <f>IFERROR('AU2017-EDB (Adjusted)'!F133,)</f>
        <v>Auckland</v>
      </c>
      <c r="D123" s="65">
        <f>IFERROR('AU2017-EDB (Adjusted)'!H133,)</f>
        <v>920</v>
      </c>
      <c r="E123" s="65">
        <f>IFERROR('AU2017-EDB (Adjusted)'!I133,)</f>
        <v>940</v>
      </c>
      <c r="F123" s="65">
        <f>IFERROR('AU2017-EDB (Adjusted)'!J133,)</f>
        <v>950</v>
      </c>
    </row>
    <row r="124" spans="1:6" x14ac:dyDescent="0.25">
      <c r="A124" s="60" t="str">
        <f>'AU2017-EDB (Adjusted)'!A134</f>
        <v>Harania West</v>
      </c>
      <c r="B124" s="60" t="str">
        <f>'AU2017-EDB (Adjusted)'!E134</f>
        <v>Vector Lines</v>
      </c>
      <c r="C124" s="60" t="str">
        <f>IFERROR('AU2017-EDB (Adjusted)'!F134,)</f>
        <v>Auckland</v>
      </c>
      <c r="D124" s="65">
        <f>IFERROR('AU2017-EDB (Adjusted)'!H134,)</f>
        <v>5570</v>
      </c>
      <c r="E124" s="65">
        <f>IFERROR('AU2017-EDB (Adjusted)'!I134,)</f>
        <v>5840</v>
      </c>
      <c r="F124" s="65">
        <f>IFERROR('AU2017-EDB (Adjusted)'!J134,)</f>
        <v>6000</v>
      </c>
    </row>
    <row r="125" spans="1:6" x14ac:dyDescent="0.25">
      <c r="A125" s="60" t="str">
        <f>'AU2017-EDB (Adjusted)'!A135</f>
        <v>Eden Road-Hill Top</v>
      </c>
      <c r="B125" s="60" t="str">
        <f>'AU2017-EDB (Adjusted)'!E135</f>
        <v>Counties Power</v>
      </c>
      <c r="C125" s="60" t="str">
        <f>IFERROR('AU2017-EDB (Adjusted)'!F135,)</f>
        <v>Auckland</v>
      </c>
      <c r="D125" s="65">
        <f>IFERROR('AU2017-EDB (Adjusted)'!H135,)</f>
        <v>850</v>
      </c>
      <c r="E125" s="65">
        <f>IFERROR('AU2017-EDB (Adjusted)'!I135,)</f>
        <v>1100</v>
      </c>
      <c r="F125" s="65">
        <f>IFERROR('AU2017-EDB (Adjusted)'!J135,)</f>
        <v>1360</v>
      </c>
    </row>
    <row r="126" spans="1:6" x14ac:dyDescent="0.25">
      <c r="A126" s="60" t="str">
        <f>'AU2017-EDB (Adjusted)'!A136</f>
        <v>Mangatawhiri</v>
      </c>
      <c r="B126" s="60" t="str">
        <f>'AU2017-EDB (Adjusted)'!E136</f>
        <v>Counties Power</v>
      </c>
      <c r="C126" s="60" t="str">
        <f>IFERROR('AU2017-EDB (Adjusted)'!F136,)</f>
        <v>Waikato district</v>
      </c>
      <c r="D126" s="65">
        <f>IFERROR('AU2017-EDB (Adjusted)'!H136,)</f>
        <v>1820</v>
      </c>
      <c r="E126" s="65">
        <f>IFERROR('AU2017-EDB (Adjusted)'!I136,)</f>
        <v>1930</v>
      </c>
      <c r="F126" s="65">
        <f>IFERROR('AU2017-EDB (Adjusted)'!J136,)</f>
        <v>2030</v>
      </c>
    </row>
    <row r="127" spans="1:6" x14ac:dyDescent="0.25">
      <c r="A127" s="60" t="str">
        <f>'AU2017-EDB (Adjusted)'!A137</f>
        <v>Kaiaua</v>
      </c>
      <c r="B127" s="60" t="str">
        <f>'AU2017-EDB (Adjusted)'!E137</f>
        <v>Counties Power</v>
      </c>
      <c r="C127" s="60" t="str">
        <f>IFERROR('AU2017-EDB (Adjusted)'!F137,)</f>
        <v>Hauraki district</v>
      </c>
      <c r="D127" s="65">
        <f>IFERROR('AU2017-EDB (Adjusted)'!H137,)</f>
        <v>910</v>
      </c>
      <c r="E127" s="65">
        <f>IFERROR('AU2017-EDB (Adjusted)'!I137,)</f>
        <v>930</v>
      </c>
      <c r="F127" s="65">
        <f>IFERROR('AU2017-EDB (Adjusted)'!J137,)</f>
        <v>940</v>
      </c>
    </row>
    <row r="128" spans="1:6" x14ac:dyDescent="0.25">
      <c r="A128" s="60" t="str">
        <f>'AU2017-EDB (Adjusted)'!A138</f>
        <v>Awhitu</v>
      </c>
      <c r="B128" s="60" t="str">
        <f>'AU2017-EDB (Adjusted)'!E138</f>
        <v>Counties Power</v>
      </c>
      <c r="C128" s="60" t="str">
        <f>IFERROR('AU2017-EDB (Adjusted)'!F138,)</f>
        <v>Auckland</v>
      </c>
      <c r="D128" s="65">
        <f>IFERROR('AU2017-EDB (Adjusted)'!H138,)</f>
        <v>2820</v>
      </c>
      <c r="E128" s="65">
        <f>IFERROR('AU2017-EDB (Adjusted)'!I138,)</f>
        <v>3080</v>
      </c>
      <c r="F128" s="65">
        <f>IFERROR('AU2017-EDB (Adjusted)'!J138,)</f>
        <v>3340</v>
      </c>
    </row>
    <row r="129" spans="1:6" x14ac:dyDescent="0.25">
      <c r="A129" s="60" t="str">
        <f>'AU2017-EDB (Adjusted)'!A139</f>
        <v>Glenbrook</v>
      </c>
      <c r="B129" s="60" t="str">
        <f>'AU2017-EDB (Adjusted)'!E139</f>
        <v>Counties Power</v>
      </c>
      <c r="C129" s="60" t="str">
        <f>IFERROR('AU2017-EDB (Adjusted)'!F139,)</f>
        <v>Auckland</v>
      </c>
      <c r="D129" s="65">
        <f>IFERROR('AU2017-EDB (Adjusted)'!H139,)</f>
        <v>2420</v>
      </c>
      <c r="E129" s="65">
        <f>IFERROR('AU2017-EDB (Adjusted)'!I139,)</f>
        <v>3240</v>
      </c>
      <c r="F129" s="65">
        <f>IFERROR('AU2017-EDB (Adjusted)'!J139,)</f>
        <v>4120</v>
      </c>
    </row>
    <row r="130" spans="1:6" x14ac:dyDescent="0.25">
      <c r="A130" s="60" t="str">
        <f>'AU2017-EDB (Adjusted)'!A140</f>
        <v>Otaua</v>
      </c>
      <c r="B130" s="60" t="str">
        <f>'AU2017-EDB (Adjusted)'!E140</f>
        <v>Counties Power</v>
      </c>
      <c r="C130" s="60" t="str">
        <f>IFERROR('AU2017-EDB (Adjusted)'!F140,)</f>
        <v>Waikato district</v>
      </c>
      <c r="D130" s="65">
        <f>IFERROR('AU2017-EDB (Adjusted)'!H140,)</f>
        <v>2540</v>
      </c>
      <c r="E130" s="65">
        <f>IFERROR('AU2017-EDB (Adjusted)'!I140,)</f>
        <v>2620</v>
      </c>
      <c r="F130" s="65">
        <f>IFERROR('AU2017-EDB (Adjusted)'!J140,)</f>
        <v>2690</v>
      </c>
    </row>
    <row r="131" spans="1:6" x14ac:dyDescent="0.25">
      <c r="A131" s="60" t="str">
        <f>'AU2017-EDB (Adjusted)'!A141</f>
        <v>Hingaia</v>
      </c>
      <c r="B131" s="60" t="str">
        <f>'AU2017-EDB (Adjusted)'!E141</f>
        <v>Counties Power</v>
      </c>
      <c r="C131" s="60" t="str">
        <f>IFERROR('AU2017-EDB (Adjusted)'!F141,)</f>
        <v>Auckland</v>
      </c>
      <c r="D131" s="65">
        <f>IFERROR('AU2017-EDB (Adjusted)'!H141,)</f>
        <v>3940</v>
      </c>
      <c r="E131" s="65">
        <f>IFERROR('AU2017-EDB (Adjusted)'!I141,)</f>
        <v>6240</v>
      </c>
      <c r="F131" s="65">
        <f>IFERROR('AU2017-EDB (Adjusted)'!J141,)</f>
        <v>8370</v>
      </c>
    </row>
    <row r="132" spans="1:6" x14ac:dyDescent="0.25">
      <c r="A132" s="60" t="str">
        <f>'AU2017-EDB (Adjusted)'!A142</f>
        <v>Whangapouri Creek</v>
      </c>
      <c r="B132" s="60" t="str">
        <f>'AU2017-EDB (Adjusted)'!E142</f>
        <v>Counties Power</v>
      </c>
      <c r="C132" s="60" t="str">
        <f>IFERROR('AU2017-EDB (Adjusted)'!F142,)</f>
        <v>Auckland</v>
      </c>
      <c r="D132" s="65">
        <f>IFERROR('AU2017-EDB (Adjusted)'!H142,)</f>
        <v>640</v>
      </c>
      <c r="E132" s="65">
        <f>IFERROR('AU2017-EDB (Adjusted)'!I142,)</f>
        <v>720</v>
      </c>
      <c r="F132" s="65">
        <f>IFERROR('AU2017-EDB (Adjusted)'!J142,)</f>
        <v>790</v>
      </c>
    </row>
    <row r="133" spans="1:6" x14ac:dyDescent="0.25">
      <c r="A133" s="60" t="str">
        <f>'AU2017-EDB (Adjusted)'!A143</f>
        <v>Bremner</v>
      </c>
      <c r="B133" s="60" t="str">
        <f>'AU2017-EDB (Adjusted)'!E143</f>
        <v>Counties Power</v>
      </c>
      <c r="C133" s="60" t="str">
        <f>IFERROR('AU2017-EDB (Adjusted)'!F143,)</f>
        <v>Auckland</v>
      </c>
      <c r="D133" s="65">
        <f>IFERROR('AU2017-EDB (Adjusted)'!H143,)</f>
        <v>450</v>
      </c>
      <c r="E133" s="65">
        <f>IFERROR('AU2017-EDB (Adjusted)'!I143,)</f>
        <v>1500</v>
      </c>
      <c r="F133" s="65">
        <f>IFERROR('AU2017-EDB (Adjusted)'!J143,)</f>
        <v>2610</v>
      </c>
    </row>
    <row r="134" spans="1:6" x14ac:dyDescent="0.25">
      <c r="A134" s="60" t="str">
        <f>'AU2017-EDB (Adjusted)'!A144</f>
        <v>Drury</v>
      </c>
      <c r="B134" s="60" t="str">
        <f>'AU2017-EDB (Adjusted)'!E144</f>
        <v>Counties Power</v>
      </c>
      <c r="C134" s="60" t="str">
        <f>IFERROR('AU2017-EDB (Adjusted)'!F144,)</f>
        <v>Auckland</v>
      </c>
      <c r="D134" s="65">
        <f>IFERROR('AU2017-EDB (Adjusted)'!H144,)</f>
        <v>4190</v>
      </c>
      <c r="E134" s="65">
        <f>IFERROR('AU2017-EDB (Adjusted)'!I144,)</f>
        <v>4870</v>
      </c>
      <c r="F134" s="65">
        <f>IFERROR('AU2017-EDB (Adjusted)'!J144,)</f>
        <v>5670</v>
      </c>
    </row>
    <row r="135" spans="1:6" x14ac:dyDescent="0.25">
      <c r="A135" s="60" t="str">
        <f>'AU2017-EDB (Adjusted)'!A145</f>
        <v>Pigeon Mountain South</v>
      </c>
      <c r="B135" s="60" t="str">
        <f>'AU2017-EDB (Adjusted)'!E145</f>
        <v>Vector Lines</v>
      </c>
      <c r="C135" s="60" t="str">
        <f>IFERROR('AU2017-EDB (Adjusted)'!F145,)</f>
        <v>Auckland</v>
      </c>
      <c r="D135" s="65">
        <f>IFERROR('AU2017-EDB (Adjusted)'!H145,)</f>
        <v>1440</v>
      </c>
      <c r="E135" s="65">
        <f>IFERROR('AU2017-EDB (Adjusted)'!I145,)</f>
        <v>1450</v>
      </c>
      <c r="F135" s="65">
        <f>IFERROR('AU2017-EDB (Adjusted)'!J145,)</f>
        <v>1450</v>
      </c>
    </row>
    <row r="136" spans="1:6" x14ac:dyDescent="0.25">
      <c r="A136" s="60" t="str">
        <f>'AU2017-EDB (Adjusted)'!A146</f>
        <v>Highland Park</v>
      </c>
      <c r="B136" s="60" t="str">
        <f>'AU2017-EDB (Adjusted)'!E146</f>
        <v>Vector Lines</v>
      </c>
      <c r="C136" s="60" t="str">
        <f>IFERROR('AU2017-EDB (Adjusted)'!F146,)</f>
        <v>Auckland</v>
      </c>
      <c r="D136" s="65">
        <f>IFERROR('AU2017-EDB (Adjusted)'!H146,)</f>
        <v>4680</v>
      </c>
      <c r="E136" s="65">
        <f>IFERROR('AU2017-EDB (Adjusted)'!I146,)</f>
        <v>4850</v>
      </c>
      <c r="F136" s="65">
        <f>IFERROR('AU2017-EDB (Adjusted)'!J146,)</f>
        <v>4950</v>
      </c>
    </row>
    <row r="137" spans="1:6" x14ac:dyDescent="0.25">
      <c r="A137" s="60" t="str">
        <f>'AU2017-EDB (Adjusted)'!A147</f>
        <v>Edgewater</v>
      </c>
      <c r="B137" s="60" t="str">
        <f>'AU2017-EDB (Adjusted)'!E147</f>
        <v>Vector Lines</v>
      </c>
      <c r="C137" s="60" t="str">
        <f>IFERROR('AU2017-EDB (Adjusted)'!F147,)</f>
        <v>Auckland</v>
      </c>
      <c r="D137" s="65">
        <f>IFERROR('AU2017-EDB (Adjusted)'!H147,)</f>
        <v>5010</v>
      </c>
      <c r="E137" s="65">
        <f>IFERROR('AU2017-EDB (Adjusted)'!I147,)</f>
        <v>5230</v>
      </c>
      <c r="F137" s="65">
        <f>IFERROR('AU2017-EDB (Adjusted)'!J147,)</f>
        <v>5430</v>
      </c>
    </row>
    <row r="138" spans="1:6" x14ac:dyDescent="0.25">
      <c r="A138" s="60" t="str">
        <f>'AU2017-EDB (Adjusted)'!A148</f>
        <v>Favona West</v>
      </c>
      <c r="B138" s="60" t="str">
        <f>'AU2017-EDB (Adjusted)'!E148</f>
        <v>Vector Lines</v>
      </c>
      <c r="C138" s="60" t="str">
        <f>IFERROR('AU2017-EDB (Adjusted)'!F148,)</f>
        <v>Auckland</v>
      </c>
      <c r="D138" s="65">
        <f>IFERROR('AU2017-EDB (Adjusted)'!H148,)</f>
        <v>3710</v>
      </c>
      <c r="E138" s="65">
        <f>IFERROR('AU2017-EDB (Adjusted)'!I148,)</f>
        <v>4420</v>
      </c>
      <c r="F138" s="65">
        <f>IFERROR('AU2017-EDB (Adjusted)'!J148,)</f>
        <v>5160</v>
      </c>
    </row>
    <row r="139" spans="1:6" x14ac:dyDescent="0.25">
      <c r="A139" s="60" t="str">
        <f>'AU2017-EDB (Adjusted)'!A149</f>
        <v>Motiti Island</v>
      </c>
      <c r="B139" s="60" t="str">
        <f>'AU2017-EDB (Adjusted)'!E149</f>
        <v>None</v>
      </c>
      <c r="C139" s="60">
        <f>IFERROR('AU2017-EDB (Adjusted)'!F149,)</f>
        <v>0</v>
      </c>
      <c r="D139" s="65">
        <f>IFERROR('AU2017-EDB (Adjusted)'!H149,)</f>
        <v>0</v>
      </c>
      <c r="E139" s="65">
        <f>IFERROR('AU2017-EDB (Adjusted)'!I149,)</f>
        <v>0</v>
      </c>
      <c r="F139" s="65">
        <f>IFERROR('AU2017-EDB (Adjusted)'!J149,)</f>
        <v>0</v>
      </c>
    </row>
    <row r="140" spans="1:6" x14ac:dyDescent="0.25">
      <c r="A140" s="60" t="str">
        <f>'AU2017-EDB (Adjusted)'!A150</f>
        <v>Kilkenny</v>
      </c>
      <c r="B140" s="60" t="str">
        <f>'AU2017-EDB (Adjusted)'!E150</f>
        <v>Vector Lines</v>
      </c>
      <c r="C140" s="60" t="str">
        <f>IFERROR('AU2017-EDB (Adjusted)'!F150,)</f>
        <v>Auckland</v>
      </c>
      <c r="D140" s="65">
        <f>IFERROR('AU2017-EDB (Adjusted)'!H150,)</f>
        <v>3670</v>
      </c>
      <c r="E140" s="65">
        <f>IFERROR('AU2017-EDB (Adjusted)'!I150,)</f>
        <v>3660</v>
      </c>
      <c r="F140" s="65">
        <f>IFERROR('AU2017-EDB (Adjusted)'!J150,)</f>
        <v>3650</v>
      </c>
    </row>
    <row r="141" spans="1:6" x14ac:dyDescent="0.25">
      <c r="A141" s="60" t="str">
        <f>'AU2017-EDB (Adjusted)'!A151</f>
        <v>Highbrook</v>
      </c>
      <c r="B141" s="60" t="str">
        <f>'AU2017-EDB (Adjusted)'!E151</f>
        <v>Vector Lines</v>
      </c>
      <c r="C141" s="60" t="str">
        <f>IFERROR('AU2017-EDB (Adjusted)'!F151,)</f>
        <v>Auckland</v>
      </c>
      <c r="D141" s="65">
        <f>IFERROR('AU2017-EDB (Adjusted)'!H151,)</f>
        <v>50</v>
      </c>
      <c r="E141" s="65">
        <f>IFERROR('AU2017-EDB (Adjusted)'!I151,)</f>
        <v>60</v>
      </c>
      <c r="F141" s="65">
        <f>IFERROR('AU2017-EDB (Adjusted)'!J151,)</f>
        <v>70</v>
      </c>
    </row>
    <row r="142" spans="1:6" x14ac:dyDescent="0.25">
      <c r="A142" s="60" t="str">
        <f>'AU2017-EDB (Adjusted)'!A152</f>
        <v>Greenmount</v>
      </c>
      <c r="B142" s="60" t="str">
        <f>'AU2017-EDB (Adjusted)'!E152</f>
        <v>Vector Lines</v>
      </c>
      <c r="C142" s="60" t="str">
        <f>IFERROR('AU2017-EDB (Adjusted)'!F152,)</f>
        <v>Auckland</v>
      </c>
      <c r="D142" s="65">
        <f>IFERROR('AU2017-EDB (Adjusted)'!H152,)</f>
        <v>5240</v>
      </c>
      <c r="E142" s="65">
        <f>IFERROR('AU2017-EDB (Adjusted)'!I152,)</f>
        <v>5440</v>
      </c>
      <c r="F142" s="65">
        <f>IFERROR('AU2017-EDB (Adjusted)'!J152,)</f>
        <v>5600</v>
      </c>
    </row>
    <row r="143" spans="1:6" x14ac:dyDescent="0.25">
      <c r="A143" s="60" t="str">
        <f>'AU2017-EDB (Adjusted)'!A153</f>
        <v>Turanga</v>
      </c>
      <c r="B143" s="60" t="str">
        <f>'AU2017-EDB (Adjusted)'!E153</f>
        <v>Vector Lines</v>
      </c>
      <c r="C143" s="60" t="str">
        <f>IFERROR('AU2017-EDB (Adjusted)'!F153,)</f>
        <v>Auckland</v>
      </c>
      <c r="D143" s="65">
        <f>IFERROR('AU2017-EDB (Adjusted)'!H153,)</f>
        <v>2430</v>
      </c>
      <c r="E143" s="65">
        <f>IFERROR('AU2017-EDB (Adjusted)'!I153,)</f>
        <v>2650</v>
      </c>
      <c r="F143" s="65">
        <f>IFERROR('AU2017-EDB (Adjusted)'!J153,)</f>
        <v>2870</v>
      </c>
    </row>
    <row r="144" spans="1:6" x14ac:dyDescent="0.25">
      <c r="A144" s="60" t="str">
        <f>'AU2017-EDB (Adjusted)'!A154</f>
        <v>Beachlands-Maraetai</v>
      </c>
      <c r="B144" s="60" t="str">
        <f>'AU2017-EDB (Adjusted)'!E154</f>
        <v>Vector Lines</v>
      </c>
      <c r="C144" s="60" t="str">
        <f>IFERROR('AU2017-EDB (Adjusted)'!F154,)</f>
        <v>Auckland</v>
      </c>
      <c r="D144" s="65">
        <f>IFERROR('AU2017-EDB (Adjusted)'!H154,)</f>
        <v>8570</v>
      </c>
      <c r="E144" s="65">
        <f>IFERROR('AU2017-EDB (Adjusted)'!I154,)</f>
        <v>9240</v>
      </c>
      <c r="F144" s="65">
        <f>IFERROR('AU2017-EDB (Adjusted)'!J154,)</f>
        <v>9970</v>
      </c>
    </row>
    <row r="145" spans="1:6" x14ac:dyDescent="0.25">
      <c r="A145" s="60" t="str">
        <f>'AU2017-EDB (Adjusted)'!A155</f>
        <v>Randwick Park</v>
      </c>
      <c r="B145" s="60" t="str">
        <f>'AU2017-EDB (Adjusted)'!E155</f>
        <v>Vector Lines</v>
      </c>
      <c r="C145" s="60" t="str">
        <f>IFERROR('AU2017-EDB (Adjusted)'!F155,)</f>
        <v>Auckland</v>
      </c>
      <c r="D145" s="65">
        <f>IFERROR('AU2017-EDB (Adjusted)'!H155,)</f>
        <v>4030</v>
      </c>
      <c r="E145" s="65">
        <f>IFERROR('AU2017-EDB (Adjusted)'!I155,)</f>
        <v>4200</v>
      </c>
      <c r="F145" s="65">
        <f>IFERROR('AU2017-EDB (Adjusted)'!J155,)</f>
        <v>4270</v>
      </c>
    </row>
    <row r="146" spans="1:6" x14ac:dyDescent="0.25">
      <c r="A146" s="60" t="str">
        <f>'AU2017-EDB (Adjusted)'!A156</f>
        <v>Ambury</v>
      </c>
      <c r="B146" s="60" t="str">
        <f>'AU2017-EDB (Adjusted)'!E156</f>
        <v>Vector Lines</v>
      </c>
      <c r="C146" s="60" t="str">
        <f>IFERROR('AU2017-EDB (Adjusted)'!F156,)</f>
        <v>Auckland</v>
      </c>
      <c r="D146" s="65">
        <f>IFERROR('AU2017-EDB (Adjusted)'!H156,)</f>
        <v>3670</v>
      </c>
      <c r="E146" s="65">
        <f>IFERROR('AU2017-EDB (Adjusted)'!I156,)</f>
        <v>3780</v>
      </c>
      <c r="F146" s="65">
        <f>IFERROR('AU2017-EDB (Adjusted)'!J156,)</f>
        <v>3890</v>
      </c>
    </row>
    <row r="147" spans="1:6" x14ac:dyDescent="0.25">
      <c r="A147" s="60" t="str">
        <f>'AU2017-EDB (Adjusted)'!A157</f>
        <v>Viscount</v>
      </c>
      <c r="B147" s="60" t="str">
        <f>'AU2017-EDB (Adjusted)'!E157</f>
        <v>Vector Lines</v>
      </c>
      <c r="C147" s="60" t="str">
        <f>IFERROR('AU2017-EDB (Adjusted)'!F157,)</f>
        <v>Auckland</v>
      </c>
      <c r="D147" s="65">
        <f>IFERROR('AU2017-EDB (Adjusted)'!H157,)</f>
        <v>4490</v>
      </c>
      <c r="E147" s="65">
        <f>IFERROR('AU2017-EDB (Adjusted)'!I157,)</f>
        <v>4700</v>
      </c>
      <c r="F147" s="65">
        <f>IFERROR('AU2017-EDB (Adjusted)'!J157,)</f>
        <v>4830</v>
      </c>
    </row>
    <row r="148" spans="1:6" x14ac:dyDescent="0.25">
      <c r="A148" s="60" t="str">
        <f>'AU2017-EDB (Adjusted)'!A158</f>
        <v>Mangere South</v>
      </c>
      <c r="B148" s="60" t="str">
        <f>'AU2017-EDB (Adjusted)'!E158</f>
        <v>Vector Lines</v>
      </c>
      <c r="C148" s="60" t="str">
        <f>IFERROR('AU2017-EDB (Adjusted)'!F158,)</f>
        <v>Auckland</v>
      </c>
      <c r="D148" s="65">
        <f>IFERROR('AU2017-EDB (Adjusted)'!H158,)</f>
        <v>8390</v>
      </c>
      <c r="E148" s="65">
        <f>IFERROR('AU2017-EDB (Adjusted)'!I158,)</f>
        <v>9000</v>
      </c>
      <c r="F148" s="65">
        <f>IFERROR('AU2017-EDB (Adjusted)'!J158,)</f>
        <v>9380</v>
      </c>
    </row>
    <row r="149" spans="1:6" x14ac:dyDescent="0.25">
      <c r="A149" s="60" t="str">
        <f>'AU2017-EDB (Adjusted)'!A159</f>
        <v>Mangere East</v>
      </c>
      <c r="B149" s="60" t="str">
        <f>'AU2017-EDB (Adjusted)'!E159</f>
        <v>Vector Lines</v>
      </c>
      <c r="C149" s="60" t="str">
        <f>IFERROR('AU2017-EDB (Adjusted)'!F159,)</f>
        <v>Auckland</v>
      </c>
      <c r="D149" s="65">
        <f>IFERROR('AU2017-EDB (Adjusted)'!H159,)</f>
        <v>6940</v>
      </c>
      <c r="E149" s="65">
        <f>IFERROR('AU2017-EDB (Adjusted)'!I159,)</f>
        <v>7390</v>
      </c>
      <c r="F149" s="65">
        <f>IFERROR('AU2017-EDB (Adjusted)'!J159,)</f>
        <v>7640</v>
      </c>
    </row>
    <row r="150" spans="1:6" x14ac:dyDescent="0.25">
      <c r="A150" s="60" t="str">
        <f>'AU2017-EDB (Adjusted)'!A160</f>
        <v>Aorere</v>
      </c>
      <c r="B150" s="60" t="str">
        <f>'AU2017-EDB (Adjusted)'!E160</f>
        <v>Vector Lines</v>
      </c>
      <c r="C150" s="60" t="str">
        <f>IFERROR('AU2017-EDB (Adjusted)'!F160,)</f>
        <v>Auckland</v>
      </c>
      <c r="D150" s="65">
        <f>IFERROR('AU2017-EDB (Adjusted)'!H160,)</f>
        <v>6260</v>
      </c>
      <c r="E150" s="65">
        <f>IFERROR('AU2017-EDB (Adjusted)'!I160,)</f>
        <v>6520</v>
      </c>
      <c r="F150" s="65">
        <f>IFERROR('AU2017-EDB (Adjusted)'!J160,)</f>
        <v>6660</v>
      </c>
    </row>
    <row r="151" spans="1:6" x14ac:dyDescent="0.25">
      <c r="A151" s="60" t="str">
        <f>'AU2017-EDB (Adjusted)'!A161</f>
        <v>Kohuora</v>
      </c>
      <c r="B151" s="60" t="str">
        <f>'AU2017-EDB (Adjusted)'!E161</f>
        <v>Vector Lines</v>
      </c>
      <c r="C151" s="60" t="str">
        <f>IFERROR('AU2017-EDB (Adjusted)'!F161,)</f>
        <v>Auckland</v>
      </c>
      <c r="D151" s="65">
        <f>IFERROR('AU2017-EDB (Adjusted)'!H161,)</f>
        <v>7080</v>
      </c>
      <c r="E151" s="65">
        <f>IFERROR('AU2017-EDB (Adjusted)'!I161,)</f>
        <v>7470</v>
      </c>
      <c r="F151" s="65">
        <f>IFERROR('AU2017-EDB (Adjusted)'!J161,)</f>
        <v>7770</v>
      </c>
    </row>
    <row r="152" spans="1:6" x14ac:dyDescent="0.25">
      <c r="A152" s="60" t="str">
        <f>'AU2017-EDB (Adjusted)'!A162</f>
        <v>Homai East</v>
      </c>
      <c r="B152" s="60" t="str">
        <f>'AU2017-EDB (Adjusted)'!E162</f>
        <v>Vector Lines</v>
      </c>
      <c r="C152" s="60" t="str">
        <f>IFERROR('AU2017-EDB (Adjusted)'!F162,)</f>
        <v>Auckland</v>
      </c>
      <c r="D152" s="65">
        <f>IFERROR('AU2017-EDB (Adjusted)'!H162,)</f>
        <v>7180</v>
      </c>
      <c r="E152" s="65">
        <f>IFERROR('AU2017-EDB (Adjusted)'!I162,)</f>
        <v>7520</v>
      </c>
      <c r="F152" s="65">
        <f>IFERROR('AU2017-EDB (Adjusted)'!J162,)</f>
        <v>7650</v>
      </c>
    </row>
    <row r="153" spans="1:6" x14ac:dyDescent="0.25">
      <c r="A153" s="60" t="str">
        <f>'AU2017-EDB (Adjusted)'!A163</f>
        <v>Weymouth West</v>
      </c>
      <c r="B153" s="60" t="str">
        <f>'AU2017-EDB (Adjusted)'!E163</f>
        <v>Vector Lines</v>
      </c>
      <c r="C153" s="60" t="str">
        <f>IFERROR('AU2017-EDB (Adjusted)'!F163,)</f>
        <v>Auckland</v>
      </c>
      <c r="D153" s="65">
        <f>IFERROR('AU2017-EDB (Adjusted)'!H163,)</f>
        <v>4890</v>
      </c>
      <c r="E153" s="65">
        <f>IFERROR('AU2017-EDB (Adjusted)'!I163,)</f>
        <v>5100</v>
      </c>
      <c r="F153" s="65">
        <f>IFERROR('AU2017-EDB (Adjusted)'!J163,)</f>
        <v>5190</v>
      </c>
    </row>
    <row r="154" spans="1:6" x14ac:dyDescent="0.25">
      <c r="A154" s="60" t="str">
        <f>'AU2017-EDB (Adjusted)'!A164</f>
        <v>Manurewa East</v>
      </c>
      <c r="B154" s="60" t="str">
        <f>'AU2017-EDB (Adjusted)'!E164</f>
        <v>Vector Lines</v>
      </c>
      <c r="C154" s="60" t="str">
        <f>IFERROR('AU2017-EDB (Adjusted)'!F164,)</f>
        <v>Auckland</v>
      </c>
      <c r="D154" s="65">
        <f>IFERROR('AU2017-EDB (Adjusted)'!H164,)</f>
        <v>2940</v>
      </c>
      <c r="E154" s="65">
        <f>IFERROR('AU2017-EDB (Adjusted)'!I164,)</f>
        <v>3070</v>
      </c>
      <c r="F154" s="65">
        <f>IFERROR('AU2017-EDB (Adjusted)'!J164,)</f>
        <v>3110</v>
      </c>
    </row>
    <row r="155" spans="1:6" x14ac:dyDescent="0.25">
      <c r="A155" s="60" t="str">
        <f>'AU2017-EDB (Adjusted)'!A165</f>
        <v>Manurewa Central</v>
      </c>
      <c r="B155" s="60" t="str">
        <f>'AU2017-EDB (Adjusted)'!E165</f>
        <v>Vector Lines</v>
      </c>
      <c r="C155" s="60" t="str">
        <f>IFERROR('AU2017-EDB (Adjusted)'!F165,)</f>
        <v>Auckland</v>
      </c>
      <c r="D155" s="65">
        <f>IFERROR('AU2017-EDB (Adjusted)'!H165,)</f>
        <v>5080</v>
      </c>
      <c r="E155" s="65">
        <f>IFERROR('AU2017-EDB (Adjusted)'!I165,)</f>
        <v>5400</v>
      </c>
      <c r="F155" s="65">
        <f>IFERROR('AU2017-EDB (Adjusted)'!J165,)</f>
        <v>5630</v>
      </c>
    </row>
    <row r="156" spans="1:6" x14ac:dyDescent="0.25">
      <c r="A156" s="60" t="str">
        <f>'AU2017-EDB (Adjusted)'!A166</f>
        <v>Leabank</v>
      </c>
      <c r="B156" s="60" t="str">
        <f>'AU2017-EDB (Adjusted)'!E166</f>
        <v>Vector Lines</v>
      </c>
      <c r="C156" s="60" t="str">
        <f>IFERROR('AU2017-EDB (Adjusted)'!F166,)</f>
        <v>Auckland</v>
      </c>
      <c r="D156" s="65">
        <f>IFERROR('AU2017-EDB (Adjusted)'!H166,)</f>
        <v>6110</v>
      </c>
      <c r="E156" s="65">
        <f>IFERROR('AU2017-EDB (Adjusted)'!I166,)</f>
        <v>6330</v>
      </c>
      <c r="F156" s="65">
        <f>IFERROR('AU2017-EDB (Adjusted)'!J166,)</f>
        <v>6350</v>
      </c>
    </row>
    <row r="157" spans="1:6" x14ac:dyDescent="0.25">
      <c r="A157" s="60" t="str">
        <f>'AU2017-EDB (Adjusted)'!A167</f>
        <v>Wattle Farm</v>
      </c>
      <c r="B157" s="60" t="str">
        <f>'AU2017-EDB (Adjusted)'!E167</f>
        <v>Vector Lines</v>
      </c>
      <c r="C157" s="60" t="str">
        <f>IFERROR('AU2017-EDB (Adjusted)'!F167,)</f>
        <v>Auckland</v>
      </c>
      <c r="D157" s="65">
        <f>IFERROR('AU2017-EDB (Adjusted)'!H167,)</f>
        <v>8440</v>
      </c>
      <c r="E157" s="65">
        <f>IFERROR('AU2017-EDB (Adjusted)'!I167,)</f>
        <v>8690</v>
      </c>
      <c r="F157" s="65">
        <f>IFERROR('AU2017-EDB (Adjusted)'!J167,)</f>
        <v>8760</v>
      </c>
    </row>
    <row r="158" spans="1:6" x14ac:dyDescent="0.25">
      <c r="A158" s="60" t="str">
        <f>'AU2017-EDB (Adjusted)'!A168</f>
        <v>Woodbourne</v>
      </c>
      <c r="B158" s="60" t="str">
        <f>'AU2017-EDB (Adjusted)'!E168</f>
        <v>Marlborough Lines</v>
      </c>
      <c r="C158" s="60" t="str">
        <f>IFERROR('AU2017-EDB (Adjusted)'!F168,)</f>
        <v>Marlborough district</v>
      </c>
      <c r="D158" s="65">
        <f>IFERROR('AU2017-EDB (Adjusted)'!H168,)</f>
        <v>470</v>
      </c>
      <c r="E158" s="65">
        <f>IFERROR('AU2017-EDB (Adjusted)'!I168,)</f>
        <v>470</v>
      </c>
      <c r="F158" s="65">
        <f>IFERROR('AU2017-EDB (Adjusted)'!J168,)</f>
        <v>470</v>
      </c>
    </row>
    <row r="159" spans="1:6" x14ac:dyDescent="0.25">
      <c r="A159" s="60" t="str">
        <f>'AU2017-EDB (Adjusted)'!A169</f>
        <v>Rosehill</v>
      </c>
      <c r="B159" s="60" t="str">
        <f>'AU2017-EDB (Adjusted)'!E169</f>
        <v>Counties Power</v>
      </c>
      <c r="C159" s="60" t="str">
        <f>IFERROR('AU2017-EDB (Adjusted)'!F169,)</f>
        <v>Auckland</v>
      </c>
      <c r="D159" s="65">
        <f>IFERROR('AU2017-EDB (Adjusted)'!H169,)</f>
        <v>3610</v>
      </c>
      <c r="E159" s="65">
        <f>IFERROR('AU2017-EDB (Adjusted)'!I169,)</f>
        <v>3760</v>
      </c>
      <c r="F159" s="65">
        <f>IFERROR('AU2017-EDB (Adjusted)'!J169,)</f>
        <v>3910</v>
      </c>
    </row>
    <row r="160" spans="1:6" x14ac:dyDescent="0.25">
      <c r="A160" s="60" t="str">
        <f>'AU2017-EDB (Adjusted)'!A170</f>
        <v>Red Hill</v>
      </c>
      <c r="B160" s="60" t="str">
        <f>'AU2017-EDB (Adjusted)'!E170</f>
        <v>Counties Power</v>
      </c>
      <c r="C160" s="60" t="str">
        <f>IFERROR('AU2017-EDB (Adjusted)'!F170,)</f>
        <v>Auckland</v>
      </c>
      <c r="D160" s="65">
        <f>IFERROR('AU2017-EDB (Adjusted)'!H170,)</f>
        <v>2700</v>
      </c>
      <c r="E160" s="65">
        <f>IFERROR('AU2017-EDB (Adjusted)'!I170,)</f>
        <v>2830</v>
      </c>
      <c r="F160" s="65">
        <f>IFERROR('AU2017-EDB (Adjusted)'!J170,)</f>
        <v>2950</v>
      </c>
    </row>
    <row r="161" spans="1:6" x14ac:dyDescent="0.25">
      <c r="A161" s="60" t="str">
        <f>'AU2017-EDB (Adjusted)'!A171</f>
        <v>Bledisloe Park</v>
      </c>
      <c r="B161" s="60" t="str">
        <f>'AU2017-EDB (Adjusted)'!E171</f>
        <v>Counties Power</v>
      </c>
      <c r="C161" s="60" t="str">
        <f>IFERROR('AU2017-EDB (Adjusted)'!F171,)</f>
        <v>Auckland</v>
      </c>
      <c r="D161" s="65">
        <f>IFERROR('AU2017-EDB (Adjusted)'!H171,)</f>
        <v>3370</v>
      </c>
      <c r="E161" s="65">
        <f>IFERROR('AU2017-EDB (Adjusted)'!I171,)</f>
        <v>3920</v>
      </c>
      <c r="F161" s="65">
        <f>IFERROR('AU2017-EDB (Adjusted)'!J171,)</f>
        <v>4480</v>
      </c>
    </row>
    <row r="162" spans="1:6" x14ac:dyDescent="0.25">
      <c r="A162" s="60" t="str">
        <f>'AU2017-EDB (Adjusted)'!A172</f>
        <v>South Waiuku</v>
      </c>
      <c r="B162" s="60" t="str">
        <f>'AU2017-EDB (Adjusted)'!E172</f>
        <v>Counties Power</v>
      </c>
      <c r="C162" s="60" t="str">
        <f>IFERROR('AU2017-EDB (Adjusted)'!F172,)</f>
        <v>Auckland</v>
      </c>
      <c r="D162" s="65">
        <f>IFERROR('AU2017-EDB (Adjusted)'!H172,)</f>
        <v>1830</v>
      </c>
      <c r="E162" s="65">
        <f>IFERROR('AU2017-EDB (Adjusted)'!I172,)</f>
        <v>1910</v>
      </c>
      <c r="F162" s="65">
        <f>IFERROR('AU2017-EDB (Adjusted)'!J172,)</f>
        <v>1990</v>
      </c>
    </row>
    <row r="163" spans="1:6" x14ac:dyDescent="0.25">
      <c r="A163" s="60" t="str">
        <f>'AU2017-EDB (Adjusted)'!A173</f>
        <v>Pukeoware</v>
      </c>
      <c r="B163" s="60" t="str">
        <f>'AU2017-EDB (Adjusted)'!E173</f>
        <v>Counties Power</v>
      </c>
      <c r="C163" s="60" t="str">
        <f>IFERROR('AU2017-EDB (Adjusted)'!F173,)</f>
        <v>Waikato district</v>
      </c>
      <c r="D163" s="65">
        <f>IFERROR('AU2017-EDB (Adjusted)'!H173,)</f>
        <v>240</v>
      </c>
      <c r="E163" s="65">
        <f>IFERROR('AU2017-EDB (Adjusted)'!I173,)</f>
        <v>240</v>
      </c>
      <c r="F163" s="65">
        <f>IFERROR('AU2017-EDB (Adjusted)'!J173,)</f>
        <v>250</v>
      </c>
    </row>
    <row r="164" spans="1:6" x14ac:dyDescent="0.25">
      <c r="A164" s="60" t="str">
        <f>'AU2017-EDB (Adjusted)'!A174</f>
        <v>Raglan</v>
      </c>
      <c r="B164" s="60" t="str">
        <f>'AU2017-EDB (Adjusted)'!E174</f>
        <v>WEL Networks</v>
      </c>
      <c r="C164" s="60" t="str">
        <f>IFERROR('AU2017-EDB (Adjusted)'!F174,)</f>
        <v>Waikato district</v>
      </c>
      <c r="D164" s="65">
        <f>IFERROR('AU2017-EDB (Adjusted)'!H174,)</f>
        <v>3210</v>
      </c>
      <c r="E164" s="65">
        <f>IFERROR('AU2017-EDB (Adjusted)'!I174,)</f>
        <v>3290</v>
      </c>
      <c r="F164" s="65">
        <f>IFERROR('AU2017-EDB (Adjusted)'!J174,)</f>
        <v>3340</v>
      </c>
    </row>
    <row r="165" spans="1:6" x14ac:dyDescent="0.25">
      <c r="A165" s="60" t="str">
        <f>'AU2017-EDB (Adjusted)'!A175</f>
        <v>Flagstaff</v>
      </c>
      <c r="B165" s="60" t="str">
        <f>'AU2017-EDB (Adjusted)'!E175</f>
        <v>WEL Networks</v>
      </c>
      <c r="C165" s="60" t="str">
        <f>IFERROR('AU2017-EDB (Adjusted)'!F175,)</f>
        <v>Hamilton city</v>
      </c>
      <c r="D165" s="65">
        <f>IFERROR('AU2017-EDB (Adjusted)'!H175,)</f>
        <v>4360</v>
      </c>
      <c r="E165" s="65">
        <f>IFERROR('AU2017-EDB (Adjusted)'!I175,)</f>
        <v>4430</v>
      </c>
      <c r="F165" s="65">
        <f>IFERROR('AU2017-EDB (Adjusted)'!J175,)</f>
        <v>4490</v>
      </c>
    </row>
    <row r="166" spans="1:6" x14ac:dyDescent="0.25">
      <c r="A166" s="60" t="str">
        <f>'AU2017-EDB (Adjusted)'!A176</f>
        <v>Whitikahu</v>
      </c>
      <c r="B166" s="60" t="str">
        <f>'AU2017-EDB (Adjusted)'!E176</f>
        <v>WEL Networks</v>
      </c>
      <c r="C166" s="60" t="str">
        <f>IFERROR('AU2017-EDB (Adjusted)'!F176,)</f>
        <v>Waikato district</v>
      </c>
      <c r="D166" s="65">
        <f>IFERROR('AU2017-EDB (Adjusted)'!H176,)</f>
        <v>2390</v>
      </c>
      <c r="E166" s="65">
        <f>IFERROR('AU2017-EDB (Adjusted)'!I176,)</f>
        <v>2430</v>
      </c>
      <c r="F166" s="65">
        <f>IFERROR('AU2017-EDB (Adjusted)'!J176,)</f>
        <v>2470</v>
      </c>
    </row>
    <row r="167" spans="1:6" x14ac:dyDescent="0.25">
      <c r="A167" s="60" t="str">
        <f>'AU2017-EDB (Adjusted)'!A177</f>
        <v>Kainui</v>
      </c>
      <c r="B167" s="60" t="str">
        <f>'AU2017-EDB (Adjusted)'!E177</f>
        <v>WEL Networks</v>
      </c>
      <c r="C167" s="60" t="str">
        <f>IFERROR('AU2017-EDB (Adjusted)'!F177,)</f>
        <v>Waikato district</v>
      </c>
      <c r="D167" s="65">
        <f>IFERROR('AU2017-EDB (Adjusted)'!H177,)</f>
        <v>3200</v>
      </c>
      <c r="E167" s="65">
        <f>IFERROR('AU2017-EDB (Adjusted)'!I177,)</f>
        <v>3490</v>
      </c>
      <c r="F167" s="65">
        <f>IFERROR('AU2017-EDB (Adjusted)'!J177,)</f>
        <v>3780</v>
      </c>
    </row>
    <row r="168" spans="1:6" x14ac:dyDescent="0.25">
      <c r="A168" s="60" t="str">
        <f>'AU2017-EDB (Adjusted)'!A178</f>
        <v>Tamahere-Tauwhare</v>
      </c>
      <c r="B168" s="60" t="str">
        <f>'AU2017-EDB (Adjusted)'!E178</f>
        <v>WEL Networks</v>
      </c>
      <c r="C168" s="60" t="str">
        <f>IFERROR('AU2017-EDB (Adjusted)'!F178,)</f>
        <v>Waikato district</v>
      </c>
      <c r="D168" s="65">
        <f>IFERROR('AU2017-EDB (Adjusted)'!H178,)</f>
        <v>6750</v>
      </c>
      <c r="E168" s="65">
        <f>IFERROR('AU2017-EDB (Adjusted)'!I178,)</f>
        <v>7200</v>
      </c>
      <c r="F168" s="65">
        <f>IFERROR('AU2017-EDB (Adjusted)'!J178,)</f>
        <v>7640</v>
      </c>
    </row>
    <row r="169" spans="1:6" x14ac:dyDescent="0.25">
      <c r="A169" s="60" t="str">
        <f>'AU2017-EDB (Adjusted)'!A179</f>
        <v>Swayne</v>
      </c>
      <c r="B169" s="60" t="str">
        <f>'AU2017-EDB (Adjusted)'!E179</f>
        <v>Waipa Networks</v>
      </c>
      <c r="C169" s="60" t="str">
        <f>IFERROR('AU2017-EDB (Adjusted)'!F179,)</f>
        <v>Waipa district</v>
      </c>
      <c r="D169" s="65">
        <f>IFERROR('AU2017-EDB (Adjusted)'!H179,)</f>
        <v>1780</v>
      </c>
      <c r="E169" s="65">
        <f>IFERROR('AU2017-EDB (Adjusted)'!I179,)</f>
        <v>1950</v>
      </c>
      <c r="F169" s="65">
        <f>IFERROR('AU2017-EDB (Adjusted)'!J179,)</f>
        <v>2090</v>
      </c>
    </row>
    <row r="170" spans="1:6" x14ac:dyDescent="0.25">
      <c r="A170" s="60" t="str">
        <f>'AU2017-EDB (Adjusted)'!A180</f>
        <v>Cambridge North</v>
      </c>
      <c r="B170" s="60" t="str">
        <f>'AU2017-EDB (Adjusted)'!E180</f>
        <v>Waipa Networks</v>
      </c>
      <c r="C170" s="60" t="str">
        <f>IFERROR('AU2017-EDB (Adjusted)'!F180,)</f>
        <v>Waipa district</v>
      </c>
      <c r="D170" s="65">
        <f>IFERROR('AU2017-EDB (Adjusted)'!H180,)</f>
        <v>3330</v>
      </c>
      <c r="E170" s="65">
        <f>IFERROR('AU2017-EDB (Adjusted)'!I180,)</f>
        <v>3450</v>
      </c>
      <c r="F170" s="65">
        <f>IFERROR('AU2017-EDB (Adjusted)'!J180,)</f>
        <v>3520</v>
      </c>
    </row>
    <row r="171" spans="1:6" x14ac:dyDescent="0.25">
      <c r="A171" s="60" t="str">
        <f>'AU2017-EDB (Adjusted)'!A181</f>
        <v>Cambridge West</v>
      </c>
      <c r="B171" s="60" t="str">
        <f>'AU2017-EDB (Adjusted)'!E181</f>
        <v>Waipa Networks</v>
      </c>
      <c r="C171" s="60" t="str">
        <f>IFERROR('AU2017-EDB (Adjusted)'!F181,)</f>
        <v>Waipa district</v>
      </c>
      <c r="D171" s="65">
        <f>IFERROR('AU2017-EDB (Adjusted)'!H181,)</f>
        <v>2940</v>
      </c>
      <c r="E171" s="65">
        <f>IFERROR('AU2017-EDB (Adjusted)'!I181,)</f>
        <v>2950</v>
      </c>
      <c r="F171" s="65">
        <f>IFERROR('AU2017-EDB (Adjusted)'!J181,)</f>
        <v>2950</v>
      </c>
    </row>
    <row r="172" spans="1:6" x14ac:dyDescent="0.25">
      <c r="A172" s="60" t="str">
        <f>'AU2017-EDB (Adjusted)'!A182</f>
        <v>Pukete West</v>
      </c>
      <c r="B172" s="60" t="str">
        <f>'AU2017-EDB (Adjusted)'!E182</f>
        <v>WEL Networks</v>
      </c>
      <c r="C172" s="60" t="str">
        <f>IFERROR('AU2017-EDB (Adjusted)'!F182,)</f>
        <v>Hamilton city</v>
      </c>
      <c r="D172" s="65">
        <f>IFERROR('AU2017-EDB (Adjusted)'!H182,)</f>
        <v>2360</v>
      </c>
      <c r="E172" s="65">
        <f>IFERROR('AU2017-EDB (Adjusted)'!I182,)</f>
        <v>2500</v>
      </c>
      <c r="F172" s="65">
        <f>IFERROR('AU2017-EDB (Adjusted)'!J182,)</f>
        <v>2540</v>
      </c>
    </row>
    <row r="173" spans="1:6" x14ac:dyDescent="0.25">
      <c r="A173" s="60" t="str">
        <f>'AU2017-EDB (Adjusted)'!A183</f>
        <v>Spring Creek-Grovetown</v>
      </c>
      <c r="B173" s="60" t="str">
        <f>'AU2017-EDB (Adjusted)'!E183</f>
        <v>Marlborough Lines</v>
      </c>
      <c r="C173" s="60" t="str">
        <f>IFERROR('AU2017-EDB (Adjusted)'!F183,)</f>
        <v>Marlborough district</v>
      </c>
      <c r="D173" s="65">
        <f>IFERROR('AU2017-EDB (Adjusted)'!H183,)</f>
        <v>1350</v>
      </c>
      <c r="E173" s="65">
        <f>IFERROR('AU2017-EDB (Adjusted)'!I183,)</f>
        <v>1380</v>
      </c>
      <c r="F173" s="65">
        <f>IFERROR('AU2017-EDB (Adjusted)'!J183,)</f>
        <v>1400</v>
      </c>
    </row>
    <row r="174" spans="1:6" x14ac:dyDescent="0.25">
      <c r="A174" s="60" t="str">
        <f>'AU2017-EDB (Adjusted)'!A184</f>
        <v>Leamington East</v>
      </c>
      <c r="B174" s="60" t="str">
        <f>'AU2017-EDB (Adjusted)'!E184</f>
        <v>Waipa Networks</v>
      </c>
      <c r="C174" s="60" t="str">
        <f>IFERROR('AU2017-EDB (Adjusted)'!F184,)</f>
        <v>Waipa district</v>
      </c>
      <c r="D174" s="65">
        <f>IFERROR('AU2017-EDB (Adjusted)'!H184,)</f>
        <v>4100</v>
      </c>
      <c r="E174" s="65">
        <f>IFERROR('AU2017-EDB (Adjusted)'!I184,)</f>
        <v>4190</v>
      </c>
      <c r="F174" s="65">
        <f>IFERROR('AU2017-EDB (Adjusted)'!J184,)</f>
        <v>4260</v>
      </c>
    </row>
    <row r="175" spans="1:6" x14ac:dyDescent="0.25">
      <c r="A175" s="60" t="str">
        <f>'AU2017-EDB (Adjusted)'!A185</f>
        <v>Peacocke</v>
      </c>
      <c r="B175" s="60" t="str">
        <f>'AU2017-EDB (Adjusted)'!E185</f>
        <v>WEL Networks</v>
      </c>
      <c r="C175" s="60" t="str">
        <f>IFERROR('AU2017-EDB (Adjusted)'!F185,)</f>
        <v>Hamilton city</v>
      </c>
      <c r="D175" s="65">
        <f>IFERROR('AU2017-EDB (Adjusted)'!H185,)</f>
        <v>1530</v>
      </c>
      <c r="E175" s="65">
        <f>IFERROR('AU2017-EDB (Adjusted)'!I185,)</f>
        <v>3440</v>
      </c>
      <c r="F175" s="65">
        <f>IFERROR('AU2017-EDB (Adjusted)'!J185,)</f>
        <v>6380</v>
      </c>
    </row>
    <row r="176" spans="1:6" x14ac:dyDescent="0.25">
      <c r="A176" s="60" t="str">
        <f>'AU2017-EDB (Adjusted)'!A186</f>
        <v>Whatawhata</v>
      </c>
      <c r="B176" s="60" t="str">
        <f>'AU2017-EDB (Adjusted)'!E186</f>
        <v>WEL Networks</v>
      </c>
      <c r="C176" s="60" t="str">
        <f>IFERROR('AU2017-EDB (Adjusted)'!F186,)</f>
        <v>Waikato district</v>
      </c>
      <c r="D176" s="65">
        <f>IFERROR('AU2017-EDB (Adjusted)'!H186,)</f>
        <v>2830</v>
      </c>
      <c r="E176" s="65">
        <f>IFERROR('AU2017-EDB (Adjusted)'!I186,)</f>
        <v>3060</v>
      </c>
      <c r="F176" s="65">
        <f>IFERROR('AU2017-EDB (Adjusted)'!J186,)</f>
        <v>3290</v>
      </c>
    </row>
    <row r="177" spans="1:6" x14ac:dyDescent="0.25">
      <c r="A177" s="60" t="str">
        <f>'AU2017-EDB (Adjusted)'!A187</f>
        <v>Te Rapa North</v>
      </c>
      <c r="B177" s="60" t="str">
        <f>'AU2017-EDB (Adjusted)'!E187</f>
        <v>WEL Networks</v>
      </c>
      <c r="C177" s="60" t="str">
        <f>IFERROR('AU2017-EDB (Adjusted)'!F187,)</f>
        <v>Hamilton city</v>
      </c>
      <c r="D177" s="65">
        <f>IFERROR('AU2017-EDB (Adjusted)'!H187,)</f>
        <v>210</v>
      </c>
      <c r="E177" s="65">
        <f>IFERROR('AU2017-EDB (Adjusted)'!I187,)</f>
        <v>230</v>
      </c>
      <c r="F177" s="65">
        <f>IFERROR('AU2017-EDB (Adjusted)'!J187,)</f>
        <v>250</v>
      </c>
    </row>
    <row r="178" spans="1:6" x14ac:dyDescent="0.25">
      <c r="A178" s="60" t="str">
        <f>'AU2017-EDB (Adjusted)'!A188</f>
        <v>Te Rore</v>
      </c>
      <c r="B178" s="60" t="str">
        <f>'AU2017-EDB (Adjusted)'!E188</f>
        <v>Waipa Networks</v>
      </c>
      <c r="C178" s="60" t="str">
        <f>IFERROR('AU2017-EDB (Adjusted)'!F188,)</f>
        <v>Waipa district</v>
      </c>
      <c r="D178" s="65">
        <f>IFERROR('AU2017-EDB (Adjusted)'!H188,)</f>
        <v>480</v>
      </c>
      <c r="E178" s="65">
        <f>IFERROR('AU2017-EDB (Adjusted)'!I188,)</f>
        <v>490</v>
      </c>
      <c r="F178" s="65">
        <f>IFERROR('AU2017-EDB (Adjusted)'!J188,)</f>
        <v>500</v>
      </c>
    </row>
    <row r="179" spans="1:6" x14ac:dyDescent="0.25">
      <c r="A179" s="60" t="str">
        <f>'AU2017-EDB (Adjusted)'!A189</f>
        <v>Pirongia</v>
      </c>
      <c r="B179" s="60" t="str">
        <f>'AU2017-EDB (Adjusted)'!E189</f>
        <v>Waipa Networks</v>
      </c>
      <c r="C179" s="60" t="str">
        <f>IFERROR('AU2017-EDB (Adjusted)'!F189,)</f>
        <v>Waipa district</v>
      </c>
      <c r="D179" s="65">
        <f>IFERROR('AU2017-EDB (Adjusted)'!H189,)</f>
        <v>1600</v>
      </c>
      <c r="E179" s="65">
        <f>IFERROR('AU2017-EDB (Adjusted)'!I189,)</f>
        <v>1720</v>
      </c>
      <c r="F179" s="65">
        <f>IFERROR('AU2017-EDB (Adjusted)'!J189,)</f>
        <v>1850</v>
      </c>
    </row>
    <row r="180" spans="1:6" x14ac:dyDescent="0.25">
      <c r="A180" s="60" t="str">
        <f>'AU2017-EDB (Adjusted)'!A190</f>
        <v>Pokuru</v>
      </c>
      <c r="B180" s="60" t="str">
        <f>'AU2017-EDB (Adjusted)'!E190</f>
        <v>Waipa Networks</v>
      </c>
      <c r="C180" s="60" t="str">
        <f>IFERROR('AU2017-EDB (Adjusted)'!F190,)</f>
        <v>Waipa district</v>
      </c>
      <c r="D180" s="65">
        <f>IFERROR('AU2017-EDB (Adjusted)'!H190,)</f>
        <v>580</v>
      </c>
      <c r="E180" s="65">
        <f>IFERROR('AU2017-EDB (Adjusted)'!I190,)</f>
        <v>620</v>
      </c>
      <c r="F180" s="65">
        <f>IFERROR('AU2017-EDB (Adjusted)'!J190,)</f>
        <v>650</v>
      </c>
    </row>
    <row r="181" spans="1:6" x14ac:dyDescent="0.25">
      <c r="A181" s="60" t="str">
        <f>'AU2017-EDB (Adjusted)'!A191</f>
        <v>Tokanui</v>
      </c>
      <c r="B181" s="60" t="str">
        <f>'AU2017-EDB (Adjusted)'!E191</f>
        <v>Waipa Networks</v>
      </c>
      <c r="C181" s="60" t="str">
        <f>IFERROR('AU2017-EDB (Adjusted)'!F191,)</f>
        <v>Waipa district</v>
      </c>
      <c r="D181" s="65">
        <f>IFERROR('AU2017-EDB (Adjusted)'!H191,)</f>
        <v>490</v>
      </c>
      <c r="E181" s="65">
        <f>IFERROR('AU2017-EDB (Adjusted)'!I191,)</f>
        <v>490</v>
      </c>
      <c r="F181" s="65">
        <f>IFERROR('AU2017-EDB (Adjusted)'!J191,)</f>
        <v>490</v>
      </c>
    </row>
    <row r="182" spans="1:6" x14ac:dyDescent="0.25">
      <c r="A182" s="60" t="str">
        <f>'AU2017-EDB (Adjusted)'!A192</f>
        <v>Kaipaki</v>
      </c>
      <c r="B182" s="60" t="str">
        <f>'AU2017-EDB (Adjusted)'!E192</f>
        <v>Waipa Networks</v>
      </c>
      <c r="C182" s="60" t="str">
        <f>IFERROR('AU2017-EDB (Adjusted)'!F192,)</f>
        <v>Waipa district</v>
      </c>
      <c r="D182" s="65">
        <f>IFERROR('AU2017-EDB (Adjusted)'!H192,)</f>
        <v>1140</v>
      </c>
      <c r="E182" s="65">
        <f>IFERROR('AU2017-EDB (Adjusted)'!I192,)</f>
        <v>1250</v>
      </c>
      <c r="F182" s="65">
        <f>IFERROR('AU2017-EDB (Adjusted)'!J192,)</f>
        <v>1370</v>
      </c>
    </row>
    <row r="183" spans="1:6" x14ac:dyDescent="0.25">
      <c r="A183" s="60" t="str">
        <f>'AU2017-EDB (Adjusted)'!A193</f>
        <v>Rotoorangi</v>
      </c>
      <c r="B183" s="60" t="str">
        <f>'AU2017-EDB (Adjusted)'!E193</f>
        <v>Waipa Networks</v>
      </c>
      <c r="C183" s="60" t="str">
        <f>IFERROR('AU2017-EDB (Adjusted)'!F193,)</f>
        <v>Waipa district</v>
      </c>
      <c r="D183" s="65">
        <f>IFERROR('AU2017-EDB (Adjusted)'!H193,)</f>
        <v>2160</v>
      </c>
      <c r="E183" s="65">
        <f>IFERROR('AU2017-EDB (Adjusted)'!I193,)</f>
        <v>2270</v>
      </c>
      <c r="F183" s="65">
        <f>IFERROR('AU2017-EDB (Adjusted)'!J193,)</f>
        <v>2390</v>
      </c>
    </row>
    <row r="184" spans="1:6" x14ac:dyDescent="0.25">
      <c r="A184" s="60" t="str">
        <f>'AU2017-EDB (Adjusted)'!A194</f>
        <v>Kihikihi Flat</v>
      </c>
      <c r="B184" s="60" t="str">
        <f>'AU2017-EDB (Adjusted)'!E194</f>
        <v>Waipa Networks</v>
      </c>
      <c r="C184" s="60" t="str">
        <f>IFERROR('AU2017-EDB (Adjusted)'!F194,)</f>
        <v>Waipa district</v>
      </c>
      <c r="D184" s="65">
        <f>IFERROR('AU2017-EDB (Adjusted)'!H194,)</f>
        <v>1300</v>
      </c>
      <c r="E184" s="65">
        <f>IFERROR('AU2017-EDB (Adjusted)'!I194,)</f>
        <v>1730</v>
      </c>
      <c r="F184" s="65">
        <f>IFERROR('AU2017-EDB (Adjusted)'!J194,)</f>
        <v>2100</v>
      </c>
    </row>
    <row r="185" spans="1:6" x14ac:dyDescent="0.25">
      <c r="A185" s="60" t="str">
        <f>'AU2017-EDB (Adjusted)'!A195</f>
        <v>Allen Road</v>
      </c>
      <c r="B185" s="60" t="str">
        <f>'AU2017-EDB (Adjusted)'!E195</f>
        <v>Waipa Networks</v>
      </c>
      <c r="C185" s="60" t="str">
        <f>IFERROR('AU2017-EDB (Adjusted)'!F195,)</f>
        <v>Waipa district</v>
      </c>
      <c r="D185" s="65">
        <f>IFERROR('AU2017-EDB (Adjusted)'!H195,)</f>
        <v>220</v>
      </c>
      <c r="E185" s="65">
        <f>IFERROR('AU2017-EDB (Adjusted)'!I195,)</f>
        <v>230</v>
      </c>
      <c r="F185" s="65">
        <f>IFERROR('AU2017-EDB (Adjusted)'!J195,)</f>
        <v>230</v>
      </c>
    </row>
    <row r="186" spans="1:6" x14ac:dyDescent="0.25">
      <c r="A186" s="60" t="str">
        <f>'AU2017-EDB (Adjusted)'!A196</f>
        <v>Rotongata</v>
      </c>
      <c r="B186" s="60" t="str">
        <f>'AU2017-EDB (Adjusted)'!E196</f>
        <v>Waipa Networks</v>
      </c>
      <c r="C186" s="60" t="str">
        <f>IFERROR('AU2017-EDB (Adjusted)'!F196,)</f>
        <v>Waipa district</v>
      </c>
      <c r="D186" s="65">
        <f>IFERROR('AU2017-EDB (Adjusted)'!H196,)</f>
        <v>890</v>
      </c>
      <c r="E186" s="65">
        <f>IFERROR('AU2017-EDB (Adjusted)'!I196,)</f>
        <v>910</v>
      </c>
      <c r="F186" s="65">
        <f>IFERROR('AU2017-EDB (Adjusted)'!J196,)</f>
        <v>930</v>
      </c>
    </row>
    <row r="187" spans="1:6" x14ac:dyDescent="0.25">
      <c r="A187" s="60" t="str">
        <f>'AU2017-EDB (Adjusted)'!A197</f>
        <v>Inlet-Tauranga Harbour North</v>
      </c>
      <c r="B187" s="60" t="str">
        <f>'AU2017-EDB (Adjusted)'!E197</f>
        <v>None</v>
      </c>
      <c r="C187" s="60" t="str">
        <f>IFERROR('AU2017-EDB (Adjusted)'!F197,)</f>
        <v>Western Bay of Plenty district</v>
      </c>
      <c r="D187" s="65">
        <f>IFERROR('AU2017-EDB (Adjusted)'!H197,)</f>
        <v>0</v>
      </c>
      <c r="E187" s="65">
        <f>IFERROR('AU2017-EDB (Adjusted)'!I197,)</f>
        <v>0</v>
      </c>
      <c r="F187" s="65">
        <f>IFERROR('AU2017-EDB (Adjusted)'!J197,)</f>
        <v>0</v>
      </c>
    </row>
    <row r="188" spans="1:6" x14ac:dyDescent="0.25">
      <c r="A188" s="60" t="str">
        <f>'AU2017-EDB (Adjusted)'!A198</f>
        <v>Rangiuru</v>
      </c>
      <c r="B188" s="60" t="str">
        <f>'AU2017-EDB (Adjusted)'!E198</f>
        <v>Powerco</v>
      </c>
      <c r="C188" s="60" t="str">
        <f>IFERROR('AU2017-EDB (Adjusted)'!F198,)</f>
        <v>Western Bay of Plenty district</v>
      </c>
      <c r="D188" s="65">
        <f>IFERROR('AU2017-EDB (Adjusted)'!H198,)</f>
        <v>2340</v>
      </c>
      <c r="E188" s="65">
        <f>IFERROR('AU2017-EDB (Adjusted)'!I198,)</f>
        <v>2440</v>
      </c>
      <c r="F188" s="65">
        <f>IFERROR('AU2017-EDB (Adjusted)'!J198,)</f>
        <v>2530</v>
      </c>
    </row>
    <row r="189" spans="1:6" x14ac:dyDescent="0.25">
      <c r="A189" s="60" t="str">
        <f>'AU2017-EDB (Adjusted)'!A199</f>
        <v>Pongakawa</v>
      </c>
      <c r="B189" s="60" t="str">
        <f>'AU2017-EDB (Adjusted)'!E199</f>
        <v>Powerco</v>
      </c>
      <c r="C189" s="60" t="str">
        <f>IFERROR('AU2017-EDB (Adjusted)'!F199,)</f>
        <v>Western Bay of Plenty district</v>
      </c>
      <c r="D189" s="65">
        <f>IFERROR('AU2017-EDB (Adjusted)'!H199,)</f>
        <v>2950</v>
      </c>
      <c r="E189" s="65">
        <f>IFERROR('AU2017-EDB (Adjusted)'!I199,)</f>
        <v>3120</v>
      </c>
      <c r="F189" s="65">
        <f>IFERROR('AU2017-EDB (Adjusted)'!J199,)</f>
        <v>3270</v>
      </c>
    </row>
    <row r="190" spans="1:6" x14ac:dyDescent="0.25">
      <c r="A190" s="60" t="str">
        <f>'AU2017-EDB (Adjusted)'!A200</f>
        <v>Ward</v>
      </c>
      <c r="B190" s="60" t="str">
        <f>'AU2017-EDB (Adjusted)'!E200</f>
        <v>Marlborough Lines</v>
      </c>
      <c r="C190" s="60" t="str">
        <f>IFERROR('AU2017-EDB (Adjusted)'!F200,)</f>
        <v>Marlborough district</v>
      </c>
      <c r="D190" s="65">
        <f>IFERROR('AU2017-EDB (Adjusted)'!H200,)</f>
        <v>940</v>
      </c>
      <c r="E190" s="65">
        <f>IFERROR('AU2017-EDB (Adjusted)'!I200,)</f>
        <v>960</v>
      </c>
      <c r="F190" s="65">
        <f>IFERROR('AU2017-EDB (Adjusted)'!J200,)</f>
        <v>970</v>
      </c>
    </row>
    <row r="191" spans="1:6" x14ac:dyDescent="0.25">
      <c r="A191" s="60" t="str">
        <f>'AU2017-EDB (Adjusted)'!A201</f>
        <v>Mayor Island</v>
      </c>
      <c r="B191" s="60" t="str">
        <f>'AU2017-EDB (Adjusted)'!E201</f>
        <v>None</v>
      </c>
      <c r="C191" s="60">
        <f>IFERROR('AU2017-EDB (Adjusted)'!F201,)</f>
        <v>0</v>
      </c>
      <c r="D191" s="65">
        <f>IFERROR('AU2017-EDB (Adjusted)'!H201,)</f>
        <v>0</v>
      </c>
      <c r="E191" s="65">
        <f>IFERROR('AU2017-EDB (Adjusted)'!I201,)</f>
        <v>0</v>
      </c>
      <c r="F191" s="65">
        <f>IFERROR('AU2017-EDB (Adjusted)'!J201,)</f>
        <v>0</v>
      </c>
    </row>
    <row r="192" spans="1:6" x14ac:dyDescent="0.25">
      <c r="A192" s="60" t="str">
        <f>'AU2017-EDB (Adjusted)'!A202</f>
        <v>Grandview</v>
      </c>
      <c r="B192" s="60" t="str">
        <f>'AU2017-EDB (Adjusted)'!E202</f>
        <v>WEL Networks</v>
      </c>
      <c r="C192" s="60" t="str">
        <f>IFERROR('AU2017-EDB (Adjusted)'!F202,)</f>
        <v>Hamilton city</v>
      </c>
      <c r="D192" s="65">
        <f>IFERROR('AU2017-EDB (Adjusted)'!H202,)</f>
        <v>3550</v>
      </c>
      <c r="E192" s="65">
        <f>IFERROR('AU2017-EDB (Adjusted)'!I202,)</f>
        <v>3590</v>
      </c>
      <c r="F192" s="65">
        <f>IFERROR('AU2017-EDB (Adjusted)'!J202,)</f>
        <v>3640</v>
      </c>
    </row>
    <row r="193" spans="1:6" x14ac:dyDescent="0.25">
      <c r="A193" s="60" t="str">
        <f>'AU2017-EDB (Adjusted)'!A203</f>
        <v>Porritt</v>
      </c>
      <c r="B193" s="60" t="str">
        <f>'AU2017-EDB (Adjusted)'!E203</f>
        <v>WEL Networks</v>
      </c>
      <c r="C193" s="60" t="str">
        <f>IFERROR('AU2017-EDB (Adjusted)'!F203,)</f>
        <v>Hamilton city</v>
      </c>
      <c r="D193" s="65">
        <f>IFERROR('AU2017-EDB (Adjusted)'!H203,)</f>
        <v>2060</v>
      </c>
      <c r="E193" s="65">
        <f>IFERROR('AU2017-EDB (Adjusted)'!I203,)</f>
        <v>2200</v>
      </c>
      <c r="F193" s="65">
        <f>IFERROR('AU2017-EDB (Adjusted)'!J203,)</f>
        <v>2300</v>
      </c>
    </row>
    <row r="194" spans="1:6" x14ac:dyDescent="0.25">
      <c r="A194" s="60" t="str">
        <f>'AU2017-EDB (Adjusted)'!A204</f>
        <v>Insoll</v>
      </c>
      <c r="B194" s="60" t="str">
        <f>'AU2017-EDB (Adjusted)'!E204</f>
        <v>WEL Networks</v>
      </c>
      <c r="C194" s="60" t="str">
        <f>IFERROR('AU2017-EDB (Adjusted)'!F204,)</f>
        <v>Hamilton city</v>
      </c>
      <c r="D194" s="65">
        <f>IFERROR('AU2017-EDB (Adjusted)'!H204,)</f>
        <v>2850</v>
      </c>
      <c r="E194" s="65">
        <f>IFERROR('AU2017-EDB (Adjusted)'!I204,)</f>
        <v>2930</v>
      </c>
      <c r="F194" s="65">
        <f>IFERROR('AU2017-EDB (Adjusted)'!J204,)</f>
        <v>2990</v>
      </c>
    </row>
    <row r="195" spans="1:6" x14ac:dyDescent="0.25">
      <c r="A195" s="60" t="str">
        <f>'AU2017-EDB (Adjusted)'!A205</f>
        <v>Enderley</v>
      </c>
      <c r="B195" s="60" t="str">
        <f>'AU2017-EDB (Adjusted)'!E205</f>
        <v>WEL Networks</v>
      </c>
      <c r="C195" s="60" t="str">
        <f>IFERROR('AU2017-EDB (Adjusted)'!F205,)</f>
        <v>Hamilton city</v>
      </c>
      <c r="D195" s="65">
        <f>IFERROR('AU2017-EDB (Adjusted)'!H205,)</f>
        <v>4870</v>
      </c>
      <c r="E195" s="65">
        <f>IFERROR('AU2017-EDB (Adjusted)'!I205,)</f>
        <v>5100</v>
      </c>
      <c r="F195" s="65">
        <f>IFERROR('AU2017-EDB (Adjusted)'!J205,)</f>
        <v>5250</v>
      </c>
    </row>
    <row r="196" spans="1:6" x14ac:dyDescent="0.25">
      <c r="A196" s="60" t="str">
        <f>'AU2017-EDB (Adjusted)'!A206</f>
        <v>Ngapuke</v>
      </c>
      <c r="B196" s="60" t="str">
        <f>'AU2017-EDB (Adjusted)'!E206</f>
        <v>The Lines Company</v>
      </c>
      <c r="C196" s="60" t="str">
        <f>IFERROR('AU2017-EDB (Adjusted)'!F206,)</f>
        <v>Ruapehu district</v>
      </c>
      <c r="D196" s="65">
        <f>IFERROR('AU2017-EDB (Adjusted)'!H206,)</f>
        <v>1630</v>
      </c>
      <c r="E196" s="65">
        <f>IFERROR('AU2017-EDB (Adjusted)'!I206,)</f>
        <v>1570</v>
      </c>
      <c r="F196" s="65">
        <f>IFERROR('AU2017-EDB (Adjusted)'!J206,)</f>
        <v>1490</v>
      </c>
    </row>
    <row r="197" spans="1:6" x14ac:dyDescent="0.25">
      <c r="A197" s="60" t="str">
        <f>'AU2017-EDB (Adjusted)'!A207</f>
        <v>Kuratau</v>
      </c>
      <c r="B197" s="60" t="str">
        <f>'AU2017-EDB (Adjusted)'!E207</f>
        <v>The Lines Company</v>
      </c>
      <c r="C197" s="60" t="str">
        <f>IFERROR('AU2017-EDB (Adjusted)'!F207,)</f>
        <v>Taupo district</v>
      </c>
      <c r="D197" s="65">
        <f>IFERROR('AU2017-EDB (Adjusted)'!H207,)</f>
        <v>300</v>
      </c>
      <c r="E197" s="65">
        <f>IFERROR('AU2017-EDB (Adjusted)'!I207,)</f>
        <v>320</v>
      </c>
      <c r="F197" s="65">
        <f>IFERROR('AU2017-EDB (Adjusted)'!J207,)</f>
        <v>330</v>
      </c>
    </row>
    <row r="198" spans="1:6" x14ac:dyDescent="0.25">
      <c r="A198" s="60" t="str">
        <f>'AU2017-EDB (Adjusted)'!A208</f>
        <v>Raurimu</v>
      </c>
      <c r="B198" s="60" t="str">
        <f>'AU2017-EDB (Adjusted)'!E208</f>
        <v>The Lines Company</v>
      </c>
      <c r="C198" s="60" t="str">
        <f>IFERROR('AU2017-EDB (Adjusted)'!F208,)</f>
        <v>Ruapehu district</v>
      </c>
      <c r="D198" s="65">
        <f>IFERROR('AU2017-EDB (Adjusted)'!H208,)</f>
        <v>560</v>
      </c>
      <c r="E198" s="65">
        <f>IFERROR('AU2017-EDB (Adjusted)'!I208,)</f>
        <v>540</v>
      </c>
      <c r="F198" s="65">
        <f>IFERROR('AU2017-EDB (Adjusted)'!J208,)</f>
        <v>510</v>
      </c>
    </row>
    <row r="199" spans="1:6" x14ac:dyDescent="0.25">
      <c r="A199" s="60" t="str">
        <f>'AU2017-EDB (Adjusted)'!A209</f>
        <v>National Park</v>
      </c>
      <c r="B199" s="60" t="str">
        <f>'AU2017-EDB (Adjusted)'!E209</f>
        <v>The Lines Company</v>
      </c>
      <c r="C199" s="60" t="str">
        <f>IFERROR('AU2017-EDB (Adjusted)'!F209,)</f>
        <v>Ruapehu district</v>
      </c>
      <c r="D199" s="65">
        <f>IFERROR('AU2017-EDB (Adjusted)'!H209,)</f>
        <v>190</v>
      </c>
      <c r="E199" s="65">
        <f>IFERROR('AU2017-EDB (Adjusted)'!I209,)</f>
        <v>190</v>
      </c>
      <c r="F199" s="65">
        <f>IFERROR('AU2017-EDB (Adjusted)'!J209,)</f>
        <v>180</v>
      </c>
    </row>
    <row r="200" spans="1:6" x14ac:dyDescent="0.25">
      <c r="A200" s="60" t="str">
        <f>'AU2017-EDB (Adjusted)'!A210</f>
        <v>Otangiwai-Heao</v>
      </c>
      <c r="B200" s="60" t="str">
        <f>'AU2017-EDB (Adjusted)'!E210</f>
        <v>The Lines Company</v>
      </c>
      <c r="C200" s="60" t="str">
        <f>IFERROR('AU2017-EDB (Adjusted)'!F210,)</f>
        <v>Ruapehu district</v>
      </c>
      <c r="D200" s="65">
        <f>IFERROR('AU2017-EDB (Adjusted)'!H210,)</f>
        <v>840</v>
      </c>
      <c r="E200" s="65">
        <f>IFERROR('AU2017-EDB (Adjusted)'!I210,)</f>
        <v>800</v>
      </c>
      <c r="F200" s="65">
        <f>IFERROR('AU2017-EDB (Adjusted)'!J210,)</f>
        <v>760</v>
      </c>
    </row>
    <row r="201" spans="1:6" x14ac:dyDescent="0.25">
      <c r="A201" s="60" t="str">
        <f>'AU2017-EDB (Adjusted)'!A211</f>
        <v>Whitianga</v>
      </c>
      <c r="B201" s="60" t="str">
        <f>'AU2017-EDB (Adjusted)'!E211</f>
        <v>Powerco</v>
      </c>
      <c r="C201" s="60" t="str">
        <f>IFERROR('AU2017-EDB (Adjusted)'!F211,)</f>
        <v>Thames-Coromandel district</v>
      </c>
      <c r="D201" s="65">
        <f>IFERROR('AU2017-EDB (Adjusted)'!H211,)</f>
        <v>5040</v>
      </c>
      <c r="E201" s="65">
        <f>IFERROR('AU2017-EDB (Adjusted)'!I211,)</f>
        <v>5200</v>
      </c>
      <c r="F201" s="65">
        <f>IFERROR('AU2017-EDB (Adjusted)'!J211,)</f>
        <v>5330</v>
      </c>
    </row>
    <row r="202" spans="1:6" x14ac:dyDescent="0.25">
      <c r="A202" s="60" t="str">
        <f>'AU2017-EDB (Adjusted)'!A212</f>
        <v>Coromandel</v>
      </c>
      <c r="B202" s="60" t="str">
        <f>'AU2017-EDB (Adjusted)'!E212</f>
        <v>Powerco</v>
      </c>
      <c r="C202" s="60" t="str">
        <f>IFERROR('AU2017-EDB (Adjusted)'!F212,)</f>
        <v>Thames-Coromandel district</v>
      </c>
      <c r="D202" s="65">
        <f>IFERROR('AU2017-EDB (Adjusted)'!H212,)</f>
        <v>1650</v>
      </c>
      <c r="E202" s="65">
        <f>IFERROR('AU2017-EDB (Adjusted)'!I212,)</f>
        <v>1670</v>
      </c>
      <c r="F202" s="65">
        <f>IFERROR('AU2017-EDB (Adjusted)'!J212,)</f>
        <v>1670</v>
      </c>
    </row>
    <row r="203" spans="1:6" x14ac:dyDescent="0.25">
      <c r="A203" s="60" t="str">
        <f>'AU2017-EDB (Adjusted)'!A213</f>
        <v>Te Rerenga</v>
      </c>
      <c r="B203" s="60" t="str">
        <f>'AU2017-EDB (Adjusted)'!E213</f>
        <v>Powerco</v>
      </c>
      <c r="C203" s="60" t="str">
        <f>IFERROR('AU2017-EDB (Adjusted)'!F213,)</f>
        <v>Thames-Coromandel district</v>
      </c>
      <c r="D203" s="65">
        <f>IFERROR('AU2017-EDB (Adjusted)'!H213,)</f>
        <v>4760</v>
      </c>
      <c r="E203" s="65">
        <f>IFERROR('AU2017-EDB (Adjusted)'!I213,)</f>
        <v>4910</v>
      </c>
      <c r="F203" s="65">
        <f>IFERROR('AU2017-EDB (Adjusted)'!J213,)</f>
        <v>5010</v>
      </c>
    </row>
    <row r="204" spans="1:6" x14ac:dyDescent="0.25">
      <c r="A204" s="60" t="str">
        <f>'AU2017-EDB (Adjusted)'!A214</f>
        <v>Whangamata</v>
      </c>
      <c r="B204" s="60" t="str">
        <f>'AU2017-EDB (Adjusted)'!E214</f>
        <v>Powerco</v>
      </c>
      <c r="C204" s="60" t="str">
        <f>IFERROR('AU2017-EDB (Adjusted)'!F214,)</f>
        <v>Thames-Coromandel district</v>
      </c>
      <c r="D204" s="65">
        <f>IFERROR('AU2017-EDB (Adjusted)'!H214,)</f>
        <v>3880</v>
      </c>
      <c r="E204" s="65">
        <f>IFERROR('AU2017-EDB (Adjusted)'!I214,)</f>
        <v>3890</v>
      </c>
      <c r="F204" s="65">
        <f>IFERROR('AU2017-EDB (Adjusted)'!J214,)</f>
        <v>3860</v>
      </c>
    </row>
    <row r="205" spans="1:6" x14ac:dyDescent="0.25">
      <c r="A205" s="60" t="str">
        <f>'AU2017-EDB (Adjusted)'!A215</f>
        <v>Tairua</v>
      </c>
      <c r="B205" s="60" t="str">
        <f>'AU2017-EDB (Adjusted)'!E215</f>
        <v>Powerco</v>
      </c>
      <c r="C205" s="60" t="str">
        <f>IFERROR('AU2017-EDB (Adjusted)'!F215,)</f>
        <v>Thames-Coromandel district</v>
      </c>
      <c r="D205" s="65">
        <f>IFERROR('AU2017-EDB (Adjusted)'!H215,)</f>
        <v>1370</v>
      </c>
      <c r="E205" s="65">
        <f>IFERROR('AU2017-EDB (Adjusted)'!I215,)</f>
        <v>1380</v>
      </c>
      <c r="F205" s="65">
        <f>IFERROR('AU2017-EDB (Adjusted)'!J215,)</f>
        <v>1380</v>
      </c>
    </row>
    <row r="206" spans="1:6" x14ac:dyDescent="0.25">
      <c r="A206" s="60" t="str">
        <f>'AU2017-EDB (Adjusted)'!A216</f>
        <v>Hikuai</v>
      </c>
      <c r="B206" s="60" t="str">
        <f>'AU2017-EDB (Adjusted)'!E216</f>
        <v>Powerco</v>
      </c>
      <c r="C206" s="60" t="str">
        <f>IFERROR('AU2017-EDB (Adjusted)'!F216,)</f>
        <v>Thames-Coromandel district</v>
      </c>
      <c r="D206" s="65">
        <f>IFERROR('AU2017-EDB (Adjusted)'!H216,)</f>
        <v>3500</v>
      </c>
      <c r="E206" s="65">
        <f>IFERROR('AU2017-EDB (Adjusted)'!I216,)</f>
        <v>3580</v>
      </c>
      <c r="F206" s="65">
        <f>IFERROR('AU2017-EDB (Adjusted)'!J216,)</f>
        <v>3620</v>
      </c>
    </row>
    <row r="207" spans="1:6" x14ac:dyDescent="0.25">
      <c r="A207" s="60" t="str">
        <f>'AU2017-EDB (Adjusted)'!A217</f>
        <v>Te Puru-Thornton Bay</v>
      </c>
      <c r="B207" s="60" t="str">
        <f>'AU2017-EDB (Adjusted)'!E217</f>
        <v>Powerco</v>
      </c>
      <c r="C207" s="60" t="str">
        <f>IFERROR('AU2017-EDB (Adjusted)'!F217,)</f>
        <v>Thames-Coromandel district</v>
      </c>
      <c r="D207" s="65">
        <f>IFERROR('AU2017-EDB (Adjusted)'!H217,)</f>
        <v>900</v>
      </c>
      <c r="E207" s="65">
        <f>IFERROR('AU2017-EDB (Adjusted)'!I217,)</f>
        <v>890</v>
      </c>
      <c r="F207" s="65">
        <f>IFERROR('AU2017-EDB (Adjusted)'!J217,)</f>
        <v>870</v>
      </c>
    </row>
    <row r="208" spans="1:6" x14ac:dyDescent="0.25">
      <c r="A208" s="60" t="str">
        <f>'AU2017-EDB (Adjusted)'!A218</f>
        <v>Hauraki Plains</v>
      </c>
      <c r="B208" s="60" t="str">
        <f>'AU2017-EDB (Adjusted)'!E218</f>
        <v>Powerco</v>
      </c>
      <c r="C208" s="60" t="str">
        <f>IFERROR('AU2017-EDB (Adjusted)'!F218,)</f>
        <v>Hauraki district</v>
      </c>
      <c r="D208" s="65">
        <f>IFERROR('AU2017-EDB (Adjusted)'!H218,)</f>
        <v>2860</v>
      </c>
      <c r="E208" s="65">
        <f>IFERROR('AU2017-EDB (Adjusted)'!I218,)</f>
        <v>2920</v>
      </c>
      <c r="F208" s="65">
        <f>IFERROR('AU2017-EDB (Adjusted)'!J218,)</f>
        <v>2940</v>
      </c>
    </row>
    <row r="209" spans="1:6" x14ac:dyDescent="0.25">
      <c r="A209" s="60" t="str">
        <f>'AU2017-EDB (Adjusted)'!A219</f>
        <v>Turua</v>
      </c>
      <c r="B209" s="60" t="str">
        <f>'AU2017-EDB (Adjusted)'!E219</f>
        <v>Powerco</v>
      </c>
      <c r="C209" s="60" t="str">
        <f>IFERROR('AU2017-EDB (Adjusted)'!F219,)</f>
        <v>Hauraki district</v>
      </c>
      <c r="D209" s="65">
        <f>IFERROR('AU2017-EDB (Adjusted)'!H219,)</f>
        <v>1450</v>
      </c>
      <c r="E209" s="65">
        <f>IFERROR('AU2017-EDB (Adjusted)'!I219,)</f>
        <v>1470</v>
      </c>
      <c r="F209" s="65">
        <f>IFERROR('AU2017-EDB (Adjusted)'!J219,)</f>
        <v>1490</v>
      </c>
    </row>
    <row r="210" spans="1:6" x14ac:dyDescent="0.25">
      <c r="A210" s="60" t="str">
        <f>'AU2017-EDB (Adjusted)'!A220</f>
        <v>Tauranga City-Marinas</v>
      </c>
      <c r="B210" s="60" t="str">
        <f>'AU2017-EDB (Adjusted)'!E220</f>
        <v>Powerco</v>
      </c>
      <c r="C210" s="60" t="str">
        <f>IFERROR('AU2017-EDB (Adjusted)'!F220,)</f>
        <v>Tauranga city</v>
      </c>
      <c r="D210" s="65">
        <f>IFERROR('AU2017-EDB (Adjusted)'!H220,)</f>
        <v>70</v>
      </c>
      <c r="E210" s="65">
        <f>IFERROR('AU2017-EDB (Adjusted)'!I220,)</f>
        <v>70</v>
      </c>
      <c r="F210" s="65">
        <f>IFERROR('AU2017-EDB (Adjusted)'!J220,)</f>
        <v>70</v>
      </c>
    </row>
    <row r="211" spans="1:6" x14ac:dyDescent="0.25">
      <c r="A211" s="60" t="str">
        <f>'AU2017-EDB (Adjusted)'!A221</f>
        <v>Kerepehi</v>
      </c>
      <c r="B211" s="60" t="str">
        <f>'AU2017-EDB (Adjusted)'!E221</f>
        <v>Powerco</v>
      </c>
      <c r="C211" s="60" t="str">
        <f>IFERROR('AU2017-EDB (Adjusted)'!F221,)</f>
        <v>Hauraki district</v>
      </c>
      <c r="D211" s="65">
        <f>IFERROR('AU2017-EDB (Adjusted)'!H221,)</f>
        <v>470</v>
      </c>
      <c r="E211" s="65">
        <f>IFERROR('AU2017-EDB (Adjusted)'!I221,)</f>
        <v>480</v>
      </c>
      <c r="F211" s="65">
        <f>IFERROR('AU2017-EDB (Adjusted)'!J221,)</f>
        <v>490</v>
      </c>
    </row>
    <row r="212" spans="1:6" x14ac:dyDescent="0.25">
      <c r="A212" s="60" t="str">
        <f>'AU2017-EDB (Adjusted)'!A222</f>
        <v>Waihi Beach</v>
      </c>
      <c r="B212" s="60" t="str">
        <f>'AU2017-EDB (Adjusted)'!E222</f>
        <v>Powerco</v>
      </c>
      <c r="C212" s="60" t="str">
        <f>IFERROR('AU2017-EDB (Adjusted)'!F222,)</f>
        <v>Western Bay of Plenty district</v>
      </c>
      <c r="D212" s="65">
        <f>IFERROR('AU2017-EDB (Adjusted)'!H222,)</f>
        <v>2220</v>
      </c>
      <c r="E212" s="65">
        <f>IFERROR('AU2017-EDB (Adjusted)'!I222,)</f>
        <v>2330</v>
      </c>
      <c r="F212" s="65">
        <f>IFERROR('AU2017-EDB (Adjusted)'!J222,)</f>
        <v>2420</v>
      </c>
    </row>
    <row r="213" spans="1:6" x14ac:dyDescent="0.25">
      <c r="A213" s="60" t="str">
        <f>'AU2017-EDB (Adjusted)'!A223</f>
        <v>Ohinemuri</v>
      </c>
      <c r="B213" s="60" t="str">
        <f>'AU2017-EDB (Adjusted)'!E223</f>
        <v>Powerco</v>
      </c>
      <c r="C213" s="60" t="str">
        <f>IFERROR('AU2017-EDB (Adjusted)'!F223,)</f>
        <v>Hauraki district</v>
      </c>
      <c r="D213" s="65">
        <f>IFERROR('AU2017-EDB (Adjusted)'!H223,)</f>
        <v>3470</v>
      </c>
      <c r="E213" s="65">
        <f>IFERROR('AU2017-EDB (Adjusted)'!I223,)</f>
        <v>3550</v>
      </c>
      <c r="F213" s="65">
        <f>IFERROR('AU2017-EDB (Adjusted)'!J223,)</f>
        <v>3600</v>
      </c>
    </row>
    <row r="214" spans="1:6" x14ac:dyDescent="0.25">
      <c r="A214" s="60" t="str">
        <f>'AU2017-EDB (Adjusted)'!A224</f>
        <v>Waihi</v>
      </c>
      <c r="B214" s="60" t="str">
        <f>'AU2017-EDB (Adjusted)'!E224</f>
        <v>Powerco</v>
      </c>
      <c r="C214" s="60" t="str">
        <f>IFERROR('AU2017-EDB (Adjusted)'!F224,)</f>
        <v>Hauraki district</v>
      </c>
      <c r="D214" s="65">
        <f>IFERROR('AU2017-EDB (Adjusted)'!H224,)</f>
        <v>5200</v>
      </c>
      <c r="E214" s="65">
        <f>IFERROR('AU2017-EDB (Adjusted)'!I224,)</f>
        <v>5270</v>
      </c>
      <c r="F214" s="65">
        <f>IFERROR('AU2017-EDB (Adjusted)'!J224,)</f>
        <v>5300</v>
      </c>
    </row>
    <row r="215" spans="1:6" x14ac:dyDescent="0.25">
      <c r="A215" s="60" t="str">
        <f>'AU2017-EDB (Adjusted)'!A225</f>
        <v>Springdale</v>
      </c>
      <c r="B215" s="60" t="str">
        <f>'AU2017-EDB (Adjusted)'!E225</f>
        <v>Powerco</v>
      </c>
      <c r="C215" s="60" t="str">
        <f>IFERROR('AU2017-EDB (Adjusted)'!F225,)</f>
        <v>Matamata-Piako district</v>
      </c>
      <c r="D215" s="65">
        <f>IFERROR('AU2017-EDB (Adjusted)'!H225,)</f>
        <v>2650</v>
      </c>
      <c r="E215" s="65">
        <f>IFERROR('AU2017-EDB (Adjusted)'!I225,)</f>
        <v>2680</v>
      </c>
      <c r="F215" s="65">
        <f>IFERROR('AU2017-EDB (Adjusted)'!J225,)</f>
        <v>2690</v>
      </c>
    </row>
    <row r="216" spans="1:6" x14ac:dyDescent="0.25">
      <c r="A216" s="60" t="str">
        <f>'AU2017-EDB (Adjusted)'!A226</f>
        <v>Waihou-Walton</v>
      </c>
      <c r="B216" s="60" t="str">
        <f>'AU2017-EDB (Adjusted)'!E226</f>
        <v>Powerco</v>
      </c>
      <c r="C216" s="60" t="str">
        <f>IFERROR('AU2017-EDB (Adjusted)'!F226,)</f>
        <v>Matamata-Piako district</v>
      </c>
      <c r="D216" s="65">
        <f>IFERROR('AU2017-EDB (Adjusted)'!H226,)</f>
        <v>4430</v>
      </c>
      <c r="E216" s="65">
        <f>IFERROR('AU2017-EDB (Adjusted)'!I226,)</f>
        <v>4470</v>
      </c>
      <c r="F216" s="65">
        <f>IFERROR('AU2017-EDB (Adjusted)'!J226,)</f>
        <v>4490</v>
      </c>
    </row>
    <row r="217" spans="1:6" x14ac:dyDescent="0.25">
      <c r="A217" s="60" t="str">
        <f>'AU2017-EDB (Adjusted)'!A227</f>
        <v>Waharoa</v>
      </c>
      <c r="B217" s="60" t="str">
        <f>'AU2017-EDB (Adjusted)'!E227</f>
        <v>Powerco</v>
      </c>
      <c r="C217" s="60" t="str">
        <f>IFERROR('AU2017-EDB (Adjusted)'!F227,)</f>
        <v>Matamata-Piako district</v>
      </c>
      <c r="D217" s="65">
        <f>IFERROR('AU2017-EDB (Adjusted)'!H227,)</f>
        <v>520</v>
      </c>
      <c r="E217" s="65">
        <f>IFERROR('AU2017-EDB (Adjusted)'!I227,)</f>
        <v>520</v>
      </c>
      <c r="F217" s="65">
        <f>IFERROR('AU2017-EDB (Adjusted)'!J227,)</f>
        <v>520</v>
      </c>
    </row>
    <row r="218" spans="1:6" x14ac:dyDescent="0.25">
      <c r="A218" s="60" t="str">
        <f>'AU2017-EDB (Adjusted)'!A228</f>
        <v>Tapapa</v>
      </c>
      <c r="B218" s="60" t="str">
        <f>'AU2017-EDB (Adjusted)'!E228</f>
        <v>Powerco</v>
      </c>
      <c r="C218" s="60" t="str">
        <f>IFERROR('AU2017-EDB (Adjusted)'!F228,)</f>
        <v>South Waikato district</v>
      </c>
      <c r="D218" s="65">
        <f>IFERROR('AU2017-EDB (Adjusted)'!H228,)</f>
        <v>1120</v>
      </c>
      <c r="E218" s="65">
        <f>IFERROR('AU2017-EDB (Adjusted)'!I228,)</f>
        <v>1130</v>
      </c>
      <c r="F218" s="65">
        <f>IFERROR('AU2017-EDB (Adjusted)'!J228,)</f>
        <v>1140</v>
      </c>
    </row>
    <row r="219" spans="1:6" x14ac:dyDescent="0.25">
      <c r="A219" s="60" t="str">
        <f>'AU2017-EDB (Adjusted)'!A229</f>
        <v>Karapiro</v>
      </c>
      <c r="B219" s="60" t="str">
        <f>'AU2017-EDB (Adjusted)'!E229</f>
        <v>Waipa Networks</v>
      </c>
      <c r="C219" s="60" t="str">
        <f>IFERROR('AU2017-EDB (Adjusted)'!F229,)</f>
        <v>Waipa district</v>
      </c>
      <c r="D219" s="65">
        <f>IFERROR('AU2017-EDB (Adjusted)'!H229,)</f>
        <v>3080</v>
      </c>
      <c r="E219" s="65">
        <f>IFERROR('AU2017-EDB (Adjusted)'!I229,)</f>
        <v>3330</v>
      </c>
      <c r="F219" s="65">
        <f>IFERROR('AU2017-EDB (Adjusted)'!J229,)</f>
        <v>3580</v>
      </c>
    </row>
    <row r="220" spans="1:6" x14ac:dyDescent="0.25">
      <c r="A220" s="60" t="str">
        <f>'AU2017-EDB (Adjusted)'!A230</f>
        <v>Hinuera</v>
      </c>
      <c r="B220" s="60" t="str">
        <f>'AU2017-EDB (Adjusted)'!E230</f>
        <v>Powerco</v>
      </c>
      <c r="C220" s="60" t="str">
        <f>IFERROR('AU2017-EDB (Adjusted)'!F230,)</f>
        <v>Matamata-Piako district</v>
      </c>
      <c r="D220" s="65">
        <f>IFERROR('AU2017-EDB (Adjusted)'!H230,)</f>
        <v>990</v>
      </c>
      <c r="E220" s="65">
        <f>IFERROR('AU2017-EDB (Adjusted)'!I230,)</f>
        <v>1020</v>
      </c>
      <c r="F220" s="65">
        <f>IFERROR('AU2017-EDB (Adjusted)'!J230,)</f>
        <v>1030</v>
      </c>
    </row>
    <row r="221" spans="1:6" x14ac:dyDescent="0.25">
      <c r="A221" s="60" t="str">
        <f>'AU2017-EDB (Adjusted)'!A231</f>
        <v>Arapuni</v>
      </c>
      <c r="B221" s="60" t="str">
        <f>'AU2017-EDB (Adjusted)'!E231</f>
        <v>Powerco</v>
      </c>
      <c r="C221" s="60" t="str">
        <f>IFERROR('AU2017-EDB (Adjusted)'!F231,)</f>
        <v>South Waikato district</v>
      </c>
      <c r="D221" s="65">
        <f>IFERROR('AU2017-EDB (Adjusted)'!H231,)</f>
        <v>2470</v>
      </c>
      <c r="E221" s="65">
        <f>IFERROR('AU2017-EDB (Adjusted)'!I231,)</f>
        <v>2480</v>
      </c>
      <c r="F221" s="65">
        <f>IFERROR('AU2017-EDB (Adjusted)'!J231,)</f>
        <v>2460</v>
      </c>
    </row>
    <row r="222" spans="1:6" x14ac:dyDescent="0.25">
      <c r="A222" s="60" t="str">
        <f>'AU2017-EDB (Adjusted)'!A232</f>
        <v>Lichfield</v>
      </c>
      <c r="B222" s="60" t="str">
        <f>'AU2017-EDB (Adjusted)'!E232</f>
        <v>Powerco</v>
      </c>
      <c r="C222" s="60" t="str">
        <f>IFERROR('AU2017-EDB (Adjusted)'!F232,)</f>
        <v>South Waikato district</v>
      </c>
      <c r="D222" s="65">
        <f>IFERROR('AU2017-EDB (Adjusted)'!H232,)</f>
        <v>1110</v>
      </c>
      <c r="E222" s="65">
        <f>IFERROR('AU2017-EDB (Adjusted)'!I232,)</f>
        <v>1140</v>
      </c>
      <c r="F222" s="65">
        <f>IFERROR('AU2017-EDB (Adjusted)'!J232,)</f>
        <v>1160</v>
      </c>
    </row>
    <row r="223" spans="1:6" x14ac:dyDescent="0.25">
      <c r="A223" s="60" t="str">
        <f>'AU2017-EDB (Adjusted)'!A233</f>
        <v>Wawa</v>
      </c>
      <c r="B223" s="60" t="str">
        <f>'AU2017-EDB (Adjusted)'!E233</f>
        <v>Unison Networks</v>
      </c>
      <c r="C223" s="60" t="str">
        <f>IFERROR('AU2017-EDB (Adjusted)'!F233,)</f>
        <v>South Waikato district</v>
      </c>
      <c r="D223" s="65">
        <f>IFERROR('AU2017-EDB (Adjusted)'!H233,)</f>
        <v>850</v>
      </c>
      <c r="E223" s="65">
        <f>IFERROR('AU2017-EDB (Adjusted)'!I233,)</f>
        <v>920</v>
      </c>
      <c r="F223" s="65">
        <f>IFERROR('AU2017-EDB (Adjusted)'!J233,)</f>
        <v>980</v>
      </c>
    </row>
    <row r="224" spans="1:6" x14ac:dyDescent="0.25">
      <c r="A224" s="60" t="str">
        <f>'AU2017-EDB (Adjusted)'!A234</f>
        <v>Matamata North</v>
      </c>
      <c r="B224" s="60" t="str">
        <f>'AU2017-EDB (Adjusted)'!E234</f>
        <v>Powerco</v>
      </c>
      <c r="C224" s="60" t="str">
        <f>IFERROR('AU2017-EDB (Adjusted)'!F234,)</f>
        <v>Matamata-Piako district</v>
      </c>
      <c r="D224" s="65">
        <f>IFERROR('AU2017-EDB (Adjusted)'!H234,)</f>
        <v>3240</v>
      </c>
      <c r="E224" s="65">
        <f>IFERROR('AU2017-EDB (Adjusted)'!I234,)</f>
        <v>3300</v>
      </c>
      <c r="F224" s="65">
        <f>IFERROR('AU2017-EDB (Adjusted)'!J234,)</f>
        <v>3350</v>
      </c>
    </row>
    <row r="225" spans="1:6" x14ac:dyDescent="0.25">
      <c r="A225" s="60" t="str">
        <f>'AU2017-EDB (Adjusted)'!A235</f>
        <v>Matamata South</v>
      </c>
      <c r="B225" s="60" t="str">
        <f>'AU2017-EDB (Adjusted)'!E235</f>
        <v>Powerco</v>
      </c>
      <c r="C225" s="60" t="str">
        <f>IFERROR('AU2017-EDB (Adjusted)'!F235,)</f>
        <v>Matamata-Piako district</v>
      </c>
      <c r="D225" s="65">
        <f>IFERROR('AU2017-EDB (Adjusted)'!H235,)</f>
        <v>4730</v>
      </c>
      <c r="E225" s="65">
        <f>IFERROR('AU2017-EDB (Adjusted)'!I235,)</f>
        <v>4900</v>
      </c>
      <c r="F225" s="65">
        <f>IFERROR('AU2017-EDB (Adjusted)'!J235,)</f>
        <v>5040</v>
      </c>
    </row>
    <row r="226" spans="1:6" x14ac:dyDescent="0.25">
      <c r="A226" s="60" t="str">
        <f>'AU2017-EDB (Adjusted)'!A236</f>
        <v>Katikati Community</v>
      </c>
      <c r="B226" s="60" t="str">
        <f>'AU2017-EDB (Adjusted)'!E236</f>
        <v>Powerco</v>
      </c>
      <c r="C226" s="60" t="str">
        <f>IFERROR('AU2017-EDB (Adjusted)'!F236,)</f>
        <v>Western Bay of Plenty district</v>
      </c>
      <c r="D226" s="65">
        <f>IFERROR('AU2017-EDB (Adjusted)'!H236,)</f>
        <v>4760</v>
      </c>
      <c r="E226" s="65">
        <f>IFERROR('AU2017-EDB (Adjusted)'!I236,)</f>
        <v>5030</v>
      </c>
      <c r="F226" s="65">
        <f>IFERROR('AU2017-EDB (Adjusted)'!J236,)</f>
        <v>5270</v>
      </c>
    </row>
    <row r="227" spans="1:6" x14ac:dyDescent="0.25">
      <c r="A227" s="60" t="str">
        <f>'AU2017-EDB (Adjusted)'!A237</f>
        <v>Maketu Community</v>
      </c>
      <c r="B227" s="60" t="str">
        <f>'AU2017-EDB (Adjusted)'!E237</f>
        <v>Powerco</v>
      </c>
      <c r="C227" s="60" t="str">
        <f>IFERROR('AU2017-EDB (Adjusted)'!F237,)</f>
        <v>Western Bay of Plenty district</v>
      </c>
      <c r="D227" s="65">
        <f>IFERROR('AU2017-EDB (Adjusted)'!H237,)</f>
        <v>1130</v>
      </c>
      <c r="E227" s="65">
        <f>IFERROR('AU2017-EDB (Adjusted)'!I237,)</f>
        <v>1150</v>
      </c>
      <c r="F227" s="65">
        <f>IFERROR('AU2017-EDB (Adjusted)'!J237,)</f>
        <v>1180</v>
      </c>
    </row>
    <row r="228" spans="1:6" x14ac:dyDescent="0.25">
      <c r="A228" s="60" t="str">
        <f>'AU2017-EDB (Adjusted)'!A238</f>
        <v>Omokoroa</v>
      </c>
      <c r="B228" s="60" t="str">
        <f>'AU2017-EDB (Adjusted)'!E238</f>
        <v>Powerco</v>
      </c>
      <c r="C228" s="60" t="str">
        <f>IFERROR('AU2017-EDB (Adjusted)'!F238,)</f>
        <v>Western Bay of Plenty district</v>
      </c>
      <c r="D228" s="65">
        <f>IFERROR('AU2017-EDB (Adjusted)'!H238,)</f>
        <v>3160</v>
      </c>
      <c r="E228" s="65">
        <f>IFERROR('AU2017-EDB (Adjusted)'!I238,)</f>
        <v>3480</v>
      </c>
      <c r="F228" s="65">
        <f>IFERROR('AU2017-EDB (Adjusted)'!J238,)</f>
        <v>3790</v>
      </c>
    </row>
    <row r="229" spans="1:6" x14ac:dyDescent="0.25">
      <c r="A229" s="60" t="str">
        <f>'AU2017-EDB (Adjusted)'!A239</f>
        <v>Sunnybrook</v>
      </c>
      <c r="B229" s="60" t="str">
        <f>'AU2017-EDB (Adjusted)'!E239</f>
        <v>Unison Networks</v>
      </c>
      <c r="C229" s="60" t="str">
        <f>IFERROR('AU2017-EDB (Adjusted)'!F239,)</f>
        <v>Rotorua district</v>
      </c>
      <c r="D229" s="65">
        <f>IFERROR('AU2017-EDB (Adjusted)'!H239,)</f>
        <v>2020</v>
      </c>
      <c r="E229" s="65">
        <f>IFERROR('AU2017-EDB (Adjusted)'!I239,)</f>
        <v>2020</v>
      </c>
      <c r="F229" s="65">
        <f>IFERROR('AU2017-EDB (Adjusted)'!J239,)</f>
        <v>2020</v>
      </c>
    </row>
    <row r="230" spans="1:6" x14ac:dyDescent="0.25">
      <c r="A230" s="60" t="str">
        <f>'AU2017-EDB (Adjusted)'!A240</f>
        <v>Papamoa Beach East</v>
      </c>
      <c r="B230" s="60" t="str">
        <f>'AU2017-EDB (Adjusted)'!E240</f>
        <v>Powerco</v>
      </c>
      <c r="C230" s="60" t="str">
        <f>IFERROR('AU2017-EDB (Adjusted)'!F240,)</f>
        <v>Tauranga city</v>
      </c>
      <c r="D230" s="65">
        <f>IFERROR('AU2017-EDB (Adjusted)'!H240,)</f>
        <v>3760</v>
      </c>
      <c r="E230" s="65">
        <f>IFERROR('AU2017-EDB (Adjusted)'!I240,)</f>
        <v>3920</v>
      </c>
      <c r="F230" s="65">
        <f>IFERROR('AU2017-EDB (Adjusted)'!J240,)</f>
        <v>4070</v>
      </c>
    </row>
    <row r="231" spans="1:6" x14ac:dyDescent="0.25">
      <c r="A231" s="60" t="str">
        <f>'AU2017-EDB (Adjusted)'!A241</f>
        <v>Doncaster</v>
      </c>
      <c r="B231" s="60" t="str">
        <f>'AU2017-EDB (Adjusted)'!E241</f>
        <v>Powerco</v>
      </c>
      <c r="C231" s="60" t="str">
        <f>IFERROR('AU2017-EDB (Adjusted)'!F241,)</f>
        <v>Tauranga city</v>
      </c>
      <c r="D231" s="65">
        <f>IFERROR('AU2017-EDB (Adjusted)'!H241,)</f>
        <v>3370</v>
      </c>
      <c r="E231" s="65">
        <f>IFERROR('AU2017-EDB (Adjusted)'!I241,)</f>
        <v>3640</v>
      </c>
      <c r="F231" s="65">
        <f>IFERROR('AU2017-EDB (Adjusted)'!J241,)</f>
        <v>3720</v>
      </c>
    </row>
    <row r="232" spans="1:6" x14ac:dyDescent="0.25">
      <c r="A232" s="60" t="str">
        <f>'AU2017-EDB (Adjusted)'!A242</f>
        <v>Island View-Pios Beach</v>
      </c>
      <c r="B232" s="60" t="str">
        <f>'AU2017-EDB (Adjusted)'!E242</f>
        <v>Powerco</v>
      </c>
      <c r="C232" s="60" t="str">
        <f>IFERROR('AU2017-EDB (Adjusted)'!F242,)</f>
        <v>Western Bay of Plenty district</v>
      </c>
      <c r="D232" s="65">
        <f>IFERROR('AU2017-EDB (Adjusted)'!H242,)</f>
        <v>610</v>
      </c>
      <c r="E232" s="65">
        <f>IFERROR('AU2017-EDB (Adjusted)'!I242,)</f>
        <v>610</v>
      </c>
      <c r="F232" s="65">
        <f>IFERROR('AU2017-EDB (Adjusted)'!J242,)</f>
        <v>610</v>
      </c>
    </row>
    <row r="233" spans="1:6" x14ac:dyDescent="0.25">
      <c r="A233" s="60" t="str">
        <f>'AU2017-EDB (Adjusted)'!A243</f>
        <v>Te Puna</v>
      </c>
      <c r="B233" s="60" t="str">
        <f>'AU2017-EDB (Adjusted)'!E243</f>
        <v>Powerco</v>
      </c>
      <c r="C233" s="60" t="str">
        <f>IFERROR('AU2017-EDB (Adjusted)'!F243,)</f>
        <v>Western Bay of Plenty district</v>
      </c>
      <c r="D233" s="65">
        <f>IFERROR('AU2017-EDB (Adjusted)'!H243,)</f>
        <v>2690</v>
      </c>
      <c r="E233" s="65">
        <f>IFERROR('AU2017-EDB (Adjusted)'!I243,)</f>
        <v>2780</v>
      </c>
      <c r="F233" s="65">
        <f>IFERROR('AU2017-EDB (Adjusted)'!J243,)</f>
        <v>2850</v>
      </c>
    </row>
    <row r="234" spans="1:6" x14ac:dyDescent="0.25">
      <c r="A234" s="60" t="str">
        <f>'AU2017-EDB (Adjusted)'!A244</f>
        <v>Inlet-Tauranga Harbour Omokoroa</v>
      </c>
      <c r="B234" s="60" t="str">
        <f>'AU2017-EDB (Adjusted)'!E244</f>
        <v>None</v>
      </c>
      <c r="C234" s="60" t="str">
        <f>IFERROR('AU2017-EDB (Adjusted)'!F244,)</f>
        <v>Western Bay of Plenty district</v>
      </c>
      <c r="D234" s="65">
        <f>IFERROR('AU2017-EDB (Adjusted)'!H244,)</f>
        <v>0</v>
      </c>
      <c r="E234" s="65">
        <f>IFERROR('AU2017-EDB (Adjusted)'!I244,)</f>
        <v>0</v>
      </c>
      <c r="F234" s="65">
        <f>IFERROR('AU2017-EDB (Adjusted)'!J244,)</f>
        <v>0</v>
      </c>
    </row>
    <row r="235" spans="1:6" x14ac:dyDescent="0.25">
      <c r="A235" s="60" t="str">
        <f>'AU2017-EDB (Adjusted)'!A245</f>
        <v>Inlet-Tauranga Harbour</v>
      </c>
      <c r="B235" s="60" t="str">
        <f>'AU2017-EDB (Adjusted)'!E245</f>
        <v>None</v>
      </c>
      <c r="C235" s="60" t="str">
        <f>IFERROR('AU2017-EDB (Adjusted)'!F245,)</f>
        <v>Tauranga city</v>
      </c>
      <c r="D235" s="65">
        <f>IFERROR('AU2017-EDB (Adjusted)'!H245,)</f>
        <v>0</v>
      </c>
      <c r="E235" s="65">
        <f>IFERROR('AU2017-EDB (Adjusted)'!I245,)</f>
        <v>0</v>
      </c>
      <c r="F235" s="65">
        <f>IFERROR('AU2017-EDB (Adjusted)'!J245,)</f>
        <v>0</v>
      </c>
    </row>
    <row r="236" spans="1:6" x14ac:dyDescent="0.25">
      <c r="A236" s="60" t="str">
        <f>'AU2017-EDB (Adjusted)'!A246</f>
        <v>Motuopae Island</v>
      </c>
      <c r="B236" s="60" t="str">
        <f>'AU2017-EDB (Adjusted)'!E246</f>
        <v>None</v>
      </c>
      <c r="C236" s="60" t="str">
        <f>IFERROR('AU2017-EDB (Adjusted)'!F246,)</f>
        <v>Tauranga city</v>
      </c>
      <c r="D236" s="65">
        <f>IFERROR('AU2017-EDB (Adjusted)'!H246,)</f>
        <v>0</v>
      </c>
      <c r="E236" s="65">
        <f>IFERROR('AU2017-EDB (Adjusted)'!I246,)</f>
        <v>0</v>
      </c>
      <c r="F236" s="65">
        <f>IFERROR('AU2017-EDB (Adjusted)'!J246,)</f>
        <v>0</v>
      </c>
    </row>
    <row r="237" spans="1:6" x14ac:dyDescent="0.25">
      <c r="A237" s="60" t="str">
        <f>'AU2017-EDB (Adjusted)'!A247</f>
        <v>Bethlehem</v>
      </c>
      <c r="B237" s="60" t="str">
        <f>'AU2017-EDB (Adjusted)'!E247</f>
        <v>Powerco</v>
      </c>
      <c r="C237" s="60" t="str">
        <f>IFERROR('AU2017-EDB (Adjusted)'!F247,)</f>
        <v>Tauranga city</v>
      </c>
      <c r="D237" s="65">
        <f>IFERROR('AU2017-EDB (Adjusted)'!H247,)</f>
        <v>5070</v>
      </c>
      <c r="E237" s="65">
        <f>IFERROR('AU2017-EDB (Adjusted)'!I247,)</f>
        <v>5860</v>
      </c>
      <c r="F237" s="65">
        <f>IFERROR('AU2017-EDB (Adjusted)'!J247,)</f>
        <v>6390</v>
      </c>
    </row>
    <row r="238" spans="1:6" x14ac:dyDescent="0.25">
      <c r="A238" s="60" t="str">
        <f>'AU2017-EDB (Adjusted)'!A248</f>
        <v>Gravatt</v>
      </c>
      <c r="B238" s="60" t="str">
        <f>'AU2017-EDB (Adjusted)'!E248</f>
        <v>Powerco</v>
      </c>
      <c r="C238" s="60" t="str">
        <f>IFERROR('AU2017-EDB (Adjusted)'!F248,)</f>
        <v>Tauranga city</v>
      </c>
      <c r="D238" s="65">
        <f>IFERROR('AU2017-EDB (Adjusted)'!H248,)</f>
        <v>3680</v>
      </c>
      <c r="E238" s="65">
        <f>IFERROR('AU2017-EDB (Adjusted)'!I248,)</f>
        <v>3690</v>
      </c>
      <c r="F238" s="65">
        <f>IFERROR('AU2017-EDB (Adjusted)'!J248,)</f>
        <v>3700</v>
      </c>
    </row>
    <row r="239" spans="1:6" x14ac:dyDescent="0.25">
      <c r="A239" s="60" t="str">
        <f>'AU2017-EDB (Adjusted)'!A249</f>
        <v>Matakana Island</v>
      </c>
      <c r="B239" s="60" t="str">
        <f>'AU2017-EDB (Adjusted)'!E249</f>
        <v>Powerco</v>
      </c>
      <c r="C239" s="60" t="str">
        <f>IFERROR('AU2017-EDB (Adjusted)'!F249,)</f>
        <v>Western Bay of Plenty district</v>
      </c>
      <c r="D239" s="65">
        <f>IFERROR('AU2017-EDB (Adjusted)'!H249,)</f>
        <v>260</v>
      </c>
      <c r="E239" s="65">
        <f>IFERROR('AU2017-EDB (Adjusted)'!I249,)</f>
        <v>260</v>
      </c>
      <c r="F239" s="65">
        <f>IFERROR('AU2017-EDB (Adjusted)'!J249,)</f>
        <v>260</v>
      </c>
    </row>
    <row r="240" spans="1:6" x14ac:dyDescent="0.25">
      <c r="A240" s="60" t="str">
        <f>'AU2017-EDB (Adjusted)'!A250</f>
        <v>Arataki</v>
      </c>
      <c r="B240" s="60" t="str">
        <f>'AU2017-EDB (Adjusted)'!E250</f>
        <v>Powerco</v>
      </c>
      <c r="C240" s="60" t="str">
        <f>IFERROR('AU2017-EDB (Adjusted)'!F250,)</f>
        <v>Tauranga city</v>
      </c>
      <c r="D240" s="65">
        <f>IFERROR('AU2017-EDB (Adjusted)'!H250,)</f>
        <v>5520</v>
      </c>
      <c r="E240" s="65">
        <f>IFERROR('AU2017-EDB (Adjusted)'!I250,)</f>
        <v>5650</v>
      </c>
      <c r="F240" s="65">
        <f>IFERROR('AU2017-EDB (Adjusted)'!J250,)</f>
        <v>5760</v>
      </c>
    </row>
    <row r="241" spans="1:6" x14ac:dyDescent="0.25">
      <c r="A241" s="60" t="str">
        <f>'AU2017-EDB (Adjusted)'!A251</f>
        <v>Gate Pa</v>
      </c>
      <c r="B241" s="60" t="str">
        <f>'AU2017-EDB (Adjusted)'!E251</f>
        <v>Powerco</v>
      </c>
      <c r="C241" s="60" t="str">
        <f>IFERROR('AU2017-EDB (Adjusted)'!F251,)</f>
        <v>Tauranga city</v>
      </c>
      <c r="D241" s="65">
        <f>IFERROR('AU2017-EDB (Adjusted)'!H251,)</f>
        <v>3330</v>
      </c>
      <c r="E241" s="65">
        <f>IFERROR('AU2017-EDB (Adjusted)'!I251,)</f>
        <v>3390</v>
      </c>
      <c r="F241" s="65">
        <f>IFERROR('AU2017-EDB (Adjusted)'!J251,)</f>
        <v>3440</v>
      </c>
    </row>
    <row r="242" spans="1:6" x14ac:dyDescent="0.25">
      <c r="A242" s="60" t="str">
        <f>'AU2017-EDB (Adjusted)'!A252</f>
        <v>Poike</v>
      </c>
      <c r="B242" s="60" t="str">
        <f>'AU2017-EDB (Adjusted)'!E252</f>
        <v>Powerco</v>
      </c>
      <c r="C242" s="60" t="str">
        <f>IFERROR('AU2017-EDB (Adjusted)'!F252,)</f>
        <v>Tauranga city</v>
      </c>
      <c r="D242" s="65">
        <f>IFERROR('AU2017-EDB (Adjusted)'!H252,)</f>
        <v>830</v>
      </c>
      <c r="E242" s="65">
        <f>IFERROR('AU2017-EDB (Adjusted)'!I252,)</f>
        <v>890</v>
      </c>
      <c r="F242" s="65">
        <f>IFERROR('AU2017-EDB (Adjusted)'!J252,)</f>
        <v>960</v>
      </c>
    </row>
    <row r="243" spans="1:6" x14ac:dyDescent="0.25">
      <c r="A243" s="60" t="str">
        <f>'AU2017-EDB (Adjusted)'!A253</f>
        <v>Wairakei-Aratiatia</v>
      </c>
      <c r="B243" s="60" t="str">
        <f>'AU2017-EDB (Adjusted)'!E253</f>
        <v>Unison Networks</v>
      </c>
      <c r="C243" s="60" t="str">
        <f>IFERROR('AU2017-EDB (Adjusted)'!F253,)</f>
        <v>Taupo district</v>
      </c>
      <c r="D243" s="65">
        <f>IFERROR('AU2017-EDB (Adjusted)'!H253,)</f>
        <v>620</v>
      </c>
      <c r="E243" s="65">
        <f>IFERROR('AU2017-EDB (Adjusted)'!I253,)</f>
        <v>600</v>
      </c>
      <c r="F243" s="65">
        <f>IFERROR('AU2017-EDB (Adjusted)'!J253,)</f>
        <v>570</v>
      </c>
    </row>
    <row r="244" spans="1:6" x14ac:dyDescent="0.25">
      <c r="A244" s="60" t="str">
        <f>'AU2017-EDB (Adjusted)'!A254</f>
        <v>Marotiri</v>
      </c>
      <c r="B244" s="60" t="str">
        <f>'AU2017-EDB (Adjusted)'!E254</f>
        <v>The Lines Company</v>
      </c>
      <c r="C244" s="60" t="str">
        <f>IFERROR('AU2017-EDB (Adjusted)'!F254,)</f>
        <v>Taupo district</v>
      </c>
      <c r="D244" s="65">
        <f>IFERROR('AU2017-EDB (Adjusted)'!H254,)</f>
        <v>1800</v>
      </c>
      <c r="E244" s="65">
        <f>IFERROR('AU2017-EDB (Adjusted)'!I254,)</f>
        <v>1890</v>
      </c>
      <c r="F244" s="65">
        <f>IFERROR('AU2017-EDB (Adjusted)'!J254,)</f>
        <v>1960</v>
      </c>
    </row>
    <row r="245" spans="1:6" x14ac:dyDescent="0.25">
      <c r="A245" s="60" t="str">
        <f>'AU2017-EDB (Adjusted)'!A255</f>
        <v>Tatua</v>
      </c>
      <c r="B245" s="60" t="str">
        <f>'AU2017-EDB (Adjusted)'!E255</f>
        <v>Unison Networks</v>
      </c>
      <c r="C245" s="60" t="str">
        <f>IFERROR('AU2017-EDB (Adjusted)'!F255,)</f>
        <v>Taupo district</v>
      </c>
      <c r="D245" s="65">
        <f>IFERROR('AU2017-EDB (Adjusted)'!H255,)</f>
        <v>350</v>
      </c>
      <c r="E245" s="65">
        <f>IFERROR('AU2017-EDB (Adjusted)'!I255,)</f>
        <v>370</v>
      </c>
      <c r="F245" s="65">
        <f>IFERROR('AU2017-EDB (Adjusted)'!J255,)</f>
        <v>390</v>
      </c>
    </row>
    <row r="246" spans="1:6" x14ac:dyDescent="0.25">
      <c r="A246" s="60" t="str">
        <f>'AU2017-EDB (Adjusted)'!A256</f>
        <v>Oruanui</v>
      </c>
      <c r="B246" s="60" t="str">
        <f>'AU2017-EDB (Adjusted)'!E256</f>
        <v>Unison Networks</v>
      </c>
      <c r="C246" s="60" t="str">
        <f>IFERROR('AU2017-EDB (Adjusted)'!F256,)</f>
        <v>Taupo district</v>
      </c>
      <c r="D246" s="65">
        <f>IFERROR('AU2017-EDB (Adjusted)'!H256,)</f>
        <v>2670</v>
      </c>
      <c r="E246" s="65">
        <f>IFERROR('AU2017-EDB (Adjusted)'!I256,)</f>
        <v>2850</v>
      </c>
      <c r="F246" s="65">
        <f>IFERROR('AU2017-EDB (Adjusted)'!J256,)</f>
        <v>3030</v>
      </c>
    </row>
    <row r="247" spans="1:6" x14ac:dyDescent="0.25">
      <c r="A247" s="60" t="str">
        <f>'AU2017-EDB (Adjusted)'!A257</f>
        <v>Rangitaiki</v>
      </c>
      <c r="B247" s="60" t="str">
        <f>'AU2017-EDB (Adjusted)'!E257</f>
        <v>Unison Networks</v>
      </c>
      <c r="C247" s="60" t="str">
        <f>IFERROR('AU2017-EDB (Adjusted)'!F257,)</f>
        <v>Taupo district</v>
      </c>
      <c r="D247" s="65">
        <f>IFERROR('AU2017-EDB (Adjusted)'!H257,)</f>
        <v>150</v>
      </c>
      <c r="E247" s="65">
        <f>IFERROR('AU2017-EDB (Adjusted)'!I257,)</f>
        <v>170</v>
      </c>
      <c r="F247" s="65">
        <f>IFERROR('AU2017-EDB (Adjusted)'!J257,)</f>
        <v>180</v>
      </c>
    </row>
    <row r="248" spans="1:6" x14ac:dyDescent="0.25">
      <c r="A248" s="60" t="str">
        <f>'AU2017-EDB (Adjusted)'!A258</f>
        <v>Broadlands</v>
      </c>
      <c r="B248" s="60" t="str">
        <f>'AU2017-EDB (Adjusted)'!E258</f>
        <v>Unison Networks</v>
      </c>
      <c r="C248" s="60" t="str">
        <f>IFERROR('AU2017-EDB (Adjusted)'!F258,)</f>
        <v>Taupo district</v>
      </c>
      <c r="D248" s="65">
        <f>IFERROR('AU2017-EDB (Adjusted)'!H258,)</f>
        <v>760</v>
      </c>
      <c r="E248" s="65">
        <f>IFERROR('AU2017-EDB (Adjusted)'!I258,)</f>
        <v>790</v>
      </c>
      <c r="F248" s="65">
        <f>IFERROR('AU2017-EDB (Adjusted)'!J258,)</f>
        <v>820</v>
      </c>
    </row>
    <row r="249" spans="1:6" x14ac:dyDescent="0.25">
      <c r="A249" s="60" t="str">
        <f>'AU2017-EDB (Adjusted)'!A259</f>
        <v>Tongariro</v>
      </c>
      <c r="B249" s="60" t="str">
        <f>'AU2017-EDB (Adjusted)'!E259</f>
        <v>Unison Networks</v>
      </c>
      <c r="C249" s="60" t="str">
        <f>IFERROR('AU2017-EDB (Adjusted)'!F259,)</f>
        <v>Taupo district</v>
      </c>
      <c r="D249" s="65">
        <f>IFERROR('AU2017-EDB (Adjusted)'!H259,)</f>
        <v>520</v>
      </c>
      <c r="E249" s="65">
        <f>IFERROR('AU2017-EDB (Adjusted)'!I259,)</f>
        <v>510</v>
      </c>
      <c r="F249" s="65">
        <f>IFERROR('AU2017-EDB (Adjusted)'!J259,)</f>
        <v>490</v>
      </c>
    </row>
    <row r="250" spans="1:6" x14ac:dyDescent="0.25">
      <c r="A250" s="60" t="str">
        <f>'AU2017-EDB (Adjusted)'!A260</f>
        <v>Tokaanu</v>
      </c>
      <c r="B250" s="60" t="str">
        <f>'AU2017-EDB (Adjusted)'!E260</f>
        <v>The Lines Company</v>
      </c>
      <c r="C250" s="60" t="str">
        <f>IFERROR('AU2017-EDB (Adjusted)'!F260,)</f>
        <v>Taupo district</v>
      </c>
      <c r="D250" s="65">
        <f>IFERROR('AU2017-EDB (Adjusted)'!H260,)</f>
        <v>200</v>
      </c>
      <c r="E250" s="65">
        <f>IFERROR('AU2017-EDB (Adjusted)'!I260,)</f>
        <v>210</v>
      </c>
      <c r="F250" s="65">
        <f>IFERROR('AU2017-EDB (Adjusted)'!J260,)</f>
        <v>210</v>
      </c>
    </row>
    <row r="251" spans="1:6" x14ac:dyDescent="0.25">
      <c r="A251" s="60" t="str">
        <f>'AU2017-EDB (Adjusted)'!A261</f>
        <v>Rangipo</v>
      </c>
      <c r="B251" s="60" t="str">
        <f>'AU2017-EDB (Adjusted)'!E261</f>
        <v>The Lines Company</v>
      </c>
      <c r="C251" s="60" t="str">
        <f>IFERROR('AU2017-EDB (Adjusted)'!F261,)</f>
        <v>Taupo district</v>
      </c>
      <c r="D251" s="65">
        <f>IFERROR('AU2017-EDB (Adjusted)'!H261,)</f>
        <v>100</v>
      </c>
      <c r="E251" s="65">
        <f>IFERROR('AU2017-EDB (Adjusted)'!I261,)</f>
        <v>100</v>
      </c>
      <c r="F251" s="65">
        <f>IFERROR('AU2017-EDB (Adjusted)'!J261,)</f>
        <v>100</v>
      </c>
    </row>
    <row r="252" spans="1:6" x14ac:dyDescent="0.25">
      <c r="A252" s="60" t="str">
        <f>'AU2017-EDB (Adjusted)'!A262</f>
        <v>Welcome Bay West</v>
      </c>
      <c r="B252" s="60" t="str">
        <f>'AU2017-EDB (Adjusted)'!E262</f>
        <v>Powerco</v>
      </c>
      <c r="C252" s="60" t="str">
        <f>IFERROR('AU2017-EDB (Adjusted)'!F262,)</f>
        <v>Tauranga city</v>
      </c>
      <c r="D252" s="65">
        <f>IFERROR('AU2017-EDB (Adjusted)'!H262,)</f>
        <v>4000</v>
      </c>
      <c r="E252" s="65">
        <f>IFERROR('AU2017-EDB (Adjusted)'!I262,)</f>
        <v>4200</v>
      </c>
      <c r="F252" s="65">
        <f>IFERROR('AU2017-EDB (Adjusted)'!J262,)</f>
        <v>4350</v>
      </c>
    </row>
    <row r="253" spans="1:6" x14ac:dyDescent="0.25">
      <c r="A253" s="60" t="str">
        <f>'AU2017-EDB (Adjusted)'!A263</f>
        <v>Welcome Bay East</v>
      </c>
      <c r="B253" s="60" t="str">
        <f>'AU2017-EDB (Adjusted)'!E263</f>
        <v>Powerco</v>
      </c>
      <c r="C253" s="60" t="str">
        <f>IFERROR('AU2017-EDB (Adjusted)'!F263,)</f>
        <v>Tauranga city</v>
      </c>
      <c r="D253" s="65">
        <f>IFERROR('AU2017-EDB (Adjusted)'!H263,)</f>
        <v>4750</v>
      </c>
      <c r="E253" s="65">
        <f>IFERROR('AU2017-EDB (Adjusted)'!I263,)</f>
        <v>5390</v>
      </c>
      <c r="F253" s="65">
        <f>IFERROR('AU2017-EDB (Adjusted)'!J263,)</f>
        <v>5890</v>
      </c>
    </row>
    <row r="254" spans="1:6" x14ac:dyDescent="0.25">
      <c r="A254" s="60" t="str">
        <f>'AU2017-EDB (Adjusted)'!A264</f>
        <v>Ngongotaha North</v>
      </c>
      <c r="B254" s="60" t="str">
        <f>'AU2017-EDB (Adjusted)'!E264</f>
        <v>Unison Networks</v>
      </c>
      <c r="C254" s="60" t="str">
        <f>IFERROR('AU2017-EDB (Adjusted)'!F264,)</f>
        <v>Rotorua district</v>
      </c>
      <c r="D254" s="65">
        <f>IFERROR('AU2017-EDB (Adjusted)'!H264,)</f>
        <v>3360</v>
      </c>
      <c r="E254" s="65">
        <f>IFERROR('AU2017-EDB (Adjusted)'!I264,)</f>
        <v>3510</v>
      </c>
      <c r="F254" s="65">
        <f>IFERROR('AU2017-EDB (Adjusted)'!J264,)</f>
        <v>3570</v>
      </c>
    </row>
    <row r="255" spans="1:6" x14ac:dyDescent="0.25">
      <c r="A255" s="60" t="str">
        <f>'AU2017-EDB (Adjusted)'!A265</f>
        <v>Poets Corner</v>
      </c>
      <c r="B255" s="60" t="str">
        <f>'AU2017-EDB (Adjusted)'!E265</f>
        <v>Unison Networks</v>
      </c>
      <c r="C255" s="60" t="str">
        <f>IFERROR('AU2017-EDB (Adjusted)'!F265,)</f>
        <v>Rotorua district</v>
      </c>
      <c r="D255" s="65">
        <f>IFERROR('AU2017-EDB (Adjusted)'!H265,)</f>
        <v>290</v>
      </c>
      <c r="E255" s="65">
        <f>IFERROR('AU2017-EDB (Adjusted)'!I265,)</f>
        <v>290</v>
      </c>
      <c r="F255" s="65">
        <f>IFERROR('AU2017-EDB (Adjusted)'!J265,)</f>
        <v>300</v>
      </c>
    </row>
    <row r="256" spans="1:6" x14ac:dyDescent="0.25">
      <c r="A256" s="60" t="str">
        <f>'AU2017-EDB (Adjusted)'!A266</f>
        <v>Owhata South</v>
      </c>
      <c r="B256" s="60" t="str">
        <f>'AU2017-EDB (Adjusted)'!E266</f>
        <v>Unison Networks</v>
      </c>
      <c r="C256" s="60" t="str">
        <f>IFERROR('AU2017-EDB (Adjusted)'!F266,)</f>
        <v>Rotorua district</v>
      </c>
      <c r="D256" s="65">
        <f>IFERROR('AU2017-EDB (Adjusted)'!H266,)</f>
        <v>650</v>
      </c>
      <c r="E256" s="65">
        <f>IFERROR('AU2017-EDB (Adjusted)'!I266,)</f>
        <v>660</v>
      </c>
      <c r="F256" s="65">
        <f>IFERROR('AU2017-EDB (Adjusted)'!J266,)</f>
        <v>660</v>
      </c>
    </row>
    <row r="257" spans="1:6" x14ac:dyDescent="0.25">
      <c r="A257" s="60" t="str">
        <f>'AU2017-EDB (Adjusted)'!A267</f>
        <v>Owhata East</v>
      </c>
      <c r="B257" s="60" t="str">
        <f>'AU2017-EDB (Adjusted)'!E267</f>
        <v>Unison Networks</v>
      </c>
      <c r="C257" s="60" t="str">
        <f>IFERROR('AU2017-EDB (Adjusted)'!F267,)</f>
        <v>Rotorua district</v>
      </c>
      <c r="D257" s="65">
        <f>IFERROR('AU2017-EDB (Adjusted)'!H267,)</f>
        <v>2200</v>
      </c>
      <c r="E257" s="65">
        <f>IFERROR('AU2017-EDB (Adjusted)'!I267,)</f>
        <v>2220</v>
      </c>
      <c r="F257" s="65">
        <f>IFERROR('AU2017-EDB (Adjusted)'!J267,)</f>
        <v>2240</v>
      </c>
    </row>
    <row r="258" spans="1:6" x14ac:dyDescent="0.25">
      <c r="A258" s="60" t="str">
        <f>'AU2017-EDB (Adjusted)'!A268</f>
        <v>Hamurana</v>
      </c>
      <c r="B258" s="60" t="str">
        <f>'AU2017-EDB (Adjusted)'!E268</f>
        <v>Unison Networks</v>
      </c>
      <c r="C258" s="60" t="str">
        <f>IFERROR('AU2017-EDB (Adjusted)'!F268,)</f>
        <v>Rotorua district</v>
      </c>
      <c r="D258" s="65">
        <f>IFERROR('AU2017-EDB (Adjusted)'!H268,)</f>
        <v>2720</v>
      </c>
      <c r="E258" s="65">
        <f>IFERROR('AU2017-EDB (Adjusted)'!I268,)</f>
        <v>2830</v>
      </c>
      <c r="F258" s="65">
        <f>IFERROR('AU2017-EDB (Adjusted)'!J268,)</f>
        <v>2940</v>
      </c>
    </row>
    <row r="259" spans="1:6" x14ac:dyDescent="0.25">
      <c r="A259" s="60" t="str">
        <f>'AU2017-EDB (Adjusted)'!A269</f>
        <v>Arahiwi</v>
      </c>
      <c r="B259" s="60" t="str">
        <f>'AU2017-EDB (Adjusted)'!E269</f>
        <v>Unison Networks</v>
      </c>
      <c r="C259" s="60" t="str">
        <f>IFERROR('AU2017-EDB (Adjusted)'!F269,)</f>
        <v>Rotorua district</v>
      </c>
      <c r="D259" s="65">
        <f>IFERROR('AU2017-EDB (Adjusted)'!H269,)</f>
        <v>190</v>
      </c>
      <c r="E259" s="65">
        <f>IFERROR('AU2017-EDB (Adjusted)'!I269,)</f>
        <v>180</v>
      </c>
      <c r="F259" s="65">
        <f>IFERROR('AU2017-EDB (Adjusted)'!J269,)</f>
        <v>180</v>
      </c>
    </row>
    <row r="260" spans="1:6" x14ac:dyDescent="0.25">
      <c r="A260" s="60" t="str">
        <f>'AU2017-EDB (Adjusted)'!A270</f>
        <v>Te More</v>
      </c>
      <c r="B260" s="60" t="str">
        <f>'AU2017-EDB (Adjusted)'!E270</f>
        <v>The Lines Company</v>
      </c>
      <c r="C260" s="60" t="str">
        <f>IFERROR('AU2017-EDB (Adjusted)'!F270,)</f>
        <v>Taupo district</v>
      </c>
      <c r="D260" s="65">
        <f>IFERROR('AU2017-EDB (Adjusted)'!H270,)</f>
        <v>0</v>
      </c>
      <c r="E260" s="65">
        <f>IFERROR('AU2017-EDB (Adjusted)'!I270,)</f>
        <v>0</v>
      </c>
      <c r="F260" s="65">
        <f>IFERROR('AU2017-EDB (Adjusted)'!J270,)</f>
        <v>0</v>
      </c>
    </row>
    <row r="261" spans="1:6" x14ac:dyDescent="0.25">
      <c r="A261" s="60" t="str">
        <f>'AU2017-EDB (Adjusted)'!A271</f>
        <v>Taharua</v>
      </c>
      <c r="B261" s="60" t="str">
        <f>'AU2017-EDB (Adjusted)'!E271</f>
        <v>Unison Networks</v>
      </c>
      <c r="C261" s="60" t="str">
        <f>IFERROR('AU2017-EDB (Adjusted)'!F271,)</f>
        <v>Taupo district</v>
      </c>
      <c r="D261" s="65">
        <f>IFERROR('AU2017-EDB (Adjusted)'!H271,)</f>
        <v>60</v>
      </c>
      <c r="E261" s="65">
        <f>IFERROR('AU2017-EDB (Adjusted)'!I271,)</f>
        <v>60</v>
      </c>
      <c r="F261" s="65">
        <f>IFERROR('AU2017-EDB (Adjusted)'!J271,)</f>
        <v>60</v>
      </c>
    </row>
    <row r="262" spans="1:6" x14ac:dyDescent="0.25">
      <c r="A262" s="60" t="str">
        <f>'AU2017-EDB (Adjusted)'!A272</f>
        <v>Ohope</v>
      </c>
      <c r="B262" s="60" t="str">
        <f>'AU2017-EDB (Adjusted)'!E272</f>
        <v>Horizon Energy</v>
      </c>
      <c r="C262" s="60" t="str">
        <f>IFERROR('AU2017-EDB (Adjusted)'!F272,)</f>
        <v>Whakatane district</v>
      </c>
      <c r="D262" s="65">
        <f>IFERROR('AU2017-EDB (Adjusted)'!H272,)</f>
        <v>3170</v>
      </c>
      <c r="E262" s="65">
        <f>IFERROR('AU2017-EDB (Adjusted)'!I272,)</f>
        <v>3190</v>
      </c>
      <c r="F262" s="65">
        <f>IFERROR('AU2017-EDB (Adjusted)'!J272,)</f>
        <v>3200</v>
      </c>
    </row>
    <row r="263" spans="1:6" x14ac:dyDescent="0.25">
      <c r="A263" s="60" t="str">
        <f>'AU2017-EDB (Adjusted)'!A273</f>
        <v>Inlet-Raglan Harbour</v>
      </c>
      <c r="B263" s="60" t="str">
        <f>'AU2017-EDB (Adjusted)'!E273</f>
        <v>None</v>
      </c>
      <c r="C263" s="60" t="str">
        <f>IFERROR('AU2017-EDB (Adjusted)'!F273,)</f>
        <v>Waikato district</v>
      </c>
      <c r="D263" s="65">
        <f>IFERROR('AU2017-EDB (Adjusted)'!H273,)</f>
        <v>0</v>
      </c>
      <c r="E263" s="65">
        <f>IFERROR('AU2017-EDB (Adjusted)'!I273,)</f>
        <v>0</v>
      </c>
      <c r="F263" s="65">
        <f>IFERROR('AU2017-EDB (Adjusted)'!J273,)</f>
        <v>0</v>
      </c>
    </row>
    <row r="264" spans="1:6" x14ac:dyDescent="0.25">
      <c r="A264" s="60" t="str">
        <f>'AU2017-EDB (Adjusted)'!A274</f>
        <v>Inlet-Aotea Harbour North</v>
      </c>
      <c r="B264" s="60" t="str">
        <f>'AU2017-EDB (Adjusted)'!E274</f>
        <v>None</v>
      </c>
      <c r="C264" s="60" t="str">
        <f>IFERROR('AU2017-EDB (Adjusted)'!F274,)</f>
        <v>Waikato district</v>
      </c>
      <c r="D264" s="65">
        <f>IFERROR('AU2017-EDB (Adjusted)'!H274,)</f>
        <v>0</v>
      </c>
      <c r="E264" s="65">
        <f>IFERROR('AU2017-EDB (Adjusted)'!I274,)</f>
        <v>0</v>
      </c>
      <c r="F264" s="65">
        <f>IFERROR('AU2017-EDB (Adjusted)'!J274,)</f>
        <v>0</v>
      </c>
    </row>
    <row r="265" spans="1:6" x14ac:dyDescent="0.25">
      <c r="A265" s="60" t="str">
        <f>'AU2017-EDB (Adjusted)'!A275</f>
        <v>Inlets-Otorohanga District</v>
      </c>
      <c r="B265" s="60" t="str">
        <f>'AU2017-EDB (Adjusted)'!E275</f>
        <v>None</v>
      </c>
      <c r="C265" s="60" t="str">
        <f>IFERROR('AU2017-EDB (Adjusted)'!F275,)</f>
        <v>Otorohanga district</v>
      </c>
      <c r="D265" s="65">
        <f>IFERROR('AU2017-EDB (Adjusted)'!H275,)</f>
        <v>0</v>
      </c>
      <c r="E265" s="65">
        <f>IFERROR('AU2017-EDB (Adjusted)'!I275,)</f>
        <v>0</v>
      </c>
      <c r="F265" s="65">
        <f>IFERROR('AU2017-EDB (Adjusted)'!J275,)</f>
        <v>0</v>
      </c>
    </row>
    <row r="266" spans="1:6" x14ac:dyDescent="0.25">
      <c r="A266" s="60" t="str">
        <f>'AU2017-EDB (Adjusted)'!A276</f>
        <v>Utuhina</v>
      </c>
      <c r="B266" s="60" t="str">
        <f>'AU2017-EDB (Adjusted)'!E276</f>
        <v>Unison Networks</v>
      </c>
      <c r="C266" s="60" t="str">
        <f>IFERROR('AU2017-EDB (Adjusted)'!F276,)</f>
        <v>Rotorua district</v>
      </c>
      <c r="D266" s="65">
        <f>IFERROR('AU2017-EDB (Adjusted)'!H276,)</f>
        <v>1490</v>
      </c>
      <c r="E266" s="65">
        <f>IFERROR('AU2017-EDB (Adjusted)'!I276,)</f>
        <v>1480</v>
      </c>
      <c r="F266" s="65">
        <f>IFERROR('AU2017-EDB (Adjusted)'!J276,)</f>
        <v>1470</v>
      </c>
    </row>
    <row r="267" spans="1:6" x14ac:dyDescent="0.25">
      <c r="A267" s="60" t="str">
        <f>'AU2017-EDB (Adjusted)'!A277</f>
        <v>Ohinemutu</v>
      </c>
      <c r="B267" s="60" t="str">
        <f>'AU2017-EDB (Adjusted)'!E277</f>
        <v>Unison Networks</v>
      </c>
      <c r="C267" s="60" t="str">
        <f>IFERROR('AU2017-EDB (Adjusted)'!F277,)</f>
        <v>Rotorua district</v>
      </c>
      <c r="D267" s="65">
        <f>IFERROR('AU2017-EDB (Adjusted)'!H277,)</f>
        <v>280</v>
      </c>
      <c r="E267" s="65">
        <f>IFERROR('AU2017-EDB (Adjusted)'!I277,)</f>
        <v>290</v>
      </c>
      <c r="F267" s="65">
        <f>IFERROR('AU2017-EDB (Adjusted)'!J277,)</f>
        <v>300</v>
      </c>
    </row>
    <row r="268" spans="1:6" x14ac:dyDescent="0.25">
      <c r="A268" s="60" t="str">
        <f>'AU2017-EDB (Adjusted)'!A278</f>
        <v>Glenholme East</v>
      </c>
      <c r="B268" s="60" t="str">
        <f>'AU2017-EDB (Adjusted)'!E278</f>
        <v>Unison Networks</v>
      </c>
      <c r="C268" s="60" t="str">
        <f>IFERROR('AU2017-EDB (Adjusted)'!F278,)</f>
        <v>Rotorua district</v>
      </c>
      <c r="D268" s="65">
        <f>IFERROR('AU2017-EDB (Adjusted)'!H278,)</f>
        <v>2210</v>
      </c>
      <c r="E268" s="65">
        <f>IFERROR('AU2017-EDB (Adjusted)'!I278,)</f>
        <v>2210</v>
      </c>
      <c r="F268" s="65">
        <f>IFERROR('AU2017-EDB (Adjusted)'!J278,)</f>
        <v>2220</v>
      </c>
    </row>
    <row r="269" spans="1:6" x14ac:dyDescent="0.25">
      <c r="A269" s="60" t="str">
        <f>'AU2017-EDB (Adjusted)'!A279</f>
        <v>Mangakino</v>
      </c>
      <c r="B269" s="60" t="str">
        <f>'AU2017-EDB (Adjusted)'!E279</f>
        <v>The Lines Company</v>
      </c>
      <c r="C269" s="60" t="str">
        <f>IFERROR('AU2017-EDB (Adjusted)'!F279,)</f>
        <v>Taupo district</v>
      </c>
      <c r="D269" s="65">
        <f>IFERROR('AU2017-EDB (Adjusted)'!H279,)</f>
        <v>760</v>
      </c>
      <c r="E269" s="65">
        <f>IFERROR('AU2017-EDB (Adjusted)'!I279,)</f>
        <v>720</v>
      </c>
      <c r="F269" s="65">
        <f>IFERROR('AU2017-EDB (Adjusted)'!J279,)</f>
        <v>680</v>
      </c>
    </row>
    <row r="270" spans="1:6" x14ac:dyDescent="0.25">
      <c r="A270" s="60" t="str">
        <f>'AU2017-EDB (Adjusted)'!A280</f>
        <v>Inlet-Waitomo District</v>
      </c>
      <c r="B270" s="60" t="str">
        <f>'AU2017-EDB (Adjusted)'!E280</f>
        <v>None</v>
      </c>
      <c r="C270" s="60" t="str">
        <f>IFERROR('AU2017-EDB (Adjusted)'!F280,)</f>
        <v>Waitomo district</v>
      </c>
      <c r="D270" s="65">
        <f>IFERROR('AU2017-EDB (Adjusted)'!H280,)</f>
        <v>0</v>
      </c>
      <c r="E270" s="65">
        <f>IFERROR('AU2017-EDB (Adjusted)'!I280,)</f>
        <v>0</v>
      </c>
      <c r="F270" s="65">
        <f>IFERROR('AU2017-EDB (Adjusted)'!J280,)</f>
        <v>0</v>
      </c>
    </row>
    <row r="271" spans="1:6" x14ac:dyDescent="0.25">
      <c r="A271" s="60" t="str">
        <f>'AU2017-EDB (Adjusted)'!A281</f>
        <v>Matata</v>
      </c>
      <c r="B271" s="60" t="str">
        <f>'AU2017-EDB (Adjusted)'!E281</f>
        <v>Horizon Energy</v>
      </c>
      <c r="C271" s="60" t="str">
        <f>IFERROR('AU2017-EDB (Adjusted)'!F281,)</f>
        <v>Whakatane district</v>
      </c>
      <c r="D271" s="65">
        <f>IFERROR('AU2017-EDB (Adjusted)'!H281,)</f>
        <v>690</v>
      </c>
      <c r="E271" s="65">
        <f>IFERROR('AU2017-EDB (Adjusted)'!I281,)</f>
        <v>690</v>
      </c>
      <c r="F271" s="65">
        <f>IFERROR('AU2017-EDB (Adjusted)'!J281,)</f>
        <v>690</v>
      </c>
    </row>
    <row r="272" spans="1:6" x14ac:dyDescent="0.25">
      <c r="A272" s="60" t="str">
        <f>'AU2017-EDB (Adjusted)'!A282</f>
        <v>Whakatane West</v>
      </c>
      <c r="B272" s="60" t="str">
        <f>'AU2017-EDB (Adjusted)'!E282</f>
        <v>Horizon Energy</v>
      </c>
      <c r="C272" s="60" t="str">
        <f>IFERROR('AU2017-EDB (Adjusted)'!F282,)</f>
        <v>Whakatane district</v>
      </c>
      <c r="D272" s="65">
        <f>IFERROR('AU2017-EDB (Adjusted)'!H282,)</f>
        <v>3440</v>
      </c>
      <c r="E272" s="65">
        <f>IFERROR('AU2017-EDB (Adjusted)'!I282,)</f>
        <v>3540</v>
      </c>
      <c r="F272" s="65">
        <f>IFERROR('AU2017-EDB (Adjusted)'!J282,)</f>
        <v>3620</v>
      </c>
    </row>
    <row r="273" spans="1:6" x14ac:dyDescent="0.25">
      <c r="A273" s="60" t="str">
        <f>'AU2017-EDB (Adjusted)'!A283</f>
        <v>Inlet-Ohiwa Harbour West</v>
      </c>
      <c r="B273" s="60" t="str">
        <f>'AU2017-EDB (Adjusted)'!E283</f>
        <v>None</v>
      </c>
      <c r="C273" s="60" t="str">
        <f>IFERROR('AU2017-EDB (Adjusted)'!F283,)</f>
        <v>Whakatane district</v>
      </c>
      <c r="D273" s="65">
        <f>IFERROR('AU2017-EDB (Adjusted)'!H283,)</f>
        <v>0</v>
      </c>
      <c r="E273" s="65">
        <f>IFERROR('AU2017-EDB (Adjusted)'!I283,)</f>
        <v>0</v>
      </c>
      <c r="F273" s="65">
        <f>IFERROR('AU2017-EDB (Adjusted)'!J283,)</f>
        <v>0</v>
      </c>
    </row>
    <row r="274" spans="1:6" x14ac:dyDescent="0.25">
      <c r="A274" s="60" t="str">
        <f>'AU2017-EDB (Adjusted)'!A284</f>
        <v>Maraetotara</v>
      </c>
      <c r="B274" s="60" t="str">
        <f>'AU2017-EDB (Adjusted)'!E284</f>
        <v>Horizon Energy</v>
      </c>
      <c r="C274" s="60" t="str">
        <f>IFERROR('AU2017-EDB (Adjusted)'!F284,)</f>
        <v>Whakatane district</v>
      </c>
      <c r="D274" s="65">
        <f>IFERROR('AU2017-EDB (Adjusted)'!H284,)</f>
        <v>120</v>
      </c>
      <c r="E274" s="65">
        <f>IFERROR('AU2017-EDB (Adjusted)'!I284,)</f>
        <v>130</v>
      </c>
      <c r="F274" s="65">
        <f>IFERROR('AU2017-EDB (Adjusted)'!J284,)</f>
        <v>140</v>
      </c>
    </row>
    <row r="275" spans="1:6" x14ac:dyDescent="0.25">
      <c r="A275" s="60" t="str">
        <f>'AU2017-EDB (Adjusted)'!A285</f>
        <v>Otakiri</v>
      </c>
      <c r="B275" s="60" t="str">
        <f>'AU2017-EDB (Adjusted)'!E285</f>
        <v>Horizon Energy</v>
      </c>
      <c r="C275" s="60" t="str">
        <f>IFERROR('AU2017-EDB (Adjusted)'!F285,)</f>
        <v>Whakatane district</v>
      </c>
      <c r="D275" s="65">
        <f>IFERROR('AU2017-EDB (Adjusted)'!H285,)</f>
        <v>4250</v>
      </c>
      <c r="E275" s="65">
        <f>IFERROR('AU2017-EDB (Adjusted)'!I285,)</f>
        <v>4320</v>
      </c>
      <c r="F275" s="65">
        <f>IFERROR('AU2017-EDB (Adjusted)'!J285,)</f>
        <v>4370</v>
      </c>
    </row>
    <row r="276" spans="1:6" x14ac:dyDescent="0.25">
      <c r="A276" s="60" t="str">
        <f>'AU2017-EDB (Adjusted)'!A286</f>
        <v>Rotoma</v>
      </c>
      <c r="B276" s="60" t="str">
        <f>'AU2017-EDB (Adjusted)'!E286</f>
        <v>Horizon Energy</v>
      </c>
      <c r="C276" s="60" t="str">
        <f>IFERROR('AU2017-EDB (Adjusted)'!F286,)</f>
        <v>Whakatane district</v>
      </c>
      <c r="D276" s="65">
        <f>IFERROR('AU2017-EDB (Adjusted)'!H286,)</f>
        <v>1900</v>
      </c>
      <c r="E276" s="65">
        <f>IFERROR('AU2017-EDB (Adjusted)'!I286,)</f>
        <v>1950</v>
      </c>
      <c r="F276" s="65">
        <f>IFERROR('AU2017-EDB (Adjusted)'!J286,)</f>
        <v>1990</v>
      </c>
    </row>
    <row r="277" spans="1:6" x14ac:dyDescent="0.25">
      <c r="A277" s="60" t="str">
        <f>'AU2017-EDB (Adjusted)'!A287</f>
        <v>Matahina-Minginui</v>
      </c>
      <c r="B277" s="60" t="str">
        <f>'AU2017-EDB (Adjusted)'!E287</f>
        <v>Horizon Energy</v>
      </c>
      <c r="C277" s="60" t="str">
        <f>IFERROR('AU2017-EDB (Adjusted)'!F287,)</f>
        <v>Whakatane district</v>
      </c>
      <c r="D277" s="65">
        <f>IFERROR('AU2017-EDB (Adjusted)'!H287,)</f>
        <v>1400</v>
      </c>
      <c r="E277" s="65">
        <f>IFERROR('AU2017-EDB (Adjusted)'!I287,)</f>
        <v>1350</v>
      </c>
      <c r="F277" s="65">
        <f>IFERROR('AU2017-EDB (Adjusted)'!J287,)</f>
        <v>1300</v>
      </c>
    </row>
    <row r="278" spans="1:6" x14ac:dyDescent="0.25">
      <c r="A278" s="60" t="str">
        <f>'AU2017-EDB (Adjusted)'!A288</f>
        <v>Urewera</v>
      </c>
      <c r="B278" s="60" t="str">
        <f>'AU2017-EDB (Adjusted)'!E288</f>
        <v>Horizon Energy</v>
      </c>
      <c r="C278" s="60" t="str">
        <f>IFERROR('AU2017-EDB (Adjusted)'!F288,)</f>
        <v>Whakatane district</v>
      </c>
      <c r="D278" s="65">
        <f>IFERROR('AU2017-EDB (Adjusted)'!H288,)</f>
        <v>2310</v>
      </c>
      <c r="E278" s="65">
        <f>IFERROR('AU2017-EDB (Adjusted)'!I288,)</f>
        <v>2330</v>
      </c>
      <c r="F278" s="65">
        <f>IFERROR('AU2017-EDB (Adjusted)'!J288,)</f>
        <v>2350</v>
      </c>
    </row>
    <row r="279" spans="1:6" x14ac:dyDescent="0.25">
      <c r="A279" s="60" t="str">
        <f>'AU2017-EDB (Adjusted)'!A289</f>
        <v>Te Kaha</v>
      </c>
      <c r="B279" s="60" t="str">
        <f>'AU2017-EDB (Adjusted)'!E289</f>
        <v>Horizon Energy</v>
      </c>
      <c r="C279" s="60" t="str">
        <f>IFERROR('AU2017-EDB (Adjusted)'!F289,)</f>
        <v>Opotiki district</v>
      </c>
      <c r="D279" s="65">
        <f>IFERROR('AU2017-EDB (Adjusted)'!H289,)</f>
        <v>400</v>
      </c>
      <c r="E279" s="65">
        <f>IFERROR('AU2017-EDB (Adjusted)'!I289,)</f>
        <v>400</v>
      </c>
      <c r="F279" s="65">
        <f>IFERROR('AU2017-EDB (Adjusted)'!J289,)</f>
        <v>400</v>
      </c>
    </row>
    <row r="280" spans="1:6" x14ac:dyDescent="0.25">
      <c r="A280" s="60" t="str">
        <f>'AU2017-EDB (Adjusted)'!A290</f>
        <v>Cape Runaway</v>
      </c>
      <c r="B280" s="60" t="str">
        <f>'AU2017-EDB (Adjusted)'!E290</f>
        <v>Horizon Energy</v>
      </c>
      <c r="C280" s="60" t="str">
        <f>IFERROR('AU2017-EDB (Adjusted)'!F290,)</f>
        <v>Opotiki district</v>
      </c>
      <c r="D280" s="65">
        <f>IFERROR('AU2017-EDB (Adjusted)'!H290,)</f>
        <v>1130</v>
      </c>
      <c r="E280" s="65">
        <f>IFERROR('AU2017-EDB (Adjusted)'!I290,)</f>
        <v>1060</v>
      </c>
      <c r="F280" s="65">
        <f>IFERROR('AU2017-EDB (Adjusted)'!J290,)</f>
        <v>990</v>
      </c>
    </row>
    <row r="281" spans="1:6" x14ac:dyDescent="0.25">
      <c r="A281" s="60" t="str">
        <f>'AU2017-EDB (Adjusted)'!A291</f>
        <v>Oponae</v>
      </c>
      <c r="B281" s="60" t="str">
        <f>'AU2017-EDB (Adjusted)'!E291</f>
        <v>Horizon Energy</v>
      </c>
      <c r="C281" s="60" t="str">
        <f>IFERROR('AU2017-EDB (Adjusted)'!F291,)</f>
        <v>Opotiki district</v>
      </c>
      <c r="D281" s="65">
        <f>IFERROR('AU2017-EDB (Adjusted)'!H291,)</f>
        <v>300</v>
      </c>
      <c r="E281" s="65">
        <f>IFERROR('AU2017-EDB (Adjusted)'!I291,)</f>
        <v>300</v>
      </c>
      <c r="F281" s="65">
        <f>IFERROR('AU2017-EDB (Adjusted)'!J291,)</f>
        <v>290</v>
      </c>
    </row>
    <row r="282" spans="1:6" x14ac:dyDescent="0.25">
      <c r="A282" s="60" t="str">
        <f>'AU2017-EDB (Adjusted)'!A292</f>
        <v>Inlet-Ohiwa Harbour East</v>
      </c>
      <c r="B282" s="60" t="str">
        <f>'AU2017-EDB (Adjusted)'!E292</f>
        <v>None</v>
      </c>
      <c r="C282" s="60" t="str">
        <f>IFERROR('AU2017-EDB (Adjusted)'!F292,)</f>
        <v>Opotiki district</v>
      </c>
      <c r="D282" s="65">
        <f>IFERROR('AU2017-EDB (Adjusted)'!H292,)</f>
        <v>0</v>
      </c>
      <c r="E282" s="65">
        <f>IFERROR('AU2017-EDB (Adjusted)'!I292,)</f>
        <v>0</v>
      </c>
      <c r="F282" s="65">
        <f>IFERROR('AU2017-EDB (Adjusted)'!J292,)</f>
        <v>0</v>
      </c>
    </row>
    <row r="283" spans="1:6" x14ac:dyDescent="0.25">
      <c r="A283" s="60" t="str">
        <f>'AU2017-EDB (Adjusted)'!A293</f>
        <v>Waiotahi</v>
      </c>
      <c r="B283" s="60" t="str">
        <f>'AU2017-EDB (Adjusted)'!E293</f>
        <v>Horizon Energy</v>
      </c>
      <c r="C283" s="60" t="str">
        <f>IFERROR('AU2017-EDB (Adjusted)'!F293,)</f>
        <v>Opotiki district</v>
      </c>
      <c r="D283" s="65">
        <f>IFERROR('AU2017-EDB (Adjusted)'!H293,)</f>
        <v>2870</v>
      </c>
      <c r="E283" s="65">
        <f>IFERROR('AU2017-EDB (Adjusted)'!I293,)</f>
        <v>2810</v>
      </c>
      <c r="F283" s="65">
        <f>IFERROR('AU2017-EDB (Adjusted)'!J293,)</f>
        <v>2740</v>
      </c>
    </row>
    <row r="284" spans="1:6" x14ac:dyDescent="0.25">
      <c r="A284" s="60" t="str">
        <f>'AU2017-EDB (Adjusted)'!A294</f>
        <v>East Cape</v>
      </c>
      <c r="B284" s="60" t="str">
        <f>'AU2017-EDB (Adjusted)'!E294</f>
        <v>Eastland Network</v>
      </c>
      <c r="C284" s="60" t="str">
        <f>IFERROR('AU2017-EDB (Adjusted)'!F294,)</f>
        <v>Gisborne district</v>
      </c>
      <c r="D284" s="65">
        <f>IFERROR('AU2017-EDB (Adjusted)'!H294,)</f>
        <v>2680</v>
      </c>
      <c r="E284" s="65">
        <f>IFERROR('AU2017-EDB (Adjusted)'!I294,)</f>
        <v>2700</v>
      </c>
      <c r="F284" s="65">
        <f>IFERROR('AU2017-EDB (Adjusted)'!J294,)</f>
        <v>2710</v>
      </c>
    </row>
    <row r="285" spans="1:6" x14ac:dyDescent="0.25">
      <c r="A285" s="60" t="str">
        <f>'AU2017-EDB (Adjusted)'!A295</f>
        <v>Riverdale</v>
      </c>
      <c r="B285" s="60" t="str">
        <f>'AU2017-EDB (Adjusted)'!E295</f>
        <v>Eastland Network</v>
      </c>
      <c r="C285" s="60" t="str">
        <f>IFERROR('AU2017-EDB (Adjusted)'!F295,)</f>
        <v>Gisborne district</v>
      </c>
      <c r="D285" s="65">
        <f>IFERROR('AU2017-EDB (Adjusted)'!H295,)</f>
        <v>2410</v>
      </c>
      <c r="E285" s="65">
        <f>IFERROR('AU2017-EDB (Adjusted)'!I295,)</f>
        <v>2500</v>
      </c>
      <c r="F285" s="65">
        <f>IFERROR('AU2017-EDB (Adjusted)'!J295,)</f>
        <v>2570</v>
      </c>
    </row>
    <row r="286" spans="1:6" x14ac:dyDescent="0.25">
      <c r="A286" s="60" t="str">
        <f>'AU2017-EDB (Adjusted)'!A296</f>
        <v>Ruakituri-Morere</v>
      </c>
      <c r="B286" s="60" t="str">
        <f>'AU2017-EDB (Adjusted)'!E296</f>
        <v>Eastland Network</v>
      </c>
      <c r="C286" s="60" t="str">
        <f>IFERROR('AU2017-EDB (Adjusted)'!F296,)</f>
        <v>Wairoa district</v>
      </c>
      <c r="D286" s="65">
        <f>IFERROR('AU2017-EDB (Adjusted)'!H296,)</f>
        <v>710</v>
      </c>
      <c r="E286" s="65">
        <f>IFERROR('AU2017-EDB (Adjusted)'!I296,)</f>
        <v>680</v>
      </c>
      <c r="F286" s="65">
        <f>IFERROR('AU2017-EDB (Adjusted)'!J296,)</f>
        <v>650</v>
      </c>
    </row>
    <row r="287" spans="1:6" x14ac:dyDescent="0.25">
      <c r="A287" s="60" t="str">
        <f>'AU2017-EDB (Adjusted)'!A297</f>
        <v>Maungataniwha</v>
      </c>
      <c r="B287" s="60" t="str">
        <f>'AU2017-EDB (Adjusted)'!E297</f>
        <v>Eastland Network</v>
      </c>
      <c r="C287" s="60" t="str">
        <f>IFERROR('AU2017-EDB (Adjusted)'!F297,)</f>
        <v>Wairoa district</v>
      </c>
      <c r="D287" s="65">
        <f>IFERROR('AU2017-EDB (Adjusted)'!H297,)</f>
        <v>320</v>
      </c>
      <c r="E287" s="65">
        <f>IFERROR('AU2017-EDB (Adjusted)'!I297,)</f>
        <v>310</v>
      </c>
      <c r="F287" s="65">
        <f>IFERROR('AU2017-EDB (Adjusted)'!J297,)</f>
        <v>290</v>
      </c>
    </row>
    <row r="288" spans="1:6" x14ac:dyDescent="0.25">
      <c r="A288" s="60" t="str">
        <f>'AU2017-EDB (Adjusted)'!A298</f>
        <v>Inland Water-Lake Waikaremoana</v>
      </c>
      <c r="B288" s="60" t="str">
        <f>'AU2017-EDB (Adjusted)'!E298</f>
        <v>None</v>
      </c>
      <c r="C288" s="60" t="str">
        <f>IFERROR('AU2017-EDB (Adjusted)'!F298,)</f>
        <v>Wairoa district</v>
      </c>
      <c r="D288" s="65">
        <f>IFERROR('AU2017-EDB (Adjusted)'!H298,)</f>
        <v>0</v>
      </c>
      <c r="E288" s="65">
        <f>IFERROR('AU2017-EDB (Adjusted)'!I298,)</f>
        <v>0</v>
      </c>
      <c r="F288" s="65">
        <f>IFERROR('AU2017-EDB (Adjusted)'!J298,)</f>
        <v>0</v>
      </c>
    </row>
    <row r="289" spans="1:6" x14ac:dyDescent="0.25">
      <c r="A289" s="60" t="str">
        <f>'AU2017-EDB (Adjusted)'!A299</f>
        <v>Raupunga</v>
      </c>
      <c r="B289" s="60" t="str">
        <f>'AU2017-EDB (Adjusted)'!E299</f>
        <v>Eastland Network</v>
      </c>
      <c r="C289" s="60" t="str">
        <f>IFERROR('AU2017-EDB (Adjusted)'!F299,)</f>
        <v>Wairoa district</v>
      </c>
      <c r="D289" s="65">
        <f>IFERROR('AU2017-EDB (Adjusted)'!H299,)</f>
        <v>640</v>
      </c>
      <c r="E289" s="65">
        <f>IFERROR('AU2017-EDB (Adjusted)'!I299,)</f>
        <v>620</v>
      </c>
      <c r="F289" s="65">
        <f>IFERROR('AU2017-EDB (Adjusted)'!J299,)</f>
        <v>590</v>
      </c>
    </row>
    <row r="290" spans="1:6" x14ac:dyDescent="0.25">
      <c r="A290" s="60" t="str">
        <f>'AU2017-EDB (Adjusted)'!A300</f>
        <v>Whakaki</v>
      </c>
      <c r="B290" s="60" t="str">
        <f>'AU2017-EDB (Adjusted)'!E300</f>
        <v>Eastland Network</v>
      </c>
      <c r="C290" s="60" t="str">
        <f>IFERROR('AU2017-EDB (Adjusted)'!F300,)</f>
        <v>Wairoa district</v>
      </c>
      <c r="D290" s="65">
        <f>IFERROR('AU2017-EDB (Adjusted)'!H300,)</f>
        <v>720</v>
      </c>
      <c r="E290" s="65">
        <f>IFERROR('AU2017-EDB (Adjusted)'!I300,)</f>
        <v>680</v>
      </c>
      <c r="F290" s="65">
        <f>IFERROR('AU2017-EDB (Adjusted)'!J300,)</f>
        <v>640</v>
      </c>
    </row>
    <row r="291" spans="1:6" x14ac:dyDescent="0.25">
      <c r="A291" s="60" t="str">
        <f>'AU2017-EDB (Adjusted)'!A301</f>
        <v>Mahia</v>
      </c>
      <c r="B291" s="60" t="str">
        <f>'AU2017-EDB (Adjusted)'!E301</f>
        <v>Eastland Network</v>
      </c>
      <c r="C291" s="60" t="str">
        <f>IFERROR('AU2017-EDB (Adjusted)'!F301,)</f>
        <v>Wairoa district</v>
      </c>
      <c r="D291" s="65">
        <f>IFERROR('AU2017-EDB (Adjusted)'!H301,)</f>
        <v>760</v>
      </c>
      <c r="E291" s="65">
        <f>IFERROR('AU2017-EDB (Adjusted)'!I301,)</f>
        <v>740</v>
      </c>
      <c r="F291" s="65">
        <f>IFERROR('AU2017-EDB (Adjusted)'!J301,)</f>
        <v>710</v>
      </c>
    </row>
    <row r="292" spans="1:6" x14ac:dyDescent="0.25">
      <c r="A292" s="60" t="str">
        <f>'AU2017-EDB (Adjusted)'!A302</f>
        <v>Bay View</v>
      </c>
      <c r="B292" s="60" t="str">
        <f>'AU2017-EDB (Adjusted)'!E302</f>
        <v>Unison Networks</v>
      </c>
      <c r="C292" s="60" t="str">
        <f>IFERROR('AU2017-EDB (Adjusted)'!F302,)</f>
        <v>Napier city</v>
      </c>
      <c r="D292" s="65">
        <f>IFERROR('AU2017-EDB (Adjusted)'!H302,)</f>
        <v>2160</v>
      </c>
      <c r="E292" s="65">
        <f>IFERROR('AU2017-EDB (Adjusted)'!I302,)</f>
        <v>2220</v>
      </c>
      <c r="F292" s="65">
        <f>IFERROR('AU2017-EDB (Adjusted)'!J302,)</f>
        <v>2250</v>
      </c>
    </row>
    <row r="293" spans="1:6" x14ac:dyDescent="0.25">
      <c r="A293" s="60" t="str">
        <f>'AU2017-EDB (Adjusted)'!A303</f>
        <v>Oceanic-Waikato Region West</v>
      </c>
      <c r="B293" s="60" t="str">
        <f>'AU2017-EDB (Adjusted)'!E303</f>
        <v>None</v>
      </c>
      <c r="C293" s="60">
        <f>IFERROR('AU2017-EDB (Adjusted)'!F303,)</f>
        <v>0</v>
      </c>
      <c r="D293" s="65">
        <f>IFERROR('AU2017-EDB (Adjusted)'!H303,)</f>
        <v>0</v>
      </c>
      <c r="E293" s="65">
        <f>IFERROR('AU2017-EDB (Adjusted)'!I303,)</f>
        <v>0</v>
      </c>
      <c r="F293" s="65">
        <f>IFERROR('AU2017-EDB (Adjusted)'!J303,)</f>
        <v>0</v>
      </c>
    </row>
    <row r="294" spans="1:6" x14ac:dyDescent="0.25">
      <c r="A294" s="60" t="str">
        <f>'AU2017-EDB (Adjusted)'!A304</f>
        <v>Oceanic-Waikato Region East</v>
      </c>
      <c r="B294" s="60" t="str">
        <f>'AU2017-EDB (Adjusted)'!E304</f>
        <v>None</v>
      </c>
      <c r="C294" s="60">
        <f>IFERROR('AU2017-EDB (Adjusted)'!F304,)</f>
        <v>0</v>
      </c>
      <c r="D294" s="65">
        <f>IFERROR('AU2017-EDB (Adjusted)'!H304,)</f>
        <v>0</v>
      </c>
      <c r="E294" s="65">
        <f>IFERROR('AU2017-EDB (Adjusted)'!I304,)</f>
        <v>0</v>
      </c>
      <c r="F294" s="65">
        <f>IFERROR('AU2017-EDB (Adjusted)'!J304,)</f>
        <v>0</v>
      </c>
    </row>
    <row r="295" spans="1:6" x14ac:dyDescent="0.25">
      <c r="A295" s="60" t="str">
        <f>'AU2017-EDB (Adjusted)'!A305</f>
        <v>Inlet-Firth of Thames</v>
      </c>
      <c r="B295" s="60" t="str">
        <f>'AU2017-EDB (Adjusted)'!E305</f>
        <v>None</v>
      </c>
      <c r="C295" s="60">
        <f>IFERROR('AU2017-EDB (Adjusted)'!F305,)</f>
        <v>0</v>
      </c>
      <c r="D295" s="65">
        <f>IFERROR('AU2017-EDB (Adjusted)'!H305,)</f>
        <v>0</v>
      </c>
      <c r="E295" s="65">
        <f>IFERROR('AU2017-EDB (Adjusted)'!I305,)</f>
        <v>0</v>
      </c>
      <c r="F295" s="65">
        <f>IFERROR('AU2017-EDB (Adjusted)'!J305,)</f>
        <v>0</v>
      </c>
    </row>
    <row r="296" spans="1:6" x14ac:dyDescent="0.25">
      <c r="A296" s="60" t="str">
        <f>'AU2017-EDB (Adjusted)'!A306</f>
        <v>Ruatoria</v>
      </c>
      <c r="B296" s="60" t="str">
        <f>'AU2017-EDB (Adjusted)'!E306</f>
        <v>Eastland Network</v>
      </c>
      <c r="C296" s="60" t="str">
        <f>IFERROR('AU2017-EDB (Adjusted)'!F306,)</f>
        <v>Gisborne district</v>
      </c>
      <c r="D296" s="65">
        <f>IFERROR('AU2017-EDB (Adjusted)'!H306,)</f>
        <v>840</v>
      </c>
      <c r="E296" s="65">
        <f>IFERROR('AU2017-EDB (Adjusted)'!I306,)</f>
        <v>840</v>
      </c>
      <c r="F296" s="65">
        <f>IFERROR('AU2017-EDB (Adjusted)'!J306,)</f>
        <v>840</v>
      </c>
    </row>
    <row r="297" spans="1:6" x14ac:dyDescent="0.25">
      <c r="A297" s="60" t="str">
        <f>'AU2017-EDB (Adjusted)'!A307</f>
        <v>Tarndale-Rakauroa</v>
      </c>
      <c r="B297" s="60" t="str">
        <f>'AU2017-EDB (Adjusted)'!E307</f>
        <v>Eastland Network</v>
      </c>
      <c r="C297" s="60" t="str">
        <f>IFERROR('AU2017-EDB (Adjusted)'!F307,)</f>
        <v>Gisborne district</v>
      </c>
      <c r="D297" s="65">
        <f>IFERROR('AU2017-EDB (Adjusted)'!H307,)</f>
        <v>1570</v>
      </c>
      <c r="E297" s="65">
        <f>IFERROR('AU2017-EDB (Adjusted)'!I307,)</f>
        <v>1560</v>
      </c>
      <c r="F297" s="65">
        <f>IFERROR('AU2017-EDB (Adjusted)'!J307,)</f>
        <v>1540</v>
      </c>
    </row>
    <row r="298" spans="1:6" x14ac:dyDescent="0.25">
      <c r="A298" s="60" t="str">
        <f>'AU2017-EDB (Adjusted)'!A308</f>
        <v>Makaraka</v>
      </c>
      <c r="B298" s="60" t="str">
        <f>'AU2017-EDB (Adjusted)'!E308</f>
        <v>Eastland Network</v>
      </c>
      <c r="C298" s="60" t="str">
        <f>IFERROR('AU2017-EDB (Adjusted)'!F308,)</f>
        <v>Gisborne district</v>
      </c>
      <c r="D298" s="65">
        <f>IFERROR('AU2017-EDB (Adjusted)'!H308,)</f>
        <v>1420</v>
      </c>
      <c r="E298" s="65">
        <f>IFERROR('AU2017-EDB (Adjusted)'!I308,)</f>
        <v>1480</v>
      </c>
      <c r="F298" s="65">
        <f>IFERROR('AU2017-EDB (Adjusted)'!J308,)</f>
        <v>1520</v>
      </c>
    </row>
    <row r="299" spans="1:6" x14ac:dyDescent="0.25">
      <c r="A299" s="60" t="str">
        <f>'AU2017-EDB (Adjusted)'!A309</f>
        <v>Wainui</v>
      </c>
      <c r="B299" s="60" t="str">
        <f>'AU2017-EDB (Adjusted)'!E309</f>
        <v>Eastland Network</v>
      </c>
      <c r="C299" s="60" t="str">
        <f>IFERROR('AU2017-EDB (Adjusted)'!F309,)</f>
        <v>Gisborne district</v>
      </c>
      <c r="D299" s="65">
        <f>IFERROR('AU2017-EDB (Adjusted)'!H309,)</f>
        <v>1990</v>
      </c>
      <c r="E299" s="65">
        <f>IFERROR('AU2017-EDB (Adjusted)'!I309,)</f>
        <v>2120</v>
      </c>
      <c r="F299" s="65">
        <f>IFERROR('AU2017-EDB (Adjusted)'!J309,)</f>
        <v>2240</v>
      </c>
    </row>
    <row r="300" spans="1:6" x14ac:dyDescent="0.25">
      <c r="A300" s="60" t="str">
        <f>'AU2017-EDB (Adjusted)'!A310</f>
        <v>Wharekaka</v>
      </c>
      <c r="B300" s="60" t="str">
        <f>'AU2017-EDB (Adjusted)'!E310</f>
        <v>Eastland Network</v>
      </c>
      <c r="C300" s="60" t="str">
        <f>IFERROR('AU2017-EDB (Adjusted)'!F310,)</f>
        <v>Gisborne district</v>
      </c>
      <c r="D300" s="65">
        <f>IFERROR('AU2017-EDB (Adjusted)'!H310,)</f>
        <v>1930</v>
      </c>
      <c r="E300" s="65">
        <f>IFERROR('AU2017-EDB (Adjusted)'!I310,)</f>
        <v>1950</v>
      </c>
      <c r="F300" s="65">
        <f>IFERROR('AU2017-EDB (Adjusted)'!J310,)</f>
        <v>1960</v>
      </c>
    </row>
    <row r="301" spans="1:6" x14ac:dyDescent="0.25">
      <c r="A301" s="60" t="str">
        <f>'AU2017-EDB (Adjusted)'!A311</f>
        <v>Tiniroto</v>
      </c>
      <c r="B301" s="60" t="str">
        <f>'AU2017-EDB (Adjusted)'!E311</f>
        <v>Eastland Network</v>
      </c>
      <c r="C301" s="60" t="str">
        <f>IFERROR('AU2017-EDB (Adjusted)'!F311,)</f>
        <v>Gisborne district</v>
      </c>
      <c r="D301" s="65">
        <f>IFERROR('AU2017-EDB (Adjusted)'!H311,)</f>
        <v>2160</v>
      </c>
      <c r="E301" s="65">
        <f>IFERROR('AU2017-EDB (Adjusted)'!I311,)</f>
        <v>2170</v>
      </c>
      <c r="F301" s="65">
        <f>IFERROR('AU2017-EDB (Adjusted)'!J311,)</f>
        <v>2180</v>
      </c>
    </row>
    <row r="302" spans="1:6" x14ac:dyDescent="0.25">
      <c r="A302" s="60" t="str">
        <f>'AU2017-EDB (Adjusted)'!A312</f>
        <v>Tolaga Bay</v>
      </c>
      <c r="B302" s="60" t="str">
        <f>'AU2017-EDB (Adjusted)'!E312</f>
        <v>Eastland Network</v>
      </c>
      <c r="C302" s="60" t="str">
        <f>IFERROR('AU2017-EDB (Adjusted)'!F312,)</f>
        <v>Gisborne district</v>
      </c>
      <c r="D302" s="65">
        <f>IFERROR('AU2017-EDB (Adjusted)'!H312,)</f>
        <v>810</v>
      </c>
      <c r="E302" s="65">
        <f>IFERROR('AU2017-EDB (Adjusted)'!I312,)</f>
        <v>800</v>
      </c>
      <c r="F302" s="65">
        <f>IFERROR('AU2017-EDB (Adjusted)'!J312,)</f>
        <v>790</v>
      </c>
    </row>
    <row r="303" spans="1:6" x14ac:dyDescent="0.25">
      <c r="A303" s="60" t="str">
        <f>'AU2017-EDB (Adjusted)'!A313</f>
        <v>Tamarau</v>
      </c>
      <c r="B303" s="60" t="str">
        <f>'AU2017-EDB (Adjusted)'!E313</f>
        <v>Eastland Network</v>
      </c>
      <c r="C303" s="60" t="str">
        <f>IFERROR('AU2017-EDB (Adjusted)'!F313,)</f>
        <v>Gisborne district</v>
      </c>
      <c r="D303" s="65">
        <f>IFERROR('AU2017-EDB (Adjusted)'!H313,)</f>
        <v>2590</v>
      </c>
      <c r="E303" s="65">
        <f>IFERROR('AU2017-EDB (Adjusted)'!I313,)</f>
        <v>2650</v>
      </c>
      <c r="F303" s="65">
        <f>IFERROR('AU2017-EDB (Adjusted)'!J313,)</f>
        <v>2690</v>
      </c>
    </row>
    <row r="304" spans="1:6" x14ac:dyDescent="0.25">
      <c r="A304" s="60" t="str">
        <f>'AU2017-EDB (Adjusted)'!A314</f>
        <v>Owahanga</v>
      </c>
      <c r="B304" s="60" t="str">
        <f>'AU2017-EDB (Adjusted)'!E314</f>
        <v>Powerco</v>
      </c>
      <c r="C304" s="60" t="str">
        <f>IFERROR('AU2017-EDB (Adjusted)'!F314,)</f>
        <v>Tararua district</v>
      </c>
      <c r="D304" s="65">
        <f>IFERROR('AU2017-EDB (Adjusted)'!H314,)</f>
        <v>510</v>
      </c>
      <c r="E304" s="65">
        <f>IFERROR('AU2017-EDB (Adjusted)'!I314,)</f>
        <v>500</v>
      </c>
      <c r="F304" s="65">
        <f>IFERROR('AU2017-EDB (Adjusted)'!J314,)</f>
        <v>480</v>
      </c>
    </row>
    <row r="305" spans="1:6" x14ac:dyDescent="0.25">
      <c r="A305" s="60" t="str">
        <f>'AU2017-EDB (Adjusted)'!A315</f>
        <v>Mara</v>
      </c>
      <c r="B305" s="60" t="str">
        <f>'AU2017-EDB (Adjusted)'!E315</f>
        <v>Powerco</v>
      </c>
      <c r="C305" s="60" t="str">
        <f>IFERROR('AU2017-EDB (Adjusted)'!F315,)</f>
        <v>Tararua district</v>
      </c>
      <c r="D305" s="65">
        <f>IFERROR('AU2017-EDB (Adjusted)'!H315,)</f>
        <v>10</v>
      </c>
      <c r="E305" s="65">
        <f>IFERROR('AU2017-EDB (Adjusted)'!I315,)</f>
        <v>10</v>
      </c>
      <c r="F305" s="65">
        <f>IFERROR('AU2017-EDB (Adjusted)'!J315,)</f>
        <v>10</v>
      </c>
    </row>
    <row r="306" spans="1:6" x14ac:dyDescent="0.25">
      <c r="A306" s="60" t="str">
        <f>'AU2017-EDB (Adjusted)'!A316</f>
        <v>Dannevirke West</v>
      </c>
      <c r="B306" s="60" t="str">
        <f>'AU2017-EDB (Adjusted)'!E316</f>
        <v>Scanpower</v>
      </c>
      <c r="C306" s="60" t="str">
        <f>IFERROR('AU2017-EDB (Adjusted)'!F316,)</f>
        <v>Tararua district</v>
      </c>
      <c r="D306" s="65">
        <f>IFERROR('AU2017-EDB (Adjusted)'!H316,)</f>
        <v>2200</v>
      </c>
      <c r="E306" s="65">
        <f>IFERROR('AU2017-EDB (Adjusted)'!I316,)</f>
        <v>2190</v>
      </c>
      <c r="F306" s="65">
        <f>IFERROR('AU2017-EDB (Adjusted)'!J316,)</f>
        <v>2150</v>
      </c>
    </row>
    <row r="307" spans="1:6" x14ac:dyDescent="0.25">
      <c r="A307" s="60" t="str">
        <f>'AU2017-EDB (Adjusted)'!A317</f>
        <v>Papatawa</v>
      </c>
      <c r="B307" s="60" t="str">
        <f>'AU2017-EDB (Adjusted)'!E317</f>
        <v>Scanpower</v>
      </c>
      <c r="C307" s="60" t="str">
        <f>IFERROR('AU2017-EDB (Adjusted)'!F317,)</f>
        <v>Tararua district</v>
      </c>
      <c r="D307" s="65">
        <f>IFERROR('AU2017-EDB (Adjusted)'!H317,)</f>
        <v>1100</v>
      </c>
      <c r="E307" s="65">
        <f>IFERROR('AU2017-EDB (Adjusted)'!I317,)</f>
        <v>1090</v>
      </c>
      <c r="F307" s="65">
        <f>IFERROR('AU2017-EDB (Adjusted)'!J317,)</f>
        <v>1070</v>
      </c>
    </row>
    <row r="308" spans="1:6" x14ac:dyDescent="0.25">
      <c r="A308" s="60" t="str">
        <f>'AU2017-EDB (Adjusted)'!A318</f>
        <v>Halswell Domain</v>
      </c>
      <c r="B308" s="60" t="str">
        <f>'AU2017-EDB (Adjusted)'!E318</f>
        <v>Orion NZ</v>
      </c>
      <c r="C308" s="60" t="str">
        <f>IFERROR('AU2017-EDB (Adjusted)'!F318,)</f>
        <v>Christchurch city</v>
      </c>
      <c r="D308" s="65">
        <f>IFERROR('AU2017-EDB (Adjusted)'!H318,)</f>
        <v>1850</v>
      </c>
      <c r="E308" s="65">
        <f>IFERROR('AU2017-EDB (Adjusted)'!I318,)</f>
        <v>1940</v>
      </c>
      <c r="F308" s="65">
        <f>IFERROR('AU2017-EDB (Adjusted)'!J318,)</f>
        <v>2030</v>
      </c>
    </row>
    <row r="309" spans="1:6" x14ac:dyDescent="0.25">
      <c r="A309" s="60" t="str">
        <f>'AU2017-EDB (Adjusted)'!A319</f>
        <v>Awatoto</v>
      </c>
      <c r="B309" s="60" t="str">
        <f>'AU2017-EDB (Adjusted)'!E319</f>
        <v>Unison Networks</v>
      </c>
      <c r="C309" s="60" t="str">
        <f>IFERROR('AU2017-EDB (Adjusted)'!F319,)</f>
        <v>Napier city</v>
      </c>
      <c r="D309" s="65">
        <f>IFERROR('AU2017-EDB (Adjusted)'!H319,)</f>
        <v>360</v>
      </c>
      <c r="E309" s="65">
        <f>IFERROR('AU2017-EDB (Adjusted)'!I319,)</f>
        <v>380</v>
      </c>
      <c r="F309" s="65">
        <f>IFERROR('AU2017-EDB (Adjusted)'!J319,)</f>
        <v>390</v>
      </c>
    </row>
    <row r="310" spans="1:6" x14ac:dyDescent="0.25">
      <c r="A310" s="60" t="str">
        <f>'AU2017-EDB (Adjusted)'!A320</f>
        <v>Longlands South</v>
      </c>
      <c r="B310" s="60" t="str">
        <f>'AU2017-EDB (Adjusted)'!E320</f>
        <v>Unison Networks</v>
      </c>
      <c r="C310" s="60" t="str">
        <f>IFERROR('AU2017-EDB (Adjusted)'!F320,)</f>
        <v>Hastings district</v>
      </c>
      <c r="D310" s="65">
        <f>IFERROR('AU2017-EDB (Adjusted)'!H320,)</f>
        <v>1020</v>
      </c>
      <c r="E310" s="65">
        <f>IFERROR('AU2017-EDB (Adjusted)'!I320,)</f>
        <v>1090</v>
      </c>
      <c r="F310" s="65">
        <f>IFERROR('AU2017-EDB (Adjusted)'!J320,)</f>
        <v>1150</v>
      </c>
    </row>
    <row r="311" spans="1:6" x14ac:dyDescent="0.25">
      <c r="A311" s="60" t="str">
        <f>'AU2017-EDB (Adjusted)'!A321</f>
        <v>Tangoio</v>
      </c>
      <c r="B311" s="60" t="str">
        <f>'AU2017-EDB (Adjusted)'!E321</f>
        <v>Unison Networks</v>
      </c>
      <c r="C311" s="60" t="str">
        <f>IFERROR('AU2017-EDB (Adjusted)'!F321,)</f>
        <v>Hastings district</v>
      </c>
      <c r="D311" s="65">
        <f>IFERROR('AU2017-EDB (Adjusted)'!H321,)</f>
        <v>770</v>
      </c>
      <c r="E311" s="65">
        <f>IFERROR('AU2017-EDB (Adjusted)'!I321,)</f>
        <v>810</v>
      </c>
      <c r="F311" s="65">
        <f>IFERROR('AU2017-EDB (Adjusted)'!J321,)</f>
        <v>850</v>
      </c>
    </row>
    <row r="312" spans="1:6" x14ac:dyDescent="0.25">
      <c r="A312" s="60" t="str">
        <f>'AU2017-EDB (Adjusted)'!A322</f>
        <v>Sherenden-Puketapu</v>
      </c>
      <c r="B312" s="60" t="str">
        <f>'AU2017-EDB (Adjusted)'!E322</f>
        <v>Unison Networks</v>
      </c>
      <c r="C312" s="60" t="str">
        <f>IFERROR('AU2017-EDB (Adjusted)'!F322,)</f>
        <v>Hastings district</v>
      </c>
      <c r="D312" s="65">
        <f>IFERROR('AU2017-EDB (Adjusted)'!H322,)</f>
        <v>3070</v>
      </c>
      <c r="E312" s="65">
        <f>IFERROR('AU2017-EDB (Adjusted)'!I322,)</f>
        <v>3280</v>
      </c>
      <c r="F312" s="65">
        <f>IFERROR('AU2017-EDB (Adjusted)'!J322,)</f>
        <v>3490</v>
      </c>
    </row>
    <row r="313" spans="1:6" x14ac:dyDescent="0.25">
      <c r="A313" s="60" t="str">
        <f>'AU2017-EDB (Adjusted)'!A323</f>
        <v>Woodville</v>
      </c>
      <c r="B313" s="60" t="str">
        <f>'AU2017-EDB (Adjusted)'!E323</f>
        <v>Scanpower</v>
      </c>
      <c r="C313" s="60" t="str">
        <f>IFERROR('AU2017-EDB (Adjusted)'!F323,)</f>
        <v>Tararua district</v>
      </c>
      <c r="D313" s="65">
        <f>IFERROR('AU2017-EDB (Adjusted)'!H323,)</f>
        <v>1430</v>
      </c>
      <c r="E313" s="65">
        <f>IFERROR('AU2017-EDB (Adjusted)'!I323,)</f>
        <v>1410</v>
      </c>
      <c r="F313" s="65">
        <f>IFERROR('AU2017-EDB (Adjusted)'!J323,)</f>
        <v>1390</v>
      </c>
    </row>
    <row r="314" spans="1:6" x14ac:dyDescent="0.25">
      <c r="A314" s="60" t="str">
        <f>'AU2017-EDB (Adjusted)'!A324</f>
        <v>Okoki-Okau</v>
      </c>
      <c r="B314" s="60" t="str">
        <f>'AU2017-EDB (Adjusted)'!E324</f>
        <v>Powerco</v>
      </c>
      <c r="C314" s="60" t="str">
        <f>IFERROR('AU2017-EDB (Adjusted)'!F324,)</f>
        <v>New Plymouth district</v>
      </c>
      <c r="D314" s="65">
        <f>IFERROR('AU2017-EDB (Adjusted)'!H324,)</f>
        <v>2450</v>
      </c>
      <c r="E314" s="65">
        <f>IFERROR('AU2017-EDB (Adjusted)'!I324,)</f>
        <v>2610</v>
      </c>
      <c r="F314" s="65">
        <f>IFERROR('AU2017-EDB (Adjusted)'!J324,)</f>
        <v>2770</v>
      </c>
    </row>
    <row r="315" spans="1:6" x14ac:dyDescent="0.25">
      <c r="A315" s="60" t="str">
        <f>'AU2017-EDB (Adjusted)'!A325</f>
        <v>West Melton</v>
      </c>
      <c r="B315" s="60" t="str">
        <f>'AU2017-EDB (Adjusted)'!E325</f>
        <v>Orion NZ</v>
      </c>
      <c r="C315" s="60" t="str">
        <f>IFERROR('AU2017-EDB (Adjusted)'!F325,)</f>
        <v>Selwyn district</v>
      </c>
      <c r="D315" s="65">
        <f>IFERROR('AU2017-EDB (Adjusted)'!H325,)</f>
        <v>9680</v>
      </c>
      <c r="E315" s="65">
        <f>IFERROR('AU2017-EDB (Adjusted)'!I325,)</f>
        <v>12100</v>
      </c>
      <c r="F315" s="65">
        <f>IFERROR('AU2017-EDB (Adjusted)'!J325,)</f>
        <v>14100</v>
      </c>
    </row>
    <row r="316" spans="1:6" x14ac:dyDescent="0.25">
      <c r="A316" s="60" t="str">
        <f>'AU2017-EDB (Adjusted)'!A326</f>
        <v>Merrin</v>
      </c>
      <c r="B316" s="60" t="str">
        <f>'AU2017-EDB (Adjusted)'!E326</f>
        <v>Orion NZ</v>
      </c>
      <c r="C316" s="60" t="str">
        <f>IFERROR('AU2017-EDB (Adjusted)'!F326,)</f>
        <v>Christchurch city</v>
      </c>
      <c r="D316" s="65">
        <f>IFERROR('AU2017-EDB (Adjusted)'!H326,)</f>
        <v>1580</v>
      </c>
      <c r="E316" s="65">
        <f>IFERROR('AU2017-EDB (Adjusted)'!I326,)</f>
        <v>1630</v>
      </c>
      <c r="F316" s="65">
        <f>IFERROR('AU2017-EDB (Adjusted)'!J326,)</f>
        <v>1670</v>
      </c>
    </row>
    <row r="317" spans="1:6" x14ac:dyDescent="0.25">
      <c r="A317" s="60" t="str">
        <f>'AU2017-EDB (Adjusted)'!A327</f>
        <v>Waiohiki</v>
      </c>
      <c r="B317" s="60" t="str">
        <f>'AU2017-EDB (Adjusted)'!E327</f>
        <v>Unison Networks</v>
      </c>
      <c r="C317" s="60" t="str">
        <f>IFERROR('AU2017-EDB (Adjusted)'!F327,)</f>
        <v>Hastings district</v>
      </c>
      <c r="D317" s="65">
        <f>IFERROR('AU2017-EDB (Adjusted)'!H327,)</f>
        <v>380</v>
      </c>
      <c r="E317" s="65">
        <f>IFERROR('AU2017-EDB (Adjusted)'!I327,)</f>
        <v>380</v>
      </c>
      <c r="F317" s="65">
        <f>IFERROR('AU2017-EDB (Adjusted)'!J327,)</f>
        <v>390</v>
      </c>
    </row>
    <row r="318" spans="1:6" x14ac:dyDescent="0.25">
      <c r="A318" s="60" t="str">
        <f>'AU2017-EDB (Adjusted)'!A328</f>
        <v>Maraekakaho</v>
      </c>
      <c r="B318" s="60" t="str">
        <f>'AU2017-EDB (Adjusted)'!E328</f>
        <v>Unison Networks</v>
      </c>
      <c r="C318" s="60" t="str">
        <f>IFERROR('AU2017-EDB (Adjusted)'!F328,)</f>
        <v>Hastings district</v>
      </c>
      <c r="D318" s="65">
        <f>IFERROR('AU2017-EDB (Adjusted)'!H328,)</f>
        <v>1420</v>
      </c>
      <c r="E318" s="65">
        <f>IFERROR('AU2017-EDB (Adjusted)'!I328,)</f>
        <v>1490</v>
      </c>
      <c r="F318" s="65">
        <f>IFERROR('AU2017-EDB (Adjusted)'!J328,)</f>
        <v>1560</v>
      </c>
    </row>
    <row r="319" spans="1:6" x14ac:dyDescent="0.25">
      <c r="A319" s="60" t="str">
        <f>'AU2017-EDB (Adjusted)'!A329</f>
        <v>Parkvale</v>
      </c>
      <c r="B319" s="60" t="str">
        <f>'AU2017-EDB (Adjusted)'!E329</f>
        <v>Unison Networks</v>
      </c>
      <c r="C319" s="60" t="str">
        <f>IFERROR('AU2017-EDB (Adjusted)'!F329,)</f>
        <v>Hastings district</v>
      </c>
      <c r="D319" s="65">
        <f>IFERROR('AU2017-EDB (Adjusted)'!H329,)</f>
        <v>3310</v>
      </c>
      <c r="E319" s="65">
        <f>IFERROR('AU2017-EDB (Adjusted)'!I329,)</f>
        <v>3350</v>
      </c>
      <c r="F319" s="65">
        <f>IFERROR('AU2017-EDB (Adjusted)'!J329,)</f>
        <v>3380</v>
      </c>
    </row>
    <row r="320" spans="1:6" x14ac:dyDescent="0.25">
      <c r="A320" s="60" t="str">
        <f>'AU2017-EDB (Adjusted)'!A330</f>
        <v>Havelock Hills</v>
      </c>
      <c r="B320" s="60" t="str">
        <f>'AU2017-EDB (Adjusted)'!E330</f>
        <v>Unison Networks</v>
      </c>
      <c r="C320" s="60" t="str">
        <f>IFERROR('AU2017-EDB (Adjusted)'!F330,)</f>
        <v>Hastings district</v>
      </c>
      <c r="D320" s="65">
        <f>IFERROR('AU2017-EDB (Adjusted)'!H330,)</f>
        <v>1090</v>
      </c>
      <c r="E320" s="65">
        <f>IFERROR('AU2017-EDB (Adjusted)'!I330,)</f>
        <v>1180</v>
      </c>
      <c r="F320" s="65">
        <f>IFERROR('AU2017-EDB (Adjusted)'!J330,)</f>
        <v>1250</v>
      </c>
    </row>
    <row r="321" spans="1:6" x14ac:dyDescent="0.25">
      <c r="A321" s="60" t="str">
        <f>'AU2017-EDB (Adjusted)'!A331</f>
        <v>Tikokino</v>
      </c>
      <c r="B321" s="60" t="str">
        <f>'AU2017-EDB (Adjusted)'!E331</f>
        <v>Centralines</v>
      </c>
      <c r="C321" s="60" t="str">
        <f>IFERROR('AU2017-EDB (Adjusted)'!F331,)</f>
        <v>Central Hawke's Bay district</v>
      </c>
      <c r="D321" s="65">
        <f>IFERROR('AU2017-EDB (Adjusted)'!H331,)</f>
        <v>2960</v>
      </c>
      <c r="E321" s="65">
        <f>IFERROR('AU2017-EDB (Adjusted)'!I331,)</f>
        <v>2990</v>
      </c>
      <c r="F321" s="65">
        <f>IFERROR('AU2017-EDB (Adjusted)'!J331,)</f>
        <v>2990</v>
      </c>
    </row>
    <row r="322" spans="1:6" x14ac:dyDescent="0.25">
      <c r="A322" s="60" t="str">
        <f>'AU2017-EDB (Adjusted)'!A332</f>
        <v>Waipukurau</v>
      </c>
      <c r="B322" s="60" t="str">
        <f>'AU2017-EDB (Adjusted)'!E332</f>
        <v>Centralines</v>
      </c>
      <c r="C322" s="60" t="str">
        <f>IFERROR('AU2017-EDB (Adjusted)'!F332,)</f>
        <v>Central Hawke's Bay district</v>
      </c>
      <c r="D322" s="65">
        <f>IFERROR('AU2017-EDB (Adjusted)'!H332,)</f>
        <v>4130</v>
      </c>
      <c r="E322" s="65">
        <f>IFERROR('AU2017-EDB (Adjusted)'!I332,)</f>
        <v>4140</v>
      </c>
      <c r="F322" s="65">
        <f>IFERROR('AU2017-EDB (Adjusted)'!J332,)</f>
        <v>4110</v>
      </c>
    </row>
    <row r="323" spans="1:6" x14ac:dyDescent="0.25">
      <c r="A323" s="60" t="str">
        <f>'AU2017-EDB (Adjusted)'!A333</f>
        <v>Paraite</v>
      </c>
      <c r="B323" s="60" t="str">
        <f>'AU2017-EDB (Adjusted)'!E333</f>
        <v>Powerco</v>
      </c>
      <c r="C323" s="60" t="str">
        <f>IFERROR('AU2017-EDB (Adjusted)'!F333,)</f>
        <v>New Plymouth district</v>
      </c>
      <c r="D323" s="65">
        <f>IFERROR('AU2017-EDB (Adjusted)'!H333,)</f>
        <v>420</v>
      </c>
      <c r="E323" s="65">
        <f>IFERROR('AU2017-EDB (Adjusted)'!I333,)</f>
        <v>440</v>
      </c>
      <c r="F323" s="65">
        <f>IFERROR('AU2017-EDB (Adjusted)'!J333,)</f>
        <v>460</v>
      </c>
    </row>
    <row r="324" spans="1:6" x14ac:dyDescent="0.25">
      <c r="A324" s="60" t="str">
        <f>'AU2017-EDB (Adjusted)'!A334</f>
        <v>Mangaoraka</v>
      </c>
      <c r="B324" s="60" t="str">
        <f>'AU2017-EDB (Adjusted)'!E334</f>
        <v>Powerco</v>
      </c>
      <c r="C324" s="60" t="str">
        <f>IFERROR('AU2017-EDB (Adjusted)'!F334,)</f>
        <v>New Plymouth district</v>
      </c>
      <c r="D324" s="65">
        <f>IFERROR('AU2017-EDB (Adjusted)'!H334,)</f>
        <v>1030</v>
      </c>
      <c r="E324" s="65">
        <f>IFERROR('AU2017-EDB (Adjusted)'!I334,)</f>
        <v>1160</v>
      </c>
      <c r="F324" s="65">
        <f>IFERROR('AU2017-EDB (Adjusted)'!J334,)</f>
        <v>1290</v>
      </c>
    </row>
    <row r="325" spans="1:6" x14ac:dyDescent="0.25">
      <c r="A325" s="60" t="str">
        <f>'AU2017-EDB (Adjusted)'!A335</f>
        <v>Omata</v>
      </c>
      <c r="B325" s="60" t="str">
        <f>'AU2017-EDB (Adjusted)'!E335</f>
        <v>Powerco</v>
      </c>
      <c r="C325" s="60" t="str">
        <f>IFERROR('AU2017-EDB (Adjusted)'!F335,)</f>
        <v>New Plymouth district</v>
      </c>
      <c r="D325" s="65">
        <f>IFERROR('AU2017-EDB (Adjusted)'!H335,)</f>
        <v>620</v>
      </c>
      <c r="E325" s="65">
        <f>IFERROR('AU2017-EDB (Adjusted)'!I335,)</f>
        <v>670</v>
      </c>
      <c r="F325" s="65">
        <f>IFERROR('AU2017-EDB (Adjusted)'!J335,)</f>
        <v>730</v>
      </c>
    </row>
    <row r="326" spans="1:6" x14ac:dyDescent="0.25">
      <c r="A326" s="60" t="str">
        <f>'AU2017-EDB (Adjusted)'!A336</f>
        <v>Lepperton</v>
      </c>
      <c r="B326" s="60" t="str">
        <f>'AU2017-EDB (Adjusted)'!E336</f>
        <v>Powerco</v>
      </c>
      <c r="C326" s="60" t="str">
        <f>IFERROR('AU2017-EDB (Adjusted)'!F336,)</f>
        <v>New Plymouth district</v>
      </c>
      <c r="D326" s="65">
        <f>IFERROR('AU2017-EDB (Adjusted)'!H336,)</f>
        <v>2680</v>
      </c>
      <c r="E326" s="65">
        <f>IFERROR('AU2017-EDB (Adjusted)'!I336,)</f>
        <v>2910</v>
      </c>
      <c r="F326" s="65">
        <f>IFERROR('AU2017-EDB (Adjusted)'!J336,)</f>
        <v>3130</v>
      </c>
    </row>
    <row r="327" spans="1:6" x14ac:dyDescent="0.25">
      <c r="A327" s="60" t="str">
        <f>'AU2017-EDB (Adjusted)'!A337</f>
        <v>Kaitake</v>
      </c>
      <c r="B327" s="60" t="str">
        <f>'AU2017-EDB (Adjusted)'!E337</f>
        <v>Powerco</v>
      </c>
      <c r="C327" s="60" t="str">
        <f>IFERROR('AU2017-EDB (Adjusted)'!F337,)</f>
        <v>New Plymouth district</v>
      </c>
      <c r="D327" s="65">
        <f>IFERROR('AU2017-EDB (Adjusted)'!H337,)</f>
        <v>3340</v>
      </c>
      <c r="E327" s="65">
        <f>IFERROR('AU2017-EDB (Adjusted)'!I337,)</f>
        <v>3610</v>
      </c>
      <c r="F327" s="65">
        <f>IFERROR('AU2017-EDB (Adjusted)'!J337,)</f>
        <v>3870</v>
      </c>
    </row>
    <row r="328" spans="1:6" x14ac:dyDescent="0.25">
      <c r="A328" s="60" t="str">
        <f>'AU2017-EDB (Adjusted)'!A338</f>
        <v>Moturoa</v>
      </c>
      <c r="B328" s="60" t="str">
        <f>'AU2017-EDB (Adjusted)'!E338</f>
        <v>Powerco</v>
      </c>
      <c r="C328" s="60" t="str">
        <f>IFERROR('AU2017-EDB (Adjusted)'!F338,)</f>
        <v>New Plymouth district</v>
      </c>
      <c r="D328" s="65">
        <f>IFERROR('AU2017-EDB (Adjusted)'!H338,)</f>
        <v>3620</v>
      </c>
      <c r="E328" s="65">
        <f>IFERROR('AU2017-EDB (Adjusted)'!I338,)</f>
        <v>3730</v>
      </c>
      <c r="F328" s="65">
        <f>IFERROR('AU2017-EDB (Adjusted)'!J338,)</f>
        <v>3810</v>
      </c>
    </row>
    <row r="329" spans="1:6" x14ac:dyDescent="0.25">
      <c r="A329" s="60" t="str">
        <f>'AU2017-EDB (Adjusted)'!A339</f>
        <v>Upper Westown</v>
      </c>
      <c r="B329" s="60" t="str">
        <f>'AU2017-EDB (Adjusted)'!E339</f>
        <v>Powerco</v>
      </c>
      <c r="C329" s="60" t="str">
        <f>IFERROR('AU2017-EDB (Adjusted)'!F339,)</f>
        <v>New Plymouth district</v>
      </c>
      <c r="D329" s="65">
        <f>IFERROR('AU2017-EDB (Adjusted)'!H339,)</f>
        <v>1690</v>
      </c>
      <c r="E329" s="65">
        <f>IFERROR('AU2017-EDB (Adjusted)'!I339,)</f>
        <v>1730</v>
      </c>
      <c r="F329" s="65">
        <f>IFERROR('AU2017-EDB (Adjusted)'!J339,)</f>
        <v>1780</v>
      </c>
    </row>
    <row r="330" spans="1:6" x14ac:dyDescent="0.25">
      <c r="A330" s="60" t="str">
        <f>'AU2017-EDB (Adjusted)'!A340</f>
        <v>New Plymouth Central</v>
      </c>
      <c r="B330" s="60" t="str">
        <f>'AU2017-EDB (Adjusted)'!E340</f>
        <v>Powerco</v>
      </c>
      <c r="C330" s="60" t="str">
        <f>IFERROR('AU2017-EDB (Adjusted)'!F340,)</f>
        <v>New Plymouth district</v>
      </c>
      <c r="D330" s="65">
        <f>IFERROR('AU2017-EDB (Adjusted)'!H340,)</f>
        <v>740</v>
      </c>
      <c r="E330" s="65">
        <f>IFERROR('AU2017-EDB (Adjusted)'!I340,)</f>
        <v>780</v>
      </c>
      <c r="F330" s="65">
        <f>IFERROR('AU2017-EDB (Adjusted)'!J340,)</f>
        <v>820</v>
      </c>
    </row>
    <row r="331" spans="1:6" x14ac:dyDescent="0.25">
      <c r="A331" s="60" t="str">
        <f>'AU2017-EDB (Adjusted)'!A341</f>
        <v>Mount Bryan</v>
      </c>
      <c r="B331" s="60" t="str">
        <f>'AU2017-EDB (Adjusted)'!E341</f>
        <v>Powerco</v>
      </c>
      <c r="C331" s="60" t="str">
        <f>IFERROR('AU2017-EDB (Adjusted)'!F341,)</f>
        <v>New Plymouth district</v>
      </c>
      <c r="D331" s="65">
        <f>IFERROR('AU2017-EDB (Adjusted)'!H341,)</f>
        <v>940</v>
      </c>
      <c r="E331" s="65">
        <f>IFERROR('AU2017-EDB (Adjusted)'!I341,)</f>
        <v>940</v>
      </c>
      <c r="F331" s="65">
        <f>IFERROR('AU2017-EDB (Adjusted)'!J341,)</f>
        <v>940</v>
      </c>
    </row>
    <row r="332" spans="1:6" x14ac:dyDescent="0.25">
      <c r="A332" s="60" t="str">
        <f>'AU2017-EDB (Adjusted)'!A342</f>
        <v>Kaimata</v>
      </c>
      <c r="B332" s="60" t="str">
        <f>'AU2017-EDB (Adjusted)'!E342</f>
        <v>Powerco</v>
      </c>
      <c r="C332" s="60" t="str">
        <f>IFERROR('AU2017-EDB (Adjusted)'!F342,)</f>
        <v>New Plymouth district</v>
      </c>
      <c r="D332" s="65">
        <f>IFERROR('AU2017-EDB (Adjusted)'!H342,)</f>
        <v>3050</v>
      </c>
      <c r="E332" s="65">
        <f>IFERROR('AU2017-EDB (Adjusted)'!I342,)</f>
        <v>3210</v>
      </c>
      <c r="F332" s="65">
        <f>IFERROR('AU2017-EDB (Adjusted)'!J342,)</f>
        <v>3370</v>
      </c>
    </row>
    <row r="333" spans="1:6" x14ac:dyDescent="0.25">
      <c r="A333" s="60" t="str">
        <f>'AU2017-EDB (Adjusted)'!A343</f>
        <v>Whangamomona</v>
      </c>
      <c r="B333" s="60" t="str">
        <f>'AU2017-EDB (Adjusted)'!E343</f>
        <v>Powerco</v>
      </c>
      <c r="C333" s="60" t="str">
        <f>IFERROR('AU2017-EDB (Adjusted)'!F343,)</f>
        <v>Stratford district</v>
      </c>
      <c r="D333" s="65">
        <f>IFERROR('AU2017-EDB (Adjusted)'!H343,)</f>
        <v>150</v>
      </c>
      <c r="E333" s="65">
        <f>IFERROR('AU2017-EDB (Adjusted)'!I343,)</f>
        <v>140</v>
      </c>
      <c r="F333" s="65">
        <f>IFERROR('AU2017-EDB (Adjusted)'!J343,)</f>
        <v>130</v>
      </c>
    </row>
    <row r="334" spans="1:6" x14ac:dyDescent="0.25">
      <c r="A334" s="60" t="str">
        <f>'AU2017-EDB (Adjusted)'!A344</f>
        <v>Mangatoki-Moeroa</v>
      </c>
      <c r="B334" s="60" t="str">
        <f>'AU2017-EDB (Adjusted)'!E344</f>
        <v>Powerco</v>
      </c>
      <c r="C334" s="60" t="str">
        <f>IFERROR('AU2017-EDB (Adjusted)'!F344,)</f>
        <v>South Taranaki district</v>
      </c>
      <c r="D334" s="65">
        <f>IFERROR('AU2017-EDB (Adjusted)'!H344,)</f>
        <v>1760</v>
      </c>
      <c r="E334" s="65">
        <f>IFERROR('AU2017-EDB (Adjusted)'!I344,)</f>
        <v>1780</v>
      </c>
      <c r="F334" s="65">
        <f>IFERROR('AU2017-EDB (Adjusted)'!J344,)</f>
        <v>1790</v>
      </c>
    </row>
    <row r="335" spans="1:6" x14ac:dyDescent="0.25">
      <c r="A335" s="60" t="str">
        <f>'AU2017-EDB (Adjusted)'!A345</f>
        <v>Waitotara</v>
      </c>
      <c r="B335" s="60" t="str">
        <f>'AU2017-EDB (Adjusted)'!E345</f>
        <v>Powerco</v>
      </c>
      <c r="C335" s="60" t="str">
        <f>IFERROR('AU2017-EDB (Adjusted)'!F345,)</f>
        <v>South Taranaki district</v>
      </c>
      <c r="D335" s="65">
        <f>IFERROR('AU2017-EDB (Adjusted)'!H345,)</f>
        <v>70</v>
      </c>
      <c r="E335" s="65">
        <f>IFERROR('AU2017-EDB (Adjusted)'!I345,)</f>
        <v>60</v>
      </c>
      <c r="F335" s="65">
        <f>IFERROR('AU2017-EDB (Adjusted)'!J345,)</f>
        <v>60</v>
      </c>
    </row>
    <row r="336" spans="1:6" x14ac:dyDescent="0.25">
      <c r="A336" s="60" t="str">
        <f>'AU2017-EDB (Adjusted)'!A346</f>
        <v>Whenuakura</v>
      </c>
      <c r="B336" s="60" t="str">
        <f>'AU2017-EDB (Adjusted)'!E346</f>
        <v>Powerco</v>
      </c>
      <c r="C336" s="60" t="str">
        <f>IFERROR('AU2017-EDB (Adjusted)'!F346,)</f>
        <v>South Taranaki district</v>
      </c>
      <c r="D336" s="65">
        <f>IFERROR('AU2017-EDB (Adjusted)'!H346,)</f>
        <v>1150</v>
      </c>
      <c r="E336" s="65">
        <f>IFERROR('AU2017-EDB (Adjusted)'!I346,)</f>
        <v>1160</v>
      </c>
      <c r="F336" s="65">
        <f>IFERROR('AU2017-EDB (Adjusted)'!J346,)</f>
        <v>1160</v>
      </c>
    </row>
    <row r="337" spans="1:6" x14ac:dyDescent="0.25">
      <c r="A337" s="60" t="str">
        <f>'AU2017-EDB (Adjusted)'!A347</f>
        <v>Makakaho</v>
      </c>
      <c r="B337" s="60" t="str">
        <f>'AU2017-EDB (Adjusted)'!E347</f>
        <v>Powerco</v>
      </c>
      <c r="C337" s="60" t="str">
        <f>IFERROR('AU2017-EDB (Adjusted)'!F347,)</f>
        <v>South Taranaki district</v>
      </c>
      <c r="D337" s="65">
        <f>IFERROR('AU2017-EDB (Adjusted)'!H347,)</f>
        <v>830</v>
      </c>
      <c r="E337" s="65">
        <f>IFERROR('AU2017-EDB (Adjusted)'!I347,)</f>
        <v>830</v>
      </c>
      <c r="F337" s="65">
        <f>IFERROR('AU2017-EDB (Adjusted)'!J347,)</f>
        <v>820</v>
      </c>
    </row>
    <row r="338" spans="1:6" x14ac:dyDescent="0.25">
      <c r="A338" s="60" t="str">
        <f>'AU2017-EDB (Adjusted)'!A348</f>
        <v>Waverley</v>
      </c>
      <c r="B338" s="60" t="str">
        <f>'AU2017-EDB (Adjusted)'!E348</f>
        <v>Powerco</v>
      </c>
      <c r="C338" s="60" t="str">
        <f>IFERROR('AU2017-EDB (Adjusted)'!F348,)</f>
        <v>South Taranaki district</v>
      </c>
      <c r="D338" s="65">
        <f>IFERROR('AU2017-EDB (Adjusted)'!H348,)</f>
        <v>820</v>
      </c>
      <c r="E338" s="65">
        <f>IFERROR('AU2017-EDB (Adjusted)'!I348,)</f>
        <v>820</v>
      </c>
      <c r="F338" s="65">
        <f>IFERROR('AU2017-EDB (Adjusted)'!J348,)</f>
        <v>820</v>
      </c>
    </row>
    <row r="339" spans="1:6" x14ac:dyDescent="0.25">
      <c r="A339" s="60" t="str">
        <f>'AU2017-EDB (Adjusted)'!A349</f>
        <v>Tangiwai</v>
      </c>
      <c r="B339" s="60" t="str">
        <f>'AU2017-EDB (Adjusted)'!E349</f>
        <v>The Lines Company</v>
      </c>
      <c r="C339" s="60" t="str">
        <f>IFERROR('AU2017-EDB (Adjusted)'!F349,)</f>
        <v>Ruapehu district</v>
      </c>
      <c r="D339" s="65">
        <f>IFERROR('AU2017-EDB (Adjusted)'!H349,)</f>
        <v>1330</v>
      </c>
      <c r="E339" s="65">
        <f>IFERROR('AU2017-EDB (Adjusted)'!I349,)</f>
        <v>1290</v>
      </c>
      <c r="F339" s="65">
        <f>IFERROR('AU2017-EDB (Adjusted)'!J349,)</f>
        <v>1220</v>
      </c>
    </row>
    <row r="340" spans="1:6" x14ac:dyDescent="0.25">
      <c r="A340" s="60" t="str">
        <f>'AU2017-EDB (Adjusted)'!A350</f>
        <v>Blueskin</v>
      </c>
      <c r="B340" s="60" t="str">
        <f>'AU2017-EDB (Adjusted)'!E350</f>
        <v>Powerco</v>
      </c>
      <c r="C340" s="60" t="str">
        <f>IFERROR('AU2017-EDB (Adjusted)'!F350,)</f>
        <v>Whanganui district</v>
      </c>
      <c r="D340" s="65">
        <f>IFERROR('AU2017-EDB (Adjusted)'!H350,)</f>
        <v>1940</v>
      </c>
      <c r="E340" s="65">
        <f>IFERROR('AU2017-EDB (Adjusted)'!I350,)</f>
        <v>2040</v>
      </c>
      <c r="F340" s="65">
        <f>IFERROR('AU2017-EDB (Adjusted)'!J350,)</f>
        <v>2140</v>
      </c>
    </row>
    <row r="341" spans="1:6" x14ac:dyDescent="0.25">
      <c r="A341" s="60" t="str">
        <f>'AU2017-EDB (Adjusted)'!A351</f>
        <v>Maxwell</v>
      </c>
      <c r="B341" s="60" t="str">
        <f>'AU2017-EDB (Adjusted)'!E351</f>
        <v>Powerco</v>
      </c>
      <c r="C341" s="60" t="str">
        <f>IFERROR('AU2017-EDB (Adjusted)'!F351,)</f>
        <v>Whanganui district</v>
      </c>
      <c r="D341" s="65">
        <f>IFERROR('AU2017-EDB (Adjusted)'!H351,)</f>
        <v>1760</v>
      </c>
      <c r="E341" s="65">
        <f>IFERROR('AU2017-EDB (Adjusted)'!I351,)</f>
        <v>1820</v>
      </c>
      <c r="F341" s="65">
        <f>IFERROR('AU2017-EDB (Adjusted)'!J351,)</f>
        <v>1880</v>
      </c>
    </row>
    <row r="342" spans="1:6" x14ac:dyDescent="0.25">
      <c r="A342" s="60" t="str">
        <f>'AU2017-EDB (Adjusted)'!A352</f>
        <v>Marybank-Gordon Park</v>
      </c>
      <c r="B342" s="60" t="str">
        <f>'AU2017-EDB (Adjusted)'!E352</f>
        <v>Powerco</v>
      </c>
      <c r="C342" s="60" t="str">
        <f>IFERROR('AU2017-EDB (Adjusted)'!F352,)</f>
        <v>Whanganui district</v>
      </c>
      <c r="D342" s="65">
        <f>IFERROR('AU2017-EDB (Adjusted)'!H352,)</f>
        <v>520</v>
      </c>
      <c r="E342" s="65">
        <f>IFERROR('AU2017-EDB (Adjusted)'!I352,)</f>
        <v>540</v>
      </c>
      <c r="F342" s="65">
        <f>IFERROR('AU2017-EDB (Adjusted)'!J352,)</f>
        <v>550</v>
      </c>
    </row>
    <row r="343" spans="1:6" x14ac:dyDescent="0.25">
      <c r="A343" s="60" t="str">
        <f>'AU2017-EDB (Adjusted)'!A353</f>
        <v>Fordell-Kakatahi</v>
      </c>
      <c r="B343" s="60" t="str">
        <f>'AU2017-EDB (Adjusted)'!E353</f>
        <v>Powerco</v>
      </c>
      <c r="C343" s="60" t="str">
        <f>IFERROR('AU2017-EDB (Adjusted)'!F353,)</f>
        <v>Whanganui district</v>
      </c>
      <c r="D343" s="65">
        <f>IFERROR('AU2017-EDB (Adjusted)'!H353,)</f>
        <v>2570</v>
      </c>
      <c r="E343" s="65">
        <f>IFERROR('AU2017-EDB (Adjusted)'!I353,)</f>
        <v>2630</v>
      </c>
      <c r="F343" s="65">
        <f>IFERROR('AU2017-EDB (Adjusted)'!J353,)</f>
        <v>2690</v>
      </c>
    </row>
    <row r="344" spans="1:6" x14ac:dyDescent="0.25">
      <c r="A344" s="60" t="str">
        <f>'AU2017-EDB (Adjusted)'!A354</f>
        <v>Waiouru</v>
      </c>
      <c r="B344" s="60" t="str">
        <f>'AU2017-EDB (Adjusted)'!E354</f>
        <v>Powerco</v>
      </c>
      <c r="C344" s="60" t="str">
        <f>IFERROR('AU2017-EDB (Adjusted)'!F354,)</f>
        <v>Ruapehu district</v>
      </c>
      <c r="D344" s="65">
        <f>IFERROR('AU2017-EDB (Adjusted)'!H354,)</f>
        <v>820</v>
      </c>
      <c r="E344" s="65">
        <f>IFERROR('AU2017-EDB (Adjusted)'!I354,)</f>
        <v>780</v>
      </c>
      <c r="F344" s="65">
        <f>IFERROR('AU2017-EDB (Adjusted)'!J354,)</f>
        <v>730</v>
      </c>
    </row>
    <row r="345" spans="1:6" x14ac:dyDescent="0.25">
      <c r="A345" s="60" t="str">
        <f>'AU2017-EDB (Adjusted)'!A355</f>
        <v>Ngamatea</v>
      </c>
      <c r="B345" s="60" t="str">
        <f>'AU2017-EDB (Adjusted)'!E355</f>
        <v>Powerco</v>
      </c>
      <c r="C345" s="60" t="str">
        <f>IFERROR('AU2017-EDB (Adjusted)'!F355,)</f>
        <v>Rangitikei district</v>
      </c>
      <c r="D345" s="65">
        <f>IFERROR('AU2017-EDB (Adjusted)'!H355,)</f>
        <v>30</v>
      </c>
      <c r="E345" s="65">
        <f>IFERROR('AU2017-EDB (Adjusted)'!I355,)</f>
        <v>30</v>
      </c>
      <c r="F345" s="65">
        <f>IFERROR('AU2017-EDB (Adjusted)'!J355,)</f>
        <v>30</v>
      </c>
    </row>
    <row r="346" spans="1:6" x14ac:dyDescent="0.25">
      <c r="A346" s="60" t="str">
        <f>'AU2017-EDB (Adjusted)'!A356</f>
        <v>Marton</v>
      </c>
      <c r="B346" s="60" t="str">
        <f>'AU2017-EDB (Adjusted)'!E356</f>
        <v>Powerco</v>
      </c>
      <c r="C346" s="60" t="str">
        <f>IFERROR('AU2017-EDB (Adjusted)'!F356,)</f>
        <v>Rangitikei district</v>
      </c>
      <c r="D346" s="65">
        <f>IFERROR('AU2017-EDB (Adjusted)'!H356,)</f>
        <v>4860</v>
      </c>
      <c r="E346" s="65">
        <f>IFERROR('AU2017-EDB (Adjusted)'!I356,)</f>
        <v>4840</v>
      </c>
      <c r="F346" s="65">
        <f>IFERROR('AU2017-EDB (Adjusted)'!J356,)</f>
        <v>4800</v>
      </c>
    </row>
    <row r="347" spans="1:6" x14ac:dyDescent="0.25">
      <c r="A347" s="60" t="str">
        <f>'AU2017-EDB (Adjusted)'!A357</f>
        <v>Kiwitea</v>
      </c>
      <c r="B347" s="60" t="str">
        <f>'AU2017-EDB (Adjusted)'!E357</f>
        <v>Powerco</v>
      </c>
      <c r="C347" s="60" t="str">
        <f>IFERROR('AU2017-EDB (Adjusted)'!F357,)</f>
        <v>Manawatu district</v>
      </c>
      <c r="D347" s="65">
        <f>IFERROR('AU2017-EDB (Adjusted)'!H357,)</f>
        <v>1520</v>
      </c>
      <c r="E347" s="65">
        <f>IFERROR('AU2017-EDB (Adjusted)'!I357,)</f>
        <v>1540</v>
      </c>
      <c r="F347" s="65">
        <f>IFERROR('AU2017-EDB (Adjusted)'!J357,)</f>
        <v>1560</v>
      </c>
    </row>
    <row r="348" spans="1:6" x14ac:dyDescent="0.25">
      <c r="A348" s="60" t="str">
        <f>'AU2017-EDB (Adjusted)'!A358</f>
        <v>Pohangina</v>
      </c>
      <c r="B348" s="60" t="str">
        <f>'AU2017-EDB (Adjusted)'!E358</f>
        <v>Powerco</v>
      </c>
      <c r="C348" s="60" t="str">
        <f>IFERROR('AU2017-EDB (Adjusted)'!F358,)</f>
        <v>Manawatu district</v>
      </c>
      <c r="D348" s="65">
        <f>IFERROR('AU2017-EDB (Adjusted)'!H358,)</f>
        <v>1170</v>
      </c>
      <c r="E348" s="65">
        <f>IFERROR('AU2017-EDB (Adjusted)'!I358,)</f>
        <v>1200</v>
      </c>
      <c r="F348" s="65">
        <f>IFERROR('AU2017-EDB (Adjusted)'!J358,)</f>
        <v>1210</v>
      </c>
    </row>
    <row r="349" spans="1:6" x14ac:dyDescent="0.25">
      <c r="A349" s="60" t="str">
        <f>'AU2017-EDB (Adjusted)'!A359</f>
        <v>Oroua Bridge</v>
      </c>
      <c r="B349" s="60" t="str">
        <f>'AU2017-EDB (Adjusted)'!E359</f>
        <v>Powerco</v>
      </c>
      <c r="C349" s="60" t="str">
        <f>IFERROR('AU2017-EDB (Adjusted)'!F359,)</f>
        <v>Manawatu district</v>
      </c>
      <c r="D349" s="65">
        <f>IFERROR('AU2017-EDB (Adjusted)'!H359,)</f>
        <v>250</v>
      </c>
      <c r="E349" s="65">
        <f>IFERROR('AU2017-EDB (Adjusted)'!I359,)</f>
        <v>260</v>
      </c>
      <c r="F349" s="65">
        <f>IFERROR('AU2017-EDB (Adjusted)'!J359,)</f>
        <v>270</v>
      </c>
    </row>
    <row r="350" spans="1:6" x14ac:dyDescent="0.25">
      <c r="A350" s="60" t="str">
        <f>'AU2017-EDB (Adjusted)'!A360</f>
        <v>Tokorangi-Hiwinui</v>
      </c>
      <c r="B350" s="60" t="str">
        <f>'AU2017-EDB (Adjusted)'!E360</f>
        <v>Powerco</v>
      </c>
      <c r="C350" s="60" t="str">
        <f>IFERROR('AU2017-EDB (Adjusted)'!F360,)</f>
        <v>Manawatu district</v>
      </c>
      <c r="D350" s="65">
        <f>IFERROR('AU2017-EDB (Adjusted)'!H360,)</f>
        <v>2790</v>
      </c>
      <c r="E350" s="65">
        <f>IFERROR('AU2017-EDB (Adjusted)'!I360,)</f>
        <v>2980</v>
      </c>
      <c r="F350" s="65">
        <f>IFERROR('AU2017-EDB (Adjusted)'!J360,)</f>
        <v>3150</v>
      </c>
    </row>
    <row r="351" spans="1:6" x14ac:dyDescent="0.25">
      <c r="A351" s="60" t="str">
        <f>'AU2017-EDB (Adjusted)'!A361</f>
        <v>Feilding North</v>
      </c>
      <c r="B351" s="60" t="str">
        <f>'AU2017-EDB (Adjusted)'!E361</f>
        <v>Powerco</v>
      </c>
      <c r="C351" s="60" t="str">
        <f>IFERROR('AU2017-EDB (Adjusted)'!F361,)</f>
        <v>Manawatu district</v>
      </c>
      <c r="D351" s="65">
        <f>IFERROR('AU2017-EDB (Adjusted)'!H361,)</f>
        <v>4580</v>
      </c>
      <c r="E351" s="65">
        <f>IFERROR('AU2017-EDB (Adjusted)'!I361,)</f>
        <v>4790</v>
      </c>
      <c r="F351" s="65">
        <f>IFERROR('AU2017-EDB (Adjusted)'!J361,)</f>
        <v>4980</v>
      </c>
    </row>
    <row r="352" spans="1:6" x14ac:dyDescent="0.25">
      <c r="A352" s="60" t="str">
        <f>'AU2017-EDB (Adjusted)'!A362</f>
        <v>Feilding Central</v>
      </c>
      <c r="B352" s="60" t="str">
        <f>'AU2017-EDB (Adjusted)'!E362</f>
        <v>Powerco</v>
      </c>
      <c r="C352" s="60" t="str">
        <f>IFERROR('AU2017-EDB (Adjusted)'!F362,)</f>
        <v>Manawatu district</v>
      </c>
      <c r="D352" s="65">
        <f>IFERROR('AU2017-EDB (Adjusted)'!H362,)</f>
        <v>2970</v>
      </c>
      <c r="E352" s="65">
        <f>IFERROR('AU2017-EDB (Adjusted)'!I362,)</f>
        <v>3030</v>
      </c>
      <c r="F352" s="65">
        <f>IFERROR('AU2017-EDB (Adjusted)'!J362,)</f>
        <v>3070</v>
      </c>
    </row>
    <row r="353" spans="1:6" x14ac:dyDescent="0.25">
      <c r="A353" s="60" t="str">
        <f>'AU2017-EDB (Adjusted)'!A363</f>
        <v>Foxton</v>
      </c>
      <c r="B353" s="60" t="str">
        <f>'AU2017-EDB (Adjusted)'!E363</f>
        <v>Electra</v>
      </c>
      <c r="C353" s="60" t="str">
        <f>IFERROR('AU2017-EDB (Adjusted)'!F363,)</f>
        <v>Horowhenua district</v>
      </c>
      <c r="D353" s="65">
        <f>IFERROR('AU2017-EDB (Adjusted)'!H363,)</f>
        <v>2790</v>
      </c>
      <c r="E353" s="65">
        <f>IFERROR('AU2017-EDB (Adjusted)'!I363,)</f>
        <v>2780</v>
      </c>
      <c r="F353" s="65">
        <f>IFERROR('AU2017-EDB (Adjusted)'!J363,)</f>
        <v>2770</v>
      </c>
    </row>
    <row r="354" spans="1:6" x14ac:dyDescent="0.25">
      <c r="A354" s="60" t="str">
        <f>'AU2017-EDB (Adjusted)'!A364</f>
        <v>Kauwhata</v>
      </c>
      <c r="B354" s="60" t="str">
        <f>'AU2017-EDB (Adjusted)'!E364</f>
        <v>Powerco</v>
      </c>
      <c r="C354" s="60" t="str">
        <f>IFERROR('AU2017-EDB (Adjusted)'!F364,)</f>
        <v>Manawatu district</v>
      </c>
      <c r="D354" s="65">
        <f>IFERROR('AU2017-EDB (Adjusted)'!H364,)</f>
        <v>2080</v>
      </c>
      <c r="E354" s="65">
        <f>IFERROR('AU2017-EDB (Adjusted)'!I364,)</f>
        <v>2140</v>
      </c>
      <c r="F354" s="65">
        <f>IFERROR('AU2017-EDB (Adjusted)'!J364,)</f>
        <v>2200</v>
      </c>
    </row>
    <row r="355" spans="1:6" x14ac:dyDescent="0.25">
      <c r="A355" s="60" t="str">
        <f>'AU2017-EDB (Adjusted)'!A365</f>
        <v>Turitea</v>
      </c>
      <c r="B355" s="60" t="str">
        <f>'AU2017-EDB (Adjusted)'!E365</f>
        <v>Powerco</v>
      </c>
      <c r="C355" s="60" t="str">
        <f>IFERROR('AU2017-EDB (Adjusted)'!F365,)</f>
        <v>Palmerston North city</v>
      </c>
      <c r="D355" s="65">
        <f>IFERROR('AU2017-EDB (Adjusted)'!H365,)</f>
        <v>2230</v>
      </c>
      <c r="E355" s="65">
        <f>IFERROR('AU2017-EDB (Adjusted)'!I365,)</f>
        <v>2510</v>
      </c>
      <c r="F355" s="65">
        <f>IFERROR('AU2017-EDB (Adjusted)'!J365,)</f>
        <v>2810</v>
      </c>
    </row>
    <row r="356" spans="1:6" x14ac:dyDescent="0.25">
      <c r="A356" s="60" t="str">
        <f>'AU2017-EDB (Adjusted)'!A366</f>
        <v>Takaro</v>
      </c>
      <c r="B356" s="60" t="str">
        <f>'AU2017-EDB (Adjusted)'!E366</f>
        <v>Powerco</v>
      </c>
      <c r="C356" s="60" t="str">
        <f>IFERROR('AU2017-EDB (Adjusted)'!F366,)</f>
        <v>Palmerston North city</v>
      </c>
      <c r="D356" s="65">
        <f>IFERROR('AU2017-EDB (Adjusted)'!H366,)</f>
        <v>5590</v>
      </c>
      <c r="E356" s="65">
        <f>IFERROR('AU2017-EDB (Adjusted)'!I366,)</f>
        <v>5610</v>
      </c>
      <c r="F356" s="65">
        <f>IFERROR('AU2017-EDB (Adjusted)'!J366,)</f>
        <v>5610</v>
      </c>
    </row>
    <row r="357" spans="1:6" x14ac:dyDescent="0.25">
      <c r="A357" s="60" t="str">
        <f>'AU2017-EDB (Adjusted)'!A367</f>
        <v>West End</v>
      </c>
      <c r="B357" s="60" t="str">
        <f>'AU2017-EDB (Adjusted)'!E367</f>
        <v>Powerco</v>
      </c>
      <c r="C357" s="60" t="str">
        <f>IFERROR('AU2017-EDB (Adjusted)'!F367,)</f>
        <v>Palmerston North city</v>
      </c>
      <c r="D357" s="65">
        <f>IFERROR('AU2017-EDB (Adjusted)'!H367,)</f>
        <v>5170</v>
      </c>
      <c r="E357" s="65">
        <f>IFERROR('AU2017-EDB (Adjusted)'!I367,)</f>
        <v>5260</v>
      </c>
      <c r="F357" s="65">
        <f>IFERROR('AU2017-EDB (Adjusted)'!J367,)</f>
        <v>5300</v>
      </c>
    </row>
    <row r="358" spans="1:6" x14ac:dyDescent="0.25">
      <c r="A358" s="60" t="str">
        <f>'AU2017-EDB (Adjusted)'!A368</f>
        <v>Hokowhitu West</v>
      </c>
      <c r="B358" s="60" t="str">
        <f>'AU2017-EDB (Adjusted)'!E368</f>
        <v>Powerco</v>
      </c>
      <c r="C358" s="60" t="str">
        <f>IFERROR('AU2017-EDB (Adjusted)'!F368,)</f>
        <v>Palmerston North city</v>
      </c>
      <c r="D358" s="65">
        <f>IFERROR('AU2017-EDB (Adjusted)'!H368,)</f>
        <v>4550</v>
      </c>
      <c r="E358" s="65">
        <f>IFERROR('AU2017-EDB (Adjusted)'!I368,)</f>
        <v>4650</v>
      </c>
      <c r="F358" s="65">
        <f>IFERROR('AU2017-EDB (Adjusted)'!J368,)</f>
        <v>4660</v>
      </c>
    </row>
    <row r="359" spans="1:6" x14ac:dyDescent="0.25">
      <c r="A359" s="60" t="str">
        <f>'AU2017-EDB (Adjusted)'!A369</f>
        <v>Shannon</v>
      </c>
      <c r="B359" s="60" t="str">
        <f>'AU2017-EDB (Adjusted)'!E369</f>
        <v>Electra</v>
      </c>
      <c r="C359" s="60" t="str">
        <f>IFERROR('AU2017-EDB (Adjusted)'!F369,)</f>
        <v>Horowhenua district</v>
      </c>
      <c r="D359" s="65">
        <f>IFERROR('AU2017-EDB (Adjusted)'!H369,)</f>
        <v>1270</v>
      </c>
      <c r="E359" s="65">
        <f>IFERROR('AU2017-EDB (Adjusted)'!I369,)</f>
        <v>1250</v>
      </c>
      <c r="F359" s="65">
        <f>IFERROR('AU2017-EDB (Adjusted)'!J369,)</f>
        <v>1240</v>
      </c>
    </row>
    <row r="360" spans="1:6" x14ac:dyDescent="0.25">
      <c r="A360" s="60" t="str">
        <f>'AU2017-EDB (Adjusted)'!A370</f>
        <v>Waitarere</v>
      </c>
      <c r="B360" s="60" t="str">
        <f>'AU2017-EDB (Adjusted)'!E370</f>
        <v>Electra</v>
      </c>
      <c r="C360" s="60" t="str">
        <f>IFERROR('AU2017-EDB (Adjusted)'!F370,)</f>
        <v>Horowhenua district</v>
      </c>
      <c r="D360" s="65">
        <f>IFERROR('AU2017-EDB (Adjusted)'!H370,)</f>
        <v>610</v>
      </c>
      <c r="E360" s="65">
        <f>IFERROR('AU2017-EDB (Adjusted)'!I370,)</f>
        <v>600</v>
      </c>
      <c r="F360" s="65">
        <f>IFERROR('AU2017-EDB (Adjusted)'!J370,)</f>
        <v>600</v>
      </c>
    </row>
    <row r="361" spans="1:6" x14ac:dyDescent="0.25">
      <c r="A361" s="60" t="str">
        <f>'AU2017-EDB (Adjusted)'!A371</f>
        <v>Inland Water-Lake Ellesmere South</v>
      </c>
      <c r="B361" s="60" t="str">
        <f>'AU2017-EDB (Adjusted)'!E371</f>
        <v>None</v>
      </c>
      <c r="C361" s="60" t="str">
        <f>IFERROR('AU2017-EDB (Adjusted)'!F371,)</f>
        <v>Christchurch city</v>
      </c>
      <c r="D361" s="65">
        <f>IFERROR('AU2017-EDB (Adjusted)'!H371,)</f>
        <v>0</v>
      </c>
      <c r="E361" s="65">
        <f>IFERROR('AU2017-EDB (Adjusted)'!I371,)</f>
        <v>0</v>
      </c>
      <c r="F361" s="65">
        <f>IFERROR('AU2017-EDB (Adjusted)'!J371,)</f>
        <v>0</v>
      </c>
    </row>
    <row r="362" spans="1:6" x14ac:dyDescent="0.25">
      <c r="A362" s="60" t="str">
        <f>'AU2017-EDB (Adjusted)'!A372</f>
        <v>Inland Water-Lake Ellesmere North</v>
      </c>
      <c r="B362" s="60" t="str">
        <f>'AU2017-EDB (Adjusted)'!E372</f>
        <v>None</v>
      </c>
      <c r="C362" s="60" t="str">
        <f>IFERROR('AU2017-EDB (Adjusted)'!F372,)</f>
        <v>Selwyn district</v>
      </c>
      <c r="D362" s="65">
        <f>IFERROR('AU2017-EDB (Adjusted)'!H372,)</f>
        <v>0</v>
      </c>
      <c r="E362" s="65">
        <f>IFERROR('AU2017-EDB (Adjusted)'!I372,)</f>
        <v>0</v>
      </c>
      <c r="F362" s="65">
        <f>IFERROR('AU2017-EDB (Adjusted)'!J372,)</f>
        <v>0</v>
      </c>
    </row>
    <row r="363" spans="1:6" x14ac:dyDescent="0.25">
      <c r="A363" s="60" t="str">
        <f>'AU2017-EDB (Adjusted)'!A373</f>
        <v>Selwyn-Rakaia</v>
      </c>
      <c r="B363" s="60" t="str">
        <f>'AU2017-EDB (Adjusted)'!E373</f>
        <v>Orion NZ</v>
      </c>
      <c r="C363" s="60" t="str">
        <f>IFERROR('AU2017-EDB (Adjusted)'!F373,)</f>
        <v>Selwyn district</v>
      </c>
      <c r="D363" s="65">
        <f>IFERROR('AU2017-EDB (Adjusted)'!H373,)</f>
        <v>4700</v>
      </c>
      <c r="E363" s="65">
        <f>IFERROR('AU2017-EDB (Adjusted)'!I373,)</f>
        <v>5030</v>
      </c>
      <c r="F363" s="65">
        <f>IFERROR('AU2017-EDB (Adjusted)'!J373,)</f>
        <v>5360</v>
      </c>
    </row>
    <row r="364" spans="1:6" x14ac:dyDescent="0.25">
      <c r="A364" s="60" t="str">
        <f>'AU2017-EDB (Adjusted)'!A374</f>
        <v>Springston</v>
      </c>
      <c r="B364" s="60" t="str">
        <f>'AU2017-EDB (Adjusted)'!E374</f>
        <v>Orion NZ</v>
      </c>
      <c r="C364" s="60" t="str">
        <f>IFERROR('AU2017-EDB (Adjusted)'!F374,)</f>
        <v>Selwyn district</v>
      </c>
      <c r="D364" s="65">
        <f>IFERROR('AU2017-EDB (Adjusted)'!H374,)</f>
        <v>3550</v>
      </c>
      <c r="E364" s="65">
        <f>IFERROR('AU2017-EDB (Adjusted)'!I374,)</f>
        <v>3960</v>
      </c>
      <c r="F364" s="65">
        <f>IFERROR('AU2017-EDB (Adjusted)'!J374,)</f>
        <v>4380</v>
      </c>
    </row>
    <row r="365" spans="1:6" x14ac:dyDescent="0.25">
      <c r="A365" s="60" t="str">
        <f>'AU2017-EDB (Adjusted)'!A375</f>
        <v>Mt Somers</v>
      </c>
      <c r="B365" s="60" t="str">
        <f>'AU2017-EDB (Adjusted)'!E375</f>
        <v>EA Networks</v>
      </c>
      <c r="C365" s="60" t="str">
        <f>IFERROR('AU2017-EDB (Adjusted)'!F375,)</f>
        <v>Ashburton district</v>
      </c>
      <c r="D365" s="65">
        <f>IFERROR('AU2017-EDB (Adjusted)'!H375,)</f>
        <v>3030</v>
      </c>
      <c r="E365" s="65">
        <f>IFERROR('AU2017-EDB (Adjusted)'!I375,)</f>
        <v>3270</v>
      </c>
      <c r="F365" s="65">
        <f>IFERROR('AU2017-EDB (Adjusted)'!J375,)</f>
        <v>3480</v>
      </c>
    </row>
    <row r="366" spans="1:6" x14ac:dyDescent="0.25">
      <c r="A366" s="60" t="str">
        <f>'AU2017-EDB (Adjusted)'!A376</f>
        <v>Waikanae Beach</v>
      </c>
      <c r="B366" s="60" t="str">
        <f>'AU2017-EDB (Adjusted)'!E376</f>
        <v>Electra</v>
      </c>
      <c r="C366" s="60" t="str">
        <f>IFERROR('AU2017-EDB (Adjusted)'!F376,)</f>
        <v>Kapiti Coast district</v>
      </c>
      <c r="D366" s="65">
        <f>IFERROR('AU2017-EDB (Adjusted)'!H376,)</f>
        <v>3370</v>
      </c>
      <c r="E366" s="65">
        <f>IFERROR('AU2017-EDB (Adjusted)'!I376,)</f>
        <v>3440</v>
      </c>
      <c r="F366" s="65">
        <f>IFERROR('AU2017-EDB (Adjusted)'!J376,)</f>
        <v>3500</v>
      </c>
    </row>
    <row r="367" spans="1:6" x14ac:dyDescent="0.25">
      <c r="A367" s="60" t="str">
        <f>'AU2017-EDB (Adjusted)'!A377</f>
        <v>Peka Peka</v>
      </c>
      <c r="B367" s="60" t="str">
        <f>'AU2017-EDB (Adjusted)'!E377</f>
        <v>Electra</v>
      </c>
      <c r="C367" s="60" t="str">
        <f>IFERROR('AU2017-EDB (Adjusted)'!F377,)</f>
        <v>Kapiti Coast district</v>
      </c>
      <c r="D367" s="65">
        <f>IFERROR('AU2017-EDB (Adjusted)'!H377,)</f>
        <v>450</v>
      </c>
      <c r="E367" s="65">
        <f>IFERROR('AU2017-EDB (Adjusted)'!I377,)</f>
        <v>500</v>
      </c>
      <c r="F367" s="65">
        <f>IFERROR('AU2017-EDB (Adjusted)'!J377,)</f>
        <v>550</v>
      </c>
    </row>
    <row r="368" spans="1:6" x14ac:dyDescent="0.25">
      <c r="A368" s="60" t="str">
        <f>'AU2017-EDB (Adjusted)'!A378</f>
        <v>Waikanae Park</v>
      </c>
      <c r="B368" s="60" t="str">
        <f>'AU2017-EDB (Adjusted)'!E378</f>
        <v>Electra</v>
      </c>
      <c r="C368" s="60" t="str">
        <f>IFERROR('AU2017-EDB (Adjusted)'!F378,)</f>
        <v>Kapiti Coast district</v>
      </c>
      <c r="D368" s="65">
        <f>IFERROR('AU2017-EDB (Adjusted)'!H378,)</f>
        <v>2010</v>
      </c>
      <c r="E368" s="65">
        <f>IFERROR('AU2017-EDB (Adjusted)'!I378,)</f>
        <v>2030</v>
      </c>
      <c r="F368" s="65">
        <f>IFERROR('AU2017-EDB (Adjusted)'!J378,)</f>
        <v>2060</v>
      </c>
    </row>
    <row r="369" spans="1:6" x14ac:dyDescent="0.25">
      <c r="A369" s="60" t="str">
        <f>'AU2017-EDB (Adjusted)'!A379</f>
        <v>Pinehaven</v>
      </c>
      <c r="B369" s="60" t="str">
        <f>'AU2017-EDB (Adjusted)'!E379</f>
        <v>Wellington Electricity</v>
      </c>
      <c r="C369" s="60" t="str">
        <f>IFERROR('AU2017-EDB (Adjusted)'!F379,)</f>
        <v>Upper Hutt city</v>
      </c>
      <c r="D369" s="65">
        <f>IFERROR('AU2017-EDB (Adjusted)'!H379,)</f>
        <v>2810</v>
      </c>
      <c r="E369" s="65">
        <f>IFERROR('AU2017-EDB (Adjusted)'!I379,)</f>
        <v>2850</v>
      </c>
      <c r="F369" s="65">
        <f>IFERROR('AU2017-EDB (Adjusted)'!J379,)</f>
        <v>2870</v>
      </c>
    </row>
    <row r="370" spans="1:6" x14ac:dyDescent="0.25">
      <c r="A370" s="60" t="str">
        <f>'AU2017-EDB (Adjusted)'!A380</f>
        <v>Pencarrow</v>
      </c>
      <c r="B370" s="60" t="str">
        <f>'AU2017-EDB (Adjusted)'!E380</f>
        <v>Wellington Electricity</v>
      </c>
      <c r="C370" s="60" t="str">
        <f>IFERROR('AU2017-EDB (Adjusted)'!F380,)</f>
        <v>Lower Hutt city</v>
      </c>
      <c r="D370" s="65">
        <f>IFERROR('AU2017-EDB (Adjusted)'!H380,)</f>
        <v>580</v>
      </c>
      <c r="E370" s="65">
        <f>IFERROR('AU2017-EDB (Adjusted)'!I380,)</f>
        <v>590</v>
      </c>
      <c r="F370" s="65">
        <f>IFERROR('AU2017-EDB (Adjusted)'!J380,)</f>
        <v>600</v>
      </c>
    </row>
    <row r="371" spans="1:6" x14ac:dyDescent="0.25">
      <c r="A371" s="60" t="str">
        <f>'AU2017-EDB (Adjusted)'!A381</f>
        <v>Pauatahanui</v>
      </c>
      <c r="B371" s="60" t="str">
        <f>'AU2017-EDB (Adjusted)'!E381</f>
        <v>Wellington Electricity</v>
      </c>
      <c r="C371" s="60" t="str">
        <f>IFERROR('AU2017-EDB (Adjusted)'!F381,)</f>
        <v>Porirua city</v>
      </c>
      <c r="D371" s="65">
        <f>IFERROR('AU2017-EDB (Adjusted)'!H381,)</f>
        <v>1180</v>
      </c>
      <c r="E371" s="65">
        <f>IFERROR('AU2017-EDB (Adjusted)'!I381,)</f>
        <v>1260</v>
      </c>
      <c r="F371" s="65">
        <f>IFERROR('AU2017-EDB (Adjusted)'!J381,)</f>
        <v>1350</v>
      </c>
    </row>
    <row r="372" spans="1:6" x14ac:dyDescent="0.25">
      <c r="A372" s="60" t="str">
        <f>'AU2017-EDB (Adjusted)'!A382</f>
        <v>Adventure</v>
      </c>
      <c r="B372" s="60" t="str">
        <f>'AU2017-EDB (Adjusted)'!E382</f>
        <v>Wellington Electricity</v>
      </c>
      <c r="C372" s="60" t="str">
        <f>IFERROR('AU2017-EDB (Adjusted)'!F382,)</f>
        <v>Porirua city</v>
      </c>
      <c r="D372" s="65">
        <f>IFERROR('AU2017-EDB (Adjusted)'!H382,)</f>
        <v>1560</v>
      </c>
      <c r="E372" s="65">
        <f>IFERROR('AU2017-EDB (Adjusted)'!I382,)</f>
        <v>1600</v>
      </c>
      <c r="F372" s="65">
        <f>IFERROR('AU2017-EDB (Adjusted)'!J382,)</f>
        <v>1620</v>
      </c>
    </row>
    <row r="373" spans="1:6" x14ac:dyDescent="0.25">
      <c r="A373" s="60" t="str">
        <f>'AU2017-EDB (Adjusted)'!A383</f>
        <v>Paraparaumu Beach North</v>
      </c>
      <c r="B373" s="60" t="str">
        <f>'AU2017-EDB (Adjusted)'!E383</f>
        <v>Electra</v>
      </c>
      <c r="C373" s="60" t="str">
        <f>IFERROR('AU2017-EDB (Adjusted)'!F383,)</f>
        <v>Kapiti Coast district</v>
      </c>
      <c r="D373" s="65">
        <f>IFERROR('AU2017-EDB (Adjusted)'!H383,)</f>
        <v>3850</v>
      </c>
      <c r="E373" s="65">
        <f>IFERROR('AU2017-EDB (Adjusted)'!I383,)</f>
        <v>3960</v>
      </c>
      <c r="F373" s="65">
        <f>IFERROR('AU2017-EDB (Adjusted)'!J383,)</f>
        <v>4070</v>
      </c>
    </row>
    <row r="374" spans="1:6" x14ac:dyDescent="0.25">
      <c r="A374" s="60" t="str">
        <f>'AU2017-EDB (Adjusted)'!A384</f>
        <v>Raumati Beach</v>
      </c>
      <c r="B374" s="60" t="str">
        <f>'AU2017-EDB (Adjusted)'!E384</f>
        <v>Electra</v>
      </c>
      <c r="C374" s="60" t="str">
        <f>IFERROR('AU2017-EDB (Adjusted)'!F384,)</f>
        <v>Kapiti Coast district</v>
      </c>
      <c r="D374" s="65">
        <f>IFERROR('AU2017-EDB (Adjusted)'!H384,)</f>
        <v>5220</v>
      </c>
      <c r="E374" s="65">
        <f>IFERROR('AU2017-EDB (Adjusted)'!I384,)</f>
        <v>5390</v>
      </c>
      <c r="F374" s="65">
        <f>IFERROR('AU2017-EDB (Adjusted)'!J384,)</f>
        <v>5560</v>
      </c>
    </row>
    <row r="375" spans="1:6" x14ac:dyDescent="0.25">
      <c r="A375" s="60" t="str">
        <f>'AU2017-EDB (Adjusted)'!A385</f>
        <v>Brooklyn South</v>
      </c>
      <c r="B375" s="60" t="str">
        <f>'AU2017-EDB (Adjusted)'!E385</f>
        <v>Wellington Electricity</v>
      </c>
      <c r="C375" s="60" t="str">
        <f>IFERROR('AU2017-EDB (Adjusted)'!F385,)</f>
        <v>Wellington city</v>
      </c>
      <c r="D375" s="65">
        <f>IFERROR('AU2017-EDB (Adjusted)'!H385,)</f>
        <v>1140</v>
      </c>
      <c r="E375" s="65">
        <f>IFERROR('AU2017-EDB (Adjusted)'!I385,)</f>
        <v>1180</v>
      </c>
      <c r="F375" s="65">
        <f>IFERROR('AU2017-EDB (Adjusted)'!J385,)</f>
        <v>1220</v>
      </c>
    </row>
    <row r="376" spans="1:6" x14ac:dyDescent="0.25">
      <c r="A376" s="60" t="str">
        <f>'AU2017-EDB (Adjusted)'!A386</f>
        <v>Raumati South</v>
      </c>
      <c r="B376" s="60" t="str">
        <f>'AU2017-EDB (Adjusted)'!E386</f>
        <v>Electra</v>
      </c>
      <c r="C376" s="60" t="str">
        <f>IFERROR('AU2017-EDB (Adjusted)'!F386,)</f>
        <v>Kapiti Coast district</v>
      </c>
      <c r="D376" s="65">
        <f>IFERROR('AU2017-EDB (Adjusted)'!H386,)</f>
        <v>3880</v>
      </c>
      <c r="E376" s="65">
        <f>IFERROR('AU2017-EDB (Adjusted)'!I386,)</f>
        <v>3970</v>
      </c>
      <c r="F376" s="65">
        <f>IFERROR('AU2017-EDB (Adjusted)'!J386,)</f>
        <v>4040</v>
      </c>
    </row>
    <row r="377" spans="1:6" x14ac:dyDescent="0.25">
      <c r="A377" s="60" t="str">
        <f>'AU2017-EDB (Adjusted)'!A387</f>
        <v>Kapiti Island</v>
      </c>
      <c r="B377" s="60" t="str">
        <f>'AU2017-EDB (Adjusted)'!E387</f>
        <v>Electra</v>
      </c>
      <c r="C377" s="60" t="str">
        <f>IFERROR('AU2017-EDB (Adjusted)'!F387,)</f>
        <v>Kapiti Coast district</v>
      </c>
      <c r="D377" s="65">
        <f>IFERROR('AU2017-EDB (Adjusted)'!H387,)</f>
        <v>10</v>
      </c>
      <c r="E377" s="65">
        <f>IFERROR('AU2017-EDB (Adjusted)'!I387,)</f>
        <v>10</v>
      </c>
      <c r="F377" s="65">
        <f>IFERROR('AU2017-EDB (Adjusted)'!J387,)</f>
        <v>10</v>
      </c>
    </row>
    <row r="378" spans="1:6" x14ac:dyDescent="0.25">
      <c r="A378" s="60" t="str">
        <f>'AU2017-EDB (Adjusted)'!A388</f>
        <v>Maungakotukutuku</v>
      </c>
      <c r="B378" s="60" t="str">
        <f>'AU2017-EDB (Adjusted)'!E388</f>
        <v>Electra</v>
      </c>
      <c r="C378" s="60" t="str">
        <f>IFERROR('AU2017-EDB (Adjusted)'!F388,)</f>
        <v>Kapiti Coast district</v>
      </c>
      <c r="D378" s="65">
        <f>IFERROR('AU2017-EDB (Adjusted)'!H388,)</f>
        <v>1130</v>
      </c>
      <c r="E378" s="65">
        <f>IFERROR('AU2017-EDB (Adjusted)'!I388,)</f>
        <v>1230</v>
      </c>
      <c r="F378" s="65">
        <f>IFERROR('AU2017-EDB (Adjusted)'!J388,)</f>
        <v>1340</v>
      </c>
    </row>
    <row r="379" spans="1:6" x14ac:dyDescent="0.25">
      <c r="A379" s="60" t="str">
        <f>'AU2017-EDB (Adjusted)'!A389</f>
        <v>Upper Hutt Central</v>
      </c>
      <c r="B379" s="60" t="str">
        <f>'AU2017-EDB (Adjusted)'!E389</f>
        <v>Wellington Electricity</v>
      </c>
      <c r="C379" s="60" t="str">
        <f>IFERROR('AU2017-EDB (Adjusted)'!F389,)</f>
        <v>Upper Hutt city</v>
      </c>
      <c r="D379" s="65">
        <f>IFERROR('AU2017-EDB (Adjusted)'!H389,)</f>
        <v>340</v>
      </c>
      <c r="E379" s="65">
        <f>IFERROR('AU2017-EDB (Adjusted)'!I389,)</f>
        <v>360</v>
      </c>
      <c r="F379" s="65">
        <f>IFERROR('AU2017-EDB (Adjusted)'!J389,)</f>
        <v>380</v>
      </c>
    </row>
    <row r="380" spans="1:6" x14ac:dyDescent="0.25">
      <c r="A380" s="60" t="str">
        <f>'AU2017-EDB (Adjusted)'!A390</f>
        <v>Cloustonville</v>
      </c>
      <c r="B380" s="60" t="str">
        <f>'AU2017-EDB (Adjusted)'!E390</f>
        <v>Wellington Electricity</v>
      </c>
      <c r="C380" s="60" t="str">
        <f>IFERROR('AU2017-EDB (Adjusted)'!F390,)</f>
        <v>Upper Hutt city</v>
      </c>
      <c r="D380" s="65">
        <f>IFERROR('AU2017-EDB (Adjusted)'!H390,)</f>
        <v>440</v>
      </c>
      <c r="E380" s="65">
        <f>IFERROR('AU2017-EDB (Adjusted)'!I390,)</f>
        <v>470</v>
      </c>
      <c r="F380" s="65">
        <f>IFERROR('AU2017-EDB (Adjusted)'!J390,)</f>
        <v>500</v>
      </c>
    </row>
    <row r="381" spans="1:6" x14ac:dyDescent="0.25">
      <c r="A381" s="60" t="str">
        <f>'AU2017-EDB (Adjusted)'!A391</f>
        <v>Mangaroa</v>
      </c>
      <c r="B381" s="60" t="str">
        <f>'AU2017-EDB (Adjusted)'!E391</f>
        <v>Wellington Electricity</v>
      </c>
      <c r="C381" s="60" t="str">
        <f>IFERROR('AU2017-EDB (Adjusted)'!F391,)</f>
        <v>Upper Hutt city</v>
      </c>
      <c r="D381" s="65">
        <f>IFERROR('AU2017-EDB (Adjusted)'!H391,)</f>
        <v>1890</v>
      </c>
      <c r="E381" s="65">
        <f>IFERROR('AU2017-EDB (Adjusted)'!I391,)</f>
        <v>2050</v>
      </c>
      <c r="F381" s="65">
        <f>IFERROR('AU2017-EDB (Adjusted)'!J391,)</f>
        <v>2200</v>
      </c>
    </row>
    <row r="382" spans="1:6" x14ac:dyDescent="0.25">
      <c r="A382" s="60" t="str">
        <f>'AU2017-EDB (Adjusted)'!A392</f>
        <v>Gracefield</v>
      </c>
      <c r="B382" s="60" t="str">
        <f>'AU2017-EDB (Adjusted)'!E392</f>
        <v>Wellington Electricity</v>
      </c>
      <c r="C382" s="60" t="str">
        <f>IFERROR('AU2017-EDB (Adjusted)'!F392,)</f>
        <v>Lower Hutt city</v>
      </c>
      <c r="D382" s="65">
        <f>IFERROR('AU2017-EDB (Adjusted)'!H392,)</f>
        <v>60</v>
      </c>
      <c r="E382" s="65">
        <f>IFERROR('AU2017-EDB (Adjusted)'!I392,)</f>
        <v>60</v>
      </c>
      <c r="F382" s="65">
        <f>IFERROR('AU2017-EDB (Adjusted)'!J392,)</f>
        <v>60</v>
      </c>
    </row>
    <row r="383" spans="1:6" x14ac:dyDescent="0.25">
      <c r="A383" s="60" t="str">
        <f>'AU2017-EDB (Adjusted)'!A393</f>
        <v>Woburn South</v>
      </c>
      <c r="B383" s="60" t="str">
        <f>'AU2017-EDB (Adjusted)'!E393</f>
        <v>Wellington Electricity</v>
      </c>
      <c r="C383" s="60" t="str">
        <f>IFERROR('AU2017-EDB (Adjusted)'!F393,)</f>
        <v>Lower Hutt city</v>
      </c>
      <c r="D383" s="65">
        <f>IFERROR('AU2017-EDB (Adjusted)'!H393,)</f>
        <v>420</v>
      </c>
      <c r="E383" s="65">
        <f>IFERROR('AU2017-EDB (Adjusted)'!I393,)</f>
        <v>440</v>
      </c>
      <c r="F383" s="65">
        <f>IFERROR('AU2017-EDB (Adjusted)'!J393,)</f>
        <v>450</v>
      </c>
    </row>
    <row r="384" spans="1:6" x14ac:dyDescent="0.25">
      <c r="A384" s="60" t="str">
        <f>'AU2017-EDB (Adjusted)'!A394</f>
        <v>Wilford</v>
      </c>
      <c r="B384" s="60" t="str">
        <f>'AU2017-EDB (Adjusted)'!E394</f>
        <v>Wellington Electricity</v>
      </c>
      <c r="C384" s="60" t="str">
        <f>IFERROR('AU2017-EDB (Adjusted)'!F394,)</f>
        <v>Lower Hutt city</v>
      </c>
      <c r="D384" s="65">
        <f>IFERROR('AU2017-EDB (Adjusted)'!H394,)</f>
        <v>4280</v>
      </c>
      <c r="E384" s="65">
        <f>IFERROR('AU2017-EDB (Adjusted)'!I394,)</f>
        <v>4610</v>
      </c>
      <c r="F384" s="65">
        <f>IFERROR('AU2017-EDB (Adjusted)'!J394,)</f>
        <v>4680</v>
      </c>
    </row>
    <row r="385" spans="1:6" x14ac:dyDescent="0.25">
      <c r="A385" s="60" t="str">
        <f>'AU2017-EDB (Adjusted)'!A395</f>
        <v>Eastbourne</v>
      </c>
      <c r="B385" s="60" t="str">
        <f>'AU2017-EDB (Adjusted)'!E395</f>
        <v>Wellington Electricity</v>
      </c>
      <c r="C385" s="60" t="str">
        <f>IFERROR('AU2017-EDB (Adjusted)'!F395,)</f>
        <v>Lower Hutt city</v>
      </c>
      <c r="D385" s="65">
        <f>IFERROR('AU2017-EDB (Adjusted)'!H395,)</f>
        <v>4950</v>
      </c>
      <c r="E385" s="65">
        <f>IFERROR('AU2017-EDB (Adjusted)'!I395,)</f>
        <v>5010</v>
      </c>
      <c r="F385" s="65">
        <f>IFERROR('AU2017-EDB (Adjusted)'!J395,)</f>
        <v>5020</v>
      </c>
    </row>
    <row r="386" spans="1:6" x14ac:dyDescent="0.25">
      <c r="A386" s="60" t="str">
        <f>'AU2017-EDB (Adjusted)'!A396</f>
        <v>Hinds</v>
      </c>
      <c r="B386" s="60" t="str">
        <f>'AU2017-EDB (Adjusted)'!E396</f>
        <v>EA Networks</v>
      </c>
      <c r="C386" s="60" t="str">
        <f>IFERROR('AU2017-EDB (Adjusted)'!F396,)</f>
        <v>Ashburton district</v>
      </c>
      <c r="D386" s="65">
        <f>IFERROR('AU2017-EDB (Adjusted)'!H396,)</f>
        <v>5400</v>
      </c>
      <c r="E386" s="65">
        <f>IFERROR('AU2017-EDB (Adjusted)'!I396,)</f>
        <v>5890</v>
      </c>
      <c r="F386" s="65">
        <f>IFERROR('AU2017-EDB (Adjusted)'!J396,)</f>
        <v>6380</v>
      </c>
    </row>
    <row r="387" spans="1:6" x14ac:dyDescent="0.25">
      <c r="A387" s="60" t="str">
        <f>'AU2017-EDB (Adjusted)'!A397</f>
        <v>Chertsey</v>
      </c>
      <c r="B387" s="60" t="str">
        <f>'AU2017-EDB (Adjusted)'!E397</f>
        <v>EA Networks</v>
      </c>
      <c r="C387" s="60" t="str">
        <f>IFERROR('AU2017-EDB (Adjusted)'!F397,)</f>
        <v>Ashburton district</v>
      </c>
      <c r="D387" s="65">
        <f>IFERROR('AU2017-EDB (Adjusted)'!H397,)</f>
        <v>2870</v>
      </c>
      <c r="E387" s="65">
        <f>IFERROR('AU2017-EDB (Adjusted)'!I397,)</f>
        <v>3040</v>
      </c>
      <c r="F387" s="65">
        <f>IFERROR('AU2017-EDB (Adjusted)'!J397,)</f>
        <v>3200</v>
      </c>
    </row>
    <row r="388" spans="1:6" x14ac:dyDescent="0.25">
      <c r="A388" s="60" t="str">
        <f>'AU2017-EDB (Adjusted)'!A398</f>
        <v>Ben Mcleod</v>
      </c>
      <c r="B388" s="60" t="str">
        <f>'AU2017-EDB (Adjusted)'!E398</f>
        <v>EA Networks</v>
      </c>
      <c r="C388" s="60" t="str">
        <f>IFERROR('AU2017-EDB (Adjusted)'!F398,)</f>
        <v>Timaru district</v>
      </c>
      <c r="D388" s="65">
        <f>IFERROR('AU2017-EDB (Adjusted)'!H398,)</f>
        <v>80</v>
      </c>
      <c r="E388" s="65">
        <f>IFERROR('AU2017-EDB (Adjusted)'!I398,)</f>
        <v>80</v>
      </c>
      <c r="F388" s="65">
        <f>IFERROR('AU2017-EDB (Adjusted)'!J398,)</f>
        <v>80</v>
      </c>
    </row>
    <row r="389" spans="1:6" x14ac:dyDescent="0.25">
      <c r="A389" s="60" t="str">
        <f>'AU2017-EDB (Adjusted)'!A399</f>
        <v>Orari</v>
      </c>
      <c r="B389" s="60" t="str">
        <f>'AU2017-EDB (Adjusted)'!E399</f>
        <v>Alpine Energy</v>
      </c>
      <c r="C389" s="60" t="str">
        <f>IFERROR('AU2017-EDB (Adjusted)'!F399,)</f>
        <v>Timaru district</v>
      </c>
      <c r="D389" s="65">
        <f>IFERROR('AU2017-EDB (Adjusted)'!H399,)</f>
        <v>5290</v>
      </c>
      <c r="E389" s="65">
        <f>IFERROR('AU2017-EDB (Adjusted)'!I399,)</f>
        <v>5620</v>
      </c>
      <c r="F389" s="65">
        <f>IFERROR('AU2017-EDB (Adjusted)'!J399,)</f>
        <v>5910</v>
      </c>
    </row>
    <row r="390" spans="1:6" x14ac:dyDescent="0.25">
      <c r="A390" s="60" t="str">
        <f>'AU2017-EDB (Adjusted)'!A400</f>
        <v>Onepoto</v>
      </c>
      <c r="B390" s="60" t="str">
        <f>'AU2017-EDB (Adjusted)'!E400</f>
        <v>Wellington Electricity</v>
      </c>
      <c r="C390" s="60" t="str">
        <f>IFERROR('AU2017-EDB (Adjusted)'!F400,)</f>
        <v>Porirua city</v>
      </c>
      <c r="D390" s="65">
        <f>IFERROR('AU2017-EDB (Adjusted)'!H400,)</f>
        <v>1890</v>
      </c>
      <c r="E390" s="65">
        <f>IFERROR('AU2017-EDB (Adjusted)'!I400,)</f>
        <v>1900</v>
      </c>
      <c r="F390" s="65">
        <f>IFERROR('AU2017-EDB (Adjusted)'!J400,)</f>
        <v>1880</v>
      </c>
    </row>
    <row r="391" spans="1:6" x14ac:dyDescent="0.25">
      <c r="A391" s="60" t="str">
        <f>'AU2017-EDB (Adjusted)'!A401</f>
        <v>Waitangirua</v>
      </c>
      <c r="B391" s="60" t="str">
        <f>'AU2017-EDB (Adjusted)'!E401</f>
        <v>Wellington Electricity</v>
      </c>
      <c r="C391" s="60" t="str">
        <f>IFERROR('AU2017-EDB (Adjusted)'!F401,)</f>
        <v>Porirua city</v>
      </c>
      <c r="D391" s="65">
        <f>IFERROR('AU2017-EDB (Adjusted)'!H401,)</f>
        <v>4190</v>
      </c>
      <c r="E391" s="65">
        <f>IFERROR('AU2017-EDB (Adjusted)'!I401,)</f>
        <v>4170</v>
      </c>
      <c r="F391" s="65">
        <f>IFERROR('AU2017-EDB (Adjusted)'!J401,)</f>
        <v>4120</v>
      </c>
    </row>
    <row r="392" spans="1:6" x14ac:dyDescent="0.25">
      <c r="A392" s="60" t="str">
        <f>'AU2017-EDB (Adjusted)'!A402</f>
        <v>Grenada Village</v>
      </c>
      <c r="B392" s="60" t="str">
        <f>'AU2017-EDB (Adjusted)'!E402</f>
        <v>Wellington Electricity</v>
      </c>
      <c r="C392" s="60" t="str">
        <f>IFERROR('AU2017-EDB (Adjusted)'!F402,)</f>
        <v>Wellington city</v>
      </c>
      <c r="D392" s="65">
        <f>IFERROR('AU2017-EDB (Adjusted)'!H402,)</f>
        <v>1740</v>
      </c>
      <c r="E392" s="65">
        <f>IFERROR('AU2017-EDB (Adjusted)'!I402,)</f>
        <v>2110</v>
      </c>
      <c r="F392" s="65">
        <f>IFERROR('AU2017-EDB (Adjusted)'!J402,)</f>
        <v>2380</v>
      </c>
    </row>
    <row r="393" spans="1:6" x14ac:dyDescent="0.25">
      <c r="A393" s="60" t="str">
        <f>'AU2017-EDB (Adjusted)'!A403</f>
        <v>Taitville</v>
      </c>
      <c r="B393" s="60" t="str">
        <f>'AU2017-EDB (Adjusted)'!E403</f>
        <v>Wellington Electricity</v>
      </c>
      <c r="C393" s="60" t="str">
        <f>IFERROR('AU2017-EDB (Adjusted)'!F403,)</f>
        <v>Wellington city</v>
      </c>
      <c r="D393" s="65">
        <f>IFERROR('AU2017-EDB (Adjusted)'!H403,)</f>
        <v>540</v>
      </c>
      <c r="E393" s="65">
        <f>IFERROR('AU2017-EDB (Adjusted)'!I403,)</f>
        <v>540</v>
      </c>
      <c r="F393" s="65">
        <f>IFERROR('AU2017-EDB (Adjusted)'!J403,)</f>
        <v>540</v>
      </c>
    </row>
    <row r="394" spans="1:6" x14ac:dyDescent="0.25">
      <c r="A394" s="60" t="str">
        <f>'AU2017-EDB (Adjusted)'!A404</f>
        <v>Levels</v>
      </c>
      <c r="B394" s="60" t="str">
        <f>'AU2017-EDB (Adjusted)'!E404</f>
        <v>Alpine Energy</v>
      </c>
      <c r="C394" s="60" t="str">
        <f>IFERROR('AU2017-EDB (Adjusted)'!F404,)</f>
        <v>Timaru district</v>
      </c>
      <c r="D394" s="65">
        <f>IFERROR('AU2017-EDB (Adjusted)'!H404,)</f>
        <v>4160</v>
      </c>
      <c r="E394" s="65">
        <f>IFERROR('AU2017-EDB (Adjusted)'!I404,)</f>
        <v>4380</v>
      </c>
      <c r="F394" s="65">
        <f>IFERROR('AU2017-EDB (Adjusted)'!J404,)</f>
        <v>4580</v>
      </c>
    </row>
    <row r="395" spans="1:6" x14ac:dyDescent="0.25">
      <c r="A395" s="60" t="str">
        <f>'AU2017-EDB (Adjusted)'!A405</f>
        <v>Oceanic-Gisborne Region</v>
      </c>
      <c r="B395" s="60" t="str">
        <f>'AU2017-EDB (Adjusted)'!E405</f>
        <v>None</v>
      </c>
      <c r="C395" s="60">
        <f>IFERROR('AU2017-EDB (Adjusted)'!F405,)</f>
        <v>0</v>
      </c>
      <c r="D395" s="65">
        <f>IFERROR('AU2017-EDB (Adjusted)'!H405,)</f>
        <v>0</v>
      </c>
      <c r="E395" s="65">
        <f>IFERROR('AU2017-EDB (Adjusted)'!I405,)</f>
        <v>0</v>
      </c>
      <c r="F395" s="65">
        <f>IFERROR('AU2017-EDB (Adjusted)'!J405,)</f>
        <v>0</v>
      </c>
    </row>
    <row r="396" spans="1:6" x14ac:dyDescent="0.25">
      <c r="A396" s="60" t="str">
        <f>'AU2017-EDB (Adjusted)'!A406</f>
        <v>Kilbirnie West-Hataitai South</v>
      </c>
      <c r="B396" s="60" t="str">
        <f>'AU2017-EDB (Adjusted)'!E406</f>
        <v>Wellington Electricity</v>
      </c>
      <c r="C396" s="60" t="str">
        <f>IFERROR('AU2017-EDB (Adjusted)'!F406,)</f>
        <v>Wellington city</v>
      </c>
      <c r="D396" s="65">
        <f>IFERROR('AU2017-EDB (Adjusted)'!H406,)</f>
        <v>3470</v>
      </c>
      <c r="E396" s="65">
        <f>IFERROR('AU2017-EDB (Adjusted)'!I406,)</f>
        <v>3540</v>
      </c>
      <c r="F396" s="65">
        <f>IFERROR('AU2017-EDB (Adjusted)'!J406,)</f>
        <v>3580</v>
      </c>
    </row>
    <row r="397" spans="1:6" x14ac:dyDescent="0.25">
      <c r="A397" s="60" t="str">
        <f>'AU2017-EDB (Adjusted)'!A407</f>
        <v>Evans Bay Marina</v>
      </c>
      <c r="B397" s="60" t="str">
        <f>'AU2017-EDB (Adjusted)'!E407</f>
        <v>WEL Networks</v>
      </c>
      <c r="C397" s="60" t="str">
        <f>IFERROR('AU2017-EDB (Adjusted)'!F407,)</f>
        <v>Wellington city</v>
      </c>
      <c r="D397" s="65">
        <f>IFERROR('AU2017-EDB (Adjusted)'!H407,)</f>
        <v>20</v>
      </c>
      <c r="E397" s="65">
        <f>IFERROR('AU2017-EDB (Adjusted)'!I407,)</f>
        <v>20</v>
      </c>
      <c r="F397" s="65">
        <f>IFERROR('AU2017-EDB (Adjusted)'!J407,)</f>
        <v>20</v>
      </c>
    </row>
    <row r="398" spans="1:6" x14ac:dyDescent="0.25">
      <c r="A398" s="60" t="str">
        <f>'AU2017-EDB (Adjusted)'!A408</f>
        <v>Makara-Ohariu</v>
      </c>
      <c r="B398" s="60" t="str">
        <f>'AU2017-EDB (Adjusted)'!E408</f>
        <v>Wellington Electricity</v>
      </c>
      <c r="C398" s="60" t="str">
        <f>IFERROR('AU2017-EDB (Adjusted)'!F408,)</f>
        <v>Wellington city</v>
      </c>
      <c r="D398" s="65">
        <f>IFERROR('AU2017-EDB (Adjusted)'!H408,)</f>
        <v>950</v>
      </c>
      <c r="E398" s="65">
        <f>IFERROR('AU2017-EDB (Adjusted)'!I408,)</f>
        <v>1000</v>
      </c>
      <c r="F398" s="65">
        <f>IFERROR('AU2017-EDB (Adjusted)'!J408,)</f>
        <v>1060</v>
      </c>
    </row>
    <row r="399" spans="1:6" x14ac:dyDescent="0.25">
      <c r="A399" s="60" t="str">
        <f>'AU2017-EDB (Adjusted)'!A409</f>
        <v>Mangatainoka</v>
      </c>
      <c r="B399" s="60" t="str">
        <f>'AU2017-EDB (Adjusted)'!E409</f>
        <v>Powerco</v>
      </c>
      <c r="C399" s="60" t="str">
        <f>IFERROR('AU2017-EDB (Adjusted)'!F409,)</f>
        <v>Tararua district</v>
      </c>
      <c r="D399" s="65">
        <f>IFERROR('AU2017-EDB (Adjusted)'!H409,)</f>
        <v>1650</v>
      </c>
      <c r="E399" s="65">
        <f>IFERROR('AU2017-EDB (Adjusted)'!I409,)</f>
        <v>1660</v>
      </c>
      <c r="F399" s="65">
        <f>IFERROR('AU2017-EDB (Adjusted)'!J409,)</f>
        <v>1650</v>
      </c>
    </row>
    <row r="400" spans="1:6" x14ac:dyDescent="0.25">
      <c r="A400" s="60" t="str">
        <f>'AU2017-EDB (Adjusted)'!A410</f>
        <v>Pahiatua</v>
      </c>
      <c r="B400" s="60" t="str">
        <f>'AU2017-EDB (Adjusted)'!E410</f>
        <v>Powerco</v>
      </c>
      <c r="C400" s="60" t="str">
        <f>IFERROR('AU2017-EDB (Adjusted)'!F410,)</f>
        <v>Tararua district</v>
      </c>
      <c r="D400" s="65">
        <f>IFERROR('AU2017-EDB (Adjusted)'!H410,)</f>
        <v>2490</v>
      </c>
      <c r="E400" s="65">
        <f>IFERROR('AU2017-EDB (Adjusted)'!I410,)</f>
        <v>2450</v>
      </c>
      <c r="F400" s="65">
        <f>IFERROR('AU2017-EDB (Adjusted)'!J410,)</f>
        <v>2390</v>
      </c>
    </row>
    <row r="401" spans="1:6" x14ac:dyDescent="0.25">
      <c r="A401" s="60" t="str">
        <f>'AU2017-EDB (Adjusted)'!A411</f>
        <v>Opaki-Fernridge</v>
      </c>
      <c r="B401" s="60" t="str">
        <f>'AU2017-EDB (Adjusted)'!E411</f>
        <v>Powerco</v>
      </c>
      <c r="C401" s="60" t="str">
        <f>IFERROR('AU2017-EDB (Adjusted)'!F411,)</f>
        <v>Masterton district</v>
      </c>
      <c r="D401" s="65">
        <f>IFERROR('AU2017-EDB (Adjusted)'!H411,)</f>
        <v>1600</v>
      </c>
      <c r="E401" s="65">
        <f>IFERROR('AU2017-EDB (Adjusted)'!I411,)</f>
        <v>1660</v>
      </c>
      <c r="F401" s="65">
        <f>IFERROR('AU2017-EDB (Adjusted)'!J411,)</f>
        <v>1710</v>
      </c>
    </row>
    <row r="402" spans="1:6" x14ac:dyDescent="0.25">
      <c r="A402" s="60" t="str">
        <f>'AU2017-EDB (Adjusted)'!A412</f>
        <v>Kopuaranga</v>
      </c>
      <c r="B402" s="60" t="str">
        <f>'AU2017-EDB (Adjusted)'!E412</f>
        <v>Powerco</v>
      </c>
      <c r="C402" s="60" t="str">
        <f>IFERROR('AU2017-EDB (Adjusted)'!F412,)</f>
        <v>Masterton district</v>
      </c>
      <c r="D402" s="65">
        <f>IFERROR('AU2017-EDB (Adjusted)'!H412,)</f>
        <v>1700</v>
      </c>
      <c r="E402" s="65">
        <f>IFERROR('AU2017-EDB (Adjusted)'!I412,)</f>
        <v>1730</v>
      </c>
      <c r="F402" s="65">
        <f>IFERROR('AU2017-EDB (Adjusted)'!J412,)</f>
        <v>1740</v>
      </c>
    </row>
    <row r="403" spans="1:6" x14ac:dyDescent="0.25">
      <c r="A403" s="60" t="str">
        <f>'AU2017-EDB (Adjusted)'!A413</f>
        <v>Whareama</v>
      </c>
      <c r="B403" s="60" t="str">
        <f>'AU2017-EDB (Adjusted)'!E413</f>
        <v>Powerco</v>
      </c>
      <c r="C403" s="60" t="str">
        <f>IFERROR('AU2017-EDB (Adjusted)'!F413,)</f>
        <v>Masterton district</v>
      </c>
      <c r="D403" s="65">
        <f>IFERROR('AU2017-EDB (Adjusted)'!H413,)</f>
        <v>1800</v>
      </c>
      <c r="E403" s="65">
        <f>IFERROR('AU2017-EDB (Adjusted)'!I413,)</f>
        <v>1860</v>
      </c>
      <c r="F403" s="65">
        <f>IFERROR('AU2017-EDB (Adjusted)'!J413,)</f>
        <v>1910</v>
      </c>
    </row>
    <row r="404" spans="1:6" x14ac:dyDescent="0.25">
      <c r="A404" s="60" t="str">
        <f>'AU2017-EDB (Adjusted)'!A414</f>
        <v>Solway North</v>
      </c>
      <c r="B404" s="60" t="str">
        <f>'AU2017-EDB (Adjusted)'!E414</f>
        <v>Powerco</v>
      </c>
      <c r="C404" s="60" t="str">
        <f>IFERROR('AU2017-EDB (Adjusted)'!F414,)</f>
        <v>Masterton district</v>
      </c>
      <c r="D404" s="65">
        <f>IFERROR('AU2017-EDB (Adjusted)'!H414,)</f>
        <v>2550</v>
      </c>
      <c r="E404" s="65">
        <f>IFERROR('AU2017-EDB (Adjusted)'!I414,)</f>
        <v>2580</v>
      </c>
      <c r="F404" s="65">
        <f>IFERROR('AU2017-EDB (Adjusted)'!J414,)</f>
        <v>2610</v>
      </c>
    </row>
    <row r="405" spans="1:6" x14ac:dyDescent="0.25">
      <c r="A405" s="60" t="str">
        <f>'AU2017-EDB (Adjusted)'!A415</f>
        <v>Waihou Valley-Hupara</v>
      </c>
      <c r="B405" s="60" t="str">
        <f>'AU2017-EDB (Adjusted)'!E415</f>
        <v>Top Energy</v>
      </c>
      <c r="C405" s="60" t="str">
        <f>IFERROR('AU2017-EDB (Adjusted)'!F415,)</f>
        <v>Far North district</v>
      </c>
      <c r="D405" s="65">
        <f>IFERROR('AU2017-EDB (Adjusted)'!H415,)</f>
        <v>3820</v>
      </c>
      <c r="E405" s="65">
        <f>IFERROR('AU2017-EDB (Adjusted)'!I415,)</f>
        <v>4050</v>
      </c>
      <c r="F405" s="65">
        <f>IFERROR('AU2017-EDB (Adjusted)'!J415,)</f>
        <v>4240</v>
      </c>
    </row>
    <row r="406" spans="1:6" x14ac:dyDescent="0.25">
      <c r="A406" s="60" t="str">
        <f>'AU2017-EDB (Adjusted)'!A416</f>
        <v>Ngapuhi-Kaikou</v>
      </c>
      <c r="B406" s="60" t="str">
        <f>'AU2017-EDB (Adjusted)'!E416</f>
        <v>Top Energy</v>
      </c>
      <c r="C406" s="60" t="str">
        <f>IFERROR('AU2017-EDB (Adjusted)'!F416,)</f>
        <v>Far North district</v>
      </c>
      <c r="D406" s="65">
        <f>IFERROR('AU2017-EDB (Adjusted)'!H416,)</f>
        <v>2620</v>
      </c>
      <c r="E406" s="65">
        <f>IFERROR('AU2017-EDB (Adjusted)'!I416,)</f>
        <v>2630</v>
      </c>
      <c r="F406" s="65">
        <f>IFERROR('AU2017-EDB (Adjusted)'!J416,)</f>
        <v>2630</v>
      </c>
    </row>
    <row r="407" spans="1:6" x14ac:dyDescent="0.25">
      <c r="A407" s="60" t="str">
        <f>'AU2017-EDB (Adjusted)'!A417</f>
        <v>Kaikohe</v>
      </c>
      <c r="B407" s="60" t="str">
        <f>'AU2017-EDB (Adjusted)'!E417</f>
        <v>Top Energy</v>
      </c>
      <c r="C407" s="60" t="str">
        <f>IFERROR('AU2017-EDB (Adjusted)'!F417,)</f>
        <v>Far North district</v>
      </c>
      <c r="D407" s="65">
        <f>IFERROR('AU2017-EDB (Adjusted)'!H417,)</f>
        <v>4360</v>
      </c>
      <c r="E407" s="65">
        <f>IFERROR('AU2017-EDB (Adjusted)'!I417,)</f>
        <v>4390</v>
      </c>
      <c r="F407" s="65">
        <f>IFERROR('AU2017-EDB (Adjusted)'!J417,)</f>
        <v>4380</v>
      </c>
    </row>
    <row r="408" spans="1:6" x14ac:dyDescent="0.25">
      <c r="A408" s="60" t="str">
        <f>'AU2017-EDB (Adjusted)'!A418</f>
        <v>Lansdowne</v>
      </c>
      <c r="B408" s="60" t="str">
        <f>'AU2017-EDB (Adjusted)'!E418</f>
        <v>Powerco</v>
      </c>
      <c r="C408" s="60" t="str">
        <f>IFERROR('AU2017-EDB (Adjusted)'!F418,)</f>
        <v>Masterton district</v>
      </c>
      <c r="D408" s="65">
        <f>IFERROR('AU2017-EDB (Adjusted)'!H418,)</f>
        <v>4130</v>
      </c>
      <c r="E408" s="65">
        <f>IFERROR('AU2017-EDB (Adjusted)'!I418,)</f>
        <v>4200</v>
      </c>
      <c r="F408" s="65">
        <f>IFERROR('AU2017-EDB (Adjusted)'!J418,)</f>
        <v>4250</v>
      </c>
    </row>
    <row r="409" spans="1:6" x14ac:dyDescent="0.25">
      <c r="A409" s="60" t="str">
        <f>'AU2017-EDB (Adjusted)'!A419</f>
        <v>Tuturumuri</v>
      </c>
      <c r="B409" s="60" t="str">
        <f>'AU2017-EDB (Adjusted)'!E419</f>
        <v>Powerco</v>
      </c>
      <c r="C409" s="60" t="str">
        <f>IFERROR('AU2017-EDB (Adjusted)'!F419,)</f>
        <v>South Wairarapa district</v>
      </c>
      <c r="D409" s="65">
        <f>IFERROR('AU2017-EDB (Adjusted)'!H419,)</f>
        <v>410</v>
      </c>
      <c r="E409" s="65">
        <f>IFERROR('AU2017-EDB (Adjusted)'!I419,)</f>
        <v>420</v>
      </c>
      <c r="F409" s="65">
        <f>IFERROR('AU2017-EDB (Adjusted)'!J419,)</f>
        <v>430</v>
      </c>
    </row>
    <row r="410" spans="1:6" x14ac:dyDescent="0.25">
      <c r="A410" s="60" t="str">
        <f>'AU2017-EDB (Adjusted)'!A420</f>
        <v>Kahutara</v>
      </c>
      <c r="B410" s="60" t="str">
        <f>'AU2017-EDB (Adjusted)'!E420</f>
        <v>Powerco</v>
      </c>
      <c r="C410" s="60" t="str">
        <f>IFERROR('AU2017-EDB (Adjusted)'!F420,)</f>
        <v>South Wairarapa district</v>
      </c>
      <c r="D410" s="65">
        <f>IFERROR('AU2017-EDB (Adjusted)'!H420,)</f>
        <v>3510</v>
      </c>
      <c r="E410" s="65">
        <f>IFERROR('AU2017-EDB (Adjusted)'!I420,)</f>
        <v>3640</v>
      </c>
      <c r="F410" s="65">
        <f>IFERROR('AU2017-EDB (Adjusted)'!J420,)</f>
        <v>3770</v>
      </c>
    </row>
    <row r="411" spans="1:6" x14ac:dyDescent="0.25">
      <c r="A411" s="60" t="str">
        <f>'AU2017-EDB (Adjusted)'!A421</f>
        <v>Greytown</v>
      </c>
      <c r="B411" s="60" t="str">
        <f>'AU2017-EDB (Adjusted)'!E421</f>
        <v>Powerco</v>
      </c>
      <c r="C411" s="60" t="str">
        <f>IFERROR('AU2017-EDB (Adjusted)'!F421,)</f>
        <v>South Wairarapa district</v>
      </c>
      <c r="D411" s="65">
        <f>IFERROR('AU2017-EDB (Adjusted)'!H421,)</f>
        <v>2350</v>
      </c>
      <c r="E411" s="65">
        <f>IFERROR('AU2017-EDB (Adjusted)'!I421,)</f>
        <v>2370</v>
      </c>
      <c r="F411" s="65">
        <f>IFERROR('AU2017-EDB (Adjusted)'!J421,)</f>
        <v>2380</v>
      </c>
    </row>
    <row r="412" spans="1:6" x14ac:dyDescent="0.25">
      <c r="A412" s="60" t="str">
        <f>'AU2017-EDB (Adjusted)'!A422</f>
        <v>Featherston</v>
      </c>
      <c r="B412" s="60" t="str">
        <f>'AU2017-EDB (Adjusted)'!E422</f>
        <v>Powerco</v>
      </c>
      <c r="C412" s="60" t="str">
        <f>IFERROR('AU2017-EDB (Adjusted)'!F422,)</f>
        <v>South Wairarapa district</v>
      </c>
      <c r="D412" s="65">
        <f>IFERROR('AU2017-EDB (Adjusted)'!H422,)</f>
        <v>2370</v>
      </c>
      <c r="E412" s="65">
        <f>IFERROR('AU2017-EDB (Adjusted)'!I422,)</f>
        <v>2420</v>
      </c>
      <c r="F412" s="65">
        <f>IFERROR('AU2017-EDB (Adjusted)'!J422,)</f>
        <v>2450</v>
      </c>
    </row>
    <row r="413" spans="1:6" x14ac:dyDescent="0.25">
      <c r="A413" s="60" t="str">
        <f>'AU2017-EDB (Adjusted)'!A423</f>
        <v>Renwick</v>
      </c>
      <c r="B413" s="60" t="str">
        <f>'AU2017-EDB (Adjusted)'!E423</f>
        <v>Marlborough Lines</v>
      </c>
      <c r="C413" s="60" t="str">
        <f>IFERROR('AU2017-EDB (Adjusted)'!F423,)</f>
        <v>Marlborough district</v>
      </c>
      <c r="D413" s="65">
        <f>IFERROR('AU2017-EDB (Adjusted)'!H423,)</f>
        <v>2280</v>
      </c>
      <c r="E413" s="65">
        <f>IFERROR('AU2017-EDB (Adjusted)'!I423,)</f>
        <v>2330</v>
      </c>
      <c r="F413" s="65">
        <f>IFERROR('AU2017-EDB (Adjusted)'!J423,)</f>
        <v>2370</v>
      </c>
    </row>
    <row r="414" spans="1:6" x14ac:dyDescent="0.25">
      <c r="A414" s="60" t="str">
        <f>'AU2017-EDB (Adjusted)'!A424</f>
        <v>Opouteke-Tanekaha</v>
      </c>
      <c r="B414" s="60" t="str">
        <f>'AU2017-EDB (Adjusted)'!E424</f>
        <v>Northpower</v>
      </c>
      <c r="C414" s="60" t="str">
        <f>IFERROR('AU2017-EDB (Adjusted)'!F424,)</f>
        <v>Whangarei district</v>
      </c>
      <c r="D414" s="65">
        <f>IFERROR('AU2017-EDB (Adjusted)'!H424,)</f>
        <v>5510</v>
      </c>
      <c r="E414" s="65">
        <f>IFERROR('AU2017-EDB (Adjusted)'!I424,)</f>
        <v>5850</v>
      </c>
      <c r="F414" s="65">
        <f>IFERROR('AU2017-EDB (Adjusted)'!J424,)</f>
        <v>6120</v>
      </c>
    </row>
    <row r="415" spans="1:6" x14ac:dyDescent="0.25">
      <c r="A415" s="60" t="str">
        <f>'AU2017-EDB (Adjusted)'!A425</f>
        <v>Marsden Point-Ruakaka</v>
      </c>
      <c r="B415" s="60" t="str">
        <f>'AU2017-EDB (Adjusted)'!E425</f>
        <v>Northpower</v>
      </c>
      <c r="C415" s="60" t="str">
        <f>IFERROR('AU2017-EDB (Adjusted)'!F425,)</f>
        <v>Whangarei district</v>
      </c>
      <c r="D415" s="65">
        <f>IFERROR('AU2017-EDB (Adjusted)'!H425,)</f>
        <v>4820</v>
      </c>
      <c r="E415" s="65">
        <f>IFERROR('AU2017-EDB (Adjusted)'!I425,)</f>
        <v>5520</v>
      </c>
      <c r="F415" s="65">
        <f>IFERROR('AU2017-EDB (Adjusted)'!J425,)</f>
        <v>6080</v>
      </c>
    </row>
    <row r="416" spans="1:6" x14ac:dyDescent="0.25">
      <c r="A416" s="60" t="str">
        <f>'AU2017-EDB (Adjusted)'!A426</f>
        <v>Ngunguru</v>
      </c>
      <c r="B416" s="60" t="str">
        <f>'AU2017-EDB (Adjusted)'!E426</f>
        <v>Northpower</v>
      </c>
      <c r="C416" s="60" t="str">
        <f>IFERROR('AU2017-EDB (Adjusted)'!F426,)</f>
        <v>Whangarei district</v>
      </c>
      <c r="D416" s="65">
        <f>IFERROR('AU2017-EDB (Adjusted)'!H426,)</f>
        <v>1830</v>
      </c>
      <c r="E416" s="65">
        <f>IFERROR('AU2017-EDB (Adjusted)'!I426,)</f>
        <v>1960</v>
      </c>
      <c r="F416" s="65">
        <f>IFERROR('AU2017-EDB (Adjusted)'!J426,)</f>
        <v>2050</v>
      </c>
    </row>
    <row r="417" spans="1:6" x14ac:dyDescent="0.25">
      <c r="A417" s="60" t="str">
        <f>'AU2017-EDB (Adjusted)'!A427</f>
        <v>Wharekohe-Oakleigh</v>
      </c>
      <c r="B417" s="60" t="str">
        <f>'AU2017-EDB (Adjusted)'!E427</f>
        <v>Northpower</v>
      </c>
      <c r="C417" s="60" t="str">
        <f>IFERROR('AU2017-EDB (Adjusted)'!F427,)</f>
        <v>Whangarei district</v>
      </c>
      <c r="D417" s="65">
        <f>IFERROR('AU2017-EDB (Adjusted)'!H427,)</f>
        <v>4170</v>
      </c>
      <c r="E417" s="65">
        <f>IFERROR('AU2017-EDB (Adjusted)'!I427,)</f>
        <v>4440</v>
      </c>
      <c r="F417" s="65">
        <f>IFERROR('AU2017-EDB (Adjusted)'!J427,)</f>
        <v>4710</v>
      </c>
    </row>
    <row r="418" spans="1:6" x14ac:dyDescent="0.25">
      <c r="A418" s="60" t="str">
        <f>'AU2017-EDB (Adjusted)'!A428</f>
        <v>Seddon</v>
      </c>
      <c r="B418" s="60" t="str">
        <f>'AU2017-EDB (Adjusted)'!E428</f>
        <v>Marlborough Lines</v>
      </c>
      <c r="C418" s="60" t="str">
        <f>IFERROR('AU2017-EDB (Adjusted)'!F428,)</f>
        <v>Marlborough district</v>
      </c>
      <c r="D418" s="65">
        <f>IFERROR('AU2017-EDB (Adjusted)'!H428,)</f>
        <v>510</v>
      </c>
      <c r="E418" s="65">
        <f>IFERROR('AU2017-EDB (Adjusted)'!I428,)</f>
        <v>510</v>
      </c>
      <c r="F418" s="65">
        <f>IFERROR('AU2017-EDB (Adjusted)'!J428,)</f>
        <v>520</v>
      </c>
    </row>
    <row r="419" spans="1:6" x14ac:dyDescent="0.25">
      <c r="A419" s="60" t="str">
        <f>'AU2017-EDB (Adjusted)'!A429</f>
        <v>Lake Tennyson</v>
      </c>
      <c r="B419" s="60" t="str">
        <f>'AU2017-EDB (Adjusted)'!E429</f>
        <v>None</v>
      </c>
      <c r="C419" s="60" t="str">
        <f>IFERROR('AU2017-EDB (Adjusted)'!F429,)</f>
        <v>Hurunui district</v>
      </c>
      <c r="D419" s="65">
        <f>IFERROR('AU2017-EDB (Adjusted)'!H429,)</f>
        <v>0</v>
      </c>
      <c r="E419" s="65">
        <f>IFERROR('AU2017-EDB (Adjusted)'!I429,)</f>
        <v>0</v>
      </c>
      <c r="F419" s="65">
        <f>IFERROR('AU2017-EDB (Adjusted)'!J429,)</f>
        <v>0</v>
      </c>
    </row>
    <row r="420" spans="1:6" x14ac:dyDescent="0.25">
      <c r="A420" s="60" t="str">
        <f>'AU2017-EDB (Adjusted)'!A430</f>
        <v>Picton</v>
      </c>
      <c r="B420" s="60" t="str">
        <f>'AU2017-EDB (Adjusted)'!E430</f>
        <v>Marlborough Lines</v>
      </c>
      <c r="C420" s="60" t="str">
        <f>IFERROR('AU2017-EDB (Adjusted)'!F430,)</f>
        <v>Marlborough district</v>
      </c>
      <c r="D420" s="65">
        <f>IFERROR('AU2017-EDB (Adjusted)'!H430,)</f>
        <v>2840</v>
      </c>
      <c r="E420" s="65">
        <f>IFERROR('AU2017-EDB (Adjusted)'!I430,)</f>
        <v>2820</v>
      </c>
      <c r="F420" s="65">
        <f>IFERROR('AU2017-EDB (Adjusted)'!J430,)</f>
        <v>2770</v>
      </c>
    </row>
    <row r="421" spans="1:6" x14ac:dyDescent="0.25">
      <c r="A421" s="60" t="str">
        <f>'AU2017-EDB (Adjusted)'!A431</f>
        <v>Kaikoura Township</v>
      </c>
      <c r="B421" s="60" t="str">
        <f>'AU2017-EDB (Adjusted)'!E431</f>
        <v>MainPower NZ</v>
      </c>
      <c r="C421" s="60" t="str">
        <f>IFERROR('AU2017-EDB (Adjusted)'!F431,)</f>
        <v>Kaikoura district</v>
      </c>
      <c r="D421" s="65">
        <f>IFERROR('AU2017-EDB (Adjusted)'!H431,)</f>
        <v>2020</v>
      </c>
      <c r="E421" s="65">
        <f>IFERROR('AU2017-EDB (Adjusted)'!I431,)</f>
        <v>2010</v>
      </c>
      <c r="F421" s="65">
        <f>IFERROR('AU2017-EDB (Adjusted)'!J431,)</f>
        <v>1980</v>
      </c>
    </row>
    <row r="422" spans="1:6" x14ac:dyDescent="0.25">
      <c r="A422" s="60" t="str">
        <f>'AU2017-EDB (Adjusted)'!A432</f>
        <v>Kaikoura Rural</v>
      </c>
      <c r="B422" s="60" t="str">
        <f>'AU2017-EDB (Adjusted)'!E432</f>
        <v>MainPower NZ</v>
      </c>
      <c r="C422" s="60" t="str">
        <f>IFERROR('AU2017-EDB (Adjusted)'!F432,)</f>
        <v>Kaikoura district</v>
      </c>
      <c r="D422" s="65">
        <f>IFERROR('AU2017-EDB (Adjusted)'!H432,)</f>
        <v>1660</v>
      </c>
      <c r="E422" s="65">
        <f>IFERROR('AU2017-EDB (Adjusted)'!I432,)</f>
        <v>1680</v>
      </c>
      <c r="F422" s="65">
        <f>IFERROR('AU2017-EDB (Adjusted)'!J432,)</f>
        <v>1700</v>
      </c>
    </row>
    <row r="423" spans="1:6" x14ac:dyDescent="0.25">
      <c r="A423" s="60" t="str">
        <f>'AU2017-EDB (Adjusted)'!A433</f>
        <v>Glenduan</v>
      </c>
      <c r="B423" s="60" t="str">
        <f>'AU2017-EDB (Adjusted)'!E433</f>
        <v>Network Tasman</v>
      </c>
      <c r="C423" s="60" t="str">
        <f>IFERROR('AU2017-EDB (Adjusted)'!F433,)</f>
        <v>Nelson city</v>
      </c>
      <c r="D423" s="65">
        <f>IFERROR('AU2017-EDB (Adjusted)'!H433,)</f>
        <v>560</v>
      </c>
      <c r="E423" s="65">
        <f>IFERROR('AU2017-EDB (Adjusted)'!I433,)</f>
        <v>580</v>
      </c>
      <c r="F423" s="65">
        <f>IFERROR('AU2017-EDB (Adjusted)'!J433,)</f>
        <v>590</v>
      </c>
    </row>
    <row r="424" spans="1:6" x14ac:dyDescent="0.25">
      <c r="A424" s="60" t="str">
        <f>'AU2017-EDB (Adjusted)'!A434</f>
        <v>Waimea Inlet East</v>
      </c>
      <c r="B424" s="60" t="str">
        <f>'AU2017-EDB (Adjusted)'!E434</f>
        <v>None</v>
      </c>
      <c r="C424" s="60" t="str">
        <f>IFERROR('AU2017-EDB (Adjusted)'!F434,)</f>
        <v>Nelson city</v>
      </c>
      <c r="D424" s="65">
        <f>IFERROR('AU2017-EDB (Adjusted)'!H434,)</f>
        <v>0</v>
      </c>
      <c r="E424" s="65">
        <f>IFERROR('AU2017-EDB (Adjusted)'!I434,)</f>
        <v>0</v>
      </c>
      <c r="F424" s="65">
        <f>IFERROR('AU2017-EDB (Adjusted)'!J434,)</f>
        <v>0</v>
      </c>
    </row>
    <row r="425" spans="1:6" x14ac:dyDescent="0.25">
      <c r="A425" s="60" t="str">
        <f>'AU2017-EDB (Adjusted)'!A435</f>
        <v>Richmond Hill</v>
      </c>
      <c r="B425" s="60" t="str">
        <f>'AU2017-EDB (Adjusted)'!E435</f>
        <v>Network Tasman</v>
      </c>
      <c r="C425" s="60" t="str">
        <f>IFERROR('AU2017-EDB (Adjusted)'!F435,)</f>
        <v>Tasman district</v>
      </c>
      <c r="D425" s="65">
        <f>IFERROR('AU2017-EDB (Adjusted)'!H435,)</f>
        <v>80</v>
      </c>
      <c r="E425" s="65">
        <f>IFERROR('AU2017-EDB (Adjusted)'!I435,)</f>
        <v>80</v>
      </c>
      <c r="F425" s="65">
        <f>IFERROR('AU2017-EDB (Adjusted)'!J435,)</f>
        <v>80</v>
      </c>
    </row>
    <row r="426" spans="1:6" x14ac:dyDescent="0.25">
      <c r="A426" s="60" t="str">
        <f>'AU2017-EDB (Adjusted)'!A436</f>
        <v>Whangamoa</v>
      </c>
      <c r="B426" s="60" t="str">
        <f>'AU2017-EDB (Adjusted)'!E436</f>
        <v>Network Tasman</v>
      </c>
      <c r="C426" s="60" t="str">
        <f>IFERROR('AU2017-EDB (Adjusted)'!F436,)</f>
        <v>Nelson city</v>
      </c>
      <c r="D426" s="65">
        <f>IFERROR('AU2017-EDB (Adjusted)'!H436,)</f>
        <v>960</v>
      </c>
      <c r="E426" s="65">
        <f>IFERROR('AU2017-EDB (Adjusted)'!I436,)</f>
        <v>990</v>
      </c>
      <c r="F426" s="65">
        <f>IFERROR('AU2017-EDB (Adjusted)'!J436,)</f>
        <v>1020</v>
      </c>
    </row>
    <row r="427" spans="1:6" x14ac:dyDescent="0.25">
      <c r="A427" s="60" t="str">
        <f>'AU2017-EDB (Adjusted)'!A437</f>
        <v>Mapua</v>
      </c>
      <c r="B427" s="60" t="str">
        <f>'AU2017-EDB (Adjusted)'!E437</f>
        <v>Network Tasman</v>
      </c>
      <c r="C427" s="60" t="str">
        <f>IFERROR('AU2017-EDB (Adjusted)'!F437,)</f>
        <v>Tasman district</v>
      </c>
      <c r="D427" s="65">
        <f>IFERROR('AU2017-EDB (Adjusted)'!H437,)</f>
        <v>2250</v>
      </c>
      <c r="E427" s="65">
        <f>IFERROR('AU2017-EDB (Adjusted)'!I437,)</f>
        <v>2350</v>
      </c>
      <c r="F427" s="65">
        <f>IFERROR('AU2017-EDB (Adjusted)'!J437,)</f>
        <v>2450</v>
      </c>
    </row>
    <row r="428" spans="1:6" x14ac:dyDescent="0.25">
      <c r="A428" s="60" t="str">
        <f>'AU2017-EDB (Adjusted)'!A438</f>
        <v>Kaiteriteri</v>
      </c>
      <c r="B428" s="60" t="str">
        <f>'AU2017-EDB (Adjusted)'!E438</f>
        <v>Network Tasman</v>
      </c>
      <c r="C428" s="60" t="str">
        <f>IFERROR('AU2017-EDB (Adjusted)'!F438,)</f>
        <v>Tasman district</v>
      </c>
      <c r="D428" s="65">
        <f>IFERROR('AU2017-EDB (Adjusted)'!H438,)</f>
        <v>880</v>
      </c>
      <c r="E428" s="65">
        <f>IFERROR('AU2017-EDB (Adjusted)'!I438,)</f>
        <v>890</v>
      </c>
      <c r="F428" s="65">
        <f>IFERROR('AU2017-EDB (Adjusted)'!J438,)</f>
        <v>900</v>
      </c>
    </row>
    <row r="429" spans="1:6" x14ac:dyDescent="0.25">
      <c r="A429" s="60" t="str">
        <f>'AU2017-EDB (Adjusted)'!A439</f>
        <v>Motueka Outer</v>
      </c>
      <c r="B429" s="60" t="str">
        <f>'AU2017-EDB (Adjusted)'!E439</f>
        <v>Network Tasman</v>
      </c>
      <c r="C429" s="60" t="str">
        <f>IFERROR('AU2017-EDB (Adjusted)'!F439,)</f>
        <v>Tasman district</v>
      </c>
      <c r="D429" s="65">
        <f>IFERROR('AU2017-EDB (Adjusted)'!H439,)</f>
        <v>4470</v>
      </c>
      <c r="E429" s="65">
        <f>IFERROR('AU2017-EDB (Adjusted)'!I439,)</f>
        <v>4600</v>
      </c>
      <c r="F429" s="65">
        <f>IFERROR('AU2017-EDB (Adjusted)'!J439,)</f>
        <v>4710</v>
      </c>
    </row>
    <row r="430" spans="1:6" x14ac:dyDescent="0.25">
      <c r="A430" s="60" t="str">
        <f>'AU2017-EDB (Adjusted)'!A440</f>
        <v>Rabbit Island</v>
      </c>
      <c r="B430" s="60" t="str">
        <f>'AU2017-EDB (Adjusted)'!E440</f>
        <v>None</v>
      </c>
      <c r="C430" s="60" t="str">
        <f>IFERROR('AU2017-EDB (Adjusted)'!F440,)</f>
        <v>Tasman district</v>
      </c>
      <c r="D430" s="65">
        <f>IFERROR('AU2017-EDB (Adjusted)'!H440,)</f>
        <v>0</v>
      </c>
      <c r="E430" s="65">
        <f>IFERROR('AU2017-EDB (Adjusted)'!I440,)</f>
        <v>0</v>
      </c>
      <c r="F430" s="65">
        <f>IFERROR('AU2017-EDB (Adjusted)'!J440,)</f>
        <v>0</v>
      </c>
    </row>
    <row r="431" spans="1:6" x14ac:dyDescent="0.25">
      <c r="A431" s="60" t="str">
        <f>'AU2017-EDB (Adjusted)'!A441</f>
        <v>Waimea Inlet West</v>
      </c>
      <c r="B431" s="60" t="str">
        <f>'AU2017-EDB (Adjusted)'!E441</f>
        <v>Network Tasman</v>
      </c>
      <c r="C431" s="60" t="str">
        <f>IFERROR('AU2017-EDB (Adjusted)'!F441,)</f>
        <v>Tasman district</v>
      </c>
      <c r="D431" s="65">
        <f>IFERROR('AU2017-EDB (Adjusted)'!H441,)</f>
        <v>10</v>
      </c>
      <c r="E431" s="65">
        <f>IFERROR('AU2017-EDB (Adjusted)'!I441,)</f>
        <v>0</v>
      </c>
      <c r="F431" s="65">
        <f>IFERROR('AU2017-EDB (Adjusted)'!J441,)</f>
        <v>0</v>
      </c>
    </row>
    <row r="432" spans="1:6" x14ac:dyDescent="0.25">
      <c r="A432" s="60" t="str">
        <f>'AU2017-EDB (Adjusted)'!A442</f>
        <v>Wai-Iti</v>
      </c>
      <c r="B432" s="60" t="str">
        <f>'AU2017-EDB (Adjusted)'!E442</f>
        <v>Network Tasman</v>
      </c>
      <c r="C432" s="60" t="str">
        <f>IFERROR('AU2017-EDB (Adjusted)'!F442,)</f>
        <v>Tasman district</v>
      </c>
      <c r="D432" s="65">
        <f>IFERROR('AU2017-EDB (Adjusted)'!H442,)</f>
        <v>6060</v>
      </c>
      <c r="E432" s="65">
        <f>IFERROR('AU2017-EDB (Adjusted)'!I442,)</f>
        <v>6310</v>
      </c>
      <c r="F432" s="65">
        <f>IFERROR('AU2017-EDB (Adjusted)'!J442,)</f>
        <v>6540</v>
      </c>
    </row>
    <row r="433" spans="1:6" x14ac:dyDescent="0.25">
      <c r="A433" s="60" t="str">
        <f>'AU2017-EDB (Adjusted)'!A443</f>
        <v>Golden Downs</v>
      </c>
      <c r="B433" s="60" t="str">
        <f>'AU2017-EDB (Adjusted)'!E443</f>
        <v>Network Tasman</v>
      </c>
      <c r="C433" s="60" t="str">
        <f>IFERROR('AU2017-EDB (Adjusted)'!F443,)</f>
        <v>Tasman district</v>
      </c>
      <c r="D433" s="65">
        <f>IFERROR('AU2017-EDB (Adjusted)'!H443,)</f>
        <v>940</v>
      </c>
      <c r="E433" s="65">
        <f>IFERROR('AU2017-EDB (Adjusted)'!I443,)</f>
        <v>960</v>
      </c>
      <c r="F433" s="65">
        <f>IFERROR('AU2017-EDB (Adjusted)'!J443,)</f>
        <v>970</v>
      </c>
    </row>
    <row r="434" spans="1:6" x14ac:dyDescent="0.25">
      <c r="A434" s="60" t="str">
        <f>'AU2017-EDB (Adjusted)'!A444</f>
        <v>Lake Rotoroa</v>
      </c>
      <c r="B434" s="60" t="str">
        <f>'AU2017-EDB (Adjusted)'!E444</f>
        <v>Network Tasman</v>
      </c>
      <c r="C434" s="60" t="str">
        <f>IFERROR('AU2017-EDB (Adjusted)'!F444,)</f>
        <v>Tasman district</v>
      </c>
      <c r="D434" s="65">
        <f>IFERROR('AU2017-EDB (Adjusted)'!H444,)</f>
        <v>690</v>
      </c>
      <c r="E434" s="65">
        <f>IFERROR('AU2017-EDB (Adjusted)'!I444,)</f>
        <v>730</v>
      </c>
      <c r="F434" s="65">
        <f>IFERROR('AU2017-EDB (Adjusted)'!J444,)</f>
        <v>770</v>
      </c>
    </row>
    <row r="435" spans="1:6" x14ac:dyDescent="0.25">
      <c r="A435" s="60" t="str">
        <f>'AU2017-EDB (Adjusted)'!A445</f>
        <v>Corstorphine West</v>
      </c>
      <c r="B435" s="60" t="str">
        <f>'AU2017-EDB (Adjusted)'!E445</f>
        <v>Aurora Energy</v>
      </c>
      <c r="C435" s="60" t="str">
        <f>IFERROR('AU2017-EDB (Adjusted)'!F445,)</f>
        <v>Dunedin city</v>
      </c>
      <c r="D435" s="65">
        <f>IFERROR('AU2017-EDB (Adjusted)'!H445,)</f>
        <v>590</v>
      </c>
      <c r="E435" s="65">
        <f>IFERROR('AU2017-EDB (Adjusted)'!I445,)</f>
        <v>600</v>
      </c>
      <c r="F435" s="65">
        <f>IFERROR('AU2017-EDB (Adjusted)'!J445,)</f>
        <v>610</v>
      </c>
    </row>
    <row r="436" spans="1:6" x14ac:dyDescent="0.25">
      <c r="A436" s="60" t="str">
        <f>'AU2017-EDB (Adjusted)'!A446</f>
        <v>Washington</v>
      </c>
      <c r="B436" s="60" t="str">
        <f>'AU2017-EDB (Adjusted)'!E446</f>
        <v>Nelson Electricity</v>
      </c>
      <c r="C436" s="60" t="str">
        <f>IFERROR('AU2017-EDB (Adjusted)'!F446,)</f>
        <v>Nelson city</v>
      </c>
      <c r="D436" s="65">
        <f>IFERROR('AU2017-EDB (Adjusted)'!H446,)</f>
        <v>3270</v>
      </c>
      <c r="E436" s="65">
        <f>IFERROR('AU2017-EDB (Adjusted)'!I446,)</f>
        <v>3360</v>
      </c>
      <c r="F436" s="65">
        <f>IFERROR('AU2017-EDB (Adjusted)'!J446,)</f>
        <v>3420</v>
      </c>
    </row>
    <row r="437" spans="1:6" x14ac:dyDescent="0.25">
      <c r="A437" s="60" t="str">
        <f>'AU2017-EDB (Adjusted)'!A447</f>
        <v>Maitai</v>
      </c>
      <c r="B437" s="60" t="str">
        <f>'AU2017-EDB (Adjusted)'!E447</f>
        <v>Nelson Electricity</v>
      </c>
      <c r="C437" s="60" t="str">
        <f>IFERROR('AU2017-EDB (Adjusted)'!F447,)</f>
        <v>Nelson city</v>
      </c>
      <c r="D437" s="65">
        <f>IFERROR('AU2017-EDB (Adjusted)'!H447,)</f>
        <v>650</v>
      </c>
      <c r="E437" s="65">
        <f>IFERROR('AU2017-EDB (Adjusted)'!I447,)</f>
        <v>660</v>
      </c>
      <c r="F437" s="65">
        <f>IFERROR('AU2017-EDB (Adjusted)'!J447,)</f>
        <v>670</v>
      </c>
    </row>
    <row r="438" spans="1:6" x14ac:dyDescent="0.25">
      <c r="A438" s="60" t="str">
        <f>'AU2017-EDB (Adjusted)'!A448</f>
        <v>Kirks</v>
      </c>
      <c r="B438" s="60" t="str">
        <f>'AU2017-EDB (Adjusted)'!E448</f>
        <v>Nelson Electricity</v>
      </c>
      <c r="C438" s="60" t="str">
        <f>IFERROR('AU2017-EDB (Adjusted)'!F448,)</f>
        <v>Nelson city</v>
      </c>
      <c r="D438" s="65">
        <f>IFERROR('AU2017-EDB (Adjusted)'!H448,)</f>
        <v>890</v>
      </c>
      <c r="E438" s="65">
        <f>IFERROR('AU2017-EDB (Adjusted)'!I448,)</f>
        <v>910</v>
      </c>
      <c r="F438" s="65">
        <f>IFERROR('AU2017-EDB (Adjusted)'!J448,)</f>
        <v>910</v>
      </c>
    </row>
    <row r="439" spans="1:6" x14ac:dyDescent="0.25">
      <c r="A439" s="60" t="str">
        <f>'AU2017-EDB (Adjusted)'!A449</f>
        <v>Tahunanui</v>
      </c>
      <c r="B439" s="60" t="str">
        <f>'AU2017-EDB (Adjusted)'!E449</f>
        <v>Network Tasman</v>
      </c>
      <c r="C439" s="60" t="str">
        <f>IFERROR('AU2017-EDB (Adjusted)'!F449,)</f>
        <v>Nelson city</v>
      </c>
      <c r="D439" s="65">
        <f>IFERROR('AU2017-EDB (Adjusted)'!H449,)</f>
        <v>2280</v>
      </c>
      <c r="E439" s="65">
        <f>IFERROR('AU2017-EDB (Adjusted)'!I449,)</f>
        <v>2320</v>
      </c>
      <c r="F439" s="65">
        <f>IFERROR('AU2017-EDB (Adjusted)'!J449,)</f>
        <v>2340</v>
      </c>
    </row>
    <row r="440" spans="1:6" x14ac:dyDescent="0.25">
      <c r="A440" s="60" t="str">
        <f>'AU2017-EDB (Adjusted)'!A450</f>
        <v>Kumara</v>
      </c>
      <c r="B440" s="60" t="str">
        <f>'AU2017-EDB (Adjusted)'!E450</f>
        <v>Westpower</v>
      </c>
      <c r="C440" s="60" t="str">
        <f>IFERROR('AU2017-EDB (Adjusted)'!F450,)</f>
        <v>Westland district</v>
      </c>
      <c r="D440" s="65">
        <f>IFERROR('AU2017-EDB (Adjusted)'!H450,)</f>
        <v>310</v>
      </c>
      <c r="E440" s="65">
        <f>IFERROR('AU2017-EDB (Adjusted)'!I450,)</f>
        <v>310</v>
      </c>
      <c r="F440" s="65">
        <f>IFERROR('AU2017-EDB (Adjusted)'!J450,)</f>
        <v>310</v>
      </c>
    </row>
    <row r="441" spans="1:6" x14ac:dyDescent="0.25">
      <c r="A441" s="60" t="str">
        <f>'AU2017-EDB (Adjusted)'!A451</f>
        <v>Harihari</v>
      </c>
      <c r="B441" s="60" t="str">
        <f>'AU2017-EDB (Adjusted)'!E451</f>
        <v>Westpower</v>
      </c>
      <c r="C441" s="60" t="str">
        <f>IFERROR('AU2017-EDB (Adjusted)'!F451,)</f>
        <v>Westland district</v>
      </c>
      <c r="D441" s="65">
        <f>IFERROR('AU2017-EDB (Adjusted)'!H451,)</f>
        <v>340</v>
      </c>
      <c r="E441" s="65">
        <f>IFERROR('AU2017-EDB (Adjusted)'!I451,)</f>
        <v>340</v>
      </c>
      <c r="F441" s="65">
        <f>IFERROR('AU2017-EDB (Adjusted)'!J451,)</f>
        <v>340</v>
      </c>
    </row>
    <row r="442" spans="1:6" x14ac:dyDescent="0.25">
      <c r="A442" s="60" t="str">
        <f>'AU2017-EDB (Adjusted)'!A452</f>
        <v>Fox Glacier</v>
      </c>
      <c r="B442" s="60" t="str">
        <f>'AU2017-EDB (Adjusted)'!E452</f>
        <v>Westpower</v>
      </c>
      <c r="C442" s="60" t="str">
        <f>IFERROR('AU2017-EDB (Adjusted)'!F452,)</f>
        <v>Westland district</v>
      </c>
      <c r="D442" s="65">
        <f>IFERROR('AU2017-EDB (Adjusted)'!H452,)</f>
        <v>320</v>
      </c>
      <c r="E442" s="65">
        <f>IFERROR('AU2017-EDB (Adjusted)'!I452,)</f>
        <v>320</v>
      </c>
      <c r="F442" s="65">
        <f>IFERROR('AU2017-EDB (Adjusted)'!J452,)</f>
        <v>320</v>
      </c>
    </row>
    <row r="443" spans="1:6" x14ac:dyDescent="0.25">
      <c r="A443" s="60" t="str">
        <f>'AU2017-EDB (Adjusted)'!A453</f>
        <v>Taramakau</v>
      </c>
      <c r="B443" s="60" t="str">
        <f>'AU2017-EDB (Adjusted)'!E453</f>
        <v>Westpower</v>
      </c>
      <c r="C443" s="60" t="str">
        <f>IFERROR('AU2017-EDB (Adjusted)'!F453,)</f>
        <v>Westland district</v>
      </c>
      <c r="D443" s="65">
        <f>IFERROR('AU2017-EDB (Adjusted)'!H453,)</f>
        <v>260</v>
      </c>
      <c r="E443" s="65">
        <f>IFERROR('AU2017-EDB (Adjusted)'!I453,)</f>
        <v>260</v>
      </c>
      <c r="F443" s="65">
        <f>IFERROR('AU2017-EDB (Adjusted)'!J453,)</f>
        <v>260</v>
      </c>
    </row>
    <row r="444" spans="1:6" x14ac:dyDescent="0.25">
      <c r="A444" s="60" t="str">
        <f>'AU2017-EDB (Adjusted)'!A454</f>
        <v>Richmond East</v>
      </c>
      <c r="B444" s="60" t="str">
        <f>'AU2017-EDB (Adjusted)'!E454</f>
        <v>Network Tasman</v>
      </c>
      <c r="C444" s="60" t="str">
        <f>IFERROR('AU2017-EDB (Adjusted)'!F454,)</f>
        <v>Tasman district</v>
      </c>
      <c r="D444" s="65">
        <f>IFERROR('AU2017-EDB (Adjusted)'!H454,)</f>
        <v>6440</v>
      </c>
      <c r="E444" s="65">
        <f>IFERROR('AU2017-EDB (Adjusted)'!I454,)</f>
        <v>6670</v>
      </c>
      <c r="F444" s="65">
        <f>IFERROR('AU2017-EDB (Adjusted)'!J454,)</f>
        <v>6850</v>
      </c>
    </row>
    <row r="445" spans="1:6" x14ac:dyDescent="0.25">
      <c r="A445" s="60" t="str">
        <f>'AU2017-EDB (Adjusted)'!A455</f>
        <v>Motueka West</v>
      </c>
      <c r="B445" s="60" t="str">
        <f>'AU2017-EDB (Adjusted)'!E455</f>
        <v>Network Tasman</v>
      </c>
      <c r="C445" s="60" t="str">
        <f>IFERROR('AU2017-EDB (Adjusted)'!F455,)</f>
        <v>Tasman district</v>
      </c>
      <c r="D445" s="65">
        <f>IFERROR('AU2017-EDB (Adjusted)'!H455,)</f>
        <v>4010</v>
      </c>
      <c r="E445" s="65">
        <f>IFERROR('AU2017-EDB (Adjusted)'!I455,)</f>
        <v>4170</v>
      </c>
      <c r="F445" s="65">
        <f>IFERROR('AU2017-EDB (Adjusted)'!J455,)</f>
        <v>4280</v>
      </c>
    </row>
    <row r="446" spans="1:6" x14ac:dyDescent="0.25">
      <c r="A446" s="60" t="str">
        <f>'AU2017-EDB (Adjusted)'!A456</f>
        <v>Moutere Inlet</v>
      </c>
      <c r="B446" s="60" t="str">
        <f>'AU2017-EDB (Adjusted)'!E456</f>
        <v>None</v>
      </c>
      <c r="C446" s="60" t="str">
        <f>IFERROR('AU2017-EDB (Adjusted)'!F456,)</f>
        <v>Tasman district</v>
      </c>
      <c r="D446" s="65">
        <f>IFERROR('AU2017-EDB (Adjusted)'!H456,)</f>
        <v>0</v>
      </c>
      <c r="E446" s="65">
        <f>IFERROR('AU2017-EDB (Adjusted)'!I456,)</f>
        <v>0</v>
      </c>
      <c r="F446" s="65">
        <f>IFERROR('AU2017-EDB (Adjusted)'!J456,)</f>
        <v>0</v>
      </c>
    </row>
    <row r="447" spans="1:6" x14ac:dyDescent="0.25">
      <c r="A447" s="60" t="str">
        <f>'AU2017-EDB (Adjusted)'!A457</f>
        <v>Karamea</v>
      </c>
      <c r="B447" s="60" t="str">
        <f>'AU2017-EDB (Adjusted)'!E457</f>
        <v>Buller Electricity</v>
      </c>
      <c r="C447" s="60" t="str">
        <f>IFERROR('AU2017-EDB (Adjusted)'!F457,)</f>
        <v>Buller district</v>
      </c>
      <c r="D447" s="65">
        <f>IFERROR('AU2017-EDB (Adjusted)'!H457,)</f>
        <v>350</v>
      </c>
      <c r="E447" s="65">
        <f>IFERROR('AU2017-EDB (Adjusted)'!I457,)</f>
        <v>330</v>
      </c>
      <c r="F447" s="65">
        <f>IFERROR('AU2017-EDB (Adjusted)'!J457,)</f>
        <v>320</v>
      </c>
    </row>
    <row r="448" spans="1:6" x14ac:dyDescent="0.25">
      <c r="A448" s="60" t="str">
        <f>'AU2017-EDB (Adjusted)'!A458</f>
        <v>Westport Rural</v>
      </c>
      <c r="B448" s="60" t="str">
        <f>'AU2017-EDB (Adjusted)'!E458</f>
        <v>Buller Electricity</v>
      </c>
      <c r="C448" s="60" t="str">
        <f>IFERROR('AU2017-EDB (Adjusted)'!F458,)</f>
        <v>Buller district</v>
      </c>
      <c r="D448" s="65">
        <f>IFERROR('AU2017-EDB (Adjusted)'!H458,)</f>
        <v>1520</v>
      </c>
      <c r="E448" s="65">
        <f>IFERROR('AU2017-EDB (Adjusted)'!I458,)</f>
        <v>1510</v>
      </c>
      <c r="F448" s="65">
        <f>IFERROR('AU2017-EDB (Adjusted)'!J458,)</f>
        <v>1500</v>
      </c>
    </row>
    <row r="449" spans="1:6" x14ac:dyDescent="0.25">
      <c r="A449" s="60" t="str">
        <f>'AU2017-EDB (Adjusted)'!A459</f>
        <v>Charleston</v>
      </c>
      <c r="B449" s="60" t="str">
        <f>'AU2017-EDB (Adjusted)'!E459</f>
        <v>Buller Electricity</v>
      </c>
      <c r="C449" s="60" t="str">
        <f>IFERROR('AU2017-EDB (Adjusted)'!F459,)</f>
        <v>Buller district</v>
      </c>
      <c r="D449" s="65">
        <f>IFERROR('AU2017-EDB (Adjusted)'!H459,)</f>
        <v>350</v>
      </c>
      <c r="E449" s="65">
        <f>IFERROR('AU2017-EDB (Adjusted)'!I459,)</f>
        <v>340</v>
      </c>
      <c r="F449" s="65">
        <f>IFERROR('AU2017-EDB (Adjusted)'!J459,)</f>
        <v>330</v>
      </c>
    </row>
    <row r="450" spans="1:6" x14ac:dyDescent="0.25">
      <c r="A450" s="60" t="str">
        <f>'AU2017-EDB (Adjusted)'!A460</f>
        <v>Inangahua Junction</v>
      </c>
      <c r="B450" s="60" t="str">
        <f>'AU2017-EDB (Adjusted)'!E460</f>
        <v>Westpower</v>
      </c>
      <c r="C450" s="60" t="str">
        <f>IFERROR('AU2017-EDB (Adjusted)'!F460,)</f>
        <v>Buller district</v>
      </c>
      <c r="D450" s="65">
        <f>IFERROR('AU2017-EDB (Adjusted)'!H460,)</f>
        <v>140</v>
      </c>
      <c r="E450" s="65">
        <f>IFERROR('AU2017-EDB (Adjusted)'!I460,)</f>
        <v>140</v>
      </c>
      <c r="F450" s="65">
        <f>IFERROR('AU2017-EDB (Adjusted)'!J460,)</f>
        <v>140</v>
      </c>
    </row>
    <row r="451" spans="1:6" x14ac:dyDescent="0.25">
      <c r="A451" s="60" t="str">
        <f>'AU2017-EDB (Adjusted)'!A461</f>
        <v>Inangahua Valley</v>
      </c>
      <c r="B451" s="60" t="str">
        <f>'AU2017-EDB (Adjusted)'!E461</f>
        <v>Westpower</v>
      </c>
      <c r="C451" s="60" t="str">
        <f>IFERROR('AU2017-EDB (Adjusted)'!F461,)</f>
        <v>Buller district</v>
      </c>
      <c r="D451" s="65">
        <f>IFERROR('AU2017-EDB (Adjusted)'!H461,)</f>
        <v>330</v>
      </c>
      <c r="E451" s="65">
        <f>IFERROR('AU2017-EDB (Adjusted)'!I461,)</f>
        <v>340</v>
      </c>
      <c r="F451" s="65">
        <f>IFERROR('AU2017-EDB (Adjusted)'!J461,)</f>
        <v>350</v>
      </c>
    </row>
    <row r="452" spans="1:6" x14ac:dyDescent="0.25">
      <c r="A452" s="60" t="str">
        <f>'AU2017-EDB (Adjusted)'!A462</f>
        <v>Mawheraiti</v>
      </c>
      <c r="B452" s="60" t="str">
        <f>'AU2017-EDB (Adjusted)'!E462</f>
        <v>Westpower</v>
      </c>
      <c r="C452" s="60" t="str">
        <f>IFERROR('AU2017-EDB (Adjusted)'!F462,)</f>
        <v>Buller district</v>
      </c>
      <c r="D452" s="65">
        <f>IFERROR('AU2017-EDB (Adjusted)'!H462,)</f>
        <v>380</v>
      </c>
      <c r="E452" s="65">
        <f>IFERROR('AU2017-EDB (Adjusted)'!I462,)</f>
        <v>390</v>
      </c>
      <c r="F452" s="65">
        <f>IFERROR('AU2017-EDB (Adjusted)'!J462,)</f>
        <v>400</v>
      </c>
    </row>
    <row r="453" spans="1:6" x14ac:dyDescent="0.25">
      <c r="A453" s="60" t="str">
        <f>'AU2017-EDB (Adjusted)'!A463</f>
        <v>Maruia</v>
      </c>
      <c r="B453" s="60" t="str">
        <f>'AU2017-EDB (Adjusted)'!E463</f>
        <v>Network Tasman</v>
      </c>
      <c r="C453" s="60" t="str">
        <f>IFERROR('AU2017-EDB (Adjusted)'!F463,)</f>
        <v>Buller district</v>
      </c>
      <c r="D453" s="65">
        <f>IFERROR('AU2017-EDB (Adjusted)'!H463,)</f>
        <v>190</v>
      </c>
      <c r="E453" s="65">
        <f>IFERROR('AU2017-EDB (Adjusted)'!I463,)</f>
        <v>190</v>
      </c>
      <c r="F453" s="65">
        <f>IFERROR('AU2017-EDB (Adjusted)'!J463,)</f>
        <v>180</v>
      </c>
    </row>
    <row r="454" spans="1:6" x14ac:dyDescent="0.25">
      <c r="A454" s="60" t="str">
        <f>'AU2017-EDB (Adjusted)'!A464</f>
        <v>Blackball</v>
      </c>
      <c r="B454" s="60" t="str">
        <f>'AU2017-EDB (Adjusted)'!E464</f>
        <v>Westpower</v>
      </c>
      <c r="C454" s="60" t="str">
        <f>IFERROR('AU2017-EDB (Adjusted)'!F464,)</f>
        <v>Grey district</v>
      </c>
      <c r="D454" s="65">
        <f>IFERROR('AU2017-EDB (Adjusted)'!H464,)</f>
        <v>290</v>
      </c>
      <c r="E454" s="65">
        <f>IFERROR('AU2017-EDB (Adjusted)'!I464,)</f>
        <v>280</v>
      </c>
      <c r="F454" s="65">
        <f>IFERROR('AU2017-EDB (Adjusted)'!J464,)</f>
        <v>270</v>
      </c>
    </row>
    <row r="455" spans="1:6" x14ac:dyDescent="0.25">
      <c r="A455" s="60" t="str">
        <f>'AU2017-EDB (Adjusted)'!A465</f>
        <v>Barrytown</v>
      </c>
      <c r="B455" s="60" t="str">
        <f>'AU2017-EDB (Adjusted)'!E465</f>
        <v>Westpower</v>
      </c>
      <c r="C455" s="60" t="str">
        <f>IFERROR('AU2017-EDB (Adjusted)'!F465,)</f>
        <v>Grey district</v>
      </c>
      <c r="D455" s="65">
        <f>IFERROR('AU2017-EDB (Adjusted)'!H465,)</f>
        <v>240</v>
      </c>
      <c r="E455" s="65">
        <f>IFERROR('AU2017-EDB (Adjusted)'!I465,)</f>
        <v>240</v>
      </c>
      <c r="F455" s="65">
        <f>IFERROR('AU2017-EDB (Adjusted)'!J465,)</f>
        <v>230</v>
      </c>
    </row>
    <row r="456" spans="1:6" x14ac:dyDescent="0.25">
      <c r="A456" s="60" t="str">
        <f>'AU2017-EDB (Adjusted)'!A466</f>
        <v>Coal Creek</v>
      </c>
      <c r="B456" s="60" t="str">
        <f>'AU2017-EDB (Adjusted)'!E466</f>
        <v>Westpower</v>
      </c>
      <c r="C456" s="60" t="str">
        <f>IFERROR('AU2017-EDB (Adjusted)'!F466,)</f>
        <v>Grey district</v>
      </c>
      <c r="D456" s="65">
        <f>IFERROR('AU2017-EDB (Adjusted)'!H466,)</f>
        <v>50</v>
      </c>
      <c r="E456" s="65">
        <f>IFERROR('AU2017-EDB (Adjusted)'!I466,)</f>
        <v>50</v>
      </c>
      <c r="F456" s="65">
        <f>IFERROR('AU2017-EDB (Adjusted)'!J466,)</f>
        <v>50</v>
      </c>
    </row>
    <row r="457" spans="1:6" x14ac:dyDescent="0.25">
      <c r="A457" s="60" t="str">
        <f>'AU2017-EDB (Adjusted)'!A467</f>
        <v>Atarau</v>
      </c>
      <c r="B457" s="60" t="str">
        <f>'AU2017-EDB (Adjusted)'!E467</f>
        <v>Westpower</v>
      </c>
      <c r="C457" s="60" t="str">
        <f>IFERROR('AU2017-EDB (Adjusted)'!F467,)</f>
        <v>Grey district</v>
      </c>
      <c r="D457" s="65">
        <f>IFERROR('AU2017-EDB (Adjusted)'!H467,)</f>
        <v>190</v>
      </c>
      <c r="E457" s="65">
        <f>IFERROR('AU2017-EDB (Adjusted)'!I467,)</f>
        <v>190</v>
      </c>
      <c r="F457" s="65">
        <f>IFERROR('AU2017-EDB (Adjusted)'!J467,)</f>
        <v>190</v>
      </c>
    </row>
    <row r="458" spans="1:6" x14ac:dyDescent="0.25">
      <c r="A458" s="60" t="str">
        <f>'AU2017-EDB (Adjusted)'!A468</f>
        <v>Greymouth Rural</v>
      </c>
      <c r="B458" s="60" t="str">
        <f>'AU2017-EDB (Adjusted)'!E468</f>
        <v>Westpower</v>
      </c>
      <c r="C458" s="60" t="str">
        <f>IFERROR('AU2017-EDB (Adjusted)'!F468,)</f>
        <v>Grey district</v>
      </c>
      <c r="D458" s="65">
        <f>IFERROR('AU2017-EDB (Adjusted)'!H468,)</f>
        <v>80</v>
      </c>
      <c r="E458" s="65">
        <f>IFERROR('AU2017-EDB (Adjusted)'!I468,)</f>
        <v>70</v>
      </c>
      <c r="F458" s="65">
        <f>IFERROR('AU2017-EDB (Adjusted)'!J468,)</f>
        <v>70</v>
      </c>
    </row>
    <row r="459" spans="1:6" x14ac:dyDescent="0.25">
      <c r="A459" s="60" t="str">
        <f>'AU2017-EDB (Adjusted)'!A469</f>
        <v>Marsden-Hohonu</v>
      </c>
      <c r="B459" s="60" t="str">
        <f>'AU2017-EDB (Adjusted)'!E469</f>
        <v>Westpower</v>
      </c>
      <c r="C459" s="60" t="str">
        <f>IFERROR('AU2017-EDB (Adjusted)'!F469,)</f>
        <v>Grey district</v>
      </c>
      <c r="D459" s="65">
        <f>IFERROR('AU2017-EDB (Adjusted)'!H469,)</f>
        <v>420</v>
      </c>
      <c r="E459" s="65">
        <f>IFERROR('AU2017-EDB (Adjusted)'!I469,)</f>
        <v>430</v>
      </c>
      <c r="F459" s="65">
        <f>IFERROR('AU2017-EDB (Adjusted)'!J469,)</f>
        <v>440</v>
      </c>
    </row>
    <row r="460" spans="1:6" x14ac:dyDescent="0.25">
      <c r="A460" s="60" t="str">
        <f>'AU2017-EDB (Adjusted)'!A470</f>
        <v>Arnold Valley</v>
      </c>
      <c r="B460" s="60" t="str">
        <f>'AU2017-EDB (Adjusted)'!E470</f>
        <v>Westpower</v>
      </c>
      <c r="C460" s="60" t="str">
        <f>IFERROR('AU2017-EDB (Adjusted)'!F470,)</f>
        <v>Grey district</v>
      </c>
      <c r="D460" s="65">
        <f>IFERROR('AU2017-EDB (Adjusted)'!H470,)</f>
        <v>170</v>
      </c>
      <c r="E460" s="65">
        <f>IFERROR('AU2017-EDB (Adjusted)'!I470,)</f>
        <v>170</v>
      </c>
      <c r="F460" s="65">
        <f>IFERROR('AU2017-EDB (Adjusted)'!J470,)</f>
        <v>170</v>
      </c>
    </row>
    <row r="461" spans="1:6" x14ac:dyDescent="0.25">
      <c r="A461" s="60" t="str">
        <f>'AU2017-EDB (Adjusted)'!A471</f>
        <v>Otira</v>
      </c>
      <c r="B461" s="60" t="str">
        <f>'AU2017-EDB (Adjusted)'!E471</f>
        <v>Westpower</v>
      </c>
      <c r="C461" s="60" t="str">
        <f>IFERROR('AU2017-EDB (Adjusted)'!F471,)</f>
        <v>Westland district</v>
      </c>
      <c r="D461" s="65">
        <f>IFERROR('AU2017-EDB (Adjusted)'!H471,)</f>
        <v>60</v>
      </c>
      <c r="E461" s="65">
        <f>IFERROR('AU2017-EDB (Adjusted)'!I471,)</f>
        <v>60</v>
      </c>
      <c r="F461" s="65">
        <f>IFERROR('AU2017-EDB (Adjusted)'!J471,)</f>
        <v>60</v>
      </c>
    </row>
    <row r="462" spans="1:6" x14ac:dyDescent="0.25">
      <c r="A462" s="60" t="str">
        <f>'AU2017-EDB (Adjusted)'!A472</f>
        <v>Waimea-Arahura</v>
      </c>
      <c r="B462" s="60" t="str">
        <f>'AU2017-EDB (Adjusted)'!E472</f>
        <v>Westpower</v>
      </c>
      <c r="C462" s="60" t="str">
        <f>IFERROR('AU2017-EDB (Adjusted)'!F472,)</f>
        <v>Westland district</v>
      </c>
      <c r="D462" s="65">
        <f>IFERROR('AU2017-EDB (Adjusted)'!H472,)</f>
        <v>750</v>
      </c>
      <c r="E462" s="65">
        <f>IFERROR('AU2017-EDB (Adjusted)'!I472,)</f>
        <v>770</v>
      </c>
      <c r="F462" s="65">
        <f>IFERROR('AU2017-EDB (Adjusted)'!J472,)</f>
        <v>800</v>
      </c>
    </row>
    <row r="463" spans="1:6" x14ac:dyDescent="0.25">
      <c r="A463" s="60" t="str">
        <f>'AU2017-EDB (Adjusted)'!A473</f>
        <v>Hokitika Rural</v>
      </c>
      <c r="B463" s="60" t="str">
        <f>'AU2017-EDB (Adjusted)'!E473</f>
        <v>Westpower</v>
      </c>
      <c r="C463" s="60" t="str">
        <f>IFERROR('AU2017-EDB (Adjusted)'!F473,)</f>
        <v>Westland district</v>
      </c>
      <c r="D463" s="65">
        <f>IFERROR('AU2017-EDB (Adjusted)'!H473,)</f>
        <v>960</v>
      </c>
      <c r="E463" s="65">
        <f>IFERROR('AU2017-EDB (Adjusted)'!I473,)</f>
        <v>990</v>
      </c>
      <c r="F463" s="65">
        <f>IFERROR('AU2017-EDB (Adjusted)'!J473,)</f>
        <v>1020</v>
      </c>
    </row>
    <row r="464" spans="1:6" x14ac:dyDescent="0.25">
      <c r="A464" s="60" t="str">
        <f>'AU2017-EDB (Adjusted)'!A474</f>
        <v>Hokitika Valley</v>
      </c>
      <c r="B464" s="60" t="str">
        <f>'AU2017-EDB (Adjusted)'!E474</f>
        <v>Westpower</v>
      </c>
      <c r="C464" s="60" t="str">
        <f>IFERROR('AU2017-EDB (Adjusted)'!F474,)</f>
        <v>Westland district</v>
      </c>
      <c r="D464" s="65">
        <f>IFERROR('AU2017-EDB (Adjusted)'!H474,)</f>
        <v>550</v>
      </c>
      <c r="E464" s="65">
        <f>IFERROR('AU2017-EDB (Adjusted)'!I474,)</f>
        <v>550</v>
      </c>
      <c r="F464" s="65">
        <f>IFERROR('AU2017-EDB (Adjusted)'!J474,)</f>
        <v>560</v>
      </c>
    </row>
    <row r="465" spans="1:6" x14ac:dyDescent="0.25">
      <c r="A465" s="60" t="str">
        <f>'AU2017-EDB (Adjusted)'!A475</f>
        <v>Amberley</v>
      </c>
      <c r="B465" s="60" t="str">
        <f>'AU2017-EDB (Adjusted)'!E475</f>
        <v>MainPower NZ</v>
      </c>
      <c r="C465" s="60" t="str">
        <f>IFERROR('AU2017-EDB (Adjusted)'!F475,)</f>
        <v>Hurunui district</v>
      </c>
      <c r="D465" s="65">
        <f>IFERROR('AU2017-EDB (Adjusted)'!H475,)</f>
        <v>1910</v>
      </c>
      <c r="E465" s="65">
        <f>IFERROR('AU2017-EDB (Adjusted)'!I475,)</f>
        <v>1960</v>
      </c>
      <c r="F465" s="65">
        <f>IFERROR('AU2017-EDB (Adjusted)'!J475,)</f>
        <v>2000</v>
      </c>
    </row>
    <row r="466" spans="1:6" x14ac:dyDescent="0.25">
      <c r="A466" s="60" t="str">
        <f>'AU2017-EDB (Adjusted)'!A476</f>
        <v>Lehmans</v>
      </c>
      <c r="B466" s="60" t="str">
        <f>'AU2017-EDB (Adjusted)'!E476</f>
        <v>MainPower NZ</v>
      </c>
      <c r="C466" s="60" t="str">
        <f>IFERROR('AU2017-EDB (Adjusted)'!F476,)</f>
        <v>Waimakariri district</v>
      </c>
      <c r="D466" s="65">
        <f>IFERROR('AU2017-EDB (Adjusted)'!H476,)</f>
        <v>2860</v>
      </c>
      <c r="E466" s="65">
        <f>IFERROR('AU2017-EDB (Adjusted)'!I476,)</f>
        <v>3720</v>
      </c>
      <c r="F466" s="65">
        <f>IFERROR('AU2017-EDB (Adjusted)'!J476,)</f>
        <v>4370</v>
      </c>
    </row>
    <row r="467" spans="1:6" x14ac:dyDescent="0.25">
      <c r="A467" s="60" t="str">
        <f>'AU2017-EDB (Adjusted)'!A477</f>
        <v>Woodend West</v>
      </c>
      <c r="B467" s="60" t="str">
        <f>'AU2017-EDB (Adjusted)'!E477</f>
        <v>MainPower NZ</v>
      </c>
      <c r="C467" s="60" t="str">
        <f>IFERROR('AU2017-EDB (Adjusted)'!F477,)</f>
        <v>Waimakariri district</v>
      </c>
      <c r="D467" s="65">
        <f>IFERROR('AU2017-EDB (Adjusted)'!H477,)</f>
        <v>80</v>
      </c>
      <c r="E467" s="65">
        <f>IFERROR('AU2017-EDB (Adjusted)'!I477,)</f>
        <v>70</v>
      </c>
      <c r="F467" s="65">
        <f>IFERROR('AU2017-EDB (Adjusted)'!J477,)</f>
        <v>70</v>
      </c>
    </row>
    <row r="468" spans="1:6" x14ac:dyDescent="0.25">
      <c r="A468" s="60" t="str">
        <f>'AU2017-EDB (Adjusted)'!A478</f>
        <v>Rangiora East</v>
      </c>
      <c r="B468" s="60" t="str">
        <f>'AU2017-EDB (Adjusted)'!E478</f>
        <v>MainPower NZ</v>
      </c>
      <c r="C468" s="60" t="str">
        <f>IFERROR('AU2017-EDB (Adjusted)'!F478,)</f>
        <v>Waimakariri district</v>
      </c>
      <c r="D468" s="65">
        <f>IFERROR('AU2017-EDB (Adjusted)'!H478,)</f>
        <v>2980</v>
      </c>
      <c r="E468" s="65">
        <f>IFERROR('AU2017-EDB (Adjusted)'!I478,)</f>
        <v>3190</v>
      </c>
      <c r="F468" s="65">
        <f>IFERROR('AU2017-EDB (Adjusted)'!J478,)</f>
        <v>3380</v>
      </c>
    </row>
    <row r="469" spans="1:6" x14ac:dyDescent="0.25">
      <c r="A469" s="60" t="str">
        <f>'AU2017-EDB (Adjusted)'!A479</f>
        <v>Kaiapoi South</v>
      </c>
      <c r="B469" s="60" t="str">
        <f>'AU2017-EDB (Adjusted)'!E479</f>
        <v>MainPower NZ</v>
      </c>
      <c r="C469" s="60" t="str">
        <f>IFERROR('AU2017-EDB (Adjusted)'!F479,)</f>
        <v>Waimakariri district</v>
      </c>
      <c r="D469" s="65">
        <f>IFERROR('AU2017-EDB (Adjusted)'!H479,)</f>
        <v>2280</v>
      </c>
      <c r="E469" s="65">
        <f>IFERROR('AU2017-EDB (Adjusted)'!I479,)</f>
        <v>2290</v>
      </c>
      <c r="F469" s="65">
        <f>IFERROR('AU2017-EDB (Adjusted)'!J479,)</f>
        <v>2290</v>
      </c>
    </row>
    <row r="470" spans="1:6" x14ac:dyDescent="0.25">
      <c r="A470" s="60" t="str">
        <f>'AU2017-EDB (Adjusted)'!A480</f>
        <v>Kaiapoi North West</v>
      </c>
      <c r="B470" s="60" t="str">
        <f>'AU2017-EDB (Adjusted)'!E480</f>
        <v>MainPower NZ</v>
      </c>
      <c r="C470" s="60" t="str">
        <f>IFERROR('AU2017-EDB (Adjusted)'!F480,)</f>
        <v>Waimakariri district</v>
      </c>
      <c r="D470" s="65">
        <f>IFERROR('AU2017-EDB (Adjusted)'!H480,)</f>
        <v>1520</v>
      </c>
      <c r="E470" s="65">
        <f>IFERROR('AU2017-EDB (Adjusted)'!I480,)</f>
        <v>1550</v>
      </c>
      <c r="F470" s="65">
        <f>IFERROR('AU2017-EDB (Adjusted)'!J480,)</f>
        <v>1570</v>
      </c>
    </row>
    <row r="471" spans="1:6" x14ac:dyDescent="0.25">
      <c r="A471" s="60" t="str">
        <f>'AU2017-EDB (Adjusted)'!A481</f>
        <v>Kaiapoi North East</v>
      </c>
      <c r="B471" s="60" t="str">
        <f>'AU2017-EDB (Adjusted)'!E481</f>
        <v>MainPower NZ</v>
      </c>
      <c r="C471" s="60" t="str">
        <f>IFERROR('AU2017-EDB (Adjusted)'!F481,)</f>
        <v>Waimakariri district</v>
      </c>
      <c r="D471" s="65">
        <f>IFERROR('AU2017-EDB (Adjusted)'!H481,)</f>
        <v>2920</v>
      </c>
      <c r="E471" s="65">
        <f>IFERROR('AU2017-EDB (Adjusted)'!I481,)</f>
        <v>3620</v>
      </c>
      <c r="F471" s="65">
        <f>IFERROR('AU2017-EDB (Adjusted)'!J481,)</f>
        <v>3920</v>
      </c>
    </row>
    <row r="472" spans="1:6" x14ac:dyDescent="0.25">
      <c r="A472" s="60" t="str">
        <f>'AU2017-EDB (Adjusted)'!A482</f>
        <v>Silverstream</v>
      </c>
      <c r="B472" s="60" t="str">
        <f>'AU2017-EDB (Adjusted)'!E482</f>
        <v>MainPower NZ</v>
      </c>
      <c r="C472" s="60" t="str">
        <f>IFERROR('AU2017-EDB (Adjusted)'!F482,)</f>
        <v>Waimakariri district</v>
      </c>
      <c r="D472" s="65">
        <f>IFERROR('AU2017-EDB (Adjusted)'!H482,)</f>
        <v>740</v>
      </c>
      <c r="E472" s="65">
        <f>IFERROR('AU2017-EDB (Adjusted)'!I482,)</f>
        <v>1130</v>
      </c>
      <c r="F472" s="65">
        <f>IFERROR('AU2017-EDB (Adjusted)'!J482,)</f>
        <v>1310</v>
      </c>
    </row>
    <row r="473" spans="1:6" x14ac:dyDescent="0.25">
      <c r="A473" s="60" t="str">
        <f>'AU2017-EDB (Adjusted)'!A483</f>
        <v>Ashley Gorge</v>
      </c>
      <c r="B473" s="60" t="str">
        <f>'AU2017-EDB (Adjusted)'!E483</f>
        <v>MainPower NZ</v>
      </c>
      <c r="C473" s="60" t="str">
        <f>IFERROR('AU2017-EDB (Adjusted)'!F483,)</f>
        <v>Waimakariri district</v>
      </c>
      <c r="D473" s="65">
        <f>IFERROR('AU2017-EDB (Adjusted)'!H483,)</f>
        <v>2000</v>
      </c>
      <c r="E473" s="65">
        <f>IFERROR('AU2017-EDB (Adjusted)'!I483,)</f>
        <v>2170</v>
      </c>
      <c r="F473" s="65">
        <f>IFERROR('AU2017-EDB (Adjusted)'!J483,)</f>
        <v>2320</v>
      </c>
    </row>
    <row r="474" spans="1:6" x14ac:dyDescent="0.25">
      <c r="A474" s="60" t="str">
        <f>'AU2017-EDB (Adjusted)'!A484</f>
        <v>Kirwee</v>
      </c>
      <c r="B474" s="60" t="str">
        <f>'AU2017-EDB (Adjusted)'!E484</f>
        <v>Orion NZ</v>
      </c>
      <c r="C474" s="60" t="str">
        <f>IFERROR('AU2017-EDB (Adjusted)'!F484,)</f>
        <v>Selwyn district</v>
      </c>
      <c r="D474" s="65">
        <f>IFERROR('AU2017-EDB (Adjusted)'!H484,)</f>
        <v>4270</v>
      </c>
      <c r="E474" s="65">
        <f>IFERROR('AU2017-EDB (Adjusted)'!I484,)</f>
        <v>4780</v>
      </c>
      <c r="F474" s="65">
        <f>IFERROR('AU2017-EDB (Adjusted)'!J484,)</f>
        <v>5160</v>
      </c>
    </row>
    <row r="475" spans="1:6" x14ac:dyDescent="0.25">
      <c r="A475" s="60" t="str">
        <f>'AU2017-EDB (Adjusted)'!A485</f>
        <v>Burnham Military Camp</v>
      </c>
      <c r="B475" s="60" t="str">
        <f>'AU2017-EDB (Adjusted)'!E485</f>
        <v>Orion NZ</v>
      </c>
      <c r="C475" s="60" t="str">
        <f>IFERROR('AU2017-EDB (Adjusted)'!F485,)</f>
        <v>Selwyn district</v>
      </c>
      <c r="D475" s="65">
        <f>IFERROR('AU2017-EDB (Adjusted)'!H485,)</f>
        <v>1590</v>
      </c>
      <c r="E475" s="65">
        <f>IFERROR('AU2017-EDB (Adjusted)'!I485,)</f>
        <v>1620</v>
      </c>
      <c r="F475" s="65">
        <f>IFERROR('AU2017-EDB (Adjusted)'!J485,)</f>
        <v>1650</v>
      </c>
    </row>
    <row r="476" spans="1:6" x14ac:dyDescent="0.25">
      <c r="A476" s="60" t="str">
        <f>'AU2017-EDB (Adjusted)'!A486</f>
        <v>Islington</v>
      </c>
      <c r="B476" s="60" t="str">
        <f>'AU2017-EDB (Adjusted)'!E486</f>
        <v>Orion NZ</v>
      </c>
      <c r="C476" s="60" t="str">
        <f>IFERROR('AU2017-EDB (Adjusted)'!F486,)</f>
        <v>Christchurch city</v>
      </c>
      <c r="D476" s="65">
        <f>IFERROR('AU2017-EDB (Adjusted)'!H486,)</f>
        <v>3400</v>
      </c>
      <c r="E476" s="65">
        <f>IFERROR('AU2017-EDB (Adjusted)'!I486,)</f>
        <v>3490</v>
      </c>
      <c r="F476" s="65">
        <f>IFERROR('AU2017-EDB (Adjusted)'!J486,)</f>
        <v>3570</v>
      </c>
    </row>
    <row r="477" spans="1:6" x14ac:dyDescent="0.25">
      <c r="A477" s="60" t="str">
        <f>'AU2017-EDB (Adjusted)'!A487</f>
        <v>Waimairi Beach</v>
      </c>
      <c r="B477" s="60" t="str">
        <f>'AU2017-EDB (Adjusted)'!E487</f>
        <v>Orion NZ</v>
      </c>
      <c r="C477" s="60" t="str">
        <f>IFERROR('AU2017-EDB (Adjusted)'!F487,)</f>
        <v>Christchurch city</v>
      </c>
      <c r="D477" s="65">
        <f>IFERROR('AU2017-EDB (Adjusted)'!H487,)</f>
        <v>3730</v>
      </c>
      <c r="E477" s="65">
        <f>IFERROR('AU2017-EDB (Adjusted)'!I487,)</f>
        <v>3770</v>
      </c>
      <c r="F477" s="65">
        <f>IFERROR('AU2017-EDB (Adjusted)'!J487,)</f>
        <v>3810</v>
      </c>
    </row>
    <row r="478" spans="1:6" x14ac:dyDescent="0.25">
      <c r="A478" s="60" t="str">
        <f>'AU2017-EDB (Adjusted)'!A488</f>
        <v>Styx</v>
      </c>
      <c r="B478" s="60" t="str">
        <f>'AU2017-EDB (Adjusted)'!E488</f>
        <v>Orion NZ</v>
      </c>
      <c r="C478" s="60" t="str">
        <f>IFERROR('AU2017-EDB (Adjusted)'!F488,)</f>
        <v>Christchurch city</v>
      </c>
      <c r="D478" s="65">
        <f>IFERROR('AU2017-EDB (Adjusted)'!H488,)</f>
        <v>2430</v>
      </c>
      <c r="E478" s="65">
        <f>IFERROR('AU2017-EDB (Adjusted)'!I488,)</f>
        <v>2510</v>
      </c>
      <c r="F478" s="65">
        <f>IFERROR('AU2017-EDB (Adjusted)'!J488,)</f>
        <v>2590</v>
      </c>
    </row>
    <row r="479" spans="1:6" x14ac:dyDescent="0.25">
      <c r="A479" s="60" t="str">
        <f>'AU2017-EDB (Adjusted)'!A489</f>
        <v>Cathedral Square</v>
      </c>
      <c r="B479" s="60" t="str">
        <f>'AU2017-EDB (Adjusted)'!E489</f>
        <v>Orion NZ</v>
      </c>
      <c r="C479" s="60" t="str">
        <f>IFERROR('AU2017-EDB (Adjusted)'!F489,)</f>
        <v>Christchurch city</v>
      </c>
      <c r="D479" s="65">
        <f>IFERROR('AU2017-EDB (Adjusted)'!H489,)</f>
        <v>1050</v>
      </c>
      <c r="E479" s="65">
        <f>IFERROR('AU2017-EDB (Adjusted)'!I489,)</f>
        <v>3110</v>
      </c>
      <c r="F479" s="65">
        <f>IFERROR('AU2017-EDB (Adjusted)'!J489,)</f>
        <v>3690</v>
      </c>
    </row>
    <row r="480" spans="1:6" x14ac:dyDescent="0.25">
      <c r="A480" s="60" t="str">
        <f>'AU2017-EDB (Adjusted)'!A490</f>
        <v>Edgeware</v>
      </c>
      <c r="B480" s="60" t="str">
        <f>'AU2017-EDB (Adjusted)'!E490</f>
        <v>Orion NZ</v>
      </c>
      <c r="C480" s="60" t="str">
        <f>IFERROR('AU2017-EDB (Adjusted)'!F490,)</f>
        <v>Christchurch city</v>
      </c>
      <c r="D480" s="65">
        <f>IFERROR('AU2017-EDB (Adjusted)'!H490,)</f>
        <v>4620</v>
      </c>
      <c r="E480" s="65">
        <f>IFERROR('AU2017-EDB (Adjusted)'!I490,)</f>
        <v>4710</v>
      </c>
      <c r="F480" s="65">
        <f>IFERROR('AU2017-EDB (Adjusted)'!J490,)</f>
        <v>4790</v>
      </c>
    </row>
    <row r="481" spans="1:6" x14ac:dyDescent="0.25">
      <c r="A481" s="60" t="str">
        <f>'AU2017-EDB (Adjusted)'!A491</f>
        <v>Ferrymead</v>
      </c>
      <c r="B481" s="60" t="str">
        <f>'AU2017-EDB (Adjusted)'!E491</f>
        <v>Orion NZ</v>
      </c>
      <c r="C481" s="60" t="str">
        <f>IFERROR('AU2017-EDB (Adjusted)'!F491,)</f>
        <v>Christchurch city</v>
      </c>
      <c r="D481" s="65">
        <f>IFERROR('AU2017-EDB (Adjusted)'!H491,)</f>
        <v>3590</v>
      </c>
      <c r="E481" s="65">
        <f>IFERROR('AU2017-EDB (Adjusted)'!I491,)</f>
        <v>3650</v>
      </c>
      <c r="F481" s="65">
        <f>IFERROR('AU2017-EDB (Adjusted)'!J491,)</f>
        <v>3700</v>
      </c>
    </row>
    <row r="482" spans="1:6" x14ac:dyDescent="0.25">
      <c r="A482" s="60" t="str">
        <f>'AU2017-EDB (Adjusted)'!A492</f>
        <v>Addington</v>
      </c>
      <c r="B482" s="60" t="str">
        <f>'AU2017-EDB (Adjusted)'!E492</f>
        <v>Orion NZ</v>
      </c>
      <c r="C482" s="60" t="str">
        <f>IFERROR('AU2017-EDB (Adjusted)'!F492,)</f>
        <v>Christchurch city</v>
      </c>
      <c r="D482" s="65">
        <f>IFERROR('AU2017-EDB (Adjusted)'!H492,)</f>
        <v>4240</v>
      </c>
      <c r="E482" s="65">
        <f>IFERROR('AU2017-EDB (Adjusted)'!I492,)</f>
        <v>4330</v>
      </c>
      <c r="F482" s="65">
        <f>IFERROR('AU2017-EDB (Adjusted)'!J492,)</f>
        <v>4390</v>
      </c>
    </row>
    <row r="483" spans="1:6" x14ac:dyDescent="0.25">
      <c r="A483" s="60" t="str">
        <f>'AU2017-EDB (Adjusted)'!A493</f>
        <v>Sumner</v>
      </c>
      <c r="B483" s="60" t="str">
        <f>'AU2017-EDB (Adjusted)'!E493</f>
        <v>Orion NZ</v>
      </c>
      <c r="C483" s="60" t="str">
        <f>IFERROR('AU2017-EDB (Adjusted)'!F493,)</f>
        <v>Christchurch city</v>
      </c>
      <c r="D483" s="65">
        <f>IFERROR('AU2017-EDB (Adjusted)'!H493,)</f>
        <v>3890</v>
      </c>
      <c r="E483" s="65">
        <f>IFERROR('AU2017-EDB (Adjusted)'!I493,)</f>
        <v>3900</v>
      </c>
      <c r="F483" s="65">
        <f>IFERROR('AU2017-EDB (Adjusted)'!J493,)</f>
        <v>3910</v>
      </c>
    </row>
    <row r="484" spans="1:6" x14ac:dyDescent="0.25">
      <c r="A484" s="60" t="str">
        <f>'AU2017-EDB (Adjusted)'!A494</f>
        <v>Lyttelton</v>
      </c>
      <c r="B484" s="60" t="str">
        <f>'AU2017-EDB (Adjusted)'!E494</f>
        <v>Orion NZ</v>
      </c>
      <c r="C484" s="60" t="str">
        <f>IFERROR('AU2017-EDB (Adjusted)'!F494,)</f>
        <v>Christchurch city</v>
      </c>
      <c r="D484" s="65">
        <f>IFERROR('AU2017-EDB (Adjusted)'!H494,)</f>
        <v>3130</v>
      </c>
      <c r="E484" s="65">
        <f>IFERROR('AU2017-EDB (Adjusted)'!I494,)</f>
        <v>3170</v>
      </c>
      <c r="F484" s="65">
        <f>IFERROR('AU2017-EDB (Adjusted)'!J494,)</f>
        <v>3210</v>
      </c>
    </row>
    <row r="485" spans="1:6" x14ac:dyDescent="0.25">
      <c r="A485" s="60" t="str">
        <f>'AU2017-EDB (Adjusted)'!A495</f>
        <v>Diamond Harbour</v>
      </c>
      <c r="B485" s="60" t="str">
        <f>'AU2017-EDB (Adjusted)'!E495</f>
        <v>Orion NZ</v>
      </c>
      <c r="C485" s="60" t="str">
        <f>IFERROR('AU2017-EDB (Adjusted)'!F495,)</f>
        <v>Christchurch city</v>
      </c>
      <c r="D485" s="65">
        <f>IFERROR('AU2017-EDB (Adjusted)'!H495,)</f>
        <v>1570</v>
      </c>
      <c r="E485" s="65">
        <f>IFERROR('AU2017-EDB (Adjusted)'!I495,)</f>
        <v>1620</v>
      </c>
      <c r="F485" s="65">
        <f>IFERROR('AU2017-EDB (Adjusted)'!J495,)</f>
        <v>1680</v>
      </c>
    </row>
    <row r="486" spans="1:6" x14ac:dyDescent="0.25">
      <c r="A486" s="60" t="str">
        <f>'AU2017-EDB (Adjusted)'!A496</f>
        <v>Governors Bay</v>
      </c>
      <c r="B486" s="60" t="str">
        <f>'AU2017-EDB (Adjusted)'!E496</f>
        <v>Orion NZ</v>
      </c>
      <c r="C486" s="60" t="str">
        <f>IFERROR('AU2017-EDB (Adjusted)'!F496,)</f>
        <v>Christchurch city</v>
      </c>
      <c r="D486" s="65">
        <f>IFERROR('AU2017-EDB (Adjusted)'!H496,)</f>
        <v>950</v>
      </c>
      <c r="E486" s="65">
        <f>IFERROR('AU2017-EDB (Adjusted)'!I496,)</f>
        <v>980</v>
      </c>
      <c r="F486" s="65">
        <f>IFERROR('AU2017-EDB (Adjusted)'!J496,)</f>
        <v>1010</v>
      </c>
    </row>
    <row r="487" spans="1:6" x14ac:dyDescent="0.25">
      <c r="A487" s="60" t="str">
        <f>'AU2017-EDB (Adjusted)'!A497</f>
        <v>Maori Park</v>
      </c>
      <c r="B487" s="60" t="str">
        <f>'AU2017-EDB (Adjusted)'!E497</f>
        <v>Alpine Energy</v>
      </c>
      <c r="C487" s="60" t="str">
        <f>IFERROR('AU2017-EDB (Adjusted)'!F497,)</f>
        <v>Timaru district</v>
      </c>
      <c r="D487" s="65">
        <f>IFERROR('AU2017-EDB (Adjusted)'!H497,)</f>
        <v>1020</v>
      </c>
      <c r="E487" s="65">
        <f>IFERROR('AU2017-EDB (Adjusted)'!I497,)</f>
        <v>1030</v>
      </c>
      <c r="F487" s="65">
        <f>IFERROR('AU2017-EDB (Adjusted)'!J497,)</f>
        <v>1030</v>
      </c>
    </row>
    <row r="488" spans="1:6" x14ac:dyDescent="0.25">
      <c r="A488" s="60" t="str">
        <f>'AU2017-EDB (Adjusted)'!A498</f>
        <v>Redruth</v>
      </c>
      <c r="B488" s="60" t="str">
        <f>'AU2017-EDB (Adjusted)'!E498</f>
        <v>Alpine Energy</v>
      </c>
      <c r="C488" s="60" t="str">
        <f>IFERROR('AU2017-EDB (Adjusted)'!F498,)</f>
        <v>Timaru district</v>
      </c>
      <c r="D488" s="65">
        <f>IFERROR('AU2017-EDB (Adjusted)'!H498,)</f>
        <v>70</v>
      </c>
      <c r="E488" s="65">
        <f>IFERROR('AU2017-EDB (Adjusted)'!I498,)</f>
        <v>70</v>
      </c>
      <c r="F488" s="65">
        <f>IFERROR('AU2017-EDB (Adjusted)'!J498,)</f>
        <v>70</v>
      </c>
    </row>
    <row r="489" spans="1:6" x14ac:dyDescent="0.25">
      <c r="A489" s="60" t="str">
        <f>'AU2017-EDB (Adjusted)'!A499</f>
        <v>Twizel Community</v>
      </c>
      <c r="B489" s="60" t="str">
        <f>'AU2017-EDB (Adjusted)'!E499</f>
        <v>Alpine Energy</v>
      </c>
      <c r="C489" s="60" t="str">
        <f>IFERROR('AU2017-EDB (Adjusted)'!F499,)</f>
        <v>Mackenzie district</v>
      </c>
      <c r="D489" s="65">
        <f>IFERROR('AU2017-EDB (Adjusted)'!H499,)</f>
        <v>1310</v>
      </c>
      <c r="E489" s="65">
        <f>IFERROR('AU2017-EDB (Adjusted)'!I499,)</f>
        <v>1330</v>
      </c>
      <c r="F489" s="65">
        <f>IFERROR('AU2017-EDB (Adjusted)'!J499,)</f>
        <v>1340</v>
      </c>
    </row>
    <row r="490" spans="1:6" x14ac:dyDescent="0.25">
      <c r="A490" s="60" t="str">
        <f>'AU2017-EDB (Adjusted)'!A500</f>
        <v>Inland Water-Lake Alexandrina</v>
      </c>
      <c r="B490" s="60" t="str">
        <f>'AU2017-EDB (Adjusted)'!E500</f>
        <v>None</v>
      </c>
      <c r="C490" s="60" t="str">
        <f>IFERROR('AU2017-EDB (Adjusted)'!F500,)</f>
        <v>Mackenzie district</v>
      </c>
      <c r="D490" s="65">
        <f>IFERROR('AU2017-EDB (Adjusted)'!H500,)</f>
        <v>0</v>
      </c>
      <c r="E490" s="65">
        <f>IFERROR('AU2017-EDB (Adjusted)'!I500,)</f>
        <v>0</v>
      </c>
      <c r="F490" s="65">
        <f>IFERROR('AU2017-EDB (Adjusted)'!J500,)</f>
        <v>0</v>
      </c>
    </row>
    <row r="491" spans="1:6" x14ac:dyDescent="0.25">
      <c r="A491" s="60" t="str">
        <f>'AU2017-EDB (Adjusted)'!A501</f>
        <v>Inland Water-Lake Tekapo</v>
      </c>
      <c r="B491" s="60" t="str">
        <f>'AU2017-EDB (Adjusted)'!E501</f>
        <v>None</v>
      </c>
      <c r="C491" s="60" t="str">
        <f>IFERROR('AU2017-EDB (Adjusted)'!F501,)</f>
        <v>Mackenzie district</v>
      </c>
      <c r="D491" s="65">
        <f>IFERROR('AU2017-EDB (Adjusted)'!H501,)</f>
        <v>0</v>
      </c>
      <c r="E491" s="65">
        <f>IFERROR('AU2017-EDB (Adjusted)'!I501,)</f>
        <v>0</v>
      </c>
      <c r="F491" s="65">
        <f>IFERROR('AU2017-EDB (Adjusted)'!J501,)</f>
        <v>0</v>
      </c>
    </row>
    <row r="492" spans="1:6" x14ac:dyDescent="0.25">
      <c r="A492" s="60" t="str">
        <f>'AU2017-EDB (Adjusted)'!A502</f>
        <v>Mackenzie</v>
      </c>
      <c r="B492" s="60" t="str">
        <f>'AU2017-EDB (Adjusted)'!E502</f>
        <v>Alpine Energy</v>
      </c>
      <c r="C492" s="60" t="str">
        <f>IFERROR('AU2017-EDB (Adjusted)'!F502,)</f>
        <v>Mackenzie district</v>
      </c>
      <c r="D492" s="65">
        <f>IFERROR('AU2017-EDB (Adjusted)'!H502,)</f>
        <v>1990</v>
      </c>
      <c r="E492" s="65">
        <f>IFERROR('AU2017-EDB (Adjusted)'!I502,)</f>
        <v>2070</v>
      </c>
      <c r="F492" s="65">
        <f>IFERROR('AU2017-EDB (Adjusted)'!J502,)</f>
        <v>2140</v>
      </c>
    </row>
    <row r="493" spans="1:6" x14ac:dyDescent="0.25">
      <c r="A493" s="60" t="str">
        <f>'AU2017-EDB (Adjusted)'!A503</f>
        <v>Waihao</v>
      </c>
      <c r="B493" s="60" t="str">
        <f>'AU2017-EDB (Adjusted)'!E503</f>
        <v>Alpine Energy</v>
      </c>
      <c r="C493" s="60" t="str">
        <f>IFERROR('AU2017-EDB (Adjusted)'!F503,)</f>
        <v>Waimate district</v>
      </c>
      <c r="D493" s="65">
        <f>IFERROR('AU2017-EDB (Adjusted)'!H503,)</f>
        <v>4980</v>
      </c>
      <c r="E493" s="65">
        <f>IFERROR('AU2017-EDB (Adjusted)'!I503,)</f>
        <v>5110</v>
      </c>
      <c r="F493" s="65">
        <f>IFERROR('AU2017-EDB (Adjusted)'!J503,)</f>
        <v>5210</v>
      </c>
    </row>
    <row r="494" spans="1:6" x14ac:dyDescent="0.25">
      <c r="A494" s="60" t="str">
        <f>'AU2017-EDB (Adjusted)'!A504</f>
        <v>Weston</v>
      </c>
      <c r="B494" s="60" t="str">
        <f>'AU2017-EDB (Adjusted)'!E504</f>
        <v>Network Waitaki</v>
      </c>
      <c r="C494" s="60" t="str">
        <f>IFERROR('AU2017-EDB (Adjusted)'!F504,)</f>
        <v>Waitaki district</v>
      </c>
      <c r="D494" s="65">
        <f>IFERROR('AU2017-EDB (Adjusted)'!H504,)</f>
        <v>860</v>
      </c>
      <c r="E494" s="65">
        <f>IFERROR('AU2017-EDB (Adjusted)'!I504,)</f>
        <v>890</v>
      </c>
      <c r="F494" s="65">
        <f>IFERROR('AU2017-EDB (Adjusted)'!J504,)</f>
        <v>930</v>
      </c>
    </row>
    <row r="495" spans="1:6" x14ac:dyDescent="0.25">
      <c r="A495" s="60" t="str">
        <f>'AU2017-EDB (Adjusted)'!A505</f>
        <v>Duntroon</v>
      </c>
      <c r="B495" s="60" t="str">
        <f>'AU2017-EDB (Adjusted)'!E505</f>
        <v>Network Waitaki</v>
      </c>
      <c r="C495" s="60" t="str">
        <f>IFERROR('AU2017-EDB (Adjusted)'!F505,)</f>
        <v>Waitaki district</v>
      </c>
      <c r="D495" s="65">
        <f>IFERROR('AU2017-EDB (Adjusted)'!H505,)</f>
        <v>90</v>
      </c>
      <c r="E495" s="65">
        <f>IFERROR('AU2017-EDB (Adjusted)'!I505,)</f>
        <v>90</v>
      </c>
      <c r="F495" s="65">
        <f>IFERROR('AU2017-EDB (Adjusted)'!J505,)</f>
        <v>90</v>
      </c>
    </row>
    <row r="496" spans="1:6" x14ac:dyDescent="0.25">
      <c r="A496" s="60" t="str">
        <f>'AU2017-EDB (Adjusted)'!A506</f>
        <v>Maheno</v>
      </c>
      <c r="B496" s="60" t="str">
        <f>'AU2017-EDB (Adjusted)'!E506</f>
        <v>Network Waitaki</v>
      </c>
      <c r="C496" s="60" t="str">
        <f>IFERROR('AU2017-EDB (Adjusted)'!F506,)</f>
        <v>Waitaki district</v>
      </c>
      <c r="D496" s="65">
        <f>IFERROR('AU2017-EDB (Adjusted)'!H506,)</f>
        <v>4310</v>
      </c>
      <c r="E496" s="65">
        <f>IFERROR('AU2017-EDB (Adjusted)'!I506,)</f>
        <v>4560</v>
      </c>
      <c r="F496" s="65">
        <f>IFERROR('AU2017-EDB (Adjusted)'!J506,)</f>
        <v>4790</v>
      </c>
    </row>
    <row r="497" spans="1:6" x14ac:dyDescent="0.25">
      <c r="A497" s="60" t="str">
        <f>'AU2017-EDB (Adjusted)'!A507</f>
        <v>Corstorphine East</v>
      </c>
      <c r="B497" s="60" t="str">
        <f>'AU2017-EDB (Adjusted)'!E507</f>
        <v>Aurora Energy</v>
      </c>
      <c r="C497" s="60" t="str">
        <f>IFERROR('AU2017-EDB (Adjusted)'!F507,)</f>
        <v>Dunedin city</v>
      </c>
      <c r="D497" s="65">
        <f>IFERROR('AU2017-EDB (Adjusted)'!H507,)</f>
        <v>880</v>
      </c>
      <c r="E497" s="65">
        <f>IFERROR('AU2017-EDB (Adjusted)'!I507,)</f>
        <v>890</v>
      </c>
      <c r="F497" s="65">
        <f>IFERROR('AU2017-EDB (Adjusted)'!J507,)</f>
        <v>900</v>
      </c>
    </row>
    <row r="498" spans="1:6" x14ac:dyDescent="0.25">
      <c r="A498" s="60" t="str">
        <f>'AU2017-EDB (Adjusted)'!A508</f>
        <v>Omarama</v>
      </c>
      <c r="B498" s="60" t="str">
        <f>'AU2017-EDB (Adjusted)'!E508</f>
        <v>Network Waitaki</v>
      </c>
      <c r="C498" s="60" t="str">
        <f>IFERROR('AU2017-EDB (Adjusted)'!F508,)</f>
        <v>Waitaki district</v>
      </c>
      <c r="D498" s="65">
        <f>IFERROR('AU2017-EDB (Adjusted)'!H508,)</f>
        <v>280</v>
      </c>
      <c r="E498" s="65">
        <f>IFERROR('AU2017-EDB (Adjusted)'!I508,)</f>
        <v>290</v>
      </c>
      <c r="F498" s="65">
        <f>IFERROR('AU2017-EDB (Adjusted)'!J508,)</f>
        <v>290</v>
      </c>
    </row>
    <row r="499" spans="1:6" x14ac:dyDescent="0.25">
      <c r="A499" s="60" t="str">
        <f>'AU2017-EDB (Adjusted)'!A509</f>
        <v>Aviemore</v>
      </c>
      <c r="B499" s="60" t="str">
        <f>'AU2017-EDB (Adjusted)'!E509</f>
        <v>Network Waitaki</v>
      </c>
      <c r="C499" s="60" t="str">
        <f>IFERROR('AU2017-EDB (Adjusted)'!F509,)</f>
        <v>Waitaki district</v>
      </c>
      <c r="D499" s="65">
        <f>IFERROR('AU2017-EDB (Adjusted)'!H509,)</f>
        <v>860</v>
      </c>
      <c r="E499" s="65">
        <f>IFERROR('AU2017-EDB (Adjusted)'!I509,)</f>
        <v>930</v>
      </c>
      <c r="F499" s="65">
        <f>IFERROR('AU2017-EDB (Adjusted)'!J509,)</f>
        <v>990</v>
      </c>
    </row>
    <row r="500" spans="1:6" x14ac:dyDescent="0.25">
      <c r="A500" s="60" t="str">
        <f>'AU2017-EDB (Adjusted)'!A510</f>
        <v>Inland Water-Lake Ohau</v>
      </c>
      <c r="B500" s="60" t="str">
        <f>'AU2017-EDB (Adjusted)'!E510</f>
        <v>None</v>
      </c>
      <c r="C500" s="60" t="str">
        <f>IFERROR('AU2017-EDB (Adjusted)'!F510,)</f>
        <v>Waitaki district</v>
      </c>
      <c r="D500" s="65">
        <f>IFERROR('AU2017-EDB (Adjusted)'!H510,)</f>
        <v>0</v>
      </c>
      <c r="E500" s="65">
        <f>IFERROR('AU2017-EDB (Adjusted)'!I510,)</f>
        <v>0</v>
      </c>
      <c r="F500" s="65">
        <f>IFERROR('AU2017-EDB (Adjusted)'!J510,)</f>
        <v>0</v>
      </c>
    </row>
    <row r="501" spans="1:6" x14ac:dyDescent="0.25">
      <c r="A501" s="60" t="str">
        <f>'AU2017-EDB (Adjusted)'!A511</f>
        <v>Oamaru North</v>
      </c>
      <c r="B501" s="60" t="str">
        <f>'AU2017-EDB (Adjusted)'!E511</f>
        <v>Network Waitaki</v>
      </c>
      <c r="C501" s="60" t="str">
        <f>IFERROR('AU2017-EDB (Adjusted)'!F511,)</f>
        <v>Waitaki district</v>
      </c>
      <c r="D501" s="65">
        <f>IFERROR('AU2017-EDB (Adjusted)'!H511,)</f>
        <v>3470</v>
      </c>
      <c r="E501" s="65">
        <f>IFERROR('AU2017-EDB (Adjusted)'!I511,)</f>
        <v>3510</v>
      </c>
      <c r="F501" s="65">
        <f>IFERROR('AU2017-EDB (Adjusted)'!J511,)</f>
        <v>3560</v>
      </c>
    </row>
    <row r="502" spans="1:6" x14ac:dyDescent="0.25">
      <c r="A502" s="60" t="str">
        <f>'AU2017-EDB (Adjusted)'!A512</f>
        <v>Palmerston</v>
      </c>
      <c r="B502" s="60" t="str">
        <f>'AU2017-EDB (Adjusted)'!E512</f>
        <v>OtagoNet</v>
      </c>
      <c r="C502" s="60" t="str">
        <f>IFERROR('AU2017-EDB (Adjusted)'!F512,)</f>
        <v>Waitaki district</v>
      </c>
      <c r="D502" s="65">
        <f>IFERROR('AU2017-EDB (Adjusted)'!H512,)</f>
        <v>820</v>
      </c>
      <c r="E502" s="65">
        <f>IFERROR('AU2017-EDB (Adjusted)'!I512,)</f>
        <v>820</v>
      </c>
      <c r="F502" s="65">
        <f>IFERROR('AU2017-EDB (Adjusted)'!J512,)</f>
        <v>810</v>
      </c>
    </row>
    <row r="503" spans="1:6" x14ac:dyDescent="0.25">
      <c r="A503" s="60" t="str">
        <f>'AU2017-EDB (Adjusted)'!A513</f>
        <v>Waikouaiti</v>
      </c>
      <c r="B503" s="60" t="str">
        <f>'AU2017-EDB (Adjusted)'!E513</f>
        <v>OtagoNet</v>
      </c>
      <c r="C503" s="60" t="str">
        <f>IFERROR('AU2017-EDB (Adjusted)'!F513,)</f>
        <v>Dunedin city</v>
      </c>
      <c r="D503" s="65">
        <f>IFERROR('AU2017-EDB (Adjusted)'!H513,)</f>
        <v>1160</v>
      </c>
      <c r="E503" s="65">
        <f>IFERROR('AU2017-EDB (Adjusted)'!I513,)</f>
        <v>1170</v>
      </c>
      <c r="F503" s="65">
        <f>IFERROR('AU2017-EDB (Adjusted)'!J513,)</f>
        <v>1170</v>
      </c>
    </row>
    <row r="504" spans="1:6" x14ac:dyDescent="0.25">
      <c r="A504" s="60" t="str">
        <f>'AU2017-EDB (Adjusted)'!A514</f>
        <v>Aramoana</v>
      </c>
      <c r="B504" s="60" t="str">
        <f>'AU2017-EDB (Adjusted)'!E514</f>
        <v>OtagoNet</v>
      </c>
      <c r="C504" s="60" t="str">
        <f>IFERROR('AU2017-EDB (Adjusted)'!F514,)</f>
        <v>Dunedin city</v>
      </c>
      <c r="D504" s="65">
        <f>IFERROR('AU2017-EDB (Adjusted)'!H514,)</f>
        <v>270</v>
      </c>
      <c r="E504" s="65">
        <f>IFERROR('AU2017-EDB (Adjusted)'!I514,)</f>
        <v>270</v>
      </c>
      <c r="F504" s="65">
        <f>IFERROR('AU2017-EDB (Adjusted)'!J514,)</f>
        <v>270</v>
      </c>
    </row>
    <row r="505" spans="1:6" x14ac:dyDescent="0.25">
      <c r="A505" s="60" t="str">
        <f>'AU2017-EDB (Adjusted)'!A515</f>
        <v>Waitati</v>
      </c>
      <c r="B505" s="60" t="str">
        <f>'AU2017-EDB (Adjusted)'!E515</f>
        <v>OtagoNet</v>
      </c>
      <c r="C505" s="60" t="str">
        <f>IFERROR('AU2017-EDB (Adjusted)'!F515,)</f>
        <v>Dunedin city</v>
      </c>
      <c r="D505" s="65">
        <f>IFERROR('AU2017-EDB (Adjusted)'!H515,)</f>
        <v>540</v>
      </c>
      <c r="E505" s="65">
        <f>IFERROR('AU2017-EDB (Adjusted)'!I515,)</f>
        <v>550</v>
      </c>
      <c r="F505" s="65">
        <f>IFERROR('AU2017-EDB (Adjusted)'!J515,)</f>
        <v>560</v>
      </c>
    </row>
    <row r="506" spans="1:6" x14ac:dyDescent="0.25">
      <c r="A506" s="60" t="str">
        <f>'AU2017-EDB (Adjusted)'!A516</f>
        <v>Evansdale</v>
      </c>
      <c r="B506" s="60" t="str">
        <f>'AU2017-EDB (Adjusted)'!E516</f>
        <v>OtagoNet</v>
      </c>
      <c r="C506" s="60" t="str">
        <f>IFERROR('AU2017-EDB (Adjusted)'!F516,)</f>
        <v>Dunedin city</v>
      </c>
      <c r="D506" s="65">
        <f>IFERROR('AU2017-EDB (Adjusted)'!H516,)</f>
        <v>1660</v>
      </c>
      <c r="E506" s="65">
        <f>IFERROR('AU2017-EDB (Adjusted)'!I516,)</f>
        <v>1750</v>
      </c>
      <c r="F506" s="65">
        <f>IFERROR('AU2017-EDB (Adjusted)'!J516,)</f>
        <v>1820</v>
      </c>
    </row>
    <row r="507" spans="1:6" x14ac:dyDescent="0.25">
      <c r="A507" s="60" t="str">
        <f>'AU2017-EDB (Adjusted)'!A517</f>
        <v>Nenthorn</v>
      </c>
      <c r="B507" s="60" t="str">
        <f>'AU2017-EDB (Adjusted)'!E517</f>
        <v>OtagoNet</v>
      </c>
      <c r="C507" s="60" t="str">
        <f>IFERROR('AU2017-EDB (Adjusted)'!F517,)</f>
        <v>Waitaki district</v>
      </c>
      <c r="D507" s="65">
        <f>IFERROR('AU2017-EDB (Adjusted)'!H517,)</f>
        <v>110</v>
      </c>
      <c r="E507" s="65">
        <f>IFERROR('AU2017-EDB (Adjusted)'!I517,)</f>
        <v>110</v>
      </c>
      <c r="F507" s="65">
        <f>IFERROR('AU2017-EDB (Adjusted)'!J517,)</f>
        <v>120</v>
      </c>
    </row>
    <row r="508" spans="1:6" x14ac:dyDescent="0.25">
      <c r="A508" s="60" t="str">
        <f>'AU2017-EDB (Adjusted)'!A518</f>
        <v>Waldronville</v>
      </c>
      <c r="B508" s="60" t="str">
        <f>'AU2017-EDB (Adjusted)'!E518</f>
        <v>Aurora Energy</v>
      </c>
      <c r="C508" s="60" t="str">
        <f>IFERROR('AU2017-EDB (Adjusted)'!F518,)</f>
        <v>Dunedin city</v>
      </c>
      <c r="D508" s="65">
        <f>IFERROR('AU2017-EDB (Adjusted)'!H518,)</f>
        <v>600</v>
      </c>
      <c r="E508" s="65">
        <f>IFERROR('AU2017-EDB (Adjusted)'!I518,)</f>
        <v>610</v>
      </c>
      <c r="F508" s="65">
        <f>IFERROR('AU2017-EDB (Adjusted)'!J518,)</f>
        <v>620</v>
      </c>
    </row>
    <row r="509" spans="1:6" x14ac:dyDescent="0.25">
      <c r="A509" s="60" t="str">
        <f>'AU2017-EDB (Adjusted)'!A519</f>
        <v>Wyllies Crossing</v>
      </c>
      <c r="B509" s="60" t="str">
        <f>'AU2017-EDB (Adjusted)'!E519</f>
        <v>Aurora Energy</v>
      </c>
      <c r="C509" s="60" t="str">
        <f>IFERROR('AU2017-EDB (Adjusted)'!F519,)</f>
        <v>Dunedin city</v>
      </c>
      <c r="D509" s="65">
        <f>IFERROR('AU2017-EDB (Adjusted)'!H519,)</f>
        <v>360</v>
      </c>
      <c r="E509" s="65">
        <f>IFERROR('AU2017-EDB (Adjusted)'!I519,)</f>
        <v>380</v>
      </c>
      <c r="F509" s="65">
        <f>IFERROR('AU2017-EDB (Adjusted)'!J519,)</f>
        <v>410</v>
      </c>
    </row>
    <row r="510" spans="1:6" x14ac:dyDescent="0.25">
      <c r="A510" s="60" t="str">
        <f>'AU2017-EDB (Adjusted)'!A520</f>
        <v>Saddle Hill</v>
      </c>
      <c r="B510" s="60" t="str">
        <f>'AU2017-EDB (Adjusted)'!E520</f>
        <v>Aurora Energy</v>
      </c>
      <c r="C510" s="60" t="str">
        <f>IFERROR('AU2017-EDB (Adjusted)'!F520,)</f>
        <v>Dunedin city</v>
      </c>
      <c r="D510" s="65">
        <f>IFERROR('AU2017-EDB (Adjusted)'!H520,)</f>
        <v>1110</v>
      </c>
      <c r="E510" s="65">
        <f>IFERROR('AU2017-EDB (Adjusted)'!I520,)</f>
        <v>1160</v>
      </c>
      <c r="F510" s="65">
        <f>IFERROR('AU2017-EDB (Adjusted)'!J520,)</f>
        <v>1220</v>
      </c>
    </row>
    <row r="511" spans="1:6" x14ac:dyDescent="0.25">
      <c r="A511" s="60" t="str">
        <f>'AU2017-EDB (Adjusted)'!A521</f>
        <v>Taieri</v>
      </c>
      <c r="B511" s="60" t="str">
        <f>'AU2017-EDB (Adjusted)'!E521</f>
        <v>Aurora Energy</v>
      </c>
      <c r="C511" s="60" t="str">
        <f>IFERROR('AU2017-EDB (Adjusted)'!F521,)</f>
        <v>Dunedin city</v>
      </c>
      <c r="D511" s="65">
        <f>IFERROR('AU2017-EDB (Adjusted)'!H521,)</f>
        <v>3190</v>
      </c>
      <c r="E511" s="65">
        <f>IFERROR('AU2017-EDB (Adjusted)'!I521,)</f>
        <v>3310</v>
      </c>
      <c r="F511" s="65">
        <f>IFERROR('AU2017-EDB (Adjusted)'!J521,)</f>
        <v>3440</v>
      </c>
    </row>
    <row r="512" spans="1:6" x14ac:dyDescent="0.25">
      <c r="A512" s="60" t="str">
        <f>'AU2017-EDB (Adjusted)'!A522</f>
        <v>Strath Taieri</v>
      </c>
      <c r="B512" s="60" t="str">
        <f>'AU2017-EDB (Adjusted)'!E522</f>
        <v>OtagoNet</v>
      </c>
      <c r="C512" s="60" t="str">
        <f>IFERROR('AU2017-EDB (Adjusted)'!F522,)</f>
        <v>Dunedin city</v>
      </c>
      <c r="D512" s="65">
        <f>IFERROR('AU2017-EDB (Adjusted)'!H522,)</f>
        <v>460</v>
      </c>
      <c r="E512" s="65">
        <f>IFERROR('AU2017-EDB (Adjusted)'!I522,)</f>
        <v>470</v>
      </c>
      <c r="F512" s="65">
        <f>IFERROR('AU2017-EDB (Adjusted)'!J522,)</f>
        <v>490</v>
      </c>
    </row>
    <row r="513" spans="1:6" x14ac:dyDescent="0.25">
      <c r="A513" s="60" t="str">
        <f>'AU2017-EDB (Adjusted)'!A523</f>
        <v>Maniototo</v>
      </c>
      <c r="B513" s="60" t="str">
        <f>'AU2017-EDB (Adjusted)'!E523</f>
        <v>OtagoNet</v>
      </c>
      <c r="C513" s="60" t="str">
        <f>IFERROR('AU2017-EDB (Adjusted)'!F523,)</f>
        <v>Central Otago district</v>
      </c>
      <c r="D513" s="65">
        <f>IFERROR('AU2017-EDB (Adjusted)'!H523,)</f>
        <v>1190</v>
      </c>
      <c r="E513" s="65">
        <f>IFERROR('AU2017-EDB (Adjusted)'!I523,)</f>
        <v>1220</v>
      </c>
      <c r="F513" s="65">
        <f>IFERROR('AU2017-EDB (Adjusted)'!J523,)</f>
        <v>1240</v>
      </c>
    </row>
    <row r="514" spans="1:6" x14ac:dyDescent="0.25">
      <c r="A514" s="60" t="str">
        <f>'AU2017-EDB (Adjusted)'!A524</f>
        <v>Wanaka</v>
      </c>
      <c r="B514" s="60" t="str">
        <f>'AU2017-EDB (Adjusted)'!E524</f>
        <v>Aurora Energy</v>
      </c>
      <c r="C514" s="60" t="str">
        <f>IFERROR('AU2017-EDB (Adjusted)'!F524,)</f>
        <v>Queenstown-Lakes district</v>
      </c>
      <c r="D514" s="65">
        <f>IFERROR('AU2017-EDB (Adjusted)'!H524,)</f>
        <v>9280</v>
      </c>
      <c r="E514" s="65">
        <f>IFERROR('AU2017-EDB (Adjusted)'!I524,)</f>
        <v>10600</v>
      </c>
      <c r="F514" s="65">
        <f>IFERROR('AU2017-EDB (Adjusted)'!J524,)</f>
        <v>11400</v>
      </c>
    </row>
    <row r="515" spans="1:6" x14ac:dyDescent="0.25">
      <c r="A515" s="60" t="str">
        <f>'AU2017-EDB (Adjusted)'!A525</f>
        <v>Milford</v>
      </c>
      <c r="B515" s="60" t="str">
        <f>'AU2017-EDB (Adjusted)'!E525</f>
        <v>None</v>
      </c>
      <c r="C515" s="60" t="str">
        <f>IFERROR('AU2017-EDB (Adjusted)'!F525,)</f>
        <v>Southland district</v>
      </c>
      <c r="D515" s="65">
        <f>IFERROR('AU2017-EDB (Adjusted)'!H525,)</f>
        <v>120</v>
      </c>
      <c r="E515" s="65">
        <f>IFERROR('AU2017-EDB (Adjusted)'!I525,)</f>
        <v>120</v>
      </c>
      <c r="F515" s="65">
        <f>IFERROR('AU2017-EDB (Adjusted)'!J525,)</f>
        <v>120</v>
      </c>
    </row>
    <row r="516" spans="1:6" x14ac:dyDescent="0.25">
      <c r="A516" s="60" t="str">
        <f>'AU2017-EDB (Adjusted)'!A526</f>
        <v>Glenorchy</v>
      </c>
      <c r="B516" s="60" t="str">
        <f>'AU2017-EDB (Adjusted)'!E526</f>
        <v>Aurora Energy</v>
      </c>
      <c r="C516" s="60" t="str">
        <f>IFERROR('AU2017-EDB (Adjusted)'!F526,)</f>
        <v>Queenstown-Lakes district</v>
      </c>
      <c r="D516" s="65">
        <f>IFERROR('AU2017-EDB (Adjusted)'!H526,)</f>
        <v>490</v>
      </c>
      <c r="E516" s="65">
        <f>IFERROR('AU2017-EDB (Adjusted)'!I526,)</f>
        <v>540</v>
      </c>
      <c r="F516" s="65">
        <f>IFERROR('AU2017-EDB (Adjusted)'!J526,)</f>
        <v>590</v>
      </c>
    </row>
    <row r="517" spans="1:6" x14ac:dyDescent="0.25">
      <c r="A517" s="60" t="str">
        <f>'AU2017-EDB (Adjusted)'!A527</f>
        <v>Andersons Bay</v>
      </c>
      <c r="B517" s="60" t="str">
        <f>'AU2017-EDB (Adjusted)'!E527</f>
        <v>Aurora Energy</v>
      </c>
      <c r="C517" s="60" t="str">
        <f>IFERROR('AU2017-EDB (Adjusted)'!F527,)</f>
        <v>Dunedin city</v>
      </c>
      <c r="D517" s="65">
        <f>IFERROR('AU2017-EDB (Adjusted)'!H527,)</f>
        <v>2580</v>
      </c>
      <c r="E517" s="65">
        <f>IFERROR('AU2017-EDB (Adjusted)'!I527,)</f>
        <v>2610</v>
      </c>
      <c r="F517" s="65">
        <f>IFERROR('AU2017-EDB (Adjusted)'!J527,)</f>
        <v>2650</v>
      </c>
    </row>
    <row r="518" spans="1:6" x14ac:dyDescent="0.25">
      <c r="A518" s="60" t="str">
        <f>'AU2017-EDB (Adjusted)'!A528</f>
        <v>Ravensbourne</v>
      </c>
      <c r="B518" s="60" t="str">
        <f>'AU2017-EDB (Adjusted)'!E528</f>
        <v>Aurora Energy</v>
      </c>
      <c r="C518" s="60" t="str">
        <f>IFERROR('AU2017-EDB (Adjusted)'!F528,)</f>
        <v>Dunedin city</v>
      </c>
      <c r="D518" s="65">
        <f>IFERROR('AU2017-EDB (Adjusted)'!H528,)</f>
        <v>1330</v>
      </c>
      <c r="E518" s="65">
        <f>IFERROR('AU2017-EDB (Adjusted)'!I528,)</f>
        <v>1340</v>
      </c>
      <c r="F518" s="65">
        <f>IFERROR('AU2017-EDB (Adjusted)'!J528,)</f>
        <v>1340</v>
      </c>
    </row>
    <row r="519" spans="1:6" x14ac:dyDescent="0.25">
      <c r="A519" s="60" t="str">
        <f>'AU2017-EDB (Adjusted)'!A529</f>
        <v>Broad Bay-Portobello</v>
      </c>
      <c r="B519" s="60" t="str">
        <f>'AU2017-EDB (Adjusted)'!E529</f>
        <v>Aurora Energy</v>
      </c>
      <c r="C519" s="60" t="str">
        <f>IFERROR('AU2017-EDB (Adjusted)'!F529,)</f>
        <v>Dunedin city</v>
      </c>
      <c r="D519" s="65">
        <f>IFERROR('AU2017-EDB (Adjusted)'!H529,)</f>
        <v>1200</v>
      </c>
      <c r="E519" s="65">
        <f>IFERROR('AU2017-EDB (Adjusted)'!I529,)</f>
        <v>1220</v>
      </c>
      <c r="F519" s="65">
        <f>IFERROR('AU2017-EDB (Adjusted)'!J529,)</f>
        <v>1240</v>
      </c>
    </row>
    <row r="520" spans="1:6" x14ac:dyDescent="0.25">
      <c r="A520" s="60" t="str">
        <f>'AU2017-EDB (Adjusted)'!A530</f>
        <v>Taiaroa-Cape Saunders</v>
      </c>
      <c r="B520" s="60" t="str">
        <f>'AU2017-EDB (Adjusted)'!E530</f>
        <v>Aurora Energy</v>
      </c>
      <c r="C520" s="60" t="str">
        <f>IFERROR('AU2017-EDB (Adjusted)'!F530,)</f>
        <v>Dunedin city</v>
      </c>
      <c r="D520" s="65">
        <f>IFERROR('AU2017-EDB (Adjusted)'!H530,)</f>
        <v>470</v>
      </c>
      <c r="E520" s="65">
        <f>IFERROR('AU2017-EDB (Adjusted)'!I530,)</f>
        <v>460</v>
      </c>
      <c r="F520" s="65">
        <f>IFERROR('AU2017-EDB (Adjusted)'!J530,)</f>
        <v>450</v>
      </c>
    </row>
    <row r="521" spans="1:6" x14ac:dyDescent="0.25">
      <c r="A521" s="60" t="str">
        <f>'AU2017-EDB (Adjusted)'!A531</f>
        <v>Sandymount</v>
      </c>
      <c r="B521" s="60" t="str">
        <f>'AU2017-EDB (Adjusted)'!E531</f>
        <v>Aurora Energy</v>
      </c>
      <c r="C521" s="60" t="str">
        <f>IFERROR('AU2017-EDB (Adjusted)'!F531,)</f>
        <v>Dunedin city</v>
      </c>
      <c r="D521" s="65">
        <f>IFERROR('AU2017-EDB (Adjusted)'!H531,)</f>
        <v>180</v>
      </c>
      <c r="E521" s="65">
        <f>IFERROR('AU2017-EDB (Adjusted)'!I531,)</f>
        <v>180</v>
      </c>
      <c r="F521" s="65">
        <f>IFERROR('AU2017-EDB (Adjusted)'!J531,)</f>
        <v>180</v>
      </c>
    </row>
    <row r="522" spans="1:6" x14ac:dyDescent="0.25">
      <c r="A522" s="60" t="str">
        <f>'AU2017-EDB (Adjusted)'!A532</f>
        <v>Benhar</v>
      </c>
      <c r="B522" s="60" t="str">
        <f>'AU2017-EDB (Adjusted)'!E532</f>
        <v>OtagoNet</v>
      </c>
      <c r="C522" s="60" t="str">
        <f>IFERROR('AU2017-EDB (Adjusted)'!F532,)</f>
        <v>Clutha district</v>
      </c>
      <c r="D522" s="65">
        <f>IFERROR('AU2017-EDB (Adjusted)'!H532,)</f>
        <v>100</v>
      </c>
      <c r="E522" s="65">
        <f>IFERROR('AU2017-EDB (Adjusted)'!I532,)</f>
        <v>110</v>
      </c>
      <c r="F522" s="65">
        <f>IFERROR('AU2017-EDB (Adjusted)'!J532,)</f>
        <v>110</v>
      </c>
    </row>
    <row r="523" spans="1:6" x14ac:dyDescent="0.25">
      <c r="A523" s="60" t="str">
        <f>'AU2017-EDB (Adjusted)'!A533</f>
        <v>Stirling</v>
      </c>
      <c r="B523" s="60" t="str">
        <f>'AU2017-EDB (Adjusted)'!E533</f>
        <v>OtagoNet</v>
      </c>
      <c r="C523" s="60" t="str">
        <f>IFERROR('AU2017-EDB (Adjusted)'!F533,)</f>
        <v>Clutha district</v>
      </c>
      <c r="D523" s="65">
        <f>IFERROR('AU2017-EDB (Adjusted)'!H533,)</f>
        <v>310</v>
      </c>
      <c r="E523" s="65">
        <f>IFERROR('AU2017-EDB (Adjusted)'!I533,)</f>
        <v>320</v>
      </c>
      <c r="F523" s="65">
        <f>IFERROR('AU2017-EDB (Adjusted)'!J533,)</f>
        <v>320</v>
      </c>
    </row>
    <row r="524" spans="1:6" x14ac:dyDescent="0.25">
      <c r="A524" s="60" t="str">
        <f>'AU2017-EDB (Adjusted)'!A534</f>
        <v>Bruce</v>
      </c>
      <c r="B524" s="60" t="str">
        <f>'AU2017-EDB (Adjusted)'!E534</f>
        <v>OtagoNet</v>
      </c>
      <c r="C524" s="60" t="str">
        <f>IFERROR('AU2017-EDB (Adjusted)'!F534,)</f>
        <v>Clutha district</v>
      </c>
      <c r="D524" s="65">
        <f>IFERROR('AU2017-EDB (Adjusted)'!H534,)</f>
        <v>3390</v>
      </c>
      <c r="E524" s="65">
        <f>IFERROR('AU2017-EDB (Adjusted)'!I534,)</f>
        <v>3500</v>
      </c>
      <c r="F524" s="65">
        <f>IFERROR('AU2017-EDB (Adjusted)'!J534,)</f>
        <v>3610</v>
      </c>
    </row>
    <row r="525" spans="1:6" x14ac:dyDescent="0.25">
      <c r="A525" s="60" t="str">
        <f>'AU2017-EDB (Adjusted)'!A535</f>
        <v>Clinton</v>
      </c>
      <c r="B525" s="60" t="str">
        <f>'AU2017-EDB (Adjusted)'!E535</f>
        <v>OtagoNet</v>
      </c>
      <c r="C525" s="60" t="str">
        <f>IFERROR('AU2017-EDB (Adjusted)'!F535,)</f>
        <v>Clutha district</v>
      </c>
      <c r="D525" s="65">
        <f>IFERROR('AU2017-EDB (Adjusted)'!H535,)</f>
        <v>280</v>
      </c>
      <c r="E525" s="65">
        <f>IFERROR('AU2017-EDB (Adjusted)'!I535,)</f>
        <v>260</v>
      </c>
      <c r="F525" s="65">
        <f>IFERROR('AU2017-EDB (Adjusted)'!J535,)</f>
        <v>250</v>
      </c>
    </row>
    <row r="526" spans="1:6" x14ac:dyDescent="0.25">
      <c r="A526" s="60" t="str">
        <f>'AU2017-EDB (Adjusted)'!A536</f>
        <v>Clutha</v>
      </c>
      <c r="B526" s="60" t="str">
        <f>'AU2017-EDB (Adjusted)'!E536</f>
        <v>OtagoNet</v>
      </c>
      <c r="C526" s="60" t="str">
        <f>IFERROR('AU2017-EDB (Adjusted)'!F536,)</f>
        <v>Clutha district</v>
      </c>
      <c r="D526" s="65">
        <f>IFERROR('AU2017-EDB (Adjusted)'!H536,)</f>
        <v>3530</v>
      </c>
      <c r="E526" s="65">
        <f>IFERROR('AU2017-EDB (Adjusted)'!I536,)</f>
        <v>3550</v>
      </c>
      <c r="F526" s="65">
        <f>IFERROR('AU2017-EDB (Adjusted)'!J536,)</f>
        <v>3560</v>
      </c>
    </row>
    <row r="527" spans="1:6" x14ac:dyDescent="0.25">
      <c r="A527" s="60" t="str">
        <f>'AU2017-EDB (Adjusted)'!A537</f>
        <v>Teviot</v>
      </c>
      <c r="B527" s="60" t="str">
        <f>'AU2017-EDB (Adjusted)'!E537</f>
        <v>Aurora Energy</v>
      </c>
      <c r="C527" s="60" t="str">
        <f>IFERROR('AU2017-EDB (Adjusted)'!F537,)</f>
        <v>Central Otago district</v>
      </c>
      <c r="D527" s="65">
        <f>IFERROR('AU2017-EDB (Adjusted)'!H537,)</f>
        <v>1100</v>
      </c>
      <c r="E527" s="65">
        <f>IFERROR('AU2017-EDB (Adjusted)'!I537,)</f>
        <v>1100</v>
      </c>
      <c r="F527" s="65">
        <f>IFERROR('AU2017-EDB (Adjusted)'!J537,)</f>
        <v>1090</v>
      </c>
    </row>
    <row r="528" spans="1:6" x14ac:dyDescent="0.25">
      <c r="A528" s="60" t="str">
        <f>'AU2017-EDB (Adjusted)'!A538</f>
        <v>Ranfurly</v>
      </c>
      <c r="B528" s="60" t="str">
        <f>'AU2017-EDB (Adjusted)'!E538</f>
        <v>OtagoNet</v>
      </c>
      <c r="C528" s="60" t="str">
        <f>IFERROR('AU2017-EDB (Adjusted)'!F538,)</f>
        <v>Central Otago district</v>
      </c>
      <c r="D528" s="65">
        <f>IFERROR('AU2017-EDB (Adjusted)'!H538,)</f>
        <v>680</v>
      </c>
      <c r="E528" s="65">
        <f>IFERROR('AU2017-EDB (Adjusted)'!I538,)</f>
        <v>670</v>
      </c>
      <c r="F528" s="65">
        <f>IFERROR('AU2017-EDB (Adjusted)'!J538,)</f>
        <v>660</v>
      </c>
    </row>
    <row r="529" spans="1:6" x14ac:dyDescent="0.25">
      <c r="A529" s="60" t="str">
        <f>'AU2017-EDB (Adjusted)'!A539</f>
        <v>Lake Hayes</v>
      </c>
      <c r="B529" s="60" t="str">
        <f>'AU2017-EDB (Adjusted)'!E539</f>
        <v>Aurora Energy</v>
      </c>
      <c r="C529" s="60" t="str">
        <f>IFERROR('AU2017-EDB (Adjusted)'!F539,)</f>
        <v>Queenstown-Lakes district</v>
      </c>
      <c r="D529" s="65">
        <f>IFERROR('AU2017-EDB (Adjusted)'!H539,)</f>
        <v>440</v>
      </c>
      <c r="E529" s="65">
        <f>IFERROR('AU2017-EDB (Adjusted)'!I539,)</f>
        <v>470</v>
      </c>
      <c r="F529" s="65">
        <f>IFERROR('AU2017-EDB (Adjusted)'!J539,)</f>
        <v>500</v>
      </c>
    </row>
    <row r="530" spans="1:6" x14ac:dyDescent="0.25">
      <c r="A530" s="60" t="str">
        <f>'AU2017-EDB (Adjusted)'!A540</f>
        <v>Matukituki</v>
      </c>
      <c r="B530" s="60" t="str">
        <f>'AU2017-EDB (Adjusted)'!E540</f>
        <v>Aurora Energy</v>
      </c>
      <c r="C530" s="60" t="str">
        <f>IFERROR('AU2017-EDB (Adjusted)'!F540,)</f>
        <v>Queenstown-Lakes district</v>
      </c>
      <c r="D530" s="65">
        <f>IFERROR('AU2017-EDB (Adjusted)'!H540,)</f>
        <v>480</v>
      </c>
      <c r="E530" s="65">
        <f>IFERROR('AU2017-EDB (Adjusted)'!I540,)</f>
        <v>900</v>
      </c>
      <c r="F530" s="65">
        <f>IFERROR('AU2017-EDB (Adjusted)'!J540,)</f>
        <v>1120</v>
      </c>
    </row>
    <row r="531" spans="1:6" x14ac:dyDescent="0.25">
      <c r="A531" s="60" t="str">
        <f>'AU2017-EDB (Adjusted)'!A541</f>
        <v>Inland Water-Lake Wanaka</v>
      </c>
      <c r="B531" s="60" t="str">
        <f>'AU2017-EDB (Adjusted)'!E541</f>
        <v>None</v>
      </c>
      <c r="C531" s="60" t="str">
        <f>IFERROR('AU2017-EDB (Adjusted)'!F541,)</f>
        <v>Queenstown-Lakes district</v>
      </c>
      <c r="D531" s="65">
        <f>IFERROR('AU2017-EDB (Adjusted)'!H541,)</f>
        <v>0</v>
      </c>
      <c r="E531" s="65">
        <f>IFERROR('AU2017-EDB (Adjusted)'!I541,)</f>
        <v>0</v>
      </c>
      <c r="F531" s="65">
        <f>IFERROR('AU2017-EDB (Adjusted)'!J541,)</f>
        <v>0</v>
      </c>
    </row>
    <row r="532" spans="1:6" x14ac:dyDescent="0.25">
      <c r="A532" s="60" t="str">
        <f>'AU2017-EDB (Adjusted)'!A542</f>
        <v>Outer Wakatipu</v>
      </c>
      <c r="B532" s="60" t="str">
        <f>'AU2017-EDB (Adjusted)'!E542</f>
        <v>Aurora Energy</v>
      </c>
      <c r="C532" s="60" t="str">
        <f>IFERROR('AU2017-EDB (Adjusted)'!F542,)</f>
        <v>Queenstown-Lakes district</v>
      </c>
      <c r="D532" s="65">
        <f>IFERROR('AU2017-EDB (Adjusted)'!H542,)</f>
        <v>820</v>
      </c>
      <c r="E532" s="65">
        <f>IFERROR('AU2017-EDB (Adjusted)'!I542,)</f>
        <v>890</v>
      </c>
      <c r="F532" s="65">
        <f>IFERROR('AU2017-EDB (Adjusted)'!J542,)</f>
        <v>960</v>
      </c>
    </row>
    <row r="533" spans="1:6" x14ac:dyDescent="0.25">
      <c r="A533" s="60" t="str">
        <f>'AU2017-EDB (Adjusted)'!A543</f>
        <v>Wakatipu Basin</v>
      </c>
      <c r="B533" s="60" t="str">
        <f>'AU2017-EDB (Adjusted)'!E543</f>
        <v>Aurora Energy</v>
      </c>
      <c r="C533" s="60" t="str">
        <f>IFERROR('AU2017-EDB (Adjusted)'!F543,)</f>
        <v>Queenstown-Lakes district</v>
      </c>
      <c r="D533" s="65">
        <f>IFERROR('AU2017-EDB (Adjusted)'!H543,)</f>
        <v>1580</v>
      </c>
      <c r="E533" s="65">
        <f>IFERROR('AU2017-EDB (Adjusted)'!I543,)</f>
        <v>2090</v>
      </c>
      <c r="F533" s="65">
        <f>IFERROR('AU2017-EDB (Adjusted)'!J543,)</f>
        <v>2210</v>
      </c>
    </row>
    <row r="534" spans="1:6" x14ac:dyDescent="0.25">
      <c r="A534" s="60" t="str">
        <f>'AU2017-EDB (Adjusted)'!A544</f>
        <v>Jacks Point</v>
      </c>
      <c r="B534" s="60" t="str">
        <f>'AU2017-EDB (Adjusted)'!E544</f>
        <v>Aurora Energy</v>
      </c>
      <c r="C534" s="60" t="str">
        <f>IFERROR('AU2017-EDB (Adjusted)'!F544,)</f>
        <v>Queenstown-Lakes district</v>
      </c>
      <c r="D534" s="65">
        <f>IFERROR('AU2017-EDB (Adjusted)'!H544,)</f>
        <v>840</v>
      </c>
      <c r="E534" s="65">
        <f>IFERROR('AU2017-EDB (Adjusted)'!I544,)</f>
        <v>1230</v>
      </c>
      <c r="F534" s="65">
        <f>IFERROR('AU2017-EDB (Adjusted)'!J544,)</f>
        <v>1620</v>
      </c>
    </row>
    <row r="535" spans="1:6" x14ac:dyDescent="0.25">
      <c r="A535" s="60" t="str">
        <f>'AU2017-EDB (Adjusted)'!A545</f>
        <v>Arrowtown</v>
      </c>
      <c r="B535" s="60" t="str">
        <f>'AU2017-EDB (Adjusted)'!E545</f>
        <v>Aurora Energy</v>
      </c>
      <c r="C535" s="60" t="str">
        <f>IFERROR('AU2017-EDB (Adjusted)'!F545,)</f>
        <v>Queenstown-Lakes district</v>
      </c>
      <c r="D535" s="65">
        <f>IFERROR('AU2017-EDB (Adjusted)'!H545,)</f>
        <v>2910</v>
      </c>
      <c r="E535" s="65">
        <f>IFERROR('AU2017-EDB (Adjusted)'!I545,)</f>
        <v>3030</v>
      </c>
      <c r="F535" s="65">
        <f>IFERROR('AU2017-EDB (Adjusted)'!J545,)</f>
        <v>3160</v>
      </c>
    </row>
    <row r="536" spans="1:6" x14ac:dyDescent="0.25">
      <c r="A536" s="60" t="str">
        <f>'AU2017-EDB (Adjusted)'!A546</f>
        <v>Balfour Community</v>
      </c>
      <c r="B536" s="60" t="str">
        <f>'AU2017-EDB (Adjusted)'!E546</f>
        <v>The Power Company</v>
      </c>
      <c r="C536" s="60" t="str">
        <f>IFERROR('AU2017-EDB (Adjusted)'!F546,)</f>
        <v>Southland district</v>
      </c>
      <c r="D536" s="65">
        <f>IFERROR('AU2017-EDB (Adjusted)'!H546,)</f>
        <v>130</v>
      </c>
      <c r="E536" s="65">
        <f>IFERROR('AU2017-EDB (Adjusted)'!I546,)</f>
        <v>130</v>
      </c>
      <c r="F536" s="65">
        <f>IFERROR('AU2017-EDB (Adjusted)'!J546,)</f>
        <v>130</v>
      </c>
    </row>
    <row r="537" spans="1:6" x14ac:dyDescent="0.25">
      <c r="A537" s="60" t="str">
        <f>'AU2017-EDB (Adjusted)'!A547</f>
        <v>Bay Road West</v>
      </c>
      <c r="B537" s="60" t="str">
        <f>'AU2017-EDB (Adjusted)'!E547</f>
        <v>The Power Company</v>
      </c>
      <c r="C537" s="60" t="str">
        <f>IFERROR('AU2017-EDB (Adjusted)'!F547,)</f>
        <v>Invercargill city</v>
      </c>
      <c r="D537" s="65">
        <f>IFERROR('AU2017-EDB (Adjusted)'!H547,)</f>
        <v>200</v>
      </c>
      <c r="E537" s="65">
        <f>IFERROR('AU2017-EDB (Adjusted)'!I547,)</f>
        <v>200</v>
      </c>
      <c r="F537" s="65">
        <f>IFERROR('AU2017-EDB (Adjusted)'!J547,)</f>
        <v>200</v>
      </c>
    </row>
    <row r="538" spans="1:6" x14ac:dyDescent="0.25">
      <c r="A538" s="60" t="str">
        <f>'AU2017-EDB (Adjusted)'!A548</f>
        <v>Charlton</v>
      </c>
      <c r="B538" s="60" t="str">
        <f>'AU2017-EDB (Adjusted)'!E548</f>
        <v>The Power Company</v>
      </c>
      <c r="C538" s="60" t="str">
        <f>IFERROR('AU2017-EDB (Adjusted)'!F548,)</f>
        <v>Gore district</v>
      </c>
      <c r="D538" s="65">
        <f>IFERROR('AU2017-EDB (Adjusted)'!H548,)</f>
        <v>720</v>
      </c>
      <c r="E538" s="65">
        <f>IFERROR('AU2017-EDB (Adjusted)'!I548,)</f>
        <v>700</v>
      </c>
      <c r="F538" s="65">
        <f>IFERROR('AU2017-EDB (Adjusted)'!J548,)</f>
        <v>680</v>
      </c>
    </row>
    <row r="539" spans="1:6" x14ac:dyDescent="0.25">
      <c r="A539" s="60" t="str">
        <f>'AU2017-EDB (Adjusted)'!A549</f>
        <v>Waikaia</v>
      </c>
      <c r="B539" s="60" t="str">
        <f>'AU2017-EDB (Adjusted)'!E549</f>
        <v>The Power Company</v>
      </c>
      <c r="C539" s="60" t="str">
        <f>IFERROR('AU2017-EDB (Adjusted)'!F549,)</f>
        <v>Southland district</v>
      </c>
      <c r="D539" s="65">
        <f>IFERROR('AU2017-EDB (Adjusted)'!H549,)</f>
        <v>1820</v>
      </c>
      <c r="E539" s="65">
        <f>IFERROR('AU2017-EDB (Adjusted)'!I549,)</f>
        <v>1850</v>
      </c>
      <c r="F539" s="65">
        <f>IFERROR('AU2017-EDB (Adjusted)'!J549,)</f>
        <v>1870</v>
      </c>
    </row>
    <row r="540" spans="1:6" x14ac:dyDescent="0.25">
      <c r="A540" s="60" t="str">
        <f>'AU2017-EDB (Adjusted)'!A550</f>
        <v>Kaweku</v>
      </c>
      <c r="B540" s="60" t="str">
        <f>'AU2017-EDB (Adjusted)'!E550</f>
        <v>The Power Company</v>
      </c>
      <c r="C540" s="60" t="str">
        <f>IFERROR('AU2017-EDB (Adjusted)'!F550,)</f>
        <v>Southland district</v>
      </c>
      <c r="D540" s="65">
        <f>IFERROR('AU2017-EDB (Adjusted)'!H550,)</f>
        <v>610</v>
      </c>
      <c r="E540" s="65">
        <f>IFERROR('AU2017-EDB (Adjusted)'!I550,)</f>
        <v>640</v>
      </c>
      <c r="F540" s="65">
        <f>IFERROR('AU2017-EDB (Adjusted)'!J550,)</f>
        <v>670</v>
      </c>
    </row>
    <row r="541" spans="1:6" x14ac:dyDescent="0.25">
      <c r="A541" s="60" t="str">
        <f>'AU2017-EDB (Adjusted)'!A551</f>
        <v>Windsor</v>
      </c>
      <c r="B541" s="60" t="str">
        <f>'AU2017-EDB (Adjusted)'!E551</f>
        <v>Electricity Invercargill</v>
      </c>
      <c r="C541" s="60" t="str">
        <f>IFERROR('AU2017-EDB (Adjusted)'!F551,)</f>
        <v>Invercargill city</v>
      </c>
      <c r="D541" s="65">
        <f>IFERROR('AU2017-EDB (Adjusted)'!H551,)</f>
        <v>3250</v>
      </c>
      <c r="E541" s="65">
        <f>IFERROR('AU2017-EDB (Adjusted)'!I551,)</f>
        <v>3260</v>
      </c>
      <c r="F541" s="65">
        <f>IFERROR('AU2017-EDB (Adjusted)'!J551,)</f>
        <v>3260</v>
      </c>
    </row>
    <row r="542" spans="1:6" x14ac:dyDescent="0.25">
      <c r="A542" s="60" t="str">
        <f>'AU2017-EDB (Adjusted)'!A552</f>
        <v>Richmond</v>
      </c>
      <c r="B542" s="60" t="str">
        <f>'AU2017-EDB (Adjusted)'!E552</f>
        <v>Electricity Invercargill</v>
      </c>
      <c r="C542" s="60" t="str">
        <f>IFERROR('AU2017-EDB (Adjusted)'!F552,)</f>
        <v>Invercargill city</v>
      </c>
      <c r="D542" s="65">
        <f>IFERROR('AU2017-EDB (Adjusted)'!H552,)</f>
        <v>2970</v>
      </c>
      <c r="E542" s="65">
        <f>IFERROR('AU2017-EDB (Adjusted)'!I552,)</f>
        <v>3000</v>
      </c>
      <c r="F542" s="65">
        <f>IFERROR('AU2017-EDB (Adjusted)'!J552,)</f>
        <v>3020</v>
      </c>
    </row>
    <row r="543" spans="1:6" x14ac:dyDescent="0.25">
      <c r="A543" s="60" t="str">
        <f>'AU2017-EDB (Adjusted)'!A553</f>
        <v>Otakaro Park</v>
      </c>
      <c r="B543" s="60" t="str">
        <f>'AU2017-EDB (Adjusted)'!E553</f>
        <v>Electricity Invercargill</v>
      </c>
      <c r="C543" s="60" t="str">
        <f>IFERROR('AU2017-EDB (Adjusted)'!F553,)</f>
        <v>Invercargill city</v>
      </c>
      <c r="D543" s="65">
        <f>IFERROR('AU2017-EDB (Adjusted)'!H553,)</f>
        <v>800</v>
      </c>
      <c r="E543" s="65">
        <f>IFERROR('AU2017-EDB (Adjusted)'!I553,)</f>
        <v>810</v>
      </c>
      <c r="F543" s="65">
        <f>IFERROR('AU2017-EDB (Adjusted)'!J553,)</f>
        <v>820</v>
      </c>
    </row>
    <row r="544" spans="1:6" x14ac:dyDescent="0.25">
      <c r="A544" s="60" t="str">
        <f>'AU2017-EDB (Adjusted)'!A554</f>
        <v>Crinan</v>
      </c>
      <c r="B544" s="60" t="str">
        <f>'AU2017-EDB (Adjusted)'!E554</f>
        <v>Electricity Invercargill</v>
      </c>
      <c r="C544" s="60" t="str">
        <f>IFERROR('AU2017-EDB (Adjusted)'!F554,)</f>
        <v>Invercargill city</v>
      </c>
      <c r="D544" s="65">
        <f>IFERROR('AU2017-EDB (Adjusted)'!H554,)</f>
        <v>1880</v>
      </c>
      <c r="E544" s="65">
        <f>IFERROR('AU2017-EDB (Adjusted)'!I554,)</f>
        <v>1880</v>
      </c>
      <c r="F544" s="65">
        <f>IFERROR('AU2017-EDB (Adjusted)'!J554,)</f>
        <v>1880</v>
      </c>
    </row>
    <row r="545" spans="1:6" x14ac:dyDescent="0.25">
      <c r="A545" s="60" t="str">
        <f>'AU2017-EDB (Adjusted)'!A555</f>
        <v>Bluff</v>
      </c>
      <c r="B545" s="60" t="str">
        <f>'AU2017-EDB (Adjusted)'!E555</f>
        <v>Electricity Invercargill</v>
      </c>
      <c r="C545" s="60" t="str">
        <f>IFERROR('AU2017-EDB (Adjusted)'!F555,)</f>
        <v>Invercargill city</v>
      </c>
      <c r="D545" s="65">
        <f>IFERROR('AU2017-EDB (Adjusted)'!H555,)</f>
        <v>1850</v>
      </c>
      <c r="E545" s="65">
        <f>IFERROR('AU2017-EDB (Adjusted)'!I555,)</f>
        <v>1840</v>
      </c>
      <c r="F545" s="65">
        <f>IFERROR('AU2017-EDB (Adjusted)'!J555,)</f>
        <v>1840</v>
      </c>
    </row>
    <row r="546" spans="1:6" x14ac:dyDescent="0.25">
      <c r="A546" s="60" t="str">
        <f>'AU2017-EDB (Adjusted)'!A556</f>
        <v>Otautau</v>
      </c>
      <c r="B546" s="60" t="str">
        <f>'AU2017-EDB (Adjusted)'!E556</f>
        <v>The Power Company</v>
      </c>
      <c r="C546" s="60" t="str">
        <f>IFERROR('AU2017-EDB (Adjusted)'!F556,)</f>
        <v>Southland district</v>
      </c>
      <c r="D546" s="65">
        <f>IFERROR('AU2017-EDB (Adjusted)'!H556,)</f>
        <v>670</v>
      </c>
      <c r="E546" s="65">
        <f>IFERROR('AU2017-EDB (Adjusted)'!I556,)</f>
        <v>660</v>
      </c>
      <c r="F546" s="65">
        <f>IFERROR('AU2017-EDB (Adjusted)'!J556,)</f>
        <v>650</v>
      </c>
    </row>
    <row r="547" spans="1:6" x14ac:dyDescent="0.25">
      <c r="A547" s="60" t="str">
        <f>'AU2017-EDB (Adjusted)'!A557</f>
        <v>Mararoa River</v>
      </c>
      <c r="B547" s="60" t="str">
        <f>'AU2017-EDB (Adjusted)'!E557</f>
        <v>The Power Company</v>
      </c>
      <c r="C547" s="60" t="str">
        <f>IFERROR('AU2017-EDB (Adjusted)'!F557,)</f>
        <v>Southland district</v>
      </c>
      <c r="D547" s="65">
        <f>IFERROR('AU2017-EDB (Adjusted)'!H557,)</f>
        <v>1730</v>
      </c>
      <c r="E547" s="65">
        <f>IFERROR('AU2017-EDB (Adjusted)'!I557,)</f>
        <v>1800</v>
      </c>
      <c r="F547" s="65">
        <f>IFERROR('AU2017-EDB (Adjusted)'!J557,)</f>
        <v>1860</v>
      </c>
    </row>
    <row r="548" spans="1:6" x14ac:dyDescent="0.25">
      <c r="A548" s="60" t="str">
        <f>'AU2017-EDB (Adjusted)'!A558</f>
        <v>Fiordland</v>
      </c>
      <c r="B548" s="60" t="str">
        <f>'AU2017-EDB (Adjusted)'!E558</f>
        <v>The Power Company</v>
      </c>
      <c r="C548" s="60" t="str">
        <f>IFERROR('AU2017-EDB (Adjusted)'!F558,)</f>
        <v>Southland district</v>
      </c>
      <c r="D548" s="65">
        <f>IFERROR('AU2017-EDB (Adjusted)'!H558,)</f>
        <v>10</v>
      </c>
      <c r="E548" s="65">
        <f>IFERROR('AU2017-EDB (Adjusted)'!I558,)</f>
        <v>10</v>
      </c>
      <c r="F548" s="65">
        <f>IFERROR('AU2017-EDB (Adjusted)'!J558,)</f>
        <v>10</v>
      </c>
    </row>
    <row r="549" spans="1:6" x14ac:dyDescent="0.25">
      <c r="A549" s="60" t="str">
        <f>'AU2017-EDB (Adjusted)'!A559</f>
        <v>Inland Water-Lake Manapouri</v>
      </c>
      <c r="B549" s="60" t="str">
        <f>'AU2017-EDB (Adjusted)'!E559</f>
        <v>None</v>
      </c>
      <c r="C549" s="60" t="str">
        <f>IFERROR('AU2017-EDB (Adjusted)'!F559,)</f>
        <v>Southland district</v>
      </c>
      <c r="D549" s="65">
        <f>IFERROR('AU2017-EDB (Adjusted)'!H559,)</f>
        <v>0</v>
      </c>
      <c r="E549" s="65">
        <f>IFERROR('AU2017-EDB (Adjusted)'!I559,)</f>
        <v>0</v>
      </c>
      <c r="F549" s="65">
        <f>IFERROR('AU2017-EDB (Adjusted)'!J559,)</f>
        <v>0</v>
      </c>
    </row>
    <row r="550" spans="1:6" x14ac:dyDescent="0.25">
      <c r="A550" s="60" t="str">
        <f>'AU2017-EDB (Adjusted)'!A560</f>
        <v>Inland Water-Lake Hauroko</v>
      </c>
      <c r="B550" s="60" t="str">
        <f>'AU2017-EDB (Adjusted)'!E560</f>
        <v>None</v>
      </c>
      <c r="C550" s="60" t="str">
        <f>IFERROR('AU2017-EDB (Adjusted)'!F560,)</f>
        <v>Southland district</v>
      </c>
      <c r="D550" s="65">
        <f>IFERROR('AU2017-EDB (Adjusted)'!H560,)</f>
        <v>0</v>
      </c>
      <c r="E550" s="65">
        <f>IFERROR('AU2017-EDB (Adjusted)'!I560,)</f>
        <v>0</v>
      </c>
      <c r="F550" s="65">
        <f>IFERROR('AU2017-EDB (Adjusted)'!J560,)</f>
        <v>0</v>
      </c>
    </row>
    <row r="551" spans="1:6" x14ac:dyDescent="0.25">
      <c r="A551" s="60" t="str">
        <f>'AU2017-EDB (Adjusted)'!A561</f>
        <v>Stewart Island</v>
      </c>
      <c r="B551" s="60" t="str">
        <f>'AU2017-EDB (Adjusted)'!E561</f>
        <v>None</v>
      </c>
      <c r="C551" s="60" t="str">
        <f>IFERROR('AU2017-EDB (Adjusted)'!F561,)</f>
        <v>Southland district</v>
      </c>
      <c r="D551" s="65">
        <f>IFERROR('AU2017-EDB (Adjusted)'!H561,)</f>
        <v>430</v>
      </c>
      <c r="E551" s="65">
        <f>IFERROR('AU2017-EDB (Adjusted)'!I561,)</f>
        <v>440</v>
      </c>
      <c r="F551" s="65">
        <f>IFERROR('AU2017-EDB (Adjusted)'!J561,)</f>
        <v>450</v>
      </c>
    </row>
    <row r="552" spans="1:6" x14ac:dyDescent="0.25">
      <c r="A552" s="60" t="str">
        <f>'AU2017-EDB (Adjusted)'!A562</f>
        <v>Inlet-Hokianga Harbour</v>
      </c>
      <c r="B552" s="60" t="str">
        <f>'AU2017-EDB (Adjusted)'!E562</f>
        <v>None</v>
      </c>
      <c r="C552" s="60" t="str">
        <f>IFERROR('AU2017-EDB (Adjusted)'!F562,)</f>
        <v>Far North district</v>
      </c>
      <c r="D552" s="65">
        <f>IFERROR('AU2017-EDB (Adjusted)'!H562,)</f>
        <v>0</v>
      </c>
      <c r="E552" s="65">
        <f>IFERROR('AU2017-EDB (Adjusted)'!I562,)</f>
        <v>0</v>
      </c>
      <c r="F552" s="65">
        <f>IFERROR('AU2017-EDB (Adjusted)'!J562,)</f>
        <v>0</v>
      </c>
    </row>
    <row r="553" spans="1:6" x14ac:dyDescent="0.25">
      <c r="A553" s="60" t="str">
        <f>'AU2017-EDB (Adjusted)'!A563</f>
        <v>Inlet-Port Napier</v>
      </c>
      <c r="B553" s="60" t="str">
        <f>'AU2017-EDB (Adjusted)'!E563</f>
        <v>None</v>
      </c>
      <c r="C553" s="60">
        <f>IFERROR('AU2017-EDB (Adjusted)'!F563,)</f>
        <v>0</v>
      </c>
      <c r="D553" s="65">
        <f>IFERROR('AU2017-EDB (Adjusted)'!H563,)</f>
        <v>0</v>
      </c>
      <c r="E553" s="65">
        <f>IFERROR('AU2017-EDB (Adjusted)'!I563,)</f>
        <v>0</v>
      </c>
      <c r="F553" s="65">
        <f>IFERROR('AU2017-EDB (Adjusted)'!J563,)</f>
        <v>0</v>
      </c>
    </row>
    <row r="554" spans="1:6" x14ac:dyDescent="0.25">
      <c r="A554" s="60" t="str">
        <f>'AU2017-EDB (Adjusted)'!A564</f>
        <v>Oceanic-Tasman Region</v>
      </c>
      <c r="B554" s="60" t="str">
        <f>'AU2017-EDB (Adjusted)'!E564</f>
        <v>None</v>
      </c>
      <c r="C554" s="60" t="str">
        <f>IFERROR('AU2017-EDB (Adjusted)'!F564,)</f>
        <v>Tasman district</v>
      </c>
      <c r="D554" s="65">
        <f>IFERROR('AU2017-EDB (Adjusted)'!H564,)</f>
        <v>0</v>
      </c>
      <c r="E554" s="65">
        <f>IFERROR('AU2017-EDB (Adjusted)'!I564,)</f>
        <v>0</v>
      </c>
      <c r="F554" s="65">
        <f>IFERROR('AU2017-EDB (Adjusted)'!J564,)</f>
        <v>0</v>
      </c>
    </row>
    <row r="555" spans="1:6" x14ac:dyDescent="0.25">
      <c r="A555" s="60" t="str">
        <f>'AU2017-EDB (Adjusted)'!A565</f>
        <v>Oceanic-Nelson Region</v>
      </c>
      <c r="B555" s="60" t="str">
        <f>'AU2017-EDB (Adjusted)'!E565</f>
        <v>None</v>
      </c>
      <c r="C555" s="60">
        <f>IFERROR('AU2017-EDB (Adjusted)'!F565,)</f>
        <v>0</v>
      </c>
      <c r="D555" s="65">
        <f>IFERROR('AU2017-EDB (Adjusted)'!H565,)</f>
        <v>0</v>
      </c>
      <c r="E555" s="65">
        <f>IFERROR('AU2017-EDB (Adjusted)'!I565,)</f>
        <v>0</v>
      </c>
      <c r="F555" s="65">
        <f>IFERROR('AU2017-EDB (Adjusted)'!J565,)</f>
        <v>0</v>
      </c>
    </row>
    <row r="556" spans="1:6" x14ac:dyDescent="0.25">
      <c r="A556" s="60" t="str">
        <f>'AU2017-EDB (Adjusted)'!A566</f>
        <v>Oceanic-Marlborough Region</v>
      </c>
      <c r="B556" s="60" t="str">
        <f>'AU2017-EDB (Adjusted)'!E566</f>
        <v>None</v>
      </c>
      <c r="C556" s="60">
        <f>IFERROR('AU2017-EDB (Adjusted)'!F566,)</f>
        <v>0</v>
      </c>
      <c r="D556" s="65">
        <f>IFERROR('AU2017-EDB (Adjusted)'!H566,)</f>
        <v>0</v>
      </c>
      <c r="E556" s="65">
        <f>IFERROR('AU2017-EDB (Adjusted)'!I566,)</f>
        <v>0</v>
      </c>
      <c r="F556" s="65">
        <f>IFERROR('AU2017-EDB (Adjusted)'!J566,)</f>
        <v>0</v>
      </c>
    </row>
    <row r="557" spans="1:6" x14ac:dyDescent="0.25">
      <c r="A557" s="60" t="str">
        <f>'AU2017-EDB (Adjusted)'!A567</f>
        <v>Oceanic-West Coast Region</v>
      </c>
      <c r="B557" s="60" t="str">
        <f>'AU2017-EDB (Adjusted)'!E567</f>
        <v>None</v>
      </c>
      <c r="C557" s="60">
        <f>IFERROR('AU2017-EDB (Adjusted)'!F567,)</f>
        <v>0</v>
      </c>
      <c r="D557" s="65">
        <f>IFERROR('AU2017-EDB (Adjusted)'!H567,)</f>
        <v>0</v>
      </c>
      <c r="E557" s="65">
        <f>IFERROR('AU2017-EDB (Adjusted)'!I567,)</f>
        <v>0</v>
      </c>
      <c r="F557" s="65">
        <f>IFERROR('AU2017-EDB (Adjusted)'!J567,)</f>
        <v>0</v>
      </c>
    </row>
    <row r="558" spans="1:6" x14ac:dyDescent="0.25">
      <c r="A558" s="60" t="str">
        <f>'AU2017-EDB (Adjusted)'!A568</f>
        <v>Inlet-Port Lyttelton</v>
      </c>
      <c r="B558" s="60" t="str">
        <f>'AU2017-EDB (Adjusted)'!E568</f>
        <v>None</v>
      </c>
      <c r="C558" s="60" t="str">
        <f>IFERROR('AU2017-EDB (Adjusted)'!F568,)</f>
        <v>Christchurch city</v>
      </c>
      <c r="D558" s="65">
        <f>IFERROR('AU2017-EDB (Adjusted)'!H568,)</f>
        <v>0</v>
      </c>
      <c r="E558" s="65">
        <f>IFERROR('AU2017-EDB (Adjusted)'!I568,)</f>
        <v>0</v>
      </c>
      <c r="F558" s="65">
        <f>IFERROR('AU2017-EDB (Adjusted)'!J568,)</f>
        <v>0</v>
      </c>
    </row>
    <row r="559" spans="1:6" x14ac:dyDescent="0.25">
      <c r="A559" s="60" t="str">
        <f>'AU2017-EDB (Adjusted)'!A569</f>
        <v>Inlets-Banks Peninsula Bays</v>
      </c>
      <c r="B559" s="60" t="str">
        <f>'AU2017-EDB (Adjusted)'!E569</f>
        <v>None</v>
      </c>
      <c r="C559" s="60" t="str">
        <f>IFERROR('AU2017-EDB (Adjusted)'!F569,)</f>
        <v>Christchurch city</v>
      </c>
      <c r="D559" s="65">
        <f>IFERROR('AU2017-EDB (Adjusted)'!H569,)</f>
        <v>0</v>
      </c>
      <c r="E559" s="65">
        <f>IFERROR('AU2017-EDB (Adjusted)'!I569,)</f>
        <v>0</v>
      </c>
      <c r="F559" s="65">
        <f>IFERROR('AU2017-EDB (Adjusted)'!J569,)</f>
        <v>0</v>
      </c>
    </row>
    <row r="560" spans="1:6" x14ac:dyDescent="0.25">
      <c r="A560" s="60" t="str">
        <f>'AU2017-EDB (Adjusted)'!A570</f>
        <v>Hillsborough West</v>
      </c>
      <c r="B560" s="60" t="str">
        <f>'AU2017-EDB (Adjusted)'!E570</f>
        <v>Vector Lines</v>
      </c>
      <c r="C560" s="60" t="str">
        <f>IFERROR('AU2017-EDB (Adjusted)'!F570,)</f>
        <v>Auckland</v>
      </c>
      <c r="D560" s="65">
        <f>IFERROR('AU2017-EDB (Adjusted)'!H570,)</f>
        <v>9080</v>
      </c>
      <c r="E560" s="65">
        <f>IFERROR('AU2017-EDB (Adjusted)'!I570,)</f>
        <v>9800</v>
      </c>
      <c r="F560" s="65">
        <f>IFERROR('AU2017-EDB (Adjusted)'!J570,)</f>
        <v>10300</v>
      </c>
    </row>
    <row r="561" spans="1:6" x14ac:dyDescent="0.25">
      <c r="A561" s="60" t="str">
        <f>'AU2017-EDB (Adjusted)'!A571</f>
        <v>Three Kings Islands</v>
      </c>
      <c r="B561" s="60" t="str">
        <f>'AU2017-EDB (Adjusted)'!E571</f>
        <v>None</v>
      </c>
      <c r="C561" s="60">
        <f>IFERROR('AU2017-EDB (Adjusted)'!F571,)</f>
        <v>0</v>
      </c>
      <c r="D561" s="65">
        <f>IFERROR('AU2017-EDB (Adjusted)'!H571,)</f>
        <v>0</v>
      </c>
      <c r="E561" s="65">
        <f>IFERROR('AU2017-EDB (Adjusted)'!I571,)</f>
        <v>0</v>
      </c>
      <c r="F561" s="65">
        <f>IFERROR('AU2017-EDB (Adjusted)'!J571,)</f>
        <v>0</v>
      </c>
    </row>
    <row r="562" spans="1:6" x14ac:dyDescent="0.25">
      <c r="A562" s="60" t="str">
        <f>'AU2017-EDB (Adjusted)'!A572</f>
        <v>Oceanic-Northland Region</v>
      </c>
      <c r="B562" s="60" t="str">
        <f>'AU2017-EDB (Adjusted)'!E572</f>
        <v>None</v>
      </c>
      <c r="C562" s="60">
        <f>IFERROR('AU2017-EDB (Adjusted)'!F572,)</f>
        <v>0</v>
      </c>
      <c r="D562" s="65">
        <f>IFERROR('AU2017-EDB (Adjusted)'!H572,)</f>
        <v>0</v>
      </c>
      <c r="E562" s="65">
        <f>IFERROR('AU2017-EDB (Adjusted)'!I572,)</f>
        <v>0</v>
      </c>
      <c r="F562" s="65">
        <f>IFERROR('AU2017-EDB (Adjusted)'!J572,)</f>
        <v>0</v>
      </c>
    </row>
    <row r="563" spans="1:6" x14ac:dyDescent="0.25">
      <c r="A563" s="60" t="str">
        <f>'AU2017-EDB (Adjusted)'!A573</f>
        <v>Inlet-Rangaunu Harbour</v>
      </c>
      <c r="B563" s="60" t="str">
        <f>'AU2017-EDB (Adjusted)'!E573</f>
        <v>None</v>
      </c>
      <c r="C563" s="60" t="str">
        <f>IFERROR('AU2017-EDB (Adjusted)'!F573,)</f>
        <v>Far North district</v>
      </c>
      <c r="D563" s="65">
        <f>IFERROR('AU2017-EDB (Adjusted)'!H573,)</f>
        <v>0</v>
      </c>
      <c r="E563" s="65">
        <f>IFERROR('AU2017-EDB (Adjusted)'!I573,)</f>
        <v>0</v>
      </c>
      <c r="F563" s="65">
        <f>IFERROR('AU2017-EDB (Adjusted)'!J573,)</f>
        <v>0</v>
      </c>
    </row>
    <row r="564" spans="1:6" x14ac:dyDescent="0.25">
      <c r="A564" s="60" t="str">
        <f>'AU2017-EDB (Adjusted)'!A574</f>
        <v>Inlet-Doubtless Bay</v>
      </c>
      <c r="B564" s="60" t="str">
        <f>'AU2017-EDB (Adjusted)'!E574</f>
        <v>None</v>
      </c>
      <c r="C564" s="60">
        <f>IFERROR('AU2017-EDB (Adjusted)'!F574,)</f>
        <v>0</v>
      </c>
      <c r="D564" s="65">
        <f>IFERROR('AU2017-EDB (Adjusted)'!H574,)</f>
        <v>0</v>
      </c>
      <c r="E564" s="65">
        <f>IFERROR('AU2017-EDB (Adjusted)'!I574,)</f>
        <v>0</v>
      </c>
      <c r="F564" s="65">
        <f>IFERROR('AU2017-EDB (Adjusted)'!J574,)</f>
        <v>0</v>
      </c>
    </row>
    <row r="565" spans="1:6" x14ac:dyDescent="0.25">
      <c r="A565" s="60" t="str">
        <f>'AU2017-EDB (Adjusted)'!A575</f>
        <v>Inlet-Whangaroa Harbour</v>
      </c>
      <c r="B565" s="60" t="str">
        <f>'AU2017-EDB (Adjusted)'!E575</f>
        <v>Top Energy</v>
      </c>
      <c r="C565" s="60" t="str">
        <f>IFERROR('AU2017-EDB (Adjusted)'!F575,)</f>
        <v>Far North district</v>
      </c>
      <c r="D565" s="65">
        <f>IFERROR('AU2017-EDB (Adjusted)'!H575,)</f>
        <v>20</v>
      </c>
      <c r="E565" s="65">
        <f>IFERROR('AU2017-EDB (Adjusted)'!I575,)</f>
        <v>20</v>
      </c>
      <c r="F565" s="65">
        <f>IFERROR('AU2017-EDB (Adjusted)'!J575,)</f>
        <v>20</v>
      </c>
    </row>
    <row r="566" spans="1:6" x14ac:dyDescent="0.25">
      <c r="A566" s="60" t="str">
        <f>'AU2017-EDB (Adjusted)'!A576</f>
        <v>Inlet-Bay of Islands</v>
      </c>
      <c r="B566" s="60" t="str">
        <f>'AU2017-EDB (Adjusted)'!E576</f>
        <v>Top Energy</v>
      </c>
      <c r="C566" s="60" t="str">
        <f>IFERROR('AU2017-EDB (Adjusted)'!F576,)</f>
        <v>Far North district</v>
      </c>
      <c r="D566" s="65">
        <f>IFERROR('AU2017-EDB (Adjusted)'!H576,)</f>
        <v>10</v>
      </c>
      <c r="E566" s="65">
        <f>IFERROR('AU2017-EDB (Adjusted)'!I576,)</f>
        <v>10</v>
      </c>
      <c r="F566" s="65">
        <f>IFERROR('AU2017-EDB (Adjusted)'!J576,)</f>
        <v>10</v>
      </c>
    </row>
    <row r="567" spans="1:6" x14ac:dyDescent="0.25">
      <c r="A567" s="60" t="str">
        <f>'AU2017-EDB (Adjusted)'!A577</f>
        <v>Inlet-Mangawhai Harbour</v>
      </c>
      <c r="B567" s="60" t="str">
        <f>'AU2017-EDB (Adjusted)'!E577</f>
        <v>None</v>
      </c>
      <c r="C567" s="60" t="str">
        <f>IFERROR('AU2017-EDB (Adjusted)'!F577,)</f>
        <v>Kaipara district</v>
      </c>
      <c r="D567" s="65">
        <f>IFERROR('AU2017-EDB (Adjusted)'!H577,)</f>
        <v>0</v>
      </c>
      <c r="E567" s="65">
        <f>IFERROR('AU2017-EDB (Adjusted)'!I577,)</f>
        <v>0</v>
      </c>
      <c r="F567" s="65">
        <f>IFERROR('AU2017-EDB (Adjusted)'!J577,)</f>
        <v>0</v>
      </c>
    </row>
    <row r="568" spans="1:6" x14ac:dyDescent="0.25">
      <c r="A568" s="60" t="str">
        <f>'AU2017-EDB (Adjusted)'!A578</f>
        <v>Mokohinau Island</v>
      </c>
      <c r="B568" s="60" t="str">
        <f>'AU2017-EDB (Adjusted)'!E578</f>
        <v>None</v>
      </c>
      <c r="C568" s="60" t="str">
        <f>IFERROR('AU2017-EDB (Adjusted)'!F578,)</f>
        <v>Auckland</v>
      </c>
      <c r="D568" s="65">
        <f>IFERROR('AU2017-EDB (Adjusted)'!H578,)</f>
        <v>0</v>
      </c>
      <c r="E568" s="65">
        <f>IFERROR('AU2017-EDB (Adjusted)'!I578,)</f>
        <v>0</v>
      </c>
      <c r="F568" s="65">
        <f>IFERROR('AU2017-EDB (Adjusted)'!J578,)</f>
        <v>0</v>
      </c>
    </row>
    <row r="569" spans="1:6" x14ac:dyDescent="0.25">
      <c r="A569" s="60" t="str">
        <f>'AU2017-EDB (Adjusted)'!A579</f>
        <v>Little Barrier Island</v>
      </c>
      <c r="B569" s="60" t="str">
        <f>'AU2017-EDB (Adjusted)'!E579</f>
        <v>None</v>
      </c>
      <c r="C569" s="60" t="str">
        <f>IFERROR('AU2017-EDB (Adjusted)'!F579,)</f>
        <v>Auckland</v>
      </c>
      <c r="D569" s="65">
        <f>IFERROR('AU2017-EDB (Adjusted)'!H579,)</f>
        <v>0</v>
      </c>
      <c r="E569" s="65">
        <f>IFERROR('AU2017-EDB (Adjusted)'!I579,)</f>
        <v>0</v>
      </c>
      <c r="F569" s="65">
        <f>IFERROR('AU2017-EDB (Adjusted)'!J579,)</f>
        <v>0</v>
      </c>
    </row>
    <row r="570" spans="1:6" x14ac:dyDescent="0.25">
      <c r="A570" s="60" t="str">
        <f>'AU2017-EDB (Adjusted)'!A580</f>
        <v>Kaikoura and Rangiahua Islands</v>
      </c>
      <c r="B570" s="60" t="str">
        <f>'AU2017-EDB (Adjusted)'!E580</f>
        <v>None</v>
      </c>
      <c r="C570" s="60" t="str">
        <f>IFERROR('AU2017-EDB (Adjusted)'!F580,)</f>
        <v>Auckland</v>
      </c>
      <c r="D570" s="65">
        <f>IFERROR('AU2017-EDB (Adjusted)'!H580,)</f>
        <v>40</v>
      </c>
      <c r="E570" s="65">
        <f>IFERROR('AU2017-EDB (Adjusted)'!I580,)</f>
        <v>50</v>
      </c>
      <c r="F570" s="65">
        <f>IFERROR('AU2017-EDB (Adjusted)'!J580,)</f>
        <v>50</v>
      </c>
    </row>
    <row r="571" spans="1:6" x14ac:dyDescent="0.25">
      <c r="A571" s="60" t="str">
        <f>'AU2017-EDB (Adjusted)'!A581</f>
        <v>Inlet-Port Fitzroy</v>
      </c>
      <c r="B571" s="60" t="str">
        <f>'AU2017-EDB (Adjusted)'!E581</f>
        <v>None</v>
      </c>
      <c r="C571" s="60" t="str">
        <f>IFERROR('AU2017-EDB (Adjusted)'!F581,)</f>
        <v>Auckland</v>
      </c>
      <c r="D571" s="65">
        <f>IFERROR('AU2017-EDB (Adjusted)'!H581,)</f>
        <v>0</v>
      </c>
      <c r="E571" s="65">
        <f>IFERROR('AU2017-EDB (Adjusted)'!I581,)</f>
        <v>0</v>
      </c>
      <c r="F571" s="65">
        <f>IFERROR('AU2017-EDB (Adjusted)'!J581,)</f>
        <v>0</v>
      </c>
    </row>
    <row r="572" spans="1:6" x14ac:dyDescent="0.25">
      <c r="A572" s="60" t="str">
        <f>'AU2017-EDB (Adjusted)'!A582</f>
        <v>Cape Barrier</v>
      </c>
      <c r="B572" s="60" t="str">
        <f>'AU2017-EDB (Adjusted)'!E582</f>
        <v>None</v>
      </c>
      <c r="C572" s="60" t="str">
        <f>IFERROR('AU2017-EDB (Adjusted)'!F582,)</f>
        <v>Auckland</v>
      </c>
      <c r="D572" s="65">
        <f>IFERROR('AU2017-EDB (Adjusted)'!H582,)</f>
        <v>0</v>
      </c>
      <c r="E572" s="65">
        <f>IFERROR('AU2017-EDB (Adjusted)'!I582,)</f>
        <v>0</v>
      </c>
      <c r="F572" s="65">
        <f>IFERROR('AU2017-EDB (Adjusted)'!J582,)</f>
        <v>0</v>
      </c>
    </row>
    <row r="573" spans="1:6" x14ac:dyDescent="0.25">
      <c r="A573" s="60" t="str">
        <f>'AU2017-EDB (Adjusted)'!A583</f>
        <v>Rakitu Island</v>
      </c>
      <c r="B573" s="60" t="str">
        <f>'AU2017-EDB (Adjusted)'!E583</f>
        <v>None</v>
      </c>
      <c r="C573" s="60" t="str">
        <f>IFERROR('AU2017-EDB (Adjusted)'!F583,)</f>
        <v>Auckland</v>
      </c>
      <c r="D573" s="65">
        <f>IFERROR('AU2017-EDB (Adjusted)'!H583,)</f>
        <v>0</v>
      </c>
      <c r="E573" s="65">
        <f>IFERROR('AU2017-EDB (Adjusted)'!I583,)</f>
        <v>0</v>
      </c>
      <c r="F573" s="65">
        <f>IFERROR('AU2017-EDB (Adjusted)'!J583,)</f>
        <v>0</v>
      </c>
    </row>
    <row r="574" spans="1:6" x14ac:dyDescent="0.25">
      <c r="A574" s="60" t="str">
        <f>'AU2017-EDB (Adjusted)'!A584</f>
        <v>Aiguilles Island</v>
      </c>
      <c r="B574" s="60" t="str">
        <f>'AU2017-EDB (Adjusted)'!E584</f>
        <v>None</v>
      </c>
      <c r="C574" s="60" t="str">
        <f>IFERROR('AU2017-EDB (Adjusted)'!F584,)</f>
        <v>Auckland</v>
      </c>
      <c r="D574" s="65">
        <f>IFERROR('AU2017-EDB (Adjusted)'!H584,)</f>
        <v>0</v>
      </c>
      <c r="E574" s="65">
        <f>IFERROR('AU2017-EDB (Adjusted)'!I584,)</f>
        <v>0</v>
      </c>
      <c r="F574" s="65">
        <f>IFERROR('AU2017-EDB (Adjusted)'!J584,)</f>
        <v>0</v>
      </c>
    </row>
    <row r="575" spans="1:6" x14ac:dyDescent="0.25">
      <c r="A575" s="60" t="str">
        <f>'AU2017-EDB (Adjusted)'!A585</f>
        <v>Inlet-Kaipara Harbour North</v>
      </c>
      <c r="B575" s="60" t="str">
        <f>'AU2017-EDB (Adjusted)'!E585</f>
        <v>None</v>
      </c>
      <c r="C575" s="60">
        <f>IFERROR('AU2017-EDB (Adjusted)'!F585,)</f>
        <v>0</v>
      </c>
      <c r="D575" s="65">
        <f>IFERROR('AU2017-EDB (Adjusted)'!H585,)</f>
        <v>0</v>
      </c>
      <c r="E575" s="65">
        <f>IFERROR('AU2017-EDB (Adjusted)'!I585,)</f>
        <v>0</v>
      </c>
      <c r="F575" s="65">
        <f>IFERROR('AU2017-EDB (Adjusted)'!J585,)</f>
        <v>0</v>
      </c>
    </row>
    <row r="576" spans="1:6" x14ac:dyDescent="0.25">
      <c r="A576" s="60" t="str">
        <f>'AU2017-EDB (Adjusted)'!A586</f>
        <v>Inlet-Kaipara Harbour South</v>
      </c>
      <c r="B576" s="60" t="str">
        <f>'AU2017-EDB (Adjusted)'!E586</f>
        <v>None</v>
      </c>
      <c r="C576" s="60" t="str">
        <f>IFERROR('AU2017-EDB (Adjusted)'!F586,)</f>
        <v>Auckland</v>
      </c>
      <c r="D576" s="65">
        <f>IFERROR('AU2017-EDB (Adjusted)'!H586,)</f>
        <v>0</v>
      </c>
      <c r="E576" s="65">
        <f>IFERROR('AU2017-EDB (Adjusted)'!I586,)</f>
        <v>0</v>
      </c>
      <c r="F576" s="65">
        <f>IFERROR('AU2017-EDB (Adjusted)'!J586,)</f>
        <v>0</v>
      </c>
    </row>
    <row r="577" spans="1:6" x14ac:dyDescent="0.25">
      <c r="A577" s="60" t="str">
        <f>'AU2017-EDB (Adjusted)'!A587</f>
        <v>Inlet-Kaipara River</v>
      </c>
      <c r="B577" s="60" t="str">
        <f>'AU2017-EDB (Adjusted)'!E587</f>
        <v>None</v>
      </c>
      <c r="C577" s="60" t="str">
        <f>IFERROR('AU2017-EDB (Adjusted)'!F587,)</f>
        <v>Auckland</v>
      </c>
      <c r="D577" s="65">
        <f>IFERROR('AU2017-EDB (Adjusted)'!H587,)</f>
        <v>0</v>
      </c>
      <c r="E577" s="65">
        <f>IFERROR('AU2017-EDB (Adjusted)'!I587,)</f>
        <v>0</v>
      </c>
      <c r="F577" s="65">
        <f>IFERROR('AU2017-EDB (Adjusted)'!J587,)</f>
        <v>0</v>
      </c>
    </row>
    <row r="578" spans="1:6" x14ac:dyDescent="0.25">
      <c r="A578" s="60" t="str">
        <f>'AU2017-EDB (Adjusted)'!A588</f>
        <v>Inlet-Hobson Bay</v>
      </c>
      <c r="B578" s="60" t="str">
        <f>'AU2017-EDB (Adjusted)'!E588</f>
        <v>None</v>
      </c>
      <c r="C578" s="60" t="str">
        <f>IFERROR('AU2017-EDB (Adjusted)'!F588,)</f>
        <v>Auckland</v>
      </c>
      <c r="D578" s="65">
        <f>IFERROR('AU2017-EDB (Adjusted)'!H588,)</f>
        <v>0</v>
      </c>
      <c r="E578" s="65">
        <f>IFERROR('AU2017-EDB (Adjusted)'!I588,)</f>
        <v>0</v>
      </c>
      <c r="F578" s="65">
        <f>IFERROR('AU2017-EDB (Adjusted)'!J588,)</f>
        <v>0</v>
      </c>
    </row>
    <row r="579" spans="1:6" x14ac:dyDescent="0.25">
      <c r="A579" s="60" t="str">
        <f>'AU2017-EDB (Adjusted)'!A589</f>
        <v>Oceanic-Auckland Region East</v>
      </c>
      <c r="B579" s="60" t="str">
        <f>'AU2017-EDB (Adjusted)'!E589</f>
        <v>None</v>
      </c>
      <c r="C579" s="60" t="str">
        <f>IFERROR('AU2017-EDB (Adjusted)'!F589,)</f>
        <v>Auckland</v>
      </c>
      <c r="D579" s="65">
        <f>IFERROR('AU2017-EDB (Adjusted)'!H589,)</f>
        <v>10</v>
      </c>
      <c r="E579" s="65">
        <f>IFERROR('AU2017-EDB (Adjusted)'!I589,)</f>
        <v>10</v>
      </c>
      <c r="F579" s="65">
        <f>IFERROR('AU2017-EDB (Adjusted)'!J589,)</f>
        <v>10</v>
      </c>
    </row>
    <row r="580" spans="1:6" x14ac:dyDescent="0.25">
      <c r="A580" s="60" t="str">
        <f>'AU2017-EDB (Adjusted)'!A590</f>
        <v>Tidal-Motutapu and Browns Islands</v>
      </c>
      <c r="B580" s="60" t="str">
        <f>'AU2017-EDB (Adjusted)'!E590</f>
        <v>None</v>
      </c>
      <c r="C580" s="60" t="str">
        <f>IFERROR('AU2017-EDB (Adjusted)'!F590,)</f>
        <v>Auckland</v>
      </c>
      <c r="D580" s="65">
        <f>IFERROR('AU2017-EDB (Adjusted)'!H590,)</f>
        <v>0</v>
      </c>
      <c r="E580" s="65">
        <f>IFERROR('AU2017-EDB (Adjusted)'!I590,)</f>
        <v>0</v>
      </c>
      <c r="F580" s="65">
        <f>IFERROR('AU2017-EDB (Adjusted)'!J590,)</f>
        <v>0</v>
      </c>
    </row>
    <row r="581" spans="1:6" x14ac:dyDescent="0.25">
      <c r="A581" s="60" t="str">
        <f>'AU2017-EDB (Adjusted)'!A591</f>
        <v>Auckland City-Marinas</v>
      </c>
      <c r="B581" s="60" t="str">
        <f>'AU2017-EDB (Adjusted)'!E591</f>
        <v>Vector Lines</v>
      </c>
      <c r="C581" s="60" t="str">
        <f>IFERROR('AU2017-EDB (Adjusted)'!F591,)</f>
        <v>Auckland</v>
      </c>
      <c r="D581" s="65">
        <f>IFERROR('AU2017-EDB (Adjusted)'!H591,)</f>
        <v>40</v>
      </c>
      <c r="E581" s="65">
        <f>IFERROR('AU2017-EDB (Adjusted)'!I591,)</f>
        <v>40</v>
      </c>
      <c r="F581" s="65">
        <f>IFERROR('AU2017-EDB (Adjusted)'!J591,)</f>
        <v>40</v>
      </c>
    </row>
    <row r="582" spans="1:6" x14ac:dyDescent="0.25">
      <c r="A582" s="60" t="str">
        <f>'AU2017-EDB (Adjusted)'!A592</f>
        <v>Inlet-Port Timaru</v>
      </c>
      <c r="B582" s="60" t="str">
        <f>'AU2017-EDB (Adjusted)'!E592</f>
        <v>None</v>
      </c>
      <c r="C582" s="60" t="str">
        <f>IFERROR('AU2017-EDB (Adjusted)'!F592,)</f>
        <v>Timaru district</v>
      </c>
      <c r="D582" s="65">
        <f>IFERROR('AU2017-EDB (Adjusted)'!H592,)</f>
        <v>0</v>
      </c>
      <c r="E582" s="65">
        <f>IFERROR('AU2017-EDB (Adjusted)'!I592,)</f>
        <v>0</v>
      </c>
      <c r="F582" s="65">
        <f>IFERROR('AU2017-EDB (Adjusted)'!J592,)</f>
        <v>0</v>
      </c>
    </row>
    <row r="583" spans="1:6" x14ac:dyDescent="0.25">
      <c r="A583" s="60" t="str">
        <f>'AU2017-EDB (Adjusted)'!A593</f>
        <v>Inlet-Otago Harbour</v>
      </c>
      <c r="B583" s="60" t="str">
        <f>'AU2017-EDB (Adjusted)'!E593</f>
        <v>Aurora Energy</v>
      </c>
      <c r="C583" s="60" t="str">
        <f>IFERROR('AU2017-EDB (Adjusted)'!F593,)</f>
        <v>Dunedin city</v>
      </c>
      <c r="D583" s="65">
        <f>IFERROR('AU2017-EDB (Adjusted)'!H593,)</f>
        <v>10</v>
      </c>
      <c r="E583" s="65">
        <f>IFERROR('AU2017-EDB (Adjusted)'!I593,)</f>
        <v>10</v>
      </c>
      <c r="F583" s="65">
        <f>IFERROR('AU2017-EDB (Adjusted)'!J593,)</f>
        <v>10</v>
      </c>
    </row>
    <row r="584" spans="1:6" x14ac:dyDescent="0.25">
      <c r="A584" s="60" t="str">
        <f>'AU2017-EDB (Adjusted)'!A594</f>
        <v>Inlet-Dunedin City Bays</v>
      </c>
      <c r="B584" s="60" t="str">
        <f>'AU2017-EDB (Adjusted)'!E594</f>
        <v>None</v>
      </c>
      <c r="C584" s="60" t="str">
        <f>IFERROR('AU2017-EDB (Adjusted)'!F594,)</f>
        <v>Dunedin city</v>
      </c>
      <c r="D584" s="65">
        <f>IFERROR('AU2017-EDB (Adjusted)'!H594,)</f>
        <v>0</v>
      </c>
      <c r="E584" s="65">
        <f>IFERROR('AU2017-EDB (Adjusted)'!I594,)</f>
        <v>0</v>
      </c>
      <c r="F584" s="65">
        <f>IFERROR('AU2017-EDB (Adjusted)'!J594,)</f>
        <v>0</v>
      </c>
    </row>
    <row r="585" spans="1:6" x14ac:dyDescent="0.25">
      <c r="A585" s="60" t="str">
        <f>'AU2017-EDB (Adjusted)'!A595</f>
        <v>Sunnybrae</v>
      </c>
      <c r="B585" s="60" t="str">
        <f>'AU2017-EDB (Adjusted)'!E595</f>
        <v>Vector Lines</v>
      </c>
      <c r="C585" s="60" t="str">
        <f>IFERROR('AU2017-EDB (Adjusted)'!F595,)</f>
        <v>Auckland</v>
      </c>
      <c r="D585" s="65">
        <f>IFERROR('AU2017-EDB (Adjusted)'!H595,)</f>
        <v>3630</v>
      </c>
      <c r="E585" s="65">
        <f>IFERROR('AU2017-EDB (Adjusted)'!I595,)</f>
        <v>3890</v>
      </c>
      <c r="F585" s="65">
        <f>IFERROR('AU2017-EDB (Adjusted)'!J595,)</f>
        <v>4010</v>
      </c>
    </row>
    <row r="586" spans="1:6" x14ac:dyDescent="0.25">
      <c r="A586" s="60" t="str">
        <f>'AU2017-EDB (Adjusted)'!A596</f>
        <v>Waihemo</v>
      </c>
      <c r="B586" s="60" t="str">
        <f>'AU2017-EDB (Adjusted)'!E596</f>
        <v>OtagoNet</v>
      </c>
      <c r="C586" s="60" t="str">
        <f>IFERROR('AU2017-EDB (Adjusted)'!F596,)</f>
        <v>Waitaki district</v>
      </c>
      <c r="D586" s="65">
        <f>IFERROR('AU2017-EDB (Adjusted)'!H596,)</f>
        <v>750</v>
      </c>
      <c r="E586" s="65">
        <f>IFERROR('AU2017-EDB (Adjusted)'!I596,)</f>
        <v>760</v>
      </c>
      <c r="F586" s="65">
        <f>IFERROR('AU2017-EDB (Adjusted)'!J596,)</f>
        <v>760</v>
      </c>
    </row>
    <row r="587" spans="1:6" x14ac:dyDescent="0.25">
      <c r="A587" s="60" t="str">
        <f>'AU2017-EDB (Adjusted)'!A597</f>
        <v>Kaitaia West</v>
      </c>
      <c r="B587" s="60" t="str">
        <f>'AU2017-EDB (Adjusted)'!E597</f>
        <v>Top Energy</v>
      </c>
      <c r="C587" s="60" t="str">
        <f>IFERROR('AU2017-EDB (Adjusted)'!F597,)</f>
        <v>Far North district</v>
      </c>
      <c r="D587" s="65">
        <f>IFERROR('AU2017-EDB (Adjusted)'!H597,)</f>
        <v>3350</v>
      </c>
      <c r="E587" s="65">
        <f>IFERROR('AU2017-EDB (Adjusted)'!I597,)</f>
        <v>3360</v>
      </c>
      <c r="F587" s="65">
        <f>IFERROR('AU2017-EDB (Adjusted)'!J597,)</f>
        <v>3350</v>
      </c>
    </row>
    <row r="588" spans="1:6" x14ac:dyDescent="0.25">
      <c r="A588" s="60" t="str">
        <f>'AU2017-EDB (Adjusted)'!A598</f>
        <v>Ahipara</v>
      </c>
      <c r="B588" s="60" t="str">
        <f>'AU2017-EDB (Adjusted)'!E598</f>
        <v>Top Energy</v>
      </c>
      <c r="C588" s="60" t="str">
        <f>IFERROR('AU2017-EDB (Adjusted)'!F598,)</f>
        <v>Far North district</v>
      </c>
      <c r="D588" s="65">
        <f>IFERROR('AU2017-EDB (Adjusted)'!H598,)</f>
        <v>1160</v>
      </c>
      <c r="E588" s="65">
        <f>IFERROR('AU2017-EDB (Adjusted)'!I598,)</f>
        <v>1150</v>
      </c>
      <c r="F588" s="65">
        <f>IFERROR('AU2017-EDB (Adjusted)'!J598,)</f>
        <v>1130</v>
      </c>
    </row>
    <row r="589" spans="1:6" x14ac:dyDescent="0.25">
      <c r="A589" s="60" t="str">
        <f>'AU2017-EDB (Adjusted)'!A599</f>
        <v>Kaitaia East</v>
      </c>
      <c r="B589" s="60" t="str">
        <f>'AU2017-EDB (Adjusted)'!E599</f>
        <v>Top Energy</v>
      </c>
      <c r="C589" s="60" t="str">
        <f>IFERROR('AU2017-EDB (Adjusted)'!F599,)</f>
        <v>Far North district</v>
      </c>
      <c r="D589" s="65">
        <f>IFERROR('AU2017-EDB (Adjusted)'!H599,)</f>
        <v>2040</v>
      </c>
      <c r="E589" s="65">
        <f>IFERROR('AU2017-EDB (Adjusted)'!I599,)</f>
        <v>2070</v>
      </c>
      <c r="F589" s="65">
        <f>IFERROR('AU2017-EDB (Adjusted)'!J599,)</f>
        <v>2090</v>
      </c>
    </row>
    <row r="590" spans="1:6" x14ac:dyDescent="0.25">
      <c r="A590" s="60" t="str">
        <f>'AU2017-EDB (Adjusted)'!A600</f>
        <v>Unsworth Heights</v>
      </c>
      <c r="B590" s="60" t="str">
        <f>'AU2017-EDB (Adjusted)'!E600</f>
        <v>Vector Lines</v>
      </c>
      <c r="C590" s="60" t="str">
        <f>IFERROR('AU2017-EDB (Adjusted)'!F600,)</f>
        <v>Auckland</v>
      </c>
      <c r="D590" s="65">
        <f>IFERROR('AU2017-EDB (Adjusted)'!H600,)</f>
        <v>6380</v>
      </c>
      <c r="E590" s="65">
        <f>IFERROR('AU2017-EDB (Adjusted)'!I600,)</f>
        <v>6640</v>
      </c>
      <c r="F590" s="65">
        <f>IFERROR('AU2017-EDB (Adjusted)'!J600,)</f>
        <v>6670</v>
      </c>
    </row>
    <row r="591" spans="1:6" x14ac:dyDescent="0.25">
      <c r="A591" s="60" t="str">
        <f>'AU2017-EDB (Adjusted)'!A601</f>
        <v>Rawene</v>
      </c>
      <c r="B591" s="60" t="str">
        <f>'AU2017-EDB (Adjusted)'!E601</f>
        <v>Top Energy</v>
      </c>
      <c r="C591" s="60" t="str">
        <f>IFERROR('AU2017-EDB (Adjusted)'!F601,)</f>
        <v>Far North district</v>
      </c>
      <c r="D591" s="65">
        <f>IFERROR('AU2017-EDB (Adjusted)'!H601,)</f>
        <v>520</v>
      </c>
      <c r="E591" s="65">
        <f>IFERROR('AU2017-EDB (Adjusted)'!I601,)</f>
        <v>520</v>
      </c>
      <c r="F591" s="65">
        <f>IFERROR('AU2017-EDB (Adjusted)'!J601,)</f>
        <v>520</v>
      </c>
    </row>
    <row r="592" spans="1:6" x14ac:dyDescent="0.25">
      <c r="A592" s="60" t="str">
        <f>'AU2017-EDB (Adjusted)'!A602</f>
        <v>Kohukohu</v>
      </c>
      <c r="B592" s="60" t="str">
        <f>'AU2017-EDB (Adjusted)'!E602</f>
        <v>Top Energy</v>
      </c>
      <c r="C592" s="60" t="str">
        <f>IFERROR('AU2017-EDB (Adjusted)'!F602,)</f>
        <v>Far North district</v>
      </c>
      <c r="D592" s="65">
        <f>IFERROR('AU2017-EDB (Adjusted)'!H602,)</f>
        <v>180</v>
      </c>
      <c r="E592" s="65">
        <f>IFERROR('AU2017-EDB (Adjusted)'!I602,)</f>
        <v>170</v>
      </c>
      <c r="F592" s="65">
        <f>IFERROR('AU2017-EDB (Adjusted)'!J602,)</f>
        <v>170</v>
      </c>
    </row>
    <row r="593" spans="1:6" x14ac:dyDescent="0.25">
      <c r="A593" s="60" t="str">
        <f>'AU2017-EDB (Adjusted)'!A603</f>
        <v>Kawakawa</v>
      </c>
      <c r="B593" s="60" t="str">
        <f>'AU2017-EDB (Adjusted)'!E603</f>
        <v>Top Energy</v>
      </c>
      <c r="C593" s="60" t="str">
        <f>IFERROR('AU2017-EDB (Adjusted)'!F603,)</f>
        <v>Far North district</v>
      </c>
      <c r="D593" s="65">
        <f>IFERROR('AU2017-EDB (Adjusted)'!H603,)</f>
        <v>1400</v>
      </c>
      <c r="E593" s="65">
        <f>IFERROR('AU2017-EDB (Adjusted)'!I603,)</f>
        <v>1420</v>
      </c>
      <c r="F593" s="65">
        <f>IFERROR('AU2017-EDB (Adjusted)'!J603,)</f>
        <v>1420</v>
      </c>
    </row>
    <row r="594" spans="1:6" x14ac:dyDescent="0.25">
      <c r="A594" s="60" t="str">
        <f>'AU2017-EDB (Adjusted)'!A604</f>
        <v>Bush Road</v>
      </c>
      <c r="B594" s="60" t="str">
        <f>'AU2017-EDB (Adjusted)'!E604</f>
        <v>Aurora Energy</v>
      </c>
      <c r="C594" s="60" t="str">
        <f>IFERROR('AU2017-EDB (Adjusted)'!F604,)</f>
        <v>Dunedin city</v>
      </c>
      <c r="D594" s="65">
        <f>IFERROR('AU2017-EDB (Adjusted)'!H604,)</f>
        <v>2610</v>
      </c>
      <c r="E594" s="65">
        <f>IFERROR('AU2017-EDB (Adjusted)'!I604,)</f>
        <v>2670</v>
      </c>
      <c r="F594" s="65">
        <f>IFERROR('AU2017-EDB (Adjusted)'!J604,)</f>
        <v>2710</v>
      </c>
    </row>
    <row r="595" spans="1:6" x14ac:dyDescent="0.25">
      <c r="A595" s="60" t="str">
        <f>'AU2017-EDB (Adjusted)'!A605</f>
        <v>Omapere and Opononi</v>
      </c>
      <c r="B595" s="60" t="str">
        <f>'AU2017-EDB (Adjusted)'!E605</f>
        <v>Top Energy</v>
      </c>
      <c r="C595" s="60" t="str">
        <f>IFERROR('AU2017-EDB (Adjusted)'!F605,)</f>
        <v>Far North district</v>
      </c>
      <c r="D595" s="65">
        <f>IFERROR('AU2017-EDB (Adjusted)'!H605,)</f>
        <v>470</v>
      </c>
      <c r="E595" s="65">
        <f>IFERROR('AU2017-EDB (Adjusted)'!I605,)</f>
        <v>480</v>
      </c>
      <c r="F595" s="65">
        <f>IFERROR('AU2017-EDB (Adjusted)'!J605,)</f>
        <v>490</v>
      </c>
    </row>
    <row r="596" spans="1:6" x14ac:dyDescent="0.25">
      <c r="A596" s="60" t="str">
        <f>'AU2017-EDB (Adjusted)'!A606</f>
        <v>Hokianga North</v>
      </c>
      <c r="B596" s="60" t="str">
        <f>'AU2017-EDB (Adjusted)'!E606</f>
        <v>Top Energy</v>
      </c>
      <c r="C596" s="60" t="str">
        <f>IFERROR('AU2017-EDB (Adjusted)'!F606,)</f>
        <v>Far North district</v>
      </c>
      <c r="D596" s="65">
        <f>IFERROR('AU2017-EDB (Adjusted)'!H606,)</f>
        <v>1810</v>
      </c>
      <c r="E596" s="65">
        <f>IFERROR('AU2017-EDB (Adjusted)'!I606,)</f>
        <v>1770</v>
      </c>
      <c r="F596" s="65">
        <f>IFERROR('AU2017-EDB (Adjusted)'!J606,)</f>
        <v>1740</v>
      </c>
    </row>
    <row r="597" spans="1:6" x14ac:dyDescent="0.25">
      <c r="A597" s="60" t="str">
        <f>'AU2017-EDB (Adjusted)'!A607</f>
        <v>Hokianga South</v>
      </c>
      <c r="B597" s="60" t="str">
        <f>'AU2017-EDB (Adjusted)'!E607</f>
        <v>Top Energy</v>
      </c>
      <c r="C597" s="60" t="str">
        <f>IFERROR('AU2017-EDB (Adjusted)'!F607,)</f>
        <v>Far North district</v>
      </c>
      <c r="D597" s="65">
        <f>IFERROR('AU2017-EDB (Adjusted)'!H607,)</f>
        <v>2870</v>
      </c>
      <c r="E597" s="65">
        <f>IFERROR('AU2017-EDB (Adjusted)'!I607,)</f>
        <v>2890</v>
      </c>
      <c r="F597" s="65">
        <f>IFERROR('AU2017-EDB (Adjusted)'!J607,)</f>
        <v>2880</v>
      </c>
    </row>
    <row r="598" spans="1:6" x14ac:dyDescent="0.25">
      <c r="A598" s="60" t="str">
        <f>'AU2017-EDB (Adjusted)'!A608</f>
        <v>Kerikeri</v>
      </c>
      <c r="B598" s="60" t="str">
        <f>'AU2017-EDB (Adjusted)'!E608</f>
        <v>Top Energy</v>
      </c>
      <c r="C598" s="60" t="str">
        <f>IFERROR('AU2017-EDB (Adjusted)'!F608,)</f>
        <v>Far North district</v>
      </c>
      <c r="D598" s="65">
        <f>IFERROR('AU2017-EDB (Adjusted)'!H608,)</f>
        <v>7660</v>
      </c>
      <c r="E598" s="65">
        <f>IFERROR('AU2017-EDB (Adjusted)'!I608,)</f>
        <v>7930</v>
      </c>
      <c r="F598" s="65">
        <f>IFERROR('AU2017-EDB (Adjusted)'!J608,)</f>
        <v>8170</v>
      </c>
    </row>
    <row r="599" spans="1:6" x14ac:dyDescent="0.25">
      <c r="A599" s="60" t="str">
        <f>'AU2017-EDB (Adjusted)'!A609</f>
        <v>Russell</v>
      </c>
      <c r="B599" s="60" t="str">
        <f>'AU2017-EDB (Adjusted)'!E609</f>
        <v>Top Energy</v>
      </c>
      <c r="C599" s="60" t="str">
        <f>IFERROR('AU2017-EDB (Adjusted)'!F609,)</f>
        <v>Far North district</v>
      </c>
      <c r="D599" s="65">
        <f>IFERROR('AU2017-EDB (Adjusted)'!H609,)</f>
        <v>810</v>
      </c>
      <c r="E599" s="65">
        <f>IFERROR('AU2017-EDB (Adjusted)'!I609,)</f>
        <v>800</v>
      </c>
      <c r="F599" s="65">
        <f>IFERROR('AU2017-EDB (Adjusted)'!J609,)</f>
        <v>790</v>
      </c>
    </row>
    <row r="600" spans="1:6" x14ac:dyDescent="0.25">
      <c r="A600" s="60" t="str">
        <f>'AU2017-EDB (Adjusted)'!A610</f>
        <v>Paihia</v>
      </c>
      <c r="B600" s="60" t="str">
        <f>'AU2017-EDB (Adjusted)'!E610</f>
        <v>Top Energy</v>
      </c>
      <c r="C600" s="60" t="str">
        <f>IFERROR('AU2017-EDB (Adjusted)'!F610,)</f>
        <v>Far North district</v>
      </c>
      <c r="D600" s="65">
        <f>IFERROR('AU2017-EDB (Adjusted)'!H610,)</f>
        <v>1920</v>
      </c>
      <c r="E600" s="65">
        <f>IFERROR('AU2017-EDB (Adjusted)'!I610,)</f>
        <v>1950</v>
      </c>
      <c r="F600" s="65">
        <f>IFERROR('AU2017-EDB (Adjusted)'!J610,)</f>
        <v>1960</v>
      </c>
    </row>
    <row r="601" spans="1:6" x14ac:dyDescent="0.25">
      <c r="A601" s="60" t="str">
        <f>'AU2017-EDB (Adjusted)'!A611</f>
        <v>Opua West</v>
      </c>
      <c r="B601" s="60" t="str">
        <f>'AU2017-EDB (Adjusted)'!E611</f>
        <v>Top Energy</v>
      </c>
      <c r="C601" s="60" t="str">
        <f>IFERROR('AU2017-EDB (Adjusted)'!F611,)</f>
        <v>Far North district</v>
      </c>
      <c r="D601" s="65">
        <f>IFERROR('AU2017-EDB (Adjusted)'!H611,)</f>
        <v>290</v>
      </c>
      <c r="E601" s="65">
        <f>IFERROR('AU2017-EDB (Adjusted)'!I611,)</f>
        <v>290</v>
      </c>
      <c r="F601" s="65">
        <f>IFERROR('AU2017-EDB (Adjusted)'!J611,)</f>
        <v>290</v>
      </c>
    </row>
    <row r="602" spans="1:6" x14ac:dyDescent="0.25">
      <c r="A602" s="60" t="str">
        <f>'AU2017-EDB (Adjusted)'!A612</f>
        <v>Waitangi</v>
      </c>
      <c r="B602" s="60" t="str">
        <f>'AU2017-EDB (Adjusted)'!E612</f>
        <v>Top Energy</v>
      </c>
      <c r="C602" s="60" t="str">
        <f>IFERROR('AU2017-EDB (Adjusted)'!F612,)</f>
        <v>Far North district</v>
      </c>
      <c r="D602" s="65">
        <f>IFERROR('AU2017-EDB (Adjusted)'!H612,)</f>
        <v>930</v>
      </c>
      <c r="E602" s="65">
        <f>IFERROR('AU2017-EDB (Adjusted)'!I612,)</f>
        <v>940</v>
      </c>
      <c r="F602" s="65">
        <f>IFERROR('AU2017-EDB (Adjusted)'!J612,)</f>
        <v>940</v>
      </c>
    </row>
    <row r="603" spans="1:6" x14ac:dyDescent="0.25">
      <c r="A603" s="60" t="str">
        <f>'AU2017-EDB (Adjusted)'!A613</f>
        <v>Pokere-Waihaha</v>
      </c>
      <c r="B603" s="60" t="str">
        <f>'AU2017-EDB (Adjusted)'!E613</f>
        <v>Top Energy</v>
      </c>
      <c r="C603" s="60" t="str">
        <f>IFERROR('AU2017-EDB (Adjusted)'!F613,)</f>
        <v>Far North district</v>
      </c>
      <c r="D603" s="65">
        <f>IFERROR('AU2017-EDB (Adjusted)'!H613,)</f>
        <v>2700</v>
      </c>
      <c r="E603" s="65">
        <f>IFERROR('AU2017-EDB (Adjusted)'!I613,)</f>
        <v>2760</v>
      </c>
      <c r="F603" s="65">
        <f>IFERROR('AU2017-EDB (Adjusted)'!J613,)</f>
        <v>2800</v>
      </c>
    </row>
    <row r="604" spans="1:6" x14ac:dyDescent="0.25">
      <c r="A604" s="60" t="str">
        <f>'AU2017-EDB (Adjusted)'!A614</f>
        <v>Okaihau</v>
      </c>
      <c r="B604" s="60" t="str">
        <f>'AU2017-EDB (Adjusted)'!E614</f>
        <v>Top Energy</v>
      </c>
      <c r="C604" s="60" t="str">
        <f>IFERROR('AU2017-EDB (Adjusted)'!F614,)</f>
        <v>Far North district</v>
      </c>
      <c r="D604" s="65">
        <f>IFERROR('AU2017-EDB (Adjusted)'!H614,)</f>
        <v>760</v>
      </c>
      <c r="E604" s="65">
        <f>IFERROR('AU2017-EDB (Adjusted)'!I614,)</f>
        <v>770</v>
      </c>
      <c r="F604" s="65">
        <f>IFERROR('AU2017-EDB (Adjusted)'!J614,)</f>
        <v>770</v>
      </c>
    </row>
    <row r="605" spans="1:6" x14ac:dyDescent="0.25">
      <c r="A605" s="60" t="str">
        <f>'AU2017-EDB (Adjusted)'!A615</f>
        <v>Ohaeawai</v>
      </c>
      <c r="B605" s="60" t="str">
        <f>'AU2017-EDB (Adjusted)'!E615</f>
        <v>Top Energy</v>
      </c>
      <c r="C605" s="60" t="str">
        <f>IFERROR('AU2017-EDB (Adjusted)'!F615,)</f>
        <v>Far North district</v>
      </c>
      <c r="D605" s="65">
        <f>IFERROR('AU2017-EDB (Adjusted)'!H615,)</f>
        <v>820</v>
      </c>
      <c r="E605" s="65">
        <f>IFERROR('AU2017-EDB (Adjusted)'!I615,)</f>
        <v>840</v>
      </c>
      <c r="F605" s="65">
        <f>IFERROR('AU2017-EDB (Adjusted)'!J615,)</f>
        <v>850</v>
      </c>
    </row>
    <row r="606" spans="1:6" x14ac:dyDescent="0.25">
      <c r="A606" s="60" t="str">
        <f>'AU2017-EDB (Adjusted)'!A616</f>
        <v>Haruru Falls</v>
      </c>
      <c r="B606" s="60" t="str">
        <f>'AU2017-EDB (Adjusted)'!E616</f>
        <v>Top Energy</v>
      </c>
      <c r="C606" s="60" t="str">
        <f>IFERROR('AU2017-EDB (Adjusted)'!F616,)</f>
        <v>Far North district</v>
      </c>
      <c r="D606" s="65">
        <f>IFERROR('AU2017-EDB (Adjusted)'!H616,)</f>
        <v>990</v>
      </c>
      <c r="E606" s="65">
        <f>IFERROR('AU2017-EDB (Adjusted)'!I616,)</f>
        <v>1000</v>
      </c>
      <c r="F606" s="65">
        <f>IFERROR('AU2017-EDB (Adjusted)'!J616,)</f>
        <v>1000</v>
      </c>
    </row>
    <row r="607" spans="1:6" x14ac:dyDescent="0.25">
      <c r="A607" s="60" t="str">
        <f>'AU2017-EDB (Adjusted)'!A617</f>
        <v>Opua East</v>
      </c>
      <c r="B607" s="60" t="str">
        <f>'AU2017-EDB (Adjusted)'!E617</f>
        <v>Top Energy</v>
      </c>
      <c r="C607" s="60" t="str">
        <f>IFERROR('AU2017-EDB (Adjusted)'!F617,)</f>
        <v>Far North district</v>
      </c>
      <c r="D607" s="65">
        <f>IFERROR('AU2017-EDB (Adjusted)'!H617,)</f>
        <v>330</v>
      </c>
      <c r="E607" s="65">
        <f>IFERROR('AU2017-EDB (Adjusted)'!I617,)</f>
        <v>330</v>
      </c>
      <c r="F607" s="65">
        <f>IFERROR('AU2017-EDB (Adjusted)'!J617,)</f>
        <v>330</v>
      </c>
    </row>
    <row r="608" spans="1:6" x14ac:dyDescent="0.25">
      <c r="A608" s="60" t="str">
        <f>'AU2017-EDB (Adjusted)'!A618</f>
        <v>Kamo West</v>
      </c>
      <c r="B608" s="60" t="str">
        <f>'AU2017-EDB (Adjusted)'!E618</f>
        <v>Northpower</v>
      </c>
      <c r="C608" s="60" t="str">
        <f>IFERROR('AU2017-EDB (Adjusted)'!F618,)</f>
        <v>Whangarei district</v>
      </c>
      <c r="D608" s="65">
        <f>IFERROR('AU2017-EDB (Adjusted)'!H618,)</f>
        <v>4030</v>
      </c>
      <c r="E608" s="65">
        <f>IFERROR('AU2017-EDB (Adjusted)'!I618,)</f>
        <v>4000</v>
      </c>
      <c r="F608" s="65">
        <f>IFERROR('AU2017-EDB (Adjusted)'!J618,)</f>
        <v>3980</v>
      </c>
    </row>
    <row r="609" spans="1:6" x14ac:dyDescent="0.25">
      <c r="A609" s="60" t="str">
        <f>'AU2017-EDB (Adjusted)'!A619</f>
        <v>St Lukes North</v>
      </c>
      <c r="B609" s="60" t="str">
        <f>'AU2017-EDB (Adjusted)'!E619</f>
        <v>Vector Lines</v>
      </c>
      <c r="C609" s="60" t="str">
        <f>IFERROR('AU2017-EDB (Adjusted)'!F619,)</f>
        <v>Auckland</v>
      </c>
      <c r="D609" s="65">
        <f>IFERROR('AU2017-EDB (Adjusted)'!H619,)</f>
        <v>920</v>
      </c>
      <c r="E609" s="65">
        <f>IFERROR('AU2017-EDB (Adjusted)'!I619,)</f>
        <v>980</v>
      </c>
      <c r="F609" s="65">
        <f>IFERROR('AU2017-EDB (Adjusted)'!J619,)</f>
        <v>1040</v>
      </c>
    </row>
    <row r="610" spans="1:6" x14ac:dyDescent="0.25">
      <c r="A610" s="60" t="str">
        <f>'AU2017-EDB (Adjusted)'!A620</f>
        <v>Maungatapere</v>
      </c>
      <c r="B610" s="60" t="str">
        <f>'AU2017-EDB (Adjusted)'!E620</f>
        <v>Northpower</v>
      </c>
      <c r="C610" s="60" t="str">
        <f>IFERROR('AU2017-EDB (Adjusted)'!F620,)</f>
        <v>Whangarei district</v>
      </c>
      <c r="D610" s="65">
        <f>IFERROR('AU2017-EDB (Adjusted)'!H620,)</f>
        <v>1490</v>
      </c>
      <c r="E610" s="65">
        <f>IFERROR('AU2017-EDB (Adjusted)'!I620,)</f>
        <v>1550</v>
      </c>
      <c r="F610" s="65">
        <f>IFERROR('AU2017-EDB (Adjusted)'!J620,)</f>
        <v>1620</v>
      </c>
    </row>
    <row r="611" spans="1:6" x14ac:dyDescent="0.25">
      <c r="A611" s="60" t="str">
        <f>'AU2017-EDB (Adjusted)'!A621</f>
        <v>Kamo East</v>
      </c>
      <c r="B611" s="60" t="str">
        <f>'AU2017-EDB (Adjusted)'!E621</f>
        <v>Northpower</v>
      </c>
      <c r="C611" s="60" t="str">
        <f>IFERROR('AU2017-EDB (Adjusted)'!F621,)</f>
        <v>Whangarei district</v>
      </c>
      <c r="D611" s="65">
        <f>IFERROR('AU2017-EDB (Adjusted)'!H621,)</f>
        <v>4030</v>
      </c>
      <c r="E611" s="65">
        <f>IFERROR('AU2017-EDB (Adjusted)'!I621,)</f>
        <v>4290</v>
      </c>
      <c r="F611" s="65">
        <f>IFERROR('AU2017-EDB (Adjusted)'!J621,)</f>
        <v>4440</v>
      </c>
    </row>
    <row r="612" spans="1:6" x14ac:dyDescent="0.25">
      <c r="A612" s="60" t="str">
        <f>'AU2017-EDB (Adjusted)'!A622</f>
        <v>Tikipunga East</v>
      </c>
      <c r="B612" s="60" t="str">
        <f>'AU2017-EDB (Adjusted)'!E622</f>
        <v>Northpower</v>
      </c>
      <c r="C612" s="60" t="str">
        <f>IFERROR('AU2017-EDB (Adjusted)'!F622,)</f>
        <v>Whangarei district</v>
      </c>
      <c r="D612" s="65">
        <f>IFERROR('AU2017-EDB (Adjusted)'!H622,)</f>
        <v>3490</v>
      </c>
      <c r="E612" s="65">
        <f>IFERROR('AU2017-EDB (Adjusted)'!I622,)</f>
        <v>3610</v>
      </c>
      <c r="F612" s="65">
        <f>IFERROR('AU2017-EDB (Adjusted)'!J622,)</f>
        <v>3660</v>
      </c>
    </row>
    <row r="613" spans="1:6" x14ac:dyDescent="0.25">
      <c r="A613" s="60" t="str">
        <f>'AU2017-EDB (Adjusted)'!A623</f>
        <v>Three Kings</v>
      </c>
      <c r="B613" s="60" t="str">
        <f>'AU2017-EDB (Adjusted)'!E623</f>
        <v>Vector Lines</v>
      </c>
      <c r="C613" s="60" t="str">
        <f>IFERROR('AU2017-EDB (Adjusted)'!F623,)</f>
        <v>Auckland</v>
      </c>
      <c r="D613" s="65">
        <f>IFERROR('AU2017-EDB (Adjusted)'!H623,)</f>
        <v>6610</v>
      </c>
      <c r="E613" s="65">
        <f>IFERROR('AU2017-EDB (Adjusted)'!I623,)</f>
        <v>7770</v>
      </c>
      <c r="F613" s="65">
        <f>IFERROR('AU2017-EDB (Adjusted)'!J623,)</f>
        <v>8570</v>
      </c>
    </row>
    <row r="614" spans="1:6" x14ac:dyDescent="0.25">
      <c r="A614" s="60" t="str">
        <f>'AU2017-EDB (Adjusted)'!A624</f>
        <v>Three Mile Bush</v>
      </c>
      <c r="B614" s="60" t="str">
        <f>'AU2017-EDB (Adjusted)'!E624</f>
        <v>Northpower</v>
      </c>
      <c r="C614" s="60" t="str">
        <f>IFERROR('AU2017-EDB (Adjusted)'!F624,)</f>
        <v>Whangarei district</v>
      </c>
      <c r="D614" s="65">
        <f>IFERROR('AU2017-EDB (Adjusted)'!H624,)</f>
        <v>1190</v>
      </c>
      <c r="E614" s="65">
        <f>IFERROR('AU2017-EDB (Adjusted)'!I624,)</f>
        <v>1280</v>
      </c>
      <c r="F614" s="65">
        <f>IFERROR('AU2017-EDB (Adjusted)'!J624,)</f>
        <v>1370</v>
      </c>
    </row>
    <row r="615" spans="1:6" x14ac:dyDescent="0.25">
      <c r="A615" s="60" t="str">
        <f>'AU2017-EDB (Adjusted)'!A625</f>
        <v>Abbey Caves</v>
      </c>
      <c r="B615" s="60" t="str">
        <f>'AU2017-EDB (Adjusted)'!E625</f>
        <v>Northpower</v>
      </c>
      <c r="C615" s="60" t="str">
        <f>IFERROR('AU2017-EDB (Adjusted)'!F625,)</f>
        <v>Whangarei district</v>
      </c>
      <c r="D615" s="65">
        <f>IFERROR('AU2017-EDB (Adjusted)'!H625,)</f>
        <v>740</v>
      </c>
      <c r="E615" s="65">
        <f>IFERROR('AU2017-EDB (Adjusted)'!I625,)</f>
        <v>790</v>
      </c>
      <c r="F615" s="65">
        <f>IFERROR('AU2017-EDB (Adjusted)'!J625,)</f>
        <v>840</v>
      </c>
    </row>
    <row r="616" spans="1:6" x14ac:dyDescent="0.25">
      <c r="A616" s="60" t="str">
        <f>'AU2017-EDB (Adjusted)'!A626</f>
        <v>Arch Hill</v>
      </c>
      <c r="B616" s="60" t="str">
        <f>'AU2017-EDB (Adjusted)'!E626</f>
        <v>Vector Lines</v>
      </c>
      <c r="C616" s="60" t="str">
        <f>IFERROR('AU2017-EDB (Adjusted)'!F626,)</f>
        <v>Auckland</v>
      </c>
      <c r="D616" s="65">
        <f>IFERROR('AU2017-EDB (Adjusted)'!H626,)</f>
        <v>2150</v>
      </c>
      <c r="E616" s="65">
        <f>IFERROR('AU2017-EDB (Adjusted)'!I626,)</f>
        <v>2390</v>
      </c>
      <c r="F616" s="65">
        <f>IFERROR('AU2017-EDB (Adjusted)'!J626,)</f>
        <v>2620</v>
      </c>
    </row>
    <row r="617" spans="1:6" x14ac:dyDescent="0.25">
      <c r="A617" s="60" t="str">
        <f>'AU2017-EDB (Adjusted)'!A627</f>
        <v>Whau Valley</v>
      </c>
      <c r="B617" s="60" t="str">
        <f>'AU2017-EDB (Adjusted)'!E627</f>
        <v>Northpower</v>
      </c>
      <c r="C617" s="60" t="str">
        <f>IFERROR('AU2017-EDB (Adjusted)'!F627,)</f>
        <v>Whangarei district</v>
      </c>
      <c r="D617" s="65">
        <f>IFERROR('AU2017-EDB (Adjusted)'!H627,)</f>
        <v>2660</v>
      </c>
      <c r="E617" s="65">
        <f>IFERROR('AU2017-EDB (Adjusted)'!I627,)</f>
        <v>2710</v>
      </c>
      <c r="F617" s="65">
        <f>IFERROR('AU2017-EDB (Adjusted)'!J627,)</f>
        <v>2740</v>
      </c>
    </row>
    <row r="618" spans="1:6" x14ac:dyDescent="0.25">
      <c r="A618" s="60" t="str">
        <f>'AU2017-EDB (Adjusted)'!A628</f>
        <v>Stanley Park</v>
      </c>
      <c r="B618" s="60" t="str">
        <f>'AU2017-EDB (Adjusted)'!E628</f>
        <v>Powerco</v>
      </c>
      <c r="C618" s="60" t="str">
        <f>IFERROR('AU2017-EDB (Adjusted)'!F628,)</f>
        <v>South Waikato district</v>
      </c>
      <c r="D618" s="65">
        <f>IFERROR('AU2017-EDB (Adjusted)'!H628,)</f>
        <v>2210</v>
      </c>
      <c r="E618" s="65">
        <f>IFERROR('AU2017-EDB (Adjusted)'!I628,)</f>
        <v>2210</v>
      </c>
      <c r="F618" s="65">
        <f>IFERROR('AU2017-EDB (Adjusted)'!J628,)</f>
        <v>2190</v>
      </c>
    </row>
    <row r="619" spans="1:6" x14ac:dyDescent="0.25">
      <c r="A619" s="60" t="str">
        <f>'AU2017-EDB (Adjusted)'!A629</f>
        <v>Otangarei</v>
      </c>
      <c r="B619" s="60" t="str">
        <f>'AU2017-EDB (Adjusted)'!E629</f>
        <v>Northpower</v>
      </c>
      <c r="C619" s="60" t="str">
        <f>IFERROR('AU2017-EDB (Adjusted)'!F629,)</f>
        <v>Whangarei district</v>
      </c>
      <c r="D619" s="65">
        <f>IFERROR('AU2017-EDB (Adjusted)'!H629,)</f>
        <v>1950</v>
      </c>
      <c r="E619" s="65">
        <f>IFERROR('AU2017-EDB (Adjusted)'!I629,)</f>
        <v>1970</v>
      </c>
      <c r="F619" s="65">
        <f>IFERROR('AU2017-EDB (Adjusted)'!J629,)</f>
        <v>1990</v>
      </c>
    </row>
    <row r="620" spans="1:6" x14ac:dyDescent="0.25">
      <c r="A620" s="60" t="str">
        <f>'AU2017-EDB (Adjusted)'!A630</f>
        <v>Onehunga North East</v>
      </c>
      <c r="B620" s="60" t="str">
        <f>'AU2017-EDB (Adjusted)'!E630</f>
        <v>Vector Lines</v>
      </c>
      <c r="C620" s="60" t="str">
        <f>IFERROR('AU2017-EDB (Adjusted)'!F630,)</f>
        <v>Auckland</v>
      </c>
      <c r="D620" s="65">
        <f>IFERROR('AU2017-EDB (Adjusted)'!H630,)</f>
        <v>4060</v>
      </c>
      <c r="E620" s="65">
        <f>IFERROR('AU2017-EDB (Adjusted)'!I630,)</f>
        <v>4280</v>
      </c>
      <c r="F620" s="65">
        <f>IFERROR('AU2017-EDB (Adjusted)'!J630,)</f>
        <v>4400</v>
      </c>
    </row>
    <row r="621" spans="1:6" x14ac:dyDescent="0.25">
      <c r="A621" s="60" t="str">
        <f>'AU2017-EDB (Adjusted)'!A631</f>
        <v>Western Hills</v>
      </c>
      <c r="B621" s="60" t="str">
        <f>'AU2017-EDB (Adjusted)'!E631</f>
        <v>Northpower</v>
      </c>
      <c r="C621" s="60" t="str">
        <f>IFERROR('AU2017-EDB (Adjusted)'!F631,)</f>
        <v>Whangarei district</v>
      </c>
      <c r="D621" s="65">
        <f>IFERROR('AU2017-EDB (Adjusted)'!H631,)</f>
        <v>280</v>
      </c>
      <c r="E621" s="65">
        <f>IFERROR('AU2017-EDB (Adjusted)'!I631,)</f>
        <v>290</v>
      </c>
      <c r="F621" s="65">
        <f>IFERROR('AU2017-EDB (Adjusted)'!J631,)</f>
        <v>300</v>
      </c>
    </row>
    <row r="622" spans="1:6" x14ac:dyDescent="0.25">
      <c r="A622" s="60" t="str">
        <f>'AU2017-EDB (Adjusted)'!A632</f>
        <v>Kensington</v>
      </c>
      <c r="B622" s="60" t="str">
        <f>'AU2017-EDB (Adjusted)'!E632</f>
        <v>Northpower</v>
      </c>
      <c r="C622" s="60" t="str">
        <f>IFERROR('AU2017-EDB (Adjusted)'!F632,)</f>
        <v>Whangarei district</v>
      </c>
      <c r="D622" s="65">
        <f>IFERROR('AU2017-EDB (Adjusted)'!H632,)</f>
        <v>1440</v>
      </c>
      <c r="E622" s="65">
        <f>IFERROR('AU2017-EDB (Adjusted)'!I632,)</f>
        <v>1460</v>
      </c>
      <c r="F622" s="65">
        <f>IFERROR('AU2017-EDB (Adjusted)'!J632,)</f>
        <v>1470</v>
      </c>
    </row>
    <row r="623" spans="1:6" x14ac:dyDescent="0.25">
      <c r="A623" s="60" t="str">
        <f>'AU2017-EDB (Adjusted)'!A633</f>
        <v>Raumanga East</v>
      </c>
      <c r="B623" s="60" t="str">
        <f>'AU2017-EDB (Adjusted)'!E633</f>
        <v>Northpower</v>
      </c>
      <c r="C623" s="60" t="str">
        <f>IFERROR('AU2017-EDB (Adjusted)'!F633,)</f>
        <v>Whangarei district</v>
      </c>
      <c r="D623" s="65">
        <f>IFERROR('AU2017-EDB (Adjusted)'!H633,)</f>
        <v>1870</v>
      </c>
      <c r="E623" s="65">
        <f>IFERROR('AU2017-EDB (Adjusted)'!I633,)</f>
        <v>1930</v>
      </c>
      <c r="F623" s="65">
        <f>IFERROR('AU2017-EDB (Adjusted)'!J633,)</f>
        <v>1980</v>
      </c>
    </row>
    <row r="624" spans="1:6" x14ac:dyDescent="0.25">
      <c r="A624" s="60" t="str">
        <f>'AU2017-EDB (Adjusted)'!A634</f>
        <v>Morningside</v>
      </c>
      <c r="B624" s="60" t="str">
        <f>'AU2017-EDB (Adjusted)'!E634</f>
        <v>Northpower</v>
      </c>
      <c r="C624" s="60" t="str">
        <f>IFERROR('AU2017-EDB (Adjusted)'!F634,)</f>
        <v>Whangarei district</v>
      </c>
      <c r="D624" s="65">
        <f>IFERROR('AU2017-EDB (Adjusted)'!H634,)</f>
        <v>2400</v>
      </c>
      <c r="E624" s="65">
        <f>IFERROR('AU2017-EDB (Adjusted)'!I634,)</f>
        <v>2420</v>
      </c>
      <c r="F624" s="65">
        <f>IFERROR('AU2017-EDB (Adjusted)'!J634,)</f>
        <v>2440</v>
      </c>
    </row>
    <row r="625" spans="1:6" x14ac:dyDescent="0.25">
      <c r="A625" s="60" t="str">
        <f>'AU2017-EDB (Adjusted)'!A635</f>
        <v>Regent</v>
      </c>
      <c r="B625" s="60" t="str">
        <f>'AU2017-EDB (Adjusted)'!E635</f>
        <v>Northpower</v>
      </c>
      <c r="C625" s="60" t="str">
        <f>IFERROR('AU2017-EDB (Adjusted)'!F635,)</f>
        <v>Whangarei district</v>
      </c>
      <c r="D625" s="65">
        <f>IFERROR('AU2017-EDB (Adjusted)'!H635,)</f>
        <v>1750</v>
      </c>
      <c r="E625" s="65">
        <f>IFERROR('AU2017-EDB (Adjusted)'!I635,)</f>
        <v>1770</v>
      </c>
      <c r="F625" s="65">
        <f>IFERROR('AU2017-EDB (Adjusted)'!J635,)</f>
        <v>1780</v>
      </c>
    </row>
    <row r="626" spans="1:6" x14ac:dyDescent="0.25">
      <c r="A626" s="60" t="str">
        <f>'AU2017-EDB (Adjusted)'!A636</f>
        <v>Woodhill</v>
      </c>
      <c r="B626" s="60" t="str">
        <f>'AU2017-EDB (Adjusted)'!E636</f>
        <v>Northpower</v>
      </c>
      <c r="C626" s="60" t="str">
        <f>IFERROR('AU2017-EDB (Adjusted)'!F636,)</f>
        <v>Whangarei district</v>
      </c>
      <c r="D626" s="65">
        <f>IFERROR('AU2017-EDB (Adjusted)'!H636,)</f>
        <v>1930</v>
      </c>
      <c r="E626" s="65">
        <f>IFERROR('AU2017-EDB (Adjusted)'!I636,)</f>
        <v>2020</v>
      </c>
      <c r="F626" s="65">
        <f>IFERROR('AU2017-EDB (Adjusted)'!J636,)</f>
        <v>2090</v>
      </c>
    </row>
    <row r="627" spans="1:6" x14ac:dyDescent="0.25">
      <c r="A627" s="60" t="str">
        <f>'AU2017-EDB (Adjusted)'!A637</f>
        <v>Vinetown</v>
      </c>
      <c r="B627" s="60" t="str">
        <f>'AU2017-EDB (Adjusted)'!E637</f>
        <v>Northpower</v>
      </c>
      <c r="C627" s="60" t="str">
        <f>IFERROR('AU2017-EDB (Adjusted)'!F637,)</f>
        <v>Whangarei district</v>
      </c>
      <c r="D627" s="65">
        <f>IFERROR('AU2017-EDB (Adjusted)'!H637,)</f>
        <v>1640</v>
      </c>
      <c r="E627" s="65">
        <f>IFERROR('AU2017-EDB (Adjusted)'!I637,)</f>
        <v>1680</v>
      </c>
      <c r="F627" s="65">
        <f>IFERROR('AU2017-EDB (Adjusted)'!J637,)</f>
        <v>1730</v>
      </c>
    </row>
    <row r="628" spans="1:6" x14ac:dyDescent="0.25">
      <c r="A628" s="60" t="str">
        <f>'AU2017-EDB (Adjusted)'!A638</f>
        <v>Eden Terrace</v>
      </c>
      <c r="B628" s="60" t="str">
        <f>'AU2017-EDB (Adjusted)'!E638</f>
        <v>Vector Lines</v>
      </c>
      <c r="C628" s="60" t="str">
        <f>IFERROR('AU2017-EDB (Adjusted)'!F638,)</f>
        <v>Auckland</v>
      </c>
      <c r="D628" s="65">
        <f>IFERROR('AU2017-EDB (Adjusted)'!H638,)</f>
        <v>3950</v>
      </c>
      <c r="E628" s="65">
        <f>IFERROR('AU2017-EDB (Adjusted)'!I638,)</f>
        <v>4460</v>
      </c>
      <c r="F628" s="65">
        <f>IFERROR('AU2017-EDB (Adjusted)'!J638,)</f>
        <v>4980</v>
      </c>
    </row>
    <row r="629" spans="1:6" x14ac:dyDescent="0.25">
      <c r="A629" s="60" t="str">
        <f>'AU2017-EDB (Adjusted)'!A639</f>
        <v>Whangarei Central</v>
      </c>
      <c r="B629" s="60" t="str">
        <f>'AU2017-EDB (Adjusted)'!E639</f>
        <v>Northpower</v>
      </c>
      <c r="C629" s="60" t="str">
        <f>IFERROR('AU2017-EDB (Adjusted)'!F639,)</f>
        <v>Whangarei district</v>
      </c>
      <c r="D629" s="65">
        <f>IFERROR('AU2017-EDB (Adjusted)'!H639,)</f>
        <v>200</v>
      </c>
      <c r="E629" s="65">
        <f>IFERROR('AU2017-EDB (Adjusted)'!I639,)</f>
        <v>210</v>
      </c>
      <c r="F629" s="65">
        <f>IFERROR('AU2017-EDB (Adjusted)'!J639,)</f>
        <v>210</v>
      </c>
    </row>
    <row r="630" spans="1:6" x14ac:dyDescent="0.25">
      <c r="A630" s="60" t="str">
        <f>'AU2017-EDB (Adjusted)'!A640</f>
        <v>Riverside</v>
      </c>
      <c r="B630" s="60" t="str">
        <f>'AU2017-EDB (Adjusted)'!E640</f>
        <v>Northpower</v>
      </c>
      <c r="C630" s="60" t="str">
        <f>IFERROR('AU2017-EDB (Adjusted)'!F640,)</f>
        <v>Whangarei district</v>
      </c>
      <c r="D630" s="65">
        <f>IFERROR('AU2017-EDB (Adjusted)'!H640,)</f>
        <v>780</v>
      </c>
      <c r="E630" s="65">
        <f>IFERROR('AU2017-EDB (Adjusted)'!I640,)</f>
        <v>790</v>
      </c>
      <c r="F630" s="65">
        <f>IFERROR('AU2017-EDB (Adjusted)'!J640,)</f>
        <v>800</v>
      </c>
    </row>
    <row r="631" spans="1:6" x14ac:dyDescent="0.25">
      <c r="A631" s="60" t="str">
        <f>'AU2017-EDB (Adjusted)'!A641</f>
        <v>Ruawai</v>
      </c>
      <c r="B631" s="60" t="str">
        <f>'AU2017-EDB (Adjusted)'!E641</f>
        <v>Northpower</v>
      </c>
      <c r="C631" s="60" t="str">
        <f>IFERROR('AU2017-EDB (Adjusted)'!F641,)</f>
        <v>Kaipara district</v>
      </c>
      <c r="D631" s="65">
        <f>IFERROR('AU2017-EDB (Adjusted)'!H641,)</f>
        <v>470</v>
      </c>
      <c r="E631" s="65">
        <f>IFERROR('AU2017-EDB (Adjusted)'!I641,)</f>
        <v>460</v>
      </c>
      <c r="F631" s="65">
        <f>IFERROR('AU2017-EDB (Adjusted)'!J641,)</f>
        <v>460</v>
      </c>
    </row>
    <row r="632" spans="1:6" x14ac:dyDescent="0.25">
      <c r="A632" s="60" t="str">
        <f>'AU2017-EDB (Adjusted)'!A642</f>
        <v>Horahora</v>
      </c>
      <c r="B632" s="60" t="str">
        <f>'AU2017-EDB (Adjusted)'!E642</f>
        <v>Northpower</v>
      </c>
      <c r="C632" s="60" t="str">
        <f>IFERROR('AU2017-EDB (Adjusted)'!F642,)</f>
        <v>Whangarei district</v>
      </c>
      <c r="D632" s="65">
        <f>IFERROR('AU2017-EDB (Adjusted)'!H642,)</f>
        <v>1200</v>
      </c>
      <c r="E632" s="65">
        <f>IFERROR('AU2017-EDB (Adjusted)'!I642,)</f>
        <v>1260</v>
      </c>
      <c r="F632" s="65">
        <f>IFERROR('AU2017-EDB (Adjusted)'!J642,)</f>
        <v>1300</v>
      </c>
    </row>
    <row r="633" spans="1:6" x14ac:dyDescent="0.25">
      <c r="A633" s="60" t="str">
        <f>'AU2017-EDB (Adjusted)'!A643</f>
        <v>Maunu</v>
      </c>
      <c r="B633" s="60" t="str">
        <f>'AU2017-EDB (Adjusted)'!E643</f>
        <v>Northpower</v>
      </c>
      <c r="C633" s="60" t="str">
        <f>IFERROR('AU2017-EDB (Adjusted)'!F643,)</f>
        <v>Whangarei district</v>
      </c>
      <c r="D633" s="65">
        <f>IFERROR('AU2017-EDB (Adjusted)'!H643,)</f>
        <v>1470</v>
      </c>
      <c r="E633" s="65">
        <f>IFERROR('AU2017-EDB (Adjusted)'!I643,)</f>
        <v>1480</v>
      </c>
      <c r="F633" s="65">
        <f>IFERROR('AU2017-EDB (Adjusted)'!J643,)</f>
        <v>1500</v>
      </c>
    </row>
    <row r="634" spans="1:6" x14ac:dyDescent="0.25">
      <c r="A634" s="60" t="str">
        <f>'AU2017-EDB (Adjusted)'!A644</f>
        <v>Parahaki</v>
      </c>
      <c r="B634" s="60" t="str">
        <f>'AU2017-EDB (Adjusted)'!E644</f>
        <v>Northpower</v>
      </c>
      <c r="C634" s="60" t="str">
        <f>IFERROR('AU2017-EDB (Adjusted)'!F644,)</f>
        <v>Whangarei district</v>
      </c>
      <c r="D634" s="65">
        <f>IFERROR('AU2017-EDB (Adjusted)'!H644,)</f>
        <v>1280</v>
      </c>
      <c r="E634" s="65">
        <f>IFERROR('AU2017-EDB (Adjusted)'!I644,)</f>
        <v>1290</v>
      </c>
      <c r="F634" s="65">
        <f>IFERROR('AU2017-EDB (Adjusted)'!J644,)</f>
        <v>1310</v>
      </c>
    </row>
    <row r="635" spans="1:6" x14ac:dyDescent="0.25">
      <c r="A635" s="60" t="str">
        <f>'AU2017-EDB (Adjusted)'!A645</f>
        <v>Wellsford</v>
      </c>
      <c r="B635" s="60" t="str">
        <f>'AU2017-EDB (Adjusted)'!E645</f>
        <v>Vector Lines</v>
      </c>
      <c r="C635" s="60" t="str">
        <f>IFERROR('AU2017-EDB (Adjusted)'!F645,)</f>
        <v>Auckland</v>
      </c>
      <c r="D635" s="65">
        <f>IFERROR('AU2017-EDB (Adjusted)'!H645,)</f>
        <v>2010</v>
      </c>
      <c r="E635" s="65">
        <f>IFERROR('AU2017-EDB (Adjusted)'!I645,)</f>
        <v>2120</v>
      </c>
      <c r="F635" s="65">
        <f>IFERROR('AU2017-EDB (Adjusted)'!J645,)</f>
        <v>2240</v>
      </c>
    </row>
    <row r="636" spans="1:6" x14ac:dyDescent="0.25">
      <c r="A636" s="60" t="str">
        <f>'AU2017-EDB (Adjusted)'!A646</f>
        <v>Cloverlea</v>
      </c>
      <c r="B636" s="60" t="str">
        <f>'AU2017-EDB (Adjusted)'!E646</f>
        <v>Powerco</v>
      </c>
      <c r="C636" s="60" t="str">
        <f>IFERROR('AU2017-EDB (Adjusted)'!F646,)</f>
        <v>Palmerston North city</v>
      </c>
      <c r="D636" s="65">
        <f>IFERROR('AU2017-EDB (Adjusted)'!H646,)</f>
        <v>2010</v>
      </c>
      <c r="E636" s="65">
        <f>IFERROR('AU2017-EDB (Adjusted)'!I646,)</f>
        <v>2020</v>
      </c>
      <c r="F636" s="65">
        <f>IFERROR('AU2017-EDB (Adjusted)'!J646,)</f>
        <v>2030</v>
      </c>
    </row>
    <row r="637" spans="1:6" x14ac:dyDescent="0.25">
      <c r="A637" s="60" t="str">
        <f>'AU2017-EDB (Adjusted)'!A647</f>
        <v>Campbells Bay</v>
      </c>
      <c r="B637" s="60" t="str">
        <f>'AU2017-EDB (Adjusted)'!E647</f>
        <v>Vector Lines</v>
      </c>
      <c r="C637" s="60" t="str">
        <f>IFERROR('AU2017-EDB (Adjusted)'!F647,)</f>
        <v>Auckland</v>
      </c>
      <c r="D637" s="65">
        <f>IFERROR('AU2017-EDB (Adjusted)'!H647,)</f>
        <v>2660</v>
      </c>
      <c r="E637" s="65">
        <f>IFERROR('AU2017-EDB (Adjusted)'!I647,)</f>
        <v>2790</v>
      </c>
      <c r="F637" s="65">
        <f>IFERROR('AU2017-EDB (Adjusted)'!J647,)</f>
        <v>2930</v>
      </c>
    </row>
    <row r="638" spans="1:6" x14ac:dyDescent="0.25">
      <c r="A638" s="60" t="str">
        <f>'AU2017-EDB (Adjusted)'!A648</f>
        <v>Sherwood Rise</v>
      </c>
      <c r="B638" s="60" t="str">
        <f>'AU2017-EDB (Adjusted)'!E648</f>
        <v>Northpower</v>
      </c>
      <c r="C638" s="60" t="str">
        <f>IFERROR('AU2017-EDB (Adjusted)'!F648,)</f>
        <v>Whangarei district</v>
      </c>
      <c r="D638" s="65">
        <f>IFERROR('AU2017-EDB (Adjusted)'!H648,)</f>
        <v>4330</v>
      </c>
      <c r="E638" s="65">
        <f>IFERROR('AU2017-EDB (Adjusted)'!I648,)</f>
        <v>4500</v>
      </c>
      <c r="F638" s="65">
        <f>IFERROR('AU2017-EDB (Adjusted)'!J648,)</f>
        <v>4670</v>
      </c>
    </row>
    <row r="639" spans="1:6" x14ac:dyDescent="0.25">
      <c r="A639" s="60" t="str">
        <f>'AU2017-EDB (Adjusted)'!A649</f>
        <v>Waimauku</v>
      </c>
      <c r="B639" s="60" t="str">
        <f>'AU2017-EDB (Adjusted)'!E649</f>
        <v>Vector Lines</v>
      </c>
      <c r="C639" s="60" t="str">
        <f>IFERROR('AU2017-EDB (Adjusted)'!F649,)</f>
        <v>Auckland</v>
      </c>
      <c r="D639" s="65">
        <f>IFERROR('AU2017-EDB (Adjusted)'!H649,)</f>
        <v>1260</v>
      </c>
      <c r="E639" s="65">
        <f>IFERROR('AU2017-EDB (Adjusted)'!I649,)</f>
        <v>1370</v>
      </c>
      <c r="F639" s="65">
        <f>IFERROR('AU2017-EDB (Adjusted)'!J649,)</f>
        <v>1500</v>
      </c>
    </row>
    <row r="640" spans="1:6" x14ac:dyDescent="0.25">
      <c r="A640" s="60" t="str">
        <f>'AU2017-EDB (Adjusted)'!A650</f>
        <v>Onerahi</v>
      </c>
      <c r="B640" s="60" t="str">
        <f>'AU2017-EDB (Adjusted)'!E650</f>
        <v>Northpower</v>
      </c>
      <c r="C640" s="60" t="str">
        <f>IFERROR('AU2017-EDB (Adjusted)'!F650,)</f>
        <v>Whangarei district</v>
      </c>
      <c r="D640" s="65">
        <f>IFERROR('AU2017-EDB (Adjusted)'!H650,)</f>
        <v>2310</v>
      </c>
      <c r="E640" s="65">
        <f>IFERROR('AU2017-EDB (Adjusted)'!I650,)</f>
        <v>2350</v>
      </c>
      <c r="F640" s="65">
        <f>IFERROR('AU2017-EDB (Adjusted)'!J650,)</f>
        <v>2370</v>
      </c>
    </row>
    <row r="641" spans="1:6" x14ac:dyDescent="0.25">
      <c r="A641" s="60" t="str">
        <f>'AU2017-EDB (Adjusted)'!A651</f>
        <v>Hikurangi</v>
      </c>
      <c r="B641" s="60" t="str">
        <f>'AU2017-EDB (Adjusted)'!E651</f>
        <v>Northpower</v>
      </c>
      <c r="C641" s="60" t="str">
        <f>IFERROR('AU2017-EDB (Adjusted)'!F651,)</f>
        <v>Whangarei district</v>
      </c>
      <c r="D641" s="65">
        <f>IFERROR('AU2017-EDB (Adjusted)'!H651,)</f>
        <v>1630</v>
      </c>
      <c r="E641" s="65">
        <f>IFERROR('AU2017-EDB (Adjusted)'!I651,)</f>
        <v>1670</v>
      </c>
      <c r="F641" s="65">
        <f>IFERROR('AU2017-EDB (Adjusted)'!J651,)</f>
        <v>1700</v>
      </c>
    </row>
    <row r="642" spans="1:6" x14ac:dyDescent="0.25">
      <c r="A642" s="60" t="str">
        <f>'AU2017-EDB (Adjusted)'!A652</f>
        <v>Te Kopuru</v>
      </c>
      <c r="B642" s="60" t="str">
        <f>'AU2017-EDB (Adjusted)'!E652</f>
        <v>Northpower</v>
      </c>
      <c r="C642" s="60" t="str">
        <f>IFERROR('AU2017-EDB (Adjusted)'!F652,)</f>
        <v>Kaipara district</v>
      </c>
      <c r="D642" s="65">
        <f>IFERROR('AU2017-EDB (Adjusted)'!H652,)</f>
        <v>530</v>
      </c>
      <c r="E642" s="65">
        <f>IFERROR('AU2017-EDB (Adjusted)'!I652,)</f>
        <v>530</v>
      </c>
      <c r="F642" s="65">
        <f>IFERROR('AU2017-EDB (Adjusted)'!J652,)</f>
        <v>530</v>
      </c>
    </row>
    <row r="643" spans="1:6" x14ac:dyDescent="0.25">
      <c r="A643" s="60" t="str">
        <f>'AU2017-EDB (Adjusted)'!A653</f>
        <v>Maungaru</v>
      </c>
      <c r="B643" s="60" t="str">
        <f>'AU2017-EDB (Adjusted)'!E653</f>
        <v>Northpower</v>
      </c>
      <c r="C643" s="60" t="str">
        <f>IFERROR('AU2017-EDB (Adjusted)'!F653,)</f>
        <v>Kaipara district</v>
      </c>
      <c r="D643" s="65">
        <f>IFERROR('AU2017-EDB (Adjusted)'!H653,)</f>
        <v>1910</v>
      </c>
      <c r="E643" s="65">
        <f>IFERROR('AU2017-EDB (Adjusted)'!I653,)</f>
        <v>1970</v>
      </c>
      <c r="F643" s="65">
        <f>IFERROR('AU2017-EDB (Adjusted)'!J653,)</f>
        <v>2010</v>
      </c>
    </row>
    <row r="644" spans="1:6" x14ac:dyDescent="0.25">
      <c r="A644" s="60" t="str">
        <f>'AU2017-EDB (Adjusted)'!A654</f>
        <v>Dargaville</v>
      </c>
      <c r="B644" s="60" t="str">
        <f>'AU2017-EDB (Adjusted)'!E654</f>
        <v>Northpower</v>
      </c>
      <c r="C644" s="60" t="str">
        <f>IFERROR('AU2017-EDB (Adjusted)'!F654,)</f>
        <v>Kaipara district</v>
      </c>
      <c r="D644" s="65">
        <f>IFERROR('AU2017-EDB (Adjusted)'!H654,)</f>
        <v>4920</v>
      </c>
      <c r="E644" s="65">
        <f>IFERROR('AU2017-EDB (Adjusted)'!I654,)</f>
        <v>4960</v>
      </c>
      <c r="F644" s="65">
        <f>IFERROR('AU2017-EDB (Adjusted)'!J654,)</f>
        <v>4980</v>
      </c>
    </row>
    <row r="645" spans="1:6" x14ac:dyDescent="0.25">
      <c r="A645" s="60" t="str">
        <f>'AU2017-EDB (Adjusted)'!A655</f>
        <v>Palmerston North Hospital</v>
      </c>
      <c r="B645" s="60" t="str">
        <f>'AU2017-EDB (Adjusted)'!E655</f>
        <v>Powerco</v>
      </c>
      <c r="C645" s="60" t="str">
        <f>IFERROR('AU2017-EDB (Adjusted)'!F655,)</f>
        <v>Palmerston North city</v>
      </c>
      <c r="D645" s="65">
        <f>IFERROR('AU2017-EDB (Adjusted)'!H655,)</f>
        <v>2840</v>
      </c>
      <c r="E645" s="65">
        <f>IFERROR('AU2017-EDB (Adjusted)'!I655,)</f>
        <v>2880</v>
      </c>
      <c r="F645" s="65">
        <f>IFERROR('AU2017-EDB (Adjusted)'!J655,)</f>
        <v>2900</v>
      </c>
    </row>
    <row r="646" spans="1:6" x14ac:dyDescent="0.25">
      <c r="A646" s="60" t="str">
        <f>'AU2017-EDB (Adjusted)'!A656</f>
        <v>Kaiwaka</v>
      </c>
      <c r="B646" s="60" t="str">
        <f>'AU2017-EDB (Adjusted)'!E656</f>
        <v>Northpower</v>
      </c>
      <c r="C646" s="60" t="str">
        <f>IFERROR('AU2017-EDB (Adjusted)'!F656,)</f>
        <v>Kaipara district</v>
      </c>
      <c r="D646" s="65">
        <f>IFERROR('AU2017-EDB (Adjusted)'!H656,)</f>
        <v>690</v>
      </c>
      <c r="E646" s="65">
        <f>IFERROR('AU2017-EDB (Adjusted)'!I656,)</f>
        <v>720</v>
      </c>
      <c r="F646" s="65">
        <f>IFERROR('AU2017-EDB (Adjusted)'!J656,)</f>
        <v>740</v>
      </c>
    </row>
    <row r="647" spans="1:6" x14ac:dyDescent="0.25">
      <c r="A647" s="60" t="str">
        <f>'AU2017-EDB (Adjusted)'!A657</f>
        <v>Murrays Bay</v>
      </c>
      <c r="B647" s="60" t="str">
        <f>'AU2017-EDB (Adjusted)'!E657</f>
        <v>Vector Lines</v>
      </c>
      <c r="C647" s="60" t="str">
        <f>IFERROR('AU2017-EDB (Adjusted)'!F657,)</f>
        <v>Auckland</v>
      </c>
      <c r="D647" s="65">
        <f>IFERROR('AU2017-EDB (Adjusted)'!H657,)</f>
        <v>5250</v>
      </c>
      <c r="E647" s="65">
        <f>IFERROR('AU2017-EDB (Adjusted)'!I657,)</f>
        <v>5450</v>
      </c>
      <c r="F647" s="65">
        <f>IFERROR('AU2017-EDB (Adjusted)'!J657,)</f>
        <v>5580</v>
      </c>
    </row>
    <row r="648" spans="1:6" x14ac:dyDescent="0.25">
      <c r="A648" s="60" t="str">
        <f>'AU2017-EDB (Adjusted)'!A658</f>
        <v>Mangawhai Heads</v>
      </c>
      <c r="B648" s="60" t="str">
        <f>'AU2017-EDB (Adjusted)'!E658</f>
        <v>Northpower</v>
      </c>
      <c r="C648" s="60" t="str">
        <f>IFERROR('AU2017-EDB (Adjusted)'!F658,)</f>
        <v>Kaipara district</v>
      </c>
      <c r="D648" s="65">
        <f>IFERROR('AU2017-EDB (Adjusted)'!H658,)</f>
        <v>1570</v>
      </c>
      <c r="E648" s="65">
        <f>IFERROR('AU2017-EDB (Adjusted)'!I658,)</f>
        <v>1770</v>
      </c>
      <c r="F648" s="65">
        <f>IFERROR('AU2017-EDB (Adjusted)'!J658,)</f>
        <v>1960</v>
      </c>
    </row>
    <row r="649" spans="1:6" x14ac:dyDescent="0.25">
      <c r="A649" s="60" t="str">
        <f>'AU2017-EDB (Adjusted)'!A659</f>
        <v>Papaeoia</v>
      </c>
      <c r="B649" s="60" t="str">
        <f>'AU2017-EDB (Adjusted)'!E659</f>
        <v>Powerco</v>
      </c>
      <c r="C649" s="60" t="str">
        <f>IFERROR('AU2017-EDB (Adjusted)'!F659,)</f>
        <v>Palmerston North city</v>
      </c>
      <c r="D649" s="65">
        <f>IFERROR('AU2017-EDB (Adjusted)'!H659,)</f>
        <v>2880</v>
      </c>
      <c r="E649" s="65">
        <f>IFERROR('AU2017-EDB (Adjusted)'!I659,)</f>
        <v>2940</v>
      </c>
      <c r="F649" s="65">
        <f>IFERROR('AU2017-EDB (Adjusted)'!J659,)</f>
        <v>2970</v>
      </c>
    </row>
    <row r="650" spans="1:6" x14ac:dyDescent="0.25">
      <c r="A650" s="60" t="str">
        <f>'AU2017-EDB (Adjusted)'!A660</f>
        <v>Leigh</v>
      </c>
      <c r="B650" s="60" t="str">
        <f>'AU2017-EDB (Adjusted)'!E660</f>
        <v>Vector Lines</v>
      </c>
      <c r="C650" s="60" t="str">
        <f>IFERROR('AU2017-EDB (Adjusted)'!F660,)</f>
        <v>Auckland</v>
      </c>
      <c r="D650" s="65">
        <f>IFERROR('AU2017-EDB (Adjusted)'!H660,)</f>
        <v>490</v>
      </c>
      <c r="E650" s="65">
        <f>IFERROR('AU2017-EDB (Adjusted)'!I660,)</f>
        <v>510</v>
      </c>
      <c r="F650" s="65">
        <f>IFERROR('AU2017-EDB (Adjusted)'!J660,)</f>
        <v>530</v>
      </c>
    </row>
    <row r="651" spans="1:6" x14ac:dyDescent="0.25">
      <c r="A651" s="60" t="str">
        <f>'AU2017-EDB (Adjusted)'!A661</f>
        <v>Warkworth</v>
      </c>
      <c r="B651" s="60" t="str">
        <f>'AU2017-EDB (Adjusted)'!E661</f>
        <v>Vector Lines</v>
      </c>
      <c r="C651" s="60" t="str">
        <f>IFERROR('AU2017-EDB (Adjusted)'!F661,)</f>
        <v>Auckland</v>
      </c>
      <c r="D651" s="65">
        <f>IFERROR('AU2017-EDB (Adjusted)'!H661,)</f>
        <v>5090</v>
      </c>
      <c r="E651" s="65">
        <f>IFERROR('AU2017-EDB (Adjusted)'!I661,)</f>
        <v>5650</v>
      </c>
      <c r="F651" s="65">
        <f>IFERROR('AU2017-EDB (Adjusted)'!J661,)</f>
        <v>6230</v>
      </c>
    </row>
    <row r="652" spans="1:6" x14ac:dyDescent="0.25">
      <c r="A652" s="60" t="str">
        <f>'AU2017-EDB (Adjusted)'!A662</f>
        <v>Pinehill</v>
      </c>
      <c r="B652" s="60" t="str">
        <f>'AU2017-EDB (Adjusted)'!E662</f>
        <v>Vector Lines</v>
      </c>
      <c r="C652" s="60" t="str">
        <f>IFERROR('AU2017-EDB (Adjusted)'!F662,)</f>
        <v>Auckland</v>
      </c>
      <c r="D652" s="65">
        <f>IFERROR('AU2017-EDB (Adjusted)'!H662,)</f>
        <v>4670</v>
      </c>
      <c r="E652" s="65">
        <f>IFERROR('AU2017-EDB (Adjusted)'!I662,)</f>
        <v>4960</v>
      </c>
      <c r="F652" s="65">
        <f>IFERROR('AU2017-EDB (Adjusted)'!J662,)</f>
        <v>5260</v>
      </c>
    </row>
    <row r="653" spans="1:6" x14ac:dyDescent="0.25">
      <c r="A653" s="60" t="str">
        <f>'AU2017-EDB (Adjusted)'!A663</f>
        <v>Huapai</v>
      </c>
      <c r="B653" s="60" t="str">
        <f>'AU2017-EDB (Adjusted)'!E663</f>
        <v>Vector Lines</v>
      </c>
      <c r="C653" s="60" t="str">
        <f>IFERROR('AU2017-EDB (Adjusted)'!F663,)</f>
        <v>Auckland</v>
      </c>
      <c r="D653" s="65">
        <f>IFERROR('AU2017-EDB (Adjusted)'!H663,)</f>
        <v>2950</v>
      </c>
      <c r="E653" s="65">
        <f>IFERROR('AU2017-EDB (Adjusted)'!I663,)</f>
        <v>4380</v>
      </c>
      <c r="F653" s="65">
        <f>IFERROR('AU2017-EDB (Adjusted)'!J663,)</f>
        <v>5330</v>
      </c>
    </row>
    <row r="654" spans="1:6" x14ac:dyDescent="0.25">
      <c r="A654" s="60" t="str">
        <f>'AU2017-EDB (Adjusted)'!A664</f>
        <v>Red Beach West</v>
      </c>
      <c r="B654" s="60" t="str">
        <f>'AU2017-EDB (Adjusted)'!E664</f>
        <v>Vector Lines</v>
      </c>
      <c r="C654" s="60" t="str">
        <f>IFERROR('AU2017-EDB (Adjusted)'!F664,)</f>
        <v>Auckland</v>
      </c>
      <c r="D654" s="65">
        <f>IFERROR('AU2017-EDB (Adjusted)'!H664,)</f>
        <v>2940</v>
      </c>
      <c r="E654" s="65">
        <f>IFERROR('AU2017-EDB (Adjusted)'!I664,)</f>
        <v>4480</v>
      </c>
      <c r="F654" s="65">
        <f>IFERROR('AU2017-EDB (Adjusted)'!J664,)</f>
        <v>4640</v>
      </c>
    </row>
    <row r="655" spans="1:6" x14ac:dyDescent="0.25">
      <c r="A655" s="60" t="str">
        <f>'AU2017-EDB (Adjusted)'!A665</f>
        <v>Riverhead Urban</v>
      </c>
      <c r="B655" s="60" t="str">
        <f>'AU2017-EDB (Adjusted)'!E665</f>
        <v>Vector Lines</v>
      </c>
      <c r="C655" s="60" t="str">
        <f>IFERROR('AU2017-EDB (Adjusted)'!F665,)</f>
        <v>Auckland</v>
      </c>
      <c r="D655" s="65">
        <f>IFERROR('AU2017-EDB (Adjusted)'!H665,)</f>
        <v>2170</v>
      </c>
      <c r="E655" s="65">
        <f>IFERROR('AU2017-EDB (Adjusted)'!I665,)</f>
        <v>2830</v>
      </c>
      <c r="F655" s="65">
        <f>IFERROR('AU2017-EDB (Adjusted)'!J665,)</f>
        <v>3210</v>
      </c>
    </row>
    <row r="656" spans="1:6" x14ac:dyDescent="0.25">
      <c r="A656" s="60" t="str">
        <f>'AU2017-EDB (Adjusted)'!A666</f>
        <v>Waipareira West</v>
      </c>
      <c r="B656" s="60" t="str">
        <f>'AU2017-EDB (Adjusted)'!E666</f>
        <v>Vector Lines</v>
      </c>
      <c r="C656" s="60" t="str">
        <f>IFERROR('AU2017-EDB (Adjusted)'!F666,)</f>
        <v>Auckland</v>
      </c>
      <c r="D656" s="65">
        <f>IFERROR('AU2017-EDB (Adjusted)'!H666,)</f>
        <v>1050</v>
      </c>
      <c r="E656" s="65">
        <f>IFERROR('AU2017-EDB (Adjusted)'!I666,)</f>
        <v>1090</v>
      </c>
      <c r="F656" s="65">
        <f>IFERROR('AU2017-EDB (Adjusted)'!J666,)</f>
        <v>1120</v>
      </c>
    </row>
    <row r="657" spans="1:6" x14ac:dyDescent="0.25">
      <c r="A657" s="60" t="str">
        <f>'AU2017-EDB (Adjusted)'!A667</f>
        <v>Mairangi Bay</v>
      </c>
      <c r="B657" s="60" t="str">
        <f>'AU2017-EDB (Adjusted)'!E667</f>
        <v>Vector Lines</v>
      </c>
      <c r="C657" s="60" t="str">
        <f>IFERROR('AU2017-EDB (Adjusted)'!F667,)</f>
        <v>Auckland</v>
      </c>
      <c r="D657" s="65">
        <f>IFERROR('AU2017-EDB (Adjusted)'!H667,)</f>
        <v>6010</v>
      </c>
      <c r="E657" s="65">
        <f>IFERROR('AU2017-EDB (Adjusted)'!I667,)</f>
        <v>6220</v>
      </c>
      <c r="F657" s="65">
        <f>IFERROR('AU2017-EDB (Adjusted)'!J667,)</f>
        <v>6460</v>
      </c>
    </row>
    <row r="658" spans="1:6" x14ac:dyDescent="0.25">
      <c r="A658" s="60" t="str">
        <f>'AU2017-EDB (Adjusted)'!A668</f>
        <v>Waiwera</v>
      </c>
      <c r="B658" s="60" t="str">
        <f>'AU2017-EDB (Adjusted)'!E668</f>
        <v>Vector Lines</v>
      </c>
      <c r="C658" s="60" t="str">
        <f>IFERROR('AU2017-EDB (Adjusted)'!F668,)</f>
        <v>Auckland</v>
      </c>
      <c r="D658" s="65">
        <f>IFERROR('AU2017-EDB (Adjusted)'!H668,)</f>
        <v>320</v>
      </c>
      <c r="E658" s="65">
        <f>IFERROR('AU2017-EDB (Adjusted)'!I668,)</f>
        <v>330</v>
      </c>
      <c r="F658" s="65">
        <f>IFERROR('AU2017-EDB (Adjusted)'!J668,)</f>
        <v>350</v>
      </c>
    </row>
    <row r="659" spans="1:6" x14ac:dyDescent="0.25">
      <c r="A659" s="60" t="str">
        <f>'AU2017-EDB (Adjusted)'!A669</f>
        <v>Parakai Urban</v>
      </c>
      <c r="B659" s="60" t="str">
        <f>'AU2017-EDB (Adjusted)'!E669</f>
        <v>Vector Lines</v>
      </c>
      <c r="C659" s="60" t="str">
        <f>IFERROR('AU2017-EDB (Adjusted)'!F669,)</f>
        <v>Auckland</v>
      </c>
      <c r="D659" s="65">
        <f>IFERROR('AU2017-EDB (Adjusted)'!H669,)</f>
        <v>1140</v>
      </c>
      <c r="E659" s="65">
        <f>IFERROR('AU2017-EDB (Adjusted)'!I669,)</f>
        <v>1190</v>
      </c>
      <c r="F659" s="65">
        <f>IFERROR('AU2017-EDB (Adjusted)'!J669,)</f>
        <v>1230</v>
      </c>
    </row>
    <row r="660" spans="1:6" x14ac:dyDescent="0.25">
      <c r="A660" s="60" t="str">
        <f>'AU2017-EDB (Adjusted)'!A670</f>
        <v>Silverdale Central</v>
      </c>
      <c r="B660" s="60" t="str">
        <f>'AU2017-EDB (Adjusted)'!E670</f>
        <v>Vector Lines</v>
      </c>
      <c r="C660" s="60" t="str">
        <f>IFERROR('AU2017-EDB (Adjusted)'!F670,)</f>
        <v>Auckland</v>
      </c>
      <c r="D660" s="65">
        <f>IFERROR('AU2017-EDB (Adjusted)'!H670,)</f>
        <v>6630</v>
      </c>
      <c r="E660" s="65">
        <f>IFERROR('AU2017-EDB (Adjusted)'!I670,)</f>
        <v>8510</v>
      </c>
      <c r="F660" s="65">
        <f>IFERROR('AU2017-EDB (Adjusted)'!J670,)</f>
        <v>9380</v>
      </c>
    </row>
    <row r="661" spans="1:6" x14ac:dyDescent="0.25">
      <c r="A661" s="60" t="str">
        <f>'AU2017-EDB (Adjusted)'!A671</f>
        <v>Red Beach East</v>
      </c>
      <c r="B661" s="60" t="str">
        <f>'AU2017-EDB (Adjusted)'!E671</f>
        <v>Vector Lines</v>
      </c>
      <c r="C661" s="60" t="str">
        <f>IFERROR('AU2017-EDB (Adjusted)'!F671,)</f>
        <v>Auckland</v>
      </c>
      <c r="D661" s="65">
        <f>IFERROR('AU2017-EDB (Adjusted)'!H671,)</f>
        <v>4150</v>
      </c>
      <c r="E661" s="65">
        <f>IFERROR('AU2017-EDB (Adjusted)'!I671,)</f>
        <v>4310</v>
      </c>
      <c r="F661" s="65">
        <f>IFERROR('AU2017-EDB (Adjusted)'!J671,)</f>
        <v>4480</v>
      </c>
    </row>
    <row r="662" spans="1:6" x14ac:dyDescent="0.25">
      <c r="A662" s="60" t="str">
        <f>'AU2017-EDB (Adjusted)'!A672</f>
        <v>Kaukapakapa</v>
      </c>
      <c r="B662" s="60" t="str">
        <f>'AU2017-EDB (Adjusted)'!E672</f>
        <v>Vector Lines</v>
      </c>
      <c r="C662" s="60" t="str">
        <f>IFERROR('AU2017-EDB (Adjusted)'!F672,)</f>
        <v>Auckland</v>
      </c>
      <c r="D662" s="65">
        <f>IFERROR('AU2017-EDB (Adjusted)'!H672,)</f>
        <v>600</v>
      </c>
      <c r="E662" s="65">
        <f>IFERROR('AU2017-EDB (Adjusted)'!I672,)</f>
        <v>630</v>
      </c>
      <c r="F662" s="65">
        <f>IFERROR('AU2017-EDB (Adjusted)'!J672,)</f>
        <v>670</v>
      </c>
    </row>
    <row r="663" spans="1:6" x14ac:dyDescent="0.25">
      <c r="A663" s="60" t="str">
        <f>'AU2017-EDB (Adjusted)'!A673</f>
        <v>Vipond</v>
      </c>
      <c r="B663" s="60" t="str">
        <f>'AU2017-EDB (Adjusted)'!E673</f>
        <v>Vector Lines</v>
      </c>
      <c r="C663" s="60" t="str">
        <f>IFERROR('AU2017-EDB (Adjusted)'!F673,)</f>
        <v>Auckland</v>
      </c>
      <c r="D663" s="65">
        <f>IFERROR('AU2017-EDB (Adjusted)'!H673,)</f>
        <v>3110</v>
      </c>
      <c r="E663" s="65">
        <f>IFERROR('AU2017-EDB (Adjusted)'!I673,)</f>
        <v>3230</v>
      </c>
      <c r="F663" s="65">
        <f>IFERROR('AU2017-EDB (Adjusted)'!J673,)</f>
        <v>3320</v>
      </c>
    </row>
    <row r="664" spans="1:6" x14ac:dyDescent="0.25">
      <c r="A664" s="60" t="str">
        <f>'AU2017-EDB (Adjusted)'!A674</f>
        <v>Stanmore Bay West</v>
      </c>
      <c r="B664" s="60" t="str">
        <f>'AU2017-EDB (Adjusted)'!E674</f>
        <v>Vector Lines</v>
      </c>
      <c r="C664" s="60" t="str">
        <f>IFERROR('AU2017-EDB (Adjusted)'!F674,)</f>
        <v>Auckland</v>
      </c>
      <c r="D664" s="65">
        <f>IFERROR('AU2017-EDB (Adjusted)'!H674,)</f>
        <v>2850</v>
      </c>
      <c r="E664" s="65">
        <f>IFERROR('AU2017-EDB (Adjusted)'!I674,)</f>
        <v>2940</v>
      </c>
      <c r="F664" s="65">
        <f>IFERROR('AU2017-EDB (Adjusted)'!J674,)</f>
        <v>2990</v>
      </c>
    </row>
    <row r="665" spans="1:6" x14ac:dyDescent="0.25">
      <c r="A665" s="60" t="str">
        <f>'AU2017-EDB (Adjusted)'!A675</f>
        <v>Stanmore Bay East</v>
      </c>
      <c r="B665" s="60" t="str">
        <f>'AU2017-EDB (Adjusted)'!E675</f>
        <v>Vector Lines</v>
      </c>
      <c r="C665" s="60" t="str">
        <f>IFERROR('AU2017-EDB (Adjusted)'!F675,)</f>
        <v>Auckland</v>
      </c>
      <c r="D665" s="65">
        <f>IFERROR('AU2017-EDB (Adjusted)'!H675,)</f>
        <v>2830</v>
      </c>
      <c r="E665" s="65">
        <f>IFERROR('AU2017-EDB (Adjusted)'!I675,)</f>
        <v>2920</v>
      </c>
      <c r="F665" s="65">
        <f>IFERROR('AU2017-EDB (Adjusted)'!J675,)</f>
        <v>3020</v>
      </c>
    </row>
    <row r="666" spans="1:6" x14ac:dyDescent="0.25">
      <c r="A666" s="60" t="str">
        <f>'AU2017-EDB (Adjusted)'!A676</f>
        <v>Wade Heads</v>
      </c>
      <c r="B666" s="60" t="str">
        <f>'AU2017-EDB (Adjusted)'!E676</f>
        <v>Vector Lines</v>
      </c>
      <c r="C666" s="60" t="str">
        <f>IFERROR('AU2017-EDB (Adjusted)'!F676,)</f>
        <v>Auckland</v>
      </c>
      <c r="D666" s="65">
        <f>IFERROR('AU2017-EDB (Adjusted)'!H676,)</f>
        <v>3970</v>
      </c>
      <c r="E666" s="65">
        <f>IFERROR('AU2017-EDB (Adjusted)'!I676,)</f>
        <v>4410</v>
      </c>
      <c r="F666" s="65">
        <f>IFERROR('AU2017-EDB (Adjusted)'!J676,)</f>
        <v>4870</v>
      </c>
    </row>
    <row r="667" spans="1:6" x14ac:dyDescent="0.25">
      <c r="A667" s="60" t="str">
        <f>'AU2017-EDB (Adjusted)'!A677</f>
        <v>Waiake</v>
      </c>
      <c r="B667" s="60" t="str">
        <f>'AU2017-EDB (Adjusted)'!E677</f>
        <v>Vector Lines</v>
      </c>
      <c r="C667" s="60" t="str">
        <f>IFERROR('AU2017-EDB (Adjusted)'!F677,)</f>
        <v>Auckland</v>
      </c>
      <c r="D667" s="65">
        <f>IFERROR('AU2017-EDB (Adjusted)'!H677,)</f>
        <v>4760</v>
      </c>
      <c r="E667" s="65">
        <f>IFERROR('AU2017-EDB (Adjusted)'!I677,)</f>
        <v>4910</v>
      </c>
      <c r="F667" s="65">
        <f>IFERROR('AU2017-EDB (Adjusted)'!J677,)</f>
        <v>5020</v>
      </c>
    </row>
    <row r="668" spans="1:6" x14ac:dyDescent="0.25">
      <c r="A668" s="60" t="str">
        <f>'AU2017-EDB (Adjusted)'!A678</f>
        <v>Gulf Harbour</v>
      </c>
      <c r="B668" s="60" t="str">
        <f>'AU2017-EDB (Adjusted)'!E678</f>
        <v>Vector Lines</v>
      </c>
      <c r="C668" s="60" t="str">
        <f>IFERROR('AU2017-EDB (Adjusted)'!F678,)</f>
        <v>Auckland</v>
      </c>
      <c r="D668" s="65">
        <f>IFERROR('AU2017-EDB (Adjusted)'!H678,)</f>
        <v>3780</v>
      </c>
      <c r="E668" s="65">
        <f>IFERROR('AU2017-EDB (Adjusted)'!I678,)</f>
        <v>4450</v>
      </c>
      <c r="F668" s="65">
        <f>IFERROR('AU2017-EDB (Adjusted)'!J678,)</f>
        <v>5130</v>
      </c>
    </row>
    <row r="669" spans="1:6" x14ac:dyDescent="0.25">
      <c r="A669" s="60" t="str">
        <f>'AU2017-EDB (Adjusted)'!A679</f>
        <v>Silverdale North</v>
      </c>
      <c r="B669" s="60" t="str">
        <f>'AU2017-EDB (Adjusted)'!E679</f>
        <v>Vector Lines</v>
      </c>
      <c r="C669" s="60" t="str">
        <f>IFERROR('AU2017-EDB (Adjusted)'!F679,)</f>
        <v>Auckland</v>
      </c>
      <c r="D669" s="65">
        <f>IFERROR('AU2017-EDB (Adjusted)'!H679,)</f>
        <v>960</v>
      </c>
      <c r="E669" s="65">
        <f>IFERROR('AU2017-EDB (Adjusted)'!I679,)</f>
        <v>2210</v>
      </c>
      <c r="F669" s="65">
        <f>IFERROR('AU2017-EDB (Adjusted)'!J679,)</f>
        <v>3490</v>
      </c>
    </row>
    <row r="670" spans="1:6" x14ac:dyDescent="0.25">
      <c r="A670" s="60" t="str">
        <f>'AU2017-EDB (Adjusted)'!A680</f>
        <v>Orewa West</v>
      </c>
      <c r="B670" s="60" t="str">
        <f>'AU2017-EDB (Adjusted)'!E680</f>
        <v>Vector Lines</v>
      </c>
      <c r="C670" s="60" t="str">
        <f>IFERROR('AU2017-EDB (Adjusted)'!F680,)</f>
        <v>Auckland</v>
      </c>
      <c r="D670" s="65">
        <f>IFERROR('AU2017-EDB (Adjusted)'!H680,)</f>
        <v>590</v>
      </c>
      <c r="E670" s="65">
        <f>IFERROR('AU2017-EDB (Adjusted)'!I680,)</f>
        <v>1600</v>
      </c>
      <c r="F670" s="65">
        <f>IFERROR('AU2017-EDB (Adjusted)'!J680,)</f>
        <v>3020</v>
      </c>
    </row>
    <row r="671" spans="1:6" x14ac:dyDescent="0.25">
      <c r="A671" s="60" t="str">
        <f>'AU2017-EDB (Adjusted)'!A681</f>
        <v>Browns Bay</v>
      </c>
      <c r="B671" s="60" t="str">
        <f>'AU2017-EDB (Adjusted)'!E681</f>
        <v>Vector Lines</v>
      </c>
      <c r="C671" s="60" t="str">
        <f>IFERROR('AU2017-EDB (Adjusted)'!F681,)</f>
        <v>Auckland</v>
      </c>
      <c r="D671" s="65">
        <f>IFERROR('AU2017-EDB (Adjusted)'!H681,)</f>
        <v>4880</v>
      </c>
      <c r="E671" s="65">
        <f>IFERROR('AU2017-EDB (Adjusted)'!I681,)</f>
        <v>5150</v>
      </c>
      <c r="F671" s="65">
        <f>IFERROR('AU2017-EDB (Adjusted)'!J681,)</f>
        <v>5440</v>
      </c>
    </row>
    <row r="672" spans="1:6" x14ac:dyDescent="0.25">
      <c r="A672" s="60" t="str">
        <f>'AU2017-EDB (Adjusted)'!A682</f>
        <v>Dairy Flat-Redvale</v>
      </c>
      <c r="B672" s="60" t="str">
        <f>'AU2017-EDB (Adjusted)'!E682</f>
        <v>Vector Lines</v>
      </c>
      <c r="C672" s="60" t="str">
        <f>IFERROR('AU2017-EDB (Adjusted)'!F682,)</f>
        <v>Auckland</v>
      </c>
      <c r="D672" s="65">
        <f>IFERROR('AU2017-EDB (Adjusted)'!H682,)</f>
        <v>3280</v>
      </c>
      <c r="E672" s="65">
        <f>IFERROR('AU2017-EDB (Adjusted)'!I682,)</f>
        <v>3760</v>
      </c>
      <c r="F672" s="65">
        <f>IFERROR('AU2017-EDB (Adjusted)'!J682,)</f>
        <v>4270</v>
      </c>
    </row>
    <row r="673" spans="1:6" x14ac:dyDescent="0.25">
      <c r="A673" s="60" t="str">
        <f>'AU2017-EDB (Adjusted)'!A683</f>
        <v>Matheson Bay</v>
      </c>
      <c r="B673" s="60" t="str">
        <f>'AU2017-EDB (Adjusted)'!E683</f>
        <v>Vector Lines</v>
      </c>
      <c r="C673" s="60" t="str">
        <f>IFERROR('AU2017-EDB (Adjusted)'!F683,)</f>
        <v>Auckland</v>
      </c>
      <c r="D673" s="65">
        <f>IFERROR('AU2017-EDB (Adjusted)'!H683,)</f>
        <v>140</v>
      </c>
      <c r="E673" s="65">
        <f>IFERROR('AU2017-EDB (Adjusted)'!I683,)</f>
        <v>140</v>
      </c>
      <c r="F673" s="65">
        <f>IFERROR('AU2017-EDB (Adjusted)'!J683,)</f>
        <v>140</v>
      </c>
    </row>
    <row r="674" spans="1:6" x14ac:dyDescent="0.25">
      <c r="A674" s="60" t="str">
        <f>'AU2017-EDB (Adjusted)'!A684</f>
        <v>Oaktree</v>
      </c>
      <c r="B674" s="60" t="str">
        <f>'AU2017-EDB (Adjusted)'!E684</f>
        <v>Vector Lines</v>
      </c>
      <c r="C674" s="60" t="str">
        <f>IFERROR('AU2017-EDB (Adjusted)'!F684,)</f>
        <v>Auckland</v>
      </c>
      <c r="D674" s="65">
        <f>IFERROR('AU2017-EDB (Adjusted)'!H684,)</f>
        <v>5120</v>
      </c>
      <c r="E674" s="65">
        <f>IFERROR('AU2017-EDB (Adjusted)'!I684,)</f>
        <v>5240</v>
      </c>
      <c r="F674" s="65">
        <f>IFERROR('AU2017-EDB (Adjusted)'!J684,)</f>
        <v>5320</v>
      </c>
    </row>
    <row r="675" spans="1:6" x14ac:dyDescent="0.25">
      <c r="A675" s="60" t="str">
        <f>'AU2017-EDB (Adjusted)'!A685</f>
        <v>Algies Bay</v>
      </c>
      <c r="B675" s="60" t="str">
        <f>'AU2017-EDB (Adjusted)'!E685</f>
        <v>Vector Lines</v>
      </c>
      <c r="C675" s="60" t="str">
        <f>IFERROR('AU2017-EDB (Adjusted)'!F685,)</f>
        <v>Auckland</v>
      </c>
      <c r="D675" s="65">
        <f>IFERROR('AU2017-EDB (Adjusted)'!H685,)</f>
        <v>760</v>
      </c>
      <c r="E675" s="65">
        <f>IFERROR('AU2017-EDB (Adjusted)'!I685,)</f>
        <v>810</v>
      </c>
      <c r="F675" s="65">
        <f>IFERROR('AU2017-EDB (Adjusted)'!J685,)</f>
        <v>860</v>
      </c>
    </row>
    <row r="676" spans="1:6" x14ac:dyDescent="0.25">
      <c r="A676" s="60" t="str">
        <f>'AU2017-EDB (Adjusted)'!A686</f>
        <v>Windsor Park</v>
      </c>
      <c r="B676" s="60" t="str">
        <f>'AU2017-EDB (Adjusted)'!E686</f>
        <v>Vector Lines</v>
      </c>
      <c r="C676" s="60" t="str">
        <f>IFERROR('AU2017-EDB (Adjusted)'!F686,)</f>
        <v>Auckland</v>
      </c>
      <c r="D676" s="65">
        <f>IFERROR('AU2017-EDB (Adjusted)'!H686,)</f>
        <v>2330</v>
      </c>
      <c r="E676" s="65">
        <f>IFERROR('AU2017-EDB (Adjusted)'!I686,)</f>
        <v>2380</v>
      </c>
      <c r="F676" s="65">
        <f>IFERROR('AU2017-EDB (Adjusted)'!J686,)</f>
        <v>2420</v>
      </c>
    </row>
    <row r="677" spans="1:6" x14ac:dyDescent="0.25">
      <c r="A677" s="60" t="str">
        <f>'AU2017-EDB (Adjusted)'!A687</f>
        <v>Muriwai Beach</v>
      </c>
      <c r="B677" s="60" t="str">
        <f>'AU2017-EDB (Adjusted)'!E687</f>
        <v>Vector Lines</v>
      </c>
      <c r="C677" s="60" t="str">
        <f>IFERROR('AU2017-EDB (Adjusted)'!F687,)</f>
        <v>Auckland</v>
      </c>
      <c r="D677" s="65">
        <f>IFERROR('AU2017-EDB (Adjusted)'!H687,)</f>
        <v>1280</v>
      </c>
      <c r="E677" s="65">
        <f>IFERROR('AU2017-EDB (Adjusted)'!I687,)</f>
        <v>1310</v>
      </c>
      <c r="F677" s="65">
        <f>IFERROR('AU2017-EDB (Adjusted)'!J687,)</f>
        <v>1340</v>
      </c>
    </row>
    <row r="678" spans="1:6" x14ac:dyDescent="0.25">
      <c r="A678" s="60" t="str">
        <f>'AU2017-EDB (Adjusted)'!A688</f>
        <v>Point Wells</v>
      </c>
      <c r="B678" s="60" t="str">
        <f>'AU2017-EDB (Adjusted)'!E688</f>
        <v>Vector Lines</v>
      </c>
      <c r="C678" s="60" t="str">
        <f>IFERROR('AU2017-EDB (Adjusted)'!F688,)</f>
        <v>Auckland</v>
      </c>
      <c r="D678" s="65">
        <f>IFERROR('AU2017-EDB (Adjusted)'!H688,)</f>
        <v>430</v>
      </c>
      <c r="E678" s="65">
        <f>IFERROR('AU2017-EDB (Adjusted)'!I688,)</f>
        <v>460</v>
      </c>
      <c r="F678" s="65">
        <f>IFERROR('AU2017-EDB (Adjusted)'!J688,)</f>
        <v>480</v>
      </c>
    </row>
    <row r="679" spans="1:6" x14ac:dyDescent="0.25">
      <c r="A679" s="60" t="str">
        <f>'AU2017-EDB (Adjusted)'!A689</f>
        <v>Epsom North</v>
      </c>
      <c r="B679" s="60" t="str">
        <f>'AU2017-EDB (Adjusted)'!E689</f>
        <v>Vector Lines</v>
      </c>
      <c r="C679" s="60" t="str">
        <f>IFERROR('AU2017-EDB (Adjusted)'!F689,)</f>
        <v>Auckland</v>
      </c>
      <c r="D679" s="65">
        <f>IFERROR('AU2017-EDB (Adjusted)'!H689,)</f>
        <v>4400</v>
      </c>
      <c r="E679" s="65">
        <f>IFERROR('AU2017-EDB (Adjusted)'!I689,)</f>
        <v>4730</v>
      </c>
      <c r="F679" s="65">
        <f>IFERROR('AU2017-EDB (Adjusted)'!J689,)</f>
        <v>4970</v>
      </c>
    </row>
    <row r="680" spans="1:6" x14ac:dyDescent="0.25">
      <c r="A680" s="60" t="str">
        <f>'AU2017-EDB (Adjusted)'!A690</f>
        <v>Omaha</v>
      </c>
      <c r="B680" s="60" t="str">
        <f>'AU2017-EDB (Adjusted)'!E690</f>
        <v>Vector Lines</v>
      </c>
      <c r="C680" s="60" t="str">
        <f>IFERROR('AU2017-EDB (Adjusted)'!F690,)</f>
        <v>Auckland</v>
      </c>
      <c r="D680" s="65">
        <f>IFERROR('AU2017-EDB (Adjusted)'!H690,)</f>
        <v>750</v>
      </c>
      <c r="E680" s="65">
        <f>IFERROR('AU2017-EDB (Adjusted)'!I690,)</f>
        <v>850</v>
      </c>
      <c r="F680" s="65">
        <f>IFERROR('AU2017-EDB (Adjusted)'!J690,)</f>
        <v>940</v>
      </c>
    </row>
    <row r="681" spans="1:6" x14ac:dyDescent="0.25">
      <c r="A681" s="60" t="str">
        <f>'AU2017-EDB (Adjusted)'!A691</f>
        <v>Helensville</v>
      </c>
      <c r="B681" s="60" t="str">
        <f>'AU2017-EDB (Adjusted)'!E691</f>
        <v>Vector Lines</v>
      </c>
      <c r="C681" s="60" t="str">
        <f>IFERROR('AU2017-EDB (Adjusted)'!F691,)</f>
        <v>Auckland</v>
      </c>
      <c r="D681" s="65">
        <f>IFERROR('AU2017-EDB (Adjusted)'!H691,)</f>
        <v>2930</v>
      </c>
      <c r="E681" s="65">
        <f>IFERROR('AU2017-EDB (Adjusted)'!I691,)</f>
        <v>3080</v>
      </c>
      <c r="F681" s="65">
        <f>IFERROR('AU2017-EDB (Adjusted)'!J691,)</f>
        <v>3250</v>
      </c>
    </row>
    <row r="682" spans="1:6" x14ac:dyDescent="0.25">
      <c r="A682" s="60" t="str">
        <f>'AU2017-EDB (Adjusted)'!A692</f>
        <v>Epsom Central</v>
      </c>
      <c r="B682" s="60" t="str">
        <f>'AU2017-EDB (Adjusted)'!E692</f>
        <v>Vector Lines</v>
      </c>
      <c r="C682" s="60" t="str">
        <f>IFERROR('AU2017-EDB (Adjusted)'!F692,)</f>
        <v>Auckland</v>
      </c>
      <c r="D682" s="65">
        <f>IFERROR('AU2017-EDB (Adjusted)'!H692,)</f>
        <v>4270</v>
      </c>
      <c r="E682" s="65">
        <f>IFERROR('AU2017-EDB (Adjusted)'!I692,)</f>
        <v>4490</v>
      </c>
      <c r="F682" s="65">
        <f>IFERROR('AU2017-EDB (Adjusted)'!J692,)</f>
        <v>4700</v>
      </c>
    </row>
    <row r="683" spans="1:6" x14ac:dyDescent="0.25">
      <c r="A683" s="60" t="str">
        <f>'AU2017-EDB (Adjusted)'!A693</f>
        <v>Torbay</v>
      </c>
      <c r="B683" s="60" t="str">
        <f>'AU2017-EDB (Adjusted)'!E693</f>
        <v>Vector Lines</v>
      </c>
      <c r="C683" s="60" t="str">
        <f>IFERROR('AU2017-EDB (Adjusted)'!F693,)</f>
        <v>Auckland</v>
      </c>
      <c r="D683" s="65">
        <f>IFERROR('AU2017-EDB (Adjusted)'!H693,)</f>
        <v>5510</v>
      </c>
      <c r="E683" s="65">
        <f>IFERROR('AU2017-EDB (Adjusted)'!I693,)</f>
        <v>5820</v>
      </c>
      <c r="F683" s="65">
        <f>IFERROR('AU2017-EDB (Adjusted)'!J693,)</f>
        <v>6140</v>
      </c>
    </row>
    <row r="684" spans="1:6" x14ac:dyDescent="0.25">
      <c r="A684" s="60" t="str">
        <f>'AU2017-EDB (Adjusted)'!A694</f>
        <v>Rothesay Bay</v>
      </c>
      <c r="B684" s="60" t="str">
        <f>'AU2017-EDB (Adjusted)'!E694</f>
        <v>Vector Lines</v>
      </c>
      <c r="C684" s="60" t="str">
        <f>IFERROR('AU2017-EDB (Adjusted)'!F694,)</f>
        <v>Auckland</v>
      </c>
      <c r="D684" s="65">
        <f>IFERROR('AU2017-EDB (Adjusted)'!H694,)</f>
        <v>6120</v>
      </c>
      <c r="E684" s="65">
        <f>IFERROR('AU2017-EDB (Adjusted)'!I694,)</f>
        <v>6350</v>
      </c>
      <c r="F684" s="65">
        <f>IFERROR('AU2017-EDB (Adjusted)'!J694,)</f>
        <v>6520</v>
      </c>
    </row>
    <row r="685" spans="1:6" x14ac:dyDescent="0.25">
      <c r="A685" s="60" t="str">
        <f>'AU2017-EDB (Adjusted)'!A695</f>
        <v>Castor Bay</v>
      </c>
      <c r="B685" s="60" t="str">
        <f>'AU2017-EDB (Adjusted)'!E695</f>
        <v>Vector Lines</v>
      </c>
      <c r="C685" s="60" t="str">
        <f>IFERROR('AU2017-EDB (Adjusted)'!F695,)</f>
        <v>Auckland</v>
      </c>
      <c r="D685" s="65">
        <f>IFERROR('AU2017-EDB (Adjusted)'!H695,)</f>
        <v>3350</v>
      </c>
      <c r="E685" s="65">
        <f>IFERROR('AU2017-EDB (Adjusted)'!I695,)</f>
        <v>3460</v>
      </c>
      <c r="F685" s="65">
        <f>IFERROR('AU2017-EDB (Adjusted)'!J695,)</f>
        <v>3590</v>
      </c>
    </row>
    <row r="686" spans="1:6" x14ac:dyDescent="0.25">
      <c r="A686" s="60" t="str">
        <f>'AU2017-EDB (Adjusted)'!A696</f>
        <v>Crown Hill</v>
      </c>
      <c r="B686" s="60" t="str">
        <f>'AU2017-EDB (Adjusted)'!E696</f>
        <v>Vector Lines</v>
      </c>
      <c r="C686" s="60" t="str">
        <f>IFERROR('AU2017-EDB (Adjusted)'!F696,)</f>
        <v>Auckland</v>
      </c>
      <c r="D686" s="65">
        <f>IFERROR('AU2017-EDB (Adjusted)'!H696,)</f>
        <v>4070</v>
      </c>
      <c r="E686" s="65">
        <f>IFERROR('AU2017-EDB (Adjusted)'!I696,)</f>
        <v>4150</v>
      </c>
      <c r="F686" s="65">
        <f>IFERROR('AU2017-EDB (Adjusted)'!J696,)</f>
        <v>4240</v>
      </c>
    </row>
    <row r="687" spans="1:6" x14ac:dyDescent="0.25">
      <c r="A687" s="60" t="str">
        <f>'AU2017-EDB (Adjusted)'!A697</f>
        <v>Epsom South</v>
      </c>
      <c r="B687" s="60" t="str">
        <f>'AU2017-EDB (Adjusted)'!E697</f>
        <v>Vector Lines</v>
      </c>
      <c r="C687" s="60" t="str">
        <f>IFERROR('AU2017-EDB (Adjusted)'!F697,)</f>
        <v>Auckland</v>
      </c>
      <c r="D687" s="65">
        <f>IFERROR('AU2017-EDB (Adjusted)'!H697,)</f>
        <v>4140</v>
      </c>
      <c r="E687" s="65">
        <f>IFERROR('AU2017-EDB (Adjusted)'!I697,)</f>
        <v>4270</v>
      </c>
      <c r="F687" s="65">
        <f>IFERROR('AU2017-EDB (Adjusted)'!J697,)</f>
        <v>4410</v>
      </c>
    </row>
    <row r="688" spans="1:6" x14ac:dyDescent="0.25">
      <c r="A688" s="60" t="str">
        <f>'AU2017-EDB (Adjusted)'!A698</f>
        <v>Crum Park</v>
      </c>
      <c r="B688" s="60" t="str">
        <f>'AU2017-EDB (Adjusted)'!E698</f>
        <v>Vector Lines</v>
      </c>
      <c r="C688" s="60" t="str">
        <f>IFERROR('AU2017-EDB (Adjusted)'!F698,)</f>
        <v>Auckland</v>
      </c>
      <c r="D688" s="65">
        <f>IFERROR('AU2017-EDB (Adjusted)'!H698,)</f>
        <v>4530</v>
      </c>
      <c r="E688" s="65">
        <f>IFERROR('AU2017-EDB (Adjusted)'!I698,)</f>
        <v>4820</v>
      </c>
      <c r="F688" s="65">
        <f>IFERROR('AU2017-EDB (Adjusted)'!J698,)</f>
        <v>5100</v>
      </c>
    </row>
    <row r="689" spans="1:6" x14ac:dyDescent="0.25">
      <c r="A689" s="60" t="str">
        <f>'AU2017-EDB (Adjusted)'!A699</f>
        <v>Lake Pupuke</v>
      </c>
      <c r="B689" s="60" t="str">
        <f>'AU2017-EDB (Adjusted)'!E699</f>
        <v>Vector Lines</v>
      </c>
      <c r="C689" s="60" t="str">
        <f>IFERROR('AU2017-EDB (Adjusted)'!F699,)</f>
        <v>Auckland</v>
      </c>
      <c r="D689" s="65">
        <f>IFERROR('AU2017-EDB (Adjusted)'!H699,)</f>
        <v>5920</v>
      </c>
      <c r="E689" s="65">
        <f>IFERROR('AU2017-EDB (Adjusted)'!I699,)</f>
        <v>6210</v>
      </c>
      <c r="F689" s="65">
        <f>IFERROR('AU2017-EDB (Adjusted)'!J699,)</f>
        <v>6510</v>
      </c>
    </row>
    <row r="690" spans="1:6" x14ac:dyDescent="0.25">
      <c r="A690" s="60" t="str">
        <f>'AU2017-EDB (Adjusted)'!A700</f>
        <v>Kaipatiki</v>
      </c>
      <c r="B690" s="60" t="str">
        <f>'AU2017-EDB (Adjusted)'!E700</f>
        <v>Vector Lines</v>
      </c>
      <c r="C690" s="60" t="str">
        <f>IFERROR('AU2017-EDB (Adjusted)'!F700,)</f>
        <v>Auckland</v>
      </c>
      <c r="D690" s="65">
        <f>IFERROR('AU2017-EDB (Adjusted)'!H700,)</f>
        <v>5430</v>
      </c>
      <c r="E690" s="65">
        <f>IFERROR('AU2017-EDB (Adjusted)'!I700,)</f>
        <v>5810</v>
      </c>
      <c r="F690" s="65">
        <f>IFERROR('AU2017-EDB (Adjusted)'!J700,)</f>
        <v>6070</v>
      </c>
    </row>
    <row r="691" spans="1:6" x14ac:dyDescent="0.25">
      <c r="A691" s="60" t="str">
        <f>'AU2017-EDB (Adjusted)'!A701</f>
        <v>Westlake</v>
      </c>
      <c r="B691" s="60" t="str">
        <f>'AU2017-EDB (Adjusted)'!E701</f>
        <v>Vector Lines</v>
      </c>
      <c r="C691" s="60" t="str">
        <f>IFERROR('AU2017-EDB (Adjusted)'!F701,)</f>
        <v>Auckland</v>
      </c>
      <c r="D691" s="65">
        <f>IFERROR('AU2017-EDB (Adjusted)'!H701,)</f>
        <v>6200</v>
      </c>
      <c r="E691" s="65">
        <f>IFERROR('AU2017-EDB (Adjusted)'!I701,)</f>
        <v>6640</v>
      </c>
      <c r="F691" s="65">
        <f>IFERROR('AU2017-EDB (Adjusted)'!J701,)</f>
        <v>7110</v>
      </c>
    </row>
    <row r="692" spans="1:6" x14ac:dyDescent="0.25">
      <c r="A692" s="60" t="str">
        <f>'AU2017-EDB (Adjusted)'!A702</f>
        <v>Windy Ridge</v>
      </c>
      <c r="B692" s="60" t="str">
        <f>'AU2017-EDB (Adjusted)'!E702</f>
        <v>Vector Lines</v>
      </c>
      <c r="C692" s="60" t="str">
        <f>IFERROR('AU2017-EDB (Adjusted)'!F702,)</f>
        <v>Auckland</v>
      </c>
      <c r="D692" s="65">
        <f>IFERROR('AU2017-EDB (Adjusted)'!H702,)</f>
        <v>4200</v>
      </c>
      <c r="E692" s="65">
        <f>IFERROR('AU2017-EDB (Adjusted)'!I702,)</f>
        <v>4520</v>
      </c>
      <c r="F692" s="65">
        <f>IFERROR('AU2017-EDB (Adjusted)'!J702,)</f>
        <v>4730</v>
      </c>
    </row>
    <row r="693" spans="1:6" x14ac:dyDescent="0.25">
      <c r="A693" s="60" t="str">
        <f>'AU2017-EDB (Adjusted)'!A703</f>
        <v>Glenfield Central</v>
      </c>
      <c r="B693" s="60" t="str">
        <f>'AU2017-EDB (Adjusted)'!E703</f>
        <v>Vector Lines</v>
      </c>
      <c r="C693" s="60" t="str">
        <f>IFERROR('AU2017-EDB (Adjusted)'!F703,)</f>
        <v>Auckland</v>
      </c>
      <c r="D693" s="65">
        <f>IFERROR('AU2017-EDB (Adjusted)'!H703,)</f>
        <v>5420</v>
      </c>
      <c r="E693" s="65">
        <f>IFERROR('AU2017-EDB (Adjusted)'!I703,)</f>
        <v>5710</v>
      </c>
      <c r="F693" s="65">
        <f>IFERROR('AU2017-EDB (Adjusted)'!J703,)</f>
        <v>5940</v>
      </c>
    </row>
    <row r="694" spans="1:6" x14ac:dyDescent="0.25">
      <c r="A694" s="60" t="str">
        <f>'AU2017-EDB (Adjusted)'!A704</f>
        <v>Takapuna Central</v>
      </c>
      <c r="B694" s="60" t="str">
        <f>'AU2017-EDB (Adjusted)'!E704</f>
        <v>Vector Lines</v>
      </c>
      <c r="C694" s="60" t="str">
        <f>IFERROR('AU2017-EDB (Adjusted)'!F704,)</f>
        <v>Auckland</v>
      </c>
      <c r="D694" s="65">
        <f>IFERROR('AU2017-EDB (Adjusted)'!H704,)</f>
        <v>3980</v>
      </c>
      <c r="E694" s="65">
        <f>IFERROR('AU2017-EDB (Adjusted)'!I704,)</f>
        <v>4590</v>
      </c>
      <c r="F694" s="65">
        <f>IFERROR('AU2017-EDB (Adjusted)'!J704,)</f>
        <v>5220</v>
      </c>
    </row>
    <row r="695" spans="1:6" x14ac:dyDescent="0.25">
      <c r="A695" s="60" t="str">
        <f>'AU2017-EDB (Adjusted)'!A705</f>
        <v>Massey West</v>
      </c>
      <c r="B695" s="60" t="str">
        <f>'AU2017-EDB (Adjusted)'!E705</f>
        <v>Vector Lines</v>
      </c>
      <c r="C695" s="60" t="str">
        <f>IFERROR('AU2017-EDB (Adjusted)'!F705,)</f>
        <v>Auckland</v>
      </c>
      <c r="D695" s="65">
        <f>IFERROR('AU2017-EDB (Adjusted)'!H705,)</f>
        <v>580</v>
      </c>
      <c r="E695" s="65">
        <f>IFERROR('AU2017-EDB (Adjusted)'!I705,)</f>
        <v>1310</v>
      </c>
      <c r="F695" s="65">
        <f>IFERROR('AU2017-EDB (Adjusted)'!J705,)</f>
        <v>2080</v>
      </c>
    </row>
    <row r="696" spans="1:6" x14ac:dyDescent="0.25">
      <c r="A696" s="60" t="str">
        <f>'AU2017-EDB (Adjusted)'!A706</f>
        <v>Seacliffe</v>
      </c>
      <c r="B696" s="60" t="str">
        <f>'AU2017-EDB (Adjusted)'!E706</f>
        <v>Vector Lines</v>
      </c>
      <c r="C696" s="60" t="str">
        <f>IFERROR('AU2017-EDB (Adjusted)'!F706,)</f>
        <v>Auckland</v>
      </c>
      <c r="D696" s="65">
        <f>IFERROR('AU2017-EDB (Adjusted)'!H706,)</f>
        <v>3860</v>
      </c>
      <c r="E696" s="65">
        <f>IFERROR('AU2017-EDB (Adjusted)'!I706,)</f>
        <v>4090</v>
      </c>
      <c r="F696" s="65">
        <f>IFERROR('AU2017-EDB (Adjusted)'!J706,)</f>
        <v>4340</v>
      </c>
    </row>
    <row r="697" spans="1:6" x14ac:dyDescent="0.25">
      <c r="A697" s="60" t="str">
        <f>'AU2017-EDB (Adjusted)'!A707</f>
        <v>Glendhu</v>
      </c>
      <c r="B697" s="60" t="str">
        <f>'AU2017-EDB (Adjusted)'!E707</f>
        <v>Vector Lines</v>
      </c>
      <c r="C697" s="60" t="str">
        <f>IFERROR('AU2017-EDB (Adjusted)'!F707,)</f>
        <v>Auckland</v>
      </c>
      <c r="D697" s="65">
        <f>IFERROR('AU2017-EDB (Adjusted)'!H707,)</f>
        <v>6390</v>
      </c>
      <c r="E697" s="65">
        <f>IFERROR('AU2017-EDB (Adjusted)'!I707,)</f>
        <v>6750</v>
      </c>
      <c r="F697" s="65">
        <f>IFERROR('AU2017-EDB (Adjusted)'!J707,)</f>
        <v>6980</v>
      </c>
    </row>
    <row r="698" spans="1:6" x14ac:dyDescent="0.25">
      <c r="A698" s="60" t="str">
        <f>'AU2017-EDB (Adjusted)'!A708</f>
        <v>Bayswater</v>
      </c>
      <c r="B698" s="60" t="str">
        <f>'AU2017-EDB (Adjusted)'!E708</f>
        <v>Vector Lines</v>
      </c>
      <c r="C698" s="60" t="str">
        <f>IFERROR('AU2017-EDB (Adjusted)'!F708,)</f>
        <v>Auckland</v>
      </c>
      <c r="D698" s="65">
        <f>IFERROR('AU2017-EDB (Adjusted)'!H708,)</f>
        <v>2780</v>
      </c>
      <c r="E698" s="65">
        <f>IFERROR('AU2017-EDB (Adjusted)'!I708,)</f>
        <v>2890</v>
      </c>
      <c r="F698" s="65">
        <f>IFERROR('AU2017-EDB (Adjusted)'!J708,)</f>
        <v>3000</v>
      </c>
    </row>
    <row r="699" spans="1:6" x14ac:dyDescent="0.25">
      <c r="A699" s="60" t="str">
        <f>'AU2017-EDB (Adjusted)'!A709</f>
        <v>Monarch Park</v>
      </c>
      <c r="B699" s="60" t="str">
        <f>'AU2017-EDB (Adjusted)'!E709</f>
        <v>Vector Lines</v>
      </c>
      <c r="C699" s="60" t="str">
        <f>IFERROR('AU2017-EDB (Adjusted)'!F709,)</f>
        <v>Auckland</v>
      </c>
      <c r="D699" s="65">
        <f>IFERROR('AU2017-EDB (Adjusted)'!H709,)</f>
        <v>5550</v>
      </c>
      <c r="E699" s="65">
        <f>IFERROR('AU2017-EDB (Adjusted)'!I709,)</f>
        <v>5850</v>
      </c>
      <c r="F699" s="65">
        <f>IFERROR('AU2017-EDB (Adjusted)'!J709,)</f>
        <v>6050</v>
      </c>
    </row>
    <row r="700" spans="1:6" x14ac:dyDescent="0.25">
      <c r="A700" s="60" t="str">
        <f>'AU2017-EDB (Adjusted)'!A710</f>
        <v>Brentwood</v>
      </c>
      <c r="B700" s="60" t="str">
        <f>'AU2017-EDB (Adjusted)'!E710</f>
        <v>Wellington Electricity</v>
      </c>
      <c r="C700" s="60" t="str">
        <f>IFERROR('AU2017-EDB (Adjusted)'!F710,)</f>
        <v>Upper Hutt city</v>
      </c>
      <c r="D700" s="65">
        <f>IFERROR('AU2017-EDB (Adjusted)'!H710,)</f>
        <v>2220</v>
      </c>
      <c r="E700" s="65">
        <f>IFERROR('AU2017-EDB (Adjusted)'!I710,)</f>
        <v>2260</v>
      </c>
      <c r="F700" s="65">
        <f>IFERROR('AU2017-EDB (Adjusted)'!J710,)</f>
        <v>2290</v>
      </c>
    </row>
    <row r="701" spans="1:6" x14ac:dyDescent="0.25">
      <c r="A701" s="60" t="str">
        <f>'AU2017-EDB (Adjusted)'!A711</f>
        <v>Witheford</v>
      </c>
      <c r="B701" s="60" t="str">
        <f>'AU2017-EDB (Adjusted)'!E711</f>
        <v>Vector Lines</v>
      </c>
      <c r="C701" s="60" t="str">
        <f>IFERROR('AU2017-EDB (Adjusted)'!F711,)</f>
        <v>Auckland</v>
      </c>
      <c r="D701" s="65">
        <f>IFERROR('AU2017-EDB (Adjusted)'!H711,)</f>
        <v>3610</v>
      </c>
      <c r="E701" s="65">
        <f>IFERROR('AU2017-EDB (Adjusted)'!I711,)</f>
        <v>3780</v>
      </c>
      <c r="F701" s="65">
        <f>IFERROR('AU2017-EDB (Adjusted)'!J711,)</f>
        <v>3870</v>
      </c>
    </row>
    <row r="702" spans="1:6" x14ac:dyDescent="0.25">
      <c r="A702" s="60" t="str">
        <f>'AU2017-EDB (Adjusted)'!A712</f>
        <v>Target Road</v>
      </c>
      <c r="B702" s="60" t="str">
        <f>'AU2017-EDB (Adjusted)'!E712</f>
        <v>Vector Lines</v>
      </c>
      <c r="C702" s="60" t="str">
        <f>IFERROR('AU2017-EDB (Adjusted)'!F712,)</f>
        <v>Auckland</v>
      </c>
      <c r="D702" s="65">
        <f>IFERROR('AU2017-EDB (Adjusted)'!H712,)</f>
        <v>7710</v>
      </c>
      <c r="E702" s="65">
        <f>IFERROR('AU2017-EDB (Adjusted)'!I712,)</f>
        <v>8070</v>
      </c>
      <c r="F702" s="65">
        <f>IFERROR('AU2017-EDB (Adjusted)'!J712,)</f>
        <v>8290</v>
      </c>
    </row>
    <row r="703" spans="1:6" x14ac:dyDescent="0.25">
      <c r="A703" s="60" t="str">
        <f>'AU2017-EDB (Adjusted)'!A713</f>
        <v>Forrest Hill</v>
      </c>
      <c r="B703" s="60" t="str">
        <f>'AU2017-EDB (Adjusted)'!E713</f>
        <v>Vector Lines</v>
      </c>
      <c r="C703" s="60" t="str">
        <f>IFERROR('AU2017-EDB (Adjusted)'!F713,)</f>
        <v>Auckland</v>
      </c>
      <c r="D703" s="65">
        <f>IFERROR('AU2017-EDB (Adjusted)'!H713,)</f>
        <v>6500</v>
      </c>
      <c r="E703" s="65">
        <f>IFERROR('AU2017-EDB (Adjusted)'!I713,)</f>
        <v>6690</v>
      </c>
      <c r="F703" s="65">
        <f>IFERROR('AU2017-EDB (Adjusted)'!J713,)</f>
        <v>6890</v>
      </c>
    </row>
    <row r="704" spans="1:6" x14ac:dyDescent="0.25">
      <c r="A704" s="60" t="str">
        <f>'AU2017-EDB (Adjusted)'!A714</f>
        <v>Albany</v>
      </c>
      <c r="B704" s="60" t="str">
        <f>'AU2017-EDB (Adjusted)'!E714</f>
        <v>Vector Lines</v>
      </c>
      <c r="C704" s="60" t="str">
        <f>IFERROR('AU2017-EDB (Adjusted)'!F714,)</f>
        <v>Auckland</v>
      </c>
      <c r="D704" s="65">
        <f>IFERROR('AU2017-EDB (Adjusted)'!H714,)</f>
        <v>5390</v>
      </c>
      <c r="E704" s="65">
        <f>IFERROR('AU2017-EDB (Adjusted)'!I714,)</f>
        <v>8190</v>
      </c>
      <c r="F704" s="65">
        <f>IFERROR('AU2017-EDB (Adjusted)'!J714,)</f>
        <v>11550</v>
      </c>
    </row>
    <row r="705" spans="1:6" x14ac:dyDescent="0.25">
      <c r="A705" s="60" t="str">
        <f>'AU2017-EDB (Adjusted)'!A715</f>
        <v>Fairview</v>
      </c>
      <c r="B705" s="60" t="str">
        <f>'AU2017-EDB (Adjusted)'!E715</f>
        <v>Vector Lines</v>
      </c>
      <c r="C705" s="60" t="str">
        <f>IFERROR('AU2017-EDB (Adjusted)'!F715,)</f>
        <v>Auckland</v>
      </c>
      <c r="D705" s="65">
        <f>IFERROR('AU2017-EDB (Adjusted)'!H715,)</f>
        <v>3780</v>
      </c>
      <c r="E705" s="65">
        <f>IFERROR('AU2017-EDB (Adjusted)'!I715,)</f>
        <v>4120</v>
      </c>
      <c r="F705" s="65">
        <f>IFERROR('AU2017-EDB (Adjusted)'!J715,)</f>
        <v>4450</v>
      </c>
    </row>
    <row r="706" spans="1:6" x14ac:dyDescent="0.25">
      <c r="A706" s="60" t="str">
        <f>'AU2017-EDB (Adjusted)'!A716</f>
        <v>Northcross</v>
      </c>
      <c r="B706" s="60" t="str">
        <f>'AU2017-EDB (Adjusted)'!E716</f>
        <v>Vector Lines</v>
      </c>
      <c r="C706" s="60" t="str">
        <f>IFERROR('AU2017-EDB (Adjusted)'!F716,)</f>
        <v>Auckland</v>
      </c>
      <c r="D706" s="65">
        <f>IFERROR('AU2017-EDB (Adjusted)'!H716,)</f>
        <v>5650</v>
      </c>
      <c r="E706" s="65">
        <f>IFERROR('AU2017-EDB (Adjusted)'!I716,)</f>
        <v>6160</v>
      </c>
      <c r="F706" s="65">
        <f>IFERROR('AU2017-EDB (Adjusted)'!J716,)</f>
        <v>6360</v>
      </c>
    </row>
    <row r="707" spans="1:6" x14ac:dyDescent="0.25">
      <c r="A707" s="60" t="str">
        <f>'AU2017-EDB (Adjusted)'!A717</f>
        <v>North Harbour East</v>
      </c>
      <c r="B707" s="60" t="str">
        <f>'AU2017-EDB (Adjusted)'!E717</f>
        <v>Vector Lines</v>
      </c>
      <c r="C707" s="60" t="str">
        <f>IFERROR('AU2017-EDB (Adjusted)'!F717,)</f>
        <v>Auckland</v>
      </c>
      <c r="D707" s="65">
        <f>IFERROR('AU2017-EDB (Adjusted)'!H717,)</f>
        <v>4150</v>
      </c>
      <c r="E707" s="65">
        <f>IFERROR('AU2017-EDB (Adjusted)'!I717,)</f>
        <v>4300</v>
      </c>
      <c r="F707" s="65">
        <f>IFERROR('AU2017-EDB (Adjusted)'!J717,)</f>
        <v>4450</v>
      </c>
    </row>
    <row r="708" spans="1:6" x14ac:dyDescent="0.25">
      <c r="A708" s="60" t="str">
        <f>'AU2017-EDB (Adjusted)'!A718</f>
        <v>Mt Victoria</v>
      </c>
      <c r="B708" s="60" t="str">
        <f>'AU2017-EDB (Adjusted)'!E718</f>
        <v>Vector Lines</v>
      </c>
      <c r="C708" s="60" t="str">
        <f>IFERROR('AU2017-EDB (Adjusted)'!F718,)</f>
        <v>Auckland</v>
      </c>
      <c r="D708" s="65">
        <f>IFERROR('AU2017-EDB (Adjusted)'!H718,)</f>
        <v>5820</v>
      </c>
      <c r="E708" s="65">
        <f>IFERROR('AU2017-EDB (Adjusted)'!I718,)</f>
        <v>5890</v>
      </c>
      <c r="F708" s="65">
        <f>IFERROR('AU2017-EDB (Adjusted)'!J718,)</f>
        <v>5970</v>
      </c>
    </row>
    <row r="709" spans="1:6" x14ac:dyDescent="0.25">
      <c r="A709" s="60" t="str">
        <f>'AU2017-EDB (Adjusted)'!A719</f>
        <v>Donegal Park</v>
      </c>
      <c r="B709" s="60" t="str">
        <f>'AU2017-EDB (Adjusted)'!E719</f>
        <v>Vector Lines</v>
      </c>
      <c r="C709" s="60" t="str">
        <f>IFERROR('AU2017-EDB (Adjusted)'!F719,)</f>
        <v>Auckland</v>
      </c>
      <c r="D709" s="65">
        <f>IFERROR('AU2017-EDB (Adjusted)'!H719,)</f>
        <v>10300</v>
      </c>
      <c r="E709" s="65">
        <f>IFERROR('AU2017-EDB (Adjusted)'!I719,)</f>
        <v>12600</v>
      </c>
      <c r="F709" s="65">
        <f>IFERROR('AU2017-EDB (Adjusted)'!J719,)</f>
        <v>13850</v>
      </c>
    </row>
    <row r="710" spans="1:6" x14ac:dyDescent="0.25">
      <c r="A710" s="60" t="str">
        <f>'AU2017-EDB (Adjusted)'!A720</f>
        <v>Long Bay</v>
      </c>
      <c r="B710" s="60" t="str">
        <f>'AU2017-EDB (Adjusted)'!E720</f>
        <v>Vector Lines</v>
      </c>
      <c r="C710" s="60" t="str">
        <f>IFERROR('AU2017-EDB (Adjusted)'!F720,)</f>
        <v>Auckland</v>
      </c>
      <c r="D710" s="65">
        <f>IFERROR('AU2017-EDB (Adjusted)'!H720,)</f>
        <v>2350</v>
      </c>
      <c r="E710" s="65">
        <f>IFERROR('AU2017-EDB (Adjusted)'!I720,)</f>
        <v>3280</v>
      </c>
      <c r="F710" s="65">
        <f>IFERROR('AU2017-EDB (Adjusted)'!J720,)</f>
        <v>4190</v>
      </c>
    </row>
    <row r="711" spans="1:6" x14ac:dyDescent="0.25">
      <c r="A711" s="60" t="str">
        <f>'AU2017-EDB (Adjusted)'!A721</f>
        <v>Grafton West</v>
      </c>
      <c r="B711" s="60" t="str">
        <f>'AU2017-EDB (Adjusted)'!E721</f>
        <v>Vector Lines</v>
      </c>
      <c r="C711" s="60" t="str">
        <f>IFERROR('AU2017-EDB (Adjusted)'!F721,)</f>
        <v>Auckland</v>
      </c>
      <c r="D711" s="65">
        <f>IFERROR('AU2017-EDB (Adjusted)'!H721,)</f>
        <v>5700</v>
      </c>
      <c r="E711" s="65">
        <f>IFERROR('AU2017-EDB (Adjusted)'!I721,)</f>
        <v>6350</v>
      </c>
      <c r="F711" s="65">
        <f>IFERROR('AU2017-EDB (Adjusted)'!J721,)</f>
        <v>6590</v>
      </c>
    </row>
    <row r="712" spans="1:6" x14ac:dyDescent="0.25">
      <c r="A712" s="60" t="str">
        <f>'AU2017-EDB (Adjusted)'!A722</f>
        <v>Narrow Neck</v>
      </c>
      <c r="B712" s="60" t="str">
        <f>'AU2017-EDB (Adjusted)'!E722</f>
        <v>Vector Lines</v>
      </c>
      <c r="C712" s="60" t="str">
        <f>IFERROR('AU2017-EDB (Adjusted)'!F722,)</f>
        <v>Auckland</v>
      </c>
      <c r="D712" s="65">
        <f>IFERROR('AU2017-EDB (Adjusted)'!H722,)</f>
        <v>4110</v>
      </c>
      <c r="E712" s="65">
        <f>IFERROR('AU2017-EDB (Adjusted)'!I722,)</f>
        <v>4780</v>
      </c>
      <c r="F712" s="65">
        <f>IFERROR('AU2017-EDB (Adjusted)'!J722,)</f>
        <v>4860</v>
      </c>
    </row>
    <row r="713" spans="1:6" x14ac:dyDescent="0.25">
      <c r="A713" s="60" t="str">
        <f>'AU2017-EDB (Adjusted)'!A723</f>
        <v>Glen Eden East</v>
      </c>
      <c r="B713" s="60" t="str">
        <f>'AU2017-EDB (Adjusted)'!E723</f>
        <v>Vector Lines</v>
      </c>
      <c r="C713" s="60" t="str">
        <f>IFERROR('AU2017-EDB (Adjusted)'!F723,)</f>
        <v>Auckland</v>
      </c>
      <c r="D713" s="65">
        <f>IFERROR('AU2017-EDB (Adjusted)'!H723,)</f>
        <v>8080</v>
      </c>
      <c r="E713" s="65">
        <f>IFERROR('AU2017-EDB (Adjusted)'!I723,)</f>
        <v>8670</v>
      </c>
      <c r="F713" s="65">
        <f>IFERROR('AU2017-EDB (Adjusted)'!J723,)</f>
        <v>9160</v>
      </c>
    </row>
    <row r="714" spans="1:6" x14ac:dyDescent="0.25">
      <c r="A714" s="60" t="str">
        <f>'AU2017-EDB (Adjusted)'!A724</f>
        <v>Stanley Bay</v>
      </c>
      <c r="B714" s="60" t="str">
        <f>'AU2017-EDB (Adjusted)'!E724</f>
        <v>Vector Lines</v>
      </c>
      <c r="C714" s="60" t="str">
        <f>IFERROR('AU2017-EDB (Adjusted)'!F724,)</f>
        <v>Auckland</v>
      </c>
      <c r="D714" s="65">
        <f>IFERROR('AU2017-EDB (Adjusted)'!H724,)</f>
        <v>2410</v>
      </c>
      <c r="E714" s="65">
        <f>IFERROR('AU2017-EDB (Adjusted)'!I724,)</f>
        <v>2440</v>
      </c>
      <c r="F714" s="65">
        <f>IFERROR('AU2017-EDB (Adjusted)'!J724,)</f>
        <v>2470</v>
      </c>
    </row>
    <row r="715" spans="1:6" x14ac:dyDescent="0.25">
      <c r="A715" s="60" t="str">
        <f>'AU2017-EDB (Adjusted)'!A725</f>
        <v>Tuff Crater</v>
      </c>
      <c r="B715" s="60" t="str">
        <f>'AU2017-EDB (Adjusted)'!E725</f>
        <v>Vector Lines</v>
      </c>
      <c r="C715" s="60" t="str">
        <f>IFERROR('AU2017-EDB (Adjusted)'!F725,)</f>
        <v>Auckland</v>
      </c>
      <c r="D715" s="65">
        <f>IFERROR('AU2017-EDB (Adjusted)'!H725,)</f>
        <v>4970</v>
      </c>
      <c r="E715" s="65">
        <f>IFERROR('AU2017-EDB (Adjusted)'!I725,)</f>
        <v>5350</v>
      </c>
      <c r="F715" s="65">
        <f>IFERROR('AU2017-EDB (Adjusted)'!J725,)</f>
        <v>5630</v>
      </c>
    </row>
    <row r="716" spans="1:6" x14ac:dyDescent="0.25">
      <c r="A716" s="60" t="str">
        <f>'AU2017-EDB (Adjusted)'!A726</f>
        <v>Grafton East</v>
      </c>
      <c r="B716" s="60" t="str">
        <f>'AU2017-EDB (Adjusted)'!E726</f>
        <v>Vector Lines</v>
      </c>
      <c r="C716" s="60" t="str">
        <f>IFERROR('AU2017-EDB (Adjusted)'!F726,)</f>
        <v>Auckland</v>
      </c>
      <c r="D716" s="65">
        <f>IFERROR('AU2017-EDB (Adjusted)'!H726,)</f>
        <v>1610</v>
      </c>
      <c r="E716" s="65">
        <f>IFERROR('AU2017-EDB (Adjusted)'!I726,)</f>
        <v>1750</v>
      </c>
      <c r="F716" s="65">
        <f>IFERROR('AU2017-EDB (Adjusted)'!J726,)</f>
        <v>1890</v>
      </c>
    </row>
    <row r="717" spans="1:6" x14ac:dyDescent="0.25">
      <c r="A717" s="60" t="str">
        <f>'AU2017-EDB (Adjusted)'!A727</f>
        <v>Northcote South</v>
      </c>
      <c r="B717" s="60" t="str">
        <f>'AU2017-EDB (Adjusted)'!E727</f>
        <v>Vector Lines</v>
      </c>
      <c r="C717" s="60" t="str">
        <f>IFERROR('AU2017-EDB (Adjusted)'!F727,)</f>
        <v>Auckland</v>
      </c>
      <c r="D717" s="65">
        <f>IFERROR('AU2017-EDB (Adjusted)'!H727,)</f>
        <v>4690</v>
      </c>
      <c r="E717" s="65">
        <f>IFERROR('AU2017-EDB (Adjusted)'!I727,)</f>
        <v>4850</v>
      </c>
      <c r="F717" s="65">
        <f>IFERROR('AU2017-EDB (Adjusted)'!J727,)</f>
        <v>4930</v>
      </c>
    </row>
    <row r="718" spans="1:6" x14ac:dyDescent="0.25">
      <c r="A718" s="60" t="str">
        <f>'AU2017-EDB (Adjusted)'!A728</f>
        <v>Kingsland</v>
      </c>
      <c r="B718" s="60" t="str">
        <f>'AU2017-EDB (Adjusted)'!E728</f>
        <v>Vector Lines</v>
      </c>
      <c r="C718" s="60" t="str">
        <f>IFERROR('AU2017-EDB (Adjusted)'!F728,)</f>
        <v>Auckland</v>
      </c>
      <c r="D718" s="65">
        <f>IFERROR('AU2017-EDB (Adjusted)'!H728,)</f>
        <v>5440</v>
      </c>
      <c r="E718" s="65">
        <f>IFERROR('AU2017-EDB (Adjusted)'!I728,)</f>
        <v>5900</v>
      </c>
      <c r="F718" s="65">
        <f>IFERROR('AU2017-EDB (Adjusted)'!J728,)</f>
        <v>6200</v>
      </c>
    </row>
    <row r="719" spans="1:6" x14ac:dyDescent="0.25">
      <c r="A719" s="60" t="str">
        <f>'AU2017-EDB (Adjusted)'!A729</f>
        <v>Beachhaven North</v>
      </c>
      <c r="B719" s="60" t="str">
        <f>'AU2017-EDB (Adjusted)'!E729</f>
        <v>Vector Lines</v>
      </c>
      <c r="C719" s="60" t="str">
        <f>IFERROR('AU2017-EDB (Adjusted)'!F729,)</f>
        <v>Auckland</v>
      </c>
      <c r="D719" s="65">
        <f>IFERROR('AU2017-EDB (Adjusted)'!H729,)</f>
        <v>6310</v>
      </c>
      <c r="E719" s="65">
        <f>IFERROR('AU2017-EDB (Adjusted)'!I729,)</f>
        <v>6690</v>
      </c>
      <c r="F719" s="65">
        <f>IFERROR('AU2017-EDB (Adjusted)'!J729,)</f>
        <v>6950</v>
      </c>
    </row>
    <row r="720" spans="1:6" x14ac:dyDescent="0.25">
      <c r="A720" s="60" t="str">
        <f>'AU2017-EDB (Adjusted)'!A730</f>
        <v>Edendale Community</v>
      </c>
      <c r="B720" s="60" t="str">
        <f>'AU2017-EDB (Adjusted)'!E730</f>
        <v>The Power Company</v>
      </c>
      <c r="C720" s="60" t="str">
        <f>IFERROR('AU2017-EDB (Adjusted)'!F730,)</f>
        <v>Southland district</v>
      </c>
      <c r="D720" s="65">
        <f>IFERROR('AU2017-EDB (Adjusted)'!H730,)</f>
        <v>570</v>
      </c>
      <c r="E720" s="65">
        <f>IFERROR('AU2017-EDB (Adjusted)'!I730,)</f>
        <v>560</v>
      </c>
      <c r="F720" s="65">
        <f>IFERROR('AU2017-EDB (Adjusted)'!J730,)</f>
        <v>550</v>
      </c>
    </row>
    <row r="721" spans="1:6" x14ac:dyDescent="0.25">
      <c r="A721" s="60" t="str">
        <f>'AU2017-EDB (Adjusted)'!A731</f>
        <v>Beachhaven South</v>
      </c>
      <c r="B721" s="60" t="str">
        <f>'AU2017-EDB (Adjusted)'!E731</f>
        <v>Vector Lines</v>
      </c>
      <c r="C721" s="60" t="str">
        <f>IFERROR('AU2017-EDB (Adjusted)'!F731,)</f>
        <v>Auckland</v>
      </c>
      <c r="D721" s="65">
        <f>IFERROR('AU2017-EDB (Adjusted)'!H731,)</f>
        <v>5340</v>
      </c>
      <c r="E721" s="65">
        <f>IFERROR('AU2017-EDB (Adjusted)'!I731,)</f>
        <v>5620</v>
      </c>
      <c r="F721" s="65">
        <f>IFERROR('AU2017-EDB (Adjusted)'!J731,)</f>
        <v>5820</v>
      </c>
    </row>
    <row r="722" spans="1:6" x14ac:dyDescent="0.25">
      <c r="A722" s="60" t="str">
        <f>'AU2017-EDB (Adjusted)'!A732</f>
        <v>St Lukes</v>
      </c>
      <c r="B722" s="60" t="str">
        <f>'AU2017-EDB (Adjusted)'!E732</f>
        <v>Vector Lines</v>
      </c>
      <c r="C722" s="60" t="str">
        <f>IFERROR('AU2017-EDB (Adjusted)'!F732,)</f>
        <v>Auckland</v>
      </c>
      <c r="D722" s="65">
        <f>IFERROR('AU2017-EDB (Adjusted)'!H732,)</f>
        <v>5730</v>
      </c>
      <c r="E722" s="65">
        <f>IFERROR('AU2017-EDB (Adjusted)'!I732,)</f>
        <v>6070</v>
      </c>
      <c r="F722" s="65">
        <f>IFERROR('AU2017-EDB (Adjusted)'!J732,)</f>
        <v>6380</v>
      </c>
    </row>
    <row r="723" spans="1:6" x14ac:dyDescent="0.25">
      <c r="A723" s="60" t="str">
        <f>'AU2017-EDB (Adjusted)'!A733</f>
        <v>Birkdale North</v>
      </c>
      <c r="B723" s="60" t="str">
        <f>'AU2017-EDB (Adjusted)'!E733</f>
        <v>Vector Lines</v>
      </c>
      <c r="C723" s="60" t="str">
        <f>IFERROR('AU2017-EDB (Adjusted)'!F733,)</f>
        <v>Auckland</v>
      </c>
      <c r="D723" s="65">
        <f>IFERROR('AU2017-EDB (Adjusted)'!H733,)</f>
        <v>3370</v>
      </c>
      <c r="E723" s="65">
        <f>IFERROR('AU2017-EDB (Adjusted)'!I733,)</f>
        <v>3490</v>
      </c>
      <c r="F723" s="65">
        <f>IFERROR('AU2017-EDB (Adjusted)'!J733,)</f>
        <v>3520</v>
      </c>
    </row>
    <row r="724" spans="1:6" x14ac:dyDescent="0.25">
      <c r="A724" s="60" t="str">
        <f>'AU2017-EDB (Adjusted)'!A734</f>
        <v>Birkdale South</v>
      </c>
      <c r="B724" s="60" t="str">
        <f>'AU2017-EDB (Adjusted)'!E734</f>
        <v>Vector Lines</v>
      </c>
      <c r="C724" s="60" t="str">
        <f>IFERROR('AU2017-EDB (Adjusted)'!F734,)</f>
        <v>Auckland</v>
      </c>
      <c r="D724" s="65">
        <f>IFERROR('AU2017-EDB (Adjusted)'!H734,)</f>
        <v>4750</v>
      </c>
      <c r="E724" s="65">
        <f>IFERROR('AU2017-EDB (Adjusted)'!I734,)</f>
        <v>4980</v>
      </c>
      <c r="F724" s="65">
        <f>IFERROR('AU2017-EDB (Adjusted)'!J734,)</f>
        <v>5160</v>
      </c>
    </row>
    <row r="725" spans="1:6" x14ac:dyDescent="0.25">
      <c r="A725" s="60" t="str">
        <f>'AU2017-EDB (Adjusted)'!A735</f>
        <v>Kauri Park</v>
      </c>
      <c r="B725" s="60" t="str">
        <f>'AU2017-EDB (Adjusted)'!E735</f>
        <v>Vector Lines</v>
      </c>
      <c r="C725" s="60" t="str">
        <f>IFERROR('AU2017-EDB (Adjusted)'!F735,)</f>
        <v>Auckland</v>
      </c>
      <c r="D725" s="65">
        <f>IFERROR('AU2017-EDB (Adjusted)'!H735,)</f>
        <v>4770</v>
      </c>
      <c r="E725" s="65">
        <f>IFERROR('AU2017-EDB (Adjusted)'!I735,)</f>
        <v>5140</v>
      </c>
      <c r="F725" s="65">
        <f>IFERROR('AU2017-EDB (Adjusted)'!J735,)</f>
        <v>5390</v>
      </c>
    </row>
    <row r="726" spans="1:6" x14ac:dyDescent="0.25">
      <c r="A726" s="60" t="str">
        <f>'AU2017-EDB (Adjusted)'!A736</f>
        <v>Trentham North</v>
      </c>
      <c r="B726" s="60" t="str">
        <f>'AU2017-EDB (Adjusted)'!E736</f>
        <v>Wellington Electricity</v>
      </c>
      <c r="C726" s="60" t="str">
        <f>IFERROR('AU2017-EDB (Adjusted)'!F736,)</f>
        <v>Upper Hutt city</v>
      </c>
      <c r="D726" s="65">
        <f>IFERROR('AU2017-EDB (Adjusted)'!H736,)</f>
        <v>3080</v>
      </c>
      <c r="E726" s="65">
        <f>IFERROR('AU2017-EDB (Adjusted)'!I736,)</f>
        <v>3120</v>
      </c>
      <c r="F726" s="65">
        <f>IFERROR('AU2017-EDB (Adjusted)'!J736,)</f>
        <v>3140</v>
      </c>
    </row>
    <row r="727" spans="1:6" x14ac:dyDescent="0.25">
      <c r="A727" s="60" t="str">
        <f>'AU2017-EDB (Adjusted)'!A737</f>
        <v>Chelsea</v>
      </c>
      <c r="B727" s="60" t="str">
        <f>'AU2017-EDB (Adjusted)'!E737</f>
        <v>Vector Lines</v>
      </c>
      <c r="C727" s="60" t="str">
        <f>IFERROR('AU2017-EDB (Adjusted)'!F737,)</f>
        <v>Auckland</v>
      </c>
      <c r="D727" s="65">
        <f>IFERROR('AU2017-EDB (Adjusted)'!H737,)</f>
        <v>4420</v>
      </c>
      <c r="E727" s="65">
        <f>IFERROR('AU2017-EDB (Adjusted)'!I737,)</f>
        <v>4680</v>
      </c>
      <c r="F727" s="65">
        <f>IFERROR('AU2017-EDB (Adjusted)'!J737,)</f>
        <v>4930</v>
      </c>
    </row>
    <row r="728" spans="1:6" x14ac:dyDescent="0.25">
      <c r="A728" s="60" t="str">
        <f>'AU2017-EDB (Adjusted)'!A738</f>
        <v>Sandringham West</v>
      </c>
      <c r="B728" s="60" t="str">
        <f>'AU2017-EDB (Adjusted)'!E738</f>
        <v>Vector Lines</v>
      </c>
      <c r="C728" s="60" t="str">
        <f>IFERROR('AU2017-EDB (Adjusted)'!F738,)</f>
        <v>Auckland</v>
      </c>
      <c r="D728" s="65">
        <f>IFERROR('AU2017-EDB (Adjusted)'!H738,)</f>
        <v>5890</v>
      </c>
      <c r="E728" s="65">
        <f>IFERROR('AU2017-EDB (Adjusted)'!I738,)</f>
        <v>6390</v>
      </c>
      <c r="F728" s="65">
        <f>IFERROR('AU2017-EDB (Adjusted)'!J738,)</f>
        <v>6770</v>
      </c>
    </row>
    <row r="729" spans="1:6" x14ac:dyDescent="0.25">
      <c r="A729" s="60" t="str">
        <f>'AU2017-EDB (Adjusted)'!A739</f>
        <v>Birkenhead East</v>
      </c>
      <c r="B729" s="60" t="str">
        <f>'AU2017-EDB (Adjusted)'!E739</f>
        <v>Vector Lines</v>
      </c>
      <c r="C729" s="60" t="str">
        <f>IFERROR('AU2017-EDB (Adjusted)'!F739,)</f>
        <v>Auckland</v>
      </c>
      <c r="D729" s="65">
        <f>IFERROR('AU2017-EDB (Adjusted)'!H739,)</f>
        <v>4750</v>
      </c>
      <c r="E729" s="65">
        <f>IFERROR('AU2017-EDB (Adjusted)'!I739,)</f>
        <v>4940</v>
      </c>
      <c r="F729" s="65">
        <f>IFERROR('AU2017-EDB (Adjusted)'!J739,)</f>
        <v>5120</v>
      </c>
    </row>
    <row r="730" spans="1:6" x14ac:dyDescent="0.25">
      <c r="A730" s="60" t="str">
        <f>'AU2017-EDB (Adjusted)'!A740</f>
        <v>Glendene North</v>
      </c>
      <c r="B730" s="60" t="str">
        <f>'AU2017-EDB (Adjusted)'!E740</f>
        <v>Vector Lines</v>
      </c>
      <c r="C730" s="60" t="str">
        <f>IFERROR('AU2017-EDB (Adjusted)'!F740,)</f>
        <v>Auckland</v>
      </c>
      <c r="D730" s="65">
        <f>IFERROR('AU2017-EDB (Adjusted)'!H740,)</f>
        <v>5100</v>
      </c>
      <c r="E730" s="65">
        <f>IFERROR('AU2017-EDB (Adjusted)'!I740,)</f>
        <v>5360</v>
      </c>
      <c r="F730" s="65">
        <f>IFERROR('AU2017-EDB (Adjusted)'!J740,)</f>
        <v>5630</v>
      </c>
    </row>
    <row r="731" spans="1:6" x14ac:dyDescent="0.25">
      <c r="A731" s="60" t="str">
        <f>'AU2017-EDB (Adjusted)'!A741</f>
        <v>Henderson South</v>
      </c>
      <c r="B731" s="60" t="str">
        <f>'AU2017-EDB (Adjusted)'!E741</f>
        <v>Vector Lines</v>
      </c>
      <c r="C731" s="60" t="str">
        <f>IFERROR('AU2017-EDB (Adjusted)'!F741,)</f>
        <v>Auckland</v>
      </c>
      <c r="D731" s="65">
        <f>IFERROR('AU2017-EDB (Adjusted)'!H741,)</f>
        <v>5490</v>
      </c>
      <c r="E731" s="65">
        <f>IFERROR('AU2017-EDB (Adjusted)'!I741,)</f>
        <v>6150</v>
      </c>
      <c r="F731" s="65">
        <f>IFERROR('AU2017-EDB (Adjusted)'!J741,)</f>
        <v>6860</v>
      </c>
    </row>
    <row r="732" spans="1:6" x14ac:dyDescent="0.25">
      <c r="A732" s="60" t="str">
        <f>'AU2017-EDB (Adjusted)'!A742</f>
        <v>Tangutu</v>
      </c>
      <c r="B732" s="60" t="str">
        <f>'AU2017-EDB (Adjusted)'!E742</f>
        <v>Vector Lines</v>
      </c>
      <c r="C732" s="60" t="str">
        <f>IFERROR('AU2017-EDB (Adjusted)'!F742,)</f>
        <v>Auckland</v>
      </c>
      <c r="D732" s="65">
        <f>IFERROR('AU2017-EDB (Adjusted)'!H742,)</f>
        <v>3640</v>
      </c>
      <c r="E732" s="65">
        <f>IFERROR('AU2017-EDB (Adjusted)'!I742,)</f>
        <v>3810</v>
      </c>
      <c r="F732" s="65">
        <f>IFERROR('AU2017-EDB (Adjusted)'!J742,)</f>
        <v>3870</v>
      </c>
    </row>
    <row r="733" spans="1:6" x14ac:dyDescent="0.25">
      <c r="A733" s="60" t="str">
        <f>'AU2017-EDB (Adjusted)'!A743</f>
        <v>Woodglen</v>
      </c>
      <c r="B733" s="60" t="str">
        <f>'AU2017-EDB (Adjusted)'!E743</f>
        <v>Vector Lines</v>
      </c>
      <c r="C733" s="60" t="str">
        <f>IFERROR('AU2017-EDB (Adjusted)'!F743,)</f>
        <v>Auckland</v>
      </c>
      <c r="D733" s="65">
        <f>IFERROR('AU2017-EDB (Adjusted)'!H743,)</f>
        <v>5220</v>
      </c>
      <c r="E733" s="65">
        <f>IFERROR('AU2017-EDB (Adjusted)'!I743,)</f>
        <v>5450</v>
      </c>
      <c r="F733" s="65">
        <f>IFERROR('AU2017-EDB (Adjusted)'!J743,)</f>
        <v>5660</v>
      </c>
    </row>
    <row r="734" spans="1:6" x14ac:dyDescent="0.25">
      <c r="A734" s="60" t="str">
        <f>'AU2017-EDB (Adjusted)'!A744</f>
        <v>New Lynn North</v>
      </c>
      <c r="B734" s="60" t="str">
        <f>'AU2017-EDB (Adjusted)'!E744</f>
        <v>Vector Lines</v>
      </c>
      <c r="C734" s="60" t="str">
        <f>IFERROR('AU2017-EDB (Adjusted)'!F744,)</f>
        <v>Auckland</v>
      </c>
      <c r="D734" s="65">
        <f>IFERROR('AU2017-EDB (Adjusted)'!H744,)</f>
        <v>3150</v>
      </c>
      <c r="E734" s="65">
        <f>IFERROR('AU2017-EDB (Adjusted)'!I744,)</f>
        <v>3300</v>
      </c>
      <c r="F734" s="65">
        <f>IFERROR('AU2017-EDB (Adjusted)'!J744,)</f>
        <v>3440</v>
      </c>
    </row>
    <row r="735" spans="1:6" x14ac:dyDescent="0.25">
      <c r="A735" s="60" t="str">
        <f>'AU2017-EDB (Adjusted)'!A745</f>
        <v>New Lynn South</v>
      </c>
      <c r="B735" s="60" t="str">
        <f>'AU2017-EDB (Adjusted)'!E745</f>
        <v>Vector Lines</v>
      </c>
      <c r="C735" s="60" t="str">
        <f>IFERROR('AU2017-EDB (Adjusted)'!F745,)</f>
        <v>Auckland</v>
      </c>
      <c r="D735" s="65">
        <f>IFERROR('AU2017-EDB (Adjusted)'!H745,)</f>
        <v>3270</v>
      </c>
      <c r="E735" s="65">
        <f>IFERROR('AU2017-EDB (Adjusted)'!I745,)</f>
        <v>3440</v>
      </c>
      <c r="F735" s="65">
        <f>IFERROR('AU2017-EDB (Adjusted)'!J745,)</f>
        <v>3600</v>
      </c>
    </row>
    <row r="736" spans="1:6" x14ac:dyDescent="0.25">
      <c r="A736" s="60" t="str">
        <f>'AU2017-EDB (Adjusted)'!A746</f>
        <v>Sandringham East</v>
      </c>
      <c r="B736" s="60" t="str">
        <f>'AU2017-EDB (Adjusted)'!E746</f>
        <v>Vector Lines</v>
      </c>
      <c r="C736" s="60" t="str">
        <f>IFERROR('AU2017-EDB (Adjusted)'!F746,)</f>
        <v>Auckland</v>
      </c>
      <c r="D736" s="65">
        <f>IFERROR('AU2017-EDB (Adjusted)'!H746,)</f>
        <v>3760</v>
      </c>
      <c r="E736" s="65">
        <f>IFERROR('AU2017-EDB (Adjusted)'!I746,)</f>
        <v>3970</v>
      </c>
      <c r="F736" s="65">
        <f>IFERROR('AU2017-EDB (Adjusted)'!J746,)</f>
        <v>4080</v>
      </c>
    </row>
    <row r="737" spans="1:6" x14ac:dyDescent="0.25">
      <c r="A737" s="60" t="str">
        <f>'AU2017-EDB (Adjusted)'!A747</f>
        <v>Lynnmall</v>
      </c>
      <c r="B737" s="60" t="str">
        <f>'AU2017-EDB (Adjusted)'!E747</f>
        <v>Vector Lines</v>
      </c>
      <c r="C737" s="60" t="str">
        <f>IFERROR('AU2017-EDB (Adjusted)'!F747,)</f>
        <v>Auckland</v>
      </c>
      <c r="D737" s="65">
        <f>IFERROR('AU2017-EDB (Adjusted)'!H747,)</f>
        <v>4130</v>
      </c>
      <c r="E737" s="65">
        <f>IFERROR('AU2017-EDB (Adjusted)'!I747,)</f>
        <v>6890</v>
      </c>
      <c r="F737" s="65">
        <f>IFERROR('AU2017-EDB (Adjusted)'!J747,)</f>
        <v>9810</v>
      </c>
    </row>
    <row r="738" spans="1:6" x14ac:dyDescent="0.25">
      <c r="A738" s="60" t="str">
        <f>'AU2017-EDB (Adjusted)'!A748</f>
        <v>Rewarewa</v>
      </c>
      <c r="B738" s="60" t="str">
        <f>'AU2017-EDB (Adjusted)'!E748</f>
        <v>Vector Lines</v>
      </c>
      <c r="C738" s="60" t="str">
        <f>IFERROR('AU2017-EDB (Adjusted)'!F748,)</f>
        <v>Auckland</v>
      </c>
      <c r="D738" s="65">
        <f>IFERROR('AU2017-EDB (Adjusted)'!H748,)</f>
        <v>5180</v>
      </c>
      <c r="E738" s="65">
        <f>IFERROR('AU2017-EDB (Adjusted)'!I748,)</f>
        <v>5720</v>
      </c>
      <c r="F738" s="65">
        <f>IFERROR('AU2017-EDB (Adjusted)'!J748,)</f>
        <v>5970</v>
      </c>
    </row>
    <row r="739" spans="1:6" x14ac:dyDescent="0.25">
      <c r="A739" s="60" t="str">
        <f>'AU2017-EDB (Adjusted)'!A749</f>
        <v>Glendene South</v>
      </c>
      <c r="B739" s="60" t="str">
        <f>'AU2017-EDB (Adjusted)'!E749</f>
        <v>Vector Lines</v>
      </c>
      <c r="C739" s="60" t="str">
        <f>IFERROR('AU2017-EDB (Adjusted)'!F749,)</f>
        <v>Auckland</v>
      </c>
      <c r="D739" s="65">
        <f>IFERROR('AU2017-EDB (Adjusted)'!H749,)</f>
        <v>3170</v>
      </c>
      <c r="E739" s="65">
        <f>IFERROR('AU2017-EDB (Adjusted)'!I749,)</f>
        <v>3310</v>
      </c>
      <c r="F739" s="65">
        <f>IFERROR('AU2017-EDB (Adjusted)'!J749,)</f>
        <v>3450</v>
      </c>
    </row>
    <row r="740" spans="1:6" x14ac:dyDescent="0.25">
      <c r="A740" s="60" t="str">
        <f>'AU2017-EDB (Adjusted)'!A750</f>
        <v>Kaurilands</v>
      </c>
      <c r="B740" s="60" t="str">
        <f>'AU2017-EDB (Adjusted)'!E750</f>
        <v>Vector Lines</v>
      </c>
      <c r="C740" s="60" t="str">
        <f>IFERROR('AU2017-EDB (Adjusted)'!F750,)</f>
        <v>Auckland</v>
      </c>
      <c r="D740" s="65">
        <f>IFERROR('AU2017-EDB (Adjusted)'!H750,)</f>
        <v>3530</v>
      </c>
      <c r="E740" s="65">
        <f>IFERROR('AU2017-EDB (Adjusted)'!I750,)</f>
        <v>3710</v>
      </c>
      <c r="F740" s="65">
        <f>IFERROR('AU2017-EDB (Adjusted)'!J750,)</f>
        <v>3860</v>
      </c>
    </row>
    <row r="741" spans="1:6" x14ac:dyDescent="0.25">
      <c r="A741" s="60" t="str">
        <f>'AU2017-EDB (Adjusted)'!A751</f>
        <v>Mt Eden North</v>
      </c>
      <c r="B741" s="60" t="str">
        <f>'AU2017-EDB (Adjusted)'!E751</f>
        <v>Vector Lines</v>
      </c>
      <c r="C741" s="60" t="str">
        <f>IFERROR('AU2017-EDB (Adjusted)'!F751,)</f>
        <v>Auckland</v>
      </c>
      <c r="D741" s="65">
        <f>IFERROR('AU2017-EDB (Adjusted)'!H751,)</f>
        <v>4380</v>
      </c>
      <c r="E741" s="65">
        <f>IFERROR('AU2017-EDB (Adjusted)'!I751,)</f>
        <v>4910</v>
      </c>
      <c r="F741" s="65">
        <f>IFERROR('AU2017-EDB (Adjusted)'!J751,)</f>
        <v>5210</v>
      </c>
    </row>
    <row r="742" spans="1:6" x14ac:dyDescent="0.25">
      <c r="A742" s="60" t="str">
        <f>'AU2017-EDB (Adjusted)'!A752</f>
        <v>Kelston Central</v>
      </c>
      <c r="B742" s="60" t="str">
        <f>'AU2017-EDB (Adjusted)'!E752</f>
        <v>Vector Lines</v>
      </c>
      <c r="C742" s="60" t="str">
        <f>IFERROR('AU2017-EDB (Adjusted)'!F752,)</f>
        <v>Auckland</v>
      </c>
      <c r="D742" s="65">
        <f>IFERROR('AU2017-EDB (Adjusted)'!H752,)</f>
        <v>5300</v>
      </c>
      <c r="E742" s="65">
        <f>IFERROR('AU2017-EDB (Adjusted)'!I752,)</f>
        <v>5460</v>
      </c>
      <c r="F742" s="65">
        <f>IFERROR('AU2017-EDB (Adjusted)'!J752,)</f>
        <v>5640</v>
      </c>
    </row>
    <row r="743" spans="1:6" x14ac:dyDescent="0.25">
      <c r="A743" s="60" t="str">
        <f>'AU2017-EDB (Adjusted)'!A753</f>
        <v>Sunnyvale</v>
      </c>
      <c r="B743" s="60" t="str">
        <f>'AU2017-EDB (Adjusted)'!E753</f>
        <v>Vector Lines</v>
      </c>
      <c r="C743" s="60" t="str">
        <f>IFERROR('AU2017-EDB (Adjusted)'!F753,)</f>
        <v>Auckland</v>
      </c>
      <c r="D743" s="65">
        <f>IFERROR('AU2017-EDB (Adjusted)'!H753,)</f>
        <v>4860</v>
      </c>
      <c r="E743" s="65">
        <f>IFERROR('AU2017-EDB (Adjusted)'!I753,)</f>
        <v>5120</v>
      </c>
      <c r="F743" s="65">
        <f>IFERROR('AU2017-EDB (Adjusted)'!J753,)</f>
        <v>5360</v>
      </c>
    </row>
    <row r="744" spans="1:6" x14ac:dyDescent="0.25">
      <c r="A744" s="60" t="str">
        <f>'AU2017-EDB (Adjusted)'!A754</f>
        <v>Sherbourne</v>
      </c>
      <c r="B744" s="60" t="str">
        <f>'AU2017-EDB (Adjusted)'!E754</f>
        <v>Vector Lines</v>
      </c>
      <c r="C744" s="60" t="str">
        <f>IFERROR('AU2017-EDB (Adjusted)'!F754,)</f>
        <v>Auckland</v>
      </c>
      <c r="D744" s="65">
        <f>IFERROR('AU2017-EDB (Adjusted)'!H754,)</f>
        <v>3190</v>
      </c>
      <c r="E744" s="65">
        <f>IFERROR('AU2017-EDB (Adjusted)'!I754,)</f>
        <v>3300</v>
      </c>
      <c r="F744" s="65">
        <f>IFERROR('AU2017-EDB (Adjusted)'!J754,)</f>
        <v>3410</v>
      </c>
    </row>
    <row r="745" spans="1:6" x14ac:dyDescent="0.25">
      <c r="A745" s="60" t="str">
        <f>'AU2017-EDB (Adjusted)'!A755</f>
        <v>Green Bay</v>
      </c>
      <c r="B745" s="60" t="str">
        <f>'AU2017-EDB (Adjusted)'!E755</f>
        <v>Vector Lines</v>
      </c>
      <c r="C745" s="60" t="str">
        <f>IFERROR('AU2017-EDB (Adjusted)'!F755,)</f>
        <v>Auckland</v>
      </c>
      <c r="D745" s="65">
        <f>IFERROR('AU2017-EDB (Adjusted)'!H755,)</f>
        <v>4510</v>
      </c>
      <c r="E745" s="65">
        <f>IFERROR('AU2017-EDB (Adjusted)'!I755,)</f>
        <v>4710</v>
      </c>
      <c r="F745" s="65">
        <f>IFERROR('AU2017-EDB (Adjusted)'!J755,)</f>
        <v>4900</v>
      </c>
    </row>
    <row r="746" spans="1:6" x14ac:dyDescent="0.25">
      <c r="A746" s="60" t="str">
        <f>'AU2017-EDB (Adjusted)'!A756</f>
        <v>Edmonton</v>
      </c>
      <c r="B746" s="60" t="str">
        <f>'AU2017-EDB (Adjusted)'!E756</f>
        <v>Vector Lines</v>
      </c>
      <c r="C746" s="60" t="str">
        <f>IFERROR('AU2017-EDB (Adjusted)'!F756,)</f>
        <v>Auckland</v>
      </c>
      <c r="D746" s="65">
        <f>IFERROR('AU2017-EDB (Adjusted)'!H756,)</f>
        <v>3910</v>
      </c>
      <c r="E746" s="65">
        <f>IFERROR('AU2017-EDB (Adjusted)'!I756,)</f>
        <v>4080</v>
      </c>
      <c r="F746" s="65">
        <f>IFERROR('AU2017-EDB (Adjusted)'!J756,)</f>
        <v>4260</v>
      </c>
    </row>
    <row r="747" spans="1:6" x14ac:dyDescent="0.25">
      <c r="A747" s="60" t="str">
        <f>'AU2017-EDB (Adjusted)'!A757</f>
        <v>Henderson West</v>
      </c>
      <c r="B747" s="60" t="str">
        <f>'AU2017-EDB (Adjusted)'!E757</f>
        <v>Vector Lines</v>
      </c>
      <c r="C747" s="60" t="str">
        <f>IFERROR('AU2017-EDB (Adjusted)'!F757,)</f>
        <v>Auckland</v>
      </c>
      <c r="D747" s="65">
        <f>IFERROR('AU2017-EDB (Adjusted)'!H757,)</f>
        <v>2430</v>
      </c>
      <c r="E747" s="65">
        <f>IFERROR('AU2017-EDB (Adjusted)'!I757,)</f>
        <v>2500</v>
      </c>
      <c r="F747" s="65">
        <f>IFERROR('AU2017-EDB (Adjusted)'!J757,)</f>
        <v>2580</v>
      </c>
    </row>
    <row r="748" spans="1:6" x14ac:dyDescent="0.25">
      <c r="A748" s="60" t="str">
        <f>'AU2017-EDB (Adjusted)'!A758</f>
        <v>Matipo</v>
      </c>
      <c r="B748" s="60" t="str">
        <f>'AU2017-EDB (Adjusted)'!E758</f>
        <v>Vector Lines</v>
      </c>
      <c r="C748" s="60" t="str">
        <f>IFERROR('AU2017-EDB (Adjusted)'!F758,)</f>
        <v>Auckland</v>
      </c>
      <c r="D748" s="65">
        <f>IFERROR('AU2017-EDB (Adjusted)'!H758,)</f>
        <v>3490</v>
      </c>
      <c r="E748" s="65">
        <f>IFERROR('AU2017-EDB (Adjusted)'!I758,)</f>
        <v>3580</v>
      </c>
      <c r="F748" s="65">
        <f>IFERROR('AU2017-EDB (Adjusted)'!J758,)</f>
        <v>3670</v>
      </c>
    </row>
    <row r="749" spans="1:6" x14ac:dyDescent="0.25">
      <c r="A749" s="60" t="str">
        <f>'AU2017-EDB (Adjusted)'!A759</f>
        <v>Durham Green</v>
      </c>
      <c r="B749" s="60" t="str">
        <f>'AU2017-EDB (Adjusted)'!E759</f>
        <v>Vector Lines</v>
      </c>
      <c r="C749" s="60" t="str">
        <f>IFERROR('AU2017-EDB (Adjusted)'!F759,)</f>
        <v>Auckland</v>
      </c>
      <c r="D749" s="65">
        <f>IFERROR('AU2017-EDB (Adjusted)'!H759,)</f>
        <v>5120</v>
      </c>
      <c r="E749" s="65">
        <f>IFERROR('AU2017-EDB (Adjusted)'!I759,)</f>
        <v>5250</v>
      </c>
      <c r="F749" s="65">
        <f>IFERROR('AU2017-EDB (Adjusted)'!J759,)</f>
        <v>5370</v>
      </c>
    </row>
    <row r="750" spans="1:6" x14ac:dyDescent="0.25">
      <c r="A750" s="60" t="str">
        <f>'AU2017-EDB (Adjusted)'!A760</f>
        <v>Te Atatu Central</v>
      </c>
      <c r="B750" s="60" t="str">
        <f>'AU2017-EDB (Adjusted)'!E760</f>
        <v>Vector Lines</v>
      </c>
      <c r="C750" s="60" t="str">
        <f>IFERROR('AU2017-EDB (Adjusted)'!F760,)</f>
        <v>Auckland</v>
      </c>
      <c r="D750" s="65">
        <f>IFERROR('AU2017-EDB (Adjusted)'!H760,)</f>
        <v>5560</v>
      </c>
      <c r="E750" s="65">
        <f>IFERROR('AU2017-EDB (Adjusted)'!I760,)</f>
        <v>5840</v>
      </c>
      <c r="F750" s="65">
        <f>IFERROR('AU2017-EDB (Adjusted)'!J760,)</f>
        <v>6120</v>
      </c>
    </row>
    <row r="751" spans="1:6" x14ac:dyDescent="0.25">
      <c r="A751" s="60" t="str">
        <f>'AU2017-EDB (Adjusted)'!A761</f>
        <v>Konini</v>
      </c>
      <c r="B751" s="60" t="str">
        <f>'AU2017-EDB (Adjusted)'!E761</f>
        <v>Vector Lines</v>
      </c>
      <c r="C751" s="60" t="str">
        <f>IFERROR('AU2017-EDB (Adjusted)'!F761,)</f>
        <v>Auckland</v>
      </c>
      <c r="D751" s="65">
        <f>IFERROR('AU2017-EDB (Adjusted)'!H761,)</f>
        <v>3980</v>
      </c>
      <c r="E751" s="65">
        <f>IFERROR('AU2017-EDB (Adjusted)'!I761,)</f>
        <v>4210</v>
      </c>
      <c r="F751" s="65">
        <f>IFERROR('AU2017-EDB (Adjusted)'!J761,)</f>
        <v>4330</v>
      </c>
    </row>
    <row r="752" spans="1:6" x14ac:dyDescent="0.25">
      <c r="A752" s="60" t="str">
        <f>'AU2017-EDB (Adjusted)'!A762</f>
        <v>Wakeling</v>
      </c>
      <c r="B752" s="60" t="str">
        <f>'AU2017-EDB (Adjusted)'!E762</f>
        <v>Vector Lines</v>
      </c>
      <c r="C752" s="60" t="str">
        <f>IFERROR('AU2017-EDB (Adjusted)'!F762,)</f>
        <v>Auckland</v>
      </c>
      <c r="D752" s="65">
        <f>IFERROR('AU2017-EDB (Adjusted)'!H762,)</f>
        <v>4390</v>
      </c>
      <c r="E752" s="65">
        <f>IFERROR('AU2017-EDB (Adjusted)'!I762,)</f>
        <v>4570</v>
      </c>
      <c r="F752" s="65">
        <f>IFERROR('AU2017-EDB (Adjusted)'!J762,)</f>
        <v>4770</v>
      </c>
    </row>
    <row r="753" spans="1:6" x14ac:dyDescent="0.25">
      <c r="A753" s="60" t="str">
        <f>'AU2017-EDB (Adjusted)'!A763</f>
        <v>Armour Bay</v>
      </c>
      <c r="B753" s="60" t="str">
        <f>'AU2017-EDB (Adjusted)'!E763</f>
        <v>Vector Lines</v>
      </c>
      <c r="C753" s="60" t="str">
        <f>IFERROR('AU2017-EDB (Adjusted)'!F763,)</f>
        <v>Auckland</v>
      </c>
      <c r="D753" s="65">
        <f>IFERROR('AU2017-EDB (Adjusted)'!H763,)</f>
        <v>520</v>
      </c>
      <c r="E753" s="65">
        <f>IFERROR('AU2017-EDB (Adjusted)'!I763,)</f>
        <v>520</v>
      </c>
      <c r="F753" s="65">
        <f>IFERROR('AU2017-EDB (Adjusted)'!J763,)</f>
        <v>530</v>
      </c>
    </row>
    <row r="754" spans="1:6" x14ac:dyDescent="0.25">
      <c r="A754" s="60" t="str">
        <f>'AU2017-EDB (Adjusted)'!A764</f>
        <v>Mcleod</v>
      </c>
      <c r="B754" s="60" t="str">
        <f>'AU2017-EDB (Adjusted)'!E764</f>
        <v>Vector Lines</v>
      </c>
      <c r="C754" s="60" t="str">
        <f>IFERROR('AU2017-EDB (Adjusted)'!F764,)</f>
        <v>Auckland</v>
      </c>
      <c r="D754" s="65">
        <f>IFERROR('AU2017-EDB (Adjusted)'!H764,)</f>
        <v>7280</v>
      </c>
      <c r="E754" s="65">
        <f>IFERROR('AU2017-EDB (Adjusted)'!I764,)</f>
        <v>7620</v>
      </c>
      <c r="F754" s="65">
        <f>IFERROR('AU2017-EDB (Adjusted)'!J764,)</f>
        <v>7920</v>
      </c>
    </row>
    <row r="755" spans="1:6" x14ac:dyDescent="0.25">
      <c r="A755" s="60" t="str">
        <f>'AU2017-EDB (Adjusted)'!A765</f>
        <v>Broads</v>
      </c>
      <c r="B755" s="60" t="str">
        <f>'AU2017-EDB (Adjusted)'!E765</f>
        <v>Nelson Electricity</v>
      </c>
      <c r="C755" s="60" t="str">
        <f>IFERROR('AU2017-EDB (Adjusted)'!F765,)</f>
        <v>Nelson city</v>
      </c>
      <c r="D755" s="65">
        <f>IFERROR('AU2017-EDB (Adjusted)'!H765,)</f>
        <v>1620</v>
      </c>
      <c r="E755" s="65">
        <f>IFERROR('AU2017-EDB (Adjusted)'!I765,)</f>
        <v>1640</v>
      </c>
      <c r="F755" s="65">
        <f>IFERROR('AU2017-EDB (Adjusted)'!J765,)</f>
        <v>1650</v>
      </c>
    </row>
    <row r="756" spans="1:6" x14ac:dyDescent="0.25">
      <c r="A756" s="60" t="str">
        <f>'AU2017-EDB (Adjusted)'!A766</f>
        <v>Waima</v>
      </c>
      <c r="B756" s="60" t="str">
        <f>'AU2017-EDB (Adjusted)'!E766</f>
        <v>Vector Lines</v>
      </c>
      <c r="C756" s="60" t="str">
        <f>IFERROR('AU2017-EDB (Adjusted)'!F766,)</f>
        <v>Auckland</v>
      </c>
      <c r="D756" s="65">
        <f>IFERROR('AU2017-EDB (Adjusted)'!H766,)</f>
        <v>2770</v>
      </c>
      <c r="E756" s="65">
        <f>IFERROR('AU2017-EDB (Adjusted)'!I766,)</f>
        <v>2890</v>
      </c>
      <c r="F756" s="65">
        <f>IFERROR('AU2017-EDB (Adjusted)'!J766,)</f>
        <v>2910</v>
      </c>
    </row>
    <row r="757" spans="1:6" x14ac:dyDescent="0.25">
      <c r="A757" s="60" t="str">
        <f>'AU2017-EDB (Adjusted)'!A767</f>
        <v>Abbotts Park</v>
      </c>
      <c r="B757" s="60" t="str">
        <f>'AU2017-EDB (Adjusted)'!E767</f>
        <v>Vector Lines</v>
      </c>
      <c r="C757" s="60" t="str">
        <f>IFERROR('AU2017-EDB (Adjusted)'!F767,)</f>
        <v>Auckland</v>
      </c>
      <c r="D757" s="65">
        <f>IFERROR('AU2017-EDB (Adjusted)'!H767,)</f>
        <v>5030</v>
      </c>
      <c r="E757" s="65">
        <f>IFERROR('AU2017-EDB (Adjusted)'!I767,)</f>
        <v>5430</v>
      </c>
      <c r="F757" s="65">
        <f>IFERROR('AU2017-EDB (Adjusted)'!J767,)</f>
        <v>5750</v>
      </c>
    </row>
    <row r="758" spans="1:6" x14ac:dyDescent="0.25">
      <c r="A758" s="60" t="str">
        <f>'AU2017-EDB (Adjusted)'!A768</f>
        <v>Otimai</v>
      </c>
      <c r="B758" s="60" t="str">
        <f>'AU2017-EDB (Adjusted)'!E768</f>
        <v>Vector Lines</v>
      </c>
      <c r="C758" s="60" t="str">
        <f>IFERROR('AU2017-EDB (Adjusted)'!F768,)</f>
        <v>Auckland</v>
      </c>
      <c r="D758" s="65">
        <f>IFERROR('AU2017-EDB (Adjusted)'!H768,)</f>
        <v>3300</v>
      </c>
      <c r="E758" s="65">
        <f>IFERROR('AU2017-EDB (Adjusted)'!I768,)</f>
        <v>3390</v>
      </c>
      <c r="F758" s="65">
        <f>IFERROR('AU2017-EDB (Adjusted)'!J768,)</f>
        <v>3470</v>
      </c>
    </row>
    <row r="759" spans="1:6" x14ac:dyDescent="0.25">
      <c r="A759" s="60" t="str">
        <f>'AU2017-EDB (Adjusted)'!A769</f>
        <v>Parrs Park West</v>
      </c>
      <c r="B759" s="60" t="str">
        <f>'AU2017-EDB (Adjusted)'!E769</f>
        <v>Vector Lines</v>
      </c>
      <c r="C759" s="60" t="str">
        <f>IFERROR('AU2017-EDB (Adjusted)'!F769,)</f>
        <v>Auckland</v>
      </c>
      <c r="D759" s="65">
        <f>IFERROR('AU2017-EDB (Adjusted)'!H769,)</f>
        <v>2780</v>
      </c>
      <c r="E759" s="65">
        <f>IFERROR('AU2017-EDB (Adjusted)'!I769,)</f>
        <v>3250</v>
      </c>
      <c r="F759" s="65">
        <f>IFERROR('AU2017-EDB (Adjusted)'!J769,)</f>
        <v>3730</v>
      </c>
    </row>
    <row r="760" spans="1:6" x14ac:dyDescent="0.25">
      <c r="A760" s="60" t="str">
        <f>'AU2017-EDB (Adjusted)'!A770</f>
        <v>Parrs Park</v>
      </c>
      <c r="B760" s="60" t="str">
        <f>'AU2017-EDB (Adjusted)'!E770</f>
        <v>Vector Lines</v>
      </c>
      <c r="C760" s="60" t="str">
        <f>IFERROR('AU2017-EDB (Adjusted)'!F770,)</f>
        <v>Auckland</v>
      </c>
      <c r="D760" s="65">
        <f>IFERROR('AU2017-EDB (Adjusted)'!H770,)</f>
        <v>1530</v>
      </c>
      <c r="E760" s="65">
        <f>IFERROR('AU2017-EDB (Adjusted)'!I770,)</f>
        <v>1550</v>
      </c>
      <c r="F760" s="65">
        <f>IFERROR('AU2017-EDB (Adjusted)'!J770,)</f>
        <v>1560</v>
      </c>
    </row>
    <row r="761" spans="1:6" x14ac:dyDescent="0.25">
      <c r="A761" s="60" t="str">
        <f>'AU2017-EDB (Adjusted)'!A771</f>
        <v>Oratia</v>
      </c>
      <c r="B761" s="60" t="str">
        <f>'AU2017-EDB (Adjusted)'!E771</f>
        <v>Vector Lines</v>
      </c>
      <c r="C761" s="60" t="str">
        <f>IFERROR('AU2017-EDB (Adjusted)'!F771,)</f>
        <v>Auckland</v>
      </c>
      <c r="D761" s="65">
        <f>IFERROR('AU2017-EDB (Adjusted)'!H771,)</f>
        <v>3910</v>
      </c>
      <c r="E761" s="65">
        <f>IFERROR('AU2017-EDB (Adjusted)'!I771,)</f>
        <v>4080</v>
      </c>
      <c r="F761" s="65">
        <f>IFERROR('AU2017-EDB (Adjusted)'!J771,)</f>
        <v>4120</v>
      </c>
    </row>
    <row r="762" spans="1:6" x14ac:dyDescent="0.25">
      <c r="A762" s="60" t="str">
        <f>'AU2017-EDB (Adjusted)'!A772</f>
        <v>Palm Heights</v>
      </c>
      <c r="B762" s="60" t="str">
        <f>'AU2017-EDB (Adjusted)'!E772</f>
        <v>Vector Lines</v>
      </c>
      <c r="C762" s="60" t="str">
        <f>IFERROR('AU2017-EDB (Adjusted)'!F772,)</f>
        <v>Auckland</v>
      </c>
      <c r="D762" s="65">
        <f>IFERROR('AU2017-EDB (Adjusted)'!H772,)</f>
        <v>3070</v>
      </c>
      <c r="E762" s="65">
        <f>IFERROR('AU2017-EDB (Adjusted)'!I772,)</f>
        <v>3270</v>
      </c>
      <c r="F762" s="65">
        <f>IFERROR('AU2017-EDB (Adjusted)'!J772,)</f>
        <v>3490</v>
      </c>
    </row>
    <row r="763" spans="1:6" x14ac:dyDescent="0.25">
      <c r="A763" s="60" t="str">
        <f>'AU2017-EDB (Adjusted)'!A773</f>
        <v>Swanson</v>
      </c>
      <c r="B763" s="60" t="str">
        <f>'AU2017-EDB (Adjusted)'!E773</f>
        <v>Vector Lines</v>
      </c>
      <c r="C763" s="60" t="str">
        <f>IFERROR('AU2017-EDB (Adjusted)'!F773,)</f>
        <v>Auckland</v>
      </c>
      <c r="D763" s="65">
        <f>IFERROR('AU2017-EDB (Adjusted)'!H773,)</f>
        <v>1810</v>
      </c>
      <c r="E763" s="65">
        <f>IFERROR('AU2017-EDB (Adjusted)'!I773,)</f>
        <v>2030</v>
      </c>
      <c r="F763" s="65">
        <f>IFERROR('AU2017-EDB (Adjusted)'!J773,)</f>
        <v>2260</v>
      </c>
    </row>
    <row r="764" spans="1:6" x14ac:dyDescent="0.25">
      <c r="A764" s="60" t="str">
        <f>'AU2017-EDB (Adjusted)'!A774</f>
        <v>Swanson South</v>
      </c>
      <c r="B764" s="60" t="str">
        <f>'AU2017-EDB (Adjusted)'!E774</f>
        <v>Vector Lines</v>
      </c>
      <c r="C764" s="60" t="str">
        <f>IFERROR('AU2017-EDB (Adjusted)'!F774,)</f>
        <v>Auckland</v>
      </c>
      <c r="D764" s="65">
        <f>IFERROR('AU2017-EDB (Adjusted)'!H774,)</f>
        <v>1340</v>
      </c>
      <c r="E764" s="65">
        <f>IFERROR('AU2017-EDB (Adjusted)'!I774,)</f>
        <v>1450</v>
      </c>
      <c r="F764" s="65">
        <f>IFERROR('AU2017-EDB (Adjusted)'!J774,)</f>
        <v>1550</v>
      </c>
    </row>
    <row r="765" spans="1:6" x14ac:dyDescent="0.25">
      <c r="A765" s="60" t="str">
        <f>'AU2017-EDB (Adjusted)'!A775</f>
        <v>Opanuku</v>
      </c>
      <c r="B765" s="60" t="str">
        <f>'AU2017-EDB (Adjusted)'!E775</f>
        <v>Vector Lines</v>
      </c>
      <c r="C765" s="60" t="str">
        <f>IFERROR('AU2017-EDB (Adjusted)'!F775,)</f>
        <v>Auckland</v>
      </c>
      <c r="D765" s="65">
        <f>IFERROR('AU2017-EDB (Adjusted)'!H775,)</f>
        <v>2330</v>
      </c>
      <c r="E765" s="65">
        <f>IFERROR('AU2017-EDB (Adjusted)'!I775,)</f>
        <v>2430</v>
      </c>
      <c r="F765" s="65">
        <f>IFERROR('AU2017-EDB (Adjusted)'!J775,)</f>
        <v>2540</v>
      </c>
    </row>
    <row r="766" spans="1:6" x14ac:dyDescent="0.25">
      <c r="A766" s="60" t="str">
        <f>'AU2017-EDB (Adjusted)'!A776</f>
        <v>Kohimarama East</v>
      </c>
      <c r="B766" s="60" t="str">
        <f>'AU2017-EDB (Adjusted)'!E776</f>
        <v>Vector Lines</v>
      </c>
      <c r="C766" s="60" t="str">
        <f>IFERROR('AU2017-EDB (Adjusted)'!F776,)</f>
        <v>Auckland</v>
      </c>
      <c r="D766" s="65">
        <f>IFERROR('AU2017-EDB (Adjusted)'!H776,)</f>
        <v>4320</v>
      </c>
      <c r="E766" s="65">
        <f>IFERROR('AU2017-EDB (Adjusted)'!I776,)</f>
        <v>4560</v>
      </c>
      <c r="F766" s="65">
        <f>IFERROR('AU2017-EDB (Adjusted)'!J776,)</f>
        <v>4710</v>
      </c>
    </row>
    <row r="767" spans="1:6" x14ac:dyDescent="0.25">
      <c r="A767" s="60" t="str">
        <f>'AU2017-EDB (Adjusted)'!A777</f>
        <v>Starling Park</v>
      </c>
      <c r="B767" s="60" t="str">
        <f>'AU2017-EDB (Adjusted)'!E777</f>
        <v>Vector Lines</v>
      </c>
      <c r="C767" s="60" t="str">
        <f>IFERROR('AU2017-EDB (Adjusted)'!F777,)</f>
        <v>Auckland</v>
      </c>
      <c r="D767" s="65">
        <f>IFERROR('AU2017-EDB (Adjusted)'!H777,)</f>
        <v>3240</v>
      </c>
      <c r="E767" s="65">
        <f>IFERROR('AU2017-EDB (Adjusted)'!I777,)</f>
        <v>3400</v>
      </c>
      <c r="F767" s="65">
        <f>IFERROR('AU2017-EDB (Adjusted)'!J777,)</f>
        <v>3490</v>
      </c>
    </row>
    <row r="768" spans="1:6" x14ac:dyDescent="0.25">
      <c r="A768" s="60" t="str">
        <f>'AU2017-EDB (Adjusted)'!A778</f>
        <v>Ranui South</v>
      </c>
      <c r="B768" s="60" t="str">
        <f>'AU2017-EDB (Adjusted)'!E778</f>
        <v>Vector Lines</v>
      </c>
      <c r="C768" s="60" t="str">
        <f>IFERROR('AU2017-EDB (Adjusted)'!F778,)</f>
        <v>Auckland</v>
      </c>
      <c r="D768" s="65">
        <f>IFERROR('AU2017-EDB (Adjusted)'!H778,)</f>
        <v>3610</v>
      </c>
      <c r="E768" s="65">
        <f>IFERROR('AU2017-EDB (Adjusted)'!I778,)</f>
        <v>3910</v>
      </c>
      <c r="F768" s="65">
        <f>IFERROR('AU2017-EDB (Adjusted)'!J778,)</f>
        <v>4230</v>
      </c>
    </row>
    <row r="769" spans="1:6" x14ac:dyDescent="0.25">
      <c r="A769" s="60" t="str">
        <f>'AU2017-EDB (Adjusted)'!A779</f>
        <v>Sturges North</v>
      </c>
      <c r="B769" s="60" t="str">
        <f>'AU2017-EDB (Adjusted)'!E779</f>
        <v>Vector Lines</v>
      </c>
      <c r="C769" s="60" t="str">
        <f>IFERROR('AU2017-EDB (Adjusted)'!F779,)</f>
        <v>Auckland</v>
      </c>
      <c r="D769" s="65">
        <f>IFERROR('AU2017-EDB (Adjusted)'!H779,)</f>
        <v>8460</v>
      </c>
      <c r="E769" s="65">
        <f>IFERROR('AU2017-EDB (Adjusted)'!I779,)</f>
        <v>9320</v>
      </c>
      <c r="F769" s="65">
        <f>IFERROR('AU2017-EDB (Adjusted)'!J779,)</f>
        <v>10200</v>
      </c>
    </row>
    <row r="770" spans="1:6" x14ac:dyDescent="0.25">
      <c r="A770" s="60" t="str">
        <f>'AU2017-EDB (Adjusted)'!A780</f>
        <v>Royal Oak</v>
      </c>
      <c r="B770" s="60" t="str">
        <f>'AU2017-EDB (Adjusted)'!E780</f>
        <v>Vector Lines</v>
      </c>
      <c r="C770" s="60" t="str">
        <f>IFERROR('AU2017-EDB (Adjusted)'!F780,)</f>
        <v>Auckland</v>
      </c>
      <c r="D770" s="65">
        <f>IFERROR('AU2017-EDB (Adjusted)'!H780,)</f>
        <v>6360</v>
      </c>
      <c r="E770" s="65">
        <f>IFERROR('AU2017-EDB (Adjusted)'!I780,)</f>
        <v>6710</v>
      </c>
      <c r="F770" s="65">
        <f>IFERROR('AU2017-EDB (Adjusted)'!J780,)</f>
        <v>7020</v>
      </c>
    </row>
    <row r="771" spans="1:6" x14ac:dyDescent="0.25">
      <c r="A771" s="60" t="str">
        <f>'AU2017-EDB (Adjusted)'!A781</f>
        <v>Fairdene</v>
      </c>
      <c r="B771" s="60" t="str">
        <f>'AU2017-EDB (Adjusted)'!E781</f>
        <v>Vector Lines</v>
      </c>
      <c r="C771" s="60" t="str">
        <f>IFERROR('AU2017-EDB (Adjusted)'!F781,)</f>
        <v>Auckland</v>
      </c>
      <c r="D771" s="65">
        <f>IFERROR('AU2017-EDB (Adjusted)'!H781,)</f>
        <v>5350</v>
      </c>
      <c r="E771" s="65">
        <f>IFERROR('AU2017-EDB (Adjusted)'!I781,)</f>
        <v>5650</v>
      </c>
      <c r="F771" s="65">
        <f>IFERROR('AU2017-EDB (Adjusted)'!J781,)</f>
        <v>5980</v>
      </c>
    </row>
    <row r="772" spans="1:6" x14ac:dyDescent="0.25">
      <c r="A772" s="60" t="str">
        <f>'AU2017-EDB (Adjusted)'!A782</f>
        <v>Whenuapai West</v>
      </c>
      <c r="B772" s="60" t="str">
        <f>'AU2017-EDB (Adjusted)'!E782</f>
        <v>Vector Lines</v>
      </c>
      <c r="C772" s="60" t="str">
        <f>IFERROR('AU2017-EDB (Adjusted)'!F782,)</f>
        <v>Auckland</v>
      </c>
      <c r="D772" s="65">
        <f>IFERROR('AU2017-EDB (Adjusted)'!H782,)</f>
        <v>3120</v>
      </c>
      <c r="E772" s="65">
        <f>IFERROR('AU2017-EDB (Adjusted)'!I782,)</f>
        <v>7170</v>
      </c>
      <c r="F772" s="65">
        <f>IFERROR('AU2017-EDB (Adjusted)'!J782,)</f>
        <v>12350</v>
      </c>
    </row>
    <row r="773" spans="1:6" x14ac:dyDescent="0.25">
      <c r="A773" s="60" t="str">
        <f>'AU2017-EDB (Adjusted)'!A783</f>
        <v>Herald</v>
      </c>
      <c r="B773" s="60" t="str">
        <f>'AU2017-EDB (Adjusted)'!E783</f>
        <v>Vector Lines</v>
      </c>
      <c r="C773" s="60" t="str">
        <f>IFERROR('AU2017-EDB (Adjusted)'!F783,)</f>
        <v>Auckland</v>
      </c>
      <c r="D773" s="65">
        <f>IFERROR('AU2017-EDB (Adjusted)'!H783,)</f>
        <v>1930</v>
      </c>
      <c r="E773" s="65">
        <f>IFERROR('AU2017-EDB (Adjusted)'!I783,)</f>
        <v>2110</v>
      </c>
      <c r="F773" s="65">
        <f>IFERROR('AU2017-EDB (Adjusted)'!J783,)</f>
        <v>2290</v>
      </c>
    </row>
    <row r="774" spans="1:6" x14ac:dyDescent="0.25">
      <c r="A774" s="60" t="str">
        <f>'AU2017-EDB (Adjusted)'!A784</f>
        <v>Hobsonville East</v>
      </c>
      <c r="B774" s="60" t="str">
        <f>'AU2017-EDB (Adjusted)'!E784</f>
        <v>Vector Lines</v>
      </c>
      <c r="C774" s="60" t="str">
        <f>IFERROR('AU2017-EDB (Adjusted)'!F784,)</f>
        <v>Auckland</v>
      </c>
      <c r="D774" s="65">
        <f>IFERROR('AU2017-EDB (Adjusted)'!H784,)</f>
        <v>4880</v>
      </c>
      <c r="E774" s="65">
        <f>IFERROR('AU2017-EDB (Adjusted)'!I784,)</f>
        <v>8830</v>
      </c>
      <c r="F774" s="65">
        <f>IFERROR('AU2017-EDB (Adjusted)'!J784,)</f>
        <v>11900</v>
      </c>
    </row>
    <row r="775" spans="1:6" x14ac:dyDescent="0.25">
      <c r="A775" s="60" t="str">
        <f>'AU2017-EDB (Adjusted)'!A785</f>
        <v>Hobsonville South</v>
      </c>
      <c r="B775" s="60" t="str">
        <f>'AU2017-EDB (Adjusted)'!E785</f>
        <v>Vector Lines</v>
      </c>
      <c r="C775" s="60" t="str">
        <f>IFERROR('AU2017-EDB (Adjusted)'!F785,)</f>
        <v>Auckland</v>
      </c>
      <c r="D775" s="65">
        <f>IFERROR('AU2017-EDB (Adjusted)'!H785,)</f>
        <v>2420</v>
      </c>
      <c r="E775" s="65">
        <f>IFERROR('AU2017-EDB (Adjusted)'!I785,)</f>
        <v>2540</v>
      </c>
      <c r="F775" s="65">
        <f>IFERROR('AU2017-EDB (Adjusted)'!J785,)</f>
        <v>2670</v>
      </c>
    </row>
    <row r="776" spans="1:6" x14ac:dyDescent="0.25">
      <c r="A776" s="60" t="str">
        <f>'AU2017-EDB (Adjusted)'!A786</f>
        <v>West Harbour</v>
      </c>
      <c r="B776" s="60" t="str">
        <f>'AU2017-EDB (Adjusted)'!E786</f>
        <v>Vector Lines</v>
      </c>
      <c r="C776" s="60" t="str">
        <f>IFERROR('AU2017-EDB (Adjusted)'!F786,)</f>
        <v>Auckland</v>
      </c>
      <c r="D776" s="65">
        <f>IFERROR('AU2017-EDB (Adjusted)'!H786,)</f>
        <v>5490</v>
      </c>
      <c r="E776" s="65">
        <f>IFERROR('AU2017-EDB (Adjusted)'!I786,)</f>
        <v>5640</v>
      </c>
      <c r="F776" s="65">
        <f>IFERROR('AU2017-EDB (Adjusted)'!J786,)</f>
        <v>5760</v>
      </c>
    </row>
    <row r="777" spans="1:6" x14ac:dyDescent="0.25">
      <c r="A777" s="60" t="str">
        <f>'AU2017-EDB (Adjusted)'!A787</f>
        <v>Lucken Point</v>
      </c>
      <c r="B777" s="60" t="str">
        <f>'AU2017-EDB (Adjusted)'!E787</f>
        <v>Vector Lines</v>
      </c>
      <c r="C777" s="60" t="str">
        <f>IFERROR('AU2017-EDB (Adjusted)'!F787,)</f>
        <v>Auckland</v>
      </c>
      <c r="D777" s="65">
        <f>IFERROR('AU2017-EDB (Adjusted)'!H787,)</f>
        <v>5910</v>
      </c>
      <c r="E777" s="65">
        <f>IFERROR('AU2017-EDB (Adjusted)'!I787,)</f>
        <v>6130</v>
      </c>
      <c r="F777" s="65">
        <f>IFERROR('AU2017-EDB (Adjusted)'!J787,)</f>
        <v>6330</v>
      </c>
    </row>
    <row r="778" spans="1:6" x14ac:dyDescent="0.25">
      <c r="A778" s="60" t="str">
        <f>'AU2017-EDB (Adjusted)'!A788</f>
        <v>Mt Eden South</v>
      </c>
      <c r="B778" s="60" t="str">
        <f>'AU2017-EDB (Adjusted)'!E788</f>
        <v>Vector Lines</v>
      </c>
      <c r="C778" s="60" t="str">
        <f>IFERROR('AU2017-EDB (Adjusted)'!F788,)</f>
        <v>Auckland</v>
      </c>
      <c r="D778" s="65">
        <f>IFERROR('AU2017-EDB (Adjusted)'!H788,)</f>
        <v>5550</v>
      </c>
      <c r="E778" s="65">
        <f>IFERROR('AU2017-EDB (Adjusted)'!I788,)</f>
        <v>5900</v>
      </c>
      <c r="F778" s="65">
        <f>IFERROR('AU2017-EDB (Adjusted)'!J788,)</f>
        <v>6150</v>
      </c>
    </row>
    <row r="779" spans="1:6" x14ac:dyDescent="0.25">
      <c r="A779" s="60" t="str">
        <f>'AU2017-EDB (Adjusted)'!A789</f>
        <v>Oranga</v>
      </c>
      <c r="B779" s="60" t="str">
        <f>'AU2017-EDB (Adjusted)'!E789</f>
        <v>Vector Lines</v>
      </c>
      <c r="C779" s="60" t="str">
        <f>IFERROR('AU2017-EDB (Adjusted)'!F789,)</f>
        <v>Auckland</v>
      </c>
      <c r="D779" s="65">
        <f>IFERROR('AU2017-EDB (Adjusted)'!H789,)</f>
        <v>4720</v>
      </c>
      <c r="E779" s="65">
        <f>IFERROR('AU2017-EDB (Adjusted)'!I789,)</f>
        <v>4990</v>
      </c>
      <c r="F779" s="65">
        <f>IFERROR('AU2017-EDB (Adjusted)'!J789,)</f>
        <v>5160</v>
      </c>
    </row>
    <row r="780" spans="1:6" x14ac:dyDescent="0.25">
      <c r="A780" s="60" t="str">
        <f>'AU2017-EDB (Adjusted)'!A790</f>
        <v>Royal Heights</v>
      </c>
      <c r="B780" s="60" t="str">
        <f>'AU2017-EDB (Adjusted)'!E790</f>
        <v>Vector Lines</v>
      </c>
      <c r="C780" s="60" t="str">
        <f>IFERROR('AU2017-EDB (Adjusted)'!F790,)</f>
        <v>Auckland</v>
      </c>
      <c r="D780" s="65">
        <f>IFERROR('AU2017-EDB (Adjusted)'!H790,)</f>
        <v>7110</v>
      </c>
      <c r="E780" s="65">
        <f>IFERROR('AU2017-EDB (Adjusted)'!I790,)</f>
        <v>7600</v>
      </c>
      <c r="F780" s="65">
        <f>IFERROR('AU2017-EDB (Adjusted)'!J790,)</f>
        <v>7880</v>
      </c>
    </row>
    <row r="781" spans="1:6" x14ac:dyDescent="0.25">
      <c r="A781" s="60" t="str">
        <f>'AU2017-EDB (Adjusted)'!A791</f>
        <v>Balmoral</v>
      </c>
      <c r="B781" s="60" t="str">
        <f>'AU2017-EDB (Adjusted)'!E791</f>
        <v>Vector Lines</v>
      </c>
      <c r="C781" s="60" t="str">
        <f>IFERROR('AU2017-EDB (Adjusted)'!F791,)</f>
        <v>Auckland</v>
      </c>
      <c r="D781" s="65">
        <f>IFERROR('AU2017-EDB (Adjusted)'!H791,)</f>
        <v>6220</v>
      </c>
      <c r="E781" s="65">
        <f>IFERROR('AU2017-EDB (Adjusted)'!I791,)</f>
        <v>6590</v>
      </c>
      <c r="F781" s="65">
        <f>IFERROR('AU2017-EDB (Adjusted)'!J791,)</f>
        <v>6890</v>
      </c>
    </row>
    <row r="782" spans="1:6" x14ac:dyDescent="0.25">
      <c r="A782" s="60" t="str">
        <f>'AU2017-EDB (Adjusted)'!A792</f>
        <v>Birdwood West</v>
      </c>
      <c r="B782" s="60" t="str">
        <f>'AU2017-EDB (Adjusted)'!E792</f>
        <v>Vector Lines</v>
      </c>
      <c r="C782" s="60" t="str">
        <f>IFERROR('AU2017-EDB (Adjusted)'!F792,)</f>
        <v>Auckland</v>
      </c>
      <c r="D782" s="65">
        <f>IFERROR('AU2017-EDB (Adjusted)'!H792,)</f>
        <v>660</v>
      </c>
      <c r="E782" s="65">
        <f>IFERROR('AU2017-EDB (Adjusted)'!I792,)</f>
        <v>1010</v>
      </c>
      <c r="F782" s="65">
        <f>IFERROR('AU2017-EDB (Adjusted)'!J792,)</f>
        <v>1060</v>
      </c>
    </row>
    <row r="783" spans="1:6" x14ac:dyDescent="0.25">
      <c r="A783" s="60" t="str">
        <f>'AU2017-EDB (Adjusted)'!A793</f>
        <v>Birdwood East</v>
      </c>
      <c r="B783" s="60" t="str">
        <f>'AU2017-EDB (Adjusted)'!E793</f>
        <v>Vector Lines</v>
      </c>
      <c r="C783" s="60" t="str">
        <f>IFERROR('AU2017-EDB (Adjusted)'!F793,)</f>
        <v>Auckland</v>
      </c>
      <c r="D783" s="65">
        <f>IFERROR('AU2017-EDB (Adjusted)'!H793,)</f>
        <v>1890</v>
      </c>
      <c r="E783" s="65">
        <f>IFERROR('AU2017-EDB (Adjusted)'!I793,)</f>
        <v>2140</v>
      </c>
      <c r="F783" s="65">
        <f>IFERROR('AU2017-EDB (Adjusted)'!J793,)</f>
        <v>2390</v>
      </c>
    </row>
    <row r="784" spans="1:6" x14ac:dyDescent="0.25">
      <c r="A784" s="60" t="str">
        <f>'AU2017-EDB (Adjusted)'!A794</f>
        <v>St Heliers</v>
      </c>
      <c r="B784" s="60" t="str">
        <f>'AU2017-EDB (Adjusted)'!E794</f>
        <v>Vector Lines</v>
      </c>
      <c r="C784" s="60" t="str">
        <f>IFERROR('AU2017-EDB (Adjusted)'!F794,)</f>
        <v>Auckland</v>
      </c>
      <c r="D784" s="65">
        <f>IFERROR('AU2017-EDB (Adjusted)'!H794,)</f>
        <v>5580</v>
      </c>
      <c r="E784" s="65">
        <f>IFERROR('AU2017-EDB (Adjusted)'!I794,)</f>
        <v>5850</v>
      </c>
      <c r="F784" s="65">
        <f>IFERROR('AU2017-EDB (Adjusted)'!J794,)</f>
        <v>6140</v>
      </c>
    </row>
    <row r="785" spans="1:6" x14ac:dyDescent="0.25">
      <c r="A785" s="60" t="str">
        <f>'AU2017-EDB (Adjusted)'!A795</f>
        <v>Waimumu South</v>
      </c>
      <c r="B785" s="60" t="str">
        <f>'AU2017-EDB (Adjusted)'!E795</f>
        <v>Vector Lines</v>
      </c>
      <c r="C785" s="60" t="str">
        <f>IFERROR('AU2017-EDB (Adjusted)'!F795,)</f>
        <v>Auckland</v>
      </c>
      <c r="D785" s="65">
        <f>IFERROR('AU2017-EDB (Adjusted)'!H795,)</f>
        <v>4590</v>
      </c>
      <c r="E785" s="65">
        <f>IFERROR('AU2017-EDB (Adjusted)'!I795,)</f>
        <v>4730</v>
      </c>
      <c r="F785" s="65">
        <f>IFERROR('AU2017-EDB (Adjusted)'!J795,)</f>
        <v>4860</v>
      </c>
    </row>
    <row r="786" spans="1:6" x14ac:dyDescent="0.25">
      <c r="A786" s="60" t="str">
        <f>'AU2017-EDB (Adjusted)'!A796</f>
        <v>Waitakere</v>
      </c>
      <c r="B786" s="60" t="str">
        <f>'AU2017-EDB (Adjusted)'!E796</f>
        <v>Vector Lines</v>
      </c>
      <c r="C786" s="60" t="str">
        <f>IFERROR('AU2017-EDB (Adjusted)'!F796,)</f>
        <v>Auckland</v>
      </c>
      <c r="D786" s="65">
        <f>IFERROR('AU2017-EDB (Adjusted)'!H796,)</f>
        <v>2180</v>
      </c>
      <c r="E786" s="65">
        <f>IFERROR('AU2017-EDB (Adjusted)'!I796,)</f>
        <v>2290</v>
      </c>
      <c r="F786" s="65">
        <f>IFERROR('AU2017-EDB (Adjusted)'!J796,)</f>
        <v>2390</v>
      </c>
    </row>
    <row r="787" spans="1:6" x14ac:dyDescent="0.25">
      <c r="A787" s="60" t="str">
        <f>'AU2017-EDB (Adjusted)'!A797</f>
        <v>Mt Eden East</v>
      </c>
      <c r="B787" s="60" t="str">
        <f>'AU2017-EDB (Adjusted)'!E797</f>
        <v>Vector Lines</v>
      </c>
      <c r="C787" s="60" t="str">
        <f>IFERROR('AU2017-EDB (Adjusted)'!F797,)</f>
        <v>Auckland</v>
      </c>
      <c r="D787" s="65">
        <f>IFERROR('AU2017-EDB (Adjusted)'!H797,)</f>
        <v>3100</v>
      </c>
      <c r="E787" s="65">
        <f>IFERROR('AU2017-EDB (Adjusted)'!I797,)</f>
        <v>3300</v>
      </c>
      <c r="F787" s="65">
        <f>IFERROR('AU2017-EDB (Adjusted)'!J797,)</f>
        <v>3440</v>
      </c>
    </row>
    <row r="788" spans="1:6" x14ac:dyDescent="0.25">
      <c r="A788" s="60" t="str">
        <f>'AU2017-EDB (Adjusted)'!A798</f>
        <v>Auckland Harbourside</v>
      </c>
      <c r="B788" s="60" t="str">
        <f>'AU2017-EDB (Adjusted)'!E798</f>
        <v>Vector Lines</v>
      </c>
      <c r="C788" s="60" t="str">
        <f>IFERROR('AU2017-EDB (Adjusted)'!F798,)</f>
        <v>Auckland</v>
      </c>
      <c r="D788" s="65">
        <f>IFERROR('AU2017-EDB (Adjusted)'!H798,)</f>
        <v>7460</v>
      </c>
      <c r="E788" s="65">
        <f>IFERROR('AU2017-EDB (Adjusted)'!I798,)</f>
        <v>10250</v>
      </c>
      <c r="F788" s="65">
        <f>IFERROR('AU2017-EDB (Adjusted)'!J798,)</f>
        <v>13150</v>
      </c>
    </row>
    <row r="789" spans="1:6" x14ac:dyDescent="0.25">
      <c r="A789" s="60" t="str">
        <f>'AU2017-EDB (Adjusted)'!A799</f>
        <v>Auckland Central West</v>
      </c>
      <c r="B789" s="60" t="str">
        <f>'AU2017-EDB (Adjusted)'!E799</f>
        <v>Vector Lines</v>
      </c>
      <c r="C789" s="60" t="str">
        <f>IFERROR('AU2017-EDB (Adjusted)'!F799,)</f>
        <v>Auckland</v>
      </c>
      <c r="D789" s="65">
        <f>IFERROR('AU2017-EDB (Adjusted)'!H799,)</f>
        <v>22800</v>
      </c>
      <c r="E789" s="65">
        <f>IFERROR('AU2017-EDB (Adjusted)'!I799,)</f>
        <v>28500</v>
      </c>
      <c r="F789" s="65">
        <f>IFERROR('AU2017-EDB (Adjusted)'!J799,)</f>
        <v>30700</v>
      </c>
    </row>
    <row r="790" spans="1:6" x14ac:dyDescent="0.25">
      <c r="A790" s="60" t="str">
        <f>'AU2017-EDB (Adjusted)'!A800</f>
        <v>Maungawhau</v>
      </c>
      <c r="B790" s="60" t="str">
        <f>'AU2017-EDB (Adjusted)'!E800</f>
        <v>Vector Lines</v>
      </c>
      <c r="C790" s="60" t="str">
        <f>IFERROR('AU2017-EDB (Adjusted)'!F800,)</f>
        <v>Auckland</v>
      </c>
      <c r="D790" s="65">
        <f>IFERROR('AU2017-EDB (Adjusted)'!H800,)</f>
        <v>4440</v>
      </c>
      <c r="E790" s="65">
        <f>IFERROR('AU2017-EDB (Adjusted)'!I800,)</f>
        <v>4670</v>
      </c>
      <c r="F790" s="65">
        <f>IFERROR('AU2017-EDB (Adjusted)'!J800,)</f>
        <v>4810</v>
      </c>
    </row>
    <row r="791" spans="1:6" x14ac:dyDescent="0.25">
      <c r="A791" s="60" t="str">
        <f>'AU2017-EDB (Adjusted)'!A801</f>
        <v>Roberton</v>
      </c>
      <c r="B791" s="60" t="str">
        <f>'AU2017-EDB (Adjusted)'!E801</f>
        <v>Vector Lines</v>
      </c>
      <c r="C791" s="60" t="str">
        <f>IFERROR('AU2017-EDB (Adjusted)'!F801,)</f>
        <v>Auckland</v>
      </c>
      <c r="D791" s="65">
        <f>IFERROR('AU2017-EDB (Adjusted)'!H801,)</f>
        <v>6460</v>
      </c>
      <c r="E791" s="65">
        <f>IFERROR('AU2017-EDB (Adjusted)'!I801,)</f>
        <v>7260</v>
      </c>
      <c r="F791" s="65">
        <f>IFERROR('AU2017-EDB (Adjusted)'!J801,)</f>
        <v>7870</v>
      </c>
    </row>
    <row r="792" spans="1:6" x14ac:dyDescent="0.25">
      <c r="A792" s="60" t="str">
        <f>'AU2017-EDB (Adjusted)'!A802</f>
        <v>New Windsor</v>
      </c>
      <c r="B792" s="60" t="str">
        <f>'AU2017-EDB (Adjusted)'!E802</f>
        <v>Vector Lines</v>
      </c>
      <c r="C792" s="60" t="str">
        <f>IFERROR('AU2017-EDB (Adjusted)'!F802,)</f>
        <v>Auckland</v>
      </c>
      <c r="D792" s="65">
        <f>IFERROR('AU2017-EDB (Adjusted)'!H802,)</f>
        <v>7610</v>
      </c>
      <c r="E792" s="65">
        <f>IFERROR('AU2017-EDB (Adjusted)'!I802,)</f>
        <v>8000</v>
      </c>
      <c r="F792" s="65">
        <f>IFERROR('AU2017-EDB (Adjusted)'!J802,)</f>
        <v>8410</v>
      </c>
    </row>
    <row r="793" spans="1:6" x14ac:dyDescent="0.25">
      <c r="A793" s="60" t="str">
        <f>'AU2017-EDB (Adjusted)'!A803</f>
        <v>Glenavon</v>
      </c>
      <c r="B793" s="60" t="str">
        <f>'AU2017-EDB (Adjusted)'!E803</f>
        <v>Vector Lines</v>
      </c>
      <c r="C793" s="60" t="str">
        <f>IFERROR('AU2017-EDB (Adjusted)'!F803,)</f>
        <v>Auckland</v>
      </c>
      <c r="D793" s="65">
        <f>IFERROR('AU2017-EDB (Adjusted)'!H803,)</f>
        <v>7620</v>
      </c>
      <c r="E793" s="65">
        <f>IFERROR('AU2017-EDB (Adjusted)'!I803,)</f>
        <v>8200</v>
      </c>
      <c r="F793" s="65">
        <f>IFERROR('AU2017-EDB (Adjusted)'!J803,)</f>
        <v>8610</v>
      </c>
    </row>
    <row r="794" spans="1:6" x14ac:dyDescent="0.25">
      <c r="A794" s="60" t="str">
        <f>'AU2017-EDB (Adjusted)'!A804</f>
        <v>Mt Albert Central</v>
      </c>
      <c r="B794" s="60" t="str">
        <f>'AU2017-EDB (Adjusted)'!E804</f>
        <v>Vector Lines</v>
      </c>
      <c r="C794" s="60" t="str">
        <f>IFERROR('AU2017-EDB (Adjusted)'!F804,)</f>
        <v>Auckland</v>
      </c>
      <c r="D794" s="65">
        <f>IFERROR('AU2017-EDB (Adjusted)'!H804,)</f>
        <v>6440</v>
      </c>
      <c r="E794" s="65">
        <f>IFERROR('AU2017-EDB (Adjusted)'!I804,)</f>
        <v>6850</v>
      </c>
      <c r="F794" s="65">
        <f>IFERROR('AU2017-EDB (Adjusted)'!J804,)</f>
        <v>7180</v>
      </c>
    </row>
    <row r="795" spans="1:6" x14ac:dyDescent="0.25">
      <c r="A795" s="60" t="str">
        <f>'AU2017-EDB (Adjusted)'!A805</f>
        <v>Avondale South</v>
      </c>
      <c r="B795" s="60" t="str">
        <f>'AU2017-EDB (Adjusted)'!E805</f>
        <v>Vector Lines</v>
      </c>
      <c r="C795" s="60" t="str">
        <f>IFERROR('AU2017-EDB (Adjusted)'!F805,)</f>
        <v>Auckland</v>
      </c>
      <c r="D795" s="65">
        <f>IFERROR('AU2017-EDB (Adjusted)'!H805,)</f>
        <v>6500</v>
      </c>
      <c r="E795" s="65">
        <f>IFERROR('AU2017-EDB (Adjusted)'!I805,)</f>
        <v>6790</v>
      </c>
      <c r="F795" s="65">
        <f>IFERROR('AU2017-EDB (Adjusted)'!J805,)</f>
        <v>7060</v>
      </c>
    </row>
    <row r="796" spans="1:6" x14ac:dyDescent="0.25">
      <c r="A796" s="60" t="str">
        <f>'AU2017-EDB (Adjusted)'!A806</f>
        <v>Glendowie</v>
      </c>
      <c r="B796" s="60" t="str">
        <f>'AU2017-EDB (Adjusted)'!E806</f>
        <v>Vector Lines</v>
      </c>
      <c r="C796" s="60" t="str">
        <f>IFERROR('AU2017-EDB (Adjusted)'!F806,)</f>
        <v>Auckland</v>
      </c>
      <c r="D796" s="65">
        <f>IFERROR('AU2017-EDB (Adjusted)'!H806,)</f>
        <v>4860</v>
      </c>
      <c r="E796" s="65">
        <f>IFERROR('AU2017-EDB (Adjusted)'!I806,)</f>
        <v>5100</v>
      </c>
      <c r="F796" s="65">
        <f>IFERROR('AU2017-EDB (Adjusted)'!J806,)</f>
        <v>5270</v>
      </c>
    </row>
    <row r="797" spans="1:6" x14ac:dyDescent="0.25">
      <c r="A797" s="60" t="str">
        <f>'AU2017-EDB (Adjusted)'!A807</f>
        <v>Blockhouse Bay</v>
      </c>
      <c r="B797" s="60" t="str">
        <f>'AU2017-EDB (Adjusted)'!E807</f>
        <v>Vector Lines</v>
      </c>
      <c r="C797" s="60" t="str">
        <f>IFERROR('AU2017-EDB (Adjusted)'!F807,)</f>
        <v>Auckland</v>
      </c>
      <c r="D797" s="65">
        <f>IFERROR('AU2017-EDB (Adjusted)'!H807,)</f>
        <v>6850</v>
      </c>
      <c r="E797" s="65">
        <f>IFERROR('AU2017-EDB (Adjusted)'!I807,)</f>
        <v>7060</v>
      </c>
      <c r="F797" s="65">
        <f>IFERROR('AU2017-EDB (Adjusted)'!J807,)</f>
        <v>7300</v>
      </c>
    </row>
    <row r="798" spans="1:6" x14ac:dyDescent="0.25">
      <c r="A798" s="60" t="str">
        <f>'AU2017-EDB (Adjusted)'!A808</f>
        <v>Herne Bay</v>
      </c>
      <c r="B798" s="60" t="str">
        <f>'AU2017-EDB (Adjusted)'!E808</f>
        <v>Vector Lines</v>
      </c>
      <c r="C798" s="60" t="str">
        <f>IFERROR('AU2017-EDB (Adjusted)'!F808,)</f>
        <v>Auckland</v>
      </c>
      <c r="D798" s="65">
        <f>IFERROR('AU2017-EDB (Adjusted)'!H808,)</f>
        <v>3060</v>
      </c>
      <c r="E798" s="65">
        <f>IFERROR('AU2017-EDB (Adjusted)'!I808,)</f>
        <v>3130</v>
      </c>
      <c r="F798" s="65">
        <f>IFERROR('AU2017-EDB (Adjusted)'!J808,)</f>
        <v>3210</v>
      </c>
    </row>
    <row r="799" spans="1:6" x14ac:dyDescent="0.25">
      <c r="A799" s="60" t="str">
        <f>'AU2017-EDB (Adjusted)'!A809</f>
        <v>Avondale West</v>
      </c>
      <c r="B799" s="60" t="str">
        <f>'AU2017-EDB (Adjusted)'!E809</f>
        <v>Vector Lines</v>
      </c>
      <c r="C799" s="60" t="str">
        <f>IFERROR('AU2017-EDB (Adjusted)'!F809,)</f>
        <v>Auckland</v>
      </c>
      <c r="D799" s="65">
        <f>IFERROR('AU2017-EDB (Adjusted)'!H809,)</f>
        <v>5680</v>
      </c>
      <c r="E799" s="65">
        <f>IFERROR('AU2017-EDB (Adjusted)'!I809,)</f>
        <v>6090</v>
      </c>
      <c r="F799" s="65">
        <f>IFERROR('AU2017-EDB (Adjusted)'!J809,)</f>
        <v>6510</v>
      </c>
    </row>
    <row r="800" spans="1:6" x14ac:dyDescent="0.25">
      <c r="A800" s="60" t="str">
        <f>'AU2017-EDB (Adjusted)'!A810</f>
        <v>St Marys</v>
      </c>
      <c r="B800" s="60" t="str">
        <f>'AU2017-EDB (Adjusted)'!E810</f>
        <v>Vector Lines</v>
      </c>
      <c r="C800" s="60" t="str">
        <f>IFERROR('AU2017-EDB (Adjusted)'!F810,)</f>
        <v>Auckland</v>
      </c>
      <c r="D800" s="65">
        <f>IFERROR('AU2017-EDB (Adjusted)'!H810,)</f>
        <v>3530</v>
      </c>
      <c r="E800" s="65">
        <f>IFERROR('AU2017-EDB (Adjusted)'!I810,)</f>
        <v>4020</v>
      </c>
      <c r="F800" s="65">
        <f>IFERROR('AU2017-EDB (Adjusted)'!J810,)</f>
        <v>4490</v>
      </c>
    </row>
    <row r="801" spans="1:6" x14ac:dyDescent="0.25">
      <c r="A801" s="60" t="str">
        <f>'AU2017-EDB (Adjusted)'!A811</f>
        <v>Walmsley</v>
      </c>
      <c r="B801" s="60" t="str">
        <f>'AU2017-EDB (Adjusted)'!E811</f>
        <v>Vector Lines</v>
      </c>
      <c r="C801" s="60" t="str">
        <f>IFERROR('AU2017-EDB (Adjusted)'!F811,)</f>
        <v>Auckland</v>
      </c>
      <c r="D801" s="65">
        <f>IFERROR('AU2017-EDB (Adjusted)'!H811,)</f>
        <v>4590</v>
      </c>
      <c r="E801" s="65">
        <f>IFERROR('AU2017-EDB (Adjusted)'!I811,)</f>
        <v>5090</v>
      </c>
      <c r="F801" s="65">
        <f>IFERROR('AU2017-EDB (Adjusted)'!J811,)</f>
        <v>5620</v>
      </c>
    </row>
    <row r="802" spans="1:6" x14ac:dyDescent="0.25">
      <c r="A802" s="60" t="str">
        <f>'AU2017-EDB (Adjusted)'!A812</f>
        <v>Waterview</v>
      </c>
      <c r="B802" s="60" t="str">
        <f>'AU2017-EDB (Adjusted)'!E812</f>
        <v>Vector Lines</v>
      </c>
      <c r="C802" s="60" t="str">
        <f>IFERROR('AU2017-EDB (Adjusted)'!F812,)</f>
        <v>Auckland</v>
      </c>
      <c r="D802" s="65">
        <f>IFERROR('AU2017-EDB (Adjusted)'!H812,)</f>
        <v>3910</v>
      </c>
      <c r="E802" s="65">
        <f>IFERROR('AU2017-EDB (Adjusted)'!I812,)</f>
        <v>4390</v>
      </c>
      <c r="F802" s="65">
        <f>IFERROR('AU2017-EDB (Adjusted)'!J812,)</f>
        <v>4650</v>
      </c>
    </row>
    <row r="803" spans="1:6" x14ac:dyDescent="0.25">
      <c r="A803" s="60" t="str">
        <f>'AU2017-EDB (Adjusted)'!A813</f>
        <v>Ponsonby West</v>
      </c>
      <c r="B803" s="60" t="str">
        <f>'AU2017-EDB (Adjusted)'!E813</f>
        <v>Vector Lines</v>
      </c>
      <c r="C803" s="60" t="str">
        <f>IFERROR('AU2017-EDB (Adjusted)'!F813,)</f>
        <v>Auckland</v>
      </c>
      <c r="D803" s="65">
        <f>IFERROR('AU2017-EDB (Adjusted)'!H813,)</f>
        <v>2860</v>
      </c>
      <c r="E803" s="65">
        <f>IFERROR('AU2017-EDB (Adjusted)'!I813,)</f>
        <v>2920</v>
      </c>
      <c r="F803" s="65">
        <f>IFERROR('AU2017-EDB (Adjusted)'!J813,)</f>
        <v>2980</v>
      </c>
    </row>
    <row r="804" spans="1:6" x14ac:dyDescent="0.25">
      <c r="A804" s="60" t="str">
        <f>'AU2017-EDB (Adjusted)'!A814</f>
        <v>Ponsonby East</v>
      </c>
      <c r="B804" s="60" t="str">
        <f>'AU2017-EDB (Adjusted)'!E814</f>
        <v>Vector Lines</v>
      </c>
      <c r="C804" s="60" t="str">
        <f>IFERROR('AU2017-EDB (Adjusted)'!F814,)</f>
        <v>Auckland</v>
      </c>
      <c r="D804" s="65">
        <f>IFERROR('AU2017-EDB (Adjusted)'!H814,)</f>
        <v>3840</v>
      </c>
      <c r="E804" s="65">
        <f>IFERROR('AU2017-EDB (Adjusted)'!I814,)</f>
        <v>4010</v>
      </c>
      <c r="F804" s="65">
        <f>IFERROR('AU2017-EDB (Adjusted)'!J814,)</f>
        <v>4180</v>
      </c>
    </row>
    <row r="805" spans="1:6" x14ac:dyDescent="0.25">
      <c r="A805" s="60" t="str">
        <f>'AU2017-EDB (Adjusted)'!A815</f>
        <v>Point Chevalier West</v>
      </c>
      <c r="B805" s="60" t="str">
        <f>'AU2017-EDB (Adjusted)'!E815</f>
        <v>Vector Lines</v>
      </c>
      <c r="C805" s="60" t="str">
        <f>IFERROR('AU2017-EDB (Adjusted)'!F815,)</f>
        <v>Auckland</v>
      </c>
      <c r="D805" s="65">
        <f>IFERROR('AU2017-EDB (Adjusted)'!H815,)</f>
        <v>4010</v>
      </c>
      <c r="E805" s="65">
        <f>IFERROR('AU2017-EDB (Adjusted)'!I815,)</f>
        <v>4230</v>
      </c>
      <c r="F805" s="65">
        <f>IFERROR('AU2017-EDB (Adjusted)'!J815,)</f>
        <v>4440</v>
      </c>
    </row>
    <row r="806" spans="1:6" x14ac:dyDescent="0.25">
      <c r="A806" s="60" t="str">
        <f>'AU2017-EDB (Adjusted)'!A816</f>
        <v>Grey Lynn West</v>
      </c>
      <c r="B806" s="60" t="str">
        <f>'AU2017-EDB (Adjusted)'!E816</f>
        <v>Vector Lines</v>
      </c>
      <c r="C806" s="60" t="str">
        <f>IFERROR('AU2017-EDB (Adjusted)'!F816,)</f>
        <v>Auckland</v>
      </c>
      <c r="D806" s="65">
        <f>IFERROR('AU2017-EDB (Adjusted)'!H816,)</f>
        <v>4010</v>
      </c>
      <c r="E806" s="65">
        <f>IFERROR('AU2017-EDB (Adjusted)'!I816,)</f>
        <v>4210</v>
      </c>
      <c r="F806" s="65">
        <f>IFERROR('AU2017-EDB (Adjusted)'!J816,)</f>
        <v>4410</v>
      </c>
    </row>
    <row r="807" spans="1:6" x14ac:dyDescent="0.25">
      <c r="A807" s="60" t="str">
        <f>'AU2017-EDB (Adjusted)'!A817</f>
        <v>Grey Lynn East</v>
      </c>
      <c r="B807" s="60" t="str">
        <f>'AU2017-EDB (Adjusted)'!E817</f>
        <v>Vector Lines</v>
      </c>
      <c r="C807" s="60" t="str">
        <f>IFERROR('AU2017-EDB (Adjusted)'!F817,)</f>
        <v>Auckland</v>
      </c>
      <c r="D807" s="65">
        <f>IFERROR('AU2017-EDB (Adjusted)'!H817,)</f>
        <v>4330</v>
      </c>
      <c r="E807" s="65">
        <f>IFERROR('AU2017-EDB (Adjusted)'!I817,)</f>
        <v>4740</v>
      </c>
      <c r="F807" s="65">
        <f>IFERROR('AU2017-EDB (Adjusted)'!J817,)</f>
        <v>5160</v>
      </c>
    </row>
    <row r="808" spans="1:6" x14ac:dyDescent="0.25">
      <c r="A808" s="60" t="str">
        <f>'AU2017-EDB (Adjusted)'!A818</f>
        <v>St Albans West</v>
      </c>
      <c r="B808" s="60" t="str">
        <f>'AU2017-EDB (Adjusted)'!E818</f>
        <v>Orion NZ</v>
      </c>
      <c r="C808" s="60" t="str">
        <f>IFERROR('AU2017-EDB (Adjusted)'!F818,)</f>
        <v>Christchurch city</v>
      </c>
      <c r="D808" s="65">
        <f>IFERROR('AU2017-EDB (Adjusted)'!H818,)</f>
        <v>2600</v>
      </c>
      <c r="E808" s="65">
        <f>IFERROR('AU2017-EDB (Adjusted)'!I818,)</f>
        <v>2630</v>
      </c>
      <c r="F808" s="65">
        <f>IFERROR('AU2017-EDB (Adjusted)'!J818,)</f>
        <v>2660</v>
      </c>
    </row>
    <row r="809" spans="1:6" x14ac:dyDescent="0.25">
      <c r="A809" s="60" t="str">
        <f>'AU2017-EDB (Adjusted)'!A819</f>
        <v>Point Chevalier East</v>
      </c>
      <c r="B809" s="60" t="str">
        <f>'AU2017-EDB (Adjusted)'!E819</f>
        <v>Vector Lines</v>
      </c>
      <c r="C809" s="60" t="str">
        <f>IFERROR('AU2017-EDB (Adjusted)'!F819,)</f>
        <v>Auckland</v>
      </c>
      <c r="D809" s="65">
        <f>IFERROR('AU2017-EDB (Adjusted)'!H819,)</f>
        <v>5120</v>
      </c>
      <c r="E809" s="65">
        <f>IFERROR('AU2017-EDB (Adjusted)'!I819,)</f>
        <v>5400</v>
      </c>
      <c r="F809" s="65">
        <f>IFERROR('AU2017-EDB (Adjusted)'!J819,)</f>
        <v>5710</v>
      </c>
    </row>
    <row r="810" spans="1:6" x14ac:dyDescent="0.25">
      <c r="A810" s="60" t="str">
        <f>'AU2017-EDB (Adjusted)'!A820</f>
        <v>Point Chevalier South</v>
      </c>
      <c r="B810" s="60" t="str">
        <f>'AU2017-EDB (Adjusted)'!E820</f>
        <v>Vector Lines</v>
      </c>
      <c r="C810" s="60" t="str">
        <f>IFERROR('AU2017-EDB (Adjusted)'!F820,)</f>
        <v>Auckland</v>
      </c>
      <c r="D810" s="65">
        <f>IFERROR('AU2017-EDB (Adjusted)'!H820,)</f>
        <v>1910</v>
      </c>
      <c r="E810" s="65">
        <f>IFERROR('AU2017-EDB (Adjusted)'!I820,)</f>
        <v>2010</v>
      </c>
      <c r="F810" s="65">
        <f>IFERROR('AU2017-EDB (Adjusted)'!J820,)</f>
        <v>2100</v>
      </c>
    </row>
    <row r="811" spans="1:6" x14ac:dyDescent="0.25">
      <c r="A811" s="60" t="str">
        <f>'AU2017-EDB (Adjusted)'!A821</f>
        <v>Westmere</v>
      </c>
      <c r="B811" s="60" t="str">
        <f>'AU2017-EDB (Adjusted)'!E821</f>
        <v>Vector Lines</v>
      </c>
      <c r="C811" s="60" t="str">
        <f>IFERROR('AU2017-EDB (Adjusted)'!F821,)</f>
        <v>Auckland</v>
      </c>
      <c r="D811" s="65">
        <f>IFERROR('AU2017-EDB (Adjusted)'!H821,)</f>
        <v>5610</v>
      </c>
      <c r="E811" s="65">
        <f>IFERROR('AU2017-EDB (Adjusted)'!I821,)</f>
        <v>5800</v>
      </c>
      <c r="F811" s="65">
        <f>IFERROR('AU2017-EDB (Adjusted)'!J821,)</f>
        <v>5990</v>
      </c>
    </row>
    <row r="812" spans="1:6" x14ac:dyDescent="0.25">
      <c r="A812" s="60" t="str">
        <f>'AU2017-EDB (Adjusted)'!A822</f>
        <v>Surrey Crescent</v>
      </c>
      <c r="B812" s="60" t="str">
        <f>'AU2017-EDB (Adjusted)'!E822</f>
        <v>Vector Lines</v>
      </c>
      <c r="C812" s="60" t="str">
        <f>IFERROR('AU2017-EDB (Adjusted)'!F822,)</f>
        <v>Auckland</v>
      </c>
      <c r="D812" s="65">
        <f>IFERROR('AU2017-EDB (Adjusted)'!H822,)</f>
        <v>3350</v>
      </c>
      <c r="E812" s="65">
        <f>IFERROR('AU2017-EDB (Adjusted)'!I822,)</f>
        <v>3540</v>
      </c>
      <c r="F812" s="65">
        <f>IFERROR('AU2017-EDB (Adjusted)'!J822,)</f>
        <v>3750</v>
      </c>
    </row>
    <row r="813" spans="1:6" x14ac:dyDescent="0.25">
      <c r="A813" s="60" t="str">
        <f>'AU2017-EDB (Adjusted)'!A823</f>
        <v>Parnell East</v>
      </c>
      <c r="B813" s="60" t="str">
        <f>'AU2017-EDB (Adjusted)'!E823</f>
        <v>Vector Lines</v>
      </c>
      <c r="C813" s="60" t="str">
        <f>IFERROR('AU2017-EDB (Adjusted)'!F823,)</f>
        <v>Auckland</v>
      </c>
      <c r="D813" s="65">
        <f>IFERROR('AU2017-EDB (Adjusted)'!H823,)</f>
        <v>2910</v>
      </c>
      <c r="E813" s="65">
        <f>IFERROR('AU2017-EDB (Adjusted)'!I823,)</f>
        <v>3080</v>
      </c>
      <c r="F813" s="65">
        <f>IFERROR('AU2017-EDB (Adjusted)'!J823,)</f>
        <v>3260</v>
      </c>
    </row>
    <row r="814" spans="1:6" x14ac:dyDescent="0.25">
      <c r="A814" s="60" t="str">
        <f>'AU2017-EDB (Adjusted)'!A824</f>
        <v>Parnell West</v>
      </c>
      <c r="B814" s="60" t="str">
        <f>'AU2017-EDB (Adjusted)'!E824</f>
        <v>Vector Lines</v>
      </c>
      <c r="C814" s="60" t="str">
        <f>IFERROR('AU2017-EDB (Adjusted)'!F824,)</f>
        <v>Auckland</v>
      </c>
      <c r="D814" s="65">
        <f>IFERROR('AU2017-EDB (Adjusted)'!H824,)</f>
        <v>5660</v>
      </c>
      <c r="E814" s="65">
        <f>IFERROR('AU2017-EDB (Adjusted)'!I824,)</f>
        <v>6330</v>
      </c>
      <c r="F814" s="65">
        <f>IFERROR('AU2017-EDB (Adjusted)'!J824,)</f>
        <v>7020</v>
      </c>
    </row>
    <row r="815" spans="1:6" x14ac:dyDescent="0.25">
      <c r="A815" s="60" t="str">
        <f>'AU2017-EDB (Adjusted)'!A825</f>
        <v>Remuera South</v>
      </c>
      <c r="B815" s="60" t="str">
        <f>'AU2017-EDB (Adjusted)'!E825</f>
        <v>Vector Lines</v>
      </c>
      <c r="C815" s="60" t="str">
        <f>IFERROR('AU2017-EDB (Adjusted)'!F825,)</f>
        <v>Auckland</v>
      </c>
      <c r="D815" s="65">
        <f>IFERROR('AU2017-EDB (Adjusted)'!H825,)</f>
        <v>4460</v>
      </c>
      <c r="E815" s="65">
        <f>IFERROR('AU2017-EDB (Adjusted)'!I825,)</f>
        <v>4720</v>
      </c>
      <c r="F815" s="65">
        <f>IFERROR('AU2017-EDB (Adjusted)'!J825,)</f>
        <v>4940</v>
      </c>
    </row>
    <row r="816" spans="1:6" x14ac:dyDescent="0.25">
      <c r="A816" s="60" t="str">
        <f>'AU2017-EDB (Adjusted)'!A826</f>
        <v>Orakei South</v>
      </c>
      <c r="B816" s="60" t="str">
        <f>'AU2017-EDB (Adjusted)'!E826</f>
        <v>Vector Lines</v>
      </c>
      <c r="C816" s="60" t="str">
        <f>IFERROR('AU2017-EDB (Adjusted)'!F826,)</f>
        <v>Auckland</v>
      </c>
      <c r="D816" s="65">
        <f>IFERROR('AU2017-EDB (Adjusted)'!H826,)</f>
        <v>4020</v>
      </c>
      <c r="E816" s="65">
        <f>IFERROR('AU2017-EDB (Adjusted)'!I826,)</f>
        <v>4430</v>
      </c>
      <c r="F816" s="65">
        <f>IFERROR('AU2017-EDB (Adjusted)'!J826,)</f>
        <v>4870</v>
      </c>
    </row>
    <row r="817" spans="1:6" x14ac:dyDescent="0.25">
      <c r="A817" s="60" t="str">
        <f>'AU2017-EDB (Adjusted)'!A827</f>
        <v>Waiata</v>
      </c>
      <c r="B817" s="60" t="str">
        <f>'AU2017-EDB (Adjusted)'!E827</f>
        <v>Vector Lines</v>
      </c>
      <c r="C817" s="60" t="str">
        <f>IFERROR('AU2017-EDB (Adjusted)'!F827,)</f>
        <v>Auckland</v>
      </c>
      <c r="D817" s="65">
        <f>IFERROR('AU2017-EDB (Adjusted)'!H827,)</f>
        <v>4680</v>
      </c>
      <c r="E817" s="65">
        <f>IFERROR('AU2017-EDB (Adjusted)'!I827,)</f>
        <v>4790</v>
      </c>
      <c r="F817" s="65">
        <f>IFERROR('AU2017-EDB (Adjusted)'!J827,)</f>
        <v>4900</v>
      </c>
    </row>
    <row r="818" spans="1:6" x14ac:dyDescent="0.25">
      <c r="A818" s="60" t="str">
        <f>'AU2017-EDB (Adjusted)'!A828</f>
        <v>Akarana</v>
      </c>
      <c r="B818" s="60" t="str">
        <f>'AU2017-EDB (Adjusted)'!E828</f>
        <v>Vector Lines</v>
      </c>
      <c r="C818" s="60" t="str">
        <f>IFERROR('AU2017-EDB (Adjusted)'!F828,)</f>
        <v>Auckland</v>
      </c>
      <c r="D818" s="65">
        <f>IFERROR('AU2017-EDB (Adjusted)'!H828,)</f>
        <v>6710</v>
      </c>
      <c r="E818" s="65">
        <f>IFERROR('AU2017-EDB (Adjusted)'!I828,)</f>
        <v>7180</v>
      </c>
      <c r="F818" s="65">
        <f>IFERROR('AU2017-EDB (Adjusted)'!J828,)</f>
        <v>7450</v>
      </c>
    </row>
    <row r="819" spans="1:6" x14ac:dyDescent="0.25">
      <c r="A819" s="60" t="str">
        <f>'AU2017-EDB (Adjusted)'!A829</f>
        <v>Meadowbank North</v>
      </c>
      <c r="B819" s="60" t="str">
        <f>'AU2017-EDB (Adjusted)'!E829</f>
        <v>Vector Lines</v>
      </c>
      <c r="C819" s="60" t="str">
        <f>IFERROR('AU2017-EDB (Adjusted)'!F829,)</f>
        <v>Auckland</v>
      </c>
      <c r="D819" s="65">
        <f>IFERROR('AU2017-EDB (Adjusted)'!H829,)</f>
        <v>7480</v>
      </c>
      <c r="E819" s="65">
        <f>IFERROR('AU2017-EDB (Adjusted)'!I829,)</f>
        <v>7880</v>
      </c>
      <c r="F819" s="65">
        <f>IFERROR('AU2017-EDB (Adjusted)'!J829,)</f>
        <v>8120</v>
      </c>
    </row>
    <row r="820" spans="1:6" x14ac:dyDescent="0.25">
      <c r="A820" s="60" t="str">
        <f>'AU2017-EDB (Adjusted)'!A830</f>
        <v>Meadowbank South</v>
      </c>
      <c r="B820" s="60" t="str">
        <f>'AU2017-EDB (Adjusted)'!E830</f>
        <v>Vector Lines</v>
      </c>
      <c r="C820" s="60" t="str">
        <f>IFERROR('AU2017-EDB (Adjusted)'!F830,)</f>
        <v>Auckland</v>
      </c>
      <c r="D820" s="65">
        <f>IFERROR('AU2017-EDB (Adjusted)'!H830,)</f>
        <v>5870</v>
      </c>
      <c r="E820" s="65">
        <f>IFERROR('AU2017-EDB (Adjusted)'!I830,)</f>
        <v>6330</v>
      </c>
      <c r="F820" s="65">
        <f>IFERROR('AU2017-EDB (Adjusted)'!J830,)</f>
        <v>6790</v>
      </c>
    </row>
    <row r="821" spans="1:6" x14ac:dyDescent="0.25">
      <c r="A821" s="60" t="str">
        <f>'AU2017-EDB (Adjusted)'!A831</f>
        <v>St Albans East</v>
      </c>
      <c r="B821" s="60" t="str">
        <f>'AU2017-EDB (Adjusted)'!E831</f>
        <v>Orion NZ</v>
      </c>
      <c r="C821" s="60" t="str">
        <f>IFERROR('AU2017-EDB (Adjusted)'!F831,)</f>
        <v>Christchurch city</v>
      </c>
      <c r="D821" s="65">
        <f>IFERROR('AU2017-EDB (Adjusted)'!H831,)</f>
        <v>5240</v>
      </c>
      <c r="E821" s="65">
        <f>IFERROR('AU2017-EDB (Adjusted)'!I831,)</f>
        <v>5280</v>
      </c>
      <c r="F821" s="65">
        <f>IFERROR('AU2017-EDB (Adjusted)'!J831,)</f>
        <v>5310</v>
      </c>
    </row>
    <row r="822" spans="1:6" x14ac:dyDescent="0.25">
      <c r="A822" s="60" t="str">
        <f>'AU2017-EDB (Adjusted)'!A832</f>
        <v>Orakei North</v>
      </c>
      <c r="B822" s="60" t="str">
        <f>'AU2017-EDB (Adjusted)'!E832</f>
        <v>Vector Lines</v>
      </c>
      <c r="C822" s="60" t="str">
        <f>IFERROR('AU2017-EDB (Adjusted)'!F832,)</f>
        <v>Auckland</v>
      </c>
      <c r="D822" s="65">
        <f>IFERROR('AU2017-EDB (Adjusted)'!H832,)</f>
        <v>6400</v>
      </c>
      <c r="E822" s="65">
        <f>IFERROR('AU2017-EDB (Adjusted)'!I832,)</f>
        <v>6980</v>
      </c>
      <c r="F822" s="65">
        <f>IFERROR('AU2017-EDB (Adjusted)'!J832,)</f>
        <v>7380</v>
      </c>
    </row>
    <row r="823" spans="1:6" x14ac:dyDescent="0.25">
      <c r="A823" s="60" t="str">
        <f>'AU2017-EDB (Adjusted)'!A833</f>
        <v>Mission Bay</v>
      </c>
      <c r="B823" s="60" t="str">
        <f>'AU2017-EDB (Adjusted)'!E833</f>
        <v>Vector Lines</v>
      </c>
      <c r="C823" s="60" t="str">
        <f>IFERROR('AU2017-EDB (Adjusted)'!F833,)</f>
        <v>Auckland</v>
      </c>
      <c r="D823" s="65">
        <f>IFERROR('AU2017-EDB (Adjusted)'!H833,)</f>
        <v>6160</v>
      </c>
      <c r="E823" s="65">
        <f>IFERROR('AU2017-EDB (Adjusted)'!I833,)</f>
        <v>6580</v>
      </c>
      <c r="F823" s="65">
        <f>IFERROR('AU2017-EDB (Adjusted)'!J833,)</f>
        <v>6950</v>
      </c>
    </row>
    <row r="824" spans="1:6" x14ac:dyDescent="0.25">
      <c r="A824" s="60" t="str">
        <f>'AU2017-EDB (Adjusted)'!A834</f>
        <v>Glen Innes North</v>
      </c>
      <c r="B824" s="60" t="str">
        <f>'AU2017-EDB (Adjusted)'!E834</f>
        <v>Vector Lines</v>
      </c>
      <c r="C824" s="60" t="str">
        <f>IFERROR('AU2017-EDB (Adjusted)'!F834,)</f>
        <v>Auckland</v>
      </c>
      <c r="D824" s="65">
        <f>IFERROR('AU2017-EDB (Adjusted)'!H834,)</f>
        <v>6690</v>
      </c>
      <c r="E824" s="65">
        <f>IFERROR('AU2017-EDB (Adjusted)'!I834,)</f>
        <v>6920</v>
      </c>
      <c r="F824" s="65">
        <f>IFERROR('AU2017-EDB (Adjusted)'!J834,)</f>
        <v>7060</v>
      </c>
    </row>
    <row r="825" spans="1:6" x14ac:dyDescent="0.25">
      <c r="A825" s="60" t="str">
        <f>'AU2017-EDB (Adjusted)'!A835</f>
        <v>Glen Innes West</v>
      </c>
      <c r="B825" s="60" t="str">
        <f>'AU2017-EDB (Adjusted)'!E835</f>
        <v>Vector Lines</v>
      </c>
      <c r="C825" s="60" t="str">
        <f>IFERROR('AU2017-EDB (Adjusted)'!F835,)</f>
        <v>Auckland</v>
      </c>
      <c r="D825" s="65">
        <f>IFERROR('AU2017-EDB (Adjusted)'!H835,)</f>
        <v>5540</v>
      </c>
      <c r="E825" s="65">
        <f>IFERROR('AU2017-EDB (Adjusted)'!I835,)</f>
        <v>6510</v>
      </c>
      <c r="F825" s="65">
        <f>IFERROR('AU2017-EDB (Adjusted)'!J835,)</f>
        <v>7490</v>
      </c>
    </row>
    <row r="826" spans="1:6" x14ac:dyDescent="0.25">
      <c r="A826" s="60" t="str">
        <f>'AU2017-EDB (Adjusted)'!A836</f>
        <v>Glen Innes East</v>
      </c>
      <c r="B826" s="60" t="str">
        <f>'AU2017-EDB (Adjusted)'!E836</f>
        <v>Vector Lines</v>
      </c>
      <c r="C826" s="60" t="str">
        <f>IFERROR('AU2017-EDB (Adjusted)'!F836,)</f>
        <v>Auckland</v>
      </c>
      <c r="D826" s="65">
        <f>IFERROR('AU2017-EDB (Adjusted)'!H836,)</f>
        <v>3320</v>
      </c>
      <c r="E826" s="65">
        <f>IFERROR('AU2017-EDB (Adjusted)'!I836,)</f>
        <v>3740</v>
      </c>
      <c r="F826" s="65">
        <f>IFERROR('AU2017-EDB (Adjusted)'!J836,)</f>
        <v>4130</v>
      </c>
    </row>
    <row r="827" spans="1:6" x14ac:dyDescent="0.25">
      <c r="A827" s="60" t="str">
        <f>'AU2017-EDB (Adjusted)'!A837</f>
        <v>Point England</v>
      </c>
      <c r="B827" s="60" t="str">
        <f>'AU2017-EDB (Adjusted)'!E837</f>
        <v>Vector Lines</v>
      </c>
      <c r="C827" s="60" t="str">
        <f>IFERROR('AU2017-EDB (Adjusted)'!F837,)</f>
        <v>Auckland</v>
      </c>
      <c r="D827" s="65">
        <f>IFERROR('AU2017-EDB (Adjusted)'!H837,)</f>
        <v>5130</v>
      </c>
      <c r="E827" s="65">
        <f>IFERROR('AU2017-EDB (Adjusted)'!I837,)</f>
        <v>5690</v>
      </c>
      <c r="F827" s="65">
        <f>IFERROR('AU2017-EDB (Adjusted)'!J837,)</f>
        <v>6180</v>
      </c>
    </row>
    <row r="828" spans="1:6" x14ac:dyDescent="0.25">
      <c r="A828" s="60" t="str">
        <f>'AU2017-EDB (Adjusted)'!A838</f>
        <v>St Johns</v>
      </c>
      <c r="B828" s="60" t="str">
        <f>'AU2017-EDB (Adjusted)'!E838</f>
        <v>Vector Lines</v>
      </c>
      <c r="C828" s="60" t="str">
        <f>IFERROR('AU2017-EDB (Adjusted)'!F838,)</f>
        <v>Auckland</v>
      </c>
      <c r="D828" s="65">
        <f>IFERROR('AU2017-EDB (Adjusted)'!H838,)</f>
        <v>3290</v>
      </c>
      <c r="E828" s="65">
        <f>IFERROR('AU2017-EDB (Adjusted)'!I838,)</f>
        <v>3620</v>
      </c>
      <c r="F828" s="65">
        <f>IFERROR('AU2017-EDB (Adjusted)'!J838,)</f>
        <v>3950</v>
      </c>
    </row>
    <row r="829" spans="1:6" x14ac:dyDescent="0.25">
      <c r="A829" s="60" t="str">
        <f>'AU2017-EDB (Adjusted)'!A839</f>
        <v>Stonefields</v>
      </c>
      <c r="B829" s="60" t="str">
        <f>'AU2017-EDB (Adjusted)'!E839</f>
        <v>Vector Lines</v>
      </c>
      <c r="C829" s="60" t="str">
        <f>IFERROR('AU2017-EDB (Adjusted)'!F839,)</f>
        <v>Auckland</v>
      </c>
      <c r="D829" s="65">
        <f>IFERROR('AU2017-EDB (Adjusted)'!H839,)</f>
        <v>4590</v>
      </c>
      <c r="E829" s="65">
        <f>IFERROR('AU2017-EDB (Adjusted)'!I839,)</f>
        <v>5890</v>
      </c>
      <c r="F829" s="65">
        <f>IFERROR('AU2017-EDB (Adjusted)'!J839,)</f>
        <v>6690</v>
      </c>
    </row>
    <row r="830" spans="1:6" x14ac:dyDescent="0.25">
      <c r="A830" s="60" t="str">
        <f>'AU2017-EDB (Adjusted)'!A840</f>
        <v>Newmarket</v>
      </c>
      <c r="B830" s="60" t="str">
        <f>'AU2017-EDB (Adjusted)'!E840</f>
        <v>Vector Lines</v>
      </c>
      <c r="C830" s="60" t="str">
        <f>IFERROR('AU2017-EDB (Adjusted)'!F840,)</f>
        <v>Auckland</v>
      </c>
      <c r="D830" s="65">
        <f>IFERROR('AU2017-EDB (Adjusted)'!H840,)</f>
        <v>4250</v>
      </c>
      <c r="E830" s="65">
        <f>IFERROR('AU2017-EDB (Adjusted)'!I840,)</f>
        <v>4890</v>
      </c>
      <c r="F830" s="65">
        <f>IFERROR('AU2017-EDB (Adjusted)'!J840,)</f>
        <v>5540</v>
      </c>
    </row>
    <row r="831" spans="1:6" x14ac:dyDescent="0.25">
      <c r="A831" s="60" t="str">
        <f>'AU2017-EDB (Adjusted)'!A841</f>
        <v>Springleigh</v>
      </c>
      <c r="B831" s="60" t="str">
        <f>'AU2017-EDB (Adjusted)'!E841</f>
        <v>Vector Lines</v>
      </c>
      <c r="C831" s="60" t="str">
        <f>IFERROR('AU2017-EDB (Adjusted)'!F841,)</f>
        <v>Auckland</v>
      </c>
      <c r="D831" s="65">
        <f>IFERROR('AU2017-EDB (Adjusted)'!H841,)</f>
        <v>3230</v>
      </c>
      <c r="E831" s="65">
        <f>IFERROR('AU2017-EDB (Adjusted)'!I841,)</f>
        <v>3510</v>
      </c>
      <c r="F831" s="65">
        <f>IFERROR('AU2017-EDB (Adjusted)'!J841,)</f>
        <v>3710</v>
      </c>
    </row>
    <row r="832" spans="1:6" x14ac:dyDescent="0.25">
      <c r="A832" s="60" t="str">
        <f>'AU2017-EDB (Adjusted)'!A842</f>
        <v>Owairaka West</v>
      </c>
      <c r="B832" s="60" t="str">
        <f>'AU2017-EDB (Adjusted)'!E842</f>
        <v>Vector Lines</v>
      </c>
      <c r="C832" s="60" t="str">
        <f>IFERROR('AU2017-EDB (Adjusted)'!F842,)</f>
        <v>Auckland</v>
      </c>
      <c r="D832" s="65">
        <f>IFERROR('AU2017-EDB (Adjusted)'!H842,)</f>
        <v>2980</v>
      </c>
      <c r="E832" s="65">
        <f>IFERROR('AU2017-EDB (Adjusted)'!I842,)</f>
        <v>3310</v>
      </c>
      <c r="F832" s="65">
        <f>IFERROR('AU2017-EDB (Adjusted)'!J842,)</f>
        <v>3470</v>
      </c>
    </row>
    <row r="833" spans="1:6" x14ac:dyDescent="0.25">
      <c r="A833" s="60" t="str">
        <f>'AU2017-EDB (Adjusted)'!A843</f>
        <v>Owairaka East</v>
      </c>
      <c r="B833" s="60" t="str">
        <f>'AU2017-EDB (Adjusted)'!E843</f>
        <v>Vector Lines</v>
      </c>
      <c r="C833" s="60" t="str">
        <f>IFERROR('AU2017-EDB (Adjusted)'!F843,)</f>
        <v>Auckland</v>
      </c>
      <c r="D833" s="65">
        <f>IFERROR('AU2017-EDB (Adjusted)'!H843,)</f>
        <v>4830</v>
      </c>
      <c r="E833" s="65">
        <f>IFERROR('AU2017-EDB (Adjusted)'!I843,)</f>
        <v>5090</v>
      </c>
      <c r="F833" s="65">
        <f>IFERROR('AU2017-EDB (Adjusted)'!J843,)</f>
        <v>5310</v>
      </c>
    </row>
    <row r="834" spans="1:6" x14ac:dyDescent="0.25">
      <c r="A834" s="60" t="str">
        <f>'AU2017-EDB (Adjusted)'!A844</f>
        <v>Hillsborough East</v>
      </c>
      <c r="B834" s="60" t="str">
        <f>'AU2017-EDB (Adjusted)'!E844</f>
        <v>Vector Lines</v>
      </c>
      <c r="C834" s="60" t="str">
        <f>IFERROR('AU2017-EDB (Adjusted)'!F844,)</f>
        <v>Auckland</v>
      </c>
      <c r="D834" s="65">
        <f>IFERROR('AU2017-EDB (Adjusted)'!H844,)</f>
        <v>5590</v>
      </c>
      <c r="E834" s="65">
        <f>IFERROR('AU2017-EDB (Adjusted)'!I844,)</f>
        <v>6220</v>
      </c>
      <c r="F834" s="65">
        <f>IFERROR('AU2017-EDB (Adjusted)'!J844,)</f>
        <v>6670</v>
      </c>
    </row>
    <row r="835" spans="1:6" x14ac:dyDescent="0.25">
      <c r="A835" s="60" t="str">
        <f>'AU2017-EDB (Adjusted)'!A845</f>
        <v>Lynfield North</v>
      </c>
      <c r="B835" s="60" t="str">
        <f>'AU2017-EDB (Adjusted)'!E845</f>
        <v>Vector Lines</v>
      </c>
      <c r="C835" s="60" t="str">
        <f>IFERROR('AU2017-EDB (Adjusted)'!F845,)</f>
        <v>Auckland</v>
      </c>
      <c r="D835" s="65">
        <f>IFERROR('AU2017-EDB (Adjusted)'!H845,)</f>
        <v>6750</v>
      </c>
      <c r="E835" s="65">
        <f>IFERROR('AU2017-EDB (Adjusted)'!I845,)</f>
        <v>7070</v>
      </c>
      <c r="F835" s="65">
        <f>IFERROR('AU2017-EDB (Adjusted)'!J845,)</f>
        <v>7380</v>
      </c>
    </row>
    <row r="836" spans="1:6" x14ac:dyDescent="0.25">
      <c r="A836" s="60" t="str">
        <f>'AU2017-EDB (Adjusted)'!A846</f>
        <v>Lynfield South</v>
      </c>
      <c r="B836" s="60" t="str">
        <f>'AU2017-EDB (Adjusted)'!E846</f>
        <v>Vector Lines</v>
      </c>
      <c r="C836" s="60" t="str">
        <f>IFERROR('AU2017-EDB (Adjusted)'!F846,)</f>
        <v>Auckland</v>
      </c>
      <c r="D836" s="65">
        <f>IFERROR('AU2017-EDB (Adjusted)'!H846,)</f>
        <v>5020</v>
      </c>
      <c r="E836" s="65">
        <f>IFERROR('AU2017-EDB (Adjusted)'!I846,)</f>
        <v>5340</v>
      </c>
      <c r="F836" s="65">
        <f>IFERROR('AU2017-EDB (Adjusted)'!J846,)</f>
        <v>5620</v>
      </c>
    </row>
    <row r="837" spans="1:6" x14ac:dyDescent="0.25">
      <c r="A837" s="60" t="str">
        <f>'AU2017-EDB (Adjusted)'!A847</f>
        <v>Papatoetoe East</v>
      </c>
      <c r="B837" s="60" t="str">
        <f>'AU2017-EDB (Adjusted)'!E847</f>
        <v>Vector Lines</v>
      </c>
      <c r="C837" s="60" t="str">
        <f>IFERROR('AU2017-EDB (Adjusted)'!F847,)</f>
        <v>Auckland</v>
      </c>
      <c r="D837" s="65">
        <f>IFERROR('AU2017-EDB (Adjusted)'!H847,)</f>
        <v>6470</v>
      </c>
      <c r="E837" s="65">
        <f>IFERROR('AU2017-EDB (Adjusted)'!I847,)</f>
        <v>6910</v>
      </c>
      <c r="F837" s="65">
        <f>IFERROR('AU2017-EDB (Adjusted)'!J847,)</f>
        <v>7160</v>
      </c>
    </row>
    <row r="838" spans="1:6" x14ac:dyDescent="0.25">
      <c r="A838" s="60" t="str">
        <f>'AU2017-EDB (Adjusted)'!A848</f>
        <v>Waikowhai West</v>
      </c>
      <c r="B838" s="60" t="str">
        <f>'AU2017-EDB (Adjusted)'!E848</f>
        <v>Vector Lines</v>
      </c>
      <c r="C838" s="60" t="str">
        <f>IFERROR('AU2017-EDB (Adjusted)'!F848,)</f>
        <v>Auckland</v>
      </c>
      <c r="D838" s="65">
        <f>IFERROR('AU2017-EDB (Adjusted)'!H848,)</f>
        <v>4170</v>
      </c>
      <c r="E838" s="65">
        <f>IFERROR('AU2017-EDB (Adjusted)'!I848,)</f>
        <v>4430</v>
      </c>
      <c r="F838" s="65">
        <f>IFERROR('AU2017-EDB (Adjusted)'!J848,)</f>
        <v>4700</v>
      </c>
    </row>
    <row r="839" spans="1:6" x14ac:dyDescent="0.25">
      <c r="A839" s="60" t="str">
        <f>'AU2017-EDB (Adjusted)'!A849</f>
        <v>Waikowhai East</v>
      </c>
      <c r="B839" s="60" t="str">
        <f>'AU2017-EDB (Adjusted)'!E849</f>
        <v>Vector Lines</v>
      </c>
      <c r="C839" s="60" t="str">
        <f>IFERROR('AU2017-EDB (Adjusted)'!F849,)</f>
        <v>Auckland</v>
      </c>
      <c r="D839" s="65">
        <f>IFERROR('AU2017-EDB (Adjusted)'!H849,)</f>
        <v>5560</v>
      </c>
      <c r="E839" s="65">
        <f>IFERROR('AU2017-EDB (Adjusted)'!I849,)</f>
        <v>5900</v>
      </c>
      <c r="F839" s="65">
        <f>IFERROR('AU2017-EDB (Adjusted)'!J849,)</f>
        <v>6230</v>
      </c>
    </row>
    <row r="840" spans="1:6" x14ac:dyDescent="0.25">
      <c r="A840" s="60" t="str">
        <f>'AU2017-EDB (Adjusted)'!A850</f>
        <v>One Tree Hill Central</v>
      </c>
      <c r="B840" s="60" t="str">
        <f>'AU2017-EDB (Adjusted)'!E850</f>
        <v>Vector Lines</v>
      </c>
      <c r="C840" s="60" t="str">
        <f>IFERROR('AU2017-EDB (Adjusted)'!F850,)</f>
        <v>Auckland</v>
      </c>
      <c r="D840" s="65">
        <f>IFERROR('AU2017-EDB (Adjusted)'!H850,)</f>
        <v>3340</v>
      </c>
      <c r="E840" s="65">
        <f>IFERROR('AU2017-EDB (Adjusted)'!I850,)</f>
        <v>3710</v>
      </c>
      <c r="F840" s="65">
        <f>IFERROR('AU2017-EDB (Adjusted)'!J850,)</f>
        <v>3920</v>
      </c>
    </row>
    <row r="841" spans="1:6" x14ac:dyDescent="0.25">
      <c r="A841" s="60" t="str">
        <f>'AU2017-EDB (Adjusted)'!A851</f>
        <v>One Tree Hill East</v>
      </c>
      <c r="B841" s="60" t="str">
        <f>'AU2017-EDB (Adjusted)'!E851</f>
        <v>Vector Lines</v>
      </c>
      <c r="C841" s="60" t="str">
        <f>IFERROR('AU2017-EDB (Adjusted)'!F851,)</f>
        <v>Auckland</v>
      </c>
      <c r="D841" s="65">
        <f>IFERROR('AU2017-EDB (Adjusted)'!H851,)</f>
        <v>6570</v>
      </c>
      <c r="E841" s="65">
        <f>IFERROR('AU2017-EDB (Adjusted)'!I851,)</f>
        <v>7090</v>
      </c>
      <c r="F841" s="65">
        <f>IFERROR('AU2017-EDB (Adjusted)'!J851,)</f>
        <v>7200</v>
      </c>
    </row>
    <row r="842" spans="1:6" x14ac:dyDescent="0.25">
      <c r="A842" s="60" t="str">
        <f>'AU2017-EDB (Adjusted)'!A852</f>
        <v>Ellerslie North</v>
      </c>
      <c r="B842" s="60" t="str">
        <f>'AU2017-EDB (Adjusted)'!E852</f>
        <v>Vector Lines</v>
      </c>
      <c r="C842" s="60" t="str">
        <f>IFERROR('AU2017-EDB (Adjusted)'!F852,)</f>
        <v>Auckland</v>
      </c>
      <c r="D842" s="65">
        <f>IFERROR('AU2017-EDB (Adjusted)'!H852,)</f>
        <v>7400</v>
      </c>
      <c r="E842" s="65">
        <f>IFERROR('AU2017-EDB (Adjusted)'!I852,)</f>
        <v>7790</v>
      </c>
      <c r="F842" s="65">
        <f>IFERROR('AU2017-EDB (Adjusted)'!J852,)</f>
        <v>8170</v>
      </c>
    </row>
    <row r="843" spans="1:6" x14ac:dyDescent="0.25">
      <c r="A843" s="60" t="str">
        <f>'AU2017-EDB (Adjusted)'!A853</f>
        <v>Penrose</v>
      </c>
      <c r="B843" s="60" t="str">
        <f>'AU2017-EDB (Adjusted)'!E853</f>
        <v>Vector Lines</v>
      </c>
      <c r="C843" s="60" t="str">
        <f>IFERROR('AU2017-EDB (Adjusted)'!F853,)</f>
        <v>Auckland</v>
      </c>
      <c r="D843" s="65">
        <f>IFERROR('AU2017-EDB (Adjusted)'!H853,)</f>
        <v>810</v>
      </c>
      <c r="E843" s="65">
        <f>IFERROR('AU2017-EDB (Adjusted)'!I853,)</f>
        <v>880</v>
      </c>
      <c r="F843" s="65">
        <f>IFERROR('AU2017-EDB (Adjusted)'!J853,)</f>
        <v>950</v>
      </c>
    </row>
    <row r="844" spans="1:6" x14ac:dyDescent="0.25">
      <c r="A844" s="60" t="str">
        <f>'AU2017-EDB (Adjusted)'!A854</f>
        <v>Onehunga North West</v>
      </c>
      <c r="B844" s="60" t="str">
        <f>'AU2017-EDB (Adjusted)'!E854</f>
        <v>Vector Lines</v>
      </c>
      <c r="C844" s="60" t="str">
        <f>IFERROR('AU2017-EDB (Adjusted)'!F854,)</f>
        <v>Auckland</v>
      </c>
      <c r="D844" s="65">
        <f>IFERROR('AU2017-EDB (Adjusted)'!H854,)</f>
        <v>4280</v>
      </c>
      <c r="E844" s="65">
        <f>IFERROR('AU2017-EDB (Adjusted)'!I854,)</f>
        <v>4600</v>
      </c>
      <c r="F844" s="65">
        <f>IFERROR('AU2017-EDB (Adjusted)'!J854,)</f>
        <v>4950</v>
      </c>
    </row>
    <row r="845" spans="1:6" x14ac:dyDescent="0.25">
      <c r="A845" s="60" t="str">
        <f>'AU2017-EDB (Adjusted)'!A855</f>
        <v>Ellerslie South</v>
      </c>
      <c r="B845" s="60" t="str">
        <f>'AU2017-EDB (Adjusted)'!E855</f>
        <v>Vector Lines</v>
      </c>
      <c r="C845" s="60" t="str">
        <f>IFERROR('AU2017-EDB (Adjusted)'!F855,)</f>
        <v>Auckland</v>
      </c>
      <c r="D845" s="65">
        <f>IFERROR('AU2017-EDB (Adjusted)'!H855,)</f>
        <v>2540</v>
      </c>
      <c r="E845" s="65">
        <f>IFERROR('AU2017-EDB (Adjusted)'!I855,)</f>
        <v>2740</v>
      </c>
      <c r="F845" s="65">
        <f>IFERROR('AU2017-EDB (Adjusted)'!J855,)</f>
        <v>2930</v>
      </c>
    </row>
    <row r="846" spans="1:6" x14ac:dyDescent="0.25">
      <c r="A846" s="60" t="str">
        <f>'AU2017-EDB (Adjusted)'!A856</f>
        <v>South Gore</v>
      </c>
      <c r="B846" s="60" t="str">
        <f>'AU2017-EDB (Adjusted)'!E856</f>
        <v>The Power Company</v>
      </c>
      <c r="C846" s="60" t="str">
        <f>IFERROR('AU2017-EDB (Adjusted)'!F856,)</f>
        <v>Gore district</v>
      </c>
      <c r="D846" s="65">
        <f>IFERROR('AU2017-EDB (Adjusted)'!H856,)</f>
        <v>860</v>
      </c>
      <c r="E846" s="65">
        <f>IFERROR('AU2017-EDB (Adjusted)'!I856,)</f>
        <v>850</v>
      </c>
      <c r="F846" s="65">
        <f>IFERROR('AU2017-EDB (Adjusted)'!J856,)</f>
        <v>840</v>
      </c>
    </row>
    <row r="847" spans="1:6" x14ac:dyDescent="0.25">
      <c r="A847" s="60" t="str">
        <f>'AU2017-EDB (Adjusted)'!A857</f>
        <v>Onehunga South West</v>
      </c>
      <c r="B847" s="60" t="str">
        <f>'AU2017-EDB (Adjusted)'!E857</f>
        <v>Vector Lines</v>
      </c>
      <c r="C847" s="60" t="str">
        <f>IFERROR('AU2017-EDB (Adjusted)'!F857,)</f>
        <v>Auckland</v>
      </c>
      <c r="D847" s="65">
        <f>IFERROR('AU2017-EDB (Adjusted)'!H857,)</f>
        <v>4500</v>
      </c>
      <c r="E847" s="65">
        <f>IFERROR('AU2017-EDB (Adjusted)'!I857,)</f>
        <v>4990</v>
      </c>
      <c r="F847" s="65">
        <f>IFERROR('AU2017-EDB (Adjusted)'!J857,)</f>
        <v>5500</v>
      </c>
    </row>
    <row r="848" spans="1:6" x14ac:dyDescent="0.25">
      <c r="A848" s="60" t="str">
        <f>'AU2017-EDB (Adjusted)'!A858</f>
        <v>Onehunga South East</v>
      </c>
      <c r="B848" s="60" t="str">
        <f>'AU2017-EDB (Adjusted)'!E858</f>
        <v>Vector Lines</v>
      </c>
      <c r="C848" s="60" t="str">
        <f>IFERROR('AU2017-EDB (Adjusted)'!F858,)</f>
        <v>Auckland</v>
      </c>
      <c r="D848" s="65">
        <f>IFERROR('AU2017-EDB (Adjusted)'!H858,)</f>
        <v>4300</v>
      </c>
      <c r="E848" s="65">
        <f>IFERROR('AU2017-EDB (Adjusted)'!I858,)</f>
        <v>5010</v>
      </c>
      <c r="F848" s="65">
        <f>IFERROR('AU2017-EDB (Adjusted)'!J858,)</f>
        <v>5760</v>
      </c>
    </row>
    <row r="849" spans="1:6" x14ac:dyDescent="0.25">
      <c r="A849" s="60" t="str">
        <f>'AU2017-EDB (Adjusted)'!A859</f>
        <v>Te Papapa</v>
      </c>
      <c r="B849" s="60" t="str">
        <f>'AU2017-EDB (Adjusted)'!E859</f>
        <v>Vector Lines</v>
      </c>
      <c r="C849" s="60" t="str">
        <f>IFERROR('AU2017-EDB (Adjusted)'!F859,)</f>
        <v>Auckland</v>
      </c>
      <c r="D849" s="65">
        <f>IFERROR('AU2017-EDB (Adjusted)'!H859,)</f>
        <v>3890</v>
      </c>
      <c r="E849" s="65">
        <f>IFERROR('AU2017-EDB (Adjusted)'!I859,)</f>
        <v>4090</v>
      </c>
      <c r="F849" s="65">
        <f>IFERROR('AU2017-EDB (Adjusted)'!J859,)</f>
        <v>4290</v>
      </c>
    </row>
    <row r="850" spans="1:6" x14ac:dyDescent="0.25">
      <c r="A850" s="60" t="str">
        <f>'AU2017-EDB (Adjusted)'!A860</f>
        <v>Kingsley-Chatham</v>
      </c>
      <c r="B850" s="60" t="str">
        <f>'AU2017-EDB (Adjusted)'!E860</f>
        <v>Unison Networks</v>
      </c>
      <c r="C850" s="60" t="str">
        <f>IFERROR('AU2017-EDB (Adjusted)'!F860,)</f>
        <v>Hastings district</v>
      </c>
      <c r="D850" s="65">
        <f>IFERROR('AU2017-EDB (Adjusted)'!H860,)</f>
        <v>3370</v>
      </c>
      <c r="E850" s="65">
        <f>IFERROR('AU2017-EDB (Adjusted)'!I860,)</f>
        <v>3450</v>
      </c>
      <c r="F850" s="65">
        <f>IFERROR('AU2017-EDB (Adjusted)'!J860,)</f>
        <v>3500</v>
      </c>
    </row>
    <row r="851" spans="1:6" x14ac:dyDescent="0.25">
      <c r="A851" s="60" t="str">
        <f>'AU2017-EDB (Adjusted)'!A861</f>
        <v>Mt Wellington Domain</v>
      </c>
      <c r="B851" s="60" t="str">
        <f>'AU2017-EDB (Adjusted)'!E861</f>
        <v>Vector Lines</v>
      </c>
      <c r="C851" s="60" t="str">
        <f>IFERROR('AU2017-EDB (Adjusted)'!F861,)</f>
        <v>Auckland</v>
      </c>
      <c r="D851" s="65">
        <f>IFERROR('AU2017-EDB (Adjusted)'!H861,)</f>
        <v>2110</v>
      </c>
      <c r="E851" s="65">
        <f>IFERROR('AU2017-EDB (Adjusted)'!I861,)</f>
        <v>2440</v>
      </c>
      <c r="F851" s="65">
        <f>IFERROR('AU2017-EDB (Adjusted)'!J861,)</f>
        <v>2730</v>
      </c>
    </row>
    <row r="852" spans="1:6" x14ac:dyDescent="0.25">
      <c r="A852" s="60" t="str">
        <f>'AU2017-EDB (Adjusted)'!A862</f>
        <v>Mt Wellington West</v>
      </c>
      <c r="B852" s="60" t="str">
        <f>'AU2017-EDB (Adjusted)'!E862</f>
        <v>Vector Lines</v>
      </c>
      <c r="C852" s="60" t="str">
        <f>IFERROR('AU2017-EDB (Adjusted)'!F862,)</f>
        <v>Auckland</v>
      </c>
      <c r="D852" s="65">
        <f>IFERROR('AU2017-EDB (Adjusted)'!H862,)</f>
        <v>3300</v>
      </c>
      <c r="E852" s="65">
        <f>IFERROR('AU2017-EDB (Adjusted)'!I862,)</f>
        <v>3460</v>
      </c>
      <c r="F852" s="65">
        <f>IFERROR('AU2017-EDB (Adjusted)'!J862,)</f>
        <v>3590</v>
      </c>
    </row>
    <row r="853" spans="1:6" x14ac:dyDescent="0.25">
      <c r="A853" s="60" t="str">
        <f>'AU2017-EDB (Adjusted)'!A863</f>
        <v>Ferndale</v>
      </c>
      <c r="B853" s="60" t="str">
        <f>'AU2017-EDB (Adjusted)'!E863</f>
        <v>Vector Lines</v>
      </c>
      <c r="C853" s="60" t="str">
        <f>IFERROR('AU2017-EDB (Adjusted)'!F863,)</f>
        <v>Auckland</v>
      </c>
      <c r="D853" s="65">
        <f>IFERROR('AU2017-EDB (Adjusted)'!H863,)</f>
        <v>5760</v>
      </c>
      <c r="E853" s="65">
        <f>IFERROR('AU2017-EDB (Adjusted)'!I863,)</f>
        <v>6200</v>
      </c>
      <c r="F853" s="65">
        <f>IFERROR('AU2017-EDB (Adjusted)'!J863,)</f>
        <v>6480</v>
      </c>
    </row>
    <row r="854" spans="1:6" x14ac:dyDescent="0.25">
      <c r="A854" s="60" t="str">
        <f>'AU2017-EDB (Adjusted)'!A864</f>
        <v>Hamlin</v>
      </c>
      <c r="B854" s="60" t="str">
        <f>'AU2017-EDB (Adjusted)'!E864</f>
        <v>Vector Lines</v>
      </c>
      <c r="C854" s="60" t="str">
        <f>IFERROR('AU2017-EDB (Adjusted)'!F864,)</f>
        <v>Auckland</v>
      </c>
      <c r="D854" s="65">
        <f>IFERROR('AU2017-EDB (Adjusted)'!H864,)</f>
        <v>6090</v>
      </c>
      <c r="E854" s="65">
        <f>IFERROR('AU2017-EDB (Adjusted)'!I864,)</f>
        <v>6560</v>
      </c>
      <c r="F854" s="65">
        <f>IFERROR('AU2017-EDB (Adjusted)'!J864,)</f>
        <v>6920</v>
      </c>
    </row>
    <row r="855" spans="1:6" x14ac:dyDescent="0.25">
      <c r="A855" s="60" t="str">
        <f>'AU2017-EDB (Adjusted)'!A865</f>
        <v>Tamaki</v>
      </c>
      <c r="B855" s="60" t="str">
        <f>'AU2017-EDB (Adjusted)'!E865</f>
        <v>Vector Lines</v>
      </c>
      <c r="C855" s="60" t="str">
        <f>IFERROR('AU2017-EDB (Adjusted)'!F865,)</f>
        <v>Auckland</v>
      </c>
      <c r="D855" s="65">
        <f>IFERROR('AU2017-EDB (Adjusted)'!H865,)</f>
        <v>5230</v>
      </c>
      <c r="E855" s="65">
        <f>IFERROR('AU2017-EDB (Adjusted)'!I865,)</f>
        <v>5830</v>
      </c>
      <c r="F855" s="65">
        <f>IFERROR('AU2017-EDB (Adjusted)'!J865,)</f>
        <v>6470</v>
      </c>
    </row>
    <row r="856" spans="1:6" x14ac:dyDescent="0.25">
      <c r="A856" s="60" t="str">
        <f>'AU2017-EDB (Adjusted)'!A866</f>
        <v>Panmure Basin</v>
      </c>
      <c r="B856" s="60" t="str">
        <f>'AU2017-EDB (Adjusted)'!E866</f>
        <v>Vector Lines</v>
      </c>
      <c r="C856" s="60" t="str">
        <f>IFERROR('AU2017-EDB (Adjusted)'!F866,)</f>
        <v>Auckland</v>
      </c>
      <c r="D856" s="65">
        <f>IFERROR('AU2017-EDB (Adjusted)'!H866,)</f>
        <v>3120</v>
      </c>
      <c r="E856" s="65">
        <f>IFERROR('AU2017-EDB (Adjusted)'!I866,)</f>
        <v>3370</v>
      </c>
      <c r="F856" s="65">
        <f>IFERROR('AU2017-EDB (Adjusted)'!J866,)</f>
        <v>3620</v>
      </c>
    </row>
    <row r="857" spans="1:6" x14ac:dyDescent="0.25">
      <c r="A857" s="60" t="str">
        <f>'AU2017-EDB (Adjusted)'!A867</f>
        <v>Otahuhu North</v>
      </c>
      <c r="B857" s="60" t="str">
        <f>'AU2017-EDB (Adjusted)'!E867</f>
        <v>Vector Lines</v>
      </c>
      <c r="C857" s="60" t="str">
        <f>IFERROR('AU2017-EDB (Adjusted)'!F867,)</f>
        <v>Auckland</v>
      </c>
      <c r="D857" s="65">
        <f>IFERROR('AU2017-EDB (Adjusted)'!H867,)</f>
        <v>3480</v>
      </c>
      <c r="E857" s="65">
        <f>IFERROR('AU2017-EDB (Adjusted)'!I867,)</f>
        <v>3780</v>
      </c>
      <c r="F857" s="65">
        <f>IFERROR('AU2017-EDB (Adjusted)'!J867,)</f>
        <v>4000</v>
      </c>
    </row>
    <row r="858" spans="1:6" x14ac:dyDescent="0.25">
      <c r="A858" s="60" t="str">
        <f>'AU2017-EDB (Adjusted)'!A868</f>
        <v>Dingwall</v>
      </c>
      <c r="B858" s="60" t="str">
        <f>'AU2017-EDB (Adjusted)'!E868</f>
        <v>Vector Lines</v>
      </c>
      <c r="C858" s="60" t="str">
        <f>IFERROR('AU2017-EDB (Adjusted)'!F868,)</f>
        <v>Auckland</v>
      </c>
      <c r="D858" s="65">
        <f>IFERROR('AU2017-EDB (Adjusted)'!H868,)</f>
        <v>4330</v>
      </c>
      <c r="E858" s="65">
        <f>IFERROR('AU2017-EDB (Adjusted)'!I868,)</f>
        <v>4670</v>
      </c>
      <c r="F858" s="65">
        <f>IFERROR('AU2017-EDB (Adjusted)'!J868,)</f>
        <v>4920</v>
      </c>
    </row>
    <row r="859" spans="1:6" x14ac:dyDescent="0.25">
      <c r="A859" s="60" t="str">
        <f>'AU2017-EDB (Adjusted)'!A869</f>
        <v>Paerata-Cape Hill</v>
      </c>
      <c r="B859" s="60" t="str">
        <f>'AU2017-EDB (Adjusted)'!E869</f>
        <v>Counties Power</v>
      </c>
      <c r="C859" s="60" t="str">
        <f>IFERROR('AU2017-EDB (Adjusted)'!F869,)</f>
        <v>Auckland</v>
      </c>
      <c r="D859" s="65">
        <f>IFERROR('AU2017-EDB (Adjusted)'!H869,)</f>
        <v>1620</v>
      </c>
      <c r="E859" s="65">
        <f>IFERROR('AU2017-EDB (Adjusted)'!I869,)</f>
        <v>2120</v>
      </c>
      <c r="F859" s="65">
        <f>IFERROR('AU2017-EDB (Adjusted)'!J869,)</f>
        <v>2640</v>
      </c>
    </row>
    <row r="860" spans="1:6" x14ac:dyDescent="0.25">
      <c r="A860" s="60" t="str">
        <f>'AU2017-EDB (Adjusted)'!A870</f>
        <v>Bombay</v>
      </c>
      <c r="B860" s="60" t="str">
        <f>'AU2017-EDB (Adjusted)'!E870</f>
        <v>Counties Power</v>
      </c>
      <c r="C860" s="60" t="str">
        <f>IFERROR('AU2017-EDB (Adjusted)'!F870,)</f>
        <v>Auckland</v>
      </c>
      <c r="D860" s="65">
        <f>IFERROR('AU2017-EDB (Adjusted)'!H870,)</f>
        <v>1000</v>
      </c>
      <c r="E860" s="65">
        <f>IFERROR('AU2017-EDB (Adjusted)'!I870,)</f>
        <v>1130</v>
      </c>
      <c r="F860" s="65">
        <f>IFERROR('AU2017-EDB (Adjusted)'!J870,)</f>
        <v>1260</v>
      </c>
    </row>
    <row r="861" spans="1:6" x14ac:dyDescent="0.25">
      <c r="A861" s="60" t="str">
        <f>'AU2017-EDB (Adjusted)'!A871</f>
        <v>Papatoetoe North</v>
      </c>
      <c r="B861" s="60" t="str">
        <f>'AU2017-EDB (Adjusted)'!E871</f>
        <v>Vector Lines</v>
      </c>
      <c r="C861" s="60" t="str">
        <f>IFERROR('AU2017-EDB (Adjusted)'!F871,)</f>
        <v>Auckland</v>
      </c>
      <c r="D861" s="65">
        <f>IFERROR('AU2017-EDB (Adjusted)'!H871,)</f>
        <v>6630</v>
      </c>
      <c r="E861" s="65">
        <f>IFERROR('AU2017-EDB (Adjusted)'!I871,)</f>
        <v>7210</v>
      </c>
      <c r="F861" s="65">
        <f>IFERROR('AU2017-EDB (Adjusted)'!J871,)</f>
        <v>7710</v>
      </c>
    </row>
    <row r="862" spans="1:6" x14ac:dyDescent="0.25">
      <c r="A862" s="60" t="str">
        <f>'AU2017-EDB (Adjusted)'!A872</f>
        <v>Redoubt</v>
      </c>
      <c r="B862" s="60" t="str">
        <f>'AU2017-EDB (Adjusted)'!E872</f>
        <v>Counties Power</v>
      </c>
      <c r="C862" s="60" t="str">
        <f>IFERROR('AU2017-EDB (Adjusted)'!F872,)</f>
        <v>Waikato district</v>
      </c>
      <c r="D862" s="65">
        <f>IFERROR('AU2017-EDB (Adjusted)'!H872,)</f>
        <v>220</v>
      </c>
      <c r="E862" s="65">
        <f>IFERROR('AU2017-EDB (Adjusted)'!I872,)</f>
        <v>230</v>
      </c>
      <c r="F862" s="65">
        <f>IFERROR('AU2017-EDB (Adjusted)'!J872,)</f>
        <v>290</v>
      </c>
    </row>
    <row r="863" spans="1:6" x14ac:dyDescent="0.25">
      <c r="A863" s="60" t="str">
        <f>'AU2017-EDB (Adjusted)'!A873</f>
        <v>Opuawhanga</v>
      </c>
      <c r="B863" s="60" t="str">
        <f>'AU2017-EDB (Adjusted)'!E873</f>
        <v>Counties Power</v>
      </c>
      <c r="C863" s="60" t="str">
        <f>IFERROR('AU2017-EDB (Adjusted)'!F873,)</f>
        <v>Waikato district</v>
      </c>
      <c r="D863" s="65">
        <f>IFERROR('AU2017-EDB (Adjusted)'!H873,)</f>
        <v>250</v>
      </c>
      <c r="E863" s="65">
        <f>IFERROR('AU2017-EDB (Adjusted)'!I873,)</f>
        <v>260</v>
      </c>
      <c r="F863" s="65">
        <f>IFERROR('AU2017-EDB (Adjusted)'!J873,)</f>
        <v>320</v>
      </c>
    </row>
    <row r="864" spans="1:6" x14ac:dyDescent="0.25">
      <c r="A864" s="60" t="str">
        <f>'AU2017-EDB (Adjusted)'!A874</f>
        <v>Buckland</v>
      </c>
      <c r="B864" s="60" t="str">
        <f>'AU2017-EDB (Adjusted)'!E874</f>
        <v>Counties Power</v>
      </c>
      <c r="C864" s="60" t="str">
        <f>IFERROR('AU2017-EDB (Adjusted)'!F874,)</f>
        <v>Auckland</v>
      </c>
      <c r="D864" s="65">
        <f>IFERROR('AU2017-EDB (Adjusted)'!H874,)</f>
        <v>600</v>
      </c>
      <c r="E864" s="65">
        <f>IFERROR('AU2017-EDB (Adjusted)'!I874,)</f>
        <v>620</v>
      </c>
      <c r="F864" s="65">
        <f>IFERROR('AU2017-EDB (Adjusted)'!J874,)</f>
        <v>650</v>
      </c>
    </row>
    <row r="865" spans="1:6" x14ac:dyDescent="0.25">
      <c r="A865" s="60" t="str">
        <f>'AU2017-EDB (Adjusted)'!A875</f>
        <v>Lochain</v>
      </c>
      <c r="B865" s="60" t="str">
        <f>'AU2017-EDB (Adjusted)'!E875</f>
        <v>Unison Networks</v>
      </c>
      <c r="C865" s="60" t="str">
        <f>IFERROR('AU2017-EDB (Adjusted)'!F875,)</f>
        <v>Hastings district</v>
      </c>
      <c r="D865" s="65">
        <f>IFERROR('AU2017-EDB (Adjusted)'!H875,)</f>
        <v>3030</v>
      </c>
      <c r="E865" s="65">
        <f>IFERROR('AU2017-EDB (Adjusted)'!I875,)</f>
        <v>3090</v>
      </c>
      <c r="F865" s="65">
        <f>IFERROR('AU2017-EDB (Adjusted)'!J875,)</f>
        <v>3120</v>
      </c>
    </row>
    <row r="866" spans="1:6" x14ac:dyDescent="0.25">
      <c r="A866" s="60" t="str">
        <f>'AU2017-EDB (Adjusted)'!A876</f>
        <v>Buckland South</v>
      </c>
      <c r="B866" s="60" t="str">
        <f>'AU2017-EDB (Adjusted)'!E876</f>
        <v>Counties Power</v>
      </c>
      <c r="C866" s="60" t="str">
        <f>IFERROR('AU2017-EDB (Adjusted)'!F876,)</f>
        <v>Waikato district</v>
      </c>
      <c r="D866" s="65">
        <f>IFERROR('AU2017-EDB (Adjusted)'!H876,)</f>
        <v>960</v>
      </c>
      <c r="E866" s="65">
        <f>IFERROR('AU2017-EDB (Adjusted)'!I876,)</f>
        <v>1030</v>
      </c>
      <c r="F866" s="65">
        <f>IFERROR('AU2017-EDB (Adjusted)'!J876,)</f>
        <v>1110</v>
      </c>
    </row>
    <row r="867" spans="1:6" x14ac:dyDescent="0.25">
      <c r="A867" s="60" t="str">
        <f>'AU2017-EDB (Adjusted)'!A877</f>
        <v>Patumahoe</v>
      </c>
      <c r="B867" s="60" t="str">
        <f>'AU2017-EDB (Adjusted)'!E877</f>
        <v>Counties Power</v>
      </c>
      <c r="C867" s="60" t="str">
        <f>IFERROR('AU2017-EDB (Adjusted)'!F877,)</f>
        <v>Auckland</v>
      </c>
      <c r="D867" s="65">
        <f>IFERROR('AU2017-EDB (Adjusted)'!H877,)</f>
        <v>3070</v>
      </c>
      <c r="E867" s="65">
        <f>IFERROR('AU2017-EDB (Adjusted)'!I877,)</f>
        <v>3390</v>
      </c>
      <c r="F867" s="65">
        <f>IFERROR('AU2017-EDB (Adjusted)'!J877,)</f>
        <v>3740</v>
      </c>
    </row>
    <row r="868" spans="1:6" x14ac:dyDescent="0.25">
      <c r="A868" s="60" t="str">
        <f>'AU2017-EDB (Adjusted)'!A878</f>
        <v>Kingseat</v>
      </c>
      <c r="B868" s="60" t="str">
        <f>'AU2017-EDB (Adjusted)'!E878</f>
        <v>Counties Power</v>
      </c>
      <c r="C868" s="60" t="str">
        <f>IFERROR('AU2017-EDB (Adjusted)'!F878,)</f>
        <v>Auckland</v>
      </c>
      <c r="D868" s="65">
        <f>IFERROR('AU2017-EDB (Adjusted)'!H878,)</f>
        <v>7290</v>
      </c>
      <c r="E868" s="65">
        <f>IFERROR('AU2017-EDB (Adjusted)'!I878,)</f>
        <v>8330</v>
      </c>
      <c r="F868" s="65">
        <f>IFERROR('AU2017-EDB (Adjusted)'!J878,)</f>
        <v>9580</v>
      </c>
    </row>
    <row r="869" spans="1:6" x14ac:dyDescent="0.25">
      <c r="A869" s="60" t="str">
        <f>'AU2017-EDB (Adjusted)'!A879</f>
        <v>Pokeno</v>
      </c>
      <c r="B869" s="60" t="str">
        <f>'AU2017-EDB (Adjusted)'!E879</f>
        <v>Counties Power</v>
      </c>
      <c r="C869" s="60" t="str">
        <f>IFERROR('AU2017-EDB (Adjusted)'!F879,)</f>
        <v>Waikato district</v>
      </c>
      <c r="D869" s="65">
        <f>IFERROR('AU2017-EDB (Adjusted)'!H879,)</f>
        <v>3460</v>
      </c>
      <c r="E869" s="65">
        <f>IFERROR('AU2017-EDB (Adjusted)'!I879,)</f>
        <v>5120</v>
      </c>
      <c r="F869" s="65">
        <f>IFERROR('AU2017-EDB (Adjusted)'!J879,)</f>
        <v>5800</v>
      </c>
    </row>
    <row r="870" spans="1:6" x14ac:dyDescent="0.25">
      <c r="A870" s="60" t="str">
        <f>'AU2017-EDB (Adjusted)'!A880</f>
        <v>Hunua</v>
      </c>
      <c r="B870" s="60" t="str">
        <f>'AU2017-EDB (Adjusted)'!E880</f>
        <v>Counties Power</v>
      </c>
      <c r="C870" s="60" t="str">
        <f>IFERROR('AU2017-EDB (Adjusted)'!F880,)</f>
        <v>Auckland</v>
      </c>
      <c r="D870" s="65">
        <f>IFERROR('AU2017-EDB (Adjusted)'!H880,)</f>
        <v>4800</v>
      </c>
      <c r="E870" s="65">
        <f>IFERROR('AU2017-EDB (Adjusted)'!I880,)</f>
        <v>5220</v>
      </c>
      <c r="F870" s="65">
        <f>IFERROR('AU2017-EDB (Adjusted)'!J880,)</f>
        <v>5660</v>
      </c>
    </row>
    <row r="871" spans="1:6" x14ac:dyDescent="0.25">
      <c r="A871" s="60" t="str">
        <f>'AU2017-EDB (Adjusted)'!A881</f>
        <v>Paparata</v>
      </c>
      <c r="B871" s="60" t="str">
        <f>'AU2017-EDB (Adjusted)'!E881</f>
        <v>Counties Power</v>
      </c>
      <c r="C871" s="60" t="str">
        <f>IFERROR('AU2017-EDB (Adjusted)'!F881,)</f>
        <v>Auckland</v>
      </c>
      <c r="D871" s="65">
        <f>IFERROR('AU2017-EDB (Adjusted)'!H881,)</f>
        <v>270</v>
      </c>
      <c r="E871" s="65">
        <f>IFERROR('AU2017-EDB (Adjusted)'!I881,)</f>
        <v>270</v>
      </c>
      <c r="F871" s="65">
        <f>IFERROR('AU2017-EDB (Adjusted)'!J881,)</f>
        <v>280</v>
      </c>
    </row>
    <row r="872" spans="1:6" x14ac:dyDescent="0.25">
      <c r="A872" s="60" t="str">
        <f>'AU2017-EDB (Adjusted)'!A882</f>
        <v>Runciman</v>
      </c>
      <c r="B872" s="60" t="str">
        <f>'AU2017-EDB (Adjusted)'!E882</f>
        <v>Counties Power</v>
      </c>
      <c r="C872" s="60" t="str">
        <f>IFERROR('AU2017-EDB (Adjusted)'!F882,)</f>
        <v>Auckland</v>
      </c>
      <c r="D872" s="65">
        <f>IFERROR('AU2017-EDB (Adjusted)'!H882,)</f>
        <v>540</v>
      </c>
      <c r="E872" s="65">
        <f>IFERROR('AU2017-EDB (Adjusted)'!I882,)</f>
        <v>900</v>
      </c>
      <c r="F872" s="65">
        <f>IFERROR('AU2017-EDB (Adjusted)'!J882,)</f>
        <v>1270</v>
      </c>
    </row>
    <row r="873" spans="1:6" x14ac:dyDescent="0.25">
      <c r="A873" s="60" t="str">
        <f>'AU2017-EDB (Adjusted)'!A883</f>
        <v>Mellons Bay</v>
      </c>
      <c r="B873" s="60" t="str">
        <f>'AU2017-EDB (Adjusted)'!E883</f>
        <v>Vector Lines</v>
      </c>
      <c r="C873" s="60" t="str">
        <f>IFERROR('AU2017-EDB (Adjusted)'!F883,)</f>
        <v>Auckland</v>
      </c>
      <c r="D873" s="65">
        <f>IFERROR('AU2017-EDB (Adjusted)'!H883,)</f>
        <v>3590</v>
      </c>
      <c r="E873" s="65">
        <f>IFERROR('AU2017-EDB (Adjusted)'!I883,)</f>
        <v>3770</v>
      </c>
      <c r="F873" s="65">
        <f>IFERROR('AU2017-EDB (Adjusted)'!J883,)</f>
        <v>3900</v>
      </c>
    </row>
    <row r="874" spans="1:6" x14ac:dyDescent="0.25">
      <c r="A874" s="60" t="str">
        <f>'AU2017-EDB (Adjusted)'!A884</f>
        <v>Flaxmere East</v>
      </c>
      <c r="B874" s="60" t="str">
        <f>'AU2017-EDB (Adjusted)'!E884</f>
        <v>Unison Networks</v>
      </c>
      <c r="C874" s="60" t="str">
        <f>IFERROR('AU2017-EDB (Adjusted)'!F884,)</f>
        <v>Hastings district</v>
      </c>
      <c r="D874" s="65">
        <f>IFERROR('AU2017-EDB (Adjusted)'!H884,)</f>
        <v>3960</v>
      </c>
      <c r="E874" s="65">
        <f>IFERROR('AU2017-EDB (Adjusted)'!I884,)</f>
        <v>4000</v>
      </c>
      <c r="F874" s="65">
        <f>IFERROR('AU2017-EDB (Adjusted)'!J884,)</f>
        <v>4010</v>
      </c>
    </row>
    <row r="875" spans="1:6" x14ac:dyDescent="0.25">
      <c r="A875" s="60" t="str">
        <f>'AU2017-EDB (Adjusted)'!A885</f>
        <v>Cockle Bay</v>
      </c>
      <c r="B875" s="60" t="str">
        <f>'AU2017-EDB (Adjusted)'!E885</f>
        <v>Vector Lines</v>
      </c>
      <c r="C875" s="60" t="str">
        <f>IFERROR('AU2017-EDB (Adjusted)'!F885,)</f>
        <v>Auckland</v>
      </c>
      <c r="D875" s="65">
        <f>IFERROR('AU2017-EDB (Adjusted)'!H885,)</f>
        <v>5270</v>
      </c>
      <c r="E875" s="65">
        <f>IFERROR('AU2017-EDB (Adjusted)'!I885,)</f>
        <v>5480</v>
      </c>
      <c r="F875" s="65">
        <f>IFERROR('AU2017-EDB (Adjusted)'!J885,)</f>
        <v>5590</v>
      </c>
    </row>
    <row r="876" spans="1:6" x14ac:dyDescent="0.25">
      <c r="A876" s="60" t="str">
        <f>'AU2017-EDB (Adjusted)'!A886</f>
        <v>Howick West</v>
      </c>
      <c r="B876" s="60" t="str">
        <f>'AU2017-EDB (Adjusted)'!E886</f>
        <v>Vector Lines</v>
      </c>
      <c r="C876" s="60" t="str">
        <f>IFERROR('AU2017-EDB (Adjusted)'!F886,)</f>
        <v>Auckland</v>
      </c>
      <c r="D876" s="65">
        <f>IFERROR('AU2017-EDB (Adjusted)'!H886,)</f>
        <v>3150</v>
      </c>
      <c r="E876" s="65">
        <f>IFERROR('AU2017-EDB (Adjusted)'!I886,)</f>
        <v>3430</v>
      </c>
      <c r="F876" s="65">
        <f>IFERROR('AU2017-EDB (Adjusted)'!J886,)</f>
        <v>3650</v>
      </c>
    </row>
    <row r="877" spans="1:6" x14ac:dyDescent="0.25">
      <c r="A877" s="60" t="str">
        <f>'AU2017-EDB (Adjusted)'!A887</f>
        <v>Howick Central</v>
      </c>
      <c r="B877" s="60" t="str">
        <f>'AU2017-EDB (Adjusted)'!E887</f>
        <v>Vector Lines</v>
      </c>
      <c r="C877" s="60" t="str">
        <f>IFERROR('AU2017-EDB (Adjusted)'!F887,)</f>
        <v>Auckland</v>
      </c>
      <c r="D877" s="65">
        <f>IFERROR('AU2017-EDB (Adjusted)'!H887,)</f>
        <v>7320</v>
      </c>
      <c r="E877" s="65">
        <f>IFERROR('AU2017-EDB (Adjusted)'!I887,)</f>
        <v>7640</v>
      </c>
      <c r="F877" s="65">
        <f>IFERROR('AU2017-EDB (Adjusted)'!J887,)</f>
        <v>7930</v>
      </c>
    </row>
    <row r="878" spans="1:6" x14ac:dyDescent="0.25">
      <c r="A878" s="60" t="str">
        <f>'AU2017-EDB (Adjusted)'!A888</f>
        <v>Papatoetoe West</v>
      </c>
      <c r="B878" s="60" t="str">
        <f>'AU2017-EDB (Adjusted)'!E888</f>
        <v>Vector Lines</v>
      </c>
      <c r="C878" s="60" t="str">
        <f>IFERROR('AU2017-EDB (Adjusted)'!F888,)</f>
        <v>Auckland</v>
      </c>
      <c r="D878" s="65">
        <f>IFERROR('AU2017-EDB (Adjusted)'!H888,)</f>
        <v>6950</v>
      </c>
      <c r="E878" s="65">
        <f>IFERROR('AU2017-EDB (Adjusted)'!I888,)</f>
        <v>7440</v>
      </c>
      <c r="F878" s="65">
        <f>IFERROR('AU2017-EDB (Adjusted)'!J888,)</f>
        <v>7690</v>
      </c>
    </row>
    <row r="879" spans="1:6" x14ac:dyDescent="0.25">
      <c r="A879" s="60" t="str">
        <f>'AU2017-EDB (Adjusted)'!A889</f>
        <v>Rongomai</v>
      </c>
      <c r="B879" s="60" t="str">
        <f>'AU2017-EDB (Adjusted)'!E889</f>
        <v>Vector Lines</v>
      </c>
      <c r="C879" s="60" t="str">
        <f>IFERROR('AU2017-EDB (Adjusted)'!F889,)</f>
        <v>Auckland</v>
      </c>
      <c r="D879" s="65">
        <f>IFERROR('AU2017-EDB (Adjusted)'!H889,)</f>
        <v>5390</v>
      </c>
      <c r="E879" s="65">
        <f>IFERROR('AU2017-EDB (Adjusted)'!I889,)</f>
        <v>5730</v>
      </c>
      <c r="F879" s="65">
        <f>IFERROR('AU2017-EDB (Adjusted)'!J889,)</f>
        <v>6060</v>
      </c>
    </row>
    <row r="880" spans="1:6" x14ac:dyDescent="0.25">
      <c r="A880" s="60" t="str">
        <f>'AU2017-EDB (Adjusted)'!A890</f>
        <v>Fairburn</v>
      </c>
      <c r="B880" s="60" t="str">
        <f>'AU2017-EDB (Adjusted)'!E890</f>
        <v>Vector Lines</v>
      </c>
      <c r="C880" s="60" t="str">
        <f>IFERROR('AU2017-EDB (Adjusted)'!F890,)</f>
        <v>Auckland</v>
      </c>
      <c r="D880" s="65">
        <f>IFERROR('AU2017-EDB (Adjusted)'!H890,)</f>
        <v>4300</v>
      </c>
      <c r="E880" s="65">
        <f>IFERROR('AU2017-EDB (Adjusted)'!I890,)</f>
        <v>4730</v>
      </c>
      <c r="F880" s="65">
        <f>IFERROR('AU2017-EDB (Adjusted)'!J890,)</f>
        <v>4990</v>
      </c>
    </row>
    <row r="881" spans="1:6" x14ac:dyDescent="0.25">
      <c r="A881" s="60" t="str">
        <f>'AU2017-EDB (Adjusted)'!A891</f>
        <v>Otara South</v>
      </c>
      <c r="B881" s="60" t="str">
        <f>'AU2017-EDB (Adjusted)'!E891</f>
        <v>Vector Lines</v>
      </c>
      <c r="C881" s="60" t="str">
        <f>IFERROR('AU2017-EDB (Adjusted)'!F891,)</f>
        <v>Auckland</v>
      </c>
      <c r="D881" s="65">
        <f>IFERROR('AU2017-EDB (Adjusted)'!H891,)</f>
        <v>3850</v>
      </c>
      <c r="E881" s="65">
        <f>IFERROR('AU2017-EDB (Adjusted)'!I891,)</f>
        <v>3980</v>
      </c>
      <c r="F881" s="65">
        <f>IFERROR('AU2017-EDB (Adjusted)'!J891,)</f>
        <v>4120</v>
      </c>
    </row>
    <row r="882" spans="1:6" x14ac:dyDescent="0.25">
      <c r="A882" s="60" t="str">
        <f>'AU2017-EDB (Adjusted)'!A892</f>
        <v>Papatoetoe Central</v>
      </c>
      <c r="B882" s="60" t="str">
        <f>'AU2017-EDB (Adjusted)'!E892</f>
        <v>Vector Lines</v>
      </c>
      <c r="C882" s="60" t="str">
        <f>IFERROR('AU2017-EDB (Adjusted)'!F892,)</f>
        <v>Auckland</v>
      </c>
      <c r="D882" s="65">
        <f>IFERROR('AU2017-EDB (Adjusted)'!H892,)</f>
        <v>5570</v>
      </c>
      <c r="E882" s="65">
        <f>IFERROR('AU2017-EDB (Adjusted)'!I892,)</f>
        <v>6080</v>
      </c>
      <c r="F882" s="65">
        <f>IFERROR('AU2017-EDB (Adjusted)'!J892,)</f>
        <v>6420</v>
      </c>
    </row>
    <row r="883" spans="1:6" x14ac:dyDescent="0.25">
      <c r="A883" s="60" t="str">
        <f>'AU2017-EDB (Adjusted)'!A893</f>
        <v>Otahuhu East</v>
      </c>
      <c r="B883" s="60" t="str">
        <f>'AU2017-EDB (Adjusted)'!E893</f>
        <v>Vector Lines</v>
      </c>
      <c r="C883" s="60" t="str">
        <f>IFERROR('AU2017-EDB (Adjusted)'!F893,)</f>
        <v>Auckland</v>
      </c>
      <c r="D883" s="65">
        <f>IFERROR('AU2017-EDB (Adjusted)'!H893,)</f>
        <v>2420</v>
      </c>
      <c r="E883" s="65">
        <f>IFERROR('AU2017-EDB (Adjusted)'!I893,)</f>
        <v>2650</v>
      </c>
      <c r="F883" s="65">
        <f>IFERROR('AU2017-EDB (Adjusted)'!J893,)</f>
        <v>2910</v>
      </c>
    </row>
    <row r="884" spans="1:6" x14ac:dyDescent="0.25">
      <c r="A884" s="60" t="str">
        <f>'AU2017-EDB (Adjusted)'!A894</f>
        <v>Otahuhu West</v>
      </c>
      <c r="B884" s="60" t="str">
        <f>'AU2017-EDB (Adjusted)'!E894</f>
        <v>Vector Lines</v>
      </c>
      <c r="C884" s="60" t="str">
        <f>IFERROR('AU2017-EDB (Adjusted)'!F894,)</f>
        <v>Auckland</v>
      </c>
      <c r="D884" s="65">
        <f>IFERROR('AU2017-EDB (Adjusted)'!H894,)</f>
        <v>5790</v>
      </c>
      <c r="E884" s="65">
        <f>IFERROR('AU2017-EDB (Adjusted)'!I894,)</f>
        <v>6360</v>
      </c>
      <c r="F884" s="65">
        <f>IFERROR('AU2017-EDB (Adjusted)'!J894,)</f>
        <v>7060</v>
      </c>
    </row>
    <row r="885" spans="1:6" x14ac:dyDescent="0.25">
      <c r="A885" s="60" t="str">
        <f>'AU2017-EDB (Adjusted)'!A895</f>
        <v>Middlemore</v>
      </c>
      <c r="B885" s="60" t="str">
        <f>'AU2017-EDB (Adjusted)'!E895</f>
        <v>Vector Lines</v>
      </c>
      <c r="C885" s="60" t="str">
        <f>IFERROR('AU2017-EDB (Adjusted)'!F895,)</f>
        <v>Auckland</v>
      </c>
      <c r="D885" s="65">
        <f>IFERROR('AU2017-EDB (Adjusted)'!H895,)</f>
        <v>190</v>
      </c>
      <c r="E885" s="65">
        <f>IFERROR('AU2017-EDB (Adjusted)'!I895,)</f>
        <v>550</v>
      </c>
      <c r="F885" s="65">
        <f>IFERROR('AU2017-EDB (Adjusted)'!J895,)</f>
        <v>910</v>
      </c>
    </row>
    <row r="886" spans="1:6" x14ac:dyDescent="0.25">
      <c r="A886" s="60" t="str">
        <f>'AU2017-EDB (Adjusted)'!A896</f>
        <v>Puhinui North</v>
      </c>
      <c r="B886" s="60" t="str">
        <f>'AU2017-EDB (Adjusted)'!E896</f>
        <v>Vector Lines</v>
      </c>
      <c r="C886" s="60" t="str">
        <f>IFERROR('AU2017-EDB (Adjusted)'!F896,)</f>
        <v>Auckland</v>
      </c>
      <c r="D886" s="65">
        <f>IFERROR('AU2017-EDB (Adjusted)'!H896,)</f>
        <v>5200</v>
      </c>
      <c r="E886" s="65">
        <f>IFERROR('AU2017-EDB (Adjusted)'!I896,)</f>
        <v>5570</v>
      </c>
      <c r="F886" s="65">
        <f>IFERROR('AU2017-EDB (Adjusted)'!J896,)</f>
        <v>5690</v>
      </c>
    </row>
    <row r="887" spans="1:6" x14ac:dyDescent="0.25">
      <c r="A887" s="60" t="str">
        <f>'AU2017-EDB (Adjusted)'!A897</f>
        <v>Bucklands and Eastern Beaches</v>
      </c>
      <c r="B887" s="60" t="str">
        <f>'AU2017-EDB (Adjusted)'!E897</f>
        <v>Vector Lines</v>
      </c>
      <c r="C887" s="60" t="str">
        <f>IFERROR('AU2017-EDB (Adjusted)'!F897,)</f>
        <v>Auckland</v>
      </c>
      <c r="D887" s="65">
        <f>IFERROR('AU2017-EDB (Adjusted)'!H897,)</f>
        <v>5820</v>
      </c>
      <c r="E887" s="65">
        <f>IFERROR('AU2017-EDB (Adjusted)'!I897,)</f>
        <v>6090</v>
      </c>
      <c r="F887" s="65">
        <f>IFERROR('AU2017-EDB (Adjusted)'!J897,)</f>
        <v>6350</v>
      </c>
    </row>
    <row r="888" spans="1:6" x14ac:dyDescent="0.25">
      <c r="A888" s="60" t="str">
        <f>'AU2017-EDB (Adjusted)'!A898</f>
        <v>Ferguson</v>
      </c>
      <c r="B888" s="60" t="str">
        <f>'AU2017-EDB (Adjusted)'!E898</f>
        <v>Vector Lines</v>
      </c>
      <c r="C888" s="60" t="str">
        <f>IFERROR('AU2017-EDB (Adjusted)'!F898,)</f>
        <v>Auckland</v>
      </c>
      <c r="D888" s="65">
        <f>IFERROR('AU2017-EDB (Adjusted)'!H898,)</f>
        <v>4750</v>
      </c>
      <c r="E888" s="65">
        <f>IFERROR('AU2017-EDB (Adjusted)'!I898,)</f>
        <v>5020</v>
      </c>
      <c r="F888" s="65">
        <f>IFERROR('AU2017-EDB (Adjusted)'!J898,)</f>
        <v>5280</v>
      </c>
    </row>
    <row r="889" spans="1:6" x14ac:dyDescent="0.25">
      <c r="A889" s="60" t="str">
        <f>'AU2017-EDB (Adjusted)'!A899</f>
        <v>Bleakhouse</v>
      </c>
      <c r="B889" s="60" t="str">
        <f>'AU2017-EDB (Adjusted)'!E899</f>
        <v>Vector Lines</v>
      </c>
      <c r="C889" s="60" t="str">
        <f>IFERROR('AU2017-EDB (Adjusted)'!F899,)</f>
        <v>Auckland</v>
      </c>
      <c r="D889" s="65">
        <f>IFERROR('AU2017-EDB (Adjusted)'!H899,)</f>
        <v>2130</v>
      </c>
      <c r="E889" s="65">
        <f>IFERROR('AU2017-EDB (Adjusted)'!I899,)</f>
        <v>2260</v>
      </c>
      <c r="F889" s="65">
        <f>IFERROR('AU2017-EDB (Adjusted)'!J899,)</f>
        <v>2330</v>
      </c>
    </row>
    <row r="890" spans="1:6" x14ac:dyDescent="0.25">
      <c r="A890" s="60" t="str">
        <f>'AU2017-EDB (Adjusted)'!A900</f>
        <v>Bucklands Beach South</v>
      </c>
      <c r="B890" s="60" t="str">
        <f>'AU2017-EDB (Adjusted)'!E900</f>
        <v>Vector Lines</v>
      </c>
      <c r="C890" s="60" t="str">
        <f>IFERROR('AU2017-EDB (Adjusted)'!F900,)</f>
        <v>Auckland</v>
      </c>
      <c r="D890" s="65">
        <f>IFERROR('AU2017-EDB (Adjusted)'!H900,)</f>
        <v>2980</v>
      </c>
      <c r="E890" s="65">
        <f>IFERROR('AU2017-EDB (Adjusted)'!I900,)</f>
        <v>3080</v>
      </c>
      <c r="F890" s="65">
        <f>IFERROR('AU2017-EDB (Adjusted)'!J900,)</f>
        <v>3170</v>
      </c>
    </row>
    <row r="891" spans="1:6" x14ac:dyDescent="0.25">
      <c r="A891" s="60" t="str">
        <f>'AU2017-EDB (Adjusted)'!A901</f>
        <v>Half Moon Bay Marina</v>
      </c>
      <c r="B891" s="60" t="str">
        <f>'AU2017-EDB (Adjusted)'!E901</f>
        <v>Vector Lines</v>
      </c>
      <c r="C891" s="60" t="str">
        <f>IFERROR('AU2017-EDB (Adjusted)'!F901,)</f>
        <v>Auckland</v>
      </c>
      <c r="D891" s="65">
        <f>IFERROR('AU2017-EDB (Adjusted)'!H901,)</f>
        <v>10</v>
      </c>
      <c r="E891" s="65">
        <f>IFERROR('AU2017-EDB (Adjusted)'!I901,)</f>
        <v>10</v>
      </c>
      <c r="F891" s="65">
        <f>IFERROR('AU2017-EDB (Adjusted)'!J901,)</f>
        <v>10</v>
      </c>
    </row>
    <row r="892" spans="1:6" x14ac:dyDescent="0.25">
      <c r="A892" s="60" t="str">
        <f>'AU2017-EDB (Adjusted)'!A902</f>
        <v>Pigeon Mountain North</v>
      </c>
      <c r="B892" s="60" t="str">
        <f>'AU2017-EDB (Adjusted)'!E902</f>
        <v>Vector Lines</v>
      </c>
      <c r="C892" s="60" t="str">
        <f>IFERROR('AU2017-EDB (Adjusted)'!F902,)</f>
        <v>Auckland</v>
      </c>
      <c r="D892" s="65">
        <f>IFERROR('AU2017-EDB (Adjusted)'!H902,)</f>
        <v>3760</v>
      </c>
      <c r="E892" s="65">
        <f>IFERROR('AU2017-EDB (Adjusted)'!I902,)</f>
        <v>3920</v>
      </c>
      <c r="F892" s="65">
        <f>IFERROR('AU2017-EDB (Adjusted)'!J902,)</f>
        <v>3980</v>
      </c>
    </row>
    <row r="893" spans="1:6" x14ac:dyDescent="0.25">
      <c r="A893" s="60" t="str">
        <f>'AU2017-EDB (Adjusted)'!A903</f>
        <v>Murvale</v>
      </c>
      <c r="B893" s="60" t="str">
        <f>'AU2017-EDB (Adjusted)'!E903</f>
        <v>Vector Lines</v>
      </c>
      <c r="C893" s="60" t="str">
        <f>IFERROR('AU2017-EDB (Adjusted)'!F903,)</f>
        <v>Auckland</v>
      </c>
      <c r="D893" s="65">
        <f>IFERROR('AU2017-EDB (Adjusted)'!H903,)</f>
        <v>4620</v>
      </c>
      <c r="E893" s="65">
        <f>IFERROR('AU2017-EDB (Adjusted)'!I903,)</f>
        <v>4880</v>
      </c>
      <c r="F893" s="65">
        <f>IFERROR('AU2017-EDB (Adjusted)'!J903,)</f>
        <v>5030</v>
      </c>
    </row>
    <row r="894" spans="1:6" x14ac:dyDescent="0.25">
      <c r="A894" s="60" t="str">
        <f>'AU2017-EDB (Adjusted)'!A904</f>
        <v>Elsmore Park</v>
      </c>
      <c r="B894" s="60" t="str">
        <f>'AU2017-EDB (Adjusted)'!E904</f>
        <v>Vector Lines</v>
      </c>
      <c r="C894" s="60" t="str">
        <f>IFERROR('AU2017-EDB (Adjusted)'!F904,)</f>
        <v>Auckland</v>
      </c>
      <c r="D894" s="65">
        <f>IFERROR('AU2017-EDB (Adjusted)'!H904,)</f>
        <v>3470</v>
      </c>
      <c r="E894" s="65">
        <f>IFERROR('AU2017-EDB (Adjusted)'!I904,)</f>
        <v>3710</v>
      </c>
      <c r="F894" s="65">
        <f>IFERROR('AU2017-EDB (Adjusted)'!J904,)</f>
        <v>3840</v>
      </c>
    </row>
    <row r="895" spans="1:6" x14ac:dyDescent="0.25">
      <c r="A895" s="60" t="str">
        <f>'AU2017-EDB (Adjusted)'!A905</f>
        <v>Half Moon Bay</v>
      </c>
      <c r="B895" s="60" t="str">
        <f>'AU2017-EDB (Adjusted)'!E905</f>
        <v>Vector Lines</v>
      </c>
      <c r="C895" s="60" t="str">
        <f>IFERROR('AU2017-EDB (Adjusted)'!F905,)</f>
        <v>Auckland</v>
      </c>
      <c r="D895" s="65">
        <f>IFERROR('AU2017-EDB (Adjusted)'!H905,)</f>
        <v>4220</v>
      </c>
      <c r="E895" s="65">
        <f>IFERROR('AU2017-EDB (Adjusted)'!I905,)</f>
        <v>4380</v>
      </c>
      <c r="F895" s="65">
        <f>IFERROR('AU2017-EDB (Adjusted)'!J905,)</f>
        <v>4530</v>
      </c>
    </row>
    <row r="896" spans="1:6" x14ac:dyDescent="0.25">
      <c r="A896" s="60" t="str">
        <f>'AU2017-EDB (Adjusted)'!A906</f>
        <v>Pakuranga North</v>
      </c>
      <c r="B896" s="60" t="str">
        <f>'AU2017-EDB (Adjusted)'!E906</f>
        <v>Vector Lines</v>
      </c>
      <c r="C896" s="60" t="str">
        <f>IFERROR('AU2017-EDB (Adjusted)'!F906,)</f>
        <v>Auckland</v>
      </c>
      <c r="D896" s="65">
        <f>IFERROR('AU2017-EDB (Adjusted)'!H906,)</f>
        <v>4980</v>
      </c>
      <c r="E896" s="65">
        <f>IFERROR('AU2017-EDB (Adjusted)'!I906,)</f>
        <v>5190</v>
      </c>
      <c r="F896" s="65">
        <f>IFERROR('AU2017-EDB (Adjusted)'!J906,)</f>
        <v>5400</v>
      </c>
    </row>
    <row r="897" spans="1:6" x14ac:dyDescent="0.25">
      <c r="A897" s="60" t="str">
        <f>'AU2017-EDB (Adjusted)'!A907</f>
        <v>St Kilda Central</v>
      </c>
      <c r="B897" s="60" t="str">
        <f>'AU2017-EDB (Adjusted)'!E907</f>
        <v>Aurora Energy</v>
      </c>
      <c r="C897" s="60" t="str">
        <f>IFERROR('AU2017-EDB (Adjusted)'!F907,)</f>
        <v>Dunedin city</v>
      </c>
      <c r="D897" s="65">
        <f>IFERROR('AU2017-EDB (Adjusted)'!H907,)</f>
        <v>1760</v>
      </c>
      <c r="E897" s="65">
        <f>IFERROR('AU2017-EDB (Adjusted)'!I907,)</f>
        <v>1780</v>
      </c>
      <c r="F897" s="65">
        <f>IFERROR('AU2017-EDB (Adjusted)'!J907,)</f>
        <v>1780</v>
      </c>
    </row>
    <row r="898" spans="1:6" x14ac:dyDescent="0.25">
      <c r="A898" s="60" t="str">
        <f>'AU2017-EDB (Adjusted)'!A908</f>
        <v>Sunnyhills</v>
      </c>
      <c r="B898" s="60" t="str">
        <f>'AU2017-EDB (Adjusted)'!E908</f>
        <v>Vector Lines</v>
      </c>
      <c r="C898" s="60" t="str">
        <f>IFERROR('AU2017-EDB (Adjusted)'!F908,)</f>
        <v>Auckland</v>
      </c>
      <c r="D898" s="65">
        <f>IFERROR('AU2017-EDB (Adjusted)'!H908,)</f>
        <v>3770</v>
      </c>
      <c r="E898" s="65">
        <f>IFERROR('AU2017-EDB (Adjusted)'!I908,)</f>
        <v>4010</v>
      </c>
      <c r="F898" s="65">
        <f>IFERROR('AU2017-EDB (Adjusted)'!J908,)</f>
        <v>4370</v>
      </c>
    </row>
    <row r="899" spans="1:6" x14ac:dyDescent="0.25">
      <c r="A899" s="60" t="str">
        <f>'AU2017-EDB (Adjusted)'!A909</f>
        <v>Pakuranga Central</v>
      </c>
      <c r="B899" s="60" t="str">
        <f>'AU2017-EDB (Adjusted)'!E909</f>
        <v>Vector Lines</v>
      </c>
      <c r="C899" s="60" t="str">
        <f>IFERROR('AU2017-EDB (Adjusted)'!F909,)</f>
        <v>Auckland</v>
      </c>
      <c r="D899" s="65">
        <f>IFERROR('AU2017-EDB (Adjusted)'!H909,)</f>
        <v>4230</v>
      </c>
      <c r="E899" s="65">
        <f>IFERROR('AU2017-EDB (Adjusted)'!I909,)</f>
        <v>4760</v>
      </c>
      <c r="F899" s="65">
        <f>IFERROR('AU2017-EDB (Adjusted)'!J909,)</f>
        <v>5420</v>
      </c>
    </row>
    <row r="900" spans="1:6" x14ac:dyDescent="0.25">
      <c r="A900" s="60" t="str">
        <f>'AU2017-EDB (Adjusted)'!A910</f>
        <v>Pakuranga East</v>
      </c>
      <c r="B900" s="60" t="str">
        <f>'AU2017-EDB (Adjusted)'!E910</f>
        <v>Vector Lines</v>
      </c>
      <c r="C900" s="60" t="str">
        <f>IFERROR('AU2017-EDB (Adjusted)'!F910,)</f>
        <v>Auckland</v>
      </c>
      <c r="D900" s="65">
        <f>IFERROR('AU2017-EDB (Adjusted)'!H910,)</f>
        <v>5990</v>
      </c>
      <c r="E900" s="65">
        <f>IFERROR('AU2017-EDB (Adjusted)'!I910,)</f>
        <v>6230</v>
      </c>
      <c r="F900" s="65">
        <f>IFERROR('AU2017-EDB (Adjusted)'!J910,)</f>
        <v>6440</v>
      </c>
    </row>
    <row r="901" spans="1:6" x14ac:dyDescent="0.25">
      <c r="A901" s="60" t="str">
        <f>'AU2017-EDB (Adjusted)'!A911</f>
        <v>Howick South</v>
      </c>
      <c r="B901" s="60" t="str">
        <f>'AU2017-EDB (Adjusted)'!E911</f>
        <v>Vector Lines</v>
      </c>
      <c r="C901" s="60" t="str">
        <f>IFERROR('AU2017-EDB (Adjusted)'!F911,)</f>
        <v>Auckland</v>
      </c>
      <c r="D901" s="65">
        <f>IFERROR('AU2017-EDB (Adjusted)'!H911,)</f>
        <v>5620</v>
      </c>
      <c r="E901" s="65">
        <f>IFERROR('AU2017-EDB (Adjusted)'!I911,)</f>
        <v>5860</v>
      </c>
      <c r="F901" s="65">
        <f>IFERROR('AU2017-EDB (Adjusted)'!J911,)</f>
        <v>6040</v>
      </c>
    </row>
    <row r="902" spans="1:6" x14ac:dyDescent="0.25">
      <c r="A902" s="60" t="str">
        <f>'AU2017-EDB (Adjusted)'!A912</f>
        <v>Meadowland</v>
      </c>
      <c r="B902" s="60" t="str">
        <f>'AU2017-EDB (Adjusted)'!E912</f>
        <v>Vector Lines</v>
      </c>
      <c r="C902" s="60" t="str">
        <f>IFERROR('AU2017-EDB (Adjusted)'!F912,)</f>
        <v>Auckland</v>
      </c>
      <c r="D902" s="65">
        <f>IFERROR('AU2017-EDB (Adjusted)'!H912,)</f>
        <v>4940</v>
      </c>
      <c r="E902" s="65">
        <f>IFERROR('AU2017-EDB (Adjusted)'!I912,)</f>
        <v>5190</v>
      </c>
      <c r="F902" s="65">
        <f>IFERROR('AU2017-EDB (Adjusted)'!J912,)</f>
        <v>5310</v>
      </c>
    </row>
    <row r="903" spans="1:6" x14ac:dyDescent="0.25">
      <c r="A903" s="60" t="str">
        <f>'AU2017-EDB (Adjusted)'!A913</f>
        <v>Golfland</v>
      </c>
      <c r="B903" s="60" t="str">
        <f>'AU2017-EDB (Adjusted)'!E913</f>
        <v>Vector Lines</v>
      </c>
      <c r="C903" s="60" t="str">
        <f>IFERROR('AU2017-EDB (Adjusted)'!F913,)</f>
        <v>Auckland</v>
      </c>
      <c r="D903" s="65">
        <f>IFERROR('AU2017-EDB (Adjusted)'!H913,)</f>
        <v>2720</v>
      </c>
      <c r="E903" s="65">
        <f>IFERROR('AU2017-EDB (Adjusted)'!I913,)</f>
        <v>3200</v>
      </c>
      <c r="F903" s="65">
        <f>IFERROR('AU2017-EDB (Adjusted)'!J913,)</f>
        <v>3310</v>
      </c>
    </row>
    <row r="904" spans="1:6" x14ac:dyDescent="0.25">
      <c r="A904" s="60" t="str">
        <f>'AU2017-EDB (Adjusted)'!A914</f>
        <v>Millhouse</v>
      </c>
      <c r="B904" s="60" t="str">
        <f>'AU2017-EDB (Adjusted)'!E914</f>
        <v>Vector Lines</v>
      </c>
      <c r="C904" s="60" t="str">
        <f>IFERROR('AU2017-EDB (Adjusted)'!F914,)</f>
        <v>Auckland</v>
      </c>
      <c r="D904" s="65">
        <f>IFERROR('AU2017-EDB (Adjusted)'!H914,)</f>
        <v>5650</v>
      </c>
      <c r="E904" s="65">
        <f>IFERROR('AU2017-EDB (Adjusted)'!I914,)</f>
        <v>5790</v>
      </c>
      <c r="F904" s="65">
        <f>IFERROR('AU2017-EDB (Adjusted)'!J914,)</f>
        <v>5900</v>
      </c>
    </row>
    <row r="905" spans="1:6" x14ac:dyDescent="0.25">
      <c r="A905" s="60" t="str">
        <f>'AU2017-EDB (Adjusted)'!A915</f>
        <v>Burswood</v>
      </c>
      <c r="B905" s="60" t="str">
        <f>'AU2017-EDB (Adjusted)'!E915</f>
        <v>Vector Lines</v>
      </c>
      <c r="C905" s="60" t="str">
        <f>IFERROR('AU2017-EDB (Adjusted)'!F915,)</f>
        <v>Auckland</v>
      </c>
      <c r="D905" s="65">
        <f>IFERROR('AU2017-EDB (Adjusted)'!H915,)</f>
        <v>1900</v>
      </c>
      <c r="E905" s="65">
        <f>IFERROR('AU2017-EDB (Adjusted)'!I915,)</f>
        <v>1990</v>
      </c>
      <c r="F905" s="65">
        <f>IFERROR('AU2017-EDB (Adjusted)'!J915,)</f>
        <v>2080</v>
      </c>
    </row>
    <row r="906" spans="1:6" x14ac:dyDescent="0.25">
      <c r="A906" s="60" t="str">
        <f>'AU2017-EDB (Adjusted)'!A916</f>
        <v>Dannemora</v>
      </c>
      <c r="B906" s="60" t="str">
        <f>'AU2017-EDB (Adjusted)'!E916</f>
        <v>Vector Lines</v>
      </c>
      <c r="C906" s="60" t="str">
        <f>IFERROR('AU2017-EDB (Adjusted)'!F916,)</f>
        <v>Auckland</v>
      </c>
      <c r="D906" s="65">
        <f>IFERROR('AU2017-EDB (Adjusted)'!H916,)</f>
        <v>4370</v>
      </c>
      <c r="E906" s="65">
        <f>IFERROR('AU2017-EDB (Adjusted)'!I916,)</f>
        <v>4460</v>
      </c>
      <c r="F906" s="65">
        <f>IFERROR('AU2017-EDB (Adjusted)'!J916,)</f>
        <v>4560</v>
      </c>
    </row>
    <row r="907" spans="1:6" x14ac:dyDescent="0.25">
      <c r="A907" s="60" t="str">
        <f>'AU2017-EDB (Adjusted)'!A917</f>
        <v>Point View</v>
      </c>
      <c r="B907" s="60" t="str">
        <f>'AU2017-EDB (Adjusted)'!E917</f>
        <v>Vector Lines</v>
      </c>
      <c r="C907" s="60" t="str">
        <f>IFERROR('AU2017-EDB (Adjusted)'!F917,)</f>
        <v>Auckland</v>
      </c>
      <c r="D907" s="65">
        <f>IFERROR('AU2017-EDB (Adjusted)'!H917,)</f>
        <v>6220</v>
      </c>
      <c r="E907" s="65">
        <f>IFERROR('AU2017-EDB (Adjusted)'!I917,)</f>
        <v>6760</v>
      </c>
      <c r="F907" s="65">
        <f>IFERROR('AU2017-EDB (Adjusted)'!J917,)</f>
        <v>7290</v>
      </c>
    </row>
    <row r="908" spans="1:6" x14ac:dyDescent="0.25">
      <c r="A908" s="60" t="str">
        <f>'AU2017-EDB (Adjusted)'!A918</f>
        <v>Baverstock Oaks</v>
      </c>
      <c r="B908" s="60" t="str">
        <f>'AU2017-EDB (Adjusted)'!E918</f>
        <v>Vector Lines</v>
      </c>
      <c r="C908" s="60" t="str">
        <f>IFERROR('AU2017-EDB (Adjusted)'!F918,)</f>
        <v>Auckland</v>
      </c>
      <c r="D908" s="65">
        <f>IFERROR('AU2017-EDB (Adjusted)'!H918,)</f>
        <v>8240</v>
      </c>
      <c r="E908" s="65">
        <f>IFERROR('AU2017-EDB (Adjusted)'!I918,)</f>
        <v>8730</v>
      </c>
      <c r="F908" s="65">
        <f>IFERROR('AU2017-EDB (Adjusted)'!J918,)</f>
        <v>8960</v>
      </c>
    </row>
    <row r="909" spans="1:6" x14ac:dyDescent="0.25">
      <c r="A909" s="60" t="str">
        <f>'AU2017-EDB (Adjusted)'!A919</f>
        <v>Mission Heights</v>
      </c>
      <c r="B909" s="60" t="str">
        <f>'AU2017-EDB (Adjusted)'!E919</f>
        <v>Vector Lines</v>
      </c>
      <c r="C909" s="60" t="str">
        <f>IFERROR('AU2017-EDB (Adjusted)'!F919,)</f>
        <v>Auckland</v>
      </c>
      <c r="D909" s="65">
        <f>IFERROR('AU2017-EDB (Adjusted)'!H919,)</f>
        <v>3040</v>
      </c>
      <c r="E909" s="65">
        <f>IFERROR('AU2017-EDB (Adjusted)'!I919,)</f>
        <v>3140</v>
      </c>
      <c r="F909" s="65">
        <f>IFERROR('AU2017-EDB (Adjusted)'!J919,)</f>
        <v>3220</v>
      </c>
    </row>
    <row r="910" spans="1:6" x14ac:dyDescent="0.25">
      <c r="A910" s="60" t="str">
        <f>'AU2017-EDB (Adjusted)'!A920</f>
        <v>Shelly Park</v>
      </c>
      <c r="B910" s="60" t="str">
        <f>'AU2017-EDB (Adjusted)'!E920</f>
        <v>Vector Lines</v>
      </c>
      <c r="C910" s="60" t="str">
        <f>IFERROR('AU2017-EDB (Adjusted)'!F920,)</f>
        <v>Auckland</v>
      </c>
      <c r="D910" s="65">
        <f>IFERROR('AU2017-EDB (Adjusted)'!H920,)</f>
        <v>2300</v>
      </c>
      <c r="E910" s="65">
        <f>IFERROR('AU2017-EDB (Adjusted)'!I920,)</f>
        <v>2380</v>
      </c>
      <c r="F910" s="65">
        <f>IFERROR('AU2017-EDB (Adjusted)'!J920,)</f>
        <v>2440</v>
      </c>
    </row>
    <row r="911" spans="1:6" x14ac:dyDescent="0.25">
      <c r="A911" s="60" t="str">
        <f>'AU2017-EDB (Adjusted)'!A921</f>
        <v>Otara West</v>
      </c>
      <c r="B911" s="60" t="str">
        <f>'AU2017-EDB (Adjusted)'!E921</f>
        <v>Vector Lines</v>
      </c>
      <c r="C911" s="60" t="str">
        <f>IFERROR('AU2017-EDB (Adjusted)'!F921,)</f>
        <v>Auckland</v>
      </c>
      <c r="D911" s="65">
        <f>IFERROR('AU2017-EDB (Adjusted)'!H921,)</f>
        <v>3530</v>
      </c>
      <c r="E911" s="65">
        <f>IFERROR('AU2017-EDB (Adjusted)'!I921,)</f>
        <v>3800</v>
      </c>
      <c r="F911" s="65">
        <f>IFERROR('AU2017-EDB (Adjusted)'!J921,)</f>
        <v>4080</v>
      </c>
    </row>
    <row r="912" spans="1:6" x14ac:dyDescent="0.25">
      <c r="A912" s="60" t="str">
        <f>'AU2017-EDB (Adjusted)'!A922</f>
        <v>Wymondley</v>
      </c>
      <c r="B912" s="60" t="str">
        <f>'AU2017-EDB (Adjusted)'!E922</f>
        <v>Vector Lines</v>
      </c>
      <c r="C912" s="60" t="str">
        <f>IFERROR('AU2017-EDB (Adjusted)'!F922,)</f>
        <v>Auckland</v>
      </c>
      <c r="D912" s="65">
        <f>IFERROR('AU2017-EDB (Adjusted)'!H922,)</f>
        <v>1330</v>
      </c>
      <c r="E912" s="65">
        <f>IFERROR('AU2017-EDB (Adjusted)'!I922,)</f>
        <v>1340</v>
      </c>
      <c r="F912" s="65">
        <f>IFERROR('AU2017-EDB (Adjusted)'!J922,)</f>
        <v>1350</v>
      </c>
    </row>
    <row r="913" spans="1:6" x14ac:dyDescent="0.25">
      <c r="A913" s="60" t="str">
        <f>'AU2017-EDB (Adjusted)'!A923</f>
        <v>Grange</v>
      </c>
      <c r="B913" s="60" t="str">
        <f>'AU2017-EDB (Adjusted)'!E923</f>
        <v>Vector Lines</v>
      </c>
      <c r="C913" s="60" t="str">
        <f>IFERROR('AU2017-EDB (Adjusted)'!F923,)</f>
        <v>Auckland</v>
      </c>
      <c r="D913" s="65">
        <f>IFERROR('AU2017-EDB (Adjusted)'!H923,)</f>
        <v>850</v>
      </c>
      <c r="E913" s="65">
        <f>IFERROR('AU2017-EDB (Adjusted)'!I923,)</f>
        <v>1430</v>
      </c>
      <c r="F913" s="65">
        <f>IFERROR('AU2017-EDB (Adjusted)'!J923,)</f>
        <v>1550</v>
      </c>
    </row>
    <row r="914" spans="1:6" x14ac:dyDescent="0.25">
      <c r="A914" s="60" t="str">
        <f>'AU2017-EDB (Adjusted)'!A924</f>
        <v>Newfield-Rockdale</v>
      </c>
      <c r="B914" s="60" t="str">
        <f>'AU2017-EDB (Adjusted)'!E924</f>
        <v>Electricity Invercargill</v>
      </c>
      <c r="C914" s="60" t="str">
        <f>IFERROR('AU2017-EDB (Adjusted)'!F924,)</f>
        <v>Invercargill city</v>
      </c>
      <c r="D914" s="65">
        <f>IFERROR('AU2017-EDB (Adjusted)'!H924,)</f>
        <v>3020</v>
      </c>
      <c r="E914" s="65">
        <f>IFERROR('AU2017-EDB (Adjusted)'!I924,)</f>
        <v>3040</v>
      </c>
      <c r="F914" s="65">
        <f>IFERROR('AU2017-EDB (Adjusted)'!J924,)</f>
        <v>3040</v>
      </c>
    </row>
    <row r="915" spans="1:6" x14ac:dyDescent="0.25">
      <c r="A915" s="60" t="str">
        <f>'AU2017-EDB (Adjusted)'!A925</f>
        <v>Otara North</v>
      </c>
      <c r="B915" s="60" t="str">
        <f>'AU2017-EDB (Adjusted)'!E925</f>
        <v>Vector Lines</v>
      </c>
      <c r="C915" s="60" t="str">
        <f>IFERROR('AU2017-EDB (Adjusted)'!F925,)</f>
        <v>Auckland</v>
      </c>
      <c r="D915" s="65">
        <f>IFERROR('AU2017-EDB (Adjusted)'!H925,)</f>
        <v>2100</v>
      </c>
      <c r="E915" s="65">
        <f>IFERROR('AU2017-EDB (Adjusted)'!I925,)</f>
        <v>2580</v>
      </c>
      <c r="F915" s="65">
        <f>IFERROR('AU2017-EDB (Adjusted)'!J925,)</f>
        <v>2800</v>
      </c>
    </row>
    <row r="916" spans="1:6" x14ac:dyDescent="0.25">
      <c r="A916" s="60" t="str">
        <f>'AU2017-EDB (Adjusted)'!A926</f>
        <v>Otara East</v>
      </c>
      <c r="B916" s="60" t="str">
        <f>'AU2017-EDB (Adjusted)'!E926</f>
        <v>Vector Lines</v>
      </c>
      <c r="C916" s="60" t="str">
        <f>IFERROR('AU2017-EDB (Adjusted)'!F926,)</f>
        <v>Auckland</v>
      </c>
      <c r="D916" s="65">
        <f>IFERROR('AU2017-EDB (Adjusted)'!H926,)</f>
        <v>5170</v>
      </c>
      <c r="E916" s="65">
        <f>IFERROR('AU2017-EDB (Adjusted)'!I926,)</f>
        <v>5400</v>
      </c>
      <c r="F916" s="65">
        <f>IFERROR('AU2017-EDB (Adjusted)'!J926,)</f>
        <v>5640</v>
      </c>
    </row>
    <row r="917" spans="1:6" x14ac:dyDescent="0.25">
      <c r="A917" s="60" t="str">
        <f>'AU2017-EDB (Adjusted)'!A927</f>
        <v>Heidelberg</v>
      </c>
      <c r="B917" s="60" t="str">
        <f>'AU2017-EDB (Adjusted)'!E927</f>
        <v>Electricity Invercargill</v>
      </c>
      <c r="C917" s="60" t="str">
        <f>IFERROR('AU2017-EDB (Adjusted)'!F927,)</f>
        <v>Invercargill city</v>
      </c>
      <c r="D917" s="65">
        <f>IFERROR('AU2017-EDB (Adjusted)'!H927,)</f>
        <v>3460</v>
      </c>
      <c r="E917" s="65">
        <f>IFERROR('AU2017-EDB (Adjusted)'!I927,)</f>
        <v>3480</v>
      </c>
      <c r="F917" s="65">
        <f>IFERROR('AU2017-EDB (Adjusted)'!J927,)</f>
        <v>3490</v>
      </c>
    </row>
    <row r="918" spans="1:6" x14ac:dyDescent="0.25">
      <c r="A918" s="60" t="str">
        <f>'AU2017-EDB (Adjusted)'!A928</f>
        <v>Ormiston</v>
      </c>
      <c r="B918" s="60" t="str">
        <f>'AU2017-EDB (Adjusted)'!E928</f>
        <v>Vector Lines</v>
      </c>
      <c r="C918" s="60" t="str">
        <f>IFERROR('AU2017-EDB (Adjusted)'!F928,)</f>
        <v>Auckland</v>
      </c>
      <c r="D918" s="65">
        <f>IFERROR('AU2017-EDB (Adjusted)'!H928,)</f>
        <v>10600</v>
      </c>
      <c r="E918" s="65">
        <f>IFERROR('AU2017-EDB (Adjusted)'!I928,)</f>
        <v>15050</v>
      </c>
      <c r="F918" s="65">
        <f>IFERROR('AU2017-EDB (Adjusted)'!J928,)</f>
        <v>18550</v>
      </c>
    </row>
    <row r="919" spans="1:6" x14ac:dyDescent="0.25">
      <c r="A919" s="60" t="str">
        <f>'AU2017-EDB (Adjusted)'!A929</f>
        <v>Clover Park</v>
      </c>
      <c r="B919" s="60" t="str">
        <f>'AU2017-EDB (Adjusted)'!E929</f>
        <v>Vector Lines</v>
      </c>
      <c r="C919" s="60" t="str">
        <f>IFERROR('AU2017-EDB (Adjusted)'!F929,)</f>
        <v>Auckland</v>
      </c>
      <c r="D919" s="65">
        <f>IFERROR('AU2017-EDB (Adjusted)'!H929,)</f>
        <v>4990</v>
      </c>
      <c r="E919" s="65">
        <f>IFERROR('AU2017-EDB (Adjusted)'!I929,)</f>
        <v>5290</v>
      </c>
      <c r="F919" s="65">
        <f>IFERROR('AU2017-EDB (Adjusted)'!J929,)</f>
        <v>5560</v>
      </c>
    </row>
    <row r="920" spans="1:6" x14ac:dyDescent="0.25">
      <c r="A920" s="60" t="str">
        <f>'AU2017-EDB (Adjusted)'!A930</f>
        <v>Redoubt North</v>
      </c>
      <c r="B920" s="60" t="str">
        <f>'AU2017-EDB (Adjusted)'!E930</f>
        <v>Vector Lines</v>
      </c>
      <c r="C920" s="60" t="str">
        <f>IFERROR('AU2017-EDB (Adjusted)'!F930,)</f>
        <v>Auckland</v>
      </c>
      <c r="D920" s="65">
        <f>IFERROR('AU2017-EDB (Adjusted)'!H930,)</f>
        <v>5720</v>
      </c>
      <c r="E920" s="65">
        <f>IFERROR('AU2017-EDB (Adjusted)'!I930,)</f>
        <v>6030</v>
      </c>
      <c r="F920" s="65">
        <f>IFERROR('AU2017-EDB (Adjusted)'!J930,)</f>
        <v>6320</v>
      </c>
    </row>
    <row r="921" spans="1:6" x14ac:dyDescent="0.25">
      <c r="A921" s="60" t="str">
        <f>'AU2017-EDB (Adjusted)'!A931</f>
        <v>Ardmore</v>
      </c>
      <c r="B921" s="60" t="str">
        <f>'AU2017-EDB (Adjusted)'!E931</f>
        <v>Vector Lines</v>
      </c>
      <c r="C921" s="60" t="str">
        <f>IFERROR('AU2017-EDB (Adjusted)'!F931,)</f>
        <v>Auckland</v>
      </c>
      <c r="D921" s="65">
        <f>IFERROR('AU2017-EDB (Adjusted)'!H931,)</f>
        <v>1940</v>
      </c>
      <c r="E921" s="65">
        <f>IFERROR('AU2017-EDB (Adjusted)'!I931,)</f>
        <v>2270</v>
      </c>
      <c r="F921" s="65">
        <f>IFERROR('AU2017-EDB (Adjusted)'!J931,)</f>
        <v>2610</v>
      </c>
    </row>
    <row r="922" spans="1:6" x14ac:dyDescent="0.25">
      <c r="A922" s="60" t="str">
        <f>'AU2017-EDB (Adjusted)'!A932</f>
        <v>Totara Heights</v>
      </c>
      <c r="B922" s="60" t="str">
        <f>'AU2017-EDB (Adjusted)'!E932</f>
        <v>Vector Lines</v>
      </c>
      <c r="C922" s="60" t="str">
        <f>IFERROR('AU2017-EDB (Adjusted)'!F932,)</f>
        <v>Auckland</v>
      </c>
      <c r="D922" s="65">
        <f>IFERROR('AU2017-EDB (Adjusted)'!H932,)</f>
        <v>6880</v>
      </c>
      <c r="E922" s="65">
        <f>IFERROR('AU2017-EDB (Adjusted)'!I932,)</f>
        <v>7040</v>
      </c>
      <c r="F922" s="65">
        <f>IFERROR('AU2017-EDB (Adjusted)'!J932,)</f>
        <v>7160</v>
      </c>
    </row>
    <row r="923" spans="1:6" x14ac:dyDescent="0.25">
      <c r="A923" s="60" t="str">
        <f>'AU2017-EDB (Adjusted)'!A933</f>
        <v>Hyperion</v>
      </c>
      <c r="B923" s="60" t="str">
        <f>'AU2017-EDB (Adjusted)'!E933</f>
        <v>Vector Lines</v>
      </c>
      <c r="C923" s="60" t="str">
        <f>IFERROR('AU2017-EDB (Adjusted)'!F933,)</f>
        <v>Auckland</v>
      </c>
      <c r="D923" s="65">
        <f>IFERROR('AU2017-EDB (Adjusted)'!H933,)</f>
        <v>2590</v>
      </c>
      <c r="E923" s="65">
        <f>IFERROR('AU2017-EDB (Adjusted)'!I933,)</f>
        <v>2660</v>
      </c>
      <c r="F923" s="65">
        <f>IFERROR('AU2017-EDB (Adjusted)'!J933,)</f>
        <v>2710</v>
      </c>
    </row>
    <row r="924" spans="1:6" x14ac:dyDescent="0.25">
      <c r="A924" s="60" t="str">
        <f>'AU2017-EDB (Adjusted)'!A934</f>
        <v>Redoubt East</v>
      </c>
      <c r="B924" s="60" t="str">
        <f>'AU2017-EDB (Adjusted)'!E934</f>
        <v>Vector Lines</v>
      </c>
      <c r="C924" s="60" t="str">
        <f>IFERROR('AU2017-EDB (Adjusted)'!F934,)</f>
        <v>Auckland</v>
      </c>
      <c r="D924" s="65">
        <f>IFERROR('AU2017-EDB (Adjusted)'!H934,)</f>
        <v>1050</v>
      </c>
      <c r="E924" s="65">
        <f>IFERROR('AU2017-EDB (Adjusted)'!I934,)</f>
        <v>1200</v>
      </c>
      <c r="F924" s="65">
        <f>IFERROR('AU2017-EDB (Adjusted)'!J934,)</f>
        <v>1370</v>
      </c>
    </row>
    <row r="925" spans="1:6" x14ac:dyDescent="0.25">
      <c r="A925" s="60" t="str">
        <f>'AU2017-EDB (Adjusted)'!A935</f>
        <v>Mill Road</v>
      </c>
      <c r="B925" s="60" t="str">
        <f>'AU2017-EDB (Adjusted)'!E935</f>
        <v>Vector Lines</v>
      </c>
      <c r="C925" s="60" t="str">
        <f>IFERROR('AU2017-EDB (Adjusted)'!F935,)</f>
        <v>Auckland</v>
      </c>
      <c r="D925" s="65">
        <f>IFERROR('AU2017-EDB (Adjusted)'!H935,)</f>
        <v>990</v>
      </c>
      <c r="E925" s="65">
        <f>IFERROR('AU2017-EDB (Adjusted)'!I935,)</f>
        <v>1020</v>
      </c>
      <c r="F925" s="65">
        <f>IFERROR('AU2017-EDB (Adjusted)'!J935,)</f>
        <v>1050</v>
      </c>
    </row>
    <row r="926" spans="1:6" x14ac:dyDescent="0.25">
      <c r="A926" s="60" t="str">
        <f>'AU2017-EDB (Adjusted)'!A936</f>
        <v>Redoubt South</v>
      </c>
      <c r="B926" s="60" t="str">
        <f>'AU2017-EDB (Adjusted)'!E936</f>
        <v>Vector Lines</v>
      </c>
      <c r="C926" s="60" t="str">
        <f>IFERROR('AU2017-EDB (Adjusted)'!F936,)</f>
        <v>Auckland</v>
      </c>
      <c r="D926" s="65">
        <f>IFERROR('AU2017-EDB (Adjusted)'!H936,)</f>
        <v>7380</v>
      </c>
      <c r="E926" s="65">
        <f>IFERROR('AU2017-EDB (Adjusted)'!I936,)</f>
        <v>7660</v>
      </c>
      <c r="F926" s="65">
        <f>IFERROR('AU2017-EDB (Adjusted)'!J936,)</f>
        <v>7790</v>
      </c>
    </row>
    <row r="927" spans="1:6" x14ac:dyDescent="0.25">
      <c r="A927" s="60" t="str">
        <f>'AU2017-EDB (Adjusted)'!A937</f>
        <v>Takanini North</v>
      </c>
      <c r="B927" s="60" t="str">
        <f>'AU2017-EDB (Adjusted)'!E937</f>
        <v>Vector Lines</v>
      </c>
      <c r="C927" s="60" t="str">
        <f>IFERROR('AU2017-EDB (Adjusted)'!F937,)</f>
        <v>Auckland</v>
      </c>
      <c r="D927" s="65">
        <f>IFERROR('AU2017-EDB (Adjusted)'!H937,)</f>
        <v>4390</v>
      </c>
      <c r="E927" s="65">
        <f>IFERROR('AU2017-EDB (Adjusted)'!I937,)</f>
        <v>4560</v>
      </c>
      <c r="F927" s="65">
        <f>IFERROR('AU2017-EDB (Adjusted)'!J937,)</f>
        <v>4740</v>
      </c>
    </row>
    <row r="928" spans="1:6" x14ac:dyDescent="0.25">
      <c r="A928" s="60" t="str">
        <f>'AU2017-EDB (Adjusted)'!A938</f>
        <v>Takanini South</v>
      </c>
      <c r="B928" s="60" t="str">
        <f>'AU2017-EDB (Adjusted)'!E938</f>
        <v>Vector Lines</v>
      </c>
      <c r="C928" s="60" t="str">
        <f>IFERROR('AU2017-EDB (Adjusted)'!F938,)</f>
        <v>Auckland</v>
      </c>
      <c r="D928" s="65">
        <f>IFERROR('AU2017-EDB (Adjusted)'!H938,)</f>
        <v>7170</v>
      </c>
      <c r="E928" s="65">
        <f>IFERROR('AU2017-EDB (Adjusted)'!I938,)</f>
        <v>8650</v>
      </c>
      <c r="F928" s="65">
        <f>IFERROR('AU2017-EDB (Adjusted)'!J938,)</f>
        <v>9430</v>
      </c>
    </row>
    <row r="929" spans="1:6" x14ac:dyDescent="0.25">
      <c r="A929" s="60" t="str">
        <f>'AU2017-EDB (Adjusted)'!A939</f>
        <v>Pukekohe West</v>
      </c>
      <c r="B929" s="60" t="str">
        <f>'AU2017-EDB (Adjusted)'!E939</f>
        <v>Counties Power</v>
      </c>
      <c r="C929" s="60" t="str">
        <f>IFERROR('AU2017-EDB (Adjusted)'!F939,)</f>
        <v>Auckland</v>
      </c>
      <c r="D929" s="65">
        <f>IFERROR('AU2017-EDB (Adjusted)'!H939,)</f>
        <v>7860</v>
      </c>
      <c r="E929" s="65">
        <f>IFERROR('AU2017-EDB (Adjusted)'!I939,)</f>
        <v>8440</v>
      </c>
      <c r="F929" s="65">
        <f>IFERROR('AU2017-EDB (Adjusted)'!J939,)</f>
        <v>9090</v>
      </c>
    </row>
    <row r="930" spans="1:6" x14ac:dyDescent="0.25">
      <c r="A930" s="60" t="str">
        <f>'AU2017-EDB (Adjusted)'!A940</f>
        <v>Takanini West</v>
      </c>
      <c r="B930" s="60" t="str">
        <f>'AU2017-EDB (Adjusted)'!E940</f>
        <v>Vector Lines</v>
      </c>
      <c r="C930" s="60" t="str">
        <f>IFERROR('AU2017-EDB (Adjusted)'!F940,)</f>
        <v>Auckland</v>
      </c>
      <c r="D930" s="65">
        <f>IFERROR('AU2017-EDB (Adjusted)'!H940,)</f>
        <v>5080</v>
      </c>
      <c r="E930" s="65">
        <f>IFERROR('AU2017-EDB (Adjusted)'!I940,)</f>
        <v>5620</v>
      </c>
      <c r="F930" s="65">
        <f>IFERROR('AU2017-EDB (Adjusted)'!J940,)</f>
        <v>6240</v>
      </c>
    </row>
    <row r="931" spans="1:6" x14ac:dyDescent="0.25">
      <c r="A931" s="60" t="str">
        <f>'AU2017-EDB (Adjusted)'!A941</f>
        <v>Harania North</v>
      </c>
      <c r="B931" s="60" t="str">
        <f>'AU2017-EDB (Adjusted)'!E941</f>
        <v>Vector Lines</v>
      </c>
      <c r="C931" s="60" t="str">
        <f>IFERROR('AU2017-EDB (Adjusted)'!F941,)</f>
        <v>Auckland</v>
      </c>
      <c r="D931" s="65">
        <f>IFERROR('AU2017-EDB (Adjusted)'!H941,)</f>
        <v>4160</v>
      </c>
      <c r="E931" s="65">
        <f>IFERROR('AU2017-EDB (Adjusted)'!I941,)</f>
        <v>4380</v>
      </c>
      <c r="F931" s="65">
        <f>IFERROR('AU2017-EDB (Adjusted)'!J941,)</f>
        <v>4490</v>
      </c>
    </row>
    <row r="932" spans="1:6" x14ac:dyDescent="0.25">
      <c r="A932" s="60" t="str">
        <f>'AU2017-EDB (Adjusted)'!A942</f>
        <v>Mangere Bridge</v>
      </c>
      <c r="B932" s="60" t="str">
        <f>'AU2017-EDB (Adjusted)'!E942</f>
        <v>Vector Lines</v>
      </c>
      <c r="C932" s="60" t="str">
        <f>IFERROR('AU2017-EDB (Adjusted)'!F942,)</f>
        <v>Auckland</v>
      </c>
      <c r="D932" s="65">
        <f>IFERROR('AU2017-EDB (Adjusted)'!H942,)</f>
        <v>6880</v>
      </c>
      <c r="E932" s="65">
        <f>IFERROR('AU2017-EDB (Adjusted)'!I942,)</f>
        <v>7410</v>
      </c>
      <c r="F932" s="65">
        <f>IFERROR('AU2017-EDB (Adjusted)'!J942,)</f>
        <v>7960</v>
      </c>
    </row>
    <row r="933" spans="1:6" x14ac:dyDescent="0.25">
      <c r="A933" s="60" t="str">
        <f>'AU2017-EDB (Adjusted)'!A943</f>
        <v>Mangere Central</v>
      </c>
      <c r="B933" s="60" t="str">
        <f>'AU2017-EDB (Adjusted)'!E943</f>
        <v>Vector Lines</v>
      </c>
      <c r="C933" s="60" t="str">
        <f>IFERROR('AU2017-EDB (Adjusted)'!F943,)</f>
        <v>Auckland</v>
      </c>
      <c r="D933" s="65">
        <f>IFERROR('AU2017-EDB (Adjusted)'!H943,)</f>
        <v>3430</v>
      </c>
      <c r="E933" s="65">
        <f>IFERROR('AU2017-EDB (Adjusted)'!I943,)</f>
        <v>3850</v>
      </c>
      <c r="F933" s="65">
        <f>IFERROR('AU2017-EDB (Adjusted)'!J943,)</f>
        <v>4300</v>
      </c>
    </row>
    <row r="934" spans="1:6" x14ac:dyDescent="0.25">
      <c r="A934" s="60" t="str">
        <f>'AU2017-EDB (Adjusted)'!A944</f>
        <v>Mascot</v>
      </c>
      <c r="B934" s="60" t="str">
        <f>'AU2017-EDB (Adjusted)'!E944</f>
        <v>Vector Lines</v>
      </c>
      <c r="C934" s="60" t="str">
        <f>IFERROR('AU2017-EDB (Adjusted)'!F944,)</f>
        <v>Auckland</v>
      </c>
      <c r="D934" s="65">
        <f>IFERROR('AU2017-EDB (Adjusted)'!H944,)</f>
        <v>4310</v>
      </c>
      <c r="E934" s="65">
        <f>IFERROR('AU2017-EDB (Adjusted)'!I944,)</f>
        <v>4460</v>
      </c>
      <c r="F934" s="65">
        <f>IFERROR('AU2017-EDB (Adjusted)'!J944,)</f>
        <v>4600</v>
      </c>
    </row>
    <row r="935" spans="1:6" x14ac:dyDescent="0.25">
      <c r="A935" s="60" t="str">
        <f>'AU2017-EDB (Adjusted)'!A945</f>
        <v>Arahanga</v>
      </c>
      <c r="B935" s="60" t="str">
        <f>'AU2017-EDB (Adjusted)'!E945</f>
        <v>Vector Lines</v>
      </c>
      <c r="C935" s="60" t="str">
        <f>IFERROR('AU2017-EDB (Adjusted)'!F945,)</f>
        <v>Auckland</v>
      </c>
      <c r="D935" s="65">
        <f>IFERROR('AU2017-EDB (Adjusted)'!H945,)</f>
        <v>2400</v>
      </c>
      <c r="E935" s="65">
        <f>IFERROR('AU2017-EDB (Adjusted)'!I945,)</f>
        <v>2490</v>
      </c>
      <c r="F935" s="65">
        <f>IFERROR('AU2017-EDB (Adjusted)'!J945,)</f>
        <v>2580</v>
      </c>
    </row>
    <row r="936" spans="1:6" x14ac:dyDescent="0.25">
      <c r="A936" s="60" t="str">
        <f>'AU2017-EDB (Adjusted)'!A946</f>
        <v>Mangere Station</v>
      </c>
      <c r="B936" s="60" t="str">
        <f>'AU2017-EDB (Adjusted)'!E946</f>
        <v>Vector Lines</v>
      </c>
      <c r="C936" s="60" t="str">
        <f>IFERROR('AU2017-EDB (Adjusted)'!F946,)</f>
        <v>Auckland</v>
      </c>
      <c r="D936" s="65">
        <f>IFERROR('AU2017-EDB (Adjusted)'!H946,)</f>
        <v>190</v>
      </c>
      <c r="E936" s="65">
        <f>IFERROR('AU2017-EDB (Adjusted)'!I946,)</f>
        <v>220</v>
      </c>
      <c r="F936" s="65">
        <f>IFERROR('AU2017-EDB (Adjusted)'!J946,)</f>
        <v>250</v>
      </c>
    </row>
    <row r="937" spans="1:6" x14ac:dyDescent="0.25">
      <c r="A937" s="60" t="str">
        <f>'AU2017-EDB (Adjusted)'!A947</f>
        <v>Favona South</v>
      </c>
      <c r="B937" s="60" t="str">
        <f>'AU2017-EDB (Adjusted)'!E947</f>
        <v>Vector Lines</v>
      </c>
      <c r="C937" s="60" t="str">
        <f>IFERROR('AU2017-EDB (Adjusted)'!F947,)</f>
        <v>Auckland</v>
      </c>
      <c r="D937" s="65">
        <f>IFERROR('AU2017-EDB (Adjusted)'!H947,)</f>
        <v>3810</v>
      </c>
      <c r="E937" s="65">
        <f>IFERROR('AU2017-EDB (Adjusted)'!I947,)</f>
        <v>4060</v>
      </c>
      <c r="F937" s="65">
        <f>IFERROR('AU2017-EDB (Adjusted)'!J947,)</f>
        <v>4230</v>
      </c>
    </row>
    <row r="938" spans="1:6" x14ac:dyDescent="0.25">
      <c r="A938" s="60" t="str">
        <f>'AU2017-EDB (Adjusted)'!A948</f>
        <v>Strathern</v>
      </c>
      <c r="B938" s="60" t="str">
        <f>'AU2017-EDB (Adjusted)'!E948</f>
        <v>Electricity Invercargill</v>
      </c>
      <c r="C938" s="60" t="str">
        <f>IFERROR('AU2017-EDB (Adjusted)'!F948,)</f>
        <v>Invercargill city</v>
      </c>
      <c r="D938" s="65">
        <f>IFERROR('AU2017-EDB (Adjusted)'!H948,)</f>
        <v>2530</v>
      </c>
      <c r="E938" s="65">
        <f>IFERROR('AU2017-EDB (Adjusted)'!I948,)</f>
        <v>2550</v>
      </c>
      <c r="F938" s="65">
        <f>IFERROR('AU2017-EDB (Adjusted)'!J948,)</f>
        <v>2550</v>
      </c>
    </row>
    <row r="939" spans="1:6" x14ac:dyDescent="0.25">
      <c r="A939" s="60" t="str">
        <f>'AU2017-EDB (Adjusted)'!A949</f>
        <v>Favona North</v>
      </c>
      <c r="B939" s="60" t="str">
        <f>'AU2017-EDB (Adjusted)'!E949</f>
        <v>Vector Lines</v>
      </c>
      <c r="C939" s="60" t="str">
        <f>IFERROR('AU2017-EDB (Adjusted)'!F949,)</f>
        <v>Auckland</v>
      </c>
      <c r="D939" s="65">
        <f>IFERROR('AU2017-EDB (Adjusted)'!H949,)</f>
        <v>3070</v>
      </c>
      <c r="E939" s="65">
        <f>IFERROR('AU2017-EDB (Adjusted)'!I949,)</f>
        <v>3370</v>
      </c>
      <c r="F939" s="65">
        <f>IFERROR('AU2017-EDB (Adjusted)'!J949,)</f>
        <v>3670</v>
      </c>
    </row>
    <row r="940" spans="1:6" x14ac:dyDescent="0.25">
      <c r="A940" s="60" t="str">
        <f>'AU2017-EDB (Adjusted)'!A950</f>
        <v>Alicetown</v>
      </c>
      <c r="B940" s="60" t="str">
        <f>'AU2017-EDB (Adjusted)'!E950</f>
        <v>Wellington Electricity</v>
      </c>
      <c r="C940" s="60" t="str">
        <f>IFERROR('AU2017-EDB (Adjusted)'!F950,)</f>
        <v>Lower Hutt city</v>
      </c>
      <c r="D940" s="65">
        <f>IFERROR('AU2017-EDB (Adjusted)'!H950,)</f>
        <v>2030</v>
      </c>
      <c r="E940" s="65">
        <f>IFERROR('AU2017-EDB (Adjusted)'!I950,)</f>
        <v>2030</v>
      </c>
      <c r="F940" s="65">
        <f>IFERROR('AU2017-EDB (Adjusted)'!J950,)</f>
        <v>2030</v>
      </c>
    </row>
    <row r="941" spans="1:6" x14ac:dyDescent="0.25">
      <c r="A941" s="60" t="str">
        <f>'AU2017-EDB (Adjusted)'!A951</f>
        <v>Harania East</v>
      </c>
      <c r="B941" s="60" t="str">
        <f>'AU2017-EDB (Adjusted)'!E951</f>
        <v>Vector Lines</v>
      </c>
      <c r="C941" s="60" t="str">
        <f>IFERROR('AU2017-EDB (Adjusted)'!F951,)</f>
        <v>Auckland</v>
      </c>
      <c r="D941" s="65">
        <f>IFERROR('AU2017-EDB (Adjusted)'!H951,)</f>
        <v>5730</v>
      </c>
      <c r="E941" s="65">
        <f>IFERROR('AU2017-EDB (Adjusted)'!I951,)</f>
        <v>5960</v>
      </c>
      <c r="F941" s="65">
        <f>IFERROR('AU2017-EDB (Adjusted)'!J951,)</f>
        <v>6180</v>
      </c>
    </row>
    <row r="942" spans="1:6" x14ac:dyDescent="0.25">
      <c r="A942" s="60" t="str">
        <f>'AU2017-EDB (Adjusted)'!A952</f>
        <v>Wiri</v>
      </c>
      <c r="B942" s="60" t="str">
        <f>'AU2017-EDB (Adjusted)'!E952</f>
        <v>Vector Lines</v>
      </c>
      <c r="C942" s="60" t="str">
        <f>IFERROR('AU2017-EDB (Adjusted)'!F952,)</f>
        <v>Auckland</v>
      </c>
      <c r="D942" s="65">
        <f>IFERROR('AU2017-EDB (Adjusted)'!H952,)</f>
        <v>4750</v>
      </c>
      <c r="E942" s="65">
        <f>IFERROR('AU2017-EDB (Adjusted)'!I952,)</f>
        <v>6160</v>
      </c>
      <c r="F942" s="65">
        <f>IFERROR('AU2017-EDB (Adjusted)'!J952,)</f>
        <v>6830</v>
      </c>
    </row>
    <row r="943" spans="1:6" x14ac:dyDescent="0.25">
      <c r="A943" s="60" t="str">
        <f>'AU2017-EDB (Adjusted)'!A953</f>
        <v>Puhinui South</v>
      </c>
      <c r="B943" s="60" t="str">
        <f>'AU2017-EDB (Adjusted)'!E953</f>
        <v>Vector Lines</v>
      </c>
      <c r="C943" s="60" t="str">
        <f>IFERROR('AU2017-EDB (Adjusted)'!F953,)</f>
        <v>Auckland</v>
      </c>
      <c r="D943" s="65">
        <f>IFERROR('AU2017-EDB (Adjusted)'!H953,)</f>
        <v>3340</v>
      </c>
      <c r="E943" s="65">
        <f>IFERROR('AU2017-EDB (Adjusted)'!I953,)</f>
        <v>3430</v>
      </c>
      <c r="F943" s="65">
        <f>IFERROR('AU2017-EDB (Adjusted)'!J953,)</f>
        <v>3520</v>
      </c>
    </row>
    <row r="944" spans="1:6" x14ac:dyDescent="0.25">
      <c r="A944" s="60" t="str">
        <f>'AU2017-EDB (Adjusted)'!A954</f>
        <v>Manukau Central</v>
      </c>
      <c r="B944" s="60" t="str">
        <f>'AU2017-EDB (Adjusted)'!E954</f>
        <v>Vector Lines</v>
      </c>
      <c r="C944" s="60" t="str">
        <f>IFERROR('AU2017-EDB (Adjusted)'!F954,)</f>
        <v>Auckland</v>
      </c>
      <c r="D944" s="65">
        <f>IFERROR('AU2017-EDB (Adjusted)'!H954,)</f>
        <v>1830</v>
      </c>
      <c r="E944" s="65">
        <f>IFERROR('AU2017-EDB (Adjusted)'!I954,)</f>
        <v>2210</v>
      </c>
      <c r="F944" s="65">
        <f>IFERROR('AU2017-EDB (Adjusted)'!J954,)</f>
        <v>2700</v>
      </c>
    </row>
    <row r="945" spans="1:6" x14ac:dyDescent="0.25">
      <c r="A945" s="60" t="str">
        <f>'AU2017-EDB (Adjusted)'!A955</f>
        <v>Burbank</v>
      </c>
      <c r="B945" s="60" t="str">
        <f>'AU2017-EDB (Adjusted)'!E955</f>
        <v>Vector Lines</v>
      </c>
      <c r="C945" s="60" t="str">
        <f>IFERROR('AU2017-EDB (Adjusted)'!F955,)</f>
        <v>Auckland</v>
      </c>
      <c r="D945" s="65">
        <f>IFERROR('AU2017-EDB (Adjusted)'!H955,)</f>
        <v>4010</v>
      </c>
      <c r="E945" s="65">
        <f>IFERROR('AU2017-EDB (Adjusted)'!I955,)</f>
        <v>4080</v>
      </c>
      <c r="F945" s="65">
        <f>IFERROR('AU2017-EDB (Adjusted)'!J955,)</f>
        <v>4130</v>
      </c>
    </row>
    <row r="946" spans="1:6" x14ac:dyDescent="0.25">
      <c r="A946" s="60" t="str">
        <f>'AU2017-EDB (Adjusted)'!A956</f>
        <v>Homai West</v>
      </c>
      <c r="B946" s="60" t="str">
        <f>'AU2017-EDB (Adjusted)'!E956</f>
        <v>Vector Lines</v>
      </c>
      <c r="C946" s="60" t="str">
        <f>IFERROR('AU2017-EDB (Adjusted)'!F956,)</f>
        <v>Auckland</v>
      </c>
      <c r="D946" s="65">
        <f>IFERROR('AU2017-EDB (Adjusted)'!H956,)</f>
        <v>2470</v>
      </c>
      <c r="E946" s="65">
        <f>IFERROR('AU2017-EDB (Adjusted)'!I956,)</f>
        <v>2510</v>
      </c>
      <c r="F946" s="65">
        <f>IFERROR('AU2017-EDB (Adjusted)'!J956,)</f>
        <v>2540</v>
      </c>
    </row>
    <row r="947" spans="1:6" x14ac:dyDescent="0.25">
      <c r="A947" s="60" t="str">
        <f>'AU2017-EDB (Adjusted)'!A957</f>
        <v>Rowandale</v>
      </c>
      <c r="B947" s="60" t="str">
        <f>'AU2017-EDB (Adjusted)'!E957</f>
        <v>Vector Lines</v>
      </c>
      <c r="C947" s="60" t="str">
        <f>IFERROR('AU2017-EDB (Adjusted)'!F957,)</f>
        <v>Auckland</v>
      </c>
      <c r="D947" s="65">
        <f>IFERROR('AU2017-EDB (Adjusted)'!H957,)</f>
        <v>3770</v>
      </c>
      <c r="E947" s="65">
        <f>IFERROR('AU2017-EDB (Adjusted)'!I957,)</f>
        <v>3870</v>
      </c>
      <c r="F947" s="65">
        <f>IFERROR('AU2017-EDB (Adjusted)'!J957,)</f>
        <v>3940</v>
      </c>
    </row>
    <row r="948" spans="1:6" x14ac:dyDescent="0.25">
      <c r="A948" s="60" t="str">
        <f>'AU2017-EDB (Adjusted)'!A958</f>
        <v>Weymouth East</v>
      </c>
      <c r="B948" s="60" t="str">
        <f>'AU2017-EDB (Adjusted)'!E958</f>
        <v>Vector Lines</v>
      </c>
      <c r="C948" s="60" t="str">
        <f>IFERROR('AU2017-EDB (Adjusted)'!F958,)</f>
        <v>Auckland</v>
      </c>
      <c r="D948" s="65">
        <f>IFERROR('AU2017-EDB (Adjusted)'!H958,)</f>
        <v>5920</v>
      </c>
      <c r="E948" s="65">
        <f>IFERROR('AU2017-EDB (Adjusted)'!I958,)</f>
        <v>6300</v>
      </c>
      <c r="F948" s="65">
        <f>IFERROR('AU2017-EDB (Adjusted)'!J958,)</f>
        <v>6450</v>
      </c>
    </row>
    <row r="949" spans="1:6" x14ac:dyDescent="0.25">
      <c r="A949" s="60" t="str">
        <f>'AU2017-EDB (Adjusted)'!A959</f>
        <v>Beaumont</v>
      </c>
      <c r="B949" s="60" t="str">
        <f>'AU2017-EDB (Adjusted)'!E959</f>
        <v>Vector Lines</v>
      </c>
      <c r="C949" s="60" t="str">
        <f>IFERROR('AU2017-EDB (Adjusted)'!F959,)</f>
        <v>Auckland</v>
      </c>
      <c r="D949" s="65">
        <f>IFERROR('AU2017-EDB (Adjusted)'!H959,)</f>
        <v>2830</v>
      </c>
      <c r="E949" s="65">
        <f>IFERROR('AU2017-EDB (Adjusted)'!I959,)</f>
        <v>2960</v>
      </c>
      <c r="F949" s="65">
        <f>IFERROR('AU2017-EDB (Adjusted)'!J959,)</f>
        <v>2980</v>
      </c>
    </row>
    <row r="950" spans="1:6" x14ac:dyDescent="0.25">
      <c r="A950" s="60" t="str">
        <f>'AU2017-EDB (Adjusted)'!A960</f>
        <v>Clevedon</v>
      </c>
      <c r="B950" s="60" t="str">
        <f>'AU2017-EDB (Adjusted)'!E960</f>
        <v>Vector Lines</v>
      </c>
      <c r="C950" s="60" t="str">
        <f>IFERROR('AU2017-EDB (Adjusted)'!F960,)</f>
        <v>Auckland</v>
      </c>
      <c r="D950" s="65">
        <f>IFERROR('AU2017-EDB (Adjusted)'!H960,)</f>
        <v>2930</v>
      </c>
      <c r="E950" s="65">
        <f>IFERROR('AU2017-EDB (Adjusted)'!I960,)</f>
        <v>3210</v>
      </c>
      <c r="F950" s="65">
        <f>IFERROR('AU2017-EDB (Adjusted)'!J960,)</f>
        <v>3500</v>
      </c>
    </row>
    <row r="951" spans="1:6" x14ac:dyDescent="0.25">
      <c r="A951" s="60" t="str">
        <f>'AU2017-EDB (Adjusted)'!A961</f>
        <v>Clendon North</v>
      </c>
      <c r="B951" s="60" t="str">
        <f>'AU2017-EDB (Adjusted)'!E961</f>
        <v>Vector Lines</v>
      </c>
      <c r="C951" s="60" t="str">
        <f>IFERROR('AU2017-EDB (Adjusted)'!F961,)</f>
        <v>Auckland</v>
      </c>
      <c r="D951" s="65">
        <f>IFERROR('AU2017-EDB (Adjusted)'!H961,)</f>
        <v>3430</v>
      </c>
      <c r="E951" s="65">
        <f>IFERROR('AU2017-EDB (Adjusted)'!I961,)</f>
        <v>3620</v>
      </c>
      <c r="F951" s="65">
        <f>IFERROR('AU2017-EDB (Adjusted)'!J961,)</f>
        <v>3690</v>
      </c>
    </row>
    <row r="952" spans="1:6" x14ac:dyDescent="0.25">
      <c r="A952" s="60" t="str">
        <f>'AU2017-EDB (Adjusted)'!A962</f>
        <v>Clendon South</v>
      </c>
      <c r="B952" s="60" t="str">
        <f>'AU2017-EDB (Adjusted)'!E962</f>
        <v>Vector Lines</v>
      </c>
      <c r="C952" s="60" t="str">
        <f>IFERROR('AU2017-EDB (Adjusted)'!F962,)</f>
        <v>Auckland</v>
      </c>
      <c r="D952" s="65">
        <f>IFERROR('AU2017-EDB (Adjusted)'!H962,)</f>
        <v>5790</v>
      </c>
      <c r="E952" s="65">
        <f>IFERROR('AU2017-EDB (Adjusted)'!I962,)</f>
        <v>6080</v>
      </c>
      <c r="F952" s="65">
        <f>IFERROR('AU2017-EDB (Adjusted)'!J962,)</f>
        <v>6210</v>
      </c>
    </row>
    <row r="953" spans="1:6" x14ac:dyDescent="0.25">
      <c r="A953" s="60" t="str">
        <f>'AU2017-EDB (Adjusted)'!A963</f>
        <v>Hillpark</v>
      </c>
      <c r="B953" s="60" t="str">
        <f>'AU2017-EDB (Adjusted)'!E963</f>
        <v>Vector Lines</v>
      </c>
      <c r="C953" s="60" t="str">
        <f>IFERROR('AU2017-EDB (Adjusted)'!F963,)</f>
        <v>Auckland</v>
      </c>
      <c r="D953" s="65">
        <f>IFERROR('AU2017-EDB (Adjusted)'!H963,)</f>
        <v>5840</v>
      </c>
      <c r="E953" s="65">
        <f>IFERROR('AU2017-EDB (Adjusted)'!I963,)</f>
        <v>6150</v>
      </c>
      <c r="F953" s="65">
        <f>IFERROR('AU2017-EDB (Adjusted)'!J963,)</f>
        <v>6340</v>
      </c>
    </row>
    <row r="954" spans="1:6" x14ac:dyDescent="0.25">
      <c r="A954" s="60" t="str">
        <f>'AU2017-EDB (Adjusted)'!A964</f>
        <v>Kawakawa-Orere</v>
      </c>
      <c r="B954" s="60" t="str">
        <f>'AU2017-EDB (Adjusted)'!E964</f>
        <v>Vector Lines</v>
      </c>
      <c r="C954" s="60" t="str">
        <f>IFERROR('AU2017-EDB (Adjusted)'!F964,)</f>
        <v>Auckland</v>
      </c>
      <c r="D954" s="65">
        <f>IFERROR('AU2017-EDB (Adjusted)'!H964,)</f>
        <v>1120</v>
      </c>
      <c r="E954" s="65">
        <f>IFERROR('AU2017-EDB (Adjusted)'!I964,)</f>
        <v>1180</v>
      </c>
      <c r="F954" s="65">
        <f>IFERROR('AU2017-EDB (Adjusted)'!J964,)</f>
        <v>1240</v>
      </c>
    </row>
    <row r="955" spans="1:6" x14ac:dyDescent="0.25">
      <c r="A955" s="60" t="str">
        <f>'AU2017-EDB (Adjusted)'!A965</f>
        <v>Papakura Central</v>
      </c>
      <c r="B955" s="60" t="str">
        <f>'AU2017-EDB (Adjusted)'!E965</f>
        <v>Vector Lines</v>
      </c>
      <c r="C955" s="60" t="str">
        <f>IFERROR('AU2017-EDB (Adjusted)'!F965,)</f>
        <v>Auckland</v>
      </c>
      <c r="D955" s="65">
        <f>IFERROR('AU2017-EDB (Adjusted)'!H965,)</f>
        <v>2470</v>
      </c>
      <c r="E955" s="65">
        <f>IFERROR('AU2017-EDB (Adjusted)'!I965,)</f>
        <v>2720</v>
      </c>
      <c r="F955" s="65">
        <f>IFERROR('AU2017-EDB (Adjusted)'!J965,)</f>
        <v>2980</v>
      </c>
    </row>
    <row r="956" spans="1:6" x14ac:dyDescent="0.25">
      <c r="A956" s="60" t="str">
        <f>'AU2017-EDB (Adjusted)'!A966</f>
        <v>Wairio</v>
      </c>
      <c r="B956" s="60" t="str">
        <f>'AU2017-EDB (Adjusted)'!E966</f>
        <v>The Power Company</v>
      </c>
      <c r="C956" s="60" t="str">
        <f>IFERROR('AU2017-EDB (Adjusted)'!F966,)</f>
        <v>Southland district</v>
      </c>
      <c r="D956" s="65">
        <f>IFERROR('AU2017-EDB (Adjusted)'!H966,)</f>
        <v>980</v>
      </c>
      <c r="E956" s="65">
        <f>IFERROR('AU2017-EDB (Adjusted)'!I966,)</f>
        <v>1000</v>
      </c>
      <c r="F956" s="65">
        <f>IFERROR('AU2017-EDB (Adjusted)'!J966,)</f>
        <v>1010</v>
      </c>
    </row>
    <row r="957" spans="1:6" x14ac:dyDescent="0.25">
      <c r="A957" s="60" t="str">
        <f>'AU2017-EDB (Adjusted)'!A967</f>
        <v>Te Waewae</v>
      </c>
      <c r="B957" s="60" t="str">
        <f>'AU2017-EDB (Adjusted)'!E967</f>
        <v>The Power Company</v>
      </c>
      <c r="C957" s="60" t="str">
        <f>IFERROR('AU2017-EDB (Adjusted)'!F967,)</f>
        <v>Southland district</v>
      </c>
      <c r="D957" s="65">
        <f>IFERROR('AU2017-EDB (Adjusted)'!H967,)</f>
        <v>1430</v>
      </c>
      <c r="E957" s="65">
        <f>IFERROR('AU2017-EDB (Adjusted)'!I967,)</f>
        <v>1440</v>
      </c>
      <c r="F957" s="65">
        <f>IFERROR('AU2017-EDB (Adjusted)'!J967,)</f>
        <v>1440</v>
      </c>
    </row>
    <row r="958" spans="1:6" x14ac:dyDescent="0.25">
      <c r="A958" s="60" t="str">
        <f>'AU2017-EDB (Adjusted)'!A968</f>
        <v>Fairfax</v>
      </c>
      <c r="B958" s="60" t="str">
        <f>'AU2017-EDB (Adjusted)'!E968</f>
        <v>The Power Company</v>
      </c>
      <c r="C958" s="60" t="str">
        <f>IFERROR('AU2017-EDB (Adjusted)'!F968,)</f>
        <v>Southland district</v>
      </c>
      <c r="D958" s="65">
        <f>IFERROR('AU2017-EDB (Adjusted)'!H968,)</f>
        <v>2080</v>
      </c>
      <c r="E958" s="65">
        <f>IFERROR('AU2017-EDB (Adjusted)'!I968,)</f>
        <v>2150</v>
      </c>
      <c r="F958" s="65">
        <f>IFERROR('AU2017-EDB (Adjusted)'!J968,)</f>
        <v>2220</v>
      </c>
    </row>
    <row r="959" spans="1:6" x14ac:dyDescent="0.25">
      <c r="A959" s="60" t="str">
        <f>'AU2017-EDB (Adjusted)'!A969</f>
        <v>Papakura North</v>
      </c>
      <c r="B959" s="60" t="str">
        <f>'AU2017-EDB (Adjusted)'!E969</f>
        <v>Vector Lines</v>
      </c>
      <c r="C959" s="60" t="str">
        <f>IFERROR('AU2017-EDB (Adjusted)'!F969,)</f>
        <v>Auckland</v>
      </c>
      <c r="D959" s="65">
        <f>IFERROR('AU2017-EDB (Adjusted)'!H969,)</f>
        <v>2780</v>
      </c>
      <c r="E959" s="65">
        <f>IFERROR('AU2017-EDB (Adjusted)'!I969,)</f>
        <v>2980</v>
      </c>
      <c r="F959" s="65">
        <f>IFERROR('AU2017-EDB (Adjusted)'!J969,)</f>
        <v>3210</v>
      </c>
    </row>
    <row r="960" spans="1:6" x14ac:dyDescent="0.25">
      <c r="A960" s="60" t="str">
        <f>'AU2017-EDB (Adjusted)'!A970</f>
        <v>Papakura South</v>
      </c>
      <c r="B960" s="60" t="str">
        <f>'AU2017-EDB (Adjusted)'!E970</f>
        <v>Vector Lines</v>
      </c>
      <c r="C960" s="60" t="str">
        <f>IFERROR('AU2017-EDB (Adjusted)'!F970,)</f>
        <v>Auckland</v>
      </c>
      <c r="D960" s="65">
        <f>IFERROR('AU2017-EDB (Adjusted)'!H970,)</f>
        <v>1780</v>
      </c>
      <c r="E960" s="65">
        <f>IFERROR('AU2017-EDB (Adjusted)'!I970,)</f>
        <v>1830</v>
      </c>
      <c r="F960" s="65">
        <f>IFERROR('AU2017-EDB (Adjusted)'!J970,)</f>
        <v>1890</v>
      </c>
    </row>
    <row r="961" spans="1:6" x14ac:dyDescent="0.25">
      <c r="A961" s="60" t="str">
        <f>'AU2017-EDB (Adjusted)'!A971</f>
        <v>Opaheke</v>
      </c>
      <c r="B961" s="60" t="str">
        <f>'AU2017-EDB (Adjusted)'!E971</f>
        <v>Counties Power</v>
      </c>
      <c r="C961" s="60" t="str">
        <f>IFERROR('AU2017-EDB (Adjusted)'!F971,)</f>
        <v>Auckland</v>
      </c>
      <c r="D961" s="65">
        <f>IFERROR('AU2017-EDB (Adjusted)'!H971,)</f>
        <v>2910</v>
      </c>
      <c r="E961" s="65">
        <f>IFERROR('AU2017-EDB (Adjusted)'!I971,)</f>
        <v>3130</v>
      </c>
      <c r="F961" s="65">
        <f>IFERROR('AU2017-EDB (Adjusted)'!J971,)</f>
        <v>3220</v>
      </c>
    </row>
    <row r="962" spans="1:6" x14ac:dyDescent="0.25">
      <c r="A962" s="60" t="str">
        <f>'AU2017-EDB (Adjusted)'!A972</f>
        <v>Pahurehure</v>
      </c>
      <c r="B962" s="60" t="str">
        <f>'AU2017-EDB (Adjusted)'!E972</f>
        <v>Counties Power</v>
      </c>
      <c r="C962" s="60" t="str">
        <f>IFERROR('AU2017-EDB (Adjusted)'!F972,)</f>
        <v>Auckland</v>
      </c>
      <c r="D962" s="65">
        <f>IFERROR('AU2017-EDB (Adjusted)'!H972,)</f>
        <v>3320</v>
      </c>
      <c r="E962" s="65">
        <f>IFERROR('AU2017-EDB (Adjusted)'!I972,)</f>
        <v>3410</v>
      </c>
      <c r="F962" s="65">
        <f>IFERROR('AU2017-EDB (Adjusted)'!J972,)</f>
        <v>3490</v>
      </c>
    </row>
    <row r="963" spans="1:6" x14ac:dyDescent="0.25">
      <c r="A963" s="60" t="str">
        <f>'AU2017-EDB (Adjusted)'!A973</f>
        <v>Papakura East</v>
      </c>
      <c r="B963" s="60" t="str">
        <f>'AU2017-EDB (Adjusted)'!E973</f>
        <v>Vector Lines</v>
      </c>
      <c r="C963" s="60" t="str">
        <f>IFERROR('AU2017-EDB (Adjusted)'!F973,)</f>
        <v>Auckland</v>
      </c>
      <c r="D963" s="65">
        <f>IFERROR('AU2017-EDB (Adjusted)'!H973,)</f>
        <v>6970</v>
      </c>
      <c r="E963" s="65">
        <f>IFERROR('AU2017-EDB (Adjusted)'!I973,)</f>
        <v>7140</v>
      </c>
      <c r="F963" s="65">
        <f>IFERROR('AU2017-EDB (Adjusted)'!J973,)</f>
        <v>7260</v>
      </c>
    </row>
    <row r="964" spans="1:6" x14ac:dyDescent="0.25">
      <c r="A964" s="60" t="str">
        <f>'AU2017-EDB (Adjusted)'!A974</f>
        <v>Massey Park</v>
      </c>
      <c r="B964" s="60" t="str">
        <f>'AU2017-EDB (Adjusted)'!E974</f>
        <v>Vector Lines</v>
      </c>
      <c r="C964" s="60" t="str">
        <f>IFERROR('AU2017-EDB (Adjusted)'!F974,)</f>
        <v>Auckland</v>
      </c>
      <c r="D964" s="65">
        <f>IFERROR('AU2017-EDB (Adjusted)'!H974,)</f>
        <v>2070</v>
      </c>
      <c r="E964" s="65">
        <f>IFERROR('AU2017-EDB (Adjusted)'!I974,)</f>
        <v>2160</v>
      </c>
      <c r="F964" s="65">
        <f>IFERROR('AU2017-EDB (Adjusted)'!J974,)</f>
        <v>2250</v>
      </c>
    </row>
    <row r="965" spans="1:6" x14ac:dyDescent="0.25">
      <c r="A965" s="60" t="str">
        <f>'AU2017-EDB (Adjusted)'!A975</f>
        <v>Papakura North East</v>
      </c>
      <c r="B965" s="60" t="str">
        <f>'AU2017-EDB (Adjusted)'!E975</f>
        <v>Vector Lines</v>
      </c>
      <c r="C965" s="60" t="str">
        <f>IFERROR('AU2017-EDB (Adjusted)'!F975,)</f>
        <v>Auckland</v>
      </c>
      <c r="D965" s="65">
        <f>IFERROR('AU2017-EDB (Adjusted)'!H975,)</f>
        <v>4920</v>
      </c>
      <c r="E965" s="65">
        <f>IFERROR('AU2017-EDB (Adjusted)'!I975,)</f>
        <v>5490</v>
      </c>
      <c r="F965" s="65">
        <f>IFERROR('AU2017-EDB (Adjusted)'!J975,)</f>
        <v>6130</v>
      </c>
    </row>
    <row r="966" spans="1:6" x14ac:dyDescent="0.25">
      <c r="A966" s="60" t="str">
        <f>'AU2017-EDB (Adjusted)'!A976</f>
        <v>Pukekohe North</v>
      </c>
      <c r="B966" s="60" t="str">
        <f>'AU2017-EDB (Adjusted)'!E976</f>
        <v>Counties Power</v>
      </c>
      <c r="C966" s="60" t="str">
        <f>IFERROR('AU2017-EDB (Adjusted)'!F976,)</f>
        <v>Auckland</v>
      </c>
      <c r="D966" s="65">
        <f>IFERROR('AU2017-EDB (Adjusted)'!H976,)</f>
        <v>11250</v>
      </c>
      <c r="E966" s="65">
        <f>IFERROR('AU2017-EDB (Adjusted)'!I976,)</f>
        <v>12100</v>
      </c>
      <c r="F966" s="65">
        <f>IFERROR('AU2017-EDB (Adjusted)'!J976,)</f>
        <v>12500</v>
      </c>
    </row>
    <row r="967" spans="1:6" x14ac:dyDescent="0.25">
      <c r="A967" s="60" t="str">
        <f>'AU2017-EDB (Adjusted)'!A977</f>
        <v>Waiuku West</v>
      </c>
      <c r="B967" s="60" t="str">
        <f>'AU2017-EDB (Adjusted)'!E977</f>
        <v>Counties Power</v>
      </c>
      <c r="C967" s="60" t="str">
        <f>IFERROR('AU2017-EDB (Adjusted)'!F977,)</f>
        <v>Auckland</v>
      </c>
      <c r="D967" s="65">
        <f>IFERROR('AU2017-EDB (Adjusted)'!H977,)</f>
        <v>3530</v>
      </c>
      <c r="E967" s="65">
        <f>IFERROR('AU2017-EDB (Adjusted)'!I977,)</f>
        <v>3830</v>
      </c>
      <c r="F967" s="65">
        <f>IFERROR('AU2017-EDB (Adjusted)'!J977,)</f>
        <v>4130</v>
      </c>
    </row>
    <row r="968" spans="1:6" x14ac:dyDescent="0.25">
      <c r="A968" s="60" t="str">
        <f>'AU2017-EDB (Adjusted)'!A978</f>
        <v>Tuakau</v>
      </c>
      <c r="B968" s="60" t="str">
        <f>'AU2017-EDB (Adjusted)'!E978</f>
        <v>Counties Power</v>
      </c>
      <c r="C968" s="60" t="str">
        <f>IFERROR('AU2017-EDB (Adjusted)'!F978,)</f>
        <v>Waikato district</v>
      </c>
      <c r="D968" s="65">
        <f>IFERROR('AU2017-EDB (Adjusted)'!H978,)</f>
        <v>5090</v>
      </c>
      <c r="E968" s="65">
        <f>IFERROR('AU2017-EDB (Adjusted)'!I978,)</f>
        <v>5710</v>
      </c>
      <c r="F968" s="65">
        <f>IFERROR('AU2017-EDB (Adjusted)'!J978,)</f>
        <v>6330</v>
      </c>
    </row>
    <row r="969" spans="1:6" x14ac:dyDescent="0.25">
      <c r="A969" s="60" t="str">
        <f>'AU2017-EDB (Adjusted)'!A979</f>
        <v>Waiuku East</v>
      </c>
      <c r="B969" s="60" t="str">
        <f>'AU2017-EDB (Adjusted)'!E979</f>
        <v>Counties Power</v>
      </c>
      <c r="C969" s="60" t="str">
        <f>IFERROR('AU2017-EDB (Adjusted)'!F979,)</f>
        <v>Auckland</v>
      </c>
      <c r="D969" s="65">
        <f>IFERROR('AU2017-EDB (Adjusted)'!H979,)</f>
        <v>3910</v>
      </c>
      <c r="E969" s="65">
        <f>IFERROR('AU2017-EDB (Adjusted)'!I979,)</f>
        <v>4020</v>
      </c>
      <c r="F969" s="65">
        <f>IFERROR('AU2017-EDB (Adjusted)'!J979,)</f>
        <v>4130</v>
      </c>
    </row>
    <row r="970" spans="1:6" x14ac:dyDescent="0.25">
      <c r="A970" s="60" t="str">
        <f>'AU2017-EDB (Adjusted)'!A980</f>
        <v>Horsham Downs</v>
      </c>
      <c r="B970" s="60" t="str">
        <f>'AU2017-EDB (Adjusted)'!E980</f>
        <v>WEL Networks</v>
      </c>
      <c r="C970" s="60" t="str">
        <f>IFERROR('AU2017-EDB (Adjusted)'!F980,)</f>
        <v>Hamilton city</v>
      </c>
      <c r="D970" s="65">
        <f>IFERROR('AU2017-EDB (Adjusted)'!H980,)</f>
        <v>6040</v>
      </c>
      <c r="E970" s="65">
        <f>IFERROR('AU2017-EDB (Adjusted)'!I980,)</f>
        <v>7670</v>
      </c>
      <c r="F970" s="65">
        <f>IFERROR('AU2017-EDB (Adjusted)'!J980,)</f>
        <v>8110</v>
      </c>
    </row>
    <row r="971" spans="1:6" x14ac:dyDescent="0.25">
      <c r="A971" s="60" t="str">
        <f>'AU2017-EDB (Adjusted)'!A981</f>
        <v>Rototuna</v>
      </c>
      <c r="B971" s="60" t="str">
        <f>'AU2017-EDB (Adjusted)'!E981</f>
        <v>WEL Networks</v>
      </c>
      <c r="C971" s="60" t="str">
        <f>IFERROR('AU2017-EDB (Adjusted)'!F981,)</f>
        <v>Hamilton city</v>
      </c>
      <c r="D971" s="65">
        <f>IFERROR('AU2017-EDB (Adjusted)'!H981,)</f>
        <v>3480</v>
      </c>
      <c r="E971" s="65">
        <f>IFERROR('AU2017-EDB (Adjusted)'!I981,)</f>
        <v>3540</v>
      </c>
      <c r="F971" s="65">
        <f>IFERROR('AU2017-EDB (Adjusted)'!J981,)</f>
        <v>3580</v>
      </c>
    </row>
    <row r="972" spans="1:6" x14ac:dyDescent="0.25">
      <c r="A972" s="60" t="str">
        <f>'AU2017-EDB (Adjusted)'!A982</f>
        <v>Rotowaro</v>
      </c>
      <c r="B972" s="60" t="str">
        <f>'AU2017-EDB (Adjusted)'!E982</f>
        <v>WEL Networks</v>
      </c>
      <c r="C972" s="60" t="str">
        <f>IFERROR('AU2017-EDB (Adjusted)'!F982,)</f>
        <v>Waikato district</v>
      </c>
      <c r="D972" s="65">
        <f>IFERROR('AU2017-EDB (Adjusted)'!H982,)</f>
        <v>0</v>
      </c>
      <c r="E972" s="65">
        <f>IFERROR('AU2017-EDB (Adjusted)'!I982,)</f>
        <v>0</v>
      </c>
      <c r="F972" s="65">
        <f>IFERROR('AU2017-EDB (Adjusted)'!J982,)</f>
        <v>0</v>
      </c>
    </row>
    <row r="973" spans="1:6" x14ac:dyDescent="0.25">
      <c r="A973" s="60" t="str">
        <f>'AU2017-EDB (Adjusted)'!A983</f>
        <v>Waikato Western Hills</v>
      </c>
      <c r="B973" s="60" t="str">
        <f>'AU2017-EDB (Adjusted)'!E983</f>
        <v>WEL Networks</v>
      </c>
      <c r="C973" s="60" t="str">
        <f>IFERROR('AU2017-EDB (Adjusted)'!F983,)</f>
        <v>Waikato district</v>
      </c>
      <c r="D973" s="65">
        <f>IFERROR('AU2017-EDB (Adjusted)'!H983,)</f>
        <v>4580</v>
      </c>
      <c r="E973" s="65">
        <f>IFERROR('AU2017-EDB (Adjusted)'!I983,)</f>
        <v>4990</v>
      </c>
      <c r="F973" s="65">
        <f>IFERROR('AU2017-EDB (Adjusted)'!J983,)</f>
        <v>5400</v>
      </c>
    </row>
    <row r="974" spans="1:6" x14ac:dyDescent="0.25">
      <c r="A974" s="60" t="str">
        <f>'AU2017-EDB (Adjusted)'!A984</f>
        <v>Te Uku</v>
      </c>
      <c r="B974" s="60" t="str">
        <f>'AU2017-EDB (Adjusted)'!E984</f>
        <v>WEL Networks</v>
      </c>
      <c r="C974" s="60" t="str">
        <f>IFERROR('AU2017-EDB (Adjusted)'!F984,)</f>
        <v>Waikato district</v>
      </c>
      <c r="D974" s="65">
        <f>IFERROR('AU2017-EDB (Adjusted)'!H984,)</f>
        <v>2240</v>
      </c>
      <c r="E974" s="65">
        <f>IFERROR('AU2017-EDB (Adjusted)'!I984,)</f>
        <v>2510</v>
      </c>
      <c r="F974" s="65">
        <f>IFERROR('AU2017-EDB (Adjusted)'!J984,)</f>
        <v>2780</v>
      </c>
    </row>
    <row r="975" spans="1:6" x14ac:dyDescent="0.25">
      <c r="A975" s="60" t="str">
        <f>'AU2017-EDB (Adjusted)'!A985</f>
        <v>Te Pahu</v>
      </c>
      <c r="B975" s="60" t="str">
        <f>'AU2017-EDB (Adjusted)'!E985</f>
        <v>Waipa Networks</v>
      </c>
      <c r="C975" s="60" t="str">
        <f>IFERROR('AU2017-EDB (Adjusted)'!F985,)</f>
        <v>Waipa district</v>
      </c>
      <c r="D975" s="65">
        <f>IFERROR('AU2017-EDB (Adjusted)'!H985,)</f>
        <v>1410</v>
      </c>
      <c r="E975" s="65">
        <f>IFERROR('AU2017-EDB (Adjusted)'!I985,)</f>
        <v>1500</v>
      </c>
      <c r="F975" s="65">
        <f>IFERROR('AU2017-EDB (Adjusted)'!J985,)</f>
        <v>1580</v>
      </c>
    </row>
    <row r="976" spans="1:6" x14ac:dyDescent="0.25">
      <c r="A976" s="60" t="str">
        <f>'AU2017-EDB (Adjusted)'!A986</f>
        <v>Onewhero</v>
      </c>
      <c r="B976" s="60" t="str">
        <f>'AU2017-EDB (Adjusted)'!E986</f>
        <v>Counties Power</v>
      </c>
      <c r="C976" s="60" t="str">
        <f>IFERROR('AU2017-EDB (Adjusted)'!F986,)</f>
        <v>Waikato district</v>
      </c>
      <c r="D976" s="65">
        <f>IFERROR('AU2017-EDB (Adjusted)'!H986,)</f>
        <v>4260</v>
      </c>
      <c r="E976" s="65">
        <f>IFERROR('AU2017-EDB (Adjusted)'!I986,)</f>
        <v>4470</v>
      </c>
      <c r="F976" s="65">
        <f>IFERROR('AU2017-EDB (Adjusted)'!J986,)</f>
        <v>4670</v>
      </c>
    </row>
    <row r="977" spans="1:6" x14ac:dyDescent="0.25">
      <c r="A977" s="60" t="str">
        <f>'AU2017-EDB (Adjusted)'!A987</f>
        <v>Te Akau</v>
      </c>
      <c r="B977" s="60" t="str">
        <f>'AU2017-EDB (Adjusted)'!E987</f>
        <v>WEL Networks</v>
      </c>
      <c r="C977" s="60" t="str">
        <f>IFERROR('AU2017-EDB (Adjusted)'!F987,)</f>
        <v>Waikato district</v>
      </c>
      <c r="D977" s="65">
        <f>IFERROR('AU2017-EDB (Adjusted)'!H987,)</f>
        <v>1020</v>
      </c>
      <c r="E977" s="65">
        <f>IFERROR('AU2017-EDB (Adjusted)'!I987,)</f>
        <v>1060</v>
      </c>
      <c r="F977" s="65">
        <f>IFERROR('AU2017-EDB (Adjusted)'!J987,)</f>
        <v>1100</v>
      </c>
    </row>
    <row r="978" spans="1:6" x14ac:dyDescent="0.25">
      <c r="A978" s="60" t="str">
        <f>'AU2017-EDB (Adjusted)'!A988</f>
        <v>Te Kauwhata</v>
      </c>
      <c r="B978" s="60" t="str">
        <f>'AU2017-EDB (Adjusted)'!E988</f>
        <v>WEL Networks</v>
      </c>
      <c r="C978" s="60" t="str">
        <f>IFERROR('AU2017-EDB (Adjusted)'!F988,)</f>
        <v>Waikato district</v>
      </c>
      <c r="D978" s="65">
        <f>IFERROR('AU2017-EDB (Adjusted)'!H988,)</f>
        <v>2070</v>
      </c>
      <c r="E978" s="65">
        <f>IFERROR('AU2017-EDB (Adjusted)'!I988,)</f>
        <v>2430</v>
      </c>
      <c r="F978" s="65">
        <f>IFERROR('AU2017-EDB (Adjusted)'!J988,)</f>
        <v>2810</v>
      </c>
    </row>
    <row r="979" spans="1:6" x14ac:dyDescent="0.25">
      <c r="A979" s="60" t="str">
        <f>'AU2017-EDB (Adjusted)'!A989</f>
        <v>Matangi</v>
      </c>
      <c r="B979" s="60" t="str">
        <f>'AU2017-EDB (Adjusted)'!E989</f>
        <v>WEL Networks</v>
      </c>
      <c r="C979" s="60" t="str">
        <f>IFERROR('AU2017-EDB (Adjusted)'!F989,)</f>
        <v>Waikato district</v>
      </c>
      <c r="D979" s="65">
        <f>IFERROR('AU2017-EDB (Adjusted)'!H989,)</f>
        <v>2520</v>
      </c>
      <c r="E979" s="65">
        <f>IFERROR('AU2017-EDB (Adjusted)'!I989,)</f>
        <v>2690</v>
      </c>
      <c r="F979" s="65">
        <f>IFERROR('AU2017-EDB (Adjusted)'!J989,)</f>
        <v>2850</v>
      </c>
    </row>
    <row r="980" spans="1:6" x14ac:dyDescent="0.25">
      <c r="A980" s="60" t="str">
        <f>'AU2017-EDB (Adjusted)'!A990</f>
        <v>Sylvester</v>
      </c>
      <c r="B980" s="60" t="str">
        <f>'AU2017-EDB (Adjusted)'!E990</f>
        <v>WEL Networks</v>
      </c>
      <c r="C980" s="60" t="str">
        <f>IFERROR('AU2017-EDB (Adjusted)'!F990,)</f>
        <v>Hamilton city</v>
      </c>
      <c r="D980" s="65">
        <f>IFERROR('AU2017-EDB (Adjusted)'!H990,)</f>
        <v>5470</v>
      </c>
      <c r="E980" s="65">
        <f>IFERROR('AU2017-EDB (Adjusted)'!I990,)</f>
        <v>8370</v>
      </c>
      <c r="F980" s="65">
        <f>IFERROR('AU2017-EDB (Adjusted)'!J990,)</f>
        <v>8530</v>
      </c>
    </row>
    <row r="981" spans="1:6" x14ac:dyDescent="0.25">
      <c r="A981" s="60" t="str">
        <f>'AU2017-EDB (Adjusted)'!A991</f>
        <v>Huntington</v>
      </c>
      <c r="B981" s="60" t="str">
        <f>'AU2017-EDB (Adjusted)'!E991</f>
        <v>WEL Networks</v>
      </c>
      <c r="C981" s="60" t="str">
        <f>IFERROR('AU2017-EDB (Adjusted)'!F991,)</f>
        <v>Hamilton city</v>
      </c>
      <c r="D981" s="65">
        <f>IFERROR('AU2017-EDB (Adjusted)'!H991,)</f>
        <v>9410</v>
      </c>
      <c r="E981" s="65">
        <f>IFERROR('AU2017-EDB (Adjusted)'!I991,)</f>
        <v>9660</v>
      </c>
      <c r="F981" s="65">
        <f>IFERROR('AU2017-EDB (Adjusted)'!J991,)</f>
        <v>9860</v>
      </c>
    </row>
    <row r="982" spans="1:6" x14ac:dyDescent="0.25">
      <c r="A982" s="60" t="str">
        <f>'AU2017-EDB (Adjusted)'!A992</f>
        <v>Taupiri Community</v>
      </c>
      <c r="B982" s="60" t="str">
        <f>'AU2017-EDB (Adjusted)'!E992</f>
        <v>WEL Networks</v>
      </c>
      <c r="C982" s="60" t="str">
        <f>IFERROR('AU2017-EDB (Adjusted)'!F992,)</f>
        <v>Waikato district</v>
      </c>
      <c r="D982" s="65">
        <f>IFERROR('AU2017-EDB (Adjusted)'!H992,)</f>
        <v>430</v>
      </c>
      <c r="E982" s="65">
        <f>IFERROR('AU2017-EDB (Adjusted)'!I992,)</f>
        <v>420</v>
      </c>
      <c r="F982" s="65">
        <f>IFERROR('AU2017-EDB (Adjusted)'!J992,)</f>
        <v>410</v>
      </c>
    </row>
    <row r="983" spans="1:6" x14ac:dyDescent="0.25">
      <c r="A983" s="60" t="str">
        <f>'AU2017-EDB (Adjusted)'!A993</f>
        <v>Gordonton</v>
      </c>
      <c r="B983" s="60" t="str">
        <f>'AU2017-EDB (Adjusted)'!E993</f>
        <v>WEL Networks</v>
      </c>
      <c r="C983" s="60" t="str">
        <f>IFERROR('AU2017-EDB (Adjusted)'!F993,)</f>
        <v>Waikato district</v>
      </c>
      <c r="D983" s="65">
        <f>IFERROR('AU2017-EDB (Adjusted)'!H993,)</f>
        <v>1310</v>
      </c>
      <c r="E983" s="65">
        <f>IFERROR('AU2017-EDB (Adjusted)'!I993,)</f>
        <v>1440</v>
      </c>
      <c r="F983" s="65">
        <f>IFERROR('AU2017-EDB (Adjusted)'!J993,)</f>
        <v>1580</v>
      </c>
    </row>
    <row r="984" spans="1:6" x14ac:dyDescent="0.25">
      <c r="A984" s="60" t="str">
        <f>'AU2017-EDB (Adjusted)'!A994</f>
        <v>Newstead</v>
      </c>
      <c r="B984" s="60" t="str">
        <f>'AU2017-EDB (Adjusted)'!E994</f>
        <v>WEL Networks</v>
      </c>
      <c r="C984" s="60" t="str">
        <f>IFERROR('AU2017-EDB (Adjusted)'!F994,)</f>
        <v>Hamilton city</v>
      </c>
      <c r="D984" s="65">
        <f>IFERROR('AU2017-EDB (Adjusted)'!H994,)</f>
        <v>440</v>
      </c>
      <c r="E984" s="65">
        <f>IFERROR('AU2017-EDB (Adjusted)'!I994,)</f>
        <v>1220</v>
      </c>
      <c r="F984" s="65">
        <f>IFERROR('AU2017-EDB (Adjusted)'!J994,)</f>
        <v>2290</v>
      </c>
    </row>
    <row r="985" spans="1:6" x14ac:dyDescent="0.25">
      <c r="A985" s="60" t="str">
        <f>'AU2017-EDB (Adjusted)'!A995</f>
        <v>Cambridge Central</v>
      </c>
      <c r="B985" s="60" t="str">
        <f>'AU2017-EDB (Adjusted)'!E995</f>
        <v>Waipa Networks</v>
      </c>
      <c r="C985" s="60" t="str">
        <f>IFERROR('AU2017-EDB (Adjusted)'!F995,)</f>
        <v>Waipa district</v>
      </c>
      <c r="D985" s="65">
        <f>IFERROR('AU2017-EDB (Adjusted)'!H995,)</f>
        <v>860</v>
      </c>
      <c r="E985" s="65">
        <f>IFERROR('AU2017-EDB (Adjusted)'!I995,)</f>
        <v>860</v>
      </c>
      <c r="F985" s="65">
        <f>IFERROR('AU2017-EDB (Adjusted)'!J995,)</f>
        <v>860</v>
      </c>
    </row>
    <row r="986" spans="1:6" x14ac:dyDescent="0.25">
      <c r="A986" s="60" t="str">
        <f>'AU2017-EDB (Adjusted)'!A996</f>
        <v>Eureka</v>
      </c>
      <c r="B986" s="60" t="str">
        <f>'AU2017-EDB (Adjusted)'!E996</f>
        <v>WEL Networks</v>
      </c>
      <c r="C986" s="60" t="str">
        <f>IFERROR('AU2017-EDB (Adjusted)'!F996,)</f>
        <v>Waikato district</v>
      </c>
      <c r="D986" s="65">
        <f>IFERROR('AU2017-EDB (Adjusted)'!H996,)</f>
        <v>2570</v>
      </c>
      <c r="E986" s="65">
        <f>IFERROR('AU2017-EDB (Adjusted)'!I996,)</f>
        <v>2750</v>
      </c>
      <c r="F986" s="65">
        <f>IFERROR('AU2017-EDB (Adjusted)'!J996,)</f>
        <v>2920</v>
      </c>
    </row>
    <row r="987" spans="1:6" x14ac:dyDescent="0.25">
      <c r="A987" s="60" t="str">
        <f>'AU2017-EDB (Adjusted)'!A997</f>
        <v>Peachgrove</v>
      </c>
      <c r="B987" s="60" t="str">
        <f>'AU2017-EDB (Adjusted)'!E997</f>
        <v>WEL Networks</v>
      </c>
      <c r="C987" s="60" t="str">
        <f>IFERROR('AU2017-EDB (Adjusted)'!F997,)</f>
        <v>Hamilton city</v>
      </c>
      <c r="D987" s="65">
        <f>IFERROR('AU2017-EDB (Adjusted)'!H997,)</f>
        <v>3620</v>
      </c>
      <c r="E987" s="65">
        <f>IFERROR('AU2017-EDB (Adjusted)'!I997,)</f>
        <v>3640</v>
      </c>
      <c r="F987" s="65">
        <f>IFERROR('AU2017-EDB (Adjusted)'!J997,)</f>
        <v>3670</v>
      </c>
    </row>
    <row r="988" spans="1:6" x14ac:dyDescent="0.25">
      <c r="A988" s="60" t="str">
        <f>'AU2017-EDB (Adjusted)'!A998</f>
        <v>Hautapu</v>
      </c>
      <c r="B988" s="60" t="str">
        <f>'AU2017-EDB (Adjusted)'!E998</f>
        <v>Waipa Networks</v>
      </c>
      <c r="C988" s="60" t="str">
        <f>IFERROR('AU2017-EDB (Adjusted)'!F998,)</f>
        <v>Waipa district</v>
      </c>
      <c r="D988" s="65">
        <f>IFERROR('AU2017-EDB (Adjusted)'!H998,)</f>
        <v>2800</v>
      </c>
      <c r="E988" s="65">
        <f>IFERROR('AU2017-EDB (Adjusted)'!I998,)</f>
        <v>3220</v>
      </c>
      <c r="F988" s="65">
        <f>IFERROR('AU2017-EDB (Adjusted)'!J998,)</f>
        <v>3450</v>
      </c>
    </row>
    <row r="989" spans="1:6" x14ac:dyDescent="0.25">
      <c r="A989" s="60" t="str">
        <f>'AU2017-EDB (Adjusted)'!A999</f>
        <v>Waerenga</v>
      </c>
      <c r="B989" s="60" t="str">
        <f>'AU2017-EDB (Adjusted)'!E999</f>
        <v>WEL Networks</v>
      </c>
      <c r="C989" s="60" t="str">
        <f>IFERROR('AU2017-EDB (Adjusted)'!F999,)</f>
        <v>Waikato district</v>
      </c>
      <c r="D989" s="65">
        <f>IFERROR('AU2017-EDB (Adjusted)'!H999,)</f>
        <v>2870</v>
      </c>
      <c r="E989" s="65">
        <f>IFERROR('AU2017-EDB (Adjusted)'!I999,)</f>
        <v>3090</v>
      </c>
      <c r="F989" s="65">
        <f>IFERROR('AU2017-EDB (Adjusted)'!J999,)</f>
        <v>3320</v>
      </c>
    </row>
    <row r="990" spans="1:6" x14ac:dyDescent="0.25">
      <c r="A990" s="60" t="str">
        <f>'AU2017-EDB (Adjusted)'!A1000</f>
        <v>Maramarua</v>
      </c>
      <c r="B990" s="60" t="str">
        <f>'AU2017-EDB (Adjusted)'!E1000</f>
        <v>WEL Networks</v>
      </c>
      <c r="C990" s="60" t="str">
        <f>IFERROR('AU2017-EDB (Adjusted)'!F1000,)</f>
        <v>Waikato district</v>
      </c>
      <c r="D990" s="65">
        <f>IFERROR('AU2017-EDB (Adjusted)'!H1000,)</f>
        <v>1160</v>
      </c>
      <c r="E990" s="65">
        <f>IFERROR('AU2017-EDB (Adjusted)'!I1000,)</f>
        <v>1230</v>
      </c>
      <c r="F990" s="65">
        <f>IFERROR('AU2017-EDB (Adjusted)'!J1000,)</f>
        <v>1300</v>
      </c>
    </row>
    <row r="991" spans="1:6" x14ac:dyDescent="0.25">
      <c r="A991" s="60" t="str">
        <f>'AU2017-EDB (Adjusted)'!A1001</f>
        <v>Meremere</v>
      </c>
      <c r="B991" s="60" t="str">
        <f>'AU2017-EDB (Adjusted)'!E1001</f>
        <v>WEL Networks</v>
      </c>
      <c r="C991" s="60" t="str">
        <f>IFERROR('AU2017-EDB (Adjusted)'!F1001,)</f>
        <v>Waikato district</v>
      </c>
      <c r="D991" s="65">
        <f>IFERROR('AU2017-EDB (Adjusted)'!H1001,)</f>
        <v>510</v>
      </c>
      <c r="E991" s="65">
        <f>IFERROR('AU2017-EDB (Adjusted)'!I1001,)</f>
        <v>510</v>
      </c>
      <c r="F991" s="65">
        <f>IFERROR('AU2017-EDB (Adjusted)'!J1001,)</f>
        <v>510</v>
      </c>
    </row>
    <row r="992" spans="1:6" x14ac:dyDescent="0.25">
      <c r="A992" s="60" t="str">
        <f>'AU2017-EDB (Adjusted)'!A1002</f>
        <v>Pukehangi South</v>
      </c>
      <c r="B992" s="60" t="str">
        <f>'AU2017-EDB (Adjusted)'!E1002</f>
        <v>Unison Networks</v>
      </c>
      <c r="C992" s="60" t="str">
        <f>IFERROR('AU2017-EDB (Adjusted)'!F1002,)</f>
        <v>Rotorua district</v>
      </c>
      <c r="D992" s="65">
        <f>IFERROR('AU2017-EDB (Adjusted)'!H1002,)</f>
        <v>3060</v>
      </c>
      <c r="E992" s="65">
        <f>IFERROR('AU2017-EDB (Adjusted)'!I1002,)</f>
        <v>3080</v>
      </c>
      <c r="F992" s="65">
        <f>IFERROR('AU2017-EDB (Adjusted)'!J1002,)</f>
        <v>3090</v>
      </c>
    </row>
    <row r="993" spans="1:6" x14ac:dyDescent="0.25">
      <c r="A993" s="60" t="str">
        <f>'AU2017-EDB (Adjusted)'!A1003</f>
        <v>Huntly West</v>
      </c>
      <c r="B993" s="60" t="str">
        <f>'AU2017-EDB (Adjusted)'!E1003</f>
        <v>WEL Networks</v>
      </c>
      <c r="C993" s="60" t="str">
        <f>IFERROR('AU2017-EDB (Adjusted)'!F1003,)</f>
        <v>Waikato district</v>
      </c>
      <c r="D993" s="65">
        <f>IFERROR('AU2017-EDB (Adjusted)'!H1003,)</f>
        <v>3190</v>
      </c>
      <c r="E993" s="65">
        <f>IFERROR('AU2017-EDB (Adjusted)'!I1003,)</f>
        <v>3260</v>
      </c>
      <c r="F993" s="65">
        <f>IFERROR('AU2017-EDB (Adjusted)'!J1003,)</f>
        <v>3310</v>
      </c>
    </row>
    <row r="994" spans="1:6" x14ac:dyDescent="0.25">
      <c r="A994" s="60" t="str">
        <f>'AU2017-EDB (Adjusted)'!A1004</f>
        <v>Huntly East</v>
      </c>
      <c r="B994" s="60" t="str">
        <f>'AU2017-EDB (Adjusted)'!E1004</f>
        <v>WEL Networks</v>
      </c>
      <c r="C994" s="60" t="str">
        <f>IFERROR('AU2017-EDB (Adjusted)'!F1004,)</f>
        <v>Waikato district</v>
      </c>
      <c r="D994" s="65">
        <f>IFERROR('AU2017-EDB (Adjusted)'!H1004,)</f>
        <v>4670</v>
      </c>
      <c r="E994" s="65">
        <f>IFERROR('AU2017-EDB (Adjusted)'!I1004,)</f>
        <v>4710</v>
      </c>
      <c r="F994" s="65">
        <f>IFERROR('AU2017-EDB (Adjusted)'!J1004,)</f>
        <v>4750</v>
      </c>
    </row>
    <row r="995" spans="1:6" x14ac:dyDescent="0.25">
      <c r="A995" s="60" t="str">
        <f>'AU2017-EDB (Adjusted)'!A1005</f>
        <v>Leamington West</v>
      </c>
      <c r="B995" s="60" t="str">
        <f>'AU2017-EDB (Adjusted)'!E1005</f>
        <v>Waipa Networks</v>
      </c>
      <c r="C995" s="60" t="str">
        <f>IFERROR('AU2017-EDB (Adjusted)'!F1005,)</f>
        <v>Waipa district</v>
      </c>
      <c r="D995" s="65">
        <f>IFERROR('AU2017-EDB (Adjusted)'!H1005,)</f>
        <v>4040</v>
      </c>
      <c r="E995" s="65">
        <f>IFERROR('AU2017-EDB (Adjusted)'!I1005,)</f>
        <v>4190</v>
      </c>
      <c r="F995" s="65">
        <f>IFERROR('AU2017-EDB (Adjusted)'!J1005,)</f>
        <v>4270</v>
      </c>
    </row>
    <row r="996" spans="1:6" x14ac:dyDescent="0.25">
      <c r="A996" s="60" t="str">
        <f>'AU2017-EDB (Adjusted)'!A1006</f>
        <v>Ohaupo</v>
      </c>
      <c r="B996" s="60" t="str">
        <f>'AU2017-EDB (Adjusted)'!E1006</f>
        <v>Waipa Networks</v>
      </c>
      <c r="C996" s="60" t="str">
        <f>IFERROR('AU2017-EDB (Adjusted)'!F1006,)</f>
        <v>Waipa district</v>
      </c>
      <c r="D996" s="65">
        <f>IFERROR('AU2017-EDB (Adjusted)'!H1006,)</f>
        <v>570</v>
      </c>
      <c r="E996" s="65">
        <f>IFERROR('AU2017-EDB (Adjusted)'!I1006,)</f>
        <v>590</v>
      </c>
      <c r="F996" s="65">
        <f>IFERROR('AU2017-EDB (Adjusted)'!J1006,)</f>
        <v>600</v>
      </c>
    </row>
    <row r="997" spans="1:6" x14ac:dyDescent="0.25">
      <c r="A997" s="60" t="str">
        <f>'AU2017-EDB (Adjusted)'!A1007</f>
        <v>Kihikihi</v>
      </c>
      <c r="B997" s="60" t="str">
        <f>'AU2017-EDB (Adjusted)'!E1007</f>
        <v>Waipa Networks</v>
      </c>
      <c r="C997" s="60" t="str">
        <f>IFERROR('AU2017-EDB (Adjusted)'!F1007,)</f>
        <v>Waipa district</v>
      </c>
      <c r="D997" s="65">
        <f>IFERROR('AU2017-EDB (Adjusted)'!H1007,)</f>
        <v>2210</v>
      </c>
      <c r="E997" s="65">
        <f>IFERROR('AU2017-EDB (Adjusted)'!I1007,)</f>
        <v>2260</v>
      </c>
      <c r="F997" s="65">
        <f>IFERROR('AU2017-EDB (Adjusted)'!J1007,)</f>
        <v>2300</v>
      </c>
    </row>
    <row r="998" spans="1:6" x14ac:dyDescent="0.25">
      <c r="A998" s="60" t="str">
        <f>'AU2017-EDB (Adjusted)'!A1008</f>
        <v>Temple View</v>
      </c>
      <c r="B998" s="60" t="str">
        <f>'AU2017-EDB (Adjusted)'!E1008</f>
        <v>WEL Networks</v>
      </c>
      <c r="C998" s="60" t="str">
        <f>IFERROR('AU2017-EDB (Adjusted)'!F1008,)</f>
        <v>Hamilton city</v>
      </c>
      <c r="D998" s="65">
        <f>IFERROR('AU2017-EDB (Adjusted)'!H1008,)</f>
        <v>1430</v>
      </c>
      <c r="E998" s="65">
        <f>IFERROR('AU2017-EDB (Adjusted)'!I1008,)</f>
        <v>1600</v>
      </c>
      <c r="F998" s="65">
        <f>IFERROR('AU2017-EDB (Adjusted)'!J1008,)</f>
        <v>1770</v>
      </c>
    </row>
    <row r="999" spans="1:6" x14ac:dyDescent="0.25">
      <c r="A999" s="60" t="str">
        <f>'AU2017-EDB (Adjusted)'!A1009</f>
        <v>Hamilton East</v>
      </c>
      <c r="B999" s="60" t="str">
        <f>'AU2017-EDB (Adjusted)'!E1009</f>
        <v>WEL Networks</v>
      </c>
      <c r="C999" s="60" t="str">
        <f>IFERROR('AU2017-EDB (Adjusted)'!F1009,)</f>
        <v>Hamilton city</v>
      </c>
      <c r="D999" s="65">
        <f>IFERROR('AU2017-EDB (Adjusted)'!H1009,)</f>
        <v>4470</v>
      </c>
      <c r="E999" s="65">
        <f>IFERROR('AU2017-EDB (Adjusted)'!I1009,)</f>
        <v>4720</v>
      </c>
      <c r="F999" s="65">
        <f>IFERROR('AU2017-EDB (Adjusted)'!J1009,)</f>
        <v>4890</v>
      </c>
    </row>
    <row r="1000" spans="1:6" x14ac:dyDescent="0.25">
      <c r="A1000" s="60" t="str">
        <f>'AU2017-EDB (Adjusted)'!A1010</f>
        <v>Te Kowhai</v>
      </c>
      <c r="B1000" s="60" t="str">
        <f>'AU2017-EDB (Adjusted)'!E1010</f>
        <v>WEL Networks</v>
      </c>
      <c r="C1000" s="60" t="str">
        <f>IFERROR('AU2017-EDB (Adjusted)'!F1010,)</f>
        <v>Waikato district</v>
      </c>
      <c r="D1000" s="65">
        <f>IFERROR('AU2017-EDB (Adjusted)'!H1010,)</f>
        <v>1770</v>
      </c>
      <c r="E1000" s="65">
        <f>IFERROR('AU2017-EDB (Adjusted)'!I1010,)</f>
        <v>1970</v>
      </c>
      <c r="F1000" s="65">
        <f>IFERROR('AU2017-EDB (Adjusted)'!J1010,)</f>
        <v>2170</v>
      </c>
    </row>
    <row r="1001" spans="1:6" x14ac:dyDescent="0.25">
      <c r="A1001" s="60" t="str">
        <f>'AU2017-EDB (Adjusted)'!A1011</f>
        <v>Ngahinapouri</v>
      </c>
      <c r="B1001" s="60" t="str">
        <f>'AU2017-EDB (Adjusted)'!E1011</f>
        <v>WEL Networks</v>
      </c>
      <c r="C1001" s="60" t="str">
        <f>IFERROR('AU2017-EDB (Adjusted)'!F1011,)</f>
        <v>Waipa district</v>
      </c>
      <c r="D1001" s="65">
        <f>IFERROR('AU2017-EDB (Adjusted)'!H1011,)</f>
        <v>2420</v>
      </c>
      <c r="E1001" s="65">
        <f>IFERROR('AU2017-EDB (Adjusted)'!I1011,)</f>
        <v>2590</v>
      </c>
      <c r="F1001" s="65">
        <f>IFERROR('AU2017-EDB (Adjusted)'!J1011,)</f>
        <v>2760</v>
      </c>
    </row>
    <row r="1002" spans="1:6" x14ac:dyDescent="0.25">
      <c r="A1002" s="60" t="str">
        <f>'AU2017-EDB (Adjusted)'!A1012</f>
        <v>Lake Cameron</v>
      </c>
      <c r="B1002" s="60" t="str">
        <f>'AU2017-EDB (Adjusted)'!E1012</f>
        <v>WEL Networks</v>
      </c>
      <c r="C1002" s="60" t="str">
        <f>IFERROR('AU2017-EDB (Adjusted)'!F1012,)</f>
        <v>Waipa district</v>
      </c>
      <c r="D1002" s="65">
        <f>IFERROR('AU2017-EDB (Adjusted)'!H1012,)</f>
        <v>1350</v>
      </c>
      <c r="E1002" s="65">
        <f>IFERROR('AU2017-EDB (Adjusted)'!I1012,)</f>
        <v>1460</v>
      </c>
      <c r="F1002" s="65">
        <f>IFERROR('AU2017-EDB (Adjusted)'!J1012,)</f>
        <v>1580</v>
      </c>
    </row>
    <row r="1003" spans="1:6" x14ac:dyDescent="0.25">
      <c r="A1003" s="60" t="str">
        <f>'AU2017-EDB (Adjusted)'!A1013</f>
        <v>Horotiu</v>
      </c>
      <c r="B1003" s="60" t="str">
        <f>'AU2017-EDB (Adjusted)'!E1013</f>
        <v>WEL Networks</v>
      </c>
      <c r="C1003" s="60" t="str">
        <f>IFERROR('AU2017-EDB (Adjusted)'!F1013,)</f>
        <v>Waikato district</v>
      </c>
      <c r="D1003" s="65">
        <f>IFERROR('AU2017-EDB (Adjusted)'!H1013,)</f>
        <v>960</v>
      </c>
      <c r="E1003" s="65">
        <f>IFERROR('AU2017-EDB (Adjusted)'!I1013,)</f>
        <v>1060</v>
      </c>
      <c r="F1003" s="65">
        <f>IFERROR('AU2017-EDB (Adjusted)'!J1013,)</f>
        <v>1150</v>
      </c>
    </row>
    <row r="1004" spans="1:6" x14ac:dyDescent="0.25">
      <c r="A1004" s="60" t="str">
        <f>'AU2017-EDB (Adjusted)'!A1014</f>
        <v>Lake Ngaroto</v>
      </c>
      <c r="B1004" s="60" t="str">
        <f>'AU2017-EDB (Adjusted)'!E1014</f>
        <v>Waipa Networks</v>
      </c>
      <c r="C1004" s="60" t="str">
        <f>IFERROR('AU2017-EDB (Adjusted)'!F1014,)</f>
        <v>Waipa district</v>
      </c>
      <c r="D1004" s="65">
        <f>IFERROR('AU2017-EDB (Adjusted)'!H1014,)</f>
        <v>630</v>
      </c>
      <c r="E1004" s="65">
        <f>IFERROR('AU2017-EDB (Adjusted)'!I1014,)</f>
        <v>680</v>
      </c>
      <c r="F1004" s="65">
        <f>IFERROR('AU2017-EDB (Adjusted)'!J1014,)</f>
        <v>720</v>
      </c>
    </row>
    <row r="1005" spans="1:6" x14ac:dyDescent="0.25">
      <c r="A1005" s="60" t="str">
        <f>'AU2017-EDB (Adjusted)'!A1015</f>
        <v>Pukerimu</v>
      </c>
      <c r="B1005" s="60" t="str">
        <f>'AU2017-EDB (Adjusted)'!E1015</f>
        <v>Waipa Networks</v>
      </c>
      <c r="C1005" s="60" t="str">
        <f>IFERROR('AU2017-EDB (Adjusted)'!F1015,)</f>
        <v>Waipa district</v>
      </c>
      <c r="D1005" s="65">
        <f>IFERROR('AU2017-EDB (Adjusted)'!H1015,)</f>
        <v>1000</v>
      </c>
      <c r="E1005" s="65">
        <f>IFERROR('AU2017-EDB (Adjusted)'!I1015,)</f>
        <v>1280</v>
      </c>
      <c r="F1005" s="65">
        <f>IFERROR('AU2017-EDB (Adjusted)'!J1015,)</f>
        <v>1410</v>
      </c>
    </row>
    <row r="1006" spans="1:6" x14ac:dyDescent="0.25">
      <c r="A1006" s="60" t="str">
        <f>'AU2017-EDB (Adjusted)'!A1016</f>
        <v>Hampstead</v>
      </c>
      <c r="B1006" s="60" t="str">
        <f>'AU2017-EDB (Adjusted)'!E1016</f>
        <v>EA Networks</v>
      </c>
      <c r="C1006" s="60" t="str">
        <f>IFERROR('AU2017-EDB (Adjusted)'!F1016,)</f>
        <v>Ashburton district</v>
      </c>
      <c r="D1006" s="65">
        <f>IFERROR('AU2017-EDB (Adjusted)'!H1016,)</f>
        <v>3040</v>
      </c>
      <c r="E1006" s="65">
        <f>IFERROR('AU2017-EDB (Adjusted)'!I1016,)</f>
        <v>3180</v>
      </c>
      <c r="F1006" s="65">
        <f>IFERROR('AU2017-EDB (Adjusted)'!J1016,)</f>
        <v>3330</v>
      </c>
    </row>
    <row r="1007" spans="1:6" x14ac:dyDescent="0.25">
      <c r="A1007" s="60" t="str">
        <f>'AU2017-EDB (Adjusted)'!A1017</f>
        <v>Te Rahu</v>
      </c>
      <c r="B1007" s="60" t="str">
        <f>'AU2017-EDB (Adjusted)'!E1017</f>
        <v>Waipa Networks</v>
      </c>
      <c r="C1007" s="60" t="str">
        <f>IFERROR('AU2017-EDB (Adjusted)'!F1017,)</f>
        <v>Waipa district</v>
      </c>
      <c r="D1007" s="65">
        <f>IFERROR('AU2017-EDB (Adjusted)'!H1017,)</f>
        <v>1080</v>
      </c>
      <c r="E1007" s="65">
        <f>IFERROR('AU2017-EDB (Adjusted)'!I1017,)</f>
        <v>1180</v>
      </c>
      <c r="F1007" s="65">
        <f>IFERROR('AU2017-EDB (Adjusted)'!J1017,)</f>
        <v>1280</v>
      </c>
    </row>
    <row r="1008" spans="1:6" x14ac:dyDescent="0.25">
      <c r="A1008" s="60" t="str">
        <f>'AU2017-EDB (Adjusted)'!A1018</f>
        <v>Ngaruawahia</v>
      </c>
      <c r="B1008" s="60" t="str">
        <f>'AU2017-EDB (Adjusted)'!E1018</f>
        <v>WEL Networks</v>
      </c>
      <c r="C1008" s="60" t="str">
        <f>IFERROR('AU2017-EDB (Adjusted)'!F1018,)</f>
        <v>Waikato district</v>
      </c>
      <c r="D1008" s="65">
        <f>IFERROR('AU2017-EDB (Adjusted)'!H1018,)</f>
        <v>6130</v>
      </c>
      <c r="E1008" s="65">
        <f>IFERROR('AU2017-EDB (Adjusted)'!I1018,)</f>
        <v>6520</v>
      </c>
      <c r="F1008" s="65">
        <f>IFERROR('AU2017-EDB (Adjusted)'!J1018,)</f>
        <v>6820</v>
      </c>
    </row>
    <row r="1009" spans="1:6" x14ac:dyDescent="0.25">
      <c r="A1009" s="60" t="str">
        <f>'AU2017-EDB (Adjusted)'!A1019</f>
        <v>Hillcrest West</v>
      </c>
      <c r="B1009" s="60" t="str">
        <f>'AU2017-EDB (Adjusted)'!E1019</f>
        <v>WEL Networks</v>
      </c>
      <c r="C1009" s="60" t="str">
        <f>IFERROR('AU2017-EDB (Adjusted)'!F1019,)</f>
        <v>Hamilton city</v>
      </c>
      <c r="D1009" s="65">
        <f>IFERROR('AU2017-EDB (Adjusted)'!H1019,)</f>
        <v>4080</v>
      </c>
      <c r="E1009" s="65">
        <f>IFERROR('AU2017-EDB (Adjusted)'!I1019,)</f>
        <v>4220</v>
      </c>
      <c r="F1009" s="65">
        <f>IFERROR('AU2017-EDB (Adjusted)'!J1019,)</f>
        <v>4280</v>
      </c>
    </row>
    <row r="1010" spans="1:6" x14ac:dyDescent="0.25">
      <c r="A1010" s="60" t="str">
        <f>'AU2017-EDB (Adjusted)'!A1020</f>
        <v>Bryant</v>
      </c>
      <c r="B1010" s="60" t="str">
        <f>'AU2017-EDB (Adjusted)'!E1020</f>
        <v>WEL Networks</v>
      </c>
      <c r="C1010" s="60" t="str">
        <f>IFERROR('AU2017-EDB (Adjusted)'!F1020,)</f>
        <v>Hamilton city</v>
      </c>
      <c r="D1010" s="65">
        <f>IFERROR('AU2017-EDB (Adjusted)'!H1020,)</f>
        <v>6470</v>
      </c>
      <c r="E1010" s="65">
        <f>IFERROR('AU2017-EDB (Adjusted)'!I1020,)</f>
        <v>6610</v>
      </c>
      <c r="F1010" s="65">
        <f>IFERROR('AU2017-EDB (Adjusted)'!J1020,)</f>
        <v>6720</v>
      </c>
    </row>
    <row r="1011" spans="1:6" x14ac:dyDescent="0.25">
      <c r="A1011" s="60" t="str">
        <f>'AU2017-EDB (Adjusted)'!A1021</f>
        <v>Pukete</v>
      </c>
      <c r="B1011" s="60" t="str">
        <f>'AU2017-EDB (Adjusted)'!E1021</f>
        <v>WEL Networks</v>
      </c>
      <c r="C1011" s="60" t="str">
        <f>IFERROR('AU2017-EDB (Adjusted)'!F1021,)</f>
        <v>Hamilton city</v>
      </c>
      <c r="D1011" s="65">
        <f>IFERROR('AU2017-EDB (Adjusted)'!H1021,)</f>
        <v>2580</v>
      </c>
      <c r="E1011" s="65">
        <f>IFERROR('AU2017-EDB (Adjusted)'!I1021,)</f>
        <v>2630</v>
      </c>
      <c r="F1011" s="65">
        <f>IFERROR('AU2017-EDB (Adjusted)'!J1021,)</f>
        <v>2670</v>
      </c>
    </row>
    <row r="1012" spans="1:6" x14ac:dyDescent="0.25">
      <c r="A1012" s="60" t="str">
        <f>'AU2017-EDB (Adjusted)'!A1022</f>
        <v>Te Rapa</v>
      </c>
      <c r="B1012" s="60" t="str">
        <f>'AU2017-EDB (Adjusted)'!E1022</f>
        <v>WEL Networks</v>
      </c>
      <c r="C1012" s="60" t="str">
        <f>IFERROR('AU2017-EDB (Adjusted)'!F1022,)</f>
        <v>Hamilton city</v>
      </c>
      <c r="D1012" s="65">
        <f>IFERROR('AU2017-EDB (Adjusted)'!H1022,)</f>
        <v>390</v>
      </c>
      <c r="E1012" s="65">
        <f>IFERROR('AU2017-EDB (Adjusted)'!I1022,)</f>
        <v>450</v>
      </c>
      <c r="F1012" s="65">
        <f>IFERROR('AU2017-EDB (Adjusted)'!J1022,)</f>
        <v>510</v>
      </c>
    </row>
    <row r="1013" spans="1:6" x14ac:dyDescent="0.25">
      <c r="A1013" s="60" t="str">
        <f>'AU2017-EDB (Adjusted)'!A1023</f>
        <v>Burbush</v>
      </c>
      <c r="B1013" s="60" t="str">
        <f>'AU2017-EDB (Adjusted)'!E1023</f>
        <v>WEL Networks</v>
      </c>
      <c r="C1013" s="60" t="str">
        <f>IFERROR('AU2017-EDB (Adjusted)'!F1023,)</f>
        <v>Hamilton city</v>
      </c>
      <c r="D1013" s="65">
        <f>IFERROR('AU2017-EDB (Adjusted)'!H1023,)</f>
        <v>190</v>
      </c>
      <c r="E1013" s="65">
        <f>IFERROR('AU2017-EDB (Adjusted)'!I1023,)</f>
        <v>500</v>
      </c>
      <c r="F1013" s="65">
        <f>IFERROR('AU2017-EDB (Adjusted)'!J1023,)</f>
        <v>2610</v>
      </c>
    </row>
    <row r="1014" spans="1:6" x14ac:dyDescent="0.25">
      <c r="A1014" s="60" t="str">
        <f>'AU2017-EDB (Adjusted)'!A1024</f>
        <v>Te Kawa</v>
      </c>
      <c r="B1014" s="60" t="str">
        <f>'AU2017-EDB (Adjusted)'!E1024</f>
        <v>Waipa Networks</v>
      </c>
      <c r="C1014" s="60" t="str">
        <f>IFERROR('AU2017-EDB (Adjusted)'!F1024,)</f>
        <v>Otorohanga district</v>
      </c>
      <c r="D1014" s="65">
        <f>IFERROR('AU2017-EDB (Adjusted)'!H1024,)</f>
        <v>520</v>
      </c>
      <c r="E1014" s="65">
        <f>IFERROR('AU2017-EDB (Adjusted)'!I1024,)</f>
        <v>560</v>
      </c>
      <c r="F1014" s="65">
        <f>IFERROR('AU2017-EDB (Adjusted)'!J1024,)</f>
        <v>560</v>
      </c>
    </row>
    <row r="1015" spans="1:6" x14ac:dyDescent="0.25">
      <c r="A1015" s="60" t="str">
        <f>'AU2017-EDB (Adjusted)'!A1025</f>
        <v>Otorohanga Rural East</v>
      </c>
      <c r="B1015" s="60" t="str">
        <f>'AU2017-EDB (Adjusted)'!E1025</f>
        <v>The Lines Company</v>
      </c>
      <c r="C1015" s="60" t="str">
        <f>IFERROR('AU2017-EDB (Adjusted)'!F1025,)</f>
        <v>Otorohanga district</v>
      </c>
      <c r="D1015" s="65">
        <f>IFERROR('AU2017-EDB (Adjusted)'!H1025,)</f>
        <v>4590</v>
      </c>
      <c r="E1015" s="65">
        <f>IFERROR('AU2017-EDB (Adjusted)'!I1025,)</f>
        <v>4900</v>
      </c>
      <c r="F1015" s="65">
        <f>IFERROR('AU2017-EDB (Adjusted)'!J1025,)</f>
        <v>4960</v>
      </c>
    </row>
    <row r="1016" spans="1:6" x14ac:dyDescent="0.25">
      <c r="A1016" s="60" t="str">
        <f>'AU2017-EDB (Adjusted)'!A1026</f>
        <v>Rotokauri</v>
      </c>
      <c r="B1016" s="60" t="str">
        <f>'AU2017-EDB (Adjusted)'!E1026</f>
        <v>WEL Networks</v>
      </c>
      <c r="C1016" s="60" t="str">
        <f>IFERROR('AU2017-EDB (Adjusted)'!F1026,)</f>
        <v>Hamilton city</v>
      </c>
      <c r="D1016" s="65">
        <f>IFERROR('AU2017-EDB (Adjusted)'!H1026,)</f>
        <v>290</v>
      </c>
      <c r="E1016" s="65">
        <f>IFERROR('AU2017-EDB (Adjusted)'!I1026,)</f>
        <v>560</v>
      </c>
      <c r="F1016" s="65">
        <f>IFERROR('AU2017-EDB (Adjusted)'!J1026,)</f>
        <v>1430</v>
      </c>
    </row>
    <row r="1017" spans="1:6" x14ac:dyDescent="0.25">
      <c r="A1017" s="60" t="str">
        <f>'AU2017-EDB (Adjusted)'!A1027</f>
        <v>Nawton</v>
      </c>
      <c r="B1017" s="60" t="str">
        <f>'AU2017-EDB (Adjusted)'!E1027</f>
        <v>WEL Networks</v>
      </c>
      <c r="C1017" s="60" t="str">
        <f>IFERROR('AU2017-EDB (Adjusted)'!F1027,)</f>
        <v>Hamilton city</v>
      </c>
      <c r="D1017" s="65">
        <f>IFERROR('AU2017-EDB (Adjusted)'!H1027,)</f>
        <v>5010</v>
      </c>
      <c r="E1017" s="65">
        <f>IFERROR('AU2017-EDB (Adjusted)'!I1027,)</f>
        <v>5120</v>
      </c>
      <c r="F1017" s="65">
        <f>IFERROR('AU2017-EDB (Adjusted)'!J1027,)</f>
        <v>5240</v>
      </c>
    </row>
    <row r="1018" spans="1:6" x14ac:dyDescent="0.25">
      <c r="A1018" s="60" t="str">
        <f>'AU2017-EDB (Adjusted)'!A1028</f>
        <v>Crawshaw</v>
      </c>
      <c r="B1018" s="60" t="str">
        <f>'AU2017-EDB (Adjusted)'!E1028</f>
        <v>WEL Networks</v>
      </c>
      <c r="C1018" s="60" t="str">
        <f>IFERROR('AU2017-EDB (Adjusted)'!F1028,)</f>
        <v>Hamilton city</v>
      </c>
      <c r="D1018" s="65">
        <f>IFERROR('AU2017-EDB (Adjusted)'!H1028,)</f>
        <v>3230</v>
      </c>
      <c r="E1018" s="65">
        <f>IFERROR('AU2017-EDB (Adjusted)'!I1028,)</f>
        <v>3300</v>
      </c>
      <c r="F1018" s="65">
        <f>IFERROR('AU2017-EDB (Adjusted)'!J1028,)</f>
        <v>3360</v>
      </c>
    </row>
    <row r="1019" spans="1:6" x14ac:dyDescent="0.25">
      <c r="A1019" s="60" t="str">
        <f>'AU2017-EDB (Adjusted)'!A1029</f>
        <v>Brymer</v>
      </c>
      <c r="B1019" s="60" t="str">
        <f>'AU2017-EDB (Adjusted)'!E1029</f>
        <v>WEL Networks</v>
      </c>
      <c r="C1019" s="60" t="str">
        <f>IFERROR('AU2017-EDB (Adjusted)'!F1029,)</f>
        <v>Hamilton city</v>
      </c>
      <c r="D1019" s="65">
        <f>IFERROR('AU2017-EDB (Adjusted)'!H1029,)</f>
        <v>3180</v>
      </c>
      <c r="E1019" s="65">
        <f>IFERROR('AU2017-EDB (Adjusted)'!I1029,)</f>
        <v>3380</v>
      </c>
      <c r="F1019" s="65">
        <f>IFERROR('AU2017-EDB (Adjusted)'!J1029,)</f>
        <v>3470</v>
      </c>
    </row>
    <row r="1020" spans="1:6" x14ac:dyDescent="0.25">
      <c r="A1020" s="60" t="str">
        <f>'AU2017-EDB (Adjusted)'!A1030</f>
        <v>Mairehau</v>
      </c>
      <c r="B1020" s="60" t="str">
        <f>'AU2017-EDB (Adjusted)'!E1030</f>
        <v>Orion NZ</v>
      </c>
      <c r="C1020" s="60" t="str">
        <f>IFERROR('AU2017-EDB (Adjusted)'!F1030,)</f>
        <v>Christchurch city</v>
      </c>
      <c r="D1020" s="65">
        <f>IFERROR('AU2017-EDB (Adjusted)'!H1030,)</f>
        <v>3250</v>
      </c>
      <c r="E1020" s="65">
        <f>IFERROR('AU2017-EDB (Adjusted)'!I1030,)</f>
        <v>3260</v>
      </c>
      <c r="F1020" s="65">
        <f>IFERROR('AU2017-EDB (Adjusted)'!J1030,)</f>
        <v>3260</v>
      </c>
    </row>
    <row r="1021" spans="1:6" x14ac:dyDescent="0.25">
      <c r="A1021" s="60" t="str">
        <f>'AU2017-EDB (Adjusted)'!A1031</f>
        <v>Dinsdale North</v>
      </c>
      <c r="B1021" s="60" t="str">
        <f>'AU2017-EDB (Adjusted)'!E1031</f>
        <v>WEL Networks</v>
      </c>
      <c r="C1021" s="60" t="str">
        <f>IFERROR('AU2017-EDB (Adjusted)'!F1031,)</f>
        <v>Hamilton city</v>
      </c>
      <c r="D1021" s="65">
        <f>IFERROR('AU2017-EDB (Adjusted)'!H1031,)</f>
        <v>4620</v>
      </c>
      <c r="E1021" s="65">
        <f>IFERROR('AU2017-EDB (Adjusted)'!I1031,)</f>
        <v>4830</v>
      </c>
      <c r="F1021" s="65">
        <f>IFERROR('AU2017-EDB (Adjusted)'!J1031,)</f>
        <v>4920</v>
      </c>
    </row>
    <row r="1022" spans="1:6" x14ac:dyDescent="0.25">
      <c r="A1022" s="60" t="str">
        <f>'AU2017-EDB (Adjusted)'!A1032</f>
        <v>Dinsdale South</v>
      </c>
      <c r="B1022" s="60" t="str">
        <f>'AU2017-EDB (Adjusted)'!E1032</f>
        <v>WEL Networks</v>
      </c>
      <c r="C1022" s="60" t="str">
        <f>IFERROR('AU2017-EDB (Adjusted)'!F1032,)</f>
        <v>Hamilton city</v>
      </c>
      <c r="D1022" s="65">
        <f>IFERROR('AU2017-EDB (Adjusted)'!H1032,)</f>
        <v>4680</v>
      </c>
      <c r="E1022" s="65">
        <f>IFERROR('AU2017-EDB (Adjusted)'!I1032,)</f>
        <v>4920</v>
      </c>
      <c r="F1022" s="65">
        <f>IFERROR('AU2017-EDB (Adjusted)'!J1032,)</f>
        <v>4950</v>
      </c>
    </row>
    <row r="1023" spans="1:6" x14ac:dyDescent="0.25">
      <c r="A1023" s="60" t="str">
        <f>'AU2017-EDB (Adjusted)'!A1033</f>
        <v>Beerescourt</v>
      </c>
      <c r="B1023" s="60" t="str">
        <f>'AU2017-EDB (Adjusted)'!E1033</f>
        <v>WEL Networks</v>
      </c>
      <c r="C1023" s="60" t="str">
        <f>IFERROR('AU2017-EDB (Adjusted)'!F1033,)</f>
        <v>Hamilton city</v>
      </c>
      <c r="D1023" s="65">
        <f>IFERROR('AU2017-EDB (Adjusted)'!H1033,)</f>
        <v>3540</v>
      </c>
      <c r="E1023" s="65">
        <f>IFERROR('AU2017-EDB (Adjusted)'!I1033,)</f>
        <v>3630</v>
      </c>
      <c r="F1023" s="65">
        <f>IFERROR('AU2017-EDB (Adjusted)'!J1033,)</f>
        <v>3730</v>
      </c>
    </row>
    <row r="1024" spans="1:6" x14ac:dyDescent="0.25">
      <c r="A1024" s="60" t="str">
        <f>'AU2017-EDB (Adjusted)'!A1034</f>
        <v>Roslyn</v>
      </c>
      <c r="B1024" s="60" t="str">
        <f>'AU2017-EDB (Adjusted)'!E1034</f>
        <v>Powerco</v>
      </c>
      <c r="C1024" s="60" t="str">
        <f>IFERROR('AU2017-EDB (Adjusted)'!F1034,)</f>
        <v>Palmerston North city</v>
      </c>
      <c r="D1024" s="65">
        <f>IFERROR('AU2017-EDB (Adjusted)'!H1034,)</f>
        <v>6130</v>
      </c>
      <c r="E1024" s="65">
        <f>IFERROR('AU2017-EDB (Adjusted)'!I1034,)</f>
        <v>6300</v>
      </c>
      <c r="F1024" s="65">
        <f>IFERROR('AU2017-EDB (Adjusted)'!J1034,)</f>
        <v>6400</v>
      </c>
    </row>
    <row r="1025" spans="1:6" x14ac:dyDescent="0.25">
      <c r="A1025" s="60" t="str">
        <f>'AU2017-EDB (Adjusted)'!A1035</f>
        <v>Maeroa</v>
      </c>
      <c r="B1025" s="60" t="str">
        <f>'AU2017-EDB (Adjusted)'!E1035</f>
        <v>WEL Networks</v>
      </c>
      <c r="C1025" s="60" t="str">
        <f>IFERROR('AU2017-EDB (Adjusted)'!F1035,)</f>
        <v>Hamilton city</v>
      </c>
      <c r="D1025" s="65">
        <f>IFERROR('AU2017-EDB (Adjusted)'!H1035,)</f>
        <v>4080</v>
      </c>
      <c r="E1025" s="65">
        <f>IFERROR('AU2017-EDB (Adjusted)'!I1035,)</f>
        <v>4180</v>
      </c>
      <c r="F1025" s="65">
        <f>IFERROR('AU2017-EDB (Adjusted)'!J1035,)</f>
        <v>4260</v>
      </c>
    </row>
    <row r="1026" spans="1:6" x14ac:dyDescent="0.25">
      <c r="A1026" s="60" t="str">
        <f>'AU2017-EDB (Adjusted)'!A1036</f>
        <v>Frankton Junction</v>
      </c>
      <c r="B1026" s="60" t="str">
        <f>'AU2017-EDB (Adjusted)'!E1036</f>
        <v>WEL Networks</v>
      </c>
      <c r="C1026" s="60" t="str">
        <f>IFERROR('AU2017-EDB (Adjusted)'!F1036,)</f>
        <v>Hamilton city</v>
      </c>
      <c r="D1026" s="65">
        <f>IFERROR('AU2017-EDB (Adjusted)'!H1036,)</f>
        <v>2190</v>
      </c>
      <c r="E1026" s="65">
        <f>IFERROR('AU2017-EDB (Adjusted)'!I1036,)</f>
        <v>2230</v>
      </c>
      <c r="F1026" s="65">
        <f>IFERROR('AU2017-EDB (Adjusted)'!J1036,)</f>
        <v>2280</v>
      </c>
    </row>
    <row r="1027" spans="1:6" x14ac:dyDescent="0.25">
      <c r="A1027" s="60" t="str">
        <f>'AU2017-EDB (Adjusted)'!A1037</f>
        <v>Fenton</v>
      </c>
      <c r="B1027" s="60" t="str">
        <f>'AU2017-EDB (Adjusted)'!E1037</f>
        <v>Unison Networks</v>
      </c>
      <c r="C1027" s="60" t="str">
        <f>IFERROR('AU2017-EDB (Adjusted)'!F1037,)</f>
        <v>Rotorua district</v>
      </c>
      <c r="D1027" s="65">
        <f>IFERROR('AU2017-EDB (Adjusted)'!H1037,)</f>
        <v>1560</v>
      </c>
      <c r="E1027" s="65">
        <f>IFERROR('AU2017-EDB (Adjusted)'!I1037,)</f>
        <v>1610</v>
      </c>
      <c r="F1027" s="65">
        <f>IFERROR('AU2017-EDB (Adjusted)'!J1037,)</f>
        <v>1670</v>
      </c>
    </row>
    <row r="1028" spans="1:6" x14ac:dyDescent="0.25">
      <c r="A1028" s="60" t="str">
        <f>'AU2017-EDB (Adjusted)'!A1038</f>
        <v>Swarbrick</v>
      </c>
      <c r="B1028" s="60" t="str">
        <f>'AU2017-EDB (Adjusted)'!E1038</f>
        <v>WEL Networks</v>
      </c>
      <c r="C1028" s="60" t="str">
        <f>IFERROR('AU2017-EDB (Adjusted)'!F1038,)</f>
        <v>Hamilton city</v>
      </c>
      <c r="D1028" s="65">
        <f>IFERROR('AU2017-EDB (Adjusted)'!H1038,)</f>
        <v>5630</v>
      </c>
      <c r="E1028" s="65">
        <f>IFERROR('AU2017-EDB (Adjusted)'!I1038,)</f>
        <v>6010</v>
      </c>
      <c r="F1028" s="65">
        <f>IFERROR('AU2017-EDB (Adjusted)'!J1038,)</f>
        <v>6200</v>
      </c>
    </row>
    <row r="1029" spans="1:6" x14ac:dyDescent="0.25">
      <c r="A1029" s="60" t="str">
        <f>'AU2017-EDB (Adjusted)'!A1039</f>
        <v>Hamilton Lake</v>
      </c>
      <c r="B1029" s="60" t="str">
        <f>'AU2017-EDB (Adjusted)'!E1039</f>
        <v>WEL Networks</v>
      </c>
      <c r="C1029" s="60" t="str">
        <f>IFERROR('AU2017-EDB (Adjusted)'!F1039,)</f>
        <v>Hamilton city</v>
      </c>
      <c r="D1029" s="65">
        <f>IFERROR('AU2017-EDB (Adjusted)'!H1039,)</f>
        <v>4700</v>
      </c>
      <c r="E1029" s="65">
        <f>IFERROR('AU2017-EDB (Adjusted)'!I1039,)</f>
        <v>4890</v>
      </c>
      <c r="F1029" s="65">
        <f>IFERROR('AU2017-EDB (Adjusted)'!J1039,)</f>
        <v>4980</v>
      </c>
    </row>
    <row r="1030" spans="1:6" x14ac:dyDescent="0.25">
      <c r="A1030" s="60" t="str">
        <f>'AU2017-EDB (Adjusted)'!A1040</f>
        <v>Anderson Park</v>
      </c>
      <c r="B1030" s="60" t="str">
        <f>'AU2017-EDB (Adjusted)'!E1040</f>
        <v>Unison Networks</v>
      </c>
      <c r="C1030" s="60" t="str">
        <f>IFERROR('AU2017-EDB (Adjusted)'!F1040,)</f>
        <v>Hastings district</v>
      </c>
      <c r="D1030" s="65">
        <f>IFERROR('AU2017-EDB (Adjusted)'!H1040,)</f>
        <v>1570</v>
      </c>
      <c r="E1030" s="65">
        <f>IFERROR('AU2017-EDB (Adjusted)'!I1040,)</f>
        <v>1590</v>
      </c>
      <c r="F1030" s="65">
        <f>IFERROR('AU2017-EDB (Adjusted)'!J1040,)</f>
        <v>1600</v>
      </c>
    </row>
    <row r="1031" spans="1:6" x14ac:dyDescent="0.25">
      <c r="A1031" s="60" t="str">
        <f>'AU2017-EDB (Adjusted)'!A1041</f>
        <v>Melville</v>
      </c>
      <c r="B1031" s="60" t="str">
        <f>'AU2017-EDB (Adjusted)'!E1041</f>
        <v>WEL Networks</v>
      </c>
      <c r="C1031" s="60" t="str">
        <f>IFERROR('AU2017-EDB (Adjusted)'!F1041,)</f>
        <v>Hamilton city</v>
      </c>
      <c r="D1031" s="65">
        <f>IFERROR('AU2017-EDB (Adjusted)'!H1041,)</f>
        <v>5370</v>
      </c>
      <c r="E1031" s="65">
        <f>IFERROR('AU2017-EDB (Adjusted)'!I1041,)</f>
        <v>5470</v>
      </c>
      <c r="F1031" s="65">
        <f>IFERROR('AU2017-EDB (Adjusted)'!J1041,)</f>
        <v>5560</v>
      </c>
    </row>
    <row r="1032" spans="1:6" x14ac:dyDescent="0.25">
      <c r="A1032" s="60" t="str">
        <f>'AU2017-EDB (Adjusted)'!A1042</f>
        <v>Glenview</v>
      </c>
      <c r="B1032" s="60" t="str">
        <f>'AU2017-EDB (Adjusted)'!E1042</f>
        <v>WEL Networks</v>
      </c>
      <c r="C1032" s="60" t="str">
        <f>IFERROR('AU2017-EDB (Adjusted)'!F1042,)</f>
        <v>Hamilton city</v>
      </c>
      <c r="D1032" s="65">
        <f>IFERROR('AU2017-EDB (Adjusted)'!H1042,)</f>
        <v>6000</v>
      </c>
      <c r="E1032" s="65">
        <f>IFERROR('AU2017-EDB (Adjusted)'!I1042,)</f>
        <v>6390</v>
      </c>
      <c r="F1032" s="65">
        <f>IFERROR('AU2017-EDB (Adjusted)'!J1042,)</f>
        <v>6570</v>
      </c>
    </row>
    <row r="1033" spans="1:6" x14ac:dyDescent="0.25">
      <c r="A1033" s="60" t="str">
        <f>'AU2017-EDB (Adjusted)'!A1043</f>
        <v>Queenwood</v>
      </c>
      <c r="B1033" s="60" t="str">
        <f>'AU2017-EDB (Adjusted)'!E1043</f>
        <v>WEL Networks</v>
      </c>
      <c r="C1033" s="60" t="str">
        <f>IFERROR('AU2017-EDB (Adjusted)'!F1043,)</f>
        <v>Hamilton city</v>
      </c>
      <c r="D1033" s="65">
        <f>IFERROR('AU2017-EDB (Adjusted)'!H1043,)</f>
        <v>3410</v>
      </c>
      <c r="E1033" s="65">
        <f>IFERROR('AU2017-EDB (Adjusted)'!I1043,)</f>
        <v>3530</v>
      </c>
      <c r="F1033" s="65">
        <f>IFERROR('AU2017-EDB (Adjusted)'!J1043,)</f>
        <v>3600</v>
      </c>
    </row>
    <row r="1034" spans="1:6" x14ac:dyDescent="0.25">
      <c r="A1034" s="60" t="str">
        <f>'AU2017-EDB (Adjusted)'!A1044</f>
        <v>Chedworth</v>
      </c>
      <c r="B1034" s="60" t="str">
        <f>'AU2017-EDB (Adjusted)'!E1044</f>
        <v>WEL Networks</v>
      </c>
      <c r="C1034" s="60" t="str">
        <f>IFERROR('AU2017-EDB (Adjusted)'!F1044,)</f>
        <v>Hamilton city</v>
      </c>
      <c r="D1034" s="65">
        <f>IFERROR('AU2017-EDB (Adjusted)'!H1044,)</f>
        <v>4090</v>
      </c>
      <c r="E1034" s="65">
        <f>IFERROR('AU2017-EDB (Adjusted)'!I1044,)</f>
        <v>4170</v>
      </c>
      <c r="F1034" s="65">
        <f>IFERROR('AU2017-EDB (Adjusted)'!J1044,)</f>
        <v>4250</v>
      </c>
    </row>
    <row r="1035" spans="1:6" x14ac:dyDescent="0.25">
      <c r="A1035" s="60" t="str">
        <f>'AU2017-EDB (Adjusted)'!A1045</f>
        <v>Fairview Downs</v>
      </c>
      <c r="B1035" s="60" t="str">
        <f>'AU2017-EDB (Adjusted)'!E1045</f>
        <v>WEL Networks</v>
      </c>
      <c r="C1035" s="60" t="str">
        <f>IFERROR('AU2017-EDB (Adjusted)'!F1045,)</f>
        <v>Hamilton city</v>
      </c>
      <c r="D1035" s="65">
        <f>IFERROR('AU2017-EDB (Adjusted)'!H1045,)</f>
        <v>3710</v>
      </c>
      <c r="E1035" s="65">
        <f>IFERROR('AU2017-EDB (Adjusted)'!I1045,)</f>
        <v>3800</v>
      </c>
      <c r="F1035" s="65">
        <f>IFERROR('AU2017-EDB (Adjusted)'!J1045,)</f>
        <v>3890</v>
      </c>
    </row>
    <row r="1036" spans="1:6" x14ac:dyDescent="0.25">
      <c r="A1036" s="60" t="str">
        <f>'AU2017-EDB (Adjusted)'!A1046</f>
        <v>Chartwell</v>
      </c>
      <c r="B1036" s="60" t="str">
        <f>'AU2017-EDB (Adjusted)'!E1046</f>
        <v>WEL Networks</v>
      </c>
      <c r="C1036" s="60" t="str">
        <f>IFERROR('AU2017-EDB (Adjusted)'!F1046,)</f>
        <v>Hamilton city</v>
      </c>
      <c r="D1036" s="65">
        <f>IFERROR('AU2017-EDB (Adjusted)'!H1046,)</f>
        <v>2880</v>
      </c>
      <c r="E1036" s="65">
        <f>IFERROR('AU2017-EDB (Adjusted)'!I1046,)</f>
        <v>2930</v>
      </c>
      <c r="F1036" s="65">
        <f>IFERROR('AU2017-EDB (Adjusted)'!J1046,)</f>
        <v>2980</v>
      </c>
    </row>
    <row r="1037" spans="1:6" x14ac:dyDescent="0.25">
      <c r="A1037" s="60" t="str">
        <f>'AU2017-EDB (Adjusted)'!A1047</f>
        <v>Naylor</v>
      </c>
      <c r="B1037" s="60" t="str">
        <f>'AU2017-EDB (Adjusted)'!E1047</f>
        <v>WEL Networks</v>
      </c>
      <c r="C1037" s="60" t="str">
        <f>IFERROR('AU2017-EDB (Adjusted)'!F1047,)</f>
        <v>Hamilton city</v>
      </c>
      <c r="D1037" s="65">
        <f>IFERROR('AU2017-EDB (Adjusted)'!H1047,)</f>
        <v>5050</v>
      </c>
      <c r="E1037" s="65">
        <f>IFERROR('AU2017-EDB (Adjusted)'!I1047,)</f>
        <v>5260</v>
      </c>
      <c r="F1037" s="65">
        <f>IFERROR('AU2017-EDB (Adjusted)'!J1047,)</f>
        <v>5360</v>
      </c>
    </row>
    <row r="1038" spans="1:6" x14ac:dyDescent="0.25">
      <c r="A1038" s="60" t="str">
        <f>'AU2017-EDB (Adjusted)'!A1048</f>
        <v>Hamilton Central</v>
      </c>
      <c r="B1038" s="60" t="str">
        <f>'AU2017-EDB (Adjusted)'!E1048</f>
        <v>WEL Networks</v>
      </c>
      <c r="C1038" s="60" t="str">
        <f>IFERROR('AU2017-EDB (Adjusted)'!F1048,)</f>
        <v>Hamilton city</v>
      </c>
      <c r="D1038" s="65">
        <f>IFERROR('AU2017-EDB (Adjusted)'!H1048,)</f>
        <v>3690</v>
      </c>
      <c r="E1038" s="65">
        <f>IFERROR('AU2017-EDB (Adjusted)'!I1048,)</f>
        <v>3990</v>
      </c>
      <c r="F1038" s="65">
        <f>IFERROR('AU2017-EDB (Adjusted)'!J1048,)</f>
        <v>4280</v>
      </c>
    </row>
    <row r="1039" spans="1:6" x14ac:dyDescent="0.25">
      <c r="A1039" s="60" t="str">
        <f>'AU2017-EDB (Adjusted)'!A1049</f>
        <v>Clarkin</v>
      </c>
      <c r="B1039" s="60" t="str">
        <f>'AU2017-EDB (Adjusted)'!E1049</f>
        <v>WEL Networks</v>
      </c>
      <c r="C1039" s="60" t="str">
        <f>IFERROR('AU2017-EDB (Adjusted)'!F1049,)</f>
        <v>Hamilton city</v>
      </c>
      <c r="D1039" s="65">
        <f>IFERROR('AU2017-EDB (Adjusted)'!H1049,)</f>
        <v>3430</v>
      </c>
      <c r="E1039" s="65">
        <f>IFERROR('AU2017-EDB (Adjusted)'!I1049,)</f>
        <v>3500</v>
      </c>
      <c r="F1039" s="65">
        <f>IFERROR('AU2017-EDB (Adjusted)'!J1049,)</f>
        <v>3560</v>
      </c>
    </row>
    <row r="1040" spans="1:6" x14ac:dyDescent="0.25">
      <c r="A1040" s="60" t="str">
        <f>'AU2017-EDB (Adjusted)'!A1050</f>
        <v>Claudelands</v>
      </c>
      <c r="B1040" s="60" t="str">
        <f>'AU2017-EDB (Adjusted)'!E1050</f>
        <v>WEL Networks</v>
      </c>
      <c r="C1040" s="60" t="str">
        <f>IFERROR('AU2017-EDB (Adjusted)'!F1050,)</f>
        <v>Hamilton city</v>
      </c>
      <c r="D1040" s="65">
        <f>IFERROR('AU2017-EDB (Adjusted)'!H1050,)</f>
        <v>2790</v>
      </c>
      <c r="E1040" s="65">
        <f>IFERROR('AU2017-EDB (Adjusted)'!I1050,)</f>
        <v>2830</v>
      </c>
      <c r="F1040" s="65">
        <f>IFERROR('AU2017-EDB (Adjusted)'!J1050,)</f>
        <v>2870</v>
      </c>
    </row>
    <row r="1041" spans="1:6" x14ac:dyDescent="0.25">
      <c r="A1041" s="60" t="str">
        <f>'AU2017-EDB (Adjusted)'!A1051</f>
        <v>Bader</v>
      </c>
      <c r="B1041" s="60" t="str">
        <f>'AU2017-EDB (Adjusted)'!E1051</f>
        <v>WEL Networks</v>
      </c>
      <c r="C1041" s="60" t="str">
        <f>IFERROR('AU2017-EDB (Adjusted)'!F1051,)</f>
        <v>Hamilton city</v>
      </c>
      <c r="D1041" s="65">
        <f>IFERROR('AU2017-EDB (Adjusted)'!H1051,)</f>
        <v>4680</v>
      </c>
      <c r="E1041" s="65">
        <f>IFERROR('AU2017-EDB (Adjusted)'!I1051,)</f>
        <v>4910</v>
      </c>
      <c r="F1041" s="65">
        <f>IFERROR('AU2017-EDB (Adjusted)'!J1051,)</f>
        <v>5120</v>
      </c>
    </row>
    <row r="1042" spans="1:6" x14ac:dyDescent="0.25">
      <c r="A1042" s="60" t="str">
        <f>'AU2017-EDB (Adjusted)'!A1052</f>
        <v>University</v>
      </c>
      <c r="B1042" s="60" t="str">
        <f>'AU2017-EDB (Adjusted)'!E1052</f>
        <v>WEL Networks</v>
      </c>
      <c r="C1042" s="60" t="str">
        <f>IFERROR('AU2017-EDB (Adjusted)'!F1052,)</f>
        <v>Hamilton city</v>
      </c>
      <c r="D1042" s="65">
        <f>IFERROR('AU2017-EDB (Adjusted)'!H1052,)</f>
        <v>6820</v>
      </c>
      <c r="E1042" s="65">
        <f>IFERROR('AU2017-EDB (Adjusted)'!I1052,)</f>
        <v>7050</v>
      </c>
      <c r="F1042" s="65">
        <f>IFERROR('AU2017-EDB (Adjusted)'!J1052,)</f>
        <v>7290</v>
      </c>
    </row>
    <row r="1043" spans="1:6" x14ac:dyDescent="0.25">
      <c r="A1043" s="60" t="str">
        <f>'AU2017-EDB (Adjusted)'!A1053</f>
        <v>Silverdale</v>
      </c>
      <c r="B1043" s="60" t="str">
        <f>'AU2017-EDB (Adjusted)'!E1053</f>
        <v>WEL Networks</v>
      </c>
      <c r="C1043" s="60" t="str">
        <f>IFERROR('AU2017-EDB (Adjusted)'!F1053,)</f>
        <v>Hamilton city</v>
      </c>
      <c r="D1043" s="65">
        <f>IFERROR('AU2017-EDB (Adjusted)'!H1053,)</f>
        <v>2930</v>
      </c>
      <c r="E1043" s="65">
        <f>IFERROR('AU2017-EDB (Adjusted)'!I1053,)</f>
        <v>3030</v>
      </c>
      <c r="F1043" s="65">
        <f>IFERROR('AU2017-EDB (Adjusted)'!J1053,)</f>
        <v>3090</v>
      </c>
    </row>
    <row r="1044" spans="1:6" x14ac:dyDescent="0.25">
      <c r="A1044" s="60" t="str">
        <f>'AU2017-EDB (Adjusted)'!A1054</f>
        <v>Riverlea</v>
      </c>
      <c r="B1044" s="60" t="str">
        <f>'AU2017-EDB (Adjusted)'!E1054</f>
        <v>WEL Networks</v>
      </c>
      <c r="C1044" s="60" t="str">
        <f>IFERROR('AU2017-EDB (Adjusted)'!F1054,)</f>
        <v>Hamilton city</v>
      </c>
      <c r="D1044" s="65">
        <f>IFERROR('AU2017-EDB (Adjusted)'!H1054,)</f>
        <v>2890</v>
      </c>
      <c r="E1044" s="65">
        <f>IFERROR('AU2017-EDB (Adjusted)'!I1054,)</f>
        <v>2950</v>
      </c>
      <c r="F1044" s="65">
        <f>IFERROR('AU2017-EDB (Adjusted)'!J1054,)</f>
        <v>2960</v>
      </c>
    </row>
    <row r="1045" spans="1:6" x14ac:dyDescent="0.25">
      <c r="A1045" s="60" t="str">
        <f>'AU2017-EDB (Adjusted)'!A1055</f>
        <v>Te Awamutu West</v>
      </c>
      <c r="B1045" s="60" t="str">
        <f>'AU2017-EDB (Adjusted)'!E1055</f>
        <v>Waipa Networks</v>
      </c>
      <c r="C1045" s="60" t="str">
        <f>IFERROR('AU2017-EDB (Adjusted)'!F1055,)</f>
        <v>Waipa district</v>
      </c>
      <c r="D1045" s="65">
        <f>IFERROR('AU2017-EDB (Adjusted)'!H1055,)</f>
        <v>1450</v>
      </c>
      <c r="E1045" s="65">
        <f>IFERROR('AU2017-EDB (Adjusted)'!I1055,)</f>
        <v>1500</v>
      </c>
      <c r="F1045" s="65">
        <f>IFERROR('AU2017-EDB (Adjusted)'!J1055,)</f>
        <v>1530</v>
      </c>
    </row>
    <row r="1046" spans="1:6" x14ac:dyDescent="0.25">
      <c r="A1046" s="60" t="str">
        <f>'AU2017-EDB (Adjusted)'!A1056</f>
        <v>Whaka</v>
      </c>
      <c r="B1046" s="60" t="str">
        <f>'AU2017-EDB (Adjusted)'!E1056</f>
        <v>Unison Networks</v>
      </c>
      <c r="C1046" s="60" t="str">
        <f>IFERROR('AU2017-EDB (Adjusted)'!F1056,)</f>
        <v>Rotorua district</v>
      </c>
      <c r="D1046" s="65">
        <f>IFERROR('AU2017-EDB (Adjusted)'!H1056,)</f>
        <v>250</v>
      </c>
      <c r="E1046" s="65">
        <f>IFERROR('AU2017-EDB (Adjusted)'!I1056,)</f>
        <v>260</v>
      </c>
      <c r="F1046" s="65">
        <f>IFERROR('AU2017-EDB (Adjusted)'!J1056,)</f>
        <v>270</v>
      </c>
    </row>
    <row r="1047" spans="1:6" x14ac:dyDescent="0.25">
      <c r="A1047" s="60" t="str">
        <f>'AU2017-EDB (Adjusted)'!A1057</f>
        <v>Te Awamutu Central</v>
      </c>
      <c r="B1047" s="60" t="str">
        <f>'AU2017-EDB (Adjusted)'!E1057</f>
        <v>Waipa Networks</v>
      </c>
      <c r="C1047" s="60" t="str">
        <f>IFERROR('AU2017-EDB (Adjusted)'!F1057,)</f>
        <v>Waipa district</v>
      </c>
      <c r="D1047" s="65">
        <f>IFERROR('AU2017-EDB (Adjusted)'!H1057,)</f>
        <v>3650</v>
      </c>
      <c r="E1047" s="65">
        <f>IFERROR('AU2017-EDB (Adjusted)'!I1057,)</f>
        <v>3740</v>
      </c>
      <c r="F1047" s="65">
        <f>IFERROR('AU2017-EDB (Adjusted)'!J1057,)</f>
        <v>3850</v>
      </c>
    </row>
    <row r="1048" spans="1:6" x14ac:dyDescent="0.25">
      <c r="A1048" s="60" t="str">
        <f>'AU2017-EDB (Adjusted)'!A1058</f>
        <v>Te Awamutu East</v>
      </c>
      <c r="B1048" s="60" t="str">
        <f>'AU2017-EDB (Adjusted)'!E1058</f>
        <v>Waipa Networks</v>
      </c>
      <c r="C1048" s="60" t="str">
        <f>IFERROR('AU2017-EDB (Adjusted)'!F1058,)</f>
        <v>Waipa district</v>
      </c>
      <c r="D1048" s="65">
        <f>IFERROR('AU2017-EDB (Adjusted)'!H1058,)</f>
        <v>3180</v>
      </c>
      <c r="E1048" s="65">
        <f>IFERROR('AU2017-EDB (Adjusted)'!I1058,)</f>
        <v>3350</v>
      </c>
      <c r="F1048" s="65">
        <f>IFERROR('AU2017-EDB (Adjusted)'!J1058,)</f>
        <v>3510</v>
      </c>
    </row>
    <row r="1049" spans="1:6" x14ac:dyDescent="0.25">
      <c r="A1049" s="60" t="str">
        <f>'AU2017-EDB (Adjusted)'!A1059</f>
        <v>Te Awamutu South</v>
      </c>
      <c r="B1049" s="60" t="str">
        <f>'AU2017-EDB (Adjusted)'!E1059</f>
        <v>Waipa Networks</v>
      </c>
      <c r="C1049" s="60" t="str">
        <f>IFERROR('AU2017-EDB (Adjusted)'!F1059,)</f>
        <v>Waipa district</v>
      </c>
      <c r="D1049" s="65">
        <f>IFERROR('AU2017-EDB (Adjusted)'!H1059,)</f>
        <v>3160</v>
      </c>
      <c r="E1049" s="65">
        <f>IFERROR('AU2017-EDB (Adjusted)'!I1059,)</f>
        <v>3240</v>
      </c>
      <c r="F1049" s="65">
        <f>IFERROR('AU2017-EDB (Adjusted)'!J1059,)</f>
        <v>3310</v>
      </c>
    </row>
    <row r="1050" spans="1:6" x14ac:dyDescent="0.25">
      <c r="A1050" s="60" t="str">
        <f>'AU2017-EDB (Adjusted)'!A1060</f>
        <v>Kawhia Community</v>
      </c>
      <c r="B1050" s="60" t="str">
        <f>'AU2017-EDB (Adjusted)'!E1060</f>
        <v>Waipa Networks</v>
      </c>
      <c r="C1050" s="60" t="str">
        <f>IFERROR('AU2017-EDB (Adjusted)'!F1060,)</f>
        <v>Otorohanga district</v>
      </c>
      <c r="D1050" s="65">
        <f>IFERROR('AU2017-EDB (Adjusted)'!H1060,)</f>
        <v>350</v>
      </c>
      <c r="E1050" s="65">
        <f>IFERROR('AU2017-EDB (Adjusted)'!I1060,)</f>
        <v>340</v>
      </c>
      <c r="F1050" s="65">
        <f>IFERROR('AU2017-EDB (Adjusted)'!J1060,)</f>
        <v>320</v>
      </c>
    </row>
    <row r="1051" spans="1:6" x14ac:dyDescent="0.25">
      <c r="A1051" s="60" t="str">
        <f>'AU2017-EDB (Adjusted)'!A1061</f>
        <v>Otorohanga</v>
      </c>
      <c r="B1051" s="60" t="str">
        <f>'AU2017-EDB (Adjusted)'!E1061</f>
        <v>The Lines Company</v>
      </c>
      <c r="C1051" s="60" t="str">
        <f>IFERROR('AU2017-EDB (Adjusted)'!F1061,)</f>
        <v>Otorohanga district</v>
      </c>
      <c r="D1051" s="65">
        <f>IFERROR('AU2017-EDB (Adjusted)'!H1061,)</f>
        <v>2760</v>
      </c>
      <c r="E1051" s="65">
        <f>IFERROR('AU2017-EDB (Adjusted)'!I1061,)</f>
        <v>2870</v>
      </c>
      <c r="F1051" s="65">
        <f>IFERROR('AU2017-EDB (Adjusted)'!J1061,)</f>
        <v>2880</v>
      </c>
    </row>
    <row r="1052" spans="1:6" x14ac:dyDescent="0.25">
      <c r="A1052" s="60" t="str">
        <f>'AU2017-EDB (Adjusted)'!A1062</f>
        <v>Otorohanga Rural West</v>
      </c>
      <c r="B1052" s="60" t="str">
        <f>'AU2017-EDB (Adjusted)'!E1062</f>
        <v>Waipa Networks</v>
      </c>
      <c r="C1052" s="60" t="str">
        <f>IFERROR('AU2017-EDB (Adjusted)'!F1062,)</f>
        <v>Otorohanga district</v>
      </c>
      <c r="D1052" s="65">
        <f>IFERROR('AU2017-EDB (Adjusted)'!H1062,)</f>
        <v>2090</v>
      </c>
      <c r="E1052" s="65">
        <f>IFERROR('AU2017-EDB (Adjusted)'!I1062,)</f>
        <v>2210</v>
      </c>
      <c r="F1052" s="65">
        <f>IFERROR('AU2017-EDB (Adjusted)'!J1062,)</f>
        <v>2270</v>
      </c>
    </row>
    <row r="1053" spans="1:6" x14ac:dyDescent="0.25">
      <c r="A1053" s="60" t="str">
        <f>'AU2017-EDB (Adjusted)'!A1063</f>
        <v>Piopio</v>
      </c>
      <c r="B1053" s="60" t="str">
        <f>'AU2017-EDB (Adjusted)'!E1063</f>
        <v>The Lines Company</v>
      </c>
      <c r="C1053" s="60" t="str">
        <f>IFERROR('AU2017-EDB (Adjusted)'!F1063,)</f>
        <v>Waitomo district</v>
      </c>
      <c r="D1053" s="65">
        <f>IFERROR('AU2017-EDB (Adjusted)'!H1063,)</f>
        <v>440</v>
      </c>
      <c r="E1053" s="65">
        <f>IFERROR('AU2017-EDB (Adjusted)'!I1063,)</f>
        <v>450</v>
      </c>
      <c r="F1053" s="65">
        <f>IFERROR('AU2017-EDB (Adjusted)'!J1063,)</f>
        <v>460</v>
      </c>
    </row>
    <row r="1054" spans="1:6" x14ac:dyDescent="0.25">
      <c r="A1054" s="60" t="str">
        <f>'AU2017-EDB (Adjusted)'!A1064</f>
        <v>Taharoa</v>
      </c>
      <c r="B1054" s="60" t="str">
        <f>'AU2017-EDB (Adjusted)'!E1064</f>
        <v>The Lines Company</v>
      </c>
      <c r="C1054" s="60" t="str">
        <f>IFERROR('AU2017-EDB (Adjusted)'!F1064,)</f>
        <v>Waitomo district</v>
      </c>
      <c r="D1054" s="65">
        <f>IFERROR('AU2017-EDB (Adjusted)'!H1064,)</f>
        <v>260</v>
      </c>
      <c r="E1054" s="65">
        <f>IFERROR('AU2017-EDB (Adjusted)'!I1064,)</f>
        <v>280</v>
      </c>
      <c r="F1054" s="65">
        <f>IFERROR('AU2017-EDB (Adjusted)'!J1064,)</f>
        <v>290</v>
      </c>
    </row>
    <row r="1055" spans="1:6" x14ac:dyDescent="0.25">
      <c r="A1055" s="60" t="str">
        <f>'AU2017-EDB (Adjusted)'!A1065</f>
        <v>Mahoenui</v>
      </c>
      <c r="B1055" s="60" t="str">
        <f>'AU2017-EDB (Adjusted)'!E1065</f>
        <v>The Lines Company</v>
      </c>
      <c r="C1055" s="60" t="str">
        <f>IFERROR('AU2017-EDB (Adjusted)'!F1065,)</f>
        <v>Waitomo district</v>
      </c>
      <c r="D1055" s="65">
        <f>IFERROR('AU2017-EDB (Adjusted)'!H1065,)</f>
        <v>410</v>
      </c>
      <c r="E1055" s="65">
        <f>IFERROR('AU2017-EDB (Adjusted)'!I1065,)</f>
        <v>400</v>
      </c>
      <c r="F1055" s="65">
        <f>IFERROR('AU2017-EDB (Adjusted)'!J1065,)</f>
        <v>400</v>
      </c>
    </row>
    <row r="1056" spans="1:6" x14ac:dyDescent="0.25">
      <c r="A1056" s="60" t="str">
        <f>'AU2017-EDB (Adjusted)'!A1066</f>
        <v>Marokopa</v>
      </c>
      <c r="B1056" s="60" t="str">
        <f>'AU2017-EDB (Adjusted)'!E1066</f>
        <v>The Lines Company</v>
      </c>
      <c r="C1056" s="60" t="str">
        <f>IFERROR('AU2017-EDB (Adjusted)'!F1066,)</f>
        <v>Waitomo district</v>
      </c>
      <c r="D1056" s="65">
        <f>IFERROR('AU2017-EDB (Adjusted)'!H1066,)</f>
        <v>1700</v>
      </c>
      <c r="E1056" s="65">
        <f>IFERROR('AU2017-EDB (Adjusted)'!I1066,)</f>
        <v>1730</v>
      </c>
      <c r="F1056" s="65">
        <f>IFERROR('AU2017-EDB (Adjusted)'!J1066,)</f>
        <v>1750</v>
      </c>
    </row>
    <row r="1057" spans="1:6" x14ac:dyDescent="0.25">
      <c r="A1057" s="60" t="str">
        <f>'AU2017-EDB (Adjusted)'!A1067</f>
        <v>Waipa Valley</v>
      </c>
      <c r="B1057" s="60" t="str">
        <f>'AU2017-EDB (Adjusted)'!E1067</f>
        <v>The Lines Company</v>
      </c>
      <c r="C1057" s="60" t="str">
        <f>IFERROR('AU2017-EDB (Adjusted)'!F1067,)</f>
        <v>Waitomo district</v>
      </c>
      <c r="D1057" s="65">
        <f>IFERROR('AU2017-EDB (Adjusted)'!H1067,)</f>
        <v>1140</v>
      </c>
      <c r="E1057" s="65">
        <f>IFERROR('AU2017-EDB (Adjusted)'!I1067,)</f>
        <v>1180</v>
      </c>
      <c r="F1057" s="65">
        <f>IFERROR('AU2017-EDB (Adjusted)'!J1067,)</f>
        <v>1210</v>
      </c>
    </row>
    <row r="1058" spans="1:6" x14ac:dyDescent="0.25">
      <c r="A1058" s="60" t="str">
        <f>'AU2017-EDB (Adjusted)'!A1068</f>
        <v>Tiroa</v>
      </c>
      <c r="B1058" s="60" t="str">
        <f>'AU2017-EDB (Adjusted)'!E1068</f>
        <v>The Lines Company</v>
      </c>
      <c r="C1058" s="60" t="str">
        <f>IFERROR('AU2017-EDB (Adjusted)'!F1068,)</f>
        <v>Waitomo district</v>
      </c>
      <c r="D1058" s="65">
        <f>IFERROR('AU2017-EDB (Adjusted)'!H1068,)</f>
        <v>50</v>
      </c>
      <c r="E1058" s="65">
        <f>IFERROR('AU2017-EDB (Adjusted)'!I1068,)</f>
        <v>60</v>
      </c>
      <c r="F1058" s="65">
        <f>IFERROR('AU2017-EDB (Adjusted)'!J1068,)</f>
        <v>60</v>
      </c>
    </row>
    <row r="1059" spans="1:6" x14ac:dyDescent="0.25">
      <c r="A1059" s="60" t="str">
        <f>'AU2017-EDB (Adjusted)'!A1069</f>
        <v>Mokauiti</v>
      </c>
      <c r="B1059" s="60" t="str">
        <f>'AU2017-EDB (Adjusted)'!E1069</f>
        <v>The Lines Company</v>
      </c>
      <c r="C1059" s="60" t="str">
        <f>IFERROR('AU2017-EDB (Adjusted)'!F1069,)</f>
        <v>Waitomo district</v>
      </c>
      <c r="D1059" s="65">
        <f>IFERROR('AU2017-EDB (Adjusted)'!H1069,)</f>
        <v>1110</v>
      </c>
      <c r="E1059" s="65">
        <f>IFERROR('AU2017-EDB (Adjusted)'!I1069,)</f>
        <v>1060</v>
      </c>
      <c r="F1059" s="65">
        <f>IFERROR('AU2017-EDB (Adjusted)'!J1069,)</f>
        <v>1010</v>
      </c>
    </row>
    <row r="1060" spans="1:6" x14ac:dyDescent="0.25">
      <c r="A1060" s="60" t="str">
        <f>'AU2017-EDB (Adjusted)'!A1070</f>
        <v>Te Kuiti</v>
      </c>
      <c r="B1060" s="60" t="str">
        <f>'AU2017-EDB (Adjusted)'!E1070</f>
        <v>The Lines Company</v>
      </c>
      <c r="C1060" s="60" t="str">
        <f>IFERROR('AU2017-EDB (Adjusted)'!F1070,)</f>
        <v>Waitomo district</v>
      </c>
      <c r="D1060" s="65">
        <f>IFERROR('AU2017-EDB (Adjusted)'!H1070,)</f>
        <v>4700</v>
      </c>
      <c r="E1060" s="65">
        <f>IFERROR('AU2017-EDB (Adjusted)'!I1070,)</f>
        <v>4600</v>
      </c>
      <c r="F1060" s="65">
        <f>IFERROR('AU2017-EDB (Adjusted)'!J1070,)</f>
        <v>4470</v>
      </c>
    </row>
    <row r="1061" spans="1:6" x14ac:dyDescent="0.25">
      <c r="A1061" s="60" t="str">
        <f>'AU2017-EDB (Adjusted)'!A1071</f>
        <v>Omori</v>
      </c>
      <c r="B1061" s="60" t="str">
        <f>'AU2017-EDB (Adjusted)'!E1071</f>
        <v>The Lines Company</v>
      </c>
      <c r="C1061" s="60" t="str">
        <f>IFERROR('AU2017-EDB (Adjusted)'!F1071,)</f>
        <v>Taupo district</v>
      </c>
      <c r="D1061" s="65">
        <f>IFERROR('AU2017-EDB (Adjusted)'!H1071,)</f>
        <v>210</v>
      </c>
      <c r="E1061" s="65">
        <f>IFERROR('AU2017-EDB (Adjusted)'!I1071,)</f>
        <v>210</v>
      </c>
      <c r="F1061" s="65">
        <f>IFERROR('AU2017-EDB (Adjusted)'!J1071,)</f>
        <v>200</v>
      </c>
    </row>
    <row r="1062" spans="1:6" x14ac:dyDescent="0.25">
      <c r="A1062" s="60" t="str">
        <f>'AU2017-EDB (Adjusted)'!A1072</f>
        <v>Owhango</v>
      </c>
      <c r="B1062" s="60" t="str">
        <f>'AU2017-EDB (Adjusted)'!E1072</f>
        <v>The Lines Company</v>
      </c>
      <c r="C1062" s="60" t="str">
        <f>IFERROR('AU2017-EDB (Adjusted)'!F1072,)</f>
        <v>Ruapehu district</v>
      </c>
      <c r="D1062" s="65">
        <f>IFERROR('AU2017-EDB (Adjusted)'!H1072,)</f>
        <v>170</v>
      </c>
      <c r="E1062" s="65">
        <f>IFERROR('AU2017-EDB (Adjusted)'!I1072,)</f>
        <v>170</v>
      </c>
      <c r="F1062" s="65">
        <f>IFERROR('AU2017-EDB (Adjusted)'!J1072,)</f>
        <v>160</v>
      </c>
    </row>
    <row r="1063" spans="1:6" x14ac:dyDescent="0.25">
      <c r="A1063" s="60" t="str">
        <f>'AU2017-EDB (Adjusted)'!A1073</f>
        <v>Ohura</v>
      </c>
      <c r="B1063" s="60" t="str">
        <f>'AU2017-EDB (Adjusted)'!E1073</f>
        <v>The Lines Company</v>
      </c>
      <c r="C1063" s="60" t="str">
        <f>IFERROR('AU2017-EDB (Adjusted)'!F1073,)</f>
        <v>Ruapehu district</v>
      </c>
      <c r="D1063" s="65">
        <f>IFERROR('AU2017-EDB (Adjusted)'!H1073,)</f>
        <v>130</v>
      </c>
      <c r="E1063" s="65">
        <f>IFERROR('AU2017-EDB (Adjusted)'!I1073,)</f>
        <v>130</v>
      </c>
      <c r="F1063" s="65">
        <f>IFERROR('AU2017-EDB (Adjusted)'!J1073,)</f>
        <v>130</v>
      </c>
    </row>
    <row r="1064" spans="1:6" x14ac:dyDescent="0.25">
      <c r="A1064" s="60" t="str">
        <f>'AU2017-EDB (Adjusted)'!A1074</f>
        <v>Te Aroha</v>
      </c>
      <c r="B1064" s="60" t="str">
        <f>'AU2017-EDB (Adjusted)'!E1074</f>
        <v>Powerco</v>
      </c>
      <c r="C1064" s="60" t="str">
        <f>IFERROR('AU2017-EDB (Adjusted)'!F1074,)</f>
        <v>Matamata-Piako district</v>
      </c>
      <c r="D1064" s="65">
        <f>IFERROR('AU2017-EDB (Adjusted)'!H1074,)</f>
        <v>4240</v>
      </c>
      <c r="E1064" s="65">
        <f>IFERROR('AU2017-EDB (Adjusted)'!I1074,)</f>
        <v>4320</v>
      </c>
      <c r="F1064" s="65">
        <f>IFERROR('AU2017-EDB (Adjusted)'!J1074,)</f>
        <v>4380</v>
      </c>
    </row>
    <row r="1065" spans="1:6" x14ac:dyDescent="0.25">
      <c r="A1065" s="60" t="str">
        <f>'AU2017-EDB (Adjusted)'!A1075</f>
        <v>Tarrangower</v>
      </c>
      <c r="B1065" s="60" t="str">
        <f>'AU2017-EDB (Adjusted)'!E1075</f>
        <v>The Lines Company</v>
      </c>
      <c r="C1065" s="60" t="str">
        <f>IFERROR('AU2017-EDB (Adjusted)'!F1075,)</f>
        <v>Ruapehu district</v>
      </c>
      <c r="D1065" s="65">
        <f>IFERROR('AU2017-EDB (Adjusted)'!H1075,)</f>
        <v>1210</v>
      </c>
      <c r="E1065" s="65">
        <f>IFERROR('AU2017-EDB (Adjusted)'!I1075,)</f>
        <v>1160</v>
      </c>
      <c r="F1065" s="65">
        <f>IFERROR('AU2017-EDB (Adjusted)'!J1075,)</f>
        <v>1100</v>
      </c>
    </row>
    <row r="1066" spans="1:6" x14ac:dyDescent="0.25">
      <c r="A1066" s="60" t="str">
        <f>'AU2017-EDB (Adjusted)'!A1076</f>
        <v>Morrinsville West</v>
      </c>
      <c r="B1066" s="60" t="str">
        <f>'AU2017-EDB (Adjusted)'!E1076</f>
        <v>Powerco</v>
      </c>
      <c r="C1066" s="60" t="str">
        <f>IFERROR('AU2017-EDB (Adjusted)'!F1076,)</f>
        <v>Matamata-Piako district</v>
      </c>
      <c r="D1066" s="65">
        <f>IFERROR('AU2017-EDB (Adjusted)'!H1076,)</f>
        <v>2820</v>
      </c>
      <c r="E1066" s="65">
        <f>IFERROR('AU2017-EDB (Adjusted)'!I1076,)</f>
        <v>2910</v>
      </c>
      <c r="F1066" s="65">
        <f>IFERROR('AU2017-EDB (Adjusted)'!J1076,)</f>
        <v>3000</v>
      </c>
    </row>
    <row r="1067" spans="1:6" x14ac:dyDescent="0.25">
      <c r="A1067" s="60" t="str">
        <f>'AU2017-EDB (Adjusted)'!A1077</f>
        <v>Vogeltown</v>
      </c>
      <c r="B1067" s="60" t="str">
        <f>'AU2017-EDB (Adjusted)'!E1077</f>
        <v>Wellington Electricity</v>
      </c>
      <c r="C1067" s="60" t="str">
        <f>IFERROR('AU2017-EDB (Adjusted)'!F1077,)</f>
        <v>Wellington city</v>
      </c>
      <c r="D1067" s="65">
        <f>IFERROR('AU2017-EDB (Adjusted)'!H1077,)</f>
        <v>970</v>
      </c>
      <c r="E1067" s="65">
        <f>IFERROR('AU2017-EDB (Adjusted)'!I1077,)</f>
        <v>1010</v>
      </c>
      <c r="F1067" s="65">
        <f>IFERROR('AU2017-EDB (Adjusted)'!J1077,)</f>
        <v>1050</v>
      </c>
    </row>
    <row r="1068" spans="1:6" x14ac:dyDescent="0.25">
      <c r="A1068" s="60" t="str">
        <f>'AU2017-EDB (Adjusted)'!A1078</f>
        <v>Taumarunui Central</v>
      </c>
      <c r="B1068" s="60" t="str">
        <f>'AU2017-EDB (Adjusted)'!E1078</f>
        <v>The Lines Company</v>
      </c>
      <c r="C1068" s="60" t="str">
        <f>IFERROR('AU2017-EDB (Adjusted)'!F1078,)</f>
        <v>Ruapehu district</v>
      </c>
      <c r="D1068" s="65">
        <f>IFERROR('AU2017-EDB (Adjusted)'!H1078,)</f>
        <v>2300</v>
      </c>
      <c r="E1068" s="65">
        <f>IFERROR('AU2017-EDB (Adjusted)'!I1078,)</f>
        <v>2180</v>
      </c>
      <c r="F1068" s="65">
        <f>IFERROR('AU2017-EDB (Adjusted)'!J1078,)</f>
        <v>2050</v>
      </c>
    </row>
    <row r="1069" spans="1:6" x14ac:dyDescent="0.25">
      <c r="A1069" s="60" t="str">
        <f>'AU2017-EDB (Adjusted)'!A1079</f>
        <v>Morrinsville East</v>
      </c>
      <c r="B1069" s="60" t="str">
        <f>'AU2017-EDB (Adjusted)'!E1079</f>
        <v>Powerco</v>
      </c>
      <c r="C1069" s="60" t="str">
        <f>IFERROR('AU2017-EDB (Adjusted)'!F1079,)</f>
        <v>Matamata-Piako district</v>
      </c>
      <c r="D1069" s="65">
        <f>IFERROR('AU2017-EDB (Adjusted)'!H1079,)</f>
        <v>4970</v>
      </c>
      <c r="E1069" s="65">
        <f>IFERROR('AU2017-EDB (Adjusted)'!I1079,)</f>
        <v>5130</v>
      </c>
      <c r="F1069" s="65">
        <f>IFERROR('AU2017-EDB (Adjusted)'!J1079,)</f>
        <v>5280</v>
      </c>
    </row>
    <row r="1070" spans="1:6" x14ac:dyDescent="0.25">
      <c r="A1070" s="60" t="str">
        <f>'AU2017-EDB (Adjusted)'!A1080</f>
        <v>Sunshine-Hospital Hill</v>
      </c>
      <c r="B1070" s="60" t="str">
        <f>'AU2017-EDB (Adjusted)'!E1080</f>
        <v>The Lines Company</v>
      </c>
      <c r="C1070" s="60" t="str">
        <f>IFERROR('AU2017-EDB (Adjusted)'!F1080,)</f>
        <v>Ruapehu district</v>
      </c>
      <c r="D1070" s="65">
        <f>IFERROR('AU2017-EDB (Adjusted)'!H1080,)</f>
        <v>540</v>
      </c>
      <c r="E1070" s="65">
        <f>IFERROR('AU2017-EDB (Adjusted)'!I1080,)</f>
        <v>530</v>
      </c>
      <c r="F1070" s="65">
        <f>IFERROR('AU2017-EDB (Adjusted)'!J1080,)</f>
        <v>510</v>
      </c>
    </row>
    <row r="1071" spans="1:6" x14ac:dyDescent="0.25">
      <c r="A1071" s="60" t="str">
        <f>'AU2017-EDB (Adjusted)'!A1081</f>
        <v>Tirau</v>
      </c>
      <c r="B1071" s="60" t="str">
        <f>'AU2017-EDB (Adjusted)'!E1081</f>
        <v>Powerco</v>
      </c>
      <c r="C1071" s="60" t="str">
        <f>IFERROR('AU2017-EDB (Adjusted)'!F1081,)</f>
        <v>South Waikato district</v>
      </c>
      <c r="D1071" s="65">
        <f>IFERROR('AU2017-EDB (Adjusted)'!H1081,)</f>
        <v>740</v>
      </c>
      <c r="E1071" s="65">
        <f>IFERROR('AU2017-EDB (Adjusted)'!I1081,)</f>
        <v>740</v>
      </c>
      <c r="F1071" s="65">
        <f>IFERROR('AU2017-EDB (Adjusted)'!J1081,)</f>
        <v>730</v>
      </c>
    </row>
    <row r="1072" spans="1:6" x14ac:dyDescent="0.25">
      <c r="A1072" s="60" t="str">
        <f>'AU2017-EDB (Adjusted)'!A1082</f>
        <v>Hillcrest</v>
      </c>
      <c r="B1072" s="60" t="str">
        <f>'AU2017-EDB (Adjusted)'!E1082</f>
        <v>Unison Networks</v>
      </c>
      <c r="C1072" s="60" t="str">
        <f>IFERROR('AU2017-EDB (Adjusted)'!F1082,)</f>
        <v>Rotorua district</v>
      </c>
      <c r="D1072" s="65">
        <f>IFERROR('AU2017-EDB (Adjusted)'!H1082,)</f>
        <v>1680</v>
      </c>
      <c r="E1072" s="65">
        <f>IFERROR('AU2017-EDB (Adjusted)'!I1082,)</f>
        <v>1720</v>
      </c>
      <c r="F1072" s="65">
        <f>IFERROR('AU2017-EDB (Adjusted)'!J1082,)</f>
        <v>1720</v>
      </c>
    </row>
    <row r="1073" spans="1:6" x14ac:dyDescent="0.25">
      <c r="A1073" s="60" t="str">
        <f>'AU2017-EDB (Adjusted)'!A1083</f>
        <v>Manunui</v>
      </c>
      <c r="B1073" s="60" t="str">
        <f>'AU2017-EDB (Adjusted)'!E1083</f>
        <v>The Lines Company</v>
      </c>
      <c r="C1073" s="60" t="str">
        <f>IFERROR('AU2017-EDB (Adjusted)'!F1083,)</f>
        <v>Ruapehu district</v>
      </c>
      <c r="D1073" s="65">
        <f>IFERROR('AU2017-EDB (Adjusted)'!H1083,)</f>
        <v>580</v>
      </c>
      <c r="E1073" s="65">
        <f>IFERROR('AU2017-EDB (Adjusted)'!I1083,)</f>
        <v>560</v>
      </c>
      <c r="F1073" s="65">
        <f>IFERROR('AU2017-EDB (Adjusted)'!J1083,)</f>
        <v>530</v>
      </c>
    </row>
    <row r="1074" spans="1:6" x14ac:dyDescent="0.25">
      <c r="A1074" s="60" t="str">
        <f>'AU2017-EDB (Adjusted)'!A1084</f>
        <v>Moanataiari</v>
      </c>
      <c r="B1074" s="60" t="str">
        <f>'AU2017-EDB (Adjusted)'!E1084</f>
        <v>Powerco</v>
      </c>
      <c r="C1074" s="60" t="str">
        <f>IFERROR('AU2017-EDB (Adjusted)'!F1084,)</f>
        <v>Thames-Coromandel district</v>
      </c>
      <c r="D1074" s="65">
        <f>IFERROR('AU2017-EDB (Adjusted)'!H1084,)</f>
        <v>2520</v>
      </c>
      <c r="E1074" s="65">
        <f>IFERROR('AU2017-EDB (Adjusted)'!I1084,)</f>
        <v>2490</v>
      </c>
      <c r="F1074" s="65">
        <f>IFERROR('AU2017-EDB (Adjusted)'!J1084,)</f>
        <v>2460</v>
      </c>
    </row>
    <row r="1075" spans="1:6" x14ac:dyDescent="0.25">
      <c r="A1075" s="60" t="str">
        <f>'AU2017-EDB (Adjusted)'!A1085</f>
        <v>Paraonui</v>
      </c>
      <c r="B1075" s="60" t="str">
        <f>'AU2017-EDB (Adjusted)'!E1085</f>
        <v>Powerco</v>
      </c>
      <c r="C1075" s="60" t="str">
        <f>IFERROR('AU2017-EDB (Adjusted)'!F1085,)</f>
        <v>South Waikato district</v>
      </c>
      <c r="D1075" s="65">
        <f>IFERROR('AU2017-EDB (Adjusted)'!H1085,)</f>
        <v>1850</v>
      </c>
      <c r="E1075" s="65">
        <f>IFERROR('AU2017-EDB (Adjusted)'!I1085,)</f>
        <v>1840</v>
      </c>
      <c r="F1075" s="65">
        <f>IFERROR('AU2017-EDB (Adjusted)'!J1085,)</f>
        <v>1810</v>
      </c>
    </row>
    <row r="1076" spans="1:6" x14ac:dyDescent="0.25">
      <c r="A1076" s="60" t="str">
        <f>'AU2017-EDB (Adjusted)'!A1086</f>
        <v>Parawai</v>
      </c>
      <c r="B1076" s="60" t="str">
        <f>'AU2017-EDB (Adjusted)'!E1086</f>
        <v>Powerco</v>
      </c>
      <c r="C1076" s="60" t="str">
        <f>IFERROR('AU2017-EDB (Adjusted)'!F1086,)</f>
        <v>Thames-Coromandel district</v>
      </c>
      <c r="D1076" s="65">
        <f>IFERROR('AU2017-EDB (Adjusted)'!H1086,)</f>
        <v>4560</v>
      </c>
      <c r="E1076" s="65">
        <f>IFERROR('AU2017-EDB (Adjusted)'!I1086,)</f>
        <v>4560</v>
      </c>
      <c r="F1076" s="65">
        <f>IFERROR('AU2017-EDB (Adjusted)'!J1086,)</f>
        <v>4540</v>
      </c>
    </row>
    <row r="1077" spans="1:6" x14ac:dyDescent="0.25">
      <c r="A1077" s="60" t="str">
        <f>'AU2017-EDB (Adjusted)'!A1087</f>
        <v>Parkdale</v>
      </c>
      <c r="B1077" s="60" t="str">
        <f>'AU2017-EDB (Adjusted)'!E1087</f>
        <v>Powerco</v>
      </c>
      <c r="C1077" s="60" t="str">
        <f>IFERROR('AU2017-EDB (Adjusted)'!F1087,)</f>
        <v>South Waikato district</v>
      </c>
      <c r="D1077" s="65">
        <f>IFERROR('AU2017-EDB (Adjusted)'!H1087,)</f>
        <v>730</v>
      </c>
      <c r="E1077" s="65">
        <f>IFERROR('AU2017-EDB (Adjusted)'!I1087,)</f>
        <v>720</v>
      </c>
      <c r="F1077" s="65">
        <f>IFERROR('AU2017-EDB (Adjusted)'!J1087,)</f>
        <v>710</v>
      </c>
    </row>
    <row r="1078" spans="1:6" x14ac:dyDescent="0.25">
      <c r="A1078" s="60" t="str">
        <f>'AU2017-EDB (Adjusted)'!A1088</f>
        <v>Pauanui Beach</v>
      </c>
      <c r="B1078" s="60" t="str">
        <f>'AU2017-EDB (Adjusted)'!E1088</f>
        <v>Powerco</v>
      </c>
      <c r="C1078" s="60" t="str">
        <f>IFERROR('AU2017-EDB (Adjusted)'!F1088,)</f>
        <v>Thames-Coromandel district</v>
      </c>
      <c r="D1078" s="65">
        <f>IFERROR('AU2017-EDB (Adjusted)'!H1088,)</f>
        <v>850</v>
      </c>
      <c r="E1078" s="65">
        <f>IFERROR('AU2017-EDB (Adjusted)'!I1088,)</f>
        <v>850</v>
      </c>
      <c r="F1078" s="65">
        <f>IFERROR('AU2017-EDB (Adjusted)'!J1088,)</f>
        <v>840</v>
      </c>
    </row>
    <row r="1079" spans="1:6" x14ac:dyDescent="0.25">
      <c r="A1079" s="60" t="str">
        <f>'AU2017-EDB (Adjusted)'!A1089</f>
        <v>Ngatea</v>
      </c>
      <c r="B1079" s="60" t="str">
        <f>'AU2017-EDB (Adjusted)'!E1089</f>
        <v>Powerco</v>
      </c>
      <c r="C1079" s="60" t="str">
        <f>IFERROR('AU2017-EDB (Adjusted)'!F1089,)</f>
        <v>Hauraki district</v>
      </c>
      <c r="D1079" s="65">
        <f>IFERROR('AU2017-EDB (Adjusted)'!H1089,)</f>
        <v>1410</v>
      </c>
      <c r="E1079" s="65">
        <f>IFERROR('AU2017-EDB (Adjusted)'!I1089,)</f>
        <v>1440</v>
      </c>
      <c r="F1079" s="65">
        <f>IFERROR('AU2017-EDB (Adjusted)'!J1089,)</f>
        <v>1460</v>
      </c>
    </row>
    <row r="1080" spans="1:6" x14ac:dyDescent="0.25">
      <c r="A1080" s="60" t="str">
        <f>'AU2017-EDB (Adjusted)'!A1090</f>
        <v>Matarawa</v>
      </c>
      <c r="B1080" s="60" t="str">
        <f>'AU2017-EDB (Adjusted)'!E1090</f>
        <v>Powerco</v>
      </c>
      <c r="C1080" s="60" t="str">
        <f>IFERROR('AU2017-EDB (Adjusted)'!F1090,)</f>
        <v>South Waikato district</v>
      </c>
      <c r="D1080" s="65">
        <f>IFERROR('AU2017-EDB (Adjusted)'!H1090,)</f>
        <v>2010</v>
      </c>
      <c r="E1080" s="65">
        <f>IFERROR('AU2017-EDB (Adjusted)'!I1090,)</f>
        <v>2010</v>
      </c>
      <c r="F1080" s="65">
        <f>IFERROR('AU2017-EDB (Adjusted)'!J1090,)</f>
        <v>2000</v>
      </c>
    </row>
    <row r="1081" spans="1:6" x14ac:dyDescent="0.25">
      <c r="A1081" s="60" t="str">
        <f>'AU2017-EDB (Adjusted)'!A1091</f>
        <v>Paeroa</v>
      </c>
      <c r="B1081" s="60" t="str">
        <f>'AU2017-EDB (Adjusted)'!E1091</f>
        <v>Powerco</v>
      </c>
      <c r="C1081" s="60" t="str">
        <f>IFERROR('AU2017-EDB (Adjusted)'!F1091,)</f>
        <v>Hauraki district</v>
      </c>
      <c r="D1081" s="65">
        <f>IFERROR('AU2017-EDB (Adjusted)'!H1091,)</f>
        <v>4460</v>
      </c>
      <c r="E1081" s="65">
        <f>IFERROR('AU2017-EDB (Adjusted)'!I1091,)</f>
        <v>4600</v>
      </c>
      <c r="F1081" s="65">
        <f>IFERROR('AU2017-EDB (Adjusted)'!J1091,)</f>
        <v>4690</v>
      </c>
    </row>
    <row r="1082" spans="1:6" x14ac:dyDescent="0.25">
      <c r="A1082" s="60" t="str">
        <f>'AU2017-EDB (Adjusted)'!A1092</f>
        <v>Tahuroa</v>
      </c>
      <c r="B1082" s="60" t="str">
        <f>'AU2017-EDB (Adjusted)'!E1092</f>
        <v>Powerco</v>
      </c>
      <c r="C1082" s="60" t="str">
        <f>IFERROR('AU2017-EDB (Adjusted)'!F1092,)</f>
        <v>Matamata-Piako district</v>
      </c>
      <c r="D1082" s="65">
        <f>IFERROR('AU2017-EDB (Adjusted)'!H1092,)</f>
        <v>2980</v>
      </c>
      <c r="E1082" s="65">
        <f>IFERROR('AU2017-EDB (Adjusted)'!I1092,)</f>
        <v>3060</v>
      </c>
      <c r="F1082" s="65">
        <f>IFERROR('AU2017-EDB (Adjusted)'!J1092,)</f>
        <v>3120</v>
      </c>
    </row>
    <row r="1083" spans="1:6" x14ac:dyDescent="0.25">
      <c r="A1083" s="60" t="str">
        <f>'AU2017-EDB (Adjusted)'!A1093</f>
        <v>Waitoa</v>
      </c>
      <c r="B1083" s="60" t="str">
        <f>'AU2017-EDB (Adjusted)'!E1093</f>
        <v>Powerco</v>
      </c>
      <c r="C1083" s="60" t="str">
        <f>IFERROR('AU2017-EDB (Adjusted)'!F1093,)</f>
        <v>Matamata-Piako district</v>
      </c>
      <c r="D1083" s="65">
        <f>IFERROR('AU2017-EDB (Adjusted)'!H1093,)</f>
        <v>320</v>
      </c>
      <c r="E1083" s="65">
        <f>IFERROR('AU2017-EDB (Adjusted)'!I1093,)</f>
        <v>330</v>
      </c>
      <c r="F1083" s="65">
        <f>IFERROR('AU2017-EDB (Adjusted)'!J1093,)</f>
        <v>330</v>
      </c>
    </row>
    <row r="1084" spans="1:6" x14ac:dyDescent="0.25">
      <c r="A1084" s="60" t="str">
        <f>'AU2017-EDB (Adjusted)'!A1094</f>
        <v>Mangakaretu</v>
      </c>
      <c r="B1084" s="60" t="str">
        <f>'AU2017-EDB (Adjusted)'!E1094</f>
        <v>Powerco</v>
      </c>
      <c r="C1084" s="60" t="str">
        <f>IFERROR('AU2017-EDB (Adjusted)'!F1094,)</f>
        <v>South Waikato district</v>
      </c>
      <c r="D1084" s="65">
        <f>IFERROR('AU2017-EDB (Adjusted)'!H1094,)</f>
        <v>250</v>
      </c>
      <c r="E1084" s="65">
        <f>IFERROR('AU2017-EDB (Adjusted)'!I1094,)</f>
        <v>250</v>
      </c>
      <c r="F1084" s="65">
        <f>IFERROR('AU2017-EDB (Adjusted)'!J1094,)</f>
        <v>260</v>
      </c>
    </row>
    <row r="1085" spans="1:6" x14ac:dyDescent="0.25">
      <c r="A1085" s="60" t="str">
        <f>'AU2017-EDB (Adjusted)'!A1095</f>
        <v>Kinleith</v>
      </c>
      <c r="B1085" s="60" t="str">
        <f>'AU2017-EDB (Adjusted)'!E1095</f>
        <v>Powerco</v>
      </c>
      <c r="C1085" s="60" t="str">
        <f>IFERROR('AU2017-EDB (Adjusted)'!F1095,)</f>
        <v>South Waikato district</v>
      </c>
      <c r="D1085" s="65">
        <f>IFERROR('AU2017-EDB (Adjusted)'!H1095,)</f>
        <v>250</v>
      </c>
      <c r="E1085" s="65">
        <f>IFERROR('AU2017-EDB (Adjusted)'!I1095,)</f>
        <v>250</v>
      </c>
      <c r="F1085" s="65">
        <f>IFERROR('AU2017-EDB (Adjusted)'!J1095,)</f>
        <v>250</v>
      </c>
    </row>
    <row r="1086" spans="1:6" x14ac:dyDescent="0.25">
      <c r="A1086" s="60" t="str">
        <f>'AU2017-EDB (Adjusted)'!A1096</f>
        <v>Okauia</v>
      </c>
      <c r="B1086" s="60" t="str">
        <f>'AU2017-EDB (Adjusted)'!E1096</f>
        <v>Powerco</v>
      </c>
      <c r="C1086" s="60" t="str">
        <f>IFERROR('AU2017-EDB (Adjusted)'!F1096,)</f>
        <v>Matamata-Piako district</v>
      </c>
      <c r="D1086" s="65">
        <f>IFERROR('AU2017-EDB (Adjusted)'!H1096,)</f>
        <v>2210</v>
      </c>
      <c r="E1086" s="65">
        <f>IFERROR('AU2017-EDB (Adjusted)'!I1096,)</f>
        <v>2300</v>
      </c>
      <c r="F1086" s="65">
        <f>IFERROR('AU2017-EDB (Adjusted)'!J1096,)</f>
        <v>2370</v>
      </c>
    </row>
    <row r="1087" spans="1:6" x14ac:dyDescent="0.25">
      <c r="A1087" s="60" t="str">
        <f>'AU2017-EDB (Adjusted)'!A1097</f>
        <v>Te Poi</v>
      </c>
      <c r="B1087" s="60" t="str">
        <f>'AU2017-EDB (Adjusted)'!E1097</f>
        <v>Powerco</v>
      </c>
      <c r="C1087" s="60" t="str">
        <f>IFERROR('AU2017-EDB (Adjusted)'!F1097,)</f>
        <v>Matamata-Piako district</v>
      </c>
      <c r="D1087" s="65">
        <f>IFERROR('AU2017-EDB (Adjusted)'!H1097,)</f>
        <v>880</v>
      </c>
      <c r="E1087" s="65">
        <f>IFERROR('AU2017-EDB (Adjusted)'!I1097,)</f>
        <v>910</v>
      </c>
      <c r="F1087" s="65">
        <f>IFERROR('AU2017-EDB (Adjusted)'!J1097,)</f>
        <v>940</v>
      </c>
    </row>
    <row r="1088" spans="1:6" x14ac:dyDescent="0.25">
      <c r="A1088" s="60" t="str">
        <f>'AU2017-EDB (Adjusted)'!A1098</f>
        <v>Tokoroa Central</v>
      </c>
      <c r="B1088" s="60" t="str">
        <f>'AU2017-EDB (Adjusted)'!E1098</f>
        <v>Powerco</v>
      </c>
      <c r="C1088" s="60" t="str">
        <f>IFERROR('AU2017-EDB (Adjusted)'!F1098,)</f>
        <v>South Waikato district</v>
      </c>
      <c r="D1088" s="65">
        <f>IFERROR('AU2017-EDB (Adjusted)'!H1098,)</f>
        <v>790</v>
      </c>
      <c r="E1088" s="65">
        <f>IFERROR('AU2017-EDB (Adjusted)'!I1098,)</f>
        <v>780</v>
      </c>
      <c r="F1088" s="65">
        <f>IFERROR('AU2017-EDB (Adjusted)'!J1098,)</f>
        <v>750</v>
      </c>
    </row>
    <row r="1089" spans="1:6" x14ac:dyDescent="0.25">
      <c r="A1089" s="60" t="str">
        <f>'AU2017-EDB (Adjusted)'!A1099</f>
        <v>Aotea</v>
      </c>
      <c r="B1089" s="60" t="str">
        <f>'AU2017-EDB (Adjusted)'!E1099</f>
        <v>Powerco</v>
      </c>
      <c r="C1089" s="60" t="str">
        <f>IFERROR('AU2017-EDB (Adjusted)'!F1099,)</f>
        <v>South Waikato district</v>
      </c>
      <c r="D1089" s="65">
        <f>IFERROR('AU2017-EDB (Adjusted)'!H1099,)</f>
        <v>3260</v>
      </c>
      <c r="E1089" s="65">
        <f>IFERROR('AU2017-EDB (Adjusted)'!I1099,)</f>
        <v>3210</v>
      </c>
      <c r="F1089" s="65">
        <f>IFERROR('AU2017-EDB (Adjusted)'!J1099,)</f>
        <v>3130</v>
      </c>
    </row>
    <row r="1090" spans="1:6" x14ac:dyDescent="0.25">
      <c r="A1090" s="60" t="str">
        <f>'AU2017-EDB (Adjusted)'!A1100</f>
        <v>Strathmore</v>
      </c>
      <c r="B1090" s="60" t="str">
        <f>'AU2017-EDB (Adjusted)'!E1100</f>
        <v>Powerco</v>
      </c>
      <c r="C1090" s="60" t="str">
        <f>IFERROR('AU2017-EDB (Adjusted)'!F1100,)</f>
        <v>South Waikato district</v>
      </c>
      <c r="D1090" s="65">
        <f>IFERROR('AU2017-EDB (Adjusted)'!H1100,)</f>
        <v>2210</v>
      </c>
      <c r="E1090" s="65">
        <f>IFERROR('AU2017-EDB (Adjusted)'!I1100,)</f>
        <v>2180</v>
      </c>
      <c r="F1090" s="65">
        <f>IFERROR('AU2017-EDB (Adjusted)'!J1100,)</f>
        <v>2140</v>
      </c>
    </row>
    <row r="1091" spans="1:6" x14ac:dyDescent="0.25">
      <c r="A1091" s="60" t="str">
        <f>'AU2017-EDB (Adjusted)'!A1101</f>
        <v>Amisfield</v>
      </c>
      <c r="B1091" s="60" t="str">
        <f>'AU2017-EDB (Adjusted)'!E1101</f>
        <v>Powerco</v>
      </c>
      <c r="C1091" s="60" t="str">
        <f>IFERROR('AU2017-EDB (Adjusted)'!F1101,)</f>
        <v>South Waikato district</v>
      </c>
      <c r="D1091" s="65">
        <f>IFERROR('AU2017-EDB (Adjusted)'!H1101,)</f>
        <v>160</v>
      </c>
      <c r="E1091" s="65">
        <f>IFERROR('AU2017-EDB (Adjusted)'!I1101,)</f>
        <v>170</v>
      </c>
      <c r="F1091" s="65">
        <f>IFERROR('AU2017-EDB (Adjusted)'!J1101,)</f>
        <v>160</v>
      </c>
    </row>
    <row r="1092" spans="1:6" x14ac:dyDescent="0.25">
      <c r="A1092" s="60" t="str">
        <f>'AU2017-EDB (Adjusted)'!A1102</f>
        <v>Putaruru</v>
      </c>
      <c r="B1092" s="60" t="str">
        <f>'AU2017-EDB (Adjusted)'!E1102</f>
        <v>Powerco</v>
      </c>
      <c r="C1092" s="60" t="str">
        <f>IFERROR('AU2017-EDB (Adjusted)'!F1102,)</f>
        <v>South Waikato district</v>
      </c>
      <c r="D1092" s="65">
        <f>IFERROR('AU2017-EDB (Adjusted)'!H1102,)</f>
        <v>4010</v>
      </c>
      <c r="E1092" s="65">
        <f>IFERROR('AU2017-EDB (Adjusted)'!I1102,)</f>
        <v>4010</v>
      </c>
      <c r="F1092" s="65">
        <f>IFERROR('AU2017-EDB (Adjusted)'!J1102,)</f>
        <v>3970</v>
      </c>
    </row>
    <row r="1093" spans="1:6" x14ac:dyDescent="0.25">
      <c r="A1093" s="60" t="str">
        <f>'AU2017-EDB (Adjusted)'!A1103</f>
        <v>Athenree</v>
      </c>
      <c r="B1093" s="60" t="str">
        <f>'AU2017-EDB (Adjusted)'!E1103</f>
        <v>Powerco</v>
      </c>
      <c r="C1093" s="60" t="str">
        <f>IFERROR('AU2017-EDB (Adjusted)'!F1103,)</f>
        <v>Western Bay of Plenty district</v>
      </c>
      <c r="D1093" s="65">
        <f>IFERROR('AU2017-EDB (Adjusted)'!H1103,)</f>
        <v>720</v>
      </c>
      <c r="E1093" s="65">
        <f>IFERROR('AU2017-EDB (Adjusted)'!I1103,)</f>
        <v>740</v>
      </c>
      <c r="F1093" s="65">
        <f>IFERROR('AU2017-EDB (Adjusted)'!J1103,)</f>
        <v>760</v>
      </c>
    </row>
    <row r="1094" spans="1:6" x14ac:dyDescent="0.25">
      <c r="A1094" s="60" t="str">
        <f>'AU2017-EDB (Adjusted)'!A1104</f>
        <v>Palm Springs</v>
      </c>
      <c r="B1094" s="60" t="str">
        <f>'AU2017-EDB (Adjusted)'!E1104</f>
        <v>Powerco</v>
      </c>
      <c r="C1094" s="60" t="str">
        <f>IFERROR('AU2017-EDB (Adjusted)'!F1104,)</f>
        <v>Tauranga city</v>
      </c>
      <c r="D1094" s="65">
        <f>IFERROR('AU2017-EDB (Adjusted)'!H1104,)</f>
        <v>7630</v>
      </c>
      <c r="E1094" s="65">
        <f>IFERROR('AU2017-EDB (Adjusted)'!I1104,)</f>
        <v>10450</v>
      </c>
      <c r="F1094" s="65">
        <f>IFERROR('AU2017-EDB (Adjusted)'!J1104,)</f>
        <v>12900</v>
      </c>
    </row>
    <row r="1095" spans="1:6" x14ac:dyDescent="0.25">
      <c r="A1095" s="60" t="str">
        <f>'AU2017-EDB (Adjusted)'!A1105</f>
        <v>Matapihi</v>
      </c>
      <c r="B1095" s="60" t="str">
        <f>'AU2017-EDB (Adjusted)'!E1105</f>
        <v>Powerco</v>
      </c>
      <c r="C1095" s="60" t="str">
        <f>IFERROR('AU2017-EDB (Adjusted)'!F1105,)</f>
        <v>Tauranga city</v>
      </c>
      <c r="D1095" s="65">
        <f>IFERROR('AU2017-EDB (Adjusted)'!H1105,)</f>
        <v>760</v>
      </c>
      <c r="E1095" s="65">
        <f>IFERROR('AU2017-EDB (Adjusted)'!I1105,)</f>
        <v>800</v>
      </c>
      <c r="F1095" s="65">
        <f>IFERROR('AU2017-EDB (Adjusted)'!J1105,)</f>
        <v>840</v>
      </c>
    </row>
    <row r="1096" spans="1:6" x14ac:dyDescent="0.25">
      <c r="A1096" s="60" t="str">
        <f>'AU2017-EDB (Adjusted)'!A1106</f>
        <v>Gonville South</v>
      </c>
      <c r="B1096" s="60" t="str">
        <f>'AU2017-EDB (Adjusted)'!E1106</f>
        <v>Powerco</v>
      </c>
      <c r="C1096" s="60" t="str">
        <f>IFERROR('AU2017-EDB (Adjusted)'!F1106,)</f>
        <v>Whanganui district</v>
      </c>
      <c r="D1096" s="65">
        <f>IFERROR('AU2017-EDB (Adjusted)'!H1106,)</f>
        <v>3120</v>
      </c>
      <c r="E1096" s="65">
        <f>IFERROR('AU2017-EDB (Adjusted)'!I1106,)</f>
        <v>3090</v>
      </c>
      <c r="F1096" s="65">
        <f>IFERROR('AU2017-EDB (Adjusted)'!J1106,)</f>
        <v>3050</v>
      </c>
    </row>
    <row r="1097" spans="1:6" x14ac:dyDescent="0.25">
      <c r="A1097" s="60" t="str">
        <f>'AU2017-EDB (Adjusted)'!A1107</f>
        <v>Waikareao Estuary</v>
      </c>
      <c r="B1097" s="60" t="str">
        <f>'AU2017-EDB (Adjusted)'!E1107</f>
        <v>None</v>
      </c>
      <c r="C1097" s="60" t="str">
        <f>IFERROR('AU2017-EDB (Adjusted)'!F1107,)</f>
        <v>Tauranga city</v>
      </c>
      <c r="D1097" s="65">
        <f>IFERROR('AU2017-EDB (Adjusted)'!H1107,)</f>
        <v>0</v>
      </c>
      <c r="E1097" s="65">
        <f>IFERROR('AU2017-EDB (Adjusted)'!I1107,)</f>
        <v>0</v>
      </c>
      <c r="F1097" s="65">
        <f>IFERROR('AU2017-EDB (Adjusted)'!J1107,)</f>
        <v>0</v>
      </c>
    </row>
    <row r="1098" spans="1:6" x14ac:dyDescent="0.25">
      <c r="A1098" s="60" t="str">
        <f>'AU2017-EDB (Adjusted)'!A1108</f>
        <v>Palm Beach</v>
      </c>
      <c r="B1098" s="60" t="str">
        <f>'AU2017-EDB (Adjusted)'!E1108</f>
        <v>Powerco</v>
      </c>
      <c r="C1098" s="60" t="str">
        <f>IFERROR('AU2017-EDB (Adjusted)'!F1108,)</f>
        <v>Tauranga city</v>
      </c>
      <c r="D1098" s="65">
        <f>IFERROR('AU2017-EDB (Adjusted)'!H1108,)</f>
        <v>4020</v>
      </c>
      <c r="E1098" s="65">
        <f>IFERROR('AU2017-EDB (Adjusted)'!I1108,)</f>
        <v>4200</v>
      </c>
      <c r="F1098" s="65">
        <f>IFERROR('AU2017-EDB (Adjusted)'!J1108,)</f>
        <v>4380</v>
      </c>
    </row>
    <row r="1099" spans="1:6" x14ac:dyDescent="0.25">
      <c r="A1099" s="60" t="str">
        <f>'AU2017-EDB (Adjusted)'!A1109</f>
        <v>Tahawai</v>
      </c>
      <c r="B1099" s="60" t="str">
        <f>'AU2017-EDB (Adjusted)'!E1109</f>
        <v>Powerco</v>
      </c>
      <c r="C1099" s="60" t="str">
        <f>IFERROR('AU2017-EDB (Adjusted)'!F1109,)</f>
        <v>Western Bay of Plenty district</v>
      </c>
      <c r="D1099" s="65">
        <f>IFERROR('AU2017-EDB (Adjusted)'!H1109,)</f>
        <v>1860</v>
      </c>
      <c r="E1099" s="65">
        <f>IFERROR('AU2017-EDB (Adjusted)'!I1109,)</f>
        <v>1910</v>
      </c>
      <c r="F1099" s="65">
        <f>IFERROR('AU2017-EDB (Adjusted)'!J1109,)</f>
        <v>1950</v>
      </c>
    </row>
    <row r="1100" spans="1:6" x14ac:dyDescent="0.25">
      <c r="A1100" s="60" t="str">
        <f>'AU2017-EDB (Adjusted)'!A1110</f>
        <v>Kairua</v>
      </c>
      <c r="B1100" s="60" t="str">
        <f>'AU2017-EDB (Adjusted)'!E1110</f>
        <v>Powerco</v>
      </c>
      <c r="C1100" s="60" t="str">
        <f>IFERROR('AU2017-EDB (Adjusted)'!F1110,)</f>
        <v>Tauranga city</v>
      </c>
      <c r="D1100" s="65">
        <f>IFERROR('AU2017-EDB (Adjusted)'!H1110,)</f>
        <v>480</v>
      </c>
      <c r="E1100" s="65">
        <f>IFERROR('AU2017-EDB (Adjusted)'!I1110,)</f>
        <v>500</v>
      </c>
      <c r="F1100" s="65">
        <f>IFERROR('AU2017-EDB (Adjusted)'!J1110,)</f>
        <v>510</v>
      </c>
    </row>
    <row r="1101" spans="1:6" x14ac:dyDescent="0.25">
      <c r="A1101" s="60" t="str">
        <f>'AU2017-EDB (Adjusted)'!A1111</f>
        <v>Bethlehem East</v>
      </c>
      <c r="B1101" s="60" t="str">
        <f>'AU2017-EDB (Adjusted)'!E1111</f>
        <v>Powerco</v>
      </c>
      <c r="C1101" s="60" t="str">
        <f>IFERROR('AU2017-EDB (Adjusted)'!F1111,)</f>
        <v>Tauranga city</v>
      </c>
      <c r="D1101" s="65">
        <f>IFERROR('AU2017-EDB (Adjusted)'!H1111,)</f>
        <v>3810</v>
      </c>
      <c r="E1101" s="65">
        <f>IFERROR('AU2017-EDB (Adjusted)'!I1111,)</f>
        <v>3920</v>
      </c>
      <c r="F1101" s="65">
        <f>IFERROR('AU2017-EDB (Adjusted)'!J1111,)</f>
        <v>4020</v>
      </c>
    </row>
    <row r="1102" spans="1:6" x14ac:dyDescent="0.25">
      <c r="A1102" s="60" t="str">
        <f>'AU2017-EDB (Adjusted)'!A1112</f>
        <v>Pacific View</v>
      </c>
      <c r="B1102" s="60" t="str">
        <f>'AU2017-EDB (Adjusted)'!E1112</f>
        <v>Powerco</v>
      </c>
      <c r="C1102" s="60" t="str">
        <f>IFERROR('AU2017-EDB (Adjusted)'!F1112,)</f>
        <v>Tauranga city</v>
      </c>
      <c r="D1102" s="65">
        <f>IFERROR('AU2017-EDB (Adjusted)'!H1112,)</f>
        <v>3410</v>
      </c>
      <c r="E1102" s="65">
        <f>IFERROR('AU2017-EDB (Adjusted)'!I1112,)</f>
        <v>3650</v>
      </c>
      <c r="F1102" s="65">
        <f>IFERROR('AU2017-EDB (Adjusted)'!J1112,)</f>
        <v>3760</v>
      </c>
    </row>
    <row r="1103" spans="1:6" x14ac:dyDescent="0.25">
      <c r="A1103" s="60" t="str">
        <f>'AU2017-EDB (Adjusted)'!A1113</f>
        <v>Aongatete</v>
      </c>
      <c r="B1103" s="60" t="str">
        <f>'AU2017-EDB (Adjusted)'!E1113</f>
        <v>Powerco</v>
      </c>
      <c r="C1103" s="60" t="str">
        <f>IFERROR('AU2017-EDB (Adjusted)'!F1113,)</f>
        <v>Western Bay of Plenty district</v>
      </c>
      <c r="D1103" s="65">
        <f>IFERROR('AU2017-EDB (Adjusted)'!H1113,)</f>
        <v>3320</v>
      </c>
      <c r="E1103" s="65">
        <f>IFERROR('AU2017-EDB (Adjusted)'!I1113,)</f>
        <v>3480</v>
      </c>
      <c r="F1103" s="65">
        <f>IFERROR('AU2017-EDB (Adjusted)'!J1113,)</f>
        <v>3610</v>
      </c>
    </row>
    <row r="1104" spans="1:6" x14ac:dyDescent="0.25">
      <c r="A1104" s="60" t="str">
        <f>'AU2017-EDB (Adjusted)'!A1114</f>
        <v>Minden</v>
      </c>
      <c r="B1104" s="60" t="str">
        <f>'AU2017-EDB (Adjusted)'!E1114</f>
        <v>Powerco</v>
      </c>
      <c r="C1104" s="60" t="str">
        <f>IFERROR('AU2017-EDB (Adjusted)'!F1114,)</f>
        <v>Western Bay of Plenty district</v>
      </c>
      <c r="D1104" s="65">
        <f>IFERROR('AU2017-EDB (Adjusted)'!H1114,)</f>
        <v>4950</v>
      </c>
      <c r="E1104" s="65">
        <f>IFERROR('AU2017-EDB (Adjusted)'!I1114,)</f>
        <v>5160</v>
      </c>
      <c r="F1104" s="65">
        <f>IFERROR('AU2017-EDB (Adjusted)'!J1114,)</f>
        <v>5340</v>
      </c>
    </row>
    <row r="1105" spans="1:6" x14ac:dyDescent="0.25">
      <c r="A1105" s="60" t="str">
        <f>'AU2017-EDB (Adjusted)'!A1115</f>
        <v>Kaimai</v>
      </c>
      <c r="B1105" s="60" t="str">
        <f>'AU2017-EDB (Adjusted)'!E1115</f>
        <v>Powerco</v>
      </c>
      <c r="C1105" s="60" t="str">
        <f>IFERROR('AU2017-EDB (Adjusted)'!F1115,)</f>
        <v>Western Bay of Plenty district</v>
      </c>
      <c r="D1105" s="65">
        <f>IFERROR('AU2017-EDB (Adjusted)'!H1115,)</f>
        <v>5950</v>
      </c>
      <c r="E1105" s="65">
        <f>IFERROR('AU2017-EDB (Adjusted)'!I1115,)</f>
        <v>6250</v>
      </c>
      <c r="F1105" s="65">
        <f>IFERROR('AU2017-EDB (Adjusted)'!J1115,)</f>
        <v>6520</v>
      </c>
    </row>
    <row r="1106" spans="1:6" x14ac:dyDescent="0.25">
      <c r="A1106" s="60" t="str">
        <f>'AU2017-EDB (Adjusted)'!A1116</f>
        <v>Ohauiti-Ngapeke</v>
      </c>
      <c r="B1106" s="60" t="str">
        <f>'AU2017-EDB (Adjusted)'!E1116</f>
        <v>Powerco</v>
      </c>
      <c r="C1106" s="60" t="str">
        <f>IFERROR('AU2017-EDB (Adjusted)'!F1116,)</f>
        <v>Western Bay of Plenty district</v>
      </c>
      <c r="D1106" s="65">
        <f>IFERROR('AU2017-EDB (Adjusted)'!H1116,)</f>
        <v>810</v>
      </c>
      <c r="E1106" s="65">
        <f>IFERROR('AU2017-EDB (Adjusted)'!I1116,)</f>
        <v>870</v>
      </c>
      <c r="F1106" s="65">
        <f>IFERROR('AU2017-EDB (Adjusted)'!J1116,)</f>
        <v>930</v>
      </c>
    </row>
    <row r="1107" spans="1:6" x14ac:dyDescent="0.25">
      <c r="A1107" s="60" t="str">
        <f>'AU2017-EDB (Adjusted)'!A1117</f>
        <v>Upper Papamoa</v>
      </c>
      <c r="B1107" s="60" t="str">
        <f>'AU2017-EDB (Adjusted)'!E1117</f>
        <v>Powerco</v>
      </c>
      <c r="C1107" s="60" t="str">
        <f>IFERROR('AU2017-EDB (Adjusted)'!F1117,)</f>
        <v>Western Bay of Plenty district</v>
      </c>
      <c r="D1107" s="65">
        <f>IFERROR('AU2017-EDB (Adjusted)'!H1117,)</f>
        <v>2410</v>
      </c>
      <c r="E1107" s="65">
        <f>IFERROR('AU2017-EDB (Adjusted)'!I1117,)</f>
        <v>2530</v>
      </c>
      <c r="F1107" s="65">
        <f>IFERROR('AU2017-EDB (Adjusted)'!J1117,)</f>
        <v>2630</v>
      </c>
    </row>
    <row r="1108" spans="1:6" x14ac:dyDescent="0.25">
      <c r="A1108" s="60" t="str">
        <f>'AU2017-EDB (Adjusted)'!A1118</f>
        <v>Paengaroa</v>
      </c>
      <c r="B1108" s="60" t="str">
        <f>'AU2017-EDB (Adjusted)'!E1118</f>
        <v>Powerco</v>
      </c>
      <c r="C1108" s="60" t="str">
        <f>IFERROR('AU2017-EDB (Adjusted)'!F1118,)</f>
        <v>Western Bay of Plenty district</v>
      </c>
      <c r="D1108" s="65">
        <f>IFERROR('AU2017-EDB (Adjusted)'!H1118,)</f>
        <v>1070</v>
      </c>
      <c r="E1108" s="65">
        <f>IFERROR('AU2017-EDB (Adjusted)'!I1118,)</f>
        <v>1110</v>
      </c>
      <c r="F1108" s="65">
        <f>IFERROR('AU2017-EDB (Adjusted)'!J1118,)</f>
        <v>1160</v>
      </c>
    </row>
    <row r="1109" spans="1:6" x14ac:dyDescent="0.25">
      <c r="A1109" s="60" t="str">
        <f>'AU2017-EDB (Adjusted)'!A1119</f>
        <v>Mt Maunganui North</v>
      </c>
      <c r="B1109" s="60" t="str">
        <f>'AU2017-EDB (Adjusted)'!E1119</f>
        <v>Powerco</v>
      </c>
      <c r="C1109" s="60" t="str">
        <f>IFERROR('AU2017-EDB (Adjusted)'!F1119,)</f>
        <v>Tauranga city</v>
      </c>
      <c r="D1109" s="65">
        <f>IFERROR('AU2017-EDB (Adjusted)'!H1119,)</f>
        <v>4730</v>
      </c>
      <c r="E1109" s="65">
        <f>IFERROR('AU2017-EDB (Adjusted)'!I1119,)</f>
        <v>4950</v>
      </c>
      <c r="F1109" s="65">
        <f>IFERROR('AU2017-EDB (Adjusted)'!J1119,)</f>
        <v>5100</v>
      </c>
    </row>
    <row r="1110" spans="1:6" x14ac:dyDescent="0.25">
      <c r="A1110" s="60" t="str">
        <f>'AU2017-EDB (Adjusted)'!A1120</f>
        <v>Gonville East</v>
      </c>
      <c r="B1110" s="60" t="str">
        <f>'AU2017-EDB (Adjusted)'!E1120</f>
        <v>Powerco</v>
      </c>
      <c r="C1110" s="60" t="str">
        <f>IFERROR('AU2017-EDB (Adjusted)'!F1120,)</f>
        <v>Whanganui district</v>
      </c>
      <c r="D1110" s="65">
        <f>IFERROR('AU2017-EDB (Adjusted)'!H1120,)</f>
        <v>1430</v>
      </c>
      <c r="E1110" s="65">
        <f>IFERROR('AU2017-EDB (Adjusted)'!I1120,)</f>
        <v>1440</v>
      </c>
      <c r="F1110" s="65">
        <f>IFERROR('AU2017-EDB (Adjusted)'!J1120,)</f>
        <v>1450</v>
      </c>
    </row>
    <row r="1111" spans="1:6" x14ac:dyDescent="0.25">
      <c r="A1111" s="60" t="str">
        <f>'AU2017-EDB (Adjusted)'!A1121</f>
        <v>Omanu</v>
      </c>
      <c r="B1111" s="60" t="str">
        <f>'AU2017-EDB (Adjusted)'!E1121</f>
        <v>Powerco</v>
      </c>
      <c r="C1111" s="60" t="str">
        <f>IFERROR('AU2017-EDB (Adjusted)'!F1121,)</f>
        <v>Tauranga city</v>
      </c>
      <c r="D1111" s="65">
        <f>IFERROR('AU2017-EDB (Adjusted)'!H1121,)</f>
        <v>5820</v>
      </c>
      <c r="E1111" s="65">
        <f>IFERROR('AU2017-EDB (Adjusted)'!I1121,)</f>
        <v>6090</v>
      </c>
      <c r="F1111" s="65">
        <f>IFERROR('AU2017-EDB (Adjusted)'!J1121,)</f>
        <v>6270</v>
      </c>
    </row>
    <row r="1112" spans="1:6" x14ac:dyDescent="0.25">
      <c r="A1112" s="60" t="str">
        <f>'AU2017-EDB (Adjusted)'!A1122</f>
        <v>Richmond Heights</v>
      </c>
      <c r="B1112" s="60" t="str">
        <f>'AU2017-EDB (Adjusted)'!E1122</f>
        <v>Unison Networks</v>
      </c>
      <c r="C1112" s="60" t="str">
        <f>IFERROR('AU2017-EDB (Adjusted)'!F1122,)</f>
        <v>Taupo district</v>
      </c>
      <c r="D1112" s="65">
        <f>IFERROR('AU2017-EDB (Adjusted)'!H1122,)</f>
        <v>2480</v>
      </c>
      <c r="E1112" s="65">
        <f>IFERROR('AU2017-EDB (Adjusted)'!I1122,)</f>
        <v>2540</v>
      </c>
      <c r="F1112" s="65">
        <f>IFERROR('AU2017-EDB (Adjusted)'!J1122,)</f>
        <v>2580</v>
      </c>
    </row>
    <row r="1113" spans="1:6" x14ac:dyDescent="0.25">
      <c r="A1113" s="60" t="str">
        <f>'AU2017-EDB (Adjusted)'!A1123</f>
        <v>Te Maunga</v>
      </c>
      <c r="B1113" s="60" t="str">
        <f>'AU2017-EDB (Adjusted)'!E1123</f>
        <v>Powerco</v>
      </c>
      <c r="C1113" s="60" t="str">
        <f>IFERROR('AU2017-EDB (Adjusted)'!F1123,)</f>
        <v>Tauranga city</v>
      </c>
      <c r="D1113" s="65">
        <f>IFERROR('AU2017-EDB (Adjusted)'!H1123,)</f>
        <v>5410</v>
      </c>
      <c r="E1113" s="65">
        <f>IFERROR('AU2017-EDB (Adjusted)'!I1123,)</f>
        <v>5910</v>
      </c>
      <c r="F1113" s="65">
        <f>IFERROR('AU2017-EDB (Adjusted)'!J1123,)</f>
        <v>6390</v>
      </c>
    </row>
    <row r="1114" spans="1:6" x14ac:dyDescent="0.25">
      <c r="A1114" s="60" t="str">
        <f>'AU2017-EDB (Adjusted)'!A1124</f>
        <v>Otumoetai North</v>
      </c>
      <c r="B1114" s="60" t="str">
        <f>'AU2017-EDB (Adjusted)'!E1124</f>
        <v>Powerco</v>
      </c>
      <c r="C1114" s="60" t="str">
        <f>IFERROR('AU2017-EDB (Adjusted)'!F1124,)</f>
        <v>Tauranga city</v>
      </c>
      <c r="D1114" s="65">
        <f>IFERROR('AU2017-EDB (Adjusted)'!H1124,)</f>
        <v>4030</v>
      </c>
      <c r="E1114" s="65">
        <f>IFERROR('AU2017-EDB (Adjusted)'!I1124,)</f>
        <v>4130</v>
      </c>
      <c r="F1114" s="65">
        <f>IFERROR('AU2017-EDB (Adjusted)'!J1124,)</f>
        <v>4220</v>
      </c>
    </row>
    <row r="1115" spans="1:6" x14ac:dyDescent="0.25">
      <c r="A1115" s="60" t="str">
        <f>'AU2017-EDB (Adjusted)'!A1125</f>
        <v>Taneatua</v>
      </c>
      <c r="B1115" s="60" t="str">
        <f>'AU2017-EDB (Adjusted)'!E1125</f>
        <v>Horizon Energy</v>
      </c>
      <c r="C1115" s="60" t="str">
        <f>IFERROR('AU2017-EDB (Adjusted)'!F1125,)</f>
        <v>Whakatane district</v>
      </c>
      <c r="D1115" s="65">
        <f>IFERROR('AU2017-EDB (Adjusted)'!H1125,)</f>
        <v>820</v>
      </c>
      <c r="E1115" s="65">
        <f>IFERROR('AU2017-EDB (Adjusted)'!I1125,)</f>
        <v>820</v>
      </c>
      <c r="F1115" s="65">
        <f>IFERROR('AU2017-EDB (Adjusted)'!J1125,)</f>
        <v>820</v>
      </c>
    </row>
    <row r="1116" spans="1:6" x14ac:dyDescent="0.25">
      <c r="A1116" s="60" t="str">
        <f>'AU2017-EDB (Adjusted)'!A1126</f>
        <v>Matua</v>
      </c>
      <c r="B1116" s="60" t="str">
        <f>'AU2017-EDB (Adjusted)'!E1126</f>
        <v>Powerco</v>
      </c>
      <c r="C1116" s="60" t="str">
        <f>IFERROR('AU2017-EDB (Adjusted)'!F1126,)</f>
        <v>Tauranga city</v>
      </c>
      <c r="D1116" s="65">
        <f>IFERROR('AU2017-EDB (Adjusted)'!H1126,)</f>
        <v>5490</v>
      </c>
      <c r="E1116" s="65">
        <f>IFERROR('AU2017-EDB (Adjusted)'!I1126,)</f>
        <v>5540</v>
      </c>
      <c r="F1116" s="65">
        <f>IFERROR('AU2017-EDB (Adjusted)'!J1126,)</f>
        <v>5600</v>
      </c>
    </row>
    <row r="1117" spans="1:6" x14ac:dyDescent="0.25">
      <c r="A1117" s="60" t="str">
        <f>'AU2017-EDB (Adjusted)'!A1127</f>
        <v>Bellevue</v>
      </c>
      <c r="B1117" s="60" t="str">
        <f>'AU2017-EDB (Adjusted)'!E1127</f>
        <v>Powerco</v>
      </c>
      <c r="C1117" s="60" t="str">
        <f>IFERROR('AU2017-EDB (Adjusted)'!F1127,)</f>
        <v>Tauranga city</v>
      </c>
      <c r="D1117" s="65">
        <f>IFERROR('AU2017-EDB (Adjusted)'!H1127,)</f>
        <v>3890</v>
      </c>
      <c r="E1117" s="65">
        <f>IFERROR('AU2017-EDB (Adjusted)'!I1127,)</f>
        <v>4000</v>
      </c>
      <c r="F1117" s="65">
        <f>IFERROR('AU2017-EDB (Adjusted)'!J1127,)</f>
        <v>4060</v>
      </c>
    </row>
    <row r="1118" spans="1:6" x14ac:dyDescent="0.25">
      <c r="A1118" s="60" t="str">
        <f>'AU2017-EDB (Adjusted)'!A1128</f>
        <v>Otumoetai South</v>
      </c>
      <c r="B1118" s="60" t="str">
        <f>'AU2017-EDB (Adjusted)'!E1128</f>
        <v>Powerco</v>
      </c>
      <c r="C1118" s="60" t="str">
        <f>IFERROR('AU2017-EDB (Adjusted)'!F1128,)</f>
        <v>Tauranga city</v>
      </c>
      <c r="D1118" s="65">
        <f>IFERROR('AU2017-EDB (Adjusted)'!H1128,)</f>
        <v>3680</v>
      </c>
      <c r="E1118" s="65">
        <f>IFERROR('AU2017-EDB (Adjusted)'!I1128,)</f>
        <v>3760</v>
      </c>
      <c r="F1118" s="65">
        <f>IFERROR('AU2017-EDB (Adjusted)'!J1128,)</f>
        <v>3830</v>
      </c>
    </row>
    <row r="1119" spans="1:6" x14ac:dyDescent="0.25">
      <c r="A1119" s="60" t="str">
        <f>'AU2017-EDB (Adjusted)'!A1129</f>
        <v>Brookfield</v>
      </c>
      <c r="B1119" s="60" t="str">
        <f>'AU2017-EDB (Adjusted)'!E1129</f>
        <v>Powerco</v>
      </c>
      <c r="C1119" s="60" t="str">
        <f>IFERROR('AU2017-EDB (Adjusted)'!F1129,)</f>
        <v>Tauranga city</v>
      </c>
      <c r="D1119" s="65">
        <f>IFERROR('AU2017-EDB (Adjusted)'!H1129,)</f>
        <v>5670</v>
      </c>
      <c r="E1119" s="65">
        <f>IFERROR('AU2017-EDB (Adjusted)'!I1129,)</f>
        <v>5940</v>
      </c>
      <c r="F1119" s="65">
        <f>IFERROR('AU2017-EDB (Adjusted)'!J1129,)</f>
        <v>6130</v>
      </c>
    </row>
    <row r="1120" spans="1:6" x14ac:dyDescent="0.25">
      <c r="A1120" s="60" t="str">
        <f>'AU2017-EDB (Adjusted)'!A1130</f>
        <v>Te Reti</v>
      </c>
      <c r="B1120" s="60" t="str">
        <f>'AU2017-EDB (Adjusted)'!E1130</f>
        <v>Powerco</v>
      </c>
      <c r="C1120" s="60" t="str">
        <f>IFERROR('AU2017-EDB (Adjusted)'!F1130,)</f>
        <v>Tauranga city</v>
      </c>
      <c r="D1120" s="65">
        <f>IFERROR('AU2017-EDB (Adjusted)'!H1130,)</f>
        <v>1750</v>
      </c>
      <c r="E1120" s="65">
        <f>IFERROR('AU2017-EDB (Adjusted)'!I1130,)</f>
        <v>1780</v>
      </c>
      <c r="F1120" s="65">
        <f>IFERROR('AU2017-EDB (Adjusted)'!J1130,)</f>
        <v>1810</v>
      </c>
    </row>
    <row r="1121" spans="1:6" x14ac:dyDescent="0.25">
      <c r="A1121" s="60" t="str">
        <f>'AU2017-EDB (Adjusted)'!A1131</f>
        <v>Judea</v>
      </c>
      <c r="B1121" s="60" t="str">
        <f>'AU2017-EDB (Adjusted)'!E1131</f>
        <v>Powerco</v>
      </c>
      <c r="C1121" s="60" t="str">
        <f>IFERROR('AU2017-EDB (Adjusted)'!F1131,)</f>
        <v>Tauranga city</v>
      </c>
      <c r="D1121" s="65">
        <f>IFERROR('AU2017-EDB (Adjusted)'!H1131,)</f>
        <v>2700</v>
      </c>
      <c r="E1121" s="65">
        <f>IFERROR('AU2017-EDB (Adjusted)'!I1131,)</f>
        <v>2780</v>
      </c>
      <c r="F1121" s="65">
        <f>IFERROR('AU2017-EDB (Adjusted)'!J1131,)</f>
        <v>2840</v>
      </c>
    </row>
    <row r="1122" spans="1:6" x14ac:dyDescent="0.25">
      <c r="A1122" s="60" t="str">
        <f>'AU2017-EDB (Adjusted)'!A1132</f>
        <v>Greerton</v>
      </c>
      <c r="B1122" s="60" t="str">
        <f>'AU2017-EDB (Adjusted)'!E1132</f>
        <v>Powerco</v>
      </c>
      <c r="C1122" s="60" t="str">
        <f>IFERROR('AU2017-EDB (Adjusted)'!F1132,)</f>
        <v>Tauranga city</v>
      </c>
      <c r="D1122" s="65">
        <f>IFERROR('AU2017-EDB (Adjusted)'!H1132,)</f>
        <v>4550</v>
      </c>
      <c r="E1122" s="65">
        <f>IFERROR('AU2017-EDB (Adjusted)'!I1132,)</f>
        <v>4730</v>
      </c>
      <c r="F1122" s="65">
        <f>IFERROR('AU2017-EDB (Adjusted)'!J1132,)</f>
        <v>4910</v>
      </c>
    </row>
    <row r="1123" spans="1:6" x14ac:dyDescent="0.25">
      <c r="A1123" s="60" t="str">
        <f>'AU2017-EDB (Adjusted)'!A1133</f>
        <v>Sulphur Point</v>
      </c>
      <c r="B1123" s="60" t="str">
        <f>'AU2017-EDB (Adjusted)'!E1133</f>
        <v>Powerco</v>
      </c>
      <c r="C1123" s="60" t="str">
        <f>IFERROR('AU2017-EDB (Adjusted)'!F1133,)</f>
        <v>Tauranga city</v>
      </c>
      <c r="D1123" s="65">
        <f>IFERROR('AU2017-EDB (Adjusted)'!H1133,)</f>
        <v>30</v>
      </c>
      <c r="E1123" s="65">
        <f>IFERROR('AU2017-EDB (Adjusted)'!I1133,)</f>
        <v>30</v>
      </c>
      <c r="F1123" s="65">
        <f>IFERROR('AU2017-EDB (Adjusted)'!J1133,)</f>
        <v>30</v>
      </c>
    </row>
    <row r="1124" spans="1:6" x14ac:dyDescent="0.25">
      <c r="A1124" s="60" t="str">
        <f>'AU2017-EDB (Adjusted)'!A1134</f>
        <v>Pyes Pa</v>
      </c>
      <c r="B1124" s="60" t="str">
        <f>'AU2017-EDB (Adjusted)'!E1134</f>
        <v>Powerco</v>
      </c>
      <c r="C1124" s="60" t="str">
        <f>IFERROR('AU2017-EDB (Adjusted)'!F1134,)</f>
        <v>Tauranga city</v>
      </c>
      <c r="D1124" s="65">
        <f>IFERROR('AU2017-EDB (Adjusted)'!H1134,)</f>
        <v>9280</v>
      </c>
      <c r="E1124" s="65">
        <f>IFERROR('AU2017-EDB (Adjusted)'!I1134,)</f>
        <v>11800</v>
      </c>
      <c r="F1124" s="65">
        <f>IFERROR('AU2017-EDB (Adjusted)'!J1134,)</f>
        <v>13800</v>
      </c>
    </row>
    <row r="1125" spans="1:6" x14ac:dyDescent="0.25">
      <c r="A1125" s="60" t="str">
        <f>'AU2017-EDB (Adjusted)'!A1135</f>
        <v>Yatton Park</v>
      </c>
      <c r="B1125" s="60" t="str">
        <f>'AU2017-EDB (Adjusted)'!E1135</f>
        <v>Powerco</v>
      </c>
      <c r="C1125" s="60" t="str">
        <f>IFERROR('AU2017-EDB (Adjusted)'!F1135,)</f>
        <v>Tauranga city</v>
      </c>
      <c r="D1125" s="65">
        <f>IFERROR('AU2017-EDB (Adjusted)'!H1135,)</f>
        <v>2700</v>
      </c>
      <c r="E1125" s="65">
        <f>IFERROR('AU2017-EDB (Adjusted)'!I1135,)</f>
        <v>2770</v>
      </c>
      <c r="F1125" s="65">
        <f>IFERROR('AU2017-EDB (Adjusted)'!J1135,)</f>
        <v>2850</v>
      </c>
    </row>
    <row r="1126" spans="1:6" x14ac:dyDescent="0.25">
      <c r="A1126" s="60" t="str">
        <f>'AU2017-EDB (Adjusted)'!A1136</f>
        <v>Hairini</v>
      </c>
      <c r="B1126" s="60" t="str">
        <f>'AU2017-EDB (Adjusted)'!E1136</f>
        <v>Powerco</v>
      </c>
      <c r="C1126" s="60" t="str">
        <f>IFERROR('AU2017-EDB (Adjusted)'!F1136,)</f>
        <v>Tauranga city</v>
      </c>
      <c r="D1126" s="65">
        <f>IFERROR('AU2017-EDB (Adjusted)'!H1136,)</f>
        <v>6730</v>
      </c>
      <c r="E1126" s="65">
        <f>IFERROR('AU2017-EDB (Adjusted)'!I1136,)</f>
        <v>7450</v>
      </c>
      <c r="F1126" s="65">
        <f>IFERROR('AU2017-EDB (Adjusted)'!J1136,)</f>
        <v>8170</v>
      </c>
    </row>
    <row r="1127" spans="1:6" x14ac:dyDescent="0.25">
      <c r="A1127" s="60" t="str">
        <f>'AU2017-EDB (Adjusted)'!A1137</f>
        <v>Maungatapu</v>
      </c>
      <c r="B1127" s="60" t="str">
        <f>'AU2017-EDB (Adjusted)'!E1137</f>
        <v>Powerco</v>
      </c>
      <c r="C1127" s="60" t="str">
        <f>IFERROR('AU2017-EDB (Adjusted)'!F1137,)</f>
        <v>Tauranga city</v>
      </c>
      <c r="D1127" s="65">
        <f>IFERROR('AU2017-EDB (Adjusted)'!H1137,)</f>
        <v>2920</v>
      </c>
      <c r="E1127" s="65">
        <f>IFERROR('AU2017-EDB (Adjusted)'!I1137,)</f>
        <v>2920</v>
      </c>
      <c r="F1127" s="65">
        <f>IFERROR('AU2017-EDB (Adjusted)'!J1137,)</f>
        <v>2930</v>
      </c>
    </row>
    <row r="1128" spans="1:6" x14ac:dyDescent="0.25">
      <c r="A1128" s="60" t="str">
        <f>'AU2017-EDB (Adjusted)'!A1138</f>
        <v>Tauranga Hospital</v>
      </c>
      <c r="B1128" s="60" t="str">
        <f>'AU2017-EDB (Adjusted)'!E1138</f>
        <v>Powerco</v>
      </c>
      <c r="C1128" s="60" t="str">
        <f>IFERROR('AU2017-EDB (Adjusted)'!F1138,)</f>
        <v>Tauranga city</v>
      </c>
      <c r="D1128" s="65">
        <f>IFERROR('AU2017-EDB (Adjusted)'!H1138,)</f>
        <v>2070</v>
      </c>
      <c r="E1128" s="65">
        <f>IFERROR('AU2017-EDB (Adjusted)'!I1138,)</f>
        <v>2100</v>
      </c>
      <c r="F1128" s="65">
        <f>IFERROR('AU2017-EDB (Adjusted)'!J1138,)</f>
        <v>2120</v>
      </c>
    </row>
    <row r="1129" spans="1:6" x14ac:dyDescent="0.25">
      <c r="A1129" s="60" t="str">
        <f>'AU2017-EDB (Adjusted)'!A1139</f>
        <v>Tauranga South</v>
      </c>
      <c r="B1129" s="60" t="str">
        <f>'AU2017-EDB (Adjusted)'!E1139</f>
        <v>Powerco</v>
      </c>
      <c r="C1129" s="60" t="str">
        <f>IFERROR('AU2017-EDB (Adjusted)'!F1139,)</f>
        <v>Tauranga city</v>
      </c>
      <c r="D1129" s="65">
        <f>IFERROR('AU2017-EDB (Adjusted)'!H1139,)</f>
        <v>4620</v>
      </c>
      <c r="E1129" s="65">
        <f>IFERROR('AU2017-EDB (Adjusted)'!I1139,)</f>
        <v>4710</v>
      </c>
      <c r="F1129" s="65">
        <f>IFERROR('AU2017-EDB (Adjusted)'!J1139,)</f>
        <v>4770</v>
      </c>
    </row>
    <row r="1130" spans="1:6" x14ac:dyDescent="0.25">
      <c r="A1130" s="60" t="str">
        <f>'AU2017-EDB (Adjusted)'!A1140</f>
        <v>Tauranga Central</v>
      </c>
      <c r="B1130" s="60" t="str">
        <f>'AU2017-EDB (Adjusted)'!E1140</f>
        <v>Powerco</v>
      </c>
      <c r="C1130" s="60" t="str">
        <f>IFERROR('AU2017-EDB (Adjusted)'!F1140,)</f>
        <v>Tauranga city</v>
      </c>
      <c r="D1130" s="65">
        <f>IFERROR('AU2017-EDB (Adjusted)'!H1140,)</f>
        <v>2370</v>
      </c>
      <c r="E1130" s="65">
        <f>IFERROR('AU2017-EDB (Adjusted)'!I1140,)</f>
        <v>2450</v>
      </c>
      <c r="F1130" s="65">
        <f>IFERROR('AU2017-EDB (Adjusted)'!J1140,)</f>
        <v>2520</v>
      </c>
    </row>
    <row r="1131" spans="1:6" x14ac:dyDescent="0.25">
      <c r="A1131" s="60" t="str">
        <f>'AU2017-EDB (Adjusted)'!A1141</f>
        <v>Kaitemako</v>
      </c>
      <c r="B1131" s="60" t="str">
        <f>'AU2017-EDB (Adjusted)'!E1141</f>
        <v>Powerco</v>
      </c>
      <c r="C1131" s="60" t="str">
        <f>IFERROR('AU2017-EDB (Adjusted)'!F1141,)</f>
        <v>Tauranga city</v>
      </c>
      <c r="D1131" s="65">
        <f>IFERROR('AU2017-EDB (Adjusted)'!H1141,)</f>
        <v>1600</v>
      </c>
      <c r="E1131" s="65">
        <f>IFERROR('AU2017-EDB (Adjusted)'!I1141,)</f>
        <v>1700</v>
      </c>
      <c r="F1131" s="65">
        <f>IFERROR('AU2017-EDB (Adjusted)'!J1141,)</f>
        <v>1790</v>
      </c>
    </row>
    <row r="1132" spans="1:6" x14ac:dyDescent="0.25">
      <c r="A1132" s="60" t="str">
        <f>'AU2017-EDB (Adjusted)'!A1142</f>
        <v>Edgecumbe</v>
      </c>
      <c r="B1132" s="60" t="str">
        <f>'AU2017-EDB (Adjusted)'!E1142</f>
        <v>Horizon Energy</v>
      </c>
      <c r="C1132" s="60" t="str">
        <f>IFERROR('AU2017-EDB (Adjusted)'!F1142,)</f>
        <v>Whakatane district</v>
      </c>
      <c r="D1132" s="65">
        <f>IFERROR('AU2017-EDB (Adjusted)'!H1142,)</f>
        <v>1770</v>
      </c>
      <c r="E1132" s="65">
        <f>IFERROR('AU2017-EDB (Adjusted)'!I1142,)</f>
        <v>1820</v>
      </c>
      <c r="F1132" s="65">
        <f>IFERROR('AU2017-EDB (Adjusted)'!J1142,)</f>
        <v>1850</v>
      </c>
    </row>
    <row r="1133" spans="1:6" x14ac:dyDescent="0.25">
      <c r="A1133" s="60" t="str">
        <f>'AU2017-EDB (Adjusted)'!A1143</f>
        <v>Te Puke West</v>
      </c>
      <c r="B1133" s="60" t="str">
        <f>'AU2017-EDB (Adjusted)'!E1143</f>
        <v>Powerco</v>
      </c>
      <c r="C1133" s="60" t="str">
        <f>IFERROR('AU2017-EDB (Adjusted)'!F1143,)</f>
        <v>Western Bay of Plenty district</v>
      </c>
      <c r="D1133" s="65">
        <f>IFERROR('AU2017-EDB (Adjusted)'!H1143,)</f>
        <v>3400</v>
      </c>
      <c r="E1133" s="65">
        <f>IFERROR('AU2017-EDB (Adjusted)'!I1143,)</f>
        <v>3530</v>
      </c>
      <c r="F1133" s="65">
        <f>IFERROR('AU2017-EDB (Adjusted)'!J1143,)</f>
        <v>3640</v>
      </c>
    </row>
    <row r="1134" spans="1:6" x14ac:dyDescent="0.25">
      <c r="A1134" s="60" t="str">
        <f>'AU2017-EDB (Adjusted)'!A1144</f>
        <v>Ngapuna</v>
      </c>
      <c r="B1134" s="60" t="str">
        <f>'AU2017-EDB (Adjusted)'!E1144</f>
        <v>Unison Networks</v>
      </c>
      <c r="C1134" s="60" t="str">
        <f>IFERROR('AU2017-EDB (Adjusted)'!F1144,)</f>
        <v>Rotorua district</v>
      </c>
      <c r="D1134" s="65">
        <f>IFERROR('AU2017-EDB (Adjusted)'!H1144,)</f>
        <v>490</v>
      </c>
      <c r="E1134" s="65">
        <f>IFERROR('AU2017-EDB (Adjusted)'!I1144,)</f>
        <v>480</v>
      </c>
      <c r="F1134" s="65">
        <f>IFERROR('AU2017-EDB (Adjusted)'!J1144,)</f>
        <v>470</v>
      </c>
    </row>
    <row r="1135" spans="1:6" x14ac:dyDescent="0.25">
      <c r="A1135" s="60" t="str">
        <f>'AU2017-EDB (Adjusted)'!A1145</f>
        <v>Gonville West</v>
      </c>
      <c r="B1135" s="60" t="str">
        <f>'AU2017-EDB (Adjusted)'!E1145</f>
        <v>Powerco</v>
      </c>
      <c r="C1135" s="60" t="str">
        <f>IFERROR('AU2017-EDB (Adjusted)'!F1145,)</f>
        <v>Whanganui district</v>
      </c>
      <c r="D1135" s="65">
        <f>IFERROR('AU2017-EDB (Adjusted)'!H1145,)</f>
        <v>1560</v>
      </c>
      <c r="E1135" s="65">
        <f>IFERROR('AU2017-EDB (Adjusted)'!I1145,)</f>
        <v>1510</v>
      </c>
      <c r="F1135" s="65">
        <f>IFERROR('AU2017-EDB (Adjusted)'!J1145,)</f>
        <v>1470</v>
      </c>
    </row>
    <row r="1136" spans="1:6" x14ac:dyDescent="0.25">
      <c r="A1136" s="60" t="str">
        <f>'AU2017-EDB (Adjusted)'!A1146</f>
        <v>Te Puke East</v>
      </c>
      <c r="B1136" s="60" t="str">
        <f>'AU2017-EDB (Adjusted)'!E1146</f>
        <v>Powerco</v>
      </c>
      <c r="C1136" s="60" t="str">
        <f>IFERROR('AU2017-EDB (Adjusted)'!F1146,)</f>
        <v>Western Bay of Plenty district</v>
      </c>
      <c r="D1136" s="65">
        <f>IFERROR('AU2017-EDB (Adjusted)'!H1146,)</f>
        <v>4860</v>
      </c>
      <c r="E1136" s="65">
        <f>IFERROR('AU2017-EDB (Adjusted)'!I1146,)</f>
        <v>4990</v>
      </c>
      <c r="F1136" s="65">
        <f>IFERROR('AU2017-EDB (Adjusted)'!J1146,)</f>
        <v>5100</v>
      </c>
    </row>
    <row r="1137" spans="1:6" x14ac:dyDescent="0.25">
      <c r="A1137" s="60" t="str">
        <f>'AU2017-EDB (Adjusted)'!A1147</f>
        <v>Lynmore</v>
      </c>
      <c r="B1137" s="60" t="str">
        <f>'AU2017-EDB (Adjusted)'!E1147</f>
        <v>Unison Networks</v>
      </c>
      <c r="C1137" s="60" t="str">
        <f>IFERROR('AU2017-EDB (Adjusted)'!F1147,)</f>
        <v>Rotorua district</v>
      </c>
      <c r="D1137" s="65">
        <f>IFERROR('AU2017-EDB (Adjusted)'!H1147,)</f>
        <v>3750</v>
      </c>
      <c r="E1137" s="65">
        <f>IFERROR('AU2017-EDB (Adjusted)'!I1147,)</f>
        <v>3900</v>
      </c>
      <c r="F1137" s="65">
        <f>IFERROR('AU2017-EDB (Adjusted)'!J1147,)</f>
        <v>4000</v>
      </c>
    </row>
    <row r="1138" spans="1:6" x14ac:dyDescent="0.25">
      <c r="A1138" s="60" t="str">
        <f>'AU2017-EDB (Adjusted)'!A1148</f>
        <v>Ngongotaha South</v>
      </c>
      <c r="B1138" s="60" t="str">
        <f>'AU2017-EDB (Adjusted)'!E1148</f>
        <v>Unison Networks</v>
      </c>
      <c r="C1138" s="60" t="str">
        <f>IFERROR('AU2017-EDB (Adjusted)'!F1148,)</f>
        <v>Rotorua district</v>
      </c>
      <c r="D1138" s="65">
        <f>IFERROR('AU2017-EDB (Adjusted)'!H1148,)</f>
        <v>1320</v>
      </c>
      <c r="E1138" s="65">
        <f>IFERROR('AU2017-EDB (Adjusted)'!I1148,)</f>
        <v>1340</v>
      </c>
      <c r="F1138" s="65">
        <f>IFERROR('AU2017-EDB (Adjusted)'!J1148,)</f>
        <v>1350</v>
      </c>
    </row>
    <row r="1139" spans="1:6" x14ac:dyDescent="0.25">
      <c r="A1139" s="60" t="str">
        <f>'AU2017-EDB (Adjusted)'!A1149</f>
        <v>Mamaku</v>
      </c>
      <c r="B1139" s="60" t="str">
        <f>'AU2017-EDB (Adjusted)'!E1149</f>
        <v>Unison Networks</v>
      </c>
      <c r="C1139" s="60" t="str">
        <f>IFERROR('AU2017-EDB (Adjusted)'!F1149,)</f>
        <v>Rotorua district</v>
      </c>
      <c r="D1139" s="65">
        <f>IFERROR('AU2017-EDB (Adjusted)'!H1149,)</f>
        <v>770</v>
      </c>
      <c r="E1139" s="65">
        <f>IFERROR('AU2017-EDB (Adjusted)'!I1149,)</f>
        <v>780</v>
      </c>
      <c r="F1139" s="65">
        <f>IFERROR('AU2017-EDB (Adjusted)'!J1149,)</f>
        <v>780</v>
      </c>
    </row>
    <row r="1140" spans="1:6" x14ac:dyDescent="0.25">
      <c r="A1140" s="60" t="str">
        <f>'AU2017-EDB (Adjusted)'!A1150</f>
        <v>Owhata West</v>
      </c>
      <c r="B1140" s="60" t="str">
        <f>'AU2017-EDB (Adjusted)'!E1150</f>
        <v>Unison Networks</v>
      </c>
      <c r="C1140" s="60" t="str">
        <f>IFERROR('AU2017-EDB (Adjusted)'!F1150,)</f>
        <v>Rotorua district</v>
      </c>
      <c r="D1140" s="65">
        <f>IFERROR('AU2017-EDB (Adjusted)'!H1150,)</f>
        <v>3900</v>
      </c>
      <c r="E1140" s="65">
        <f>IFERROR('AU2017-EDB (Adjusted)'!I1150,)</f>
        <v>4010</v>
      </c>
      <c r="F1140" s="65">
        <f>IFERROR('AU2017-EDB (Adjusted)'!J1150,)</f>
        <v>4080</v>
      </c>
    </row>
    <row r="1141" spans="1:6" x14ac:dyDescent="0.25">
      <c r="A1141" s="60" t="str">
        <f>'AU2017-EDB (Adjusted)'!A1151</f>
        <v>Inland Water-Lake Rotorua</v>
      </c>
      <c r="B1141" s="60" t="str">
        <f>'AU2017-EDB (Adjusted)'!E1151</f>
        <v>None</v>
      </c>
      <c r="C1141" s="60" t="str">
        <f>IFERROR('AU2017-EDB (Adjusted)'!F1151,)</f>
        <v>Rotorua district</v>
      </c>
      <c r="D1141" s="65">
        <f>IFERROR('AU2017-EDB (Adjusted)'!H1151,)</f>
        <v>0</v>
      </c>
      <c r="E1141" s="65">
        <f>IFERROR('AU2017-EDB (Adjusted)'!I1151,)</f>
        <v>0</v>
      </c>
      <c r="F1141" s="65">
        <f>IFERROR('AU2017-EDB (Adjusted)'!J1151,)</f>
        <v>0</v>
      </c>
    </row>
    <row r="1142" spans="1:6" x14ac:dyDescent="0.25">
      <c r="A1142" s="60" t="str">
        <f>'AU2017-EDB (Adjusted)'!A1152</f>
        <v>Tikitere</v>
      </c>
      <c r="B1142" s="60" t="str">
        <f>'AU2017-EDB (Adjusted)'!E1152</f>
        <v>Unison Networks</v>
      </c>
      <c r="C1142" s="60" t="str">
        <f>IFERROR('AU2017-EDB (Adjusted)'!F1152,)</f>
        <v>Rotorua district</v>
      </c>
      <c r="D1142" s="65">
        <f>IFERROR('AU2017-EDB (Adjusted)'!H1152,)</f>
        <v>2900</v>
      </c>
      <c r="E1142" s="65">
        <f>IFERROR('AU2017-EDB (Adjusted)'!I1152,)</f>
        <v>2980</v>
      </c>
      <c r="F1142" s="65">
        <f>IFERROR('AU2017-EDB (Adjusted)'!J1152,)</f>
        <v>2990</v>
      </c>
    </row>
    <row r="1143" spans="1:6" x14ac:dyDescent="0.25">
      <c r="A1143" s="60" t="str">
        <f>'AU2017-EDB (Adjusted)'!A1153</f>
        <v>Kaingaroa Forest</v>
      </c>
      <c r="B1143" s="60" t="str">
        <f>'AU2017-EDB (Adjusted)'!E1153</f>
        <v>Horizon Energy</v>
      </c>
      <c r="C1143" s="60" t="str">
        <f>IFERROR('AU2017-EDB (Adjusted)'!F1153,)</f>
        <v>Rotorua district</v>
      </c>
      <c r="D1143" s="65">
        <f>IFERROR('AU2017-EDB (Adjusted)'!H1153,)</f>
        <v>430</v>
      </c>
      <c r="E1143" s="65">
        <f>IFERROR('AU2017-EDB (Adjusted)'!I1153,)</f>
        <v>420</v>
      </c>
      <c r="F1143" s="65">
        <f>IFERROR('AU2017-EDB (Adjusted)'!J1153,)</f>
        <v>400</v>
      </c>
    </row>
    <row r="1144" spans="1:6" x14ac:dyDescent="0.25">
      <c r="A1144" s="60" t="str">
        <f>'AU2017-EDB (Adjusted)'!A1154</f>
        <v>Tarawera</v>
      </c>
      <c r="B1144" s="60" t="str">
        <f>'AU2017-EDB (Adjusted)'!E1154</f>
        <v>Unison Networks</v>
      </c>
      <c r="C1144" s="60" t="str">
        <f>IFERROR('AU2017-EDB (Adjusted)'!F1154,)</f>
        <v>Rotorua district</v>
      </c>
      <c r="D1144" s="65">
        <f>IFERROR('AU2017-EDB (Adjusted)'!H1154,)</f>
        <v>1610</v>
      </c>
      <c r="E1144" s="65">
        <f>IFERROR('AU2017-EDB (Adjusted)'!I1154,)</f>
        <v>1620</v>
      </c>
      <c r="F1144" s="65">
        <f>IFERROR('AU2017-EDB (Adjusted)'!J1154,)</f>
        <v>1610</v>
      </c>
    </row>
    <row r="1145" spans="1:6" x14ac:dyDescent="0.25">
      <c r="A1145" s="60" t="str">
        <f>'AU2017-EDB (Adjusted)'!A1155</f>
        <v>Golden Springs</v>
      </c>
      <c r="B1145" s="60" t="str">
        <f>'AU2017-EDB (Adjusted)'!E1155</f>
        <v>Unison Networks</v>
      </c>
      <c r="C1145" s="60" t="str">
        <f>IFERROR('AU2017-EDB (Adjusted)'!F1155,)</f>
        <v>Rotorua district</v>
      </c>
      <c r="D1145" s="65">
        <f>IFERROR('AU2017-EDB (Adjusted)'!H1155,)</f>
        <v>1440</v>
      </c>
      <c r="E1145" s="65">
        <f>IFERROR('AU2017-EDB (Adjusted)'!I1155,)</f>
        <v>1480</v>
      </c>
      <c r="F1145" s="65">
        <f>IFERROR('AU2017-EDB (Adjusted)'!J1155,)</f>
        <v>1510</v>
      </c>
    </row>
    <row r="1146" spans="1:6" x14ac:dyDescent="0.25">
      <c r="A1146" s="60" t="str">
        <f>'AU2017-EDB (Adjusted)'!A1156</f>
        <v>Springvale West</v>
      </c>
      <c r="B1146" s="60" t="str">
        <f>'AU2017-EDB (Adjusted)'!E1156</f>
        <v>Powerco</v>
      </c>
      <c r="C1146" s="60" t="str">
        <f>IFERROR('AU2017-EDB (Adjusted)'!F1156,)</f>
        <v>Whanganui district</v>
      </c>
      <c r="D1146" s="65">
        <f>IFERROR('AU2017-EDB (Adjusted)'!H1156,)</f>
        <v>1430</v>
      </c>
      <c r="E1146" s="65">
        <f>IFERROR('AU2017-EDB (Adjusted)'!I1156,)</f>
        <v>1440</v>
      </c>
      <c r="F1146" s="65">
        <f>IFERROR('AU2017-EDB (Adjusted)'!J1156,)</f>
        <v>1440</v>
      </c>
    </row>
    <row r="1147" spans="1:6" x14ac:dyDescent="0.25">
      <c r="A1147" s="60" t="str">
        <f>'AU2017-EDB (Adjusted)'!A1157</f>
        <v>Reporoa</v>
      </c>
      <c r="B1147" s="60" t="str">
        <f>'AU2017-EDB (Adjusted)'!E1157</f>
        <v>Unison Networks</v>
      </c>
      <c r="C1147" s="60" t="str">
        <f>IFERROR('AU2017-EDB (Adjusted)'!F1157,)</f>
        <v>Rotorua district</v>
      </c>
      <c r="D1147" s="65">
        <f>IFERROR('AU2017-EDB (Adjusted)'!H1157,)</f>
        <v>480</v>
      </c>
      <c r="E1147" s="65">
        <f>IFERROR('AU2017-EDB (Adjusted)'!I1157,)</f>
        <v>470</v>
      </c>
      <c r="F1147" s="65">
        <f>IFERROR('AU2017-EDB (Adjusted)'!J1157,)</f>
        <v>460</v>
      </c>
    </row>
    <row r="1148" spans="1:6" x14ac:dyDescent="0.25">
      <c r="A1148" s="60" t="str">
        <f>'AU2017-EDB (Adjusted)'!A1158</f>
        <v>Ngakuru</v>
      </c>
      <c r="B1148" s="60" t="str">
        <f>'AU2017-EDB (Adjusted)'!E1158</f>
        <v>Unison Networks</v>
      </c>
      <c r="C1148" s="60" t="str">
        <f>IFERROR('AU2017-EDB (Adjusted)'!F1158,)</f>
        <v>Rotorua district</v>
      </c>
      <c r="D1148" s="65">
        <f>IFERROR('AU2017-EDB (Adjusted)'!H1158,)</f>
        <v>1890</v>
      </c>
      <c r="E1148" s="65">
        <f>IFERROR('AU2017-EDB (Adjusted)'!I1158,)</f>
        <v>1950</v>
      </c>
      <c r="F1148" s="65">
        <f>IFERROR('AU2017-EDB (Adjusted)'!J1158,)</f>
        <v>2000</v>
      </c>
    </row>
    <row r="1149" spans="1:6" x14ac:dyDescent="0.25">
      <c r="A1149" s="60" t="str">
        <f>'AU2017-EDB (Adjusted)'!A1159</f>
        <v>Selwyn Heights</v>
      </c>
      <c r="B1149" s="60" t="str">
        <f>'AU2017-EDB (Adjusted)'!E1159</f>
        <v>Unison Networks</v>
      </c>
      <c r="C1149" s="60" t="str">
        <f>IFERROR('AU2017-EDB (Adjusted)'!F1159,)</f>
        <v>Rotorua district</v>
      </c>
      <c r="D1149" s="65">
        <f>IFERROR('AU2017-EDB (Adjusted)'!H1159,)</f>
        <v>1190</v>
      </c>
      <c r="E1149" s="65">
        <f>IFERROR('AU2017-EDB (Adjusted)'!I1159,)</f>
        <v>1200</v>
      </c>
      <c r="F1149" s="65">
        <f>IFERROR('AU2017-EDB (Adjusted)'!J1159,)</f>
        <v>1210</v>
      </c>
    </row>
    <row r="1150" spans="1:6" x14ac:dyDescent="0.25">
      <c r="A1150" s="60" t="str">
        <f>'AU2017-EDB (Adjusted)'!A1160</f>
        <v>Western Heights</v>
      </c>
      <c r="B1150" s="60" t="str">
        <f>'AU2017-EDB (Adjusted)'!E1160</f>
        <v>Unison Networks</v>
      </c>
      <c r="C1150" s="60" t="str">
        <f>IFERROR('AU2017-EDB (Adjusted)'!F1160,)</f>
        <v>Rotorua district</v>
      </c>
      <c r="D1150" s="65">
        <f>IFERROR('AU2017-EDB (Adjusted)'!H1160,)</f>
        <v>3990</v>
      </c>
      <c r="E1150" s="65">
        <f>IFERROR('AU2017-EDB (Adjusted)'!I1160,)</f>
        <v>4050</v>
      </c>
      <c r="F1150" s="65">
        <f>IFERROR('AU2017-EDB (Adjusted)'!J1160,)</f>
        <v>4040</v>
      </c>
    </row>
    <row r="1151" spans="1:6" x14ac:dyDescent="0.25">
      <c r="A1151" s="60" t="str">
        <f>'AU2017-EDB (Adjusted)'!A1161</f>
        <v>Fairy Springs</v>
      </c>
      <c r="B1151" s="60" t="str">
        <f>'AU2017-EDB (Adjusted)'!E1161</f>
        <v>Unison Networks</v>
      </c>
      <c r="C1151" s="60" t="str">
        <f>IFERROR('AU2017-EDB (Adjusted)'!F1161,)</f>
        <v>Rotorua district</v>
      </c>
      <c r="D1151" s="65">
        <f>IFERROR('AU2017-EDB (Adjusted)'!H1161,)</f>
        <v>2200</v>
      </c>
      <c r="E1151" s="65">
        <f>IFERROR('AU2017-EDB (Adjusted)'!I1161,)</f>
        <v>2270</v>
      </c>
      <c r="F1151" s="65">
        <f>IFERROR('AU2017-EDB (Adjusted)'!J1161,)</f>
        <v>2280</v>
      </c>
    </row>
    <row r="1152" spans="1:6" x14ac:dyDescent="0.25">
      <c r="A1152" s="60" t="str">
        <f>'AU2017-EDB (Adjusted)'!A1162</f>
        <v>Pukehangi North</v>
      </c>
      <c r="B1152" s="60" t="str">
        <f>'AU2017-EDB (Adjusted)'!E1162</f>
        <v>Unison Networks</v>
      </c>
      <c r="C1152" s="60" t="str">
        <f>IFERROR('AU2017-EDB (Adjusted)'!F1162,)</f>
        <v>Rotorua district</v>
      </c>
      <c r="D1152" s="65">
        <f>IFERROR('AU2017-EDB (Adjusted)'!H1162,)</f>
        <v>2370</v>
      </c>
      <c r="E1152" s="65">
        <f>IFERROR('AU2017-EDB (Adjusted)'!I1162,)</f>
        <v>2430</v>
      </c>
      <c r="F1152" s="65">
        <f>IFERROR('AU2017-EDB (Adjusted)'!J1162,)</f>
        <v>2440</v>
      </c>
    </row>
    <row r="1153" spans="1:6" x14ac:dyDescent="0.25">
      <c r="A1153" s="60" t="str">
        <f>'AU2017-EDB (Adjusted)'!A1163</f>
        <v>Waiwhero</v>
      </c>
      <c r="B1153" s="60" t="str">
        <f>'AU2017-EDB (Adjusted)'!E1163</f>
        <v>Unison Networks</v>
      </c>
      <c r="C1153" s="60" t="str">
        <f>IFERROR('AU2017-EDB (Adjusted)'!F1163,)</f>
        <v>Rotorua district</v>
      </c>
      <c r="D1153" s="65">
        <f>IFERROR('AU2017-EDB (Adjusted)'!H1163,)</f>
        <v>750</v>
      </c>
      <c r="E1153" s="65">
        <f>IFERROR('AU2017-EDB (Adjusted)'!I1163,)</f>
        <v>760</v>
      </c>
      <c r="F1153" s="65">
        <f>IFERROR('AU2017-EDB (Adjusted)'!J1163,)</f>
        <v>770</v>
      </c>
    </row>
    <row r="1154" spans="1:6" x14ac:dyDescent="0.25">
      <c r="A1154" s="60" t="str">
        <f>'AU2017-EDB (Adjusted)'!A1164</f>
        <v>Mangakakahi</v>
      </c>
      <c r="B1154" s="60" t="str">
        <f>'AU2017-EDB (Adjusted)'!E1164</f>
        <v>Unison Networks</v>
      </c>
      <c r="C1154" s="60" t="str">
        <f>IFERROR('AU2017-EDB (Adjusted)'!F1164,)</f>
        <v>Rotorua district</v>
      </c>
      <c r="D1154" s="65">
        <f>IFERROR('AU2017-EDB (Adjusted)'!H1164,)</f>
        <v>2690</v>
      </c>
      <c r="E1154" s="65">
        <f>IFERROR('AU2017-EDB (Adjusted)'!I1164,)</f>
        <v>2750</v>
      </c>
      <c r="F1154" s="65">
        <f>IFERROR('AU2017-EDB (Adjusted)'!J1164,)</f>
        <v>2750</v>
      </c>
    </row>
    <row r="1155" spans="1:6" x14ac:dyDescent="0.25">
      <c r="A1155" s="60" t="str">
        <f>'AU2017-EDB (Adjusted)'!A1165</f>
        <v>Fordlands</v>
      </c>
      <c r="B1155" s="60" t="str">
        <f>'AU2017-EDB (Adjusted)'!E1165</f>
        <v>Unison Networks</v>
      </c>
      <c r="C1155" s="60" t="str">
        <f>IFERROR('AU2017-EDB (Adjusted)'!F1165,)</f>
        <v>Rotorua district</v>
      </c>
      <c r="D1155" s="65">
        <f>IFERROR('AU2017-EDB (Adjusted)'!H1165,)</f>
        <v>1910</v>
      </c>
      <c r="E1155" s="65">
        <f>IFERROR('AU2017-EDB (Adjusted)'!I1165,)</f>
        <v>1940</v>
      </c>
      <c r="F1155" s="65">
        <f>IFERROR('AU2017-EDB (Adjusted)'!J1165,)</f>
        <v>1900</v>
      </c>
    </row>
    <row r="1156" spans="1:6" x14ac:dyDescent="0.25">
      <c r="A1156" s="60" t="str">
        <f>'AU2017-EDB (Adjusted)'!A1166</f>
        <v>Te Teko</v>
      </c>
      <c r="B1156" s="60" t="str">
        <f>'AU2017-EDB (Adjusted)'!E1166</f>
        <v>Horizon Energy</v>
      </c>
      <c r="C1156" s="60" t="str">
        <f>IFERROR('AU2017-EDB (Adjusted)'!F1166,)</f>
        <v>Whakatane district</v>
      </c>
      <c r="D1156" s="65">
        <f>IFERROR('AU2017-EDB (Adjusted)'!H1166,)</f>
        <v>520</v>
      </c>
      <c r="E1156" s="65">
        <f>IFERROR('AU2017-EDB (Adjusted)'!I1166,)</f>
        <v>520</v>
      </c>
      <c r="F1156" s="65">
        <f>IFERROR('AU2017-EDB (Adjusted)'!J1166,)</f>
        <v>510</v>
      </c>
    </row>
    <row r="1157" spans="1:6" x14ac:dyDescent="0.25">
      <c r="A1157" s="60" t="str">
        <f>'AU2017-EDB (Adjusted)'!A1167</f>
        <v>Pomare</v>
      </c>
      <c r="B1157" s="60" t="str">
        <f>'AU2017-EDB (Adjusted)'!E1167</f>
        <v>Unison Networks</v>
      </c>
      <c r="C1157" s="60" t="str">
        <f>IFERROR('AU2017-EDB (Adjusted)'!F1167,)</f>
        <v>Rotorua district</v>
      </c>
      <c r="D1157" s="65">
        <f>IFERROR('AU2017-EDB (Adjusted)'!H1167,)</f>
        <v>1760</v>
      </c>
      <c r="E1157" s="65">
        <f>IFERROR('AU2017-EDB (Adjusted)'!I1167,)</f>
        <v>1820</v>
      </c>
      <c r="F1157" s="65">
        <f>IFERROR('AU2017-EDB (Adjusted)'!J1167,)</f>
        <v>1850</v>
      </c>
    </row>
    <row r="1158" spans="1:6" x14ac:dyDescent="0.25">
      <c r="A1158" s="60" t="str">
        <f>'AU2017-EDB (Adjusted)'!A1168</f>
        <v>Trident</v>
      </c>
      <c r="B1158" s="60" t="str">
        <f>'AU2017-EDB (Adjusted)'!E1168</f>
        <v>Horizon Energy</v>
      </c>
      <c r="C1158" s="60" t="str">
        <f>IFERROR('AU2017-EDB (Adjusted)'!F1168,)</f>
        <v>Whakatane district</v>
      </c>
      <c r="D1158" s="65">
        <f>IFERROR('AU2017-EDB (Adjusted)'!H1168,)</f>
        <v>3290</v>
      </c>
      <c r="E1158" s="65">
        <f>IFERROR('AU2017-EDB (Adjusted)'!I1168,)</f>
        <v>3310</v>
      </c>
      <c r="F1158" s="65">
        <f>IFERROR('AU2017-EDB (Adjusted)'!J1168,)</f>
        <v>3320</v>
      </c>
    </row>
    <row r="1159" spans="1:6" x14ac:dyDescent="0.25">
      <c r="A1159" s="60" t="str">
        <f>'AU2017-EDB (Adjusted)'!A1169</f>
        <v>Springfield</v>
      </c>
      <c r="B1159" s="60" t="str">
        <f>'AU2017-EDB (Adjusted)'!E1169</f>
        <v>Unison Networks</v>
      </c>
      <c r="C1159" s="60" t="str">
        <f>IFERROR('AU2017-EDB (Adjusted)'!F1169,)</f>
        <v>Rotorua district</v>
      </c>
      <c r="D1159" s="65">
        <f>IFERROR('AU2017-EDB (Adjusted)'!H1169,)</f>
        <v>4290</v>
      </c>
      <c r="E1159" s="65">
        <f>IFERROR('AU2017-EDB (Adjusted)'!I1169,)</f>
        <v>4310</v>
      </c>
      <c r="F1159" s="65">
        <f>IFERROR('AU2017-EDB (Adjusted)'!J1169,)</f>
        <v>4330</v>
      </c>
    </row>
    <row r="1160" spans="1:6" x14ac:dyDescent="0.25">
      <c r="A1160" s="60" t="str">
        <f>'AU2017-EDB (Adjusted)'!A1170</f>
        <v>Kawaha Point</v>
      </c>
      <c r="B1160" s="60" t="str">
        <f>'AU2017-EDB (Adjusted)'!E1170</f>
        <v>Unison Networks</v>
      </c>
      <c r="C1160" s="60" t="str">
        <f>IFERROR('AU2017-EDB (Adjusted)'!F1170,)</f>
        <v>Rotorua district</v>
      </c>
      <c r="D1160" s="65">
        <f>IFERROR('AU2017-EDB (Adjusted)'!H1170,)</f>
        <v>1940</v>
      </c>
      <c r="E1160" s="65">
        <f>IFERROR('AU2017-EDB (Adjusted)'!I1170,)</f>
        <v>1960</v>
      </c>
      <c r="F1160" s="65">
        <f>IFERROR('AU2017-EDB (Adjusted)'!J1170,)</f>
        <v>1970</v>
      </c>
    </row>
    <row r="1161" spans="1:6" x14ac:dyDescent="0.25">
      <c r="A1161" s="60" t="str">
        <f>'AU2017-EDB (Adjusted)'!A1171</f>
        <v>Springvale East</v>
      </c>
      <c r="B1161" s="60" t="str">
        <f>'AU2017-EDB (Adjusted)'!E1171</f>
        <v>Powerco</v>
      </c>
      <c r="C1161" s="60" t="str">
        <f>IFERROR('AU2017-EDB (Adjusted)'!F1171,)</f>
        <v>Whanganui district</v>
      </c>
      <c r="D1161" s="65">
        <f>IFERROR('AU2017-EDB (Adjusted)'!H1171,)</f>
        <v>1950</v>
      </c>
      <c r="E1161" s="65">
        <f>IFERROR('AU2017-EDB (Adjusted)'!I1171,)</f>
        <v>1930</v>
      </c>
      <c r="F1161" s="65">
        <f>IFERROR('AU2017-EDB (Adjusted)'!J1171,)</f>
        <v>1910</v>
      </c>
    </row>
    <row r="1162" spans="1:6" x14ac:dyDescent="0.25">
      <c r="A1162" s="60" t="str">
        <f>'AU2017-EDB (Adjusted)'!A1172</f>
        <v>Koutu</v>
      </c>
      <c r="B1162" s="60" t="str">
        <f>'AU2017-EDB (Adjusted)'!E1172</f>
        <v>Unison Networks</v>
      </c>
      <c r="C1162" s="60" t="str">
        <f>IFERROR('AU2017-EDB (Adjusted)'!F1172,)</f>
        <v>Rotorua district</v>
      </c>
      <c r="D1162" s="65">
        <f>IFERROR('AU2017-EDB (Adjusted)'!H1172,)</f>
        <v>2050</v>
      </c>
      <c r="E1162" s="65">
        <f>IFERROR('AU2017-EDB (Adjusted)'!I1172,)</f>
        <v>2100</v>
      </c>
      <c r="F1162" s="65">
        <f>IFERROR('AU2017-EDB (Adjusted)'!J1172,)</f>
        <v>2090</v>
      </c>
    </row>
    <row r="1163" spans="1:6" x14ac:dyDescent="0.25">
      <c r="A1163" s="60" t="str">
        <f>'AU2017-EDB (Adjusted)'!A1173</f>
        <v>Victoria</v>
      </c>
      <c r="B1163" s="60" t="str">
        <f>'AU2017-EDB (Adjusted)'!E1173</f>
        <v>Unison Networks</v>
      </c>
      <c r="C1163" s="60" t="str">
        <f>IFERROR('AU2017-EDB (Adjusted)'!F1173,)</f>
        <v>Rotorua district</v>
      </c>
      <c r="D1163" s="65">
        <f>IFERROR('AU2017-EDB (Adjusted)'!H1173,)</f>
        <v>1990</v>
      </c>
      <c r="E1163" s="65">
        <f>IFERROR('AU2017-EDB (Adjusted)'!I1173,)</f>
        <v>2100</v>
      </c>
      <c r="F1163" s="65">
        <f>IFERROR('AU2017-EDB (Adjusted)'!J1173,)</f>
        <v>2160</v>
      </c>
    </row>
    <row r="1164" spans="1:6" x14ac:dyDescent="0.25">
      <c r="A1164" s="60" t="str">
        <f>'AU2017-EDB (Adjusted)'!A1174</f>
        <v>Glenholme West</v>
      </c>
      <c r="B1164" s="60" t="str">
        <f>'AU2017-EDB (Adjusted)'!E1174</f>
        <v>Unison Networks</v>
      </c>
      <c r="C1164" s="60" t="str">
        <f>IFERROR('AU2017-EDB (Adjusted)'!F1174,)</f>
        <v>Rotorua district</v>
      </c>
      <c r="D1164" s="65">
        <f>IFERROR('AU2017-EDB (Adjusted)'!H1174,)</f>
        <v>2410</v>
      </c>
      <c r="E1164" s="65">
        <f>IFERROR('AU2017-EDB (Adjusted)'!I1174,)</f>
        <v>2480</v>
      </c>
      <c r="F1164" s="65">
        <f>IFERROR('AU2017-EDB (Adjusted)'!J1174,)</f>
        <v>2520</v>
      </c>
    </row>
    <row r="1165" spans="1:6" x14ac:dyDescent="0.25">
      <c r="A1165" s="60" t="str">
        <f>'AU2017-EDB (Adjusted)'!A1175</f>
        <v>Wanganui Collegiate</v>
      </c>
      <c r="B1165" s="60" t="str">
        <f>'AU2017-EDB (Adjusted)'!E1175</f>
        <v>Powerco</v>
      </c>
      <c r="C1165" s="60" t="str">
        <f>IFERROR('AU2017-EDB (Adjusted)'!F1175,)</f>
        <v>Whanganui district</v>
      </c>
      <c r="D1165" s="65">
        <f>IFERROR('AU2017-EDB (Adjusted)'!H1175,)</f>
        <v>1180</v>
      </c>
      <c r="E1165" s="65">
        <f>IFERROR('AU2017-EDB (Adjusted)'!I1175,)</f>
        <v>1190</v>
      </c>
      <c r="F1165" s="65">
        <f>IFERROR('AU2017-EDB (Adjusted)'!J1175,)</f>
        <v>1180</v>
      </c>
    </row>
    <row r="1166" spans="1:6" x14ac:dyDescent="0.25">
      <c r="A1166" s="60" t="str">
        <f>'AU2017-EDB (Adjusted)'!A1176</f>
        <v>Kuirau</v>
      </c>
      <c r="B1166" s="60" t="str">
        <f>'AU2017-EDB (Adjusted)'!E1176</f>
        <v>Unison Networks</v>
      </c>
      <c r="C1166" s="60" t="str">
        <f>IFERROR('AU2017-EDB (Adjusted)'!F1176,)</f>
        <v>Rotorua district</v>
      </c>
      <c r="D1166" s="65">
        <f>IFERROR('AU2017-EDB (Adjusted)'!H1176,)</f>
        <v>1320</v>
      </c>
      <c r="E1166" s="65">
        <f>IFERROR('AU2017-EDB (Adjusted)'!I1176,)</f>
        <v>1370</v>
      </c>
      <c r="F1166" s="65">
        <f>IFERROR('AU2017-EDB (Adjusted)'!J1176,)</f>
        <v>1370</v>
      </c>
    </row>
    <row r="1167" spans="1:6" x14ac:dyDescent="0.25">
      <c r="A1167" s="60" t="str">
        <f>'AU2017-EDB (Adjusted)'!A1177</f>
        <v>Laird Park</v>
      </c>
      <c r="B1167" s="60" t="str">
        <f>'AU2017-EDB (Adjusted)'!E1177</f>
        <v>Powerco</v>
      </c>
      <c r="C1167" s="60" t="str">
        <f>IFERROR('AU2017-EDB (Adjusted)'!F1177,)</f>
        <v>Whanganui district</v>
      </c>
      <c r="D1167" s="65">
        <f>IFERROR('AU2017-EDB (Adjusted)'!H1177,)</f>
        <v>2260</v>
      </c>
      <c r="E1167" s="65">
        <f>IFERROR('AU2017-EDB (Adjusted)'!I1177,)</f>
        <v>2240</v>
      </c>
      <c r="F1167" s="65">
        <f>IFERROR('AU2017-EDB (Adjusted)'!J1177,)</f>
        <v>2210</v>
      </c>
    </row>
    <row r="1168" spans="1:6" x14ac:dyDescent="0.25">
      <c r="A1168" s="60" t="str">
        <f>'AU2017-EDB (Adjusted)'!A1178</f>
        <v>Turangi</v>
      </c>
      <c r="B1168" s="60" t="str">
        <f>'AU2017-EDB (Adjusted)'!E1178</f>
        <v>The Lines Company</v>
      </c>
      <c r="C1168" s="60" t="str">
        <f>IFERROR('AU2017-EDB (Adjusted)'!F1178,)</f>
        <v>Taupo district</v>
      </c>
      <c r="D1168" s="65">
        <f>IFERROR('AU2017-EDB (Adjusted)'!H1178,)</f>
        <v>3220</v>
      </c>
      <c r="E1168" s="65">
        <f>IFERROR('AU2017-EDB (Adjusted)'!I1178,)</f>
        <v>3160</v>
      </c>
      <c r="F1168" s="65">
        <f>IFERROR('AU2017-EDB (Adjusted)'!J1178,)</f>
        <v>3070</v>
      </c>
    </row>
    <row r="1169" spans="1:6" x14ac:dyDescent="0.25">
      <c r="A1169" s="60" t="str">
        <f>'AU2017-EDB (Adjusted)'!A1179</f>
        <v>Maunganamu</v>
      </c>
      <c r="B1169" s="60" t="str">
        <f>'AU2017-EDB (Adjusted)'!E1179</f>
        <v>Unison Networks</v>
      </c>
      <c r="C1169" s="60" t="str">
        <f>IFERROR('AU2017-EDB (Adjusted)'!F1179,)</f>
        <v>Taupo district</v>
      </c>
      <c r="D1169" s="65">
        <f>IFERROR('AU2017-EDB (Adjusted)'!H1179,)</f>
        <v>550</v>
      </c>
      <c r="E1169" s="65">
        <f>IFERROR('AU2017-EDB (Adjusted)'!I1179,)</f>
        <v>580</v>
      </c>
      <c r="F1169" s="65">
        <f>IFERROR('AU2017-EDB (Adjusted)'!J1179,)</f>
        <v>610</v>
      </c>
    </row>
    <row r="1170" spans="1:6" x14ac:dyDescent="0.25">
      <c r="A1170" s="60" t="str">
        <f>'AU2017-EDB (Adjusted)'!A1180</f>
        <v>Acacia Bay</v>
      </c>
      <c r="B1170" s="60" t="str">
        <f>'AU2017-EDB (Adjusted)'!E1180</f>
        <v>Unison Networks</v>
      </c>
      <c r="C1170" s="60" t="str">
        <f>IFERROR('AU2017-EDB (Adjusted)'!F1180,)</f>
        <v>Taupo district</v>
      </c>
      <c r="D1170" s="65">
        <f>IFERROR('AU2017-EDB (Adjusted)'!H1180,)</f>
        <v>1620</v>
      </c>
      <c r="E1170" s="65">
        <f>IFERROR('AU2017-EDB (Adjusted)'!I1180,)</f>
        <v>1720</v>
      </c>
      <c r="F1170" s="65">
        <f>IFERROR('AU2017-EDB (Adjusted)'!J1180,)</f>
        <v>1820</v>
      </c>
    </row>
    <row r="1171" spans="1:6" x14ac:dyDescent="0.25">
      <c r="A1171" s="60" t="str">
        <f>'AU2017-EDB (Adjusted)'!A1181</f>
        <v>Taupo East</v>
      </c>
      <c r="B1171" s="60" t="str">
        <f>'AU2017-EDB (Adjusted)'!E1181</f>
        <v>Unison Networks</v>
      </c>
      <c r="C1171" s="60" t="str">
        <f>IFERROR('AU2017-EDB (Adjusted)'!F1181,)</f>
        <v>Taupo district</v>
      </c>
      <c r="D1171" s="65">
        <f>IFERROR('AU2017-EDB (Adjusted)'!H1181,)</f>
        <v>10</v>
      </c>
      <c r="E1171" s="65">
        <f>IFERROR('AU2017-EDB (Adjusted)'!I1181,)</f>
        <v>10</v>
      </c>
      <c r="F1171" s="65">
        <f>IFERROR('AU2017-EDB (Adjusted)'!J1181,)</f>
        <v>10</v>
      </c>
    </row>
    <row r="1172" spans="1:6" x14ac:dyDescent="0.25">
      <c r="A1172" s="60" t="str">
        <f>'AU2017-EDB (Adjusted)'!A1182</f>
        <v>Wharewaka</v>
      </c>
      <c r="B1172" s="60" t="str">
        <f>'AU2017-EDB (Adjusted)'!E1182</f>
        <v>Unison Networks</v>
      </c>
      <c r="C1172" s="60" t="str">
        <f>IFERROR('AU2017-EDB (Adjusted)'!F1182,)</f>
        <v>Taupo district</v>
      </c>
      <c r="D1172" s="65">
        <f>IFERROR('AU2017-EDB (Adjusted)'!H1182,)</f>
        <v>520</v>
      </c>
      <c r="E1172" s="65">
        <f>IFERROR('AU2017-EDB (Adjusted)'!I1182,)</f>
        <v>530</v>
      </c>
      <c r="F1172" s="65">
        <f>IFERROR('AU2017-EDB (Adjusted)'!J1182,)</f>
        <v>540</v>
      </c>
    </row>
    <row r="1173" spans="1:6" x14ac:dyDescent="0.25">
      <c r="A1173" s="60" t="str">
        <f>'AU2017-EDB (Adjusted)'!A1183</f>
        <v>Rangatira Park</v>
      </c>
      <c r="B1173" s="60" t="str">
        <f>'AU2017-EDB (Adjusted)'!E1183</f>
        <v>Unison Networks</v>
      </c>
      <c r="C1173" s="60" t="str">
        <f>IFERROR('AU2017-EDB (Adjusted)'!F1183,)</f>
        <v>Taupo district</v>
      </c>
      <c r="D1173" s="65">
        <f>IFERROR('AU2017-EDB (Adjusted)'!H1183,)</f>
        <v>840</v>
      </c>
      <c r="E1173" s="65">
        <f>IFERROR('AU2017-EDB (Adjusted)'!I1183,)</f>
        <v>890</v>
      </c>
      <c r="F1173" s="65">
        <f>IFERROR('AU2017-EDB (Adjusted)'!J1183,)</f>
        <v>940</v>
      </c>
    </row>
    <row r="1174" spans="1:6" x14ac:dyDescent="0.25">
      <c r="A1174" s="60" t="str">
        <f>'AU2017-EDB (Adjusted)'!A1184</f>
        <v>Te Karaka</v>
      </c>
      <c r="B1174" s="60" t="str">
        <f>'AU2017-EDB (Adjusted)'!E1184</f>
        <v>Eastland Network</v>
      </c>
      <c r="C1174" s="60" t="str">
        <f>IFERROR('AU2017-EDB (Adjusted)'!F1184,)</f>
        <v>Gisborne district</v>
      </c>
      <c r="D1174" s="65">
        <f>IFERROR('AU2017-EDB (Adjusted)'!H1184,)</f>
        <v>540</v>
      </c>
      <c r="E1174" s="65">
        <f>IFERROR('AU2017-EDB (Adjusted)'!I1184,)</f>
        <v>550</v>
      </c>
      <c r="F1174" s="65">
        <f>IFERROR('AU2017-EDB (Adjusted)'!J1184,)</f>
        <v>560</v>
      </c>
    </row>
    <row r="1175" spans="1:6" x14ac:dyDescent="0.25">
      <c r="A1175" s="60" t="str">
        <f>'AU2017-EDB (Adjusted)'!A1185</f>
        <v>Rangatira</v>
      </c>
      <c r="B1175" s="60" t="str">
        <f>'AU2017-EDB (Adjusted)'!E1185</f>
        <v>Unison Networks</v>
      </c>
      <c r="C1175" s="60" t="str">
        <f>IFERROR('AU2017-EDB (Adjusted)'!F1185,)</f>
        <v>Taupo district</v>
      </c>
      <c r="D1175" s="65">
        <f>IFERROR('AU2017-EDB (Adjusted)'!H1185,)</f>
        <v>90</v>
      </c>
      <c r="E1175" s="65">
        <f>IFERROR('AU2017-EDB (Adjusted)'!I1185,)</f>
        <v>100</v>
      </c>
      <c r="F1175" s="65">
        <f>IFERROR('AU2017-EDB (Adjusted)'!J1185,)</f>
        <v>110</v>
      </c>
    </row>
    <row r="1176" spans="1:6" x14ac:dyDescent="0.25">
      <c r="A1176" s="60" t="str">
        <f>'AU2017-EDB (Adjusted)'!A1186</f>
        <v>Lakewood</v>
      </c>
      <c r="B1176" s="60" t="str">
        <f>'AU2017-EDB (Adjusted)'!E1186</f>
        <v>Unison Networks</v>
      </c>
      <c r="C1176" s="60" t="str">
        <f>IFERROR('AU2017-EDB (Adjusted)'!F1186,)</f>
        <v>Taupo district</v>
      </c>
      <c r="D1176" s="65">
        <f>IFERROR('AU2017-EDB (Adjusted)'!H1186,)</f>
        <v>1600</v>
      </c>
      <c r="E1176" s="65">
        <f>IFERROR('AU2017-EDB (Adjusted)'!I1186,)</f>
        <v>1690</v>
      </c>
      <c r="F1176" s="65">
        <f>IFERROR('AU2017-EDB (Adjusted)'!J1186,)</f>
        <v>1750</v>
      </c>
    </row>
    <row r="1177" spans="1:6" x14ac:dyDescent="0.25">
      <c r="A1177" s="60" t="str">
        <f>'AU2017-EDB (Adjusted)'!A1187</f>
        <v>Kinloch</v>
      </c>
      <c r="B1177" s="60" t="str">
        <f>'AU2017-EDB (Adjusted)'!E1187</f>
        <v>Unison Networks</v>
      </c>
      <c r="C1177" s="60" t="str">
        <f>IFERROR('AU2017-EDB (Adjusted)'!F1187,)</f>
        <v>Taupo district</v>
      </c>
      <c r="D1177" s="65">
        <f>IFERROR('AU2017-EDB (Adjusted)'!H1187,)</f>
        <v>740</v>
      </c>
      <c r="E1177" s="65">
        <f>IFERROR('AU2017-EDB (Adjusted)'!I1187,)</f>
        <v>760</v>
      </c>
      <c r="F1177" s="65">
        <f>IFERROR('AU2017-EDB (Adjusted)'!J1187,)</f>
        <v>780</v>
      </c>
    </row>
    <row r="1178" spans="1:6" x14ac:dyDescent="0.25">
      <c r="A1178" s="60" t="str">
        <f>'AU2017-EDB (Adjusted)'!A1188</f>
        <v>Waitahanui</v>
      </c>
      <c r="B1178" s="60" t="str">
        <f>'AU2017-EDB (Adjusted)'!E1188</f>
        <v>Unison Networks</v>
      </c>
      <c r="C1178" s="60" t="str">
        <f>IFERROR('AU2017-EDB (Adjusted)'!F1188,)</f>
        <v>Taupo district</v>
      </c>
      <c r="D1178" s="65">
        <f>IFERROR('AU2017-EDB (Adjusted)'!H1188,)</f>
        <v>430</v>
      </c>
      <c r="E1178" s="65">
        <f>IFERROR('AU2017-EDB (Adjusted)'!I1188,)</f>
        <v>430</v>
      </c>
      <c r="F1178" s="65">
        <f>IFERROR('AU2017-EDB (Adjusted)'!J1188,)</f>
        <v>410</v>
      </c>
    </row>
    <row r="1179" spans="1:6" x14ac:dyDescent="0.25">
      <c r="A1179" s="60" t="str">
        <f>'AU2017-EDB (Adjusted)'!A1189</f>
        <v>Taupo Central</v>
      </c>
      <c r="B1179" s="60" t="str">
        <f>'AU2017-EDB (Adjusted)'!E1189</f>
        <v>Unison Networks</v>
      </c>
      <c r="C1179" s="60" t="str">
        <f>IFERROR('AU2017-EDB (Adjusted)'!F1189,)</f>
        <v>Taupo district</v>
      </c>
      <c r="D1179" s="65">
        <f>IFERROR('AU2017-EDB (Adjusted)'!H1189,)</f>
        <v>4010</v>
      </c>
      <c r="E1179" s="65">
        <f>IFERROR('AU2017-EDB (Adjusted)'!I1189,)</f>
        <v>4050</v>
      </c>
      <c r="F1179" s="65">
        <f>IFERROR('AU2017-EDB (Adjusted)'!J1189,)</f>
        <v>4060</v>
      </c>
    </row>
    <row r="1180" spans="1:6" x14ac:dyDescent="0.25">
      <c r="A1180" s="60" t="str">
        <f>'AU2017-EDB (Adjusted)'!A1190</f>
        <v>Wanganui Central</v>
      </c>
      <c r="B1180" s="60" t="str">
        <f>'AU2017-EDB (Adjusted)'!E1190</f>
        <v>Powerco</v>
      </c>
      <c r="C1180" s="60" t="str">
        <f>IFERROR('AU2017-EDB (Adjusted)'!F1190,)</f>
        <v>Whanganui district</v>
      </c>
      <c r="D1180" s="65">
        <f>IFERROR('AU2017-EDB (Adjusted)'!H1190,)</f>
        <v>1260</v>
      </c>
      <c r="E1180" s="65">
        <f>IFERROR('AU2017-EDB (Adjusted)'!I1190,)</f>
        <v>1260</v>
      </c>
      <c r="F1180" s="65">
        <f>IFERROR('AU2017-EDB (Adjusted)'!J1190,)</f>
        <v>1250</v>
      </c>
    </row>
    <row r="1181" spans="1:6" x14ac:dyDescent="0.25">
      <c r="A1181" s="60" t="str">
        <f>'AU2017-EDB (Adjusted)'!A1191</f>
        <v>Motuoapa</v>
      </c>
      <c r="B1181" s="60" t="str">
        <f>'AU2017-EDB (Adjusted)'!E1191</f>
        <v>Unison Networks</v>
      </c>
      <c r="C1181" s="60" t="str">
        <f>IFERROR('AU2017-EDB (Adjusted)'!F1191,)</f>
        <v>Taupo district</v>
      </c>
      <c r="D1181" s="65">
        <f>IFERROR('AU2017-EDB (Adjusted)'!H1191,)</f>
        <v>260</v>
      </c>
      <c r="E1181" s="65">
        <f>IFERROR('AU2017-EDB (Adjusted)'!I1191,)</f>
        <v>260</v>
      </c>
      <c r="F1181" s="65">
        <f>IFERROR('AU2017-EDB (Adjusted)'!J1191,)</f>
        <v>260</v>
      </c>
    </row>
    <row r="1182" spans="1:6" x14ac:dyDescent="0.25">
      <c r="A1182" s="60" t="str">
        <f>'AU2017-EDB (Adjusted)'!A1192</f>
        <v>Nukuhau</v>
      </c>
      <c r="B1182" s="60" t="str">
        <f>'AU2017-EDB (Adjusted)'!E1192</f>
        <v>Unison Networks</v>
      </c>
      <c r="C1182" s="60" t="str">
        <f>IFERROR('AU2017-EDB (Adjusted)'!F1192,)</f>
        <v>Taupo district</v>
      </c>
      <c r="D1182" s="65">
        <f>IFERROR('AU2017-EDB (Adjusted)'!H1192,)</f>
        <v>1650</v>
      </c>
      <c r="E1182" s="65">
        <f>IFERROR('AU2017-EDB (Adjusted)'!I1192,)</f>
        <v>1690</v>
      </c>
      <c r="F1182" s="65">
        <f>IFERROR('AU2017-EDB (Adjusted)'!J1192,)</f>
        <v>1710</v>
      </c>
    </row>
    <row r="1183" spans="1:6" x14ac:dyDescent="0.25">
      <c r="A1183" s="60" t="str">
        <f>'AU2017-EDB (Adjusted)'!A1193</f>
        <v>Spriggens Park</v>
      </c>
      <c r="B1183" s="60" t="str">
        <f>'AU2017-EDB (Adjusted)'!E1193</f>
        <v>Powerco</v>
      </c>
      <c r="C1183" s="60" t="str">
        <f>IFERROR('AU2017-EDB (Adjusted)'!F1193,)</f>
        <v>Whanganui district</v>
      </c>
      <c r="D1183" s="65">
        <f>IFERROR('AU2017-EDB (Adjusted)'!H1193,)</f>
        <v>320</v>
      </c>
      <c r="E1183" s="65">
        <f>IFERROR('AU2017-EDB (Adjusted)'!I1193,)</f>
        <v>330</v>
      </c>
      <c r="F1183" s="65">
        <f>IFERROR('AU2017-EDB (Adjusted)'!J1193,)</f>
        <v>330</v>
      </c>
    </row>
    <row r="1184" spans="1:6" x14ac:dyDescent="0.25">
      <c r="A1184" s="60" t="str">
        <f>'AU2017-EDB (Adjusted)'!A1194</f>
        <v>Tauhara</v>
      </c>
      <c r="B1184" s="60" t="str">
        <f>'AU2017-EDB (Adjusted)'!E1194</f>
        <v>Unison Networks</v>
      </c>
      <c r="C1184" s="60" t="str">
        <f>IFERROR('AU2017-EDB (Adjusted)'!F1194,)</f>
        <v>Taupo district</v>
      </c>
      <c r="D1184" s="65">
        <f>IFERROR('AU2017-EDB (Adjusted)'!H1194,)</f>
        <v>4660</v>
      </c>
      <c r="E1184" s="65">
        <f>IFERROR('AU2017-EDB (Adjusted)'!I1194,)</f>
        <v>4800</v>
      </c>
      <c r="F1184" s="65">
        <f>IFERROR('AU2017-EDB (Adjusted)'!J1194,)</f>
        <v>4900</v>
      </c>
    </row>
    <row r="1185" spans="1:6" x14ac:dyDescent="0.25">
      <c r="A1185" s="60" t="str">
        <f>'AU2017-EDB (Adjusted)'!A1195</f>
        <v>Hilltop</v>
      </c>
      <c r="B1185" s="60" t="str">
        <f>'AU2017-EDB (Adjusted)'!E1195</f>
        <v>Unison Networks</v>
      </c>
      <c r="C1185" s="60" t="str">
        <f>IFERROR('AU2017-EDB (Adjusted)'!F1195,)</f>
        <v>Taupo district</v>
      </c>
      <c r="D1185" s="65">
        <f>IFERROR('AU2017-EDB (Adjusted)'!H1195,)</f>
        <v>3910</v>
      </c>
      <c r="E1185" s="65">
        <f>IFERROR('AU2017-EDB (Adjusted)'!I1195,)</f>
        <v>3930</v>
      </c>
      <c r="F1185" s="65">
        <f>IFERROR('AU2017-EDB (Adjusted)'!J1195,)</f>
        <v>3930</v>
      </c>
    </row>
    <row r="1186" spans="1:6" x14ac:dyDescent="0.25">
      <c r="A1186" s="60" t="str">
        <f>'AU2017-EDB (Adjusted)'!A1196</f>
        <v>Waipahihi</v>
      </c>
      <c r="B1186" s="60" t="str">
        <f>'AU2017-EDB (Adjusted)'!E1196</f>
        <v>Unison Networks</v>
      </c>
      <c r="C1186" s="60" t="str">
        <f>IFERROR('AU2017-EDB (Adjusted)'!F1196,)</f>
        <v>Taupo district</v>
      </c>
      <c r="D1186" s="65">
        <f>IFERROR('AU2017-EDB (Adjusted)'!H1196,)</f>
        <v>2110</v>
      </c>
      <c r="E1186" s="65">
        <f>IFERROR('AU2017-EDB (Adjusted)'!I1196,)</f>
        <v>2150</v>
      </c>
      <c r="F1186" s="65">
        <f>IFERROR('AU2017-EDB (Adjusted)'!J1196,)</f>
        <v>2170</v>
      </c>
    </row>
    <row r="1187" spans="1:6" x14ac:dyDescent="0.25">
      <c r="A1187" s="60" t="str">
        <f>'AU2017-EDB (Adjusted)'!A1197</f>
        <v>Whakatane North</v>
      </c>
      <c r="B1187" s="60" t="str">
        <f>'AU2017-EDB (Adjusted)'!E1197</f>
        <v>Horizon Energy</v>
      </c>
      <c r="C1187" s="60" t="str">
        <f>IFERROR('AU2017-EDB (Adjusted)'!F1197,)</f>
        <v>Whakatane district</v>
      </c>
      <c r="D1187" s="65">
        <f>IFERROR('AU2017-EDB (Adjusted)'!H1197,)</f>
        <v>3310</v>
      </c>
      <c r="E1187" s="65">
        <f>IFERROR('AU2017-EDB (Adjusted)'!I1197,)</f>
        <v>3280</v>
      </c>
      <c r="F1187" s="65">
        <f>IFERROR('AU2017-EDB (Adjusted)'!J1197,)</f>
        <v>3230</v>
      </c>
    </row>
    <row r="1188" spans="1:6" x14ac:dyDescent="0.25">
      <c r="A1188" s="60" t="str">
        <f>'AU2017-EDB (Adjusted)'!A1198</f>
        <v>Patutahi</v>
      </c>
      <c r="B1188" s="60" t="str">
        <f>'AU2017-EDB (Adjusted)'!E1198</f>
        <v>Eastland Network</v>
      </c>
      <c r="C1188" s="60" t="str">
        <f>IFERROR('AU2017-EDB (Adjusted)'!F1198,)</f>
        <v>Gisborne district</v>
      </c>
      <c r="D1188" s="65">
        <f>IFERROR('AU2017-EDB (Adjusted)'!H1198,)</f>
        <v>370</v>
      </c>
      <c r="E1188" s="65">
        <f>IFERROR('AU2017-EDB (Adjusted)'!I1198,)</f>
        <v>360</v>
      </c>
      <c r="F1188" s="65">
        <f>IFERROR('AU2017-EDB (Adjusted)'!J1198,)</f>
        <v>350</v>
      </c>
    </row>
    <row r="1189" spans="1:6" x14ac:dyDescent="0.25">
      <c r="A1189" s="60" t="str">
        <f>'AU2017-EDB (Adjusted)'!A1199</f>
        <v>Coastlands</v>
      </c>
      <c r="B1189" s="60" t="str">
        <f>'AU2017-EDB (Adjusted)'!E1199</f>
        <v>Horizon Energy</v>
      </c>
      <c r="C1189" s="60" t="str">
        <f>IFERROR('AU2017-EDB (Adjusted)'!F1199,)</f>
        <v>Whakatane district</v>
      </c>
      <c r="D1189" s="65">
        <f>IFERROR('AU2017-EDB (Adjusted)'!H1199,)</f>
        <v>1190</v>
      </c>
      <c r="E1189" s="65">
        <f>IFERROR('AU2017-EDB (Adjusted)'!I1199,)</f>
        <v>1280</v>
      </c>
      <c r="F1189" s="65">
        <f>IFERROR('AU2017-EDB (Adjusted)'!J1199,)</f>
        <v>1370</v>
      </c>
    </row>
    <row r="1190" spans="1:6" x14ac:dyDescent="0.25">
      <c r="A1190" s="60" t="str">
        <f>'AU2017-EDB (Adjusted)'!A1200</f>
        <v>Te Hapara</v>
      </c>
      <c r="B1190" s="60" t="str">
        <f>'AU2017-EDB (Adjusted)'!E1200</f>
        <v>Eastland Network</v>
      </c>
      <c r="C1190" s="60" t="str">
        <f>IFERROR('AU2017-EDB (Adjusted)'!F1200,)</f>
        <v>Gisborne district</v>
      </c>
      <c r="D1190" s="65">
        <f>IFERROR('AU2017-EDB (Adjusted)'!H1200,)</f>
        <v>4780</v>
      </c>
      <c r="E1190" s="65">
        <f>IFERROR('AU2017-EDB (Adjusted)'!I1200,)</f>
        <v>4830</v>
      </c>
      <c r="F1190" s="65">
        <f>IFERROR('AU2017-EDB (Adjusted)'!J1200,)</f>
        <v>4860</v>
      </c>
    </row>
    <row r="1191" spans="1:6" x14ac:dyDescent="0.25">
      <c r="A1191" s="60" t="str">
        <f>'AU2017-EDB (Adjusted)'!A1201</f>
        <v>Allandale-Mokorua</v>
      </c>
      <c r="B1191" s="60" t="str">
        <f>'AU2017-EDB (Adjusted)'!E1201</f>
        <v>Horizon Energy</v>
      </c>
      <c r="C1191" s="60" t="str">
        <f>IFERROR('AU2017-EDB (Adjusted)'!F1201,)</f>
        <v>Whakatane district</v>
      </c>
      <c r="D1191" s="65">
        <f>IFERROR('AU2017-EDB (Adjusted)'!H1201,)</f>
        <v>4060</v>
      </c>
      <c r="E1191" s="65">
        <f>IFERROR('AU2017-EDB (Adjusted)'!I1201,)</f>
        <v>4090</v>
      </c>
      <c r="F1191" s="65">
        <f>IFERROR('AU2017-EDB (Adjusted)'!J1201,)</f>
        <v>4090</v>
      </c>
    </row>
    <row r="1192" spans="1:6" x14ac:dyDescent="0.25">
      <c r="A1192" s="60" t="str">
        <f>'AU2017-EDB (Adjusted)'!A1202</f>
        <v>Gisborne Airport</v>
      </c>
      <c r="B1192" s="60" t="str">
        <f>'AU2017-EDB (Adjusted)'!E1202</f>
        <v>Eastland Network</v>
      </c>
      <c r="C1192" s="60" t="str">
        <f>IFERROR('AU2017-EDB (Adjusted)'!F1202,)</f>
        <v>Gisborne district</v>
      </c>
      <c r="D1192" s="65">
        <f>IFERROR('AU2017-EDB (Adjusted)'!H1202,)</f>
        <v>2960</v>
      </c>
      <c r="E1192" s="65">
        <f>IFERROR('AU2017-EDB (Adjusted)'!I1202,)</f>
        <v>3010</v>
      </c>
      <c r="F1192" s="65">
        <f>IFERROR('AU2017-EDB (Adjusted)'!J1202,)</f>
        <v>3060</v>
      </c>
    </row>
    <row r="1193" spans="1:6" x14ac:dyDescent="0.25">
      <c r="A1193" s="60" t="str">
        <f>'AU2017-EDB (Adjusted)'!A1203</f>
        <v>Hospital Hill</v>
      </c>
      <c r="B1193" s="60" t="str">
        <f>'AU2017-EDB (Adjusted)'!E1203</f>
        <v>Unison Networks</v>
      </c>
      <c r="C1193" s="60" t="str">
        <f>IFERROR('AU2017-EDB (Adjusted)'!F1203,)</f>
        <v>Napier city</v>
      </c>
      <c r="D1193" s="65">
        <f>IFERROR('AU2017-EDB (Adjusted)'!H1203,)</f>
        <v>2890</v>
      </c>
      <c r="E1193" s="65">
        <f>IFERROR('AU2017-EDB (Adjusted)'!I1203,)</f>
        <v>2920</v>
      </c>
      <c r="F1193" s="65">
        <f>IFERROR('AU2017-EDB (Adjusted)'!J1203,)</f>
        <v>2930</v>
      </c>
    </row>
    <row r="1194" spans="1:6" x14ac:dyDescent="0.25">
      <c r="A1194" s="60" t="str">
        <f>'AU2017-EDB (Adjusted)'!A1204</f>
        <v>Orini</v>
      </c>
      <c r="B1194" s="60" t="str">
        <f>'AU2017-EDB (Adjusted)'!E1204</f>
        <v>Horizon Energy</v>
      </c>
      <c r="C1194" s="60" t="str">
        <f>IFERROR('AU2017-EDB (Adjusted)'!F1204,)</f>
        <v>Whakatane district</v>
      </c>
      <c r="D1194" s="65">
        <f>IFERROR('AU2017-EDB (Adjusted)'!H1204,)</f>
        <v>560</v>
      </c>
      <c r="E1194" s="65">
        <f>IFERROR('AU2017-EDB (Adjusted)'!I1204,)</f>
        <v>590</v>
      </c>
      <c r="F1194" s="65">
        <f>IFERROR('AU2017-EDB (Adjusted)'!J1204,)</f>
        <v>610</v>
      </c>
    </row>
    <row r="1195" spans="1:6" x14ac:dyDescent="0.25">
      <c r="A1195" s="60" t="str">
        <f>'AU2017-EDB (Adjusted)'!A1205</f>
        <v>Kaiti North</v>
      </c>
      <c r="B1195" s="60" t="str">
        <f>'AU2017-EDB (Adjusted)'!E1205</f>
        <v>Eastland Network</v>
      </c>
      <c r="C1195" s="60" t="str">
        <f>IFERROR('AU2017-EDB (Adjusted)'!F1205,)</f>
        <v>Gisborne district</v>
      </c>
      <c r="D1195" s="65">
        <f>IFERROR('AU2017-EDB (Adjusted)'!H1205,)</f>
        <v>2170</v>
      </c>
      <c r="E1195" s="65">
        <f>IFERROR('AU2017-EDB (Adjusted)'!I1205,)</f>
        <v>2180</v>
      </c>
      <c r="F1195" s="65">
        <f>IFERROR('AU2017-EDB (Adjusted)'!J1205,)</f>
        <v>2180</v>
      </c>
    </row>
    <row r="1196" spans="1:6" x14ac:dyDescent="0.25">
      <c r="A1196" s="60" t="str">
        <f>'AU2017-EDB (Adjusted)'!A1206</f>
        <v>Outer Kaiti</v>
      </c>
      <c r="B1196" s="60" t="str">
        <f>'AU2017-EDB (Adjusted)'!E1206</f>
        <v>Eastland Network</v>
      </c>
      <c r="C1196" s="60" t="str">
        <f>IFERROR('AU2017-EDB (Adjusted)'!F1206,)</f>
        <v>Gisborne district</v>
      </c>
      <c r="D1196" s="65">
        <f>IFERROR('AU2017-EDB (Adjusted)'!H1206,)</f>
        <v>2520</v>
      </c>
      <c r="E1196" s="65">
        <f>IFERROR('AU2017-EDB (Adjusted)'!I1206,)</f>
        <v>2530</v>
      </c>
      <c r="F1196" s="65">
        <f>IFERROR('AU2017-EDB (Adjusted)'!J1206,)</f>
        <v>2530</v>
      </c>
    </row>
    <row r="1197" spans="1:6" x14ac:dyDescent="0.25">
      <c r="A1197" s="60" t="str">
        <f>'AU2017-EDB (Adjusted)'!A1207</f>
        <v>Poroporo</v>
      </c>
      <c r="B1197" s="60" t="str">
        <f>'AU2017-EDB (Adjusted)'!E1207</f>
        <v>Horizon Energy</v>
      </c>
      <c r="C1197" s="60" t="str">
        <f>IFERROR('AU2017-EDB (Adjusted)'!F1207,)</f>
        <v>Whakatane district</v>
      </c>
      <c r="D1197" s="65">
        <f>IFERROR('AU2017-EDB (Adjusted)'!H1207,)</f>
        <v>680</v>
      </c>
      <c r="E1197" s="65">
        <f>IFERROR('AU2017-EDB (Adjusted)'!I1207,)</f>
        <v>700</v>
      </c>
      <c r="F1197" s="65">
        <f>IFERROR('AU2017-EDB (Adjusted)'!J1207,)</f>
        <v>730</v>
      </c>
    </row>
    <row r="1198" spans="1:6" x14ac:dyDescent="0.25">
      <c r="A1198" s="60" t="str">
        <f>'AU2017-EDB (Adjusted)'!A1208</f>
        <v>Kaiti South</v>
      </c>
      <c r="B1198" s="60" t="str">
        <f>'AU2017-EDB (Adjusted)'!E1208</f>
        <v>Eastland Network</v>
      </c>
      <c r="C1198" s="60" t="str">
        <f>IFERROR('AU2017-EDB (Adjusted)'!F1208,)</f>
        <v>Gisborne district</v>
      </c>
      <c r="D1198" s="65">
        <f>IFERROR('AU2017-EDB (Adjusted)'!H1208,)</f>
        <v>2970</v>
      </c>
      <c r="E1198" s="65">
        <f>IFERROR('AU2017-EDB (Adjusted)'!I1208,)</f>
        <v>3000</v>
      </c>
      <c r="F1198" s="65">
        <f>IFERROR('AU2017-EDB (Adjusted)'!J1208,)</f>
        <v>3010</v>
      </c>
    </row>
    <row r="1199" spans="1:6" x14ac:dyDescent="0.25">
      <c r="A1199" s="60" t="str">
        <f>'AU2017-EDB (Adjusted)'!A1209</f>
        <v>Waimana</v>
      </c>
      <c r="B1199" s="60" t="str">
        <f>'AU2017-EDB (Adjusted)'!E1209</f>
        <v>Horizon Energy</v>
      </c>
      <c r="C1199" s="60" t="str">
        <f>IFERROR('AU2017-EDB (Adjusted)'!F1209,)</f>
        <v>Whakatane district</v>
      </c>
      <c r="D1199" s="65">
        <f>IFERROR('AU2017-EDB (Adjusted)'!H1209,)</f>
        <v>600</v>
      </c>
      <c r="E1199" s="65">
        <f>IFERROR('AU2017-EDB (Adjusted)'!I1209,)</f>
        <v>590</v>
      </c>
      <c r="F1199" s="65">
        <f>IFERROR('AU2017-EDB (Adjusted)'!J1209,)</f>
        <v>580</v>
      </c>
    </row>
    <row r="1200" spans="1:6" x14ac:dyDescent="0.25">
      <c r="A1200" s="60" t="str">
        <f>'AU2017-EDB (Adjusted)'!A1210</f>
        <v>Tamatea North</v>
      </c>
      <c r="B1200" s="60" t="str">
        <f>'AU2017-EDB (Adjusted)'!E1210</f>
        <v>Unison Networks</v>
      </c>
      <c r="C1200" s="60" t="str">
        <f>IFERROR('AU2017-EDB (Adjusted)'!F1210,)</f>
        <v>Napier city</v>
      </c>
      <c r="D1200" s="65">
        <f>IFERROR('AU2017-EDB (Adjusted)'!H1210,)</f>
        <v>2620</v>
      </c>
      <c r="E1200" s="65">
        <f>IFERROR('AU2017-EDB (Adjusted)'!I1210,)</f>
        <v>2620</v>
      </c>
      <c r="F1200" s="65">
        <f>IFERROR('AU2017-EDB (Adjusted)'!J1210,)</f>
        <v>2600</v>
      </c>
    </row>
    <row r="1201" spans="1:6" x14ac:dyDescent="0.25">
      <c r="A1201" s="60" t="str">
        <f>'AU2017-EDB (Adjusted)'!A1211</f>
        <v>Tamatea South</v>
      </c>
      <c r="B1201" s="60" t="str">
        <f>'AU2017-EDB (Adjusted)'!E1211</f>
        <v>Unison Networks</v>
      </c>
      <c r="C1201" s="60" t="str">
        <f>IFERROR('AU2017-EDB (Adjusted)'!F1211,)</f>
        <v>Napier city</v>
      </c>
      <c r="D1201" s="65">
        <f>IFERROR('AU2017-EDB (Adjusted)'!H1211,)</f>
        <v>2670</v>
      </c>
      <c r="E1201" s="65">
        <f>IFERROR('AU2017-EDB (Adjusted)'!I1211,)</f>
        <v>2670</v>
      </c>
      <c r="F1201" s="65">
        <f>IFERROR('AU2017-EDB (Adjusted)'!J1211,)</f>
        <v>2650</v>
      </c>
    </row>
    <row r="1202" spans="1:6" x14ac:dyDescent="0.25">
      <c r="A1202" s="60" t="str">
        <f>'AU2017-EDB (Adjusted)'!A1212</f>
        <v>Kawerau</v>
      </c>
      <c r="B1202" s="60" t="str">
        <f>'AU2017-EDB (Adjusted)'!E1212</f>
        <v>Horizon Energy</v>
      </c>
      <c r="C1202" s="60" t="str">
        <f>IFERROR('AU2017-EDB (Adjusted)'!F1212,)</f>
        <v>Kawerau district</v>
      </c>
      <c r="D1202" s="65">
        <f>IFERROR('AU2017-EDB (Adjusted)'!H1212,)</f>
        <v>6840</v>
      </c>
      <c r="E1202" s="65">
        <f>IFERROR('AU2017-EDB (Adjusted)'!I1212,)</f>
        <v>6630</v>
      </c>
      <c r="F1202" s="65">
        <f>IFERROR('AU2017-EDB (Adjusted)'!J1212,)</f>
        <v>6370</v>
      </c>
    </row>
    <row r="1203" spans="1:6" x14ac:dyDescent="0.25">
      <c r="A1203" s="60" t="str">
        <f>'AU2017-EDB (Adjusted)'!A1213</f>
        <v>Murupara</v>
      </c>
      <c r="B1203" s="60" t="str">
        <f>'AU2017-EDB (Adjusted)'!E1213</f>
        <v>Horizon Energy</v>
      </c>
      <c r="C1203" s="60" t="str">
        <f>IFERROR('AU2017-EDB (Adjusted)'!F1213,)</f>
        <v>Whakatane district</v>
      </c>
      <c r="D1203" s="65">
        <f>IFERROR('AU2017-EDB (Adjusted)'!H1213,)</f>
        <v>1710</v>
      </c>
      <c r="E1203" s="65">
        <f>IFERROR('AU2017-EDB (Adjusted)'!I1213,)</f>
        <v>1690</v>
      </c>
      <c r="F1203" s="65">
        <f>IFERROR('AU2017-EDB (Adjusted)'!J1213,)</f>
        <v>1660</v>
      </c>
    </row>
    <row r="1204" spans="1:6" x14ac:dyDescent="0.25">
      <c r="A1204" s="60" t="str">
        <f>'AU2017-EDB (Adjusted)'!A1214</f>
        <v>Kingston-Mornington</v>
      </c>
      <c r="B1204" s="60" t="str">
        <f>'AU2017-EDB (Adjusted)'!E1214</f>
        <v>Wellington Electricity</v>
      </c>
      <c r="C1204" s="60" t="str">
        <f>IFERROR('AU2017-EDB (Adjusted)'!F1214,)</f>
        <v>Wellington city</v>
      </c>
      <c r="D1204" s="65">
        <f>IFERROR('AU2017-EDB (Adjusted)'!H1214,)</f>
        <v>2330</v>
      </c>
      <c r="E1204" s="65">
        <f>IFERROR('AU2017-EDB (Adjusted)'!I1214,)</f>
        <v>2380</v>
      </c>
      <c r="F1204" s="65">
        <f>IFERROR('AU2017-EDB (Adjusted)'!J1214,)</f>
        <v>2410</v>
      </c>
    </row>
    <row r="1205" spans="1:6" x14ac:dyDescent="0.25">
      <c r="A1205" s="60" t="str">
        <f>'AU2017-EDB (Adjusted)'!A1215</f>
        <v>Opotiki</v>
      </c>
      <c r="B1205" s="60" t="str">
        <f>'AU2017-EDB (Adjusted)'!E1215</f>
        <v>Horizon Energy</v>
      </c>
      <c r="C1205" s="60" t="str">
        <f>IFERROR('AU2017-EDB (Adjusted)'!F1215,)</f>
        <v>Opotiki district</v>
      </c>
      <c r="D1205" s="65">
        <f>IFERROR('AU2017-EDB (Adjusted)'!H1215,)</f>
        <v>4090</v>
      </c>
      <c r="E1205" s="65">
        <f>IFERROR('AU2017-EDB (Adjusted)'!I1215,)</f>
        <v>3970</v>
      </c>
      <c r="F1205" s="65">
        <f>IFERROR('AU2017-EDB (Adjusted)'!J1215,)</f>
        <v>3800</v>
      </c>
    </row>
    <row r="1206" spans="1:6" x14ac:dyDescent="0.25">
      <c r="A1206" s="60" t="str">
        <f>'AU2017-EDB (Adjusted)'!A1216</f>
        <v>Whakatu</v>
      </c>
      <c r="B1206" s="60" t="str">
        <f>'AU2017-EDB (Adjusted)'!E1216</f>
        <v>Unison Networks</v>
      </c>
      <c r="C1206" s="60" t="str">
        <f>IFERROR('AU2017-EDB (Adjusted)'!F1216,)</f>
        <v>Hastings district</v>
      </c>
      <c r="D1206" s="65">
        <f>IFERROR('AU2017-EDB (Adjusted)'!H1216,)</f>
        <v>890</v>
      </c>
      <c r="E1206" s="65">
        <f>IFERROR('AU2017-EDB (Adjusted)'!I1216,)</f>
        <v>890</v>
      </c>
      <c r="F1206" s="65">
        <f>IFERROR('AU2017-EDB (Adjusted)'!J1216,)</f>
        <v>890</v>
      </c>
    </row>
    <row r="1207" spans="1:6" x14ac:dyDescent="0.25">
      <c r="A1207" s="60" t="str">
        <f>'AU2017-EDB (Adjusted)'!A1217</f>
        <v>Tokomaru Bay</v>
      </c>
      <c r="B1207" s="60" t="str">
        <f>'AU2017-EDB (Adjusted)'!E1217</f>
        <v>Eastland Network</v>
      </c>
      <c r="C1207" s="60" t="str">
        <f>IFERROR('AU2017-EDB (Adjusted)'!F1217,)</f>
        <v>Gisborne district</v>
      </c>
      <c r="D1207" s="65">
        <f>IFERROR('AU2017-EDB (Adjusted)'!H1217,)</f>
        <v>410</v>
      </c>
      <c r="E1207" s="65">
        <f>IFERROR('AU2017-EDB (Adjusted)'!I1217,)</f>
        <v>400</v>
      </c>
      <c r="F1207" s="65">
        <f>IFERROR('AU2017-EDB (Adjusted)'!J1217,)</f>
        <v>380</v>
      </c>
    </row>
    <row r="1208" spans="1:6" x14ac:dyDescent="0.25">
      <c r="A1208" s="60" t="str">
        <f>'AU2017-EDB (Adjusted)'!A1218</f>
        <v>Matokitoki</v>
      </c>
      <c r="B1208" s="60" t="str">
        <f>'AU2017-EDB (Adjusted)'!E1218</f>
        <v>Eastland Network</v>
      </c>
      <c r="C1208" s="60" t="str">
        <f>IFERROR('AU2017-EDB (Adjusted)'!F1218,)</f>
        <v>Gisborne district</v>
      </c>
      <c r="D1208" s="65">
        <f>IFERROR('AU2017-EDB (Adjusted)'!H1218,)</f>
        <v>600</v>
      </c>
      <c r="E1208" s="65">
        <f>IFERROR('AU2017-EDB (Adjusted)'!I1218,)</f>
        <v>620</v>
      </c>
      <c r="F1208" s="65">
        <f>IFERROR('AU2017-EDB (Adjusted)'!J1218,)</f>
        <v>650</v>
      </c>
    </row>
    <row r="1209" spans="1:6" x14ac:dyDescent="0.25">
      <c r="A1209" s="60" t="str">
        <f>'AU2017-EDB (Adjusted)'!A1219</f>
        <v>Manutuke</v>
      </c>
      <c r="B1209" s="60" t="str">
        <f>'AU2017-EDB (Adjusted)'!E1219</f>
        <v>Eastland Network</v>
      </c>
      <c r="C1209" s="60" t="str">
        <f>IFERROR('AU2017-EDB (Adjusted)'!F1219,)</f>
        <v>Gisborne district</v>
      </c>
      <c r="D1209" s="65">
        <f>IFERROR('AU2017-EDB (Adjusted)'!H1219,)</f>
        <v>530</v>
      </c>
      <c r="E1209" s="65">
        <f>IFERROR('AU2017-EDB (Adjusted)'!I1219,)</f>
        <v>510</v>
      </c>
      <c r="F1209" s="65">
        <f>IFERROR('AU2017-EDB (Adjusted)'!J1219,)</f>
        <v>490</v>
      </c>
    </row>
    <row r="1210" spans="1:6" x14ac:dyDescent="0.25">
      <c r="A1210" s="60" t="str">
        <f>'AU2017-EDB (Adjusted)'!A1220</f>
        <v>Mangapapa</v>
      </c>
      <c r="B1210" s="60" t="str">
        <f>'AU2017-EDB (Adjusted)'!E1220</f>
        <v>Eastland Network</v>
      </c>
      <c r="C1210" s="60" t="str">
        <f>IFERROR('AU2017-EDB (Adjusted)'!F1220,)</f>
        <v>Gisborne district</v>
      </c>
      <c r="D1210" s="65">
        <f>IFERROR('AU2017-EDB (Adjusted)'!H1220,)</f>
        <v>4700</v>
      </c>
      <c r="E1210" s="65">
        <f>IFERROR('AU2017-EDB (Adjusted)'!I1220,)</f>
        <v>4830</v>
      </c>
      <c r="F1210" s="65">
        <f>IFERROR('AU2017-EDB (Adjusted)'!J1220,)</f>
        <v>4950</v>
      </c>
    </row>
    <row r="1211" spans="1:6" x14ac:dyDescent="0.25">
      <c r="A1211" s="60" t="str">
        <f>'AU2017-EDB (Adjusted)'!A1221</f>
        <v>Berhampore West</v>
      </c>
      <c r="B1211" s="60" t="str">
        <f>'AU2017-EDB (Adjusted)'!E1221</f>
        <v>Wellington Electricity</v>
      </c>
      <c r="C1211" s="60" t="str">
        <f>IFERROR('AU2017-EDB (Adjusted)'!F1221,)</f>
        <v>Wellington city</v>
      </c>
      <c r="D1211" s="65">
        <f>IFERROR('AU2017-EDB (Adjusted)'!H1221,)</f>
        <v>2820</v>
      </c>
      <c r="E1211" s="65">
        <f>IFERROR('AU2017-EDB (Adjusted)'!I1221,)</f>
        <v>2880</v>
      </c>
      <c r="F1211" s="65">
        <f>IFERROR('AU2017-EDB (Adjusted)'!J1221,)</f>
        <v>2920</v>
      </c>
    </row>
    <row r="1212" spans="1:6" x14ac:dyDescent="0.25">
      <c r="A1212" s="60" t="str">
        <f>'AU2017-EDB (Adjusted)'!A1222</f>
        <v>Whataupoko</v>
      </c>
      <c r="B1212" s="60" t="str">
        <f>'AU2017-EDB (Adjusted)'!E1222</f>
        <v>Eastland Network</v>
      </c>
      <c r="C1212" s="60" t="str">
        <f>IFERROR('AU2017-EDB (Adjusted)'!F1222,)</f>
        <v>Gisborne district</v>
      </c>
      <c r="D1212" s="65">
        <f>IFERROR('AU2017-EDB (Adjusted)'!H1222,)</f>
        <v>4070</v>
      </c>
      <c r="E1212" s="65">
        <f>IFERROR('AU2017-EDB (Adjusted)'!I1222,)</f>
        <v>4200</v>
      </c>
      <c r="F1212" s="65">
        <f>IFERROR('AU2017-EDB (Adjusted)'!J1222,)</f>
        <v>4320</v>
      </c>
    </row>
    <row r="1213" spans="1:6" x14ac:dyDescent="0.25">
      <c r="A1213" s="60" t="str">
        <f>'AU2017-EDB (Adjusted)'!A1223</f>
        <v>Gisborne Central</v>
      </c>
      <c r="B1213" s="60" t="str">
        <f>'AU2017-EDB (Adjusted)'!E1223</f>
        <v>Eastland Network</v>
      </c>
      <c r="C1213" s="60" t="str">
        <f>IFERROR('AU2017-EDB (Adjusted)'!F1223,)</f>
        <v>Gisborne district</v>
      </c>
      <c r="D1213" s="65">
        <f>IFERROR('AU2017-EDB (Adjusted)'!H1223,)</f>
        <v>3500</v>
      </c>
      <c r="E1213" s="65">
        <f>IFERROR('AU2017-EDB (Adjusted)'!I1223,)</f>
        <v>3580</v>
      </c>
      <c r="F1213" s="65">
        <f>IFERROR('AU2017-EDB (Adjusted)'!J1223,)</f>
        <v>3640</v>
      </c>
    </row>
    <row r="1214" spans="1:6" x14ac:dyDescent="0.25">
      <c r="A1214" s="60" t="str">
        <f>'AU2017-EDB (Adjusted)'!A1224</f>
        <v>Cooks Gardens</v>
      </c>
      <c r="B1214" s="60" t="str">
        <f>'AU2017-EDB (Adjusted)'!E1224</f>
        <v>Powerco</v>
      </c>
      <c r="C1214" s="60" t="str">
        <f>IFERROR('AU2017-EDB (Adjusted)'!F1224,)</f>
        <v>Whanganui district</v>
      </c>
      <c r="D1214" s="65">
        <f>IFERROR('AU2017-EDB (Adjusted)'!H1224,)</f>
        <v>280</v>
      </c>
      <c r="E1214" s="65">
        <f>IFERROR('AU2017-EDB (Adjusted)'!I1224,)</f>
        <v>270</v>
      </c>
      <c r="F1214" s="65">
        <f>IFERROR('AU2017-EDB (Adjusted)'!J1224,)</f>
        <v>270</v>
      </c>
    </row>
    <row r="1215" spans="1:6" x14ac:dyDescent="0.25">
      <c r="A1215" s="60" t="str">
        <f>'AU2017-EDB (Adjusted)'!A1225</f>
        <v>Tuai</v>
      </c>
      <c r="B1215" s="60" t="str">
        <f>'AU2017-EDB (Adjusted)'!E1225</f>
        <v>Eastland Network</v>
      </c>
      <c r="C1215" s="60" t="str">
        <f>IFERROR('AU2017-EDB (Adjusted)'!F1225,)</f>
        <v>Wairoa district</v>
      </c>
      <c r="D1215" s="65">
        <f>IFERROR('AU2017-EDB (Adjusted)'!H1225,)</f>
        <v>230</v>
      </c>
      <c r="E1215" s="65">
        <f>IFERROR('AU2017-EDB (Adjusted)'!I1225,)</f>
        <v>230</v>
      </c>
      <c r="F1215" s="65">
        <f>IFERROR('AU2017-EDB (Adjusted)'!J1225,)</f>
        <v>220</v>
      </c>
    </row>
    <row r="1216" spans="1:6" x14ac:dyDescent="0.25">
      <c r="A1216" s="60" t="str">
        <f>'AU2017-EDB (Adjusted)'!A1226</f>
        <v>Taradale North</v>
      </c>
      <c r="B1216" s="60" t="str">
        <f>'AU2017-EDB (Adjusted)'!E1226</f>
        <v>Unison Networks</v>
      </c>
      <c r="C1216" s="60" t="str">
        <f>IFERROR('AU2017-EDB (Adjusted)'!F1226,)</f>
        <v>Napier city</v>
      </c>
      <c r="D1216" s="65">
        <f>IFERROR('AU2017-EDB (Adjusted)'!H1226,)</f>
        <v>5610</v>
      </c>
      <c r="E1216" s="65">
        <f>IFERROR('AU2017-EDB (Adjusted)'!I1226,)</f>
        <v>5700</v>
      </c>
      <c r="F1216" s="65">
        <f>IFERROR('AU2017-EDB (Adjusted)'!J1226,)</f>
        <v>5790</v>
      </c>
    </row>
    <row r="1217" spans="1:6" x14ac:dyDescent="0.25">
      <c r="A1217" s="60" t="str">
        <f>'AU2017-EDB (Adjusted)'!A1227</f>
        <v>Frasertown</v>
      </c>
      <c r="B1217" s="60" t="str">
        <f>'AU2017-EDB (Adjusted)'!E1227</f>
        <v>Eastland Network</v>
      </c>
      <c r="C1217" s="60" t="str">
        <f>IFERROR('AU2017-EDB (Adjusted)'!F1227,)</f>
        <v>Wairoa district</v>
      </c>
      <c r="D1217" s="65">
        <f>IFERROR('AU2017-EDB (Adjusted)'!H1227,)</f>
        <v>250</v>
      </c>
      <c r="E1217" s="65">
        <f>IFERROR('AU2017-EDB (Adjusted)'!I1227,)</f>
        <v>240</v>
      </c>
      <c r="F1217" s="65">
        <f>IFERROR('AU2017-EDB (Adjusted)'!J1227,)</f>
        <v>230</v>
      </c>
    </row>
    <row r="1218" spans="1:6" x14ac:dyDescent="0.25">
      <c r="A1218" s="60" t="str">
        <f>'AU2017-EDB (Adjusted)'!A1228</f>
        <v>Clive</v>
      </c>
      <c r="B1218" s="60" t="str">
        <f>'AU2017-EDB (Adjusted)'!E1228</f>
        <v>Unison Networks</v>
      </c>
      <c r="C1218" s="60" t="str">
        <f>IFERROR('AU2017-EDB (Adjusted)'!F1228,)</f>
        <v>Hastings district</v>
      </c>
      <c r="D1218" s="65">
        <f>IFERROR('AU2017-EDB (Adjusted)'!H1228,)</f>
        <v>1910</v>
      </c>
      <c r="E1218" s="65">
        <f>IFERROR('AU2017-EDB (Adjusted)'!I1228,)</f>
        <v>1950</v>
      </c>
      <c r="F1218" s="65">
        <f>IFERROR('AU2017-EDB (Adjusted)'!J1228,)</f>
        <v>1980</v>
      </c>
    </row>
    <row r="1219" spans="1:6" x14ac:dyDescent="0.25">
      <c r="A1219" s="60" t="str">
        <f>'AU2017-EDB (Adjusted)'!A1229</f>
        <v>Nuhaka</v>
      </c>
      <c r="B1219" s="60" t="str">
        <f>'AU2017-EDB (Adjusted)'!E1229</f>
        <v>Eastland Network</v>
      </c>
      <c r="C1219" s="60" t="str">
        <f>IFERROR('AU2017-EDB (Adjusted)'!F1229,)</f>
        <v>Wairoa district</v>
      </c>
      <c r="D1219" s="65">
        <f>IFERROR('AU2017-EDB (Adjusted)'!H1229,)</f>
        <v>260</v>
      </c>
      <c r="E1219" s="65">
        <f>IFERROR('AU2017-EDB (Adjusted)'!I1229,)</f>
        <v>250</v>
      </c>
      <c r="F1219" s="65">
        <f>IFERROR('AU2017-EDB (Adjusted)'!J1229,)</f>
        <v>250</v>
      </c>
    </row>
    <row r="1220" spans="1:6" x14ac:dyDescent="0.25">
      <c r="A1220" s="60" t="str">
        <f>'AU2017-EDB (Adjusted)'!A1230</f>
        <v>Greenmeadows</v>
      </c>
      <c r="B1220" s="60" t="str">
        <f>'AU2017-EDB (Adjusted)'!E1230</f>
        <v>Unison Networks</v>
      </c>
      <c r="C1220" s="60" t="str">
        <f>IFERROR('AU2017-EDB (Adjusted)'!F1230,)</f>
        <v>Napier city</v>
      </c>
      <c r="D1220" s="65">
        <f>IFERROR('AU2017-EDB (Adjusted)'!H1230,)</f>
        <v>6770</v>
      </c>
      <c r="E1220" s="65">
        <f>IFERROR('AU2017-EDB (Adjusted)'!I1230,)</f>
        <v>6840</v>
      </c>
      <c r="F1220" s="65">
        <f>IFERROR('AU2017-EDB (Adjusted)'!J1230,)</f>
        <v>6860</v>
      </c>
    </row>
    <row r="1221" spans="1:6" x14ac:dyDescent="0.25">
      <c r="A1221" s="60" t="str">
        <f>'AU2017-EDB (Adjusted)'!A1231</f>
        <v>Wairoa</v>
      </c>
      <c r="B1221" s="60" t="str">
        <f>'AU2017-EDB (Adjusted)'!E1231</f>
        <v>Eastland Network</v>
      </c>
      <c r="C1221" s="60" t="str">
        <f>IFERROR('AU2017-EDB (Adjusted)'!F1231,)</f>
        <v>Wairoa district</v>
      </c>
      <c r="D1221" s="65">
        <f>IFERROR('AU2017-EDB (Adjusted)'!H1231,)</f>
        <v>4250</v>
      </c>
      <c r="E1221" s="65">
        <f>IFERROR('AU2017-EDB (Adjusted)'!I1231,)</f>
        <v>4150</v>
      </c>
      <c r="F1221" s="65">
        <f>IFERROR('AU2017-EDB (Adjusted)'!J1231,)</f>
        <v>4010</v>
      </c>
    </row>
    <row r="1222" spans="1:6" x14ac:dyDescent="0.25">
      <c r="A1222" s="60" t="str">
        <f>'AU2017-EDB (Adjusted)'!A1232</f>
        <v>Bridge Pa</v>
      </c>
      <c r="B1222" s="60" t="str">
        <f>'AU2017-EDB (Adjusted)'!E1232</f>
        <v>Unison Networks</v>
      </c>
      <c r="C1222" s="60" t="str">
        <f>IFERROR('AU2017-EDB (Adjusted)'!F1232,)</f>
        <v>Hastings district</v>
      </c>
      <c r="D1222" s="65">
        <f>IFERROR('AU2017-EDB (Adjusted)'!H1232,)</f>
        <v>1270</v>
      </c>
      <c r="E1222" s="65">
        <f>IFERROR('AU2017-EDB (Adjusted)'!I1232,)</f>
        <v>1310</v>
      </c>
      <c r="F1222" s="65">
        <f>IFERROR('AU2017-EDB (Adjusted)'!J1232,)</f>
        <v>1330</v>
      </c>
    </row>
    <row r="1223" spans="1:6" x14ac:dyDescent="0.25">
      <c r="A1223" s="60" t="str">
        <f>'AU2017-EDB (Adjusted)'!A1233</f>
        <v>Poukawa</v>
      </c>
      <c r="B1223" s="60" t="str">
        <f>'AU2017-EDB (Adjusted)'!E1233</f>
        <v>Centralines</v>
      </c>
      <c r="C1223" s="60" t="str">
        <f>IFERROR('AU2017-EDB (Adjusted)'!F1233,)</f>
        <v>Hastings district</v>
      </c>
      <c r="D1223" s="65">
        <f>IFERROR('AU2017-EDB (Adjusted)'!H1233,)</f>
        <v>1450</v>
      </c>
      <c r="E1223" s="65">
        <f>IFERROR('AU2017-EDB (Adjusted)'!I1233,)</f>
        <v>1530</v>
      </c>
      <c r="F1223" s="65">
        <f>IFERROR('AU2017-EDB (Adjusted)'!J1233,)</f>
        <v>1600</v>
      </c>
    </row>
    <row r="1224" spans="1:6" x14ac:dyDescent="0.25">
      <c r="A1224" s="60" t="str">
        <f>'AU2017-EDB (Adjusted)'!A1234</f>
        <v>Poraiti</v>
      </c>
      <c r="B1224" s="60" t="str">
        <f>'AU2017-EDB (Adjusted)'!E1234</f>
        <v>Unison Networks</v>
      </c>
      <c r="C1224" s="60" t="str">
        <f>IFERROR('AU2017-EDB (Adjusted)'!F1234,)</f>
        <v>Napier city</v>
      </c>
      <c r="D1224" s="65">
        <f>IFERROR('AU2017-EDB (Adjusted)'!H1234,)</f>
        <v>2460</v>
      </c>
      <c r="E1224" s="65">
        <f>IFERROR('AU2017-EDB (Adjusted)'!I1234,)</f>
        <v>2770</v>
      </c>
      <c r="F1224" s="65">
        <f>IFERROR('AU2017-EDB (Adjusted)'!J1234,)</f>
        <v>3070</v>
      </c>
    </row>
    <row r="1225" spans="1:6" x14ac:dyDescent="0.25">
      <c r="A1225" s="60" t="str">
        <f>'AU2017-EDB (Adjusted)'!A1235</f>
        <v>Pakipaki</v>
      </c>
      <c r="B1225" s="60" t="str">
        <f>'AU2017-EDB (Adjusted)'!E1235</f>
        <v>Unison Networks</v>
      </c>
      <c r="C1225" s="60" t="str">
        <f>IFERROR('AU2017-EDB (Adjusted)'!F1235,)</f>
        <v>Hastings district</v>
      </c>
      <c r="D1225" s="65">
        <f>IFERROR('AU2017-EDB (Adjusted)'!H1235,)</f>
        <v>690</v>
      </c>
      <c r="E1225" s="65">
        <f>IFERROR('AU2017-EDB (Adjusted)'!I1235,)</f>
        <v>720</v>
      </c>
      <c r="F1225" s="65">
        <f>IFERROR('AU2017-EDB (Adjusted)'!J1235,)</f>
        <v>740</v>
      </c>
    </row>
    <row r="1226" spans="1:6" x14ac:dyDescent="0.25">
      <c r="A1226" s="60" t="str">
        <f>'AU2017-EDB (Adjusted)'!A1236</f>
        <v>Waimarama</v>
      </c>
      <c r="B1226" s="60" t="str">
        <f>'AU2017-EDB (Adjusted)'!E1236</f>
        <v>Unison Networks</v>
      </c>
      <c r="C1226" s="60" t="str">
        <f>IFERROR('AU2017-EDB (Adjusted)'!F1236,)</f>
        <v>Hastings district</v>
      </c>
      <c r="D1226" s="65">
        <f>IFERROR('AU2017-EDB (Adjusted)'!H1236,)</f>
        <v>1270</v>
      </c>
      <c r="E1226" s="65">
        <f>IFERROR('AU2017-EDB (Adjusted)'!I1236,)</f>
        <v>1360</v>
      </c>
      <c r="F1226" s="65">
        <f>IFERROR('AU2017-EDB (Adjusted)'!J1236,)</f>
        <v>1440</v>
      </c>
    </row>
    <row r="1227" spans="1:6" x14ac:dyDescent="0.25">
      <c r="A1227" s="60" t="str">
        <f>'AU2017-EDB (Adjusted)'!A1237</f>
        <v>Tutira</v>
      </c>
      <c r="B1227" s="60" t="str">
        <f>'AU2017-EDB (Adjusted)'!E1237</f>
        <v>Unison Networks</v>
      </c>
      <c r="C1227" s="60" t="str">
        <f>IFERROR('AU2017-EDB (Adjusted)'!F1237,)</f>
        <v>Hastings district</v>
      </c>
      <c r="D1227" s="65">
        <f>IFERROR('AU2017-EDB (Adjusted)'!H1237,)</f>
        <v>610</v>
      </c>
      <c r="E1227" s="65">
        <f>IFERROR('AU2017-EDB (Adjusted)'!I1237,)</f>
        <v>610</v>
      </c>
      <c r="F1227" s="65">
        <f>IFERROR('AU2017-EDB (Adjusted)'!J1237,)</f>
        <v>610</v>
      </c>
    </row>
    <row r="1228" spans="1:6" x14ac:dyDescent="0.25">
      <c r="A1228" s="60" t="str">
        <f>'AU2017-EDB (Adjusted)'!A1238</f>
        <v>Puketitiri</v>
      </c>
      <c r="B1228" s="60" t="str">
        <f>'AU2017-EDB (Adjusted)'!E1238</f>
        <v>Unison Networks</v>
      </c>
      <c r="C1228" s="60" t="str">
        <f>IFERROR('AU2017-EDB (Adjusted)'!F1238,)</f>
        <v>Hastings district</v>
      </c>
      <c r="D1228" s="65">
        <f>IFERROR('AU2017-EDB (Adjusted)'!H1238,)</f>
        <v>390</v>
      </c>
      <c r="E1228" s="65">
        <f>IFERROR('AU2017-EDB (Adjusted)'!I1238,)</f>
        <v>390</v>
      </c>
      <c r="F1228" s="65">
        <f>IFERROR('AU2017-EDB (Adjusted)'!J1238,)</f>
        <v>400</v>
      </c>
    </row>
    <row r="1229" spans="1:6" x14ac:dyDescent="0.25">
      <c r="A1229" s="60" t="str">
        <f>'AU2017-EDB (Adjusted)'!A1239</f>
        <v>Whanawhana</v>
      </c>
      <c r="B1229" s="60" t="str">
        <f>'AU2017-EDB (Adjusted)'!E1239</f>
        <v>Unison Networks</v>
      </c>
      <c r="C1229" s="60" t="str">
        <f>IFERROR('AU2017-EDB (Adjusted)'!F1239,)</f>
        <v>Hastings district</v>
      </c>
      <c r="D1229" s="65">
        <f>IFERROR('AU2017-EDB (Adjusted)'!H1239,)</f>
        <v>230</v>
      </c>
      <c r="E1229" s="65">
        <f>IFERROR('AU2017-EDB (Adjusted)'!I1239,)</f>
        <v>230</v>
      </c>
      <c r="F1229" s="65">
        <f>IFERROR('AU2017-EDB (Adjusted)'!J1239,)</f>
        <v>230</v>
      </c>
    </row>
    <row r="1230" spans="1:6" x14ac:dyDescent="0.25">
      <c r="A1230" s="60" t="str">
        <f>'AU2017-EDB (Adjusted)'!A1240</f>
        <v>Hastings Central</v>
      </c>
      <c r="B1230" s="60" t="str">
        <f>'AU2017-EDB (Adjusted)'!E1240</f>
        <v>Unison Networks</v>
      </c>
      <c r="C1230" s="60" t="str">
        <f>IFERROR('AU2017-EDB (Adjusted)'!F1240,)</f>
        <v>Hastings district</v>
      </c>
      <c r="D1230" s="65">
        <f>IFERROR('AU2017-EDB (Adjusted)'!H1240,)</f>
        <v>3010</v>
      </c>
      <c r="E1230" s="65">
        <f>IFERROR('AU2017-EDB (Adjusted)'!I1240,)</f>
        <v>3070</v>
      </c>
      <c r="F1230" s="65">
        <f>IFERROR('AU2017-EDB (Adjusted)'!J1240,)</f>
        <v>3120</v>
      </c>
    </row>
    <row r="1231" spans="1:6" x14ac:dyDescent="0.25">
      <c r="A1231" s="60" t="str">
        <f>'AU2017-EDB (Adjusted)'!A1241</f>
        <v>Meeanee</v>
      </c>
      <c r="B1231" s="60" t="str">
        <f>'AU2017-EDB (Adjusted)'!E1241</f>
        <v>Unison Networks</v>
      </c>
      <c r="C1231" s="60" t="str">
        <f>IFERROR('AU2017-EDB (Adjusted)'!F1241,)</f>
        <v>Napier city</v>
      </c>
      <c r="D1231" s="65">
        <f>IFERROR('AU2017-EDB (Adjusted)'!H1241,)</f>
        <v>2210</v>
      </c>
      <c r="E1231" s="65">
        <f>IFERROR('AU2017-EDB (Adjusted)'!I1241,)</f>
        <v>2570</v>
      </c>
      <c r="F1231" s="65">
        <f>IFERROR('AU2017-EDB (Adjusted)'!J1241,)</f>
        <v>2920</v>
      </c>
    </row>
    <row r="1232" spans="1:6" x14ac:dyDescent="0.25">
      <c r="A1232" s="60" t="str">
        <f>'AU2017-EDB (Adjusted)'!A1242</f>
        <v>Westshore</v>
      </c>
      <c r="B1232" s="60" t="str">
        <f>'AU2017-EDB (Adjusted)'!E1242</f>
        <v>Unison Networks</v>
      </c>
      <c r="C1232" s="60" t="str">
        <f>IFERROR('AU2017-EDB (Adjusted)'!F1242,)</f>
        <v>Napier city</v>
      </c>
      <c r="D1232" s="65">
        <f>IFERROR('AU2017-EDB (Adjusted)'!H1242,)</f>
        <v>1110</v>
      </c>
      <c r="E1232" s="65">
        <f>IFERROR('AU2017-EDB (Adjusted)'!I1242,)</f>
        <v>1100</v>
      </c>
      <c r="F1232" s="65">
        <f>IFERROR('AU2017-EDB (Adjusted)'!J1242,)</f>
        <v>1090</v>
      </c>
    </row>
    <row r="1233" spans="1:6" x14ac:dyDescent="0.25">
      <c r="A1233" s="60" t="str">
        <f>'AU2017-EDB (Adjusted)'!A1243</f>
        <v>Twyford</v>
      </c>
      <c r="B1233" s="60" t="str">
        <f>'AU2017-EDB (Adjusted)'!E1243</f>
        <v>Unison Networks</v>
      </c>
      <c r="C1233" s="60" t="str">
        <f>IFERROR('AU2017-EDB (Adjusted)'!F1243,)</f>
        <v>Hastings district</v>
      </c>
      <c r="D1233" s="65">
        <f>IFERROR('AU2017-EDB (Adjusted)'!H1243,)</f>
        <v>1090</v>
      </c>
      <c r="E1233" s="65">
        <f>IFERROR('AU2017-EDB (Adjusted)'!I1243,)</f>
        <v>1100</v>
      </c>
      <c r="F1233" s="65">
        <f>IFERROR('AU2017-EDB (Adjusted)'!J1243,)</f>
        <v>1100</v>
      </c>
    </row>
    <row r="1234" spans="1:6" x14ac:dyDescent="0.25">
      <c r="A1234" s="60" t="str">
        <f>'AU2017-EDB (Adjusted)'!A1244</f>
        <v>Ahuriri</v>
      </c>
      <c r="B1234" s="60" t="str">
        <f>'AU2017-EDB (Adjusted)'!E1244</f>
        <v>Unison Networks</v>
      </c>
      <c r="C1234" s="60" t="str">
        <f>IFERROR('AU2017-EDB (Adjusted)'!F1244,)</f>
        <v>Napier city</v>
      </c>
      <c r="D1234" s="65">
        <f>IFERROR('AU2017-EDB (Adjusted)'!H1244,)</f>
        <v>1150</v>
      </c>
      <c r="E1234" s="65">
        <f>IFERROR('AU2017-EDB (Adjusted)'!I1244,)</f>
        <v>1180</v>
      </c>
      <c r="F1234" s="65">
        <f>IFERROR('AU2017-EDB (Adjusted)'!J1244,)</f>
        <v>1180</v>
      </c>
    </row>
    <row r="1235" spans="1:6" x14ac:dyDescent="0.25">
      <c r="A1235" s="60" t="str">
        <f>'AU2017-EDB (Adjusted)'!A1245</f>
        <v>Onekawa Central</v>
      </c>
      <c r="B1235" s="60" t="str">
        <f>'AU2017-EDB (Adjusted)'!E1245</f>
        <v>Unison Networks</v>
      </c>
      <c r="C1235" s="60" t="str">
        <f>IFERROR('AU2017-EDB (Adjusted)'!F1245,)</f>
        <v>Napier city</v>
      </c>
      <c r="D1235" s="65">
        <f>IFERROR('AU2017-EDB (Adjusted)'!H1245,)</f>
        <v>1380</v>
      </c>
      <c r="E1235" s="65">
        <f>IFERROR('AU2017-EDB (Adjusted)'!I1245,)</f>
        <v>1390</v>
      </c>
      <c r="F1235" s="65">
        <f>IFERROR('AU2017-EDB (Adjusted)'!J1245,)</f>
        <v>1390</v>
      </c>
    </row>
    <row r="1236" spans="1:6" x14ac:dyDescent="0.25">
      <c r="A1236" s="60" t="str">
        <f>'AU2017-EDB (Adjusted)'!A1246</f>
        <v>Karamu</v>
      </c>
      <c r="B1236" s="60" t="str">
        <f>'AU2017-EDB (Adjusted)'!E1246</f>
        <v>Unison Networks</v>
      </c>
      <c r="C1236" s="60" t="str">
        <f>IFERROR('AU2017-EDB (Adjusted)'!F1246,)</f>
        <v>Hastings district</v>
      </c>
      <c r="D1236" s="65">
        <f>IFERROR('AU2017-EDB (Adjusted)'!H1246,)</f>
        <v>1640</v>
      </c>
      <c r="E1236" s="65">
        <f>IFERROR('AU2017-EDB (Adjusted)'!I1246,)</f>
        <v>1810</v>
      </c>
      <c r="F1236" s="65">
        <f>IFERROR('AU2017-EDB (Adjusted)'!J1246,)</f>
        <v>1960</v>
      </c>
    </row>
    <row r="1237" spans="1:6" x14ac:dyDescent="0.25">
      <c r="A1237" s="60" t="str">
        <f>'AU2017-EDB (Adjusted)'!A1247</f>
        <v>Onekawa West</v>
      </c>
      <c r="B1237" s="60" t="str">
        <f>'AU2017-EDB (Adjusted)'!E1247</f>
        <v>Unison Networks</v>
      </c>
      <c r="C1237" s="60" t="str">
        <f>IFERROR('AU2017-EDB (Adjusted)'!F1247,)</f>
        <v>Napier city</v>
      </c>
      <c r="D1237" s="65">
        <f>IFERROR('AU2017-EDB (Adjusted)'!H1247,)</f>
        <v>320</v>
      </c>
      <c r="E1237" s="65">
        <f>IFERROR('AU2017-EDB (Adjusted)'!I1247,)</f>
        <v>330</v>
      </c>
      <c r="F1237" s="65">
        <f>IFERROR('AU2017-EDB (Adjusted)'!J1247,)</f>
        <v>340</v>
      </c>
    </row>
    <row r="1238" spans="1:6" x14ac:dyDescent="0.25">
      <c r="A1238" s="60" t="str">
        <f>'AU2017-EDB (Adjusted)'!A1248</f>
        <v>Haumoana</v>
      </c>
      <c r="B1238" s="60" t="str">
        <f>'AU2017-EDB (Adjusted)'!E1248</f>
        <v>Unison Networks</v>
      </c>
      <c r="C1238" s="60" t="str">
        <f>IFERROR('AU2017-EDB (Adjusted)'!F1248,)</f>
        <v>Hastings district</v>
      </c>
      <c r="D1238" s="65">
        <f>IFERROR('AU2017-EDB (Adjusted)'!H1248,)</f>
        <v>2460</v>
      </c>
      <c r="E1238" s="65">
        <f>IFERROR('AU2017-EDB (Adjusted)'!I1248,)</f>
        <v>2530</v>
      </c>
      <c r="F1238" s="65">
        <f>IFERROR('AU2017-EDB (Adjusted)'!J1248,)</f>
        <v>2570</v>
      </c>
    </row>
    <row r="1239" spans="1:6" x14ac:dyDescent="0.25">
      <c r="A1239" s="60" t="str">
        <f>'AU2017-EDB (Adjusted)'!A1249</f>
        <v>Onekawa South</v>
      </c>
      <c r="B1239" s="60" t="str">
        <f>'AU2017-EDB (Adjusted)'!E1249</f>
        <v>Unison Networks</v>
      </c>
      <c r="C1239" s="60" t="str">
        <f>IFERROR('AU2017-EDB (Adjusted)'!F1249,)</f>
        <v>Napier city</v>
      </c>
      <c r="D1239" s="65">
        <f>IFERROR('AU2017-EDB (Adjusted)'!H1249,)</f>
        <v>4710</v>
      </c>
      <c r="E1239" s="65">
        <f>IFERROR('AU2017-EDB (Adjusted)'!I1249,)</f>
        <v>4780</v>
      </c>
      <c r="F1239" s="65">
        <f>IFERROR('AU2017-EDB (Adjusted)'!J1249,)</f>
        <v>4830</v>
      </c>
    </row>
    <row r="1240" spans="1:6" x14ac:dyDescent="0.25">
      <c r="A1240" s="60" t="str">
        <f>'AU2017-EDB (Adjusted)'!A1250</f>
        <v>Brookvale</v>
      </c>
      <c r="B1240" s="60" t="str">
        <f>'AU2017-EDB (Adjusted)'!E1250</f>
        <v>Unison Networks</v>
      </c>
      <c r="C1240" s="60" t="str">
        <f>IFERROR('AU2017-EDB (Adjusted)'!F1250,)</f>
        <v>Hastings district</v>
      </c>
      <c r="D1240" s="65">
        <f>IFERROR('AU2017-EDB (Adjusted)'!H1250,)</f>
        <v>640</v>
      </c>
      <c r="E1240" s="65">
        <f>IFERROR('AU2017-EDB (Adjusted)'!I1250,)</f>
        <v>700</v>
      </c>
      <c r="F1240" s="65">
        <f>IFERROR('AU2017-EDB (Adjusted)'!J1250,)</f>
        <v>770</v>
      </c>
    </row>
    <row r="1241" spans="1:6" x14ac:dyDescent="0.25">
      <c r="A1241" s="60" t="str">
        <f>'AU2017-EDB (Adjusted)'!A1251</f>
        <v>Irongate</v>
      </c>
      <c r="B1241" s="60" t="str">
        <f>'AU2017-EDB (Adjusted)'!E1251</f>
        <v>Unison Networks</v>
      </c>
      <c r="C1241" s="60" t="str">
        <f>IFERROR('AU2017-EDB (Adjusted)'!F1251,)</f>
        <v>Hastings district</v>
      </c>
      <c r="D1241" s="65">
        <f>IFERROR('AU2017-EDB (Adjusted)'!H1251,)</f>
        <v>510</v>
      </c>
      <c r="E1241" s="65">
        <f>IFERROR('AU2017-EDB (Adjusted)'!I1251,)</f>
        <v>520</v>
      </c>
      <c r="F1241" s="65">
        <f>IFERROR('AU2017-EDB (Adjusted)'!J1251,)</f>
        <v>520</v>
      </c>
    </row>
    <row r="1242" spans="1:6" x14ac:dyDescent="0.25">
      <c r="A1242" s="60" t="str">
        <f>'AU2017-EDB (Adjusted)'!A1252</f>
        <v>Eskdale</v>
      </c>
      <c r="B1242" s="60" t="str">
        <f>'AU2017-EDB (Adjusted)'!E1252</f>
        <v>Unison Networks</v>
      </c>
      <c r="C1242" s="60" t="str">
        <f>IFERROR('AU2017-EDB (Adjusted)'!F1252,)</f>
        <v>Hastings district</v>
      </c>
      <c r="D1242" s="65">
        <f>IFERROR('AU2017-EDB (Adjusted)'!H1252,)</f>
        <v>710</v>
      </c>
      <c r="E1242" s="65">
        <f>IFERROR('AU2017-EDB (Adjusted)'!I1252,)</f>
        <v>730</v>
      </c>
      <c r="F1242" s="65">
        <f>IFERROR('AU2017-EDB (Adjusted)'!J1252,)</f>
        <v>750</v>
      </c>
    </row>
    <row r="1243" spans="1:6" x14ac:dyDescent="0.25">
      <c r="A1243" s="60" t="str">
        <f>'AU2017-EDB (Adjusted)'!A1253</f>
        <v>Akina</v>
      </c>
      <c r="B1243" s="60" t="str">
        <f>'AU2017-EDB (Adjusted)'!E1253</f>
        <v>Unison Networks</v>
      </c>
      <c r="C1243" s="60" t="str">
        <f>IFERROR('AU2017-EDB (Adjusted)'!F1253,)</f>
        <v>Hastings district</v>
      </c>
      <c r="D1243" s="65">
        <f>IFERROR('AU2017-EDB (Adjusted)'!H1253,)</f>
        <v>4820</v>
      </c>
      <c r="E1243" s="65">
        <f>IFERROR('AU2017-EDB (Adjusted)'!I1253,)</f>
        <v>4880</v>
      </c>
      <c r="F1243" s="65">
        <f>IFERROR('AU2017-EDB (Adjusted)'!J1253,)</f>
        <v>4940</v>
      </c>
    </row>
    <row r="1244" spans="1:6" x14ac:dyDescent="0.25">
      <c r="A1244" s="60" t="str">
        <f>'AU2017-EDB (Adjusted)'!A1254</f>
        <v>Omahu</v>
      </c>
      <c r="B1244" s="60" t="str">
        <f>'AU2017-EDB (Adjusted)'!E1254</f>
        <v>Unison Networks</v>
      </c>
      <c r="C1244" s="60" t="str">
        <f>IFERROR('AU2017-EDB (Adjusted)'!F1254,)</f>
        <v>Hastings district</v>
      </c>
      <c r="D1244" s="65">
        <f>IFERROR('AU2017-EDB (Adjusted)'!H1254,)</f>
        <v>360</v>
      </c>
      <c r="E1244" s="65">
        <f>IFERROR('AU2017-EDB (Adjusted)'!I1254,)</f>
        <v>360</v>
      </c>
      <c r="F1244" s="65">
        <f>IFERROR('AU2017-EDB (Adjusted)'!J1254,)</f>
        <v>360</v>
      </c>
    </row>
    <row r="1245" spans="1:6" x14ac:dyDescent="0.25">
      <c r="A1245" s="60" t="str">
        <f>'AU2017-EDB (Adjusted)'!A1255</f>
        <v>Marewa</v>
      </c>
      <c r="B1245" s="60" t="str">
        <f>'AU2017-EDB (Adjusted)'!E1255</f>
        <v>Unison Networks</v>
      </c>
      <c r="C1245" s="60" t="str">
        <f>IFERROR('AU2017-EDB (Adjusted)'!F1255,)</f>
        <v>Napier city</v>
      </c>
      <c r="D1245" s="65">
        <f>IFERROR('AU2017-EDB (Adjusted)'!H1255,)</f>
        <v>5010</v>
      </c>
      <c r="E1245" s="65">
        <f>IFERROR('AU2017-EDB (Adjusted)'!I1255,)</f>
        <v>5060</v>
      </c>
      <c r="F1245" s="65">
        <f>IFERROR('AU2017-EDB (Adjusted)'!J1255,)</f>
        <v>5100</v>
      </c>
    </row>
    <row r="1246" spans="1:6" x14ac:dyDescent="0.25">
      <c r="A1246" s="60" t="str">
        <f>'AU2017-EDB (Adjusted)'!A1256</f>
        <v>Maraenui</v>
      </c>
      <c r="B1246" s="60" t="str">
        <f>'AU2017-EDB (Adjusted)'!E1256</f>
        <v>Unison Networks</v>
      </c>
      <c r="C1246" s="60" t="str">
        <f>IFERROR('AU2017-EDB (Adjusted)'!F1256,)</f>
        <v>Napier city</v>
      </c>
      <c r="D1246" s="65">
        <f>IFERROR('AU2017-EDB (Adjusted)'!H1256,)</f>
        <v>3380</v>
      </c>
      <c r="E1246" s="65">
        <f>IFERROR('AU2017-EDB (Adjusted)'!I1256,)</f>
        <v>3450</v>
      </c>
      <c r="F1246" s="65">
        <f>IFERROR('AU2017-EDB (Adjusted)'!J1256,)</f>
        <v>3520</v>
      </c>
    </row>
    <row r="1247" spans="1:6" x14ac:dyDescent="0.25">
      <c r="A1247" s="60" t="str">
        <f>'AU2017-EDB (Adjusted)'!A1257</f>
        <v>Woolwich</v>
      </c>
      <c r="B1247" s="60" t="str">
        <f>'AU2017-EDB (Adjusted)'!E1257</f>
        <v>Unison Networks</v>
      </c>
      <c r="C1247" s="60" t="str">
        <f>IFERROR('AU2017-EDB (Adjusted)'!F1257,)</f>
        <v>Hastings district</v>
      </c>
      <c r="D1247" s="65">
        <f>IFERROR('AU2017-EDB (Adjusted)'!H1257,)</f>
        <v>40</v>
      </c>
      <c r="E1247" s="65">
        <f>IFERROR('AU2017-EDB (Adjusted)'!I1257,)</f>
        <v>40</v>
      </c>
      <c r="F1247" s="65">
        <f>IFERROR('AU2017-EDB (Adjusted)'!J1257,)</f>
        <v>40</v>
      </c>
    </row>
    <row r="1248" spans="1:6" x14ac:dyDescent="0.25">
      <c r="A1248" s="60" t="str">
        <f>'AU2017-EDB (Adjusted)'!A1258</f>
        <v>Pakowhai</v>
      </c>
      <c r="B1248" s="60" t="str">
        <f>'AU2017-EDB (Adjusted)'!E1258</f>
        <v>Unison Networks</v>
      </c>
      <c r="C1248" s="60" t="str">
        <f>IFERROR('AU2017-EDB (Adjusted)'!F1258,)</f>
        <v>Hastings district</v>
      </c>
      <c r="D1248" s="65">
        <f>IFERROR('AU2017-EDB (Adjusted)'!H1258,)</f>
        <v>650</v>
      </c>
      <c r="E1248" s="65">
        <f>IFERROR('AU2017-EDB (Adjusted)'!I1258,)</f>
        <v>660</v>
      </c>
      <c r="F1248" s="65">
        <f>IFERROR('AU2017-EDB (Adjusted)'!J1258,)</f>
        <v>660</v>
      </c>
    </row>
    <row r="1249" spans="1:6" x14ac:dyDescent="0.25">
      <c r="A1249" s="60" t="str">
        <f>'AU2017-EDB (Adjusted)'!A1259</f>
        <v>Bluff Hill</v>
      </c>
      <c r="B1249" s="60" t="str">
        <f>'AU2017-EDB (Adjusted)'!E1259</f>
        <v>Unison Networks</v>
      </c>
      <c r="C1249" s="60" t="str">
        <f>IFERROR('AU2017-EDB (Adjusted)'!F1259,)</f>
        <v>Napier city</v>
      </c>
      <c r="D1249" s="65">
        <f>IFERROR('AU2017-EDB (Adjusted)'!H1259,)</f>
        <v>2870</v>
      </c>
      <c r="E1249" s="65">
        <f>IFERROR('AU2017-EDB (Adjusted)'!I1259,)</f>
        <v>2880</v>
      </c>
      <c r="F1249" s="65">
        <f>IFERROR('AU2017-EDB (Adjusted)'!J1259,)</f>
        <v>2870</v>
      </c>
    </row>
    <row r="1250" spans="1:6" x14ac:dyDescent="0.25">
      <c r="A1250" s="60" t="str">
        <f>'AU2017-EDB (Adjusted)'!A1260</f>
        <v>Nelson Park</v>
      </c>
      <c r="B1250" s="60" t="str">
        <f>'AU2017-EDB (Adjusted)'!E1260</f>
        <v>Unison Networks</v>
      </c>
      <c r="C1250" s="60" t="str">
        <f>IFERROR('AU2017-EDB (Adjusted)'!F1260,)</f>
        <v>Napier city</v>
      </c>
      <c r="D1250" s="65">
        <f>IFERROR('AU2017-EDB (Adjusted)'!H1260,)</f>
        <v>2560</v>
      </c>
      <c r="E1250" s="65">
        <f>IFERROR('AU2017-EDB (Adjusted)'!I1260,)</f>
        <v>2560</v>
      </c>
      <c r="F1250" s="65">
        <f>IFERROR('AU2017-EDB (Adjusted)'!J1260,)</f>
        <v>2540</v>
      </c>
    </row>
    <row r="1251" spans="1:6" x14ac:dyDescent="0.25">
      <c r="A1251" s="60" t="str">
        <f>'AU2017-EDB (Adjusted)'!A1261</f>
        <v>Mclean Park</v>
      </c>
      <c r="B1251" s="60" t="str">
        <f>'AU2017-EDB (Adjusted)'!E1261</f>
        <v>Unison Networks</v>
      </c>
      <c r="C1251" s="60" t="str">
        <f>IFERROR('AU2017-EDB (Adjusted)'!F1261,)</f>
        <v>Napier city</v>
      </c>
      <c r="D1251" s="65">
        <f>IFERROR('AU2017-EDB (Adjusted)'!H1261,)</f>
        <v>2530</v>
      </c>
      <c r="E1251" s="65">
        <f>IFERROR('AU2017-EDB (Adjusted)'!I1261,)</f>
        <v>2560</v>
      </c>
      <c r="F1251" s="65">
        <f>IFERROR('AU2017-EDB (Adjusted)'!J1261,)</f>
        <v>2560</v>
      </c>
    </row>
    <row r="1252" spans="1:6" x14ac:dyDescent="0.25">
      <c r="A1252" s="60" t="str">
        <f>'AU2017-EDB (Adjusted)'!A1262</f>
        <v>Camberley</v>
      </c>
      <c r="B1252" s="60" t="str">
        <f>'AU2017-EDB (Adjusted)'!E1262</f>
        <v>Unison Networks</v>
      </c>
      <c r="C1252" s="60" t="str">
        <f>IFERROR('AU2017-EDB (Adjusted)'!F1262,)</f>
        <v>Hastings district</v>
      </c>
      <c r="D1252" s="65">
        <f>IFERROR('AU2017-EDB (Adjusted)'!H1262,)</f>
        <v>2000</v>
      </c>
      <c r="E1252" s="65">
        <f>IFERROR('AU2017-EDB (Adjusted)'!I1262,)</f>
        <v>2000</v>
      </c>
      <c r="F1252" s="65">
        <f>IFERROR('AU2017-EDB (Adjusted)'!J1262,)</f>
        <v>2010</v>
      </c>
    </row>
    <row r="1253" spans="1:6" x14ac:dyDescent="0.25">
      <c r="A1253" s="60" t="str">
        <f>'AU2017-EDB (Adjusted)'!A1263</f>
        <v>Taradale South</v>
      </c>
      <c r="B1253" s="60" t="str">
        <f>'AU2017-EDB (Adjusted)'!E1263</f>
        <v>Unison Networks</v>
      </c>
      <c r="C1253" s="60" t="str">
        <f>IFERROR('AU2017-EDB (Adjusted)'!F1263,)</f>
        <v>Napier city</v>
      </c>
      <c r="D1253" s="65">
        <f>IFERROR('AU2017-EDB (Adjusted)'!H1263,)</f>
        <v>5660</v>
      </c>
      <c r="E1253" s="65">
        <f>IFERROR('AU2017-EDB (Adjusted)'!I1263,)</f>
        <v>5670</v>
      </c>
      <c r="F1253" s="65">
        <f>IFERROR('AU2017-EDB (Adjusted)'!J1263,)</f>
        <v>5660</v>
      </c>
    </row>
    <row r="1254" spans="1:6" x14ac:dyDescent="0.25">
      <c r="A1254" s="60" t="str">
        <f>'AU2017-EDB (Adjusted)'!A1264</f>
        <v>Pirimai</v>
      </c>
      <c r="B1254" s="60" t="str">
        <f>'AU2017-EDB (Adjusted)'!E1264</f>
        <v>Unison Networks</v>
      </c>
      <c r="C1254" s="60" t="str">
        <f>IFERROR('AU2017-EDB (Adjusted)'!F1264,)</f>
        <v>Napier city</v>
      </c>
      <c r="D1254" s="65">
        <f>IFERROR('AU2017-EDB (Adjusted)'!H1264,)</f>
        <v>3650</v>
      </c>
      <c r="E1254" s="65">
        <f>IFERROR('AU2017-EDB (Adjusted)'!I1264,)</f>
        <v>3760</v>
      </c>
      <c r="F1254" s="65">
        <f>IFERROR('AU2017-EDB (Adjusted)'!J1264,)</f>
        <v>3870</v>
      </c>
    </row>
    <row r="1255" spans="1:6" x14ac:dyDescent="0.25">
      <c r="A1255" s="60" t="str">
        <f>'AU2017-EDB (Adjusted)'!A1265</f>
        <v>Mahora</v>
      </c>
      <c r="B1255" s="60" t="str">
        <f>'AU2017-EDB (Adjusted)'!E1265</f>
        <v>Unison Networks</v>
      </c>
      <c r="C1255" s="60" t="str">
        <f>IFERROR('AU2017-EDB (Adjusted)'!F1265,)</f>
        <v>Hastings district</v>
      </c>
      <c r="D1255" s="65">
        <f>IFERROR('AU2017-EDB (Adjusted)'!H1265,)</f>
        <v>3740</v>
      </c>
      <c r="E1255" s="65">
        <f>IFERROR('AU2017-EDB (Adjusted)'!I1265,)</f>
        <v>3760</v>
      </c>
      <c r="F1255" s="65">
        <f>IFERROR('AU2017-EDB (Adjusted)'!J1265,)</f>
        <v>3770</v>
      </c>
    </row>
    <row r="1256" spans="1:6" x14ac:dyDescent="0.25">
      <c r="A1256" s="60" t="str">
        <f>'AU2017-EDB (Adjusted)'!A1266</f>
        <v>St Leonards</v>
      </c>
      <c r="B1256" s="60" t="str">
        <f>'AU2017-EDB (Adjusted)'!E1266</f>
        <v>Unison Networks</v>
      </c>
      <c r="C1256" s="60" t="str">
        <f>IFERROR('AU2017-EDB (Adjusted)'!F1266,)</f>
        <v>Hastings district</v>
      </c>
      <c r="D1256" s="65">
        <f>IFERROR('AU2017-EDB (Adjusted)'!H1266,)</f>
        <v>3080</v>
      </c>
      <c r="E1256" s="65">
        <f>IFERROR('AU2017-EDB (Adjusted)'!I1266,)</f>
        <v>3120</v>
      </c>
      <c r="F1256" s="65">
        <f>IFERROR('AU2017-EDB (Adjusted)'!J1266,)</f>
        <v>3180</v>
      </c>
    </row>
    <row r="1257" spans="1:6" x14ac:dyDescent="0.25">
      <c r="A1257" s="60" t="str">
        <f>'AU2017-EDB (Adjusted)'!A1267</f>
        <v>Frimley</v>
      </c>
      <c r="B1257" s="60" t="str">
        <f>'AU2017-EDB (Adjusted)'!E1267</f>
        <v>Unison Networks</v>
      </c>
      <c r="C1257" s="60" t="str">
        <f>IFERROR('AU2017-EDB (Adjusted)'!F1267,)</f>
        <v>Hastings district</v>
      </c>
      <c r="D1257" s="65">
        <f>IFERROR('AU2017-EDB (Adjusted)'!H1267,)</f>
        <v>2580</v>
      </c>
      <c r="E1257" s="65">
        <f>IFERROR('AU2017-EDB (Adjusted)'!I1267,)</f>
        <v>2690</v>
      </c>
      <c r="F1257" s="65">
        <f>IFERROR('AU2017-EDB (Adjusted)'!J1267,)</f>
        <v>2770</v>
      </c>
    </row>
    <row r="1258" spans="1:6" x14ac:dyDescent="0.25">
      <c r="A1258" s="60" t="str">
        <f>'AU2017-EDB (Adjusted)'!A1268</f>
        <v>Raureka</v>
      </c>
      <c r="B1258" s="60" t="str">
        <f>'AU2017-EDB (Adjusted)'!E1268</f>
        <v>Unison Networks</v>
      </c>
      <c r="C1258" s="60" t="str">
        <f>IFERROR('AU2017-EDB (Adjusted)'!F1268,)</f>
        <v>Hastings district</v>
      </c>
      <c r="D1258" s="65">
        <f>IFERROR('AU2017-EDB (Adjusted)'!H1268,)</f>
        <v>4500</v>
      </c>
      <c r="E1258" s="65">
        <f>IFERROR('AU2017-EDB (Adjusted)'!I1268,)</f>
        <v>4570</v>
      </c>
      <c r="F1258" s="65">
        <f>IFERROR('AU2017-EDB (Adjusted)'!J1268,)</f>
        <v>4630</v>
      </c>
    </row>
    <row r="1259" spans="1:6" x14ac:dyDescent="0.25">
      <c r="A1259" s="60" t="str">
        <f>'AU2017-EDB (Adjusted)'!A1269</f>
        <v>Mayfair</v>
      </c>
      <c r="B1259" s="60" t="str">
        <f>'AU2017-EDB (Adjusted)'!E1269</f>
        <v>Unison Networks</v>
      </c>
      <c r="C1259" s="60" t="str">
        <f>IFERROR('AU2017-EDB (Adjusted)'!F1269,)</f>
        <v>Hastings district</v>
      </c>
      <c r="D1259" s="65">
        <f>IFERROR('AU2017-EDB (Adjusted)'!H1269,)</f>
        <v>4570</v>
      </c>
      <c r="E1259" s="65">
        <f>IFERROR('AU2017-EDB (Adjusted)'!I1269,)</f>
        <v>4690</v>
      </c>
      <c r="F1259" s="65">
        <f>IFERROR('AU2017-EDB (Adjusted)'!J1269,)</f>
        <v>4780</v>
      </c>
    </row>
    <row r="1260" spans="1:6" x14ac:dyDescent="0.25">
      <c r="A1260" s="60" t="str">
        <f>'AU2017-EDB (Adjusted)'!A1270</f>
        <v>Iona</v>
      </c>
      <c r="B1260" s="60" t="str">
        <f>'AU2017-EDB (Adjusted)'!E1270</f>
        <v>Unison Networks</v>
      </c>
      <c r="C1260" s="60" t="str">
        <f>IFERROR('AU2017-EDB (Adjusted)'!F1270,)</f>
        <v>Hastings district</v>
      </c>
      <c r="D1260" s="65">
        <f>IFERROR('AU2017-EDB (Adjusted)'!H1270,)</f>
        <v>3220</v>
      </c>
      <c r="E1260" s="65">
        <f>IFERROR('AU2017-EDB (Adjusted)'!I1270,)</f>
        <v>3350</v>
      </c>
      <c r="F1260" s="65">
        <f>IFERROR('AU2017-EDB (Adjusted)'!J1270,)</f>
        <v>3460</v>
      </c>
    </row>
    <row r="1261" spans="1:6" x14ac:dyDescent="0.25">
      <c r="A1261" s="60" t="str">
        <f>'AU2017-EDB (Adjusted)'!A1271</f>
        <v>Te Mata</v>
      </c>
      <c r="B1261" s="60" t="str">
        <f>'AU2017-EDB (Adjusted)'!E1271</f>
        <v>Unison Networks</v>
      </c>
      <c r="C1261" s="60" t="str">
        <f>IFERROR('AU2017-EDB (Adjusted)'!F1271,)</f>
        <v>Hastings district</v>
      </c>
      <c r="D1261" s="65">
        <f>IFERROR('AU2017-EDB (Adjusted)'!H1271,)</f>
        <v>4180</v>
      </c>
      <c r="E1261" s="65">
        <f>IFERROR('AU2017-EDB (Adjusted)'!I1271,)</f>
        <v>4230</v>
      </c>
      <c r="F1261" s="65">
        <f>IFERROR('AU2017-EDB (Adjusted)'!J1271,)</f>
        <v>4260</v>
      </c>
    </row>
    <row r="1262" spans="1:6" x14ac:dyDescent="0.25">
      <c r="A1262" s="60" t="str">
        <f>'AU2017-EDB (Adjusted)'!A1272</f>
        <v>Havelock North Central</v>
      </c>
      <c r="B1262" s="60" t="str">
        <f>'AU2017-EDB (Adjusted)'!E1272</f>
        <v>Unison Networks</v>
      </c>
      <c r="C1262" s="60" t="str">
        <f>IFERROR('AU2017-EDB (Adjusted)'!F1272,)</f>
        <v>Hastings district</v>
      </c>
      <c r="D1262" s="65">
        <f>IFERROR('AU2017-EDB (Adjusted)'!H1272,)</f>
        <v>3330</v>
      </c>
      <c r="E1262" s="65">
        <f>IFERROR('AU2017-EDB (Adjusted)'!I1272,)</f>
        <v>3410</v>
      </c>
      <c r="F1262" s="65">
        <f>IFERROR('AU2017-EDB (Adjusted)'!J1272,)</f>
        <v>3460</v>
      </c>
    </row>
    <row r="1263" spans="1:6" x14ac:dyDescent="0.25">
      <c r="A1263" s="60" t="str">
        <f>'AU2017-EDB (Adjusted)'!A1273</f>
        <v>Lynmouth</v>
      </c>
      <c r="B1263" s="60" t="str">
        <f>'AU2017-EDB (Adjusted)'!E1273</f>
        <v>Powerco</v>
      </c>
      <c r="C1263" s="60" t="str">
        <f>IFERROR('AU2017-EDB (Adjusted)'!F1273,)</f>
        <v>New Plymouth district</v>
      </c>
      <c r="D1263" s="65">
        <f>IFERROR('AU2017-EDB (Adjusted)'!H1273,)</f>
        <v>2360</v>
      </c>
      <c r="E1263" s="65">
        <f>IFERROR('AU2017-EDB (Adjusted)'!I1273,)</f>
        <v>2420</v>
      </c>
      <c r="F1263" s="65">
        <f>IFERROR('AU2017-EDB (Adjusted)'!J1273,)</f>
        <v>2470</v>
      </c>
    </row>
    <row r="1264" spans="1:6" x14ac:dyDescent="0.25">
      <c r="A1264" s="60" t="str">
        <f>'AU2017-EDB (Adjusted)'!A1274</f>
        <v>Te Mata Hills</v>
      </c>
      <c r="B1264" s="60" t="str">
        <f>'AU2017-EDB (Adjusted)'!E1274</f>
        <v>Unison Networks</v>
      </c>
      <c r="C1264" s="60" t="str">
        <f>IFERROR('AU2017-EDB (Adjusted)'!F1274,)</f>
        <v>Hastings district</v>
      </c>
      <c r="D1264" s="65">
        <f>IFERROR('AU2017-EDB (Adjusted)'!H1274,)</f>
        <v>1140</v>
      </c>
      <c r="E1264" s="65">
        <f>IFERROR('AU2017-EDB (Adjusted)'!I1274,)</f>
        <v>1220</v>
      </c>
      <c r="F1264" s="65">
        <f>IFERROR('AU2017-EDB (Adjusted)'!J1274,)</f>
        <v>1300</v>
      </c>
    </row>
    <row r="1265" spans="1:6" x14ac:dyDescent="0.25">
      <c r="A1265" s="60" t="str">
        <f>'AU2017-EDB (Adjusted)'!A1275</f>
        <v>Takapau</v>
      </c>
      <c r="B1265" s="60" t="str">
        <f>'AU2017-EDB (Adjusted)'!E1275</f>
        <v>Centralines</v>
      </c>
      <c r="C1265" s="60" t="str">
        <f>IFERROR('AU2017-EDB (Adjusted)'!F1275,)</f>
        <v>Central Hawke's Bay district</v>
      </c>
      <c r="D1265" s="65">
        <f>IFERROR('AU2017-EDB (Adjusted)'!H1275,)</f>
        <v>560</v>
      </c>
      <c r="E1265" s="65">
        <f>IFERROR('AU2017-EDB (Adjusted)'!I1275,)</f>
        <v>540</v>
      </c>
      <c r="F1265" s="65">
        <f>IFERROR('AU2017-EDB (Adjusted)'!J1275,)</f>
        <v>520</v>
      </c>
    </row>
    <row r="1266" spans="1:6" x14ac:dyDescent="0.25">
      <c r="A1266" s="60" t="str">
        <f>'AU2017-EDB (Adjusted)'!A1276</f>
        <v>Waipawa</v>
      </c>
      <c r="B1266" s="60" t="str">
        <f>'AU2017-EDB (Adjusted)'!E1276</f>
        <v>Centralines</v>
      </c>
      <c r="C1266" s="60" t="str">
        <f>IFERROR('AU2017-EDB (Adjusted)'!F1276,)</f>
        <v>Central Hawke's Bay district</v>
      </c>
      <c r="D1266" s="65">
        <f>IFERROR('AU2017-EDB (Adjusted)'!H1276,)</f>
        <v>2090</v>
      </c>
      <c r="E1266" s="65">
        <f>IFERROR('AU2017-EDB (Adjusted)'!I1276,)</f>
        <v>2090</v>
      </c>
      <c r="F1266" s="65">
        <f>IFERROR('AU2017-EDB (Adjusted)'!J1276,)</f>
        <v>2070</v>
      </c>
    </row>
    <row r="1267" spans="1:6" x14ac:dyDescent="0.25">
      <c r="A1267" s="60" t="str">
        <f>'AU2017-EDB (Adjusted)'!A1277</f>
        <v>Otane</v>
      </c>
      <c r="B1267" s="60" t="str">
        <f>'AU2017-EDB (Adjusted)'!E1277</f>
        <v>Centralines</v>
      </c>
      <c r="C1267" s="60" t="str">
        <f>IFERROR('AU2017-EDB (Adjusted)'!F1277,)</f>
        <v>Central Hawke's Bay district</v>
      </c>
      <c r="D1267" s="65">
        <f>IFERROR('AU2017-EDB (Adjusted)'!H1277,)</f>
        <v>580</v>
      </c>
      <c r="E1267" s="65">
        <f>IFERROR('AU2017-EDB (Adjusted)'!I1277,)</f>
        <v>580</v>
      </c>
      <c r="F1267" s="65">
        <f>IFERROR('AU2017-EDB (Adjusted)'!J1277,)</f>
        <v>570</v>
      </c>
    </row>
    <row r="1268" spans="1:6" x14ac:dyDescent="0.25">
      <c r="A1268" s="60" t="str">
        <f>'AU2017-EDB (Adjusted)'!A1278</f>
        <v>Porangahau</v>
      </c>
      <c r="B1268" s="60" t="str">
        <f>'AU2017-EDB (Adjusted)'!E1278</f>
        <v>Centralines</v>
      </c>
      <c r="C1268" s="60" t="str">
        <f>IFERROR('AU2017-EDB (Adjusted)'!F1278,)</f>
        <v>Central Hawke's Bay district</v>
      </c>
      <c r="D1268" s="65">
        <f>IFERROR('AU2017-EDB (Adjusted)'!H1278,)</f>
        <v>200</v>
      </c>
      <c r="E1268" s="65">
        <f>IFERROR('AU2017-EDB (Adjusted)'!I1278,)</f>
        <v>200</v>
      </c>
      <c r="F1268" s="65">
        <f>IFERROR('AU2017-EDB (Adjusted)'!J1278,)</f>
        <v>190</v>
      </c>
    </row>
    <row r="1269" spans="1:6" x14ac:dyDescent="0.25">
      <c r="A1269" s="60" t="str">
        <f>'AU2017-EDB (Adjusted)'!A1279</f>
        <v>Elsthorpe-Flemington</v>
      </c>
      <c r="B1269" s="60" t="str">
        <f>'AU2017-EDB (Adjusted)'!E1279</f>
        <v>Centralines</v>
      </c>
      <c r="C1269" s="60" t="str">
        <f>IFERROR('AU2017-EDB (Adjusted)'!F1279,)</f>
        <v>Central Hawke's Bay district</v>
      </c>
      <c r="D1269" s="65">
        <f>IFERROR('AU2017-EDB (Adjusted)'!H1279,)</f>
        <v>3330</v>
      </c>
      <c r="E1269" s="65">
        <f>IFERROR('AU2017-EDB (Adjusted)'!I1279,)</f>
        <v>3360</v>
      </c>
      <c r="F1269" s="65">
        <f>IFERROR('AU2017-EDB (Adjusted)'!J1279,)</f>
        <v>3350</v>
      </c>
    </row>
    <row r="1270" spans="1:6" x14ac:dyDescent="0.25">
      <c r="A1270" s="60" t="str">
        <f>'AU2017-EDB (Adjusted)'!A1280</f>
        <v>Norsewood-Herbertville</v>
      </c>
      <c r="B1270" s="60" t="str">
        <f>'AU2017-EDB (Adjusted)'!E1280</f>
        <v>Scanpower</v>
      </c>
      <c r="C1270" s="60" t="str">
        <f>IFERROR('AU2017-EDB (Adjusted)'!F1280,)</f>
        <v>Tararua district</v>
      </c>
      <c r="D1270" s="65">
        <f>IFERROR('AU2017-EDB (Adjusted)'!H1280,)</f>
        <v>3620</v>
      </c>
      <c r="E1270" s="65">
        <f>IFERROR('AU2017-EDB (Adjusted)'!I1280,)</f>
        <v>3660</v>
      </c>
      <c r="F1270" s="65">
        <f>IFERROR('AU2017-EDB (Adjusted)'!J1280,)</f>
        <v>3690</v>
      </c>
    </row>
    <row r="1271" spans="1:6" x14ac:dyDescent="0.25">
      <c r="A1271" s="60" t="str">
        <f>'AU2017-EDB (Adjusted)'!A1281</f>
        <v>Dannevirke East</v>
      </c>
      <c r="B1271" s="60" t="str">
        <f>'AU2017-EDB (Adjusted)'!E1281</f>
        <v>Scanpower</v>
      </c>
      <c r="C1271" s="60" t="str">
        <f>IFERROR('AU2017-EDB (Adjusted)'!F1281,)</f>
        <v>Tararua district</v>
      </c>
      <c r="D1271" s="65">
        <f>IFERROR('AU2017-EDB (Adjusted)'!H1281,)</f>
        <v>2980</v>
      </c>
      <c r="E1271" s="65">
        <f>IFERROR('AU2017-EDB (Adjusted)'!I1281,)</f>
        <v>2880</v>
      </c>
      <c r="F1271" s="65">
        <f>IFERROR('AU2017-EDB (Adjusted)'!J1281,)</f>
        <v>2770</v>
      </c>
    </row>
    <row r="1272" spans="1:6" x14ac:dyDescent="0.25">
      <c r="A1272" s="60" t="str">
        <f>'AU2017-EDB (Adjusted)'!A1282</f>
        <v>Stratford East</v>
      </c>
      <c r="B1272" s="60" t="str">
        <f>'AU2017-EDB (Adjusted)'!E1282</f>
        <v>Powerco</v>
      </c>
      <c r="C1272" s="60" t="str">
        <f>IFERROR('AU2017-EDB (Adjusted)'!F1282,)</f>
        <v>Stratford district</v>
      </c>
      <c r="D1272" s="65">
        <f>IFERROR('AU2017-EDB (Adjusted)'!H1282,)</f>
        <v>2370</v>
      </c>
      <c r="E1272" s="65">
        <f>IFERROR('AU2017-EDB (Adjusted)'!I1282,)</f>
        <v>2430</v>
      </c>
      <c r="F1272" s="65">
        <f>IFERROR('AU2017-EDB (Adjusted)'!J1282,)</f>
        <v>2490</v>
      </c>
    </row>
    <row r="1273" spans="1:6" x14ac:dyDescent="0.25">
      <c r="A1273" s="60" t="str">
        <f>'AU2017-EDB (Adjusted)'!A1283</f>
        <v>Urenui</v>
      </c>
      <c r="B1273" s="60" t="str">
        <f>'AU2017-EDB (Adjusted)'!E1283</f>
        <v>Powerco</v>
      </c>
      <c r="C1273" s="60" t="str">
        <f>IFERROR('AU2017-EDB (Adjusted)'!F1283,)</f>
        <v>New Plymouth district</v>
      </c>
      <c r="D1273" s="65">
        <f>IFERROR('AU2017-EDB (Adjusted)'!H1283,)</f>
        <v>450</v>
      </c>
      <c r="E1273" s="65">
        <f>IFERROR('AU2017-EDB (Adjusted)'!I1283,)</f>
        <v>460</v>
      </c>
      <c r="F1273" s="65">
        <f>IFERROR('AU2017-EDB (Adjusted)'!J1283,)</f>
        <v>470</v>
      </c>
    </row>
    <row r="1274" spans="1:6" x14ac:dyDescent="0.25">
      <c r="A1274" s="60" t="str">
        <f>'AU2017-EDB (Adjusted)'!A1284</f>
        <v>Waitara West</v>
      </c>
      <c r="B1274" s="60" t="str">
        <f>'AU2017-EDB (Adjusted)'!E1284</f>
        <v>Powerco</v>
      </c>
      <c r="C1274" s="60" t="str">
        <f>IFERROR('AU2017-EDB (Adjusted)'!F1284,)</f>
        <v>New Plymouth district</v>
      </c>
      <c r="D1274" s="65">
        <f>IFERROR('AU2017-EDB (Adjusted)'!H1284,)</f>
        <v>3860</v>
      </c>
      <c r="E1274" s="65">
        <f>IFERROR('AU2017-EDB (Adjusted)'!I1284,)</f>
        <v>3900</v>
      </c>
      <c r="F1274" s="65">
        <f>IFERROR('AU2017-EDB (Adjusted)'!J1284,)</f>
        <v>3930</v>
      </c>
    </row>
    <row r="1275" spans="1:6" x14ac:dyDescent="0.25">
      <c r="A1275" s="60" t="str">
        <f>'AU2017-EDB (Adjusted)'!A1285</f>
        <v>Opunake</v>
      </c>
      <c r="B1275" s="60" t="str">
        <f>'AU2017-EDB (Adjusted)'!E1285</f>
        <v>Powerco</v>
      </c>
      <c r="C1275" s="60" t="str">
        <f>IFERROR('AU2017-EDB (Adjusted)'!F1285,)</f>
        <v>South Taranaki district</v>
      </c>
      <c r="D1275" s="65">
        <f>IFERROR('AU2017-EDB (Adjusted)'!H1285,)</f>
        <v>1360</v>
      </c>
      <c r="E1275" s="65">
        <f>IFERROR('AU2017-EDB (Adjusted)'!I1285,)</f>
        <v>1330</v>
      </c>
      <c r="F1275" s="65">
        <f>IFERROR('AU2017-EDB (Adjusted)'!J1285,)</f>
        <v>1310</v>
      </c>
    </row>
    <row r="1276" spans="1:6" x14ac:dyDescent="0.25">
      <c r="A1276" s="60" t="str">
        <f>'AU2017-EDB (Adjusted)'!A1286</f>
        <v>Oakura</v>
      </c>
      <c r="B1276" s="60" t="str">
        <f>'AU2017-EDB (Adjusted)'!E1286</f>
        <v>Powerco</v>
      </c>
      <c r="C1276" s="60" t="str">
        <f>IFERROR('AU2017-EDB (Adjusted)'!F1286,)</f>
        <v>New Plymouth district</v>
      </c>
      <c r="D1276" s="65">
        <f>IFERROR('AU2017-EDB (Adjusted)'!H1286,)</f>
        <v>1520</v>
      </c>
      <c r="E1276" s="65">
        <f>IFERROR('AU2017-EDB (Adjusted)'!I1286,)</f>
        <v>1600</v>
      </c>
      <c r="F1276" s="65">
        <f>IFERROR('AU2017-EDB (Adjusted)'!J1286,)</f>
        <v>1680</v>
      </c>
    </row>
    <row r="1277" spans="1:6" x14ac:dyDescent="0.25">
      <c r="A1277" s="60" t="str">
        <f>'AU2017-EDB (Adjusted)'!A1287</f>
        <v>Bell Block</v>
      </c>
      <c r="B1277" s="60" t="str">
        <f>'AU2017-EDB (Adjusted)'!E1287</f>
        <v>Powerco</v>
      </c>
      <c r="C1277" s="60" t="str">
        <f>IFERROR('AU2017-EDB (Adjusted)'!F1287,)</f>
        <v>New Plymouth district</v>
      </c>
      <c r="D1277" s="65">
        <f>IFERROR('AU2017-EDB (Adjusted)'!H1287,)</f>
        <v>6080</v>
      </c>
      <c r="E1277" s="65">
        <f>IFERROR('AU2017-EDB (Adjusted)'!I1287,)</f>
        <v>6440</v>
      </c>
      <c r="F1277" s="65">
        <f>IFERROR('AU2017-EDB (Adjusted)'!J1287,)</f>
        <v>6750</v>
      </c>
    </row>
    <row r="1278" spans="1:6" x14ac:dyDescent="0.25">
      <c r="A1278" s="60" t="str">
        <f>'AU2017-EDB (Adjusted)'!A1288</f>
        <v>Normanby</v>
      </c>
      <c r="B1278" s="60" t="str">
        <f>'AU2017-EDB (Adjusted)'!E1288</f>
        <v>Powerco</v>
      </c>
      <c r="C1278" s="60" t="str">
        <f>IFERROR('AU2017-EDB (Adjusted)'!F1288,)</f>
        <v>South Taranaki district</v>
      </c>
      <c r="D1278" s="65">
        <f>IFERROR('AU2017-EDB (Adjusted)'!H1288,)</f>
        <v>920</v>
      </c>
      <c r="E1278" s="65">
        <f>IFERROR('AU2017-EDB (Adjusted)'!I1288,)</f>
        <v>920</v>
      </c>
      <c r="F1278" s="65">
        <f>IFERROR('AU2017-EDB (Adjusted)'!J1288,)</f>
        <v>910</v>
      </c>
    </row>
    <row r="1279" spans="1:6" x14ac:dyDescent="0.25">
      <c r="A1279" s="60" t="str">
        <f>'AU2017-EDB (Adjusted)'!A1289</f>
        <v>Glen Avon</v>
      </c>
      <c r="B1279" s="60" t="str">
        <f>'AU2017-EDB (Adjusted)'!E1289</f>
        <v>Powerco</v>
      </c>
      <c r="C1279" s="60" t="str">
        <f>IFERROR('AU2017-EDB (Adjusted)'!F1289,)</f>
        <v>New Plymouth district</v>
      </c>
      <c r="D1279" s="65">
        <f>IFERROR('AU2017-EDB (Adjusted)'!H1289,)</f>
        <v>1060</v>
      </c>
      <c r="E1279" s="65">
        <f>IFERROR('AU2017-EDB (Adjusted)'!I1289,)</f>
        <v>1130</v>
      </c>
      <c r="F1279" s="65">
        <f>IFERROR('AU2017-EDB (Adjusted)'!J1289,)</f>
        <v>1200</v>
      </c>
    </row>
    <row r="1280" spans="1:6" x14ac:dyDescent="0.25">
      <c r="A1280" s="60" t="str">
        <f>'AU2017-EDB (Adjusted)'!A1290</f>
        <v>Bowden</v>
      </c>
      <c r="B1280" s="60" t="str">
        <f>'AU2017-EDB (Adjusted)'!E1290</f>
        <v>Powerco</v>
      </c>
      <c r="C1280" s="60" t="str">
        <f>IFERROR('AU2017-EDB (Adjusted)'!F1290,)</f>
        <v>New Plymouth district</v>
      </c>
      <c r="D1280" s="65">
        <f>IFERROR('AU2017-EDB (Adjusted)'!H1290,)</f>
        <v>660</v>
      </c>
      <c r="E1280" s="65">
        <f>IFERROR('AU2017-EDB (Adjusted)'!I1290,)</f>
        <v>760</v>
      </c>
      <c r="F1280" s="65">
        <f>IFERROR('AU2017-EDB (Adjusted)'!J1290,)</f>
        <v>860</v>
      </c>
    </row>
    <row r="1281" spans="1:6" x14ac:dyDescent="0.25">
      <c r="A1281" s="60" t="str">
        <f>'AU2017-EDB (Adjusted)'!A1291</f>
        <v>Carrington</v>
      </c>
      <c r="B1281" s="60" t="str">
        <f>'AU2017-EDB (Adjusted)'!E1291</f>
        <v>Powerco</v>
      </c>
      <c r="C1281" s="60" t="str">
        <f>IFERROR('AU2017-EDB (Adjusted)'!F1291,)</f>
        <v>New Plymouth district</v>
      </c>
      <c r="D1281" s="65">
        <f>IFERROR('AU2017-EDB (Adjusted)'!H1291,)</f>
        <v>1340</v>
      </c>
      <c r="E1281" s="65">
        <f>IFERROR('AU2017-EDB (Adjusted)'!I1291,)</f>
        <v>1530</v>
      </c>
      <c r="F1281" s="65">
        <f>IFERROR('AU2017-EDB (Adjusted)'!J1291,)</f>
        <v>1700</v>
      </c>
    </row>
    <row r="1282" spans="1:6" x14ac:dyDescent="0.25">
      <c r="A1282" s="60" t="str">
        <f>'AU2017-EDB (Adjusted)'!A1292</f>
        <v>Highlands Park</v>
      </c>
      <c r="B1282" s="60" t="str">
        <f>'AU2017-EDB (Adjusted)'!E1292</f>
        <v>Powerco</v>
      </c>
      <c r="C1282" s="60" t="str">
        <f>IFERROR('AU2017-EDB (Adjusted)'!F1292,)</f>
        <v>New Plymouth district</v>
      </c>
      <c r="D1282" s="65">
        <f>IFERROR('AU2017-EDB (Adjusted)'!H1292,)</f>
        <v>3340</v>
      </c>
      <c r="E1282" s="65">
        <f>IFERROR('AU2017-EDB (Adjusted)'!I1292,)</f>
        <v>3440</v>
      </c>
      <c r="F1282" s="65">
        <f>IFERROR('AU2017-EDB (Adjusted)'!J1292,)</f>
        <v>3520</v>
      </c>
    </row>
    <row r="1283" spans="1:6" x14ac:dyDescent="0.25">
      <c r="A1283" s="60" t="str">
        <f>'AU2017-EDB (Adjusted)'!A1293</f>
        <v>Fernleigh</v>
      </c>
      <c r="B1283" s="60" t="str">
        <f>'AU2017-EDB (Adjusted)'!E1293</f>
        <v>Powerco</v>
      </c>
      <c r="C1283" s="60" t="str">
        <f>IFERROR('AU2017-EDB (Adjusted)'!F1293,)</f>
        <v>New Plymouth district</v>
      </c>
      <c r="D1283" s="65">
        <f>IFERROR('AU2017-EDB (Adjusted)'!H1293,)</f>
        <v>900</v>
      </c>
      <c r="E1283" s="65">
        <f>IFERROR('AU2017-EDB (Adjusted)'!I1293,)</f>
        <v>930</v>
      </c>
      <c r="F1283" s="65">
        <f>IFERROR('AU2017-EDB (Adjusted)'!J1293,)</f>
        <v>970</v>
      </c>
    </row>
    <row r="1284" spans="1:6" x14ac:dyDescent="0.25">
      <c r="A1284" s="60" t="str">
        <f>'AU2017-EDB (Adjusted)'!A1294</f>
        <v>Barrett</v>
      </c>
      <c r="B1284" s="60" t="str">
        <f>'AU2017-EDB (Adjusted)'!E1294</f>
        <v>Powerco</v>
      </c>
      <c r="C1284" s="60" t="str">
        <f>IFERROR('AU2017-EDB (Adjusted)'!F1294,)</f>
        <v>New Plymouth district</v>
      </c>
      <c r="D1284" s="65">
        <f>IFERROR('AU2017-EDB (Adjusted)'!H1294,)</f>
        <v>2530</v>
      </c>
      <c r="E1284" s="65">
        <f>IFERROR('AU2017-EDB (Adjusted)'!I1294,)</f>
        <v>2690</v>
      </c>
      <c r="F1284" s="65">
        <f>IFERROR('AU2017-EDB (Adjusted)'!J1294,)</f>
        <v>2830</v>
      </c>
    </row>
    <row r="1285" spans="1:6" x14ac:dyDescent="0.25">
      <c r="A1285" s="60" t="str">
        <f>'AU2017-EDB (Adjusted)'!A1295</f>
        <v>Okato</v>
      </c>
      <c r="B1285" s="60" t="str">
        <f>'AU2017-EDB (Adjusted)'!E1295</f>
        <v>Powerco</v>
      </c>
      <c r="C1285" s="60" t="str">
        <f>IFERROR('AU2017-EDB (Adjusted)'!F1295,)</f>
        <v>New Plymouth district</v>
      </c>
      <c r="D1285" s="65">
        <f>IFERROR('AU2017-EDB (Adjusted)'!H1295,)</f>
        <v>610</v>
      </c>
      <c r="E1285" s="65">
        <f>IFERROR('AU2017-EDB (Adjusted)'!I1295,)</f>
        <v>630</v>
      </c>
      <c r="F1285" s="65">
        <f>IFERROR('AU2017-EDB (Adjusted)'!J1295,)</f>
        <v>650</v>
      </c>
    </row>
    <row r="1286" spans="1:6" x14ac:dyDescent="0.25">
      <c r="A1286" s="60" t="str">
        <f>'AU2017-EDB (Adjusted)'!A1296</f>
        <v>Waitara East</v>
      </c>
      <c r="B1286" s="60" t="str">
        <f>'AU2017-EDB (Adjusted)'!E1296</f>
        <v>Powerco</v>
      </c>
      <c r="C1286" s="60" t="str">
        <f>IFERROR('AU2017-EDB (Adjusted)'!F1296,)</f>
        <v>New Plymouth district</v>
      </c>
      <c r="D1286" s="65">
        <f>IFERROR('AU2017-EDB (Adjusted)'!H1296,)</f>
        <v>3040</v>
      </c>
      <c r="E1286" s="65">
        <f>IFERROR('AU2017-EDB (Adjusted)'!I1296,)</f>
        <v>3120</v>
      </c>
      <c r="F1286" s="65">
        <f>IFERROR('AU2017-EDB (Adjusted)'!J1296,)</f>
        <v>3190</v>
      </c>
    </row>
    <row r="1287" spans="1:6" x14ac:dyDescent="0.25">
      <c r="A1287" s="60" t="str">
        <f>'AU2017-EDB (Adjusted)'!A1297</f>
        <v>Spotswood</v>
      </c>
      <c r="B1287" s="60" t="str">
        <f>'AU2017-EDB (Adjusted)'!E1297</f>
        <v>Powerco</v>
      </c>
      <c r="C1287" s="60" t="str">
        <f>IFERROR('AU2017-EDB (Adjusted)'!F1297,)</f>
        <v>New Plymouth district</v>
      </c>
      <c r="D1287" s="65">
        <f>IFERROR('AU2017-EDB (Adjusted)'!H1297,)</f>
        <v>2210</v>
      </c>
      <c r="E1287" s="65">
        <f>IFERROR('AU2017-EDB (Adjusted)'!I1297,)</f>
        <v>2290</v>
      </c>
      <c r="F1287" s="65">
        <f>IFERROR('AU2017-EDB (Adjusted)'!J1297,)</f>
        <v>2360</v>
      </c>
    </row>
    <row r="1288" spans="1:6" x14ac:dyDescent="0.25">
      <c r="A1288" s="60" t="str">
        <f>'AU2017-EDB (Adjusted)'!A1298</f>
        <v>Marfell</v>
      </c>
      <c r="B1288" s="60" t="str">
        <f>'AU2017-EDB (Adjusted)'!E1298</f>
        <v>Powerco</v>
      </c>
      <c r="C1288" s="60" t="str">
        <f>IFERROR('AU2017-EDB (Adjusted)'!F1298,)</f>
        <v>New Plymouth district</v>
      </c>
      <c r="D1288" s="65">
        <f>IFERROR('AU2017-EDB (Adjusted)'!H1298,)</f>
        <v>2190</v>
      </c>
      <c r="E1288" s="65">
        <f>IFERROR('AU2017-EDB (Adjusted)'!I1298,)</f>
        <v>2220</v>
      </c>
      <c r="F1288" s="65">
        <f>IFERROR('AU2017-EDB (Adjusted)'!J1298,)</f>
        <v>2230</v>
      </c>
    </row>
    <row r="1289" spans="1:6" x14ac:dyDescent="0.25">
      <c r="A1289" s="60" t="str">
        <f>'AU2017-EDB (Adjusted)'!A1299</f>
        <v>St Johns Hill</v>
      </c>
      <c r="B1289" s="60" t="str">
        <f>'AU2017-EDB (Adjusted)'!E1299</f>
        <v>Powerco</v>
      </c>
      <c r="C1289" s="60" t="str">
        <f>IFERROR('AU2017-EDB (Adjusted)'!F1299,)</f>
        <v>Whanganui district</v>
      </c>
      <c r="D1289" s="65">
        <f>IFERROR('AU2017-EDB (Adjusted)'!H1299,)</f>
        <v>2160</v>
      </c>
      <c r="E1289" s="65">
        <f>IFERROR('AU2017-EDB (Adjusted)'!I1299,)</f>
        <v>2150</v>
      </c>
      <c r="F1289" s="65">
        <f>IFERROR('AU2017-EDB (Adjusted)'!J1299,)</f>
        <v>2120</v>
      </c>
    </row>
    <row r="1290" spans="1:6" x14ac:dyDescent="0.25">
      <c r="A1290" s="60" t="str">
        <f>'AU2017-EDB (Adjusted)'!A1300</f>
        <v>Newtown West</v>
      </c>
      <c r="B1290" s="60" t="str">
        <f>'AU2017-EDB (Adjusted)'!E1300</f>
        <v>Wellington Electricity</v>
      </c>
      <c r="C1290" s="60" t="str">
        <f>IFERROR('AU2017-EDB (Adjusted)'!F1300,)</f>
        <v>Wellington city</v>
      </c>
      <c r="D1290" s="65">
        <f>IFERROR('AU2017-EDB (Adjusted)'!H1300,)</f>
        <v>3760</v>
      </c>
      <c r="E1290" s="65">
        <f>IFERROR('AU2017-EDB (Adjusted)'!I1300,)</f>
        <v>4210</v>
      </c>
      <c r="F1290" s="65">
        <f>IFERROR('AU2017-EDB (Adjusted)'!J1300,)</f>
        <v>4390</v>
      </c>
    </row>
    <row r="1291" spans="1:6" x14ac:dyDescent="0.25">
      <c r="A1291" s="60" t="str">
        <f>'AU2017-EDB (Adjusted)'!A1301</f>
        <v>Westown</v>
      </c>
      <c r="B1291" s="60" t="str">
        <f>'AU2017-EDB (Adjusted)'!E1301</f>
        <v>Powerco</v>
      </c>
      <c r="C1291" s="60" t="str">
        <f>IFERROR('AU2017-EDB (Adjusted)'!F1301,)</f>
        <v>New Plymouth district</v>
      </c>
      <c r="D1291" s="65">
        <f>IFERROR('AU2017-EDB (Adjusted)'!H1301,)</f>
        <v>3610</v>
      </c>
      <c r="E1291" s="65">
        <f>IFERROR('AU2017-EDB (Adjusted)'!I1301,)</f>
        <v>3650</v>
      </c>
      <c r="F1291" s="65">
        <f>IFERROR('AU2017-EDB (Adjusted)'!J1301,)</f>
        <v>3690</v>
      </c>
    </row>
    <row r="1292" spans="1:6" x14ac:dyDescent="0.25">
      <c r="A1292" s="60" t="str">
        <f>'AU2017-EDB (Adjusted)'!A1302</f>
        <v>Kawaroa</v>
      </c>
      <c r="B1292" s="60" t="str">
        <f>'AU2017-EDB (Adjusted)'!E1302</f>
        <v>Powerco</v>
      </c>
      <c r="C1292" s="60" t="str">
        <f>IFERROR('AU2017-EDB (Adjusted)'!F1302,)</f>
        <v>New Plymouth district</v>
      </c>
      <c r="D1292" s="65">
        <f>IFERROR('AU2017-EDB (Adjusted)'!H1302,)</f>
        <v>2090</v>
      </c>
      <c r="E1292" s="65">
        <f>IFERROR('AU2017-EDB (Adjusted)'!I1302,)</f>
        <v>2120</v>
      </c>
      <c r="F1292" s="65">
        <f>IFERROR('AU2017-EDB (Adjusted)'!J1302,)</f>
        <v>2130</v>
      </c>
    </row>
    <row r="1293" spans="1:6" x14ac:dyDescent="0.25">
      <c r="A1293" s="60" t="str">
        <f>'AU2017-EDB (Adjusted)'!A1303</f>
        <v>Marsland Hill</v>
      </c>
      <c r="B1293" s="60" t="str">
        <f>'AU2017-EDB (Adjusted)'!E1303</f>
        <v>Powerco</v>
      </c>
      <c r="C1293" s="60" t="str">
        <f>IFERROR('AU2017-EDB (Adjusted)'!F1303,)</f>
        <v>New Plymouth district</v>
      </c>
      <c r="D1293" s="65">
        <f>IFERROR('AU2017-EDB (Adjusted)'!H1303,)</f>
        <v>1430</v>
      </c>
      <c r="E1293" s="65">
        <f>IFERROR('AU2017-EDB (Adjusted)'!I1303,)</f>
        <v>1460</v>
      </c>
      <c r="F1293" s="65">
        <f>IFERROR('AU2017-EDB (Adjusted)'!J1303,)</f>
        <v>1470</v>
      </c>
    </row>
    <row r="1294" spans="1:6" x14ac:dyDescent="0.25">
      <c r="A1294" s="60" t="str">
        <f>'AU2017-EDB (Adjusted)'!A1304</f>
        <v>Terrace End</v>
      </c>
      <c r="B1294" s="60" t="str">
        <f>'AU2017-EDB (Adjusted)'!E1304</f>
        <v>Powerco</v>
      </c>
      <c r="C1294" s="60" t="str">
        <f>IFERROR('AU2017-EDB (Adjusted)'!F1304,)</f>
        <v>Palmerston North city</v>
      </c>
      <c r="D1294" s="65">
        <f>IFERROR('AU2017-EDB (Adjusted)'!H1304,)</f>
        <v>3190</v>
      </c>
      <c r="E1294" s="65">
        <f>IFERROR('AU2017-EDB (Adjusted)'!I1304,)</f>
        <v>3260</v>
      </c>
      <c r="F1294" s="65">
        <f>IFERROR('AU2017-EDB (Adjusted)'!J1304,)</f>
        <v>3280</v>
      </c>
    </row>
    <row r="1295" spans="1:6" x14ac:dyDescent="0.25">
      <c r="A1295" s="60" t="str">
        <f>'AU2017-EDB (Adjusted)'!A1305</f>
        <v>Fitzroy</v>
      </c>
      <c r="B1295" s="60" t="str">
        <f>'AU2017-EDB (Adjusted)'!E1305</f>
        <v>Powerco</v>
      </c>
      <c r="C1295" s="60" t="str">
        <f>IFERROR('AU2017-EDB (Adjusted)'!F1305,)</f>
        <v>New Plymouth district</v>
      </c>
      <c r="D1295" s="65">
        <f>IFERROR('AU2017-EDB (Adjusted)'!H1305,)</f>
        <v>4040</v>
      </c>
      <c r="E1295" s="65">
        <f>IFERROR('AU2017-EDB (Adjusted)'!I1305,)</f>
        <v>4100</v>
      </c>
      <c r="F1295" s="65">
        <f>IFERROR('AU2017-EDB (Adjusted)'!J1305,)</f>
        <v>4160</v>
      </c>
    </row>
    <row r="1296" spans="1:6" x14ac:dyDescent="0.25">
      <c r="A1296" s="60" t="str">
        <f>'AU2017-EDB (Adjusted)'!A1306</f>
        <v>Raetihi</v>
      </c>
      <c r="B1296" s="60" t="str">
        <f>'AU2017-EDB (Adjusted)'!E1306</f>
        <v>Powerco</v>
      </c>
      <c r="C1296" s="60" t="str">
        <f>IFERROR('AU2017-EDB (Adjusted)'!F1306,)</f>
        <v>Ruapehu district</v>
      </c>
      <c r="D1296" s="65">
        <f>IFERROR('AU2017-EDB (Adjusted)'!H1306,)</f>
        <v>1150</v>
      </c>
      <c r="E1296" s="65">
        <f>IFERROR('AU2017-EDB (Adjusted)'!I1306,)</f>
        <v>1130</v>
      </c>
      <c r="F1296" s="65">
        <f>IFERROR('AU2017-EDB (Adjusted)'!J1306,)</f>
        <v>1090</v>
      </c>
    </row>
    <row r="1297" spans="1:6" x14ac:dyDescent="0.25">
      <c r="A1297" s="60" t="str">
        <f>'AU2017-EDB (Adjusted)'!A1307</f>
        <v>Welbourn</v>
      </c>
      <c r="B1297" s="60" t="str">
        <f>'AU2017-EDB (Adjusted)'!E1307</f>
        <v>Powerco</v>
      </c>
      <c r="C1297" s="60" t="str">
        <f>IFERROR('AU2017-EDB (Adjusted)'!F1307,)</f>
        <v>New Plymouth district</v>
      </c>
      <c r="D1297" s="65">
        <f>IFERROR('AU2017-EDB (Adjusted)'!H1307,)</f>
        <v>1960</v>
      </c>
      <c r="E1297" s="65">
        <f>IFERROR('AU2017-EDB (Adjusted)'!I1307,)</f>
        <v>1990</v>
      </c>
      <c r="F1297" s="65">
        <f>IFERROR('AU2017-EDB (Adjusted)'!J1307,)</f>
        <v>2020</v>
      </c>
    </row>
    <row r="1298" spans="1:6" x14ac:dyDescent="0.25">
      <c r="A1298" s="60" t="str">
        <f>'AU2017-EDB (Adjusted)'!A1308</f>
        <v>Merrilands</v>
      </c>
      <c r="B1298" s="60" t="str">
        <f>'AU2017-EDB (Adjusted)'!E1308</f>
        <v>Powerco</v>
      </c>
      <c r="C1298" s="60" t="str">
        <f>IFERROR('AU2017-EDB (Adjusted)'!F1308,)</f>
        <v>New Plymouth district</v>
      </c>
      <c r="D1298" s="65">
        <f>IFERROR('AU2017-EDB (Adjusted)'!H1308,)</f>
        <v>2980</v>
      </c>
      <c r="E1298" s="65">
        <f>IFERROR('AU2017-EDB (Adjusted)'!I1308,)</f>
        <v>3040</v>
      </c>
      <c r="F1298" s="65">
        <f>IFERROR('AU2017-EDB (Adjusted)'!J1308,)</f>
        <v>3080</v>
      </c>
    </row>
    <row r="1299" spans="1:6" x14ac:dyDescent="0.25">
      <c r="A1299" s="60" t="str">
        <f>'AU2017-EDB (Adjusted)'!A1309</f>
        <v>Hokowhitu Lagoon</v>
      </c>
      <c r="B1299" s="60" t="str">
        <f>'AU2017-EDB (Adjusted)'!E1309</f>
        <v>Powerco</v>
      </c>
      <c r="C1299" s="60" t="str">
        <f>IFERROR('AU2017-EDB (Adjusted)'!F1309,)</f>
        <v>Palmerston North city</v>
      </c>
      <c r="D1299" s="65">
        <f>IFERROR('AU2017-EDB (Adjusted)'!H1309,)</f>
        <v>1680</v>
      </c>
      <c r="E1299" s="65">
        <f>IFERROR('AU2017-EDB (Adjusted)'!I1309,)</f>
        <v>1690</v>
      </c>
      <c r="F1299" s="65">
        <f>IFERROR('AU2017-EDB (Adjusted)'!J1309,)</f>
        <v>1700</v>
      </c>
    </row>
    <row r="1300" spans="1:6" x14ac:dyDescent="0.25">
      <c r="A1300" s="60" t="str">
        <f>'AU2017-EDB (Adjusted)'!A1310</f>
        <v>Frankleigh</v>
      </c>
      <c r="B1300" s="60" t="str">
        <f>'AU2017-EDB (Adjusted)'!E1310</f>
        <v>Powerco</v>
      </c>
      <c r="C1300" s="60" t="str">
        <f>IFERROR('AU2017-EDB (Adjusted)'!F1310,)</f>
        <v>New Plymouth district</v>
      </c>
      <c r="D1300" s="65">
        <f>IFERROR('AU2017-EDB (Adjusted)'!H1310,)</f>
        <v>3670</v>
      </c>
      <c r="E1300" s="65">
        <f>IFERROR('AU2017-EDB (Adjusted)'!I1310,)</f>
        <v>3730</v>
      </c>
      <c r="F1300" s="65">
        <f>IFERROR('AU2017-EDB (Adjusted)'!J1310,)</f>
        <v>3770</v>
      </c>
    </row>
    <row r="1301" spans="1:6" x14ac:dyDescent="0.25">
      <c r="A1301" s="60" t="str">
        <f>'AU2017-EDB (Adjusted)'!A1311</f>
        <v>Otamatea</v>
      </c>
      <c r="B1301" s="60" t="str">
        <f>'AU2017-EDB (Adjusted)'!E1311</f>
        <v>Powerco</v>
      </c>
      <c r="C1301" s="60" t="str">
        <f>IFERROR('AU2017-EDB (Adjusted)'!F1311,)</f>
        <v>Whanganui district</v>
      </c>
      <c r="D1301" s="65">
        <f>IFERROR('AU2017-EDB (Adjusted)'!H1311,)</f>
        <v>1350</v>
      </c>
      <c r="E1301" s="65">
        <f>IFERROR('AU2017-EDB (Adjusted)'!I1311,)</f>
        <v>1390</v>
      </c>
      <c r="F1301" s="65">
        <f>IFERROR('AU2017-EDB (Adjusted)'!J1311,)</f>
        <v>1430</v>
      </c>
    </row>
    <row r="1302" spans="1:6" x14ac:dyDescent="0.25">
      <c r="A1302" s="60" t="str">
        <f>'AU2017-EDB (Adjusted)'!A1312</f>
        <v>Struan Park</v>
      </c>
      <c r="B1302" s="60" t="str">
        <f>'AU2017-EDB (Adjusted)'!E1312</f>
        <v>Powerco</v>
      </c>
      <c r="C1302" s="60" t="str">
        <f>IFERROR('AU2017-EDB (Adjusted)'!F1312,)</f>
        <v>New Plymouth district</v>
      </c>
      <c r="D1302" s="65">
        <f>IFERROR('AU2017-EDB (Adjusted)'!H1312,)</f>
        <v>5190</v>
      </c>
      <c r="E1302" s="65">
        <f>IFERROR('AU2017-EDB (Adjusted)'!I1312,)</f>
        <v>5270</v>
      </c>
      <c r="F1302" s="65">
        <f>IFERROR('AU2017-EDB (Adjusted)'!J1312,)</f>
        <v>5330</v>
      </c>
    </row>
    <row r="1303" spans="1:6" x14ac:dyDescent="0.25">
      <c r="A1303" s="60" t="str">
        <f>'AU2017-EDB (Adjusted)'!A1313</f>
        <v>Castlecliff North</v>
      </c>
      <c r="B1303" s="60" t="str">
        <f>'AU2017-EDB (Adjusted)'!E1313</f>
        <v>Powerco</v>
      </c>
      <c r="C1303" s="60" t="str">
        <f>IFERROR('AU2017-EDB (Adjusted)'!F1313,)</f>
        <v>Whanganui district</v>
      </c>
      <c r="D1303" s="65">
        <f>IFERROR('AU2017-EDB (Adjusted)'!H1313,)</f>
        <v>2180</v>
      </c>
      <c r="E1303" s="65">
        <f>IFERROR('AU2017-EDB (Adjusted)'!I1313,)</f>
        <v>2190</v>
      </c>
      <c r="F1303" s="65">
        <f>IFERROR('AU2017-EDB (Adjusted)'!J1313,)</f>
        <v>2170</v>
      </c>
    </row>
    <row r="1304" spans="1:6" x14ac:dyDescent="0.25">
      <c r="A1304" s="60" t="str">
        <f>'AU2017-EDB (Adjusted)'!A1314</f>
        <v>Berhampore East</v>
      </c>
      <c r="B1304" s="60" t="str">
        <f>'AU2017-EDB (Adjusted)'!E1314</f>
        <v>Wellington Electricity</v>
      </c>
      <c r="C1304" s="60" t="str">
        <f>IFERROR('AU2017-EDB (Adjusted)'!F1314,)</f>
        <v>Wellington city</v>
      </c>
      <c r="D1304" s="65">
        <f>IFERROR('AU2017-EDB (Adjusted)'!H1314,)</f>
        <v>1110</v>
      </c>
      <c r="E1304" s="65">
        <f>IFERROR('AU2017-EDB (Adjusted)'!I1314,)</f>
        <v>1150</v>
      </c>
      <c r="F1304" s="65">
        <f>IFERROR('AU2017-EDB (Adjusted)'!J1314,)</f>
        <v>1180</v>
      </c>
    </row>
    <row r="1305" spans="1:6" x14ac:dyDescent="0.25">
      <c r="A1305" s="60" t="str">
        <f>'AU2017-EDB (Adjusted)'!A1315</f>
        <v>Egmont Village</v>
      </c>
      <c r="B1305" s="60" t="str">
        <f>'AU2017-EDB (Adjusted)'!E1315</f>
        <v>Powerco</v>
      </c>
      <c r="C1305" s="60" t="str">
        <f>IFERROR('AU2017-EDB (Adjusted)'!F1315,)</f>
        <v>New Plymouth district</v>
      </c>
      <c r="D1305" s="65">
        <f>IFERROR('AU2017-EDB (Adjusted)'!H1315,)</f>
        <v>700</v>
      </c>
      <c r="E1305" s="65">
        <f>IFERROR('AU2017-EDB (Adjusted)'!I1315,)</f>
        <v>770</v>
      </c>
      <c r="F1305" s="65">
        <f>IFERROR('AU2017-EDB (Adjusted)'!J1315,)</f>
        <v>830</v>
      </c>
    </row>
    <row r="1306" spans="1:6" x14ac:dyDescent="0.25">
      <c r="A1306" s="60" t="str">
        <f>'AU2017-EDB (Adjusted)'!A1316</f>
        <v>Castlecliff South</v>
      </c>
      <c r="B1306" s="60" t="str">
        <f>'AU2017-EDB (Adjusted)'!E1316</f>
        <v>Powerco</v>
      </c>
      <c r="C1306" s="60" t="str">
        <f>IFERROR('AU2017-EDB (Adjusted)'!F1316,)</f>
        <v>Whanganui district</v>
      </c>
      <c r="D1306" s="65">
        <f>IFERROR('AU2017-EDB (Adjusted)'!H1316,)</f>
        <v>1370</v>
      </c>
      <c r="E1306" s="65">
        <f>IFERROR('AU2017-EDB (Adjusted)'!I1316,)</f>
        <v>1380</v>
      </c>
      <c r="F1306" s="65">
        <f>IFERROR('AU2017-EDB (Adjusted)'!J1316,)</f>
        <v>1380</v>
      </c>
    </row>
    <row r="1307" spans="1:6" x14ac:dyDescent="0.25">
      <c r="A1307" s="60" t="str">
        <f>'AU2017-EDB (Adjusted)'!A1317</f>
        <v>Travis</v>
      </c>
      <c r="B1307" s="60" t="str">
        <f>'AU2017-EDB (Adjusted)'!E1317</f>
        <v>Orion NZ</v>
      </c>
      <c r="C1307" s="60" t="str">
        <f>IFERROR('AU2017-EDB (Adjusted)'!F1317,)</f>
        <v>Christchurch city</v>
      </c>
      <c r="D1307" s="65">
        <f>IFERROR('AU2017-EDB (Adjusted)'!H1317,)</f>
        <v>2420</v>
      </c>
      <c r="E1307" s="65">
        <f>IFERROR('AU2017-EDB (Adjusted)'!I1317,)</f>
        <v>2450</v>
      </c>
      <c r="F1307" s="65">
        <f>IFERROR('AU2017-EDB (Adjusted)'!J1317,)</f>
        <v>2470</v>
      </c>
    </row>
    <row r="1308" spans="1:6" x14ac:dyDescent="0.25">
      <c r="A1308" s="60" t="str">
        <f>'AU2017-EDB (Adjusted)'!A1318</f>
        <v>Inglewood</v>
      </c>
      <c r="B1308" s="60" t="str">
        <f>'AU2017-EDB (Adjusted)'!E1318</f>
        <v>Powerco</v>
      </c>
      <c r="C1308" s="60" t="str">
        <f>IFERROR('AU2017-EDB (Adjusted)'!F1318,)</f>
        <v>New Plymouth district</v>
      </c>
      <c r="D1308" s="65">
        <f>IFERROR('AU2017-EDB (Adjusted)'!H1318,)</f>
        <v>3490</v>
      </c>
      <c r="E1308" s="65">
        <f>IFERROR('AU2017-EDB (Adjusted)'!I1318,)</f>
        <v>3620</v>
      </c>
      <c r="F1308" s="65">
        <f>IFERROR('AU2017-EDB (Adjusted)'!J1318,)</f>
        <v>3730</v>
      </c>
    </row>
    <row r="1309" spans="1:6" x14ac:dyDescent="0.25">
      <c r="A1309" s="60" t="str">
        <f>'AU2017-EDB (Adjusted)'!A1319</f>
        <v>Midhirst</v>
      </c>
      <c r="B1309" s="60" t="str">
        <f>'AU2017-EDB (Adjusted)'!E1319</f>
        <v>Powerco</v>
      </c>
      <c r="C1309" s="60" t="str">
        <f>IFERROR('AU2017-EDB (Adjusted)'!F1319,)</f>
        <v>Stratford district</v>
      </c>
      <c r="D1309" s="65">
        <f>IFERROR('AU2017-EDB (Adjusted)'!H1319,)</f>
        <v>240</v>
      </c>
      <c r="E1309" s="65">
        <f>IFERROR('AU2017-EDB (Adjusted)'!I1319,)</f>
        <v>240</v>
      </c>
      <c r="F1309" s="65">
        <f>IFERROR('AU2017-EDB (Adjusted)'!J1319,)</f>
        <v>240</v>
      </c>
    </row>
    <row r="1310" spans="1:6" x14ac:dyDescent="0.25">
      <c r="A1310" s="60" t="str">
        <f>'AU2017-EDB (Adjusted)'!A1320</f>
        <v>Douglas</v>
      </c>
      <c r="B1310" s="60" t="str">
        <f>'AU2017-EDB (Adjusted)'!E1320</f>
        <v>Powerco</v>
      </c>
      <c r="C1310" s="60" t="str">
        <f>IFERROR('AU2017-EDB (Adjusted)'!F1320,)</f>
        <v>Stratford district</v>
      </c>
      <c r="D1310" s="65">
        <f>IFERROR('AU2017-EDB (Adjusted)'!H1320,)</f>
        <v>730</v>
      </c>
      <c r="E1310" s="65">
        <f>IFERROR('AU2017-EDB (Adjusted)'!I1320,)</f>
        <v>720</v>
      </c>
      <c r="F1310" s="65">
        <f>IFERROR('AU2017-EDB (Adjusted)'!J1320,)</f>
        <v>690</v>
      </c>
    </row>
    <row r="1311" spans="1:6" x14ac:dyDescent="0.25">
      <c r="A1311" s="60" t="str">
        <f>'AU2017-EDB (Adjusted)'!A1321</f>
        <v>Toko</v>
      </c>
      <c r="B1311" s="60" t="str">
        <f>'AU2017-EDB (Adjusted)'!E1321</f>
        <v>Powerco</v>
      </c>
      <c r="C1311" s="60" t="str">
        <f>IFERROR('AU2017-EDB (Adjusted)'!F1321,)</f>
        <v>Stratford district</v>
      </c>
      <c r="D1311" s="65">
        <f>IFERROR('AU2017-EDB (Adjusted)'!H1321,)</f>
        <v>1230</v>
      </c>
      <c r="E1311" s="65">
        <f>IFERROR('AU2017-EDB (Adjusted)'!I1321,)</f>
        <v>1240</v>
      </c>
      <c r="F1311" s="65">
        <f>IFERROR('AU2017-EDB (Adjusted)'!J1321,)</f>
        <v>1240</v>
      </c>
    </row>
    <row r="1312" spans="1:6" x14ac:dyDescent="0.25">
      <c r="A1312" s="60" t="str">
        <f>'AU2017-EDB (Adjusted)'!A1322</f>
        <v>Pembroke</v>
      </c>
      <c r="B1312" s="60" t="str">
        <f>'AU2017-EDB (Adjusted)'!E1322</f>
        <v>Powerco</v>
      </c>
      <c r="C1312" s="60" t="str">
        <f>IFERROR('AU2017-EDB (Adjusted)'!F1322,)</f>
        <v>Stratford district</v>
      </c>
      <c r="D1312" s="65">
        <f>IFERROR('AU2017-EDB (Adjusted)'!H1322,)</f>
        <v>1290</v>
      </c>
      <c r="E1312" s="65">
        <f>IFERROR('AU2017-EDB (Adjusted)'!I1322,)</f>
        <v>1310</v>
      </c>
      <c r="F1312" s="65">
        <f>IFERROR('AU2017-EDB (Adjusted)'!J1322,)</f>
        <v>1320</v>
      </c>
    </row>
    <row r="1313" spans="1:6" x14ac:dyDescent="0.25">
      <c r="A1313" s="60" t="str">
        <f>'AU2017-EDB (Adjusted)'!A1323</f>
        <v>Stratford West</v>
      </c>
      <c r="B1313" s="60" t="str">
        <f>'AU2017-EDB (Adjusted)'!E1323</f>
        <v>Powerco</v>
      </c>
      <c r="C1313" s="60" t="str">
        <f>IFERROR('AU2017-EDB (Adjusted)'!F1323,)</f>
        <v>Stratford district</v>
      </c>
      <c r="D1313" s="65">
        <f>IFERROR('AU2017-EDB (Adjusted)'!H1323,)</f>
        <v>3350</v>
      </c>
      <c r="E1313" s="65">
        <f>IFERROR('AU2017-EDB (Adjusted)'!I1323,)</f>
        <v>3360</v>
      </c>
      <c r="F1313" s="65">
        <f>IFERROR('AU2017-EDB (Adjusted)'!J1323,)</f>
        <v>3370</v>
      </c>
    </row>
    <row r="1314" spans="1:6" x14ac:dyDescent="0.25">
      <c r="A1314" s="60" t="str">
        <f>'AU2017-EDB (Adjusted)'!A1324</f>
        <v>Rahotu</v>
      </c>
      <c r="B1314" s="60" t="str">
        <f>'AU2017-EDB (Adjusted)'!E1324</f>
        <v>Powerco</v>
      </c>
      <c r="C1314" s="60" t="str">
        <f>IFERROR('AU2017-EDB (Adjusted)'!F1324,)</f>
        <v>South Taranaki district</v>
      </c>
      <c r="D1314" s="65">
        <f>IFERROR('AU2017-EDB (Adjusted)'!H1324,)</f>
        <v>270</v>
      </c>
      <c r="E1314" s="65">
        <f>IFERROR('AU2017-EDB (Adjusted)'!I1324,)</f>
        <v>280</v>
      </c>
      <c r="F1314" s="65">
        <f>IFERROR('AU2017-EDB (Adjusted)'!J1324,)</f>
        <v>280</v>
      </c>
    </row>
    <row r="1315" spans="1:6" x14ac:dyDescent="0.25">
      <c r="A1315" s="60" t="str">
        <f>'AU2017-EDB (Adjusted)'!A1325</f>
        <v>Kahui</v>
      </c>
      <c r="B1315" s="60" t="str">
        <f>'AU2017-EDB (Adjusted)'!E1325</f>
        <v>Powerco</v>
      </c>
      <c r="C1315" s="60" t="str">
        <f>IFERROR('AU2017-EDB (Adjusted)'!F1325,)</f>
        <v>South Taranaki district</v>
      </c>
      <c r="D1315" s="65">
        <f>IFERROR('AU2017-EDB (Adjusted)'!H1325,)</f>
        <v>2800</v>
      </c>
      <c r="E1315" s="65">
        <f>IFERROR('AU2017-EDB (Adjusted)'!I1325,)</f>
        <v>2850</v>
      </c>
      <c r="F1315" s="65">
        <f>IFERROR('AU2017-EDB (Adjusted)'!J1325,)</f>
        <v>2880</v>
      </c>
    </row>
    <row r="1316" spans="1:6" x14ac:dyDescent="0.25">
      <c r="A1316" s="60" t="str">
        <f>'AU2017-EDB (Adjusted)'!A1326</f>
        <v>Kaponga</v>
      </c>
      <c r="B1316" s="60" t="str">
        <f>'AU2017-EDB (Adjusted)'!E1326</f>
        <v>Powerco</v>
      </c>
      <c r="C1316" s="60" t="str">
        <f>IFERROR('AU2017-EDB (Adjusted)'!F1326,)</f>
        <v>South Taranaki district</v>
      </c>
      <c r="D1316" s="65">
        <f>IFERROR('AU2017-EDB (Adjusted)'!H1326,)</f>
        <v>310</v>
      </c>
      <c r="E1316" s="65">
        <f>IFERROR('AU2017-EDB (Adjusted)'!I1326,)</f>
        <v>310</v>
      </c>
      <c r="F1316" s="65">
        <f>IFERROR('AU2017-EDB (Adjusted)'!J1326,)</f>
        <v>300</v>
      </c>
    </row>
    <row r="1317" spans="1:6" x14ac:dyDescent="0.25">
      <c r="A1317" s="60" t="str">
        <f>'AU2017-EDB (Adjusted)'!A1327</f>
        <v>Mosston</v>
      </c>
      <c r="B1317" s="60" t="str">
        <f>'AU2017-EDB (Adjusted)'!E1327</f>
        <v>Powerco</v>
      </c>
      <c r="C1317" s="60" t="str">
        <f>IFERROR('AU2017-EDB (Adjusted)'!F1327,)</f>
        <v>Whanganui district</v>
      </c>
      <c r="D1317" s="65">
        <f>IFERROR('AU2017-EDB (Adjusted)'!H1327,)</f>
        <v>1080</v>
      </c>
      <c r="E1317" s="65">
        <f>IFERROR('AU2017-EDB (Adjusted)'!I1327,)</f>
        <v>1040</v>
      </c>
      <c r="F1317" s="65">
        <f>IFERROR('AU2017-EDB (Adjusted)'!J1327,)</f>
        <v>1010</v>
      </c>
    </row>
    <row r="1318" spans="1:6" x14ac:dyDescent="0.25">
      <c r="A1318" s="60" t="str">
        <f>'AU2017-EDB (Adjusted)'!A1328</f>
        <v>Eltham</v>
      </c>
      <c r="B1318" s="60" t="str">
        <f>'AU2017-EDB (Adjusted)'!E1328</f>
        <v>Powerco</v>
      </c>
      <c r="C1318" s="60" t="str">
        <f>IFERROR('AU2017-EDB (Adjusted)'!F1328,)</f>
        <v>South Taranaki district</v>
      </c>
      <c r="D1318" s="65">
        <f>IFERROR('AU2017-EDB (Adjusted)'!H1328,)</f>
        <v>2000</v>
      </c>
      <c r="E1318" s="65">
        <f>IFERROR('AU2017-EDB (Adjusted)'!I1328,)</f>
        <v>1980</v>
      </c>
      <c r="F1318" s="65">
        <f>IFERROR('AU2017-EDB (Adjusted)'!J1328,)</f>
        <v>1950</v>
      </c>
    </row>
    <row r="1319" spans="1:6" x14ac:dyDescent="0.25">
      <c r="A1319" s="60" t="str">
        <f>'AU2017-EDB (Adjusted)'!A1329</f>
        <v>Manaia</v>
      </c>
      <c r="B1319" s="60" t="str">
        <f>'AU2017-EDB (Adjusted)'!E1329</f>
        <v>Powerco</v>
      </c>
      <c r="C1319" s="60" t="str">
        <f>IFERROR('AU2017-EDB (Adjusted)'!F1329,)</f>
        <v>South Taranaki district</v>
      </c>
      <c r="D1319" s="65">
        <f>IFERROR('AU2017-EDB (Adjusted)'!H1329,)</f>
        <v>1000</v>
      </c>
      <c r="E1319" s="65">
        <f>IFERROR('AU2017-EDB (Adjusted)'!I1329,)</f>
        <v>1000</v>
      </c>
      <c r="F1319" s="65">
        <f>IFERROR('AU2017-EDB (Adjusted)'!J1329,)</f>
        <v>1000</v>
      </c>
    </row>
    <row r="1320" spans="1:6" x14ac:dyDescent="0.25">
      <c r="A1320" s="60" t="str">
        <f>'AU2017-EDB (Adjusted)'!A1330</f>
        <v>Hawera North</v>
      </c>
      <c r="B1320" s="60" t="str">
        <f>'AU2017-EDB (Adjusted)'!E1330</f>
        <v>Powerco</v>
      </c>
      <c r="C1320" s="60" t="str">
        <f>IFERROR('AU2017-EDB (Adjusted)'!F1330,)</f>
        <v>South Taranaki district</v>
      </c>
      <c r="D1320" s="65">
        <f>IFERROR('AU2017-EDB (Adjusted)'!H1330,)</f>
        <v>4080</v>
      </c>
      <c r="E1320" s="65">
        <f>IFERROR('AU2017-EDB (Adjusted)'!I1330,)</f>
        <v>4110</v>
      </c>
      <c r="F1320" s="65">
        <f>IFERROR('AU2017-EDB (Adjusted)'!J1330,)</f>
        <v>4120</v>
      </c>
    </row>
    <row r="1321" spans="1:6" x14ac:dyDescent="0.25">
      <c r="A1321" s="60" t="str">
        <f>'AU2017-EDB (Adjusted)'!A1331</f>
        <v>Hawera South</v>
      </c>
      <c r="B1321" s="60" t="str">
        <f>'AU2017-EDB (Adjusted)'!E1331</f>
        <v>Powerco</v>
      </c>
      <c r="C1321" s="60" t="str">
        <f>IFERROR('AU2017-EDB (Adjusted)'!F1331,)</f>
        <v>South Taranaki district</v>
      </c>
      <c r="D1321" s="65">
        <f>IFERROR('AU2017-EDB (Adjusted)'!H1331,)</f>
        <v>4030</v>
      </c>
      <c r="E1321" s="65">
        <f>IFERROR('AU2017-EDB (Adjusted)'!I1331,)</f>
        <v>4060</v>
      </c>
      <c r="F1321" s="65">
        <f>IFERROR('AU2017-EDB (Adjusted)'!J1331,)</f>
        <v>4080</v>
      </c>
    </row>
    <row r="1322" spans="1:6" x14ac:dyDescent="0.25">
      <c r="A1322" s="60" t="str">
        <f>'AU2017-EDB (Adjusted)'!A1332</f>
        <v>Ohawe Beach</v>
      </c>
      <c r="B1322" s="60" t="str">
        <f>'AU2017-EDB (Adjusted)'!E1332</f>
        <v>Powerco</v>
      </c>
      <c r="C1322" s="60" t="str">
        <f>IFERROR('AU2017-EDB (Adjusted)'!F1332,)</f>
        <v>South Taranaki district</v>
      </c>
      <c r="D1322" s="65">
        <f>IFERROR('AU2017-EDB (Adjusted)'!H1332,)</f>
        <v>780</v>
      </c>
      <c r="E1322" s="65">
        <f>IFERROR('AU2017-EDB (Adjusted)'!I1332,)</f>
        <v>840</v>
      </c>
      <c r="F1322" s="65">
        <f>IFERROR('AU2017-EDB (Adjusted)'!J1332,)</f>
        <v>910</v>
      </c>
    </row>
    <row r="1323" spans="1:6" x14ac:dyDescent="0.25">
      <c r="A1323" s="60" t="str">
        <f>'AU2017-EDB (Adjusted)'!A1333</f>
        <v>Tawhiti</v>
      </c>
      <c r="B1323" s="60" t="str">
        <f>'AU2017-EDB (Adjusted)'!E1333</f>
        <v>Powerco</v>
      </c>
      <c r="C1323" s="60" t="str">
        <f>IFERROR('AU2017-EDB (Adjusted)'!F1333,)</f>
        <v>South Taranaki district</v>
      </c>
      <c r="D1323" s="65">
        <f>IFERROR('AU2017-EDB (Adjusted)'!H1333,)</f>
        <v>850</v>
      </c>
      <c r="E1323" s="65">
        <f>IFERROR('AU2017-EDB (Adjusted)'!I1333,)</f>
        <v>910</v>
      </c>
      <c r="F1323" s="65">
        <f>IFERROR('AU2017-EDB (Adjusted)'!J1333,)</f>
        <v>970</v>
      </c>
    </row>
    <row r="1324" spans="1:6" x14ac:dyDescent="0.25">
      <c r="A1324" s="60" t="str">
        <f>'AU2017-EDB (Adjusted)'!A1334</f>
        <v>Waingongoro</v>
      </c>
      <c r="B1324" s="60" t="str">
        <f>'AU2017-EDB (Adjusted)'!E1334</f>
        <v>Powerco</v>
      </c>
      <c r="C1324" s="60" t="str">
        <f>IFERROR('AU2017-EDB (Adjusted)'!F1334,)</f>
        <v>South Taranaki district</v>
      </c>
      <c r="D1324" s="65">
        <f>IFERROR('AU2017-EDB (Adjusted)'!H1334,)</f>
        <v>430</v>
      </c>
      <c r="E1324" s="65">
        <f>IFERROR('AU2017-EDB (Adjusted)'!I1334,)</f>
        <v>440</v>
      </c>
      <c r="F1324" s="65">
        <f>IFERROR('AU2017-EDB (Adjusted)'!J1334,)</f>
        <v>450</v>
      </c>
    </row>
    <row r="1325" spans="1:6" x14ac:dyDescent="0.25">
      <c r="A1325" s="60" t="str">
        <f>'AU2017-EDB (Adjusted)'!A1335</f>
        <v>Oriental Bay</v>
      </c>
      <c r="B1325" s="60" t="str">
        <f>'AU2017-EDB (Adjusted)'!E1335</f>
        <v>Wellington Electricity</v>
      </c>
      <c r="C1325" s="60" t="str">
        <f>IFERROR('AU2017-EDB (Adjusted)'!F1335,)</f>
        <v>Wellington city</v>
      </c>
      <c r="D1325" s="65">
        <f>IFERROR('AU2017-EDB (Adjusted)'!H1335,)</f>
        <v>1140</v>
      </c>
      <c r="E1325" s="65">
        <f>IFERROR('AU2017-EDB (Adjusted)'!I1335,)</f>
        <v>1140</v>
      </c>
      <c r="F1325" s="65">
        <f>IFERROR('AU2017-EDB (Adjusted)'!J1335,)</f>
        <v>1140</v>
      </c>
    </row>
    <row r="1326" spans="1:6" x14ac:dyDescent="0.25">
      <c r="A1326" s="60" t="str">
        <f>'AU2017-EDB (Adjusted)'!A1336</f>
        <v>Hawera West</v>
      </c>
      <c r="B1326" s="60" t="str">
        <f>'AU2017-EDB (Adjusted)'!E1336</f>
        <v>Powerco</v>
      </c>
      <c r="C1326" s="60" t="str">
        <f>IFERROR('AU2017-EDB (Adjusted)'!F1336,)</f>
        <v>South Taranaki district</v>
      </c>
      <c r="D1326" s="65">
        <f>IFERROR('AU2017-EDB (Adjusted)'!H1336,)</f>
        <v>880</v>
      </c>
      <c r="E1326" s="65">
        <f>IFERROR('AU2017-EDB (Adjusted)'!I1336,)</f>
        <v>920</v>
      </c>
      <c r="F1326" s="65">
        <f>IFERROR('AU2017-EDB (Adjusted)'!J1336,)</f>
        <v>950</v>
      </c>
    </row>
    <row r="1327" spans="1:6" x14ac:dyDescent="0.25">
      <c r="A1327" s="60" t="str">
        <f>'AU2017-EDB (Adjusted)'!A1337</f>
        <v>Balgownie</v>
      </c>
      <c r="B1327" s="60" t="str">
        <f>'AU2017-EDB (Adjusted)'!E1337</f>
        <v>Powerco</v>
      </c>
      <c r="C1327" s="60" t="str">
        <f>IFERROR('AU2017-EDB (Adjusted)'!F1337,)</f>
        <v>Whanganui district</v>
      </c>
      <c r="D1327" s="65">
        <f>IFERROR('AU2017-EDB (Adjusted)'!H1337,)</f>
        <v>230</v>
      </c>
      <c r="E1327" s="65">
        <f>IFERROR('AU2017-EDB (Adjusted)'!I1337,)</f>
        <v>230</v>
      </c>
      <c r="F1327" s="65">
        <f>IFERROR('AU2017-EDB (Adjusted)'!J1337,)</f>
        <v>230</v>
      </c>
    </row>
    <row r="1328" spans="1:6" x14ac:dyDescent="0.25">
      <c r="A1328" s="60" t="str">
        <f>'AU2017-EDB (Adjusted)'!A1338</f>
        <v>Tawhero</v>
      </c>
      <c r="B1328" s="60" t="str">
        <f>'AU2017-EDB (Adjusted)'!E1338</f>
        <v>Powerco</v>
      </c>
      <c r="C1328" s="60" t="str">
        <f>IFERROR('AU2017-EDB (Adjusted)'!F1338,)</f>
        <v>Whanganui district</v>
      </c>
      <c r="D1328" s="65">
        <f>IFERROR('AU2017-EDB (Adjusted)'!H1338,)</f>
        <v>1930</v>
      </c>
      <c r="E1328" s="65">
        <f>IFERROR('AU2017-EDB (Adjusted)'!I1338,)</f>
        <v>1920</v>
      </c>
      <c r="F1328" s="65">
        <f>IFERROR('AU2017-EDB (Adjusted)'!J1338,)</f>
        <v>1920</v>
      </c>
    </row>
    <row r="1329" spans="1:6" x14ac:dyDescent="0.25">
      <c r="A1329" s="60" t="str">
        <f>'AU2017-EDB (Adjusted)'!A1339</f>
        <v>Patea</v>
      </c>
      <c r="B1329" s="60" t="str">
        <f>'AU2017-EDB (Adjusted)'!E1339</f>
        <v>Powerco</v>
      </c>
      <c r="C1329" s="60" t="str">
        <f>IFERROR('AU2017-EDB (Adjusted)'!F1339,)</f>
        <v>South Taranaki district</v>
      </c>
      <c r="D1329" s="65">
        <f>IFERROR('AU2017-EDB (Adjusted)'!H1339,)</f>
        <v>1100</v>
      </c>
      <c r="E1329" s="65">
        <f>IFERROR('AU2017-EDB (Adjusted)'!I1339,)</f>
        <v>1060</v>
      </c>
      <c r="F1329" s="65">
        <f>IFERROR('AU2017-EDB (Adjusted)'!J1339,)</f>
        <v>1020</v>
      </c>
    </row>
    <row r="1330" spans="1:6" x14ac:dyDescent="0.25">
      <c r="A1330" s="60" t="str">
        <f>'AU2017-EDB (Adjusted)'!A1340</f>
        <v>Ohakune</v>
      </c>
      <c r="B1330" s="60" t="str">
        <f>'AU2017-EDB (Adjusted)'!E1340</f>
        <v>The Lines Company</v>
      </c>
      <c r="C1330" s="60" t="str">
        <f>IFERROR('AU2017-EDB (Adjusted)'!F1340,)</f>
        <v>Ruapehu district</v>
      </c>
      <c r="D1330" s="65">
        <f>IFERROR('AU2017-EDB (Adjusted)'!H1340,)</f>
        <v>1140</v>
      </c>
      <c r="E1330" s="65">
        <f>IFERROR('AU2017-EDB (Adjusted)'!I1340,)</f>
        <v>1110</v>
      </c>
      <c r="F1330" s="65">
        <f>IFERROR('AU2017-EDB (Adjusted)'!J1340,)</f>
        <v>1060</v>
      </c>
    </row>
    <row r="1331" spans="1:6" x14ac:dyDescent="0.25">
      <c r="A1331" s="60" t="str">
        <f>'AU2017-EDB (Adjusted)'!A1341</f>
        <v>Lower Aramoho</v>
      </c>
      <c r="B1331" s="60" t="str">
        <f>'AU2017-EDB (Adjusted)'!E1341</f>
        <v>Powerco</v>
      </c>
      <c r="C1331" s="60" t="str">
        <f>IFERROR('AU2017-EDB (Adjusted)'!F1341,)</f>
        <v>Whanganui district</v>
      </c>
      <c r="D1331" s="65">
        <f>IFERROR('AU2017-EDB (Adjusted)'!H1341,)</f>
        <v>1800</v>
      </c>
      <c r="E1331" s="65">
        <f>IFERROR('AU2017-EDB (Adjusted)'!I1341,)</f>
        <v>1780</v>
      </c>
      <c r="F1331" s="65">
        <f>IFERROR('AU2017-EDB (Adjusted)'!J1341,)</f>
        <v>1760</v>
      </c>
    </row>
    <row r="1332" spans="1:6" x14ac:dyDescent="0.25">
      <c r="A1332" s="60" t="str">
        <f>'AU2017-EDB (Adjusted)'!A1342</f>
        <v>Upper Aramoho</v>
      </c>
      <c r="B1332" s="60" t="str">
        <f>'AU2017-EDB (Adjusted)'!E1342</f>
        <v>Powerco</v>
      </c>
      <c r="C1332" s="60" t="str">
        <f>IFERROR('AU2017-EDB (Adjusted)'!F1342,)</f>
        <v>Whanganui district</v>
      </c>
      <c r="D1332" s="65">
        <f>IFERROR('AU2017-EDB (Adjusted)'!H1342,)</f>
        <v>2020</v>
      </c>
      <c r="E1332" s="65">
        <f>IFERROR('AU2017-EDB (Adjusted)'!I1342,)</f>
        <v>1990</v>
      </c>
      <c r="F1332" s="65">
        <f>IFERROR('AU2017-EDB (Adjusted)'!J1342,)</f>
        <v>1960</v>
      </c>
    </row>
    <row r="1333" spans="1:6" x14ac:dyDescent="0.25">
      <c r="A1333" s="60" t="str">
        <f>'AU2017-EDB (Adjusted)'!A1343</f>
        <v>Williams Domain</v>
      </c>
      <c r="B1333" s="60" t="str">
        <f>'AU2017-EDB (Adjusted)'!E1343</f>
        <v>Powerco</v>
      </c>
      <c r="C1333" s="60" t="str">
        <f>IFERROR('AU2017-EDB (Adjusted)'!F1343,)</f>
        <v>Whanganui district</v>
      </c>
      <c r="D1333" s="65">
        <f>IFERROR('AU2017-EDB (Adjusted)'!H1343,)</f>
        <v>2200</v>
      </c>
      <c r="E1333" s="65">
        <f>IFERROR('AU2017-EDB (Adjusted)'!I1343,)</f>
        <v>2180</v>
      </c>
      <c r="F1333" s="65">
        <f>IFERROR('AU2017-EDB (Adjusted)'!J1343,)</f>
        <v>2170</v>
      </c>
    </row>
    <row r="1334" spans="1:6" x14ac:dyDescent="0.25">
      <c r="A1334" s="60" t="str">
        <f>'AU2017-EDB (Adjusted)'!A1344</f>
        <v>Wembley Park</v>
      </c>
      <c r="B1334" s="60" t="str">
        <f>'AU2017-EDB (Adjusted)'!E1344</f>
        <v>Powerco</v>
      </c>
      <c r="C1334" s="60" t="str">
        <f>IFERROR('AU2017-EDB (Adjusted)'!F1344,)</f>
        <v>Whanganui district</v>
      </c>
      <c r="D1334" s="65">
        <f>IFERROR('AU2017-EDB (Adjusted)'!H1344,)</f>
        <v>1670</v>
      </c>
      <c r="E1334" s="65">
        <f>IFERROR('AU2017-EDB (Adjusted)'!I1344,)</f>
        <v>1680</v>
      </c>
      <c r="F1334" s="65">
        <f>IFERROR('AU2017-EDB (Adjusted)'!J1344,)</f>
        <v>1680</v>
      </c>
    </row>
    <row r="1335" spans="1:6" x14ac:dyDescent="0.25">
      <c r="A1335" s="60" t="str">
        <f>'AU2017-EDB (Adjusted)'!A1345</f>
        <v>Seatoun Tunnel West</v>
      </c>
      <c r="B1335" s="60" t="str">
        <f>'AU2017-EDB (Adjusted)'!E1345</f>
        <v>Wellington Electricity</v>
      </c>
      <c r="C1335" s="60" t="str">
        <f>IFERROR('AU2017-EDB (Adjusted)'!F1345,)</f>
        <v>Wellington city</v>
      </c>
      <c r="D1335" s="65">
        <f>IFERROR('AU2017-EDB (Adjusted)'!H1345,)</f>
        <v>740</v>
      </c>
      <c r="E1335" s="65">
        <f>IFERROR('AU2017-EDB (Adjusted)'!I1345,)</f>
        <v>750</v>
      </c>
      <c r="F1335" s="65">
        <f>IFERROR('AU2017-EDB (Adjusted)'!J1345,)</f>
        <v>760</v>
      </c>
    </row>
    <row r="1336" spans="1:6" x14ac:dyDescent="0.25">
      <c r="A1336" s="60" t="str">
        <f>'AU2017-EDB (Adjusted)'!A1346</f>
        <v>Kowhai Park</v>
      </c>
      <c r="B1336" s="60" t="str">
        <f>'AU2017-EDB (Adjusted)'!E1346</f>
        <v>Powerco</v>
      </c>
      <c r="C1336" s="60" t="str">
        <f>IFERROR('AU2017-EDB (Adjusted)'!F1346,)</f>
        <v>Whanganui district</v>
      </c>
      <c r="D1336" s="65">
        <f>IFERROR('AU2017-EDB (Adjusted)'!H1346,)</f>
        <v>2120</v>
      </c>
      <c r="E1336" s="65">
        <f>IFERROR('AU2017-EDB (Adjusted)'!I1346,)</f>
        <v>2100</v>
      </c>
      <c r="F1336" s="65">
        <f>IFERROR('AU2017-EDB (Adjusted)'!J1346,)</f>
        <v>2080</v>
      </c>
    </row>
    <row r="1337" spans="1:6" x14ac:dyDescent="0.25">
      <c r="A1337" s="60" t="str">
        <f>'AU2017-EDB (Adjusted)'!A1347</f>
        <v>Bastia Hill</v>
      </c>
      <c r="B1337" s="60" t="str">
        <f>'AU2017-EDB (Adjusted)'!E1347</f>
        <v>Powerco</v>
      </c>
      <c r="C1337" s="60" t="str">
        <f>IFERROR('AU2017-EDB (Adjusted)'!F1347,)</f>
        <v>Whanganui district</v>
      </c>
      <c r="D1337" s="65">
        <f>IFERROR('AU2017-EDB (Adjusted)'!H1347,)</f>
        <v>690</v>
      </c>
      <c r="E1337" s="65">
        <f>IFERROR('AU2017-EDB (Adjusted)'!I1347,)</f>
        <v>700</v>
      </c>
      <c r="F1337" s="65">
        <f>IFERROR('AU2017-EDB (Adjusted)'!J1347,)</f>
        <v>710</v>
      </c>
    </row>
    <row r="1338" spans="1:6" x14ac:dyDescent="0.25">
      <c r="A1338" s="60" t="str">
        <f>'AU2017-EDB (Adjusted)'!A1348</f>
        <v>Durie Hill</v>
      </c>
      <c r="B1338" s="60" t="str">
        <f>'AU2017-EDB (Adjusted)'!E1348</f>
        <v>Powerco</v>
      </c>
      <c r="C1338" s="60" t="str">
        <f>IFERROR('AU2017-EDB (Adjusted)'!F1348,)</f>
        <v>Whanganui district</v>
      </c>
      <c r="D1338" s="65">
        <f>IFERROR('AU2017-EDB (Adjusted)'!H1348,)</f>
        <v>1550</v>
      </c>
      <c r="E1338" s="65">
        <f>IFERROR('AU2017-EDB (Adjusted)'!I1348,)</f>
        <v>1550</v>
      </c>
      <c r="F1338" s="65">
        <f>IFERROR('AU2017-EDB (Adjusted)'!J1348,)</f>
        <v>1550</v>
      </c>
    </row>
    <row r="1339" spans="1:6" x14ac:dyDescent="0.25">
      <c r="A1339" s="60" t="str">
        <f>'AU2017-EDB (Adjusted)'!A1349</f>
        <v>Nayland</v>
      </c>
      <c r="B1339" s="60" t="str">
        <f>'AU2017-EDB (Adjusted)'!E1349</f>
        <v>Network Tasman</v>
      </c>
      <c r="C1339" s="60" t="str">
        <f>IFERROR('AU2017-EDB (Adjusted)'!F1349,)</f>
        <v>Nelson city</v>
      </c>
      <c r="D1339" s="65">
        <f>IFERROR('AU2017-EDB (Adjusted)'!H1349,)</f>
        <v>900</v>
      </c>
      <c r="E1339" s="65">
        <f>IFERROR('AU2017-EDB (Adjusted)'!I1349,)</f>
        <v>920</v>
      </c>
      <c r="F1339" s="65">
        <f>IFERROR('AU2017-EDB (Adjusted)'!J1349,)</f>
        <v>920</v>
      </c>
    </row>
    <row r="1340" spans="1:6" x14ac:dyDescent="0.25">
      <c r="A1340" s="60" t="str">
        <f>'AU2017-EDB (Adjusted)'!A1350</f>
        <v>Putiki</v>
      </c>
      <c r="B1340" s="60" t="str">
        <f>'AU2017-EDB (Adjusted)'!E1350</f>
        <v>Powerco</v>
      </c>
      <c r="C1340" s="60" t="str">
        <f>IFERROR('AU2017-EDB (Adjusted)'!F1350,)</f>
        <v>Whanganui district</v>
      </c>
      <c r="D1340" s="65">
        <f>IFERROR('AU2017-EDB (Adjusted)'!H1350,)</f>
        <v>340</v>
      </c>
      <c r="E1340" s="65">
        <f>IFERROR('AU2017-EDB (Adjusted)'!I1350,)</f>
        <v>340</v>
      </c>
      <c r="F1340" s="65">
        <f>IFERROR('AU2017-EDB (Adjusted)'!J1350,)</f>
        <v>340</v>
      </c>
    </row>
    <row r="1341" spans="1:6" x14ac:dyDescent="0.25">
      <c r="A1341" s="60" t="str">
        <f>'AU2017-EDB (Adjusted)'!A1351</f>
        <v>Mangaweka</v>
      </c>
      <c r="B1341" s="60" t="str">
        <f>'AU2017-EDB (Adjusted)'!E1351</f>
        <v>Powerco</v>
      </c>
      <c r="C1341" s="60" t="str">
        <f>IFERROR('AU2017-EDB (Adjusted)'!F1351,)</f>
        <v>Rangitikei district</v>
      </c>
      <c r="D1341" s="65">
        <f>IFERROR('AU2017-EDB (Adjusted)'!H1351,)</f>
        <v>160</v>
      </c>
      <c r="E1341" s="65">
        <f>IFERROR('AU2017-EDB (Adjusted)'!I1351,)</f>
        <v>160</v>
      </c>
      <c r="F1341" s="65">
        <f>IFERROR('AU2017-EDB (Adjusted)'!J1351,)</f>
        <v>160</v>
      </c>
    </row>
    <row r="1342" spans="1:6" x14ac:dyDescent="0.25">
      <c r="A1342" s="60" t="str">
        <f>'AU2017-EDB (Adjusted)'!A1352</f>
        <v>Hunterville</v>
      </c>
      <c r="B1342" s="60" t="str">
        <f>'AU2017-EDB (Adjusted)'!E1352</f>
        <v>Powerco</v>
      </c>
      <c r="C1342" s="60" t="str">
        <f>IFERROR('AU2017-EDB (Adjusted)'!F1352,)</f>
        <v>Rangitikei district</v>
      </c>
      <c r="D1342" s="65">
        <f>IFERROR('AU2017-EDB (Adjusted)'!H1352,)</f>
        <v>420</v>
      </c>
      <c r="E1342" s="65">
        <f>IFERROR('AU2017-EDB (Adjusted)'!I1352,)</f>
        <v>400</v>
      </c>
      <c r="F1342" s="65">
        <f>IFERROR('AU2017-EDB (Adjusted)'!J1352,)</f>
        <v>390</v>
      </c>
    </row>
    <row r="1343" spans="1:6" x14ac:dyDescent="0.25">
      <c r="A1343" s="60" t="str">
        <f>'AU2017-EDB (Adjusted)'!A1353</f>
        <v>Ratana Community</v>
      </c>
      <c r="B1343" s="60" t="str">
        <f>'AU2017-EDB (Adjusted)'!E1353</f>
        <v>Powerco</v>
      </c>
      <c r="C1343" s="60" t="str">
        <f>IFERROR('AU2017-EDB (Adjusted)'!F1353,)</f>
        <v>Rangitikei district</v>
      </c>
      <c r="D1343" s="65">
        <f>IFERROR('AU2017-EDB (Adjusted)'!H1353,)</f>
        <v>340</v>
      </c>
      <c r="E1343" s="65">
        <f>IFERROR('AU2017-EDB (Adjusted)'!I1353,)</f>
        <v>330</v>
      </c>
      <c r="F1343" s="65">
        <f>IFERROR('AU2017-EDB (Adjusted)'!J1353,)</f>
        <v>320</v>
      </c>
    </row>
    <row r="1344" spans="1:6" x14ac:dyDescent="0.25">
      <c r="A1344" s="60" t="str">
        <f>'AU2017-EDB (Adjusted)'!A1354</f>
        <v>Bulls</v>
      </c>
      <c r="B1344" s="60" t="str">
        <f>'AU2017-EDB (Adjusted)'!E1354</f>
        <v>Powerco</v>
      </c>
      <c r="C1344" s="60" t="str">
        <f>IFERROR('AU2017-EDB (Adjusted)'!F1354,)</f>
        <v>Rangitikei district</v>
      </c>
      <c r="D1344" s="65">
        <f>IFERROR('AU2017-EDB (Adjusted)'!H1354,)</f>
        <v>1720</v>
      </c>
      <c r="E1344" s="65">
        <f>IFERROR('AU2017-EDB (Adjusted)'!I1354,)</f>
        <v>1730</v>
      </c>
      <c r="F1344" s="65">
        <f>IFERROR('AU2017-EDB (Adjusted)'!J1354,)</f>
        <v>1700</v>
      </c>
    </row>
    <row r="1345" spans="1:6" x14ac:dyDescent="0.25">
      <c r="A1345" s="60" t="str">
        <f>'AU2017-EDB (Adjusted)'!A1355</f>
        <v>Moawhango</v>
      </c>
      <c r="B1345" s="60" t="str">
        <f>'AU2017-EDB (Adjusted)'!E1355</f>
        <v>Powerco</v>
      </c>
      <c r="C1345" s="60" t="str">
        <f>IFERROR('AU2017-EDB (Adjusted)'!F1355,)</f>
        <v>Rangitikei district</v>
      </c>
      <c r="D1345" s="65">
        <f>IFERROR('AU2017-EDB (Adjusted)'!H1355,)</f>
        <v>680</v>
      </c>
      <c r="E1345" s="65">
        <f>IFERROR('AU2017-EDB (Adjusted)'!I1355,)</f>
        <v>680</v>
      </c>
      <c r="F1345" s="65">
        <f>IFERROR('AU2017-EDB (Adjusted)'!J1355,)</f>
        <v>670</v>
      </c>
    </row>
    <row r="1346" spans="1:6" x14ac:dyDescent="0.25">
      <c r="A1346" s="60" t="str">
        <f>'AU2017-EDB (Adjusted)'!A1356</f>
        <v>Pohonui-Porewa</v>
      </c>
      <c r="B1346" s="60" t="str">
        <f>'AU2017-EDB (Adjusted)'!E1356</f>
        <v>Powerco</v>
      </c>
      <c r="C1346" s="60" t="str">
        <f>IFERROR('AU2017-EDB (Adjusted)'!F1356,)</f>
        <v>Rangitikei district</v>
      </c>
      <c r="D1346" s="65">
        <f>IFERROR('AU2017-EDB (Adjusted)'!H1356,)</f>
        <v>2130</v>
      </c>
      <c r="E1346" s="65">
        <f>IFERROR('AU2017-EDB (Adjusted)'!I1356,)</f>
        <v>2120</v>
      </c>
      <c r="F1346" s="65">
        <f>IFERROR('AU2017-EDB (Adjusted)'!J1356,)</f>
        <v>2090</v>
      </c>
    </row>
    <row r="1347" spans="1:6" x14ac:dyDescent="0.25">
      <c r="A1347" s="60" t="str">
        <f>'AU2017-EDB (Adjusted)'!A1357</f>
        <v>Lake Alice</v>
      </c>
      <c r="B1347" s="60" t="str">
        <f>'AU2017-EDB (Adjusted)'!E1357</f>
        <v>Powerco</v>
      </c>
      <c r="C1347" s="60" t="str">
        <f>IFERROR('AU2017-EDB (Adjusted)'!F1357,)</f>
        <v>Rangitikei district</v>
      </c>
      <c r="D1347" s="65">
        <f>IFERROR('AU2017-EDB (Adjusted)'!H1357,)</f>
        <v>2840</v>
      </c>
      <c r="E1347" s="65">
        <f>IFERROR('AU2017-EDB (Adjusted)'!I1357,)</f>
        <v>2850</v>
      </c>
      <c r="F1347" s="65">
        <f>IFERROR('AU2017-EDB (Adjusted)'!J1357,)</f>
        <v>2850</v>
      </c>
    </row>
    <row r="1348" spans="1:6" x14ac:dyDescent="0.25">
      <c r="A1348" s="60" t="str">
        <f>'AU2017-EDB (Adjusted)'!A1358</f>
        <v>Koitiata</v>
      </c>
      <c r="B1348" s="60" t="str">
        <f>'AU2017-EDB (Adjusted)'!E1358</f>
        <v>Powerco</v>
      </c>
      <c r="C1348" s="60" t="str">
        <f>IFERROR('AU2017-EDB (Adjusted)'!F1358,)</f>
        <v>Rangitikei district</v>
      </c>
      <c r="D1348" s="65">
        <f>IFERROR('AU2017-EDB (Adjusted)'!H1358,)</f>
        <v>110</v>
      </c>
      <c r="E1348" s="65">
        <f>IFERROR('AU2017-EDB (Adjusted)'!I1358,)</f>
        <v>120</v>
      </c>
      <c r="F1348" s="65">
        <f>IFERROR('AU2017-EDB (Adjusted)'!J1358,)</f>
        <v>120</v>
      </c>
    </row>
    <row r="1349" spans="1:6" x14ac:dyDescent="0.25">
      <c r="A1349" s="60" t="str">
        <f>'AU2017-EDB (Adjusted)'!A1359</f>
        <v>Ashhurst</v>
      </c>
      <c r="B1349" s="60" t="str">
        <f>'AU2017-EDB (Adjusted)'!E1359</f>
        <v>Powerco</v>
      </c>
      <c r="C1349" s="60" t="str">
        <f>IFERROR('AU2017-EDB (Adjusted)'!F1359,)</f>
        <v>Palmerston North city</v>
      </c>
      <c r="D1349" s="65">
        <f>IFERROR('AU2017-EDB (Adjusted)'!H1359,)</f>
        <v>3120</v>
      </c>
      <c r="E1349" s="65">
        <f>IFERROR('AU2017-EDB (Adjusted)'!I1359,)</f>
        <v>3280</v>
      </c>
      <c r="F1349" s="65">
        <f>IFERROR('AU2017-EDB (Adjusted)'!J1359,)</f>
        <v>3400</v>
      </c>
    </row>
    <row r="1350" spans="1:6" x14ac:dyDescent="0.25">
      <c r="A1350" s="60" t="str">
        <f>'AU2017-EDB (Adjusted)'!A1360</f>
        <v>Stoney Creek</v>
      </c>
      <c r="B1350" s="60" t="str">
        <f>'AU2017-EDB (Adjusted)'!E1360</f>
        <v>Powerco</v>
      </c>
      <c r="C1350" s="60" t="str">
        <f>IFERROR('AU2017-EDB (Adjusted)'!F1360,)</f>
        <v>Palmerston North city</v>
      </c>
      <c r="D1350" s="65">
        <f>IFERROR('AU2017-EDB (Adjusted)'!H1360,)</f>
        <v>940</v>
      </c>
      <c r="E1350" s="65">
        <f>IFERROR('AU2017-EDB (Adjusted)'!I1360,)</f>
        <v>1000</v>
      </c>
      <c r="F1350" s="65">
        <f>IFERROR('AU2017-EDB (Adjusted)'!J1360,)</f>
        <v>1050</v>
      </c>
    </row>
    <row r="1351" spans="1:6" x14ac:dyDescent="0.25">
      <c r="A1351" s="60" t="str">
        <f>'AU2017-EDB (Adjusted)'!A1361</f>
        <v>Taihape</v>
      </c>
      <c r="B1351" s="60" t="str">
        <f>'AU2017-EDB (Adjusted)'!E1361</f>
        <v>Powerco</v>
      </c>
      <c r="C1351" s="60" t="str">
        <f>IFERROR('AU2017-EDB (Adjusted)'!F1361,)</f>
        <v>Rangitikei district</v>
      </c>
      <c r="D1351" s="65">
        <f>IFERROR('AU2017-EDB (Adjusted)'!H1361,)</f>
        <v>1660</v>
      </c>
      <c r="E1351" s="65">
        <f>IFERROR('AU2017-EDB (Adjusted)'!I1361,)</f>
        <v>1660</v>
      </c>
      <c r="F1351" s="65">
        <f>IFERROR('AU2017-EDB (Adjusted)'!J1361,)</f>
        <v>1630</v>
      </c>
    </row>
    <row r="1352" spans="1:6" x14ac:dyDescent="0.25">
      <c r="A1352" s="60" t="str">
        <f>'AU2017-EDB (Adjusted)'!A1362</f>
        <v>Whakarongo</v>
      </c>
      <c r="B1352" s="60" t="str">
        <f>'AU2017-EDB (Adjusted)'!E1362</f>
        <v>Powerco</v>
      </c>
      <c r="C1352" s="60" t="str">
        <f>IFERROR('AU2017-EDB (Adjusted)'!F1362,)</f>
        <v>Palmerston North city</v>
      </c>
      <c r="D1352" s="65">
        <f>IFERROR('AU2017-EDB (Adjusted)'!H1362,)</f>
        <v>1150</v>
      </c>
      <c r="E1352" s="65">
        <f>IFERROR('AU2017-EDB (Adjusted)'!I1362,)</f>
        <v>1680</v>
      </c>
      <c r="F1352" s="65">
        <f>IFERROR('AU2017-EDB (Adjusted)'!J1362,)</f>
        <v>2230</v>
      </c>
    </row>
    <row r="1353" spans="1:6" x14ac:dyDescent="0.25">
      <c r="A1353" s="60" t="str">
        <f>'AU2017-EDB (Adjusted)'!A1363</f>
        <v>Feilding West</v>
      </c>
      <c r="B1353" s="60" t="str">
        <f>'AU2017-EDB (Adjusted)'!E1363</f>
        <v>Powerco</v>
      </c>
      <c r="C1353" s="60" t="str">
        <f>IFERROR('AU2017-EDB (Adjusted)'!F1363,)</f>
        <v>Manawatu district</v>
      </c>
      <c r="D1353" s="65">
        <f>IFERROR('AU2017-EDB (Adjusted)'!H1363,)</f>
        <v>4070</v>
      </c>
      <c r="E1353" s="65">
        <f>IFERROR('AU2017-EDB (Adjusted)'!I1363,)</f>
        <v>4120</v>
      </c>
      <c r="F1353" s="65">
        <f>IFERROR('AU2017-EDB (Adjusted)'!J1363,)</f>
        <v>4170</v>
      </c>
    </row>
    <row r="1354" spans="1:6" x14ac:dyDescent="0.25">
      <c r="A1354" s="60" t="str">
        <f>'AU2017-EDB (Adjusted)'!A1364</f>
        <v>Maewa</v>
      </c>
      <c r="B1354" s="60" t="str">
        <f>'AU2017-EDB (Adjusted)'!E1364</f>
        <v>Powerco</v>
      </c>
      <c r="C1354" s="60" t="str">
        <f>IFERROR('AU2017-EDB (Adjusted)'!F1364,)</f>
        <v>Manawatu district</v>
      </c>
      <c r="D1354" s="65">
        <f>IFERROR('AU2017-EDB (Adjusted)'!H1364,)</f>
        <v>1380</v>
      </c>
      <c r="E1354" s="65">
        <f>IFERROR('AU2017-EDB (Adjusted)'!I1364,)</f>
        <v>1580</v>
      </c>
      <c r="F1354" s="65">
        <f>IFERROR('AU2017-EDB (Adjusted)'!J1364,)</f>
        <v>1770</v>
      </c>
    </row>
    <row r="1355" spans="1:6" x14ac:dyDescent="0.25">
      <c r="A1355" s="60" t="str">
        <f>'AU2017-EDB (Adjusted)'!A1365</f>
        <v>Halcombe</v>
      </c>
      <c r="B1355" s="60" t="str">
        <f>'AU2017-EDB (Adjusted)'!E1365</f>
        <v>Powerco</v>
      </c>
      <c r="C1355" s="60" t="str">
        <f>IFERROR('AU2017-EDB (Adjusted)'!F1365,)</f>
        <v>Manawatu district</v>
      </c>
      <c r="D1355" s="65">
        <f>IFERROR('AU2017-EDB (Adjusted)'!H1365,)</f>
        <v>620</v>
      </c>
      <c r="E1355" s="65">
        <f>IFERROR('AU2017-EDB (Adjusted)'!I1365,)</f>
        <v>680</v>
      </c>
      <c r="F1355" s="65">
        <f>IFERROR('AU2017-EDB (Adjusted)'!J1365,)</f>
        <v>750</v>
      </c>
    </row>
    <row r="1356" spans="1:6" x14ac:dyDescent="0.25">
      <c r="A1356" s="60" t="str">
        <f>'AU2017-EDB (Adjusted)'!A1366</f>
        <v>Oaklands West</v>
      </c>
      <c r="B1356" s="60" t="str">
        <f>'AU2017-EDB (Adjusted)'!E1366</f>
        <v>Orion NZ</v>
      </c>
      <c r="C1356" s="60" t="str">
        <f>IFERROR('AU2017-EDB (Adjusted)'!F1366,)</f>
        <v>Christchurch city</v>
      </c>
      <c r="D1356" s="65">
        <f>IFERROR('AU2017-EDB (Adjusted)'!H1366,)</f>
        <v>2600</v>
      </c>
      <c r="E1356" s="65">
        <f>IFERROR('AU2017-EDB (Adjusted)'!I1366,)</f>
        <v>2690</v>
      </c>
      <c r="F1356" s="65">
        <f>IFERROR('AU2017-EDB (Adjusted)'!J1366,)</f>
        <v>2770</v>
      </c>
    </row>
    <row r="1357" spans="1:6" x14ac:dyDescent="0.25">
      <c r="A1357" s="60" t="str">
        <f>'AU2017-EDB (Adjusted)'!A1367</f>
        <v>Feilding East</v>
      </c>
      <c r="B1357" s="60" t="str">
        <f>'AU2017-EDB (Adjusted)'!E1367</f>
        <v>Powerco</v>
      </c>
      <c r="C1357" s="60" t="str">
        <f>IFERROR('AU2017-EDB (Adjusted)'!F1367,)</f>
        <v>Manawatu district</v>
      </c>
      <c r="D1357" s="65">
        <f>IFERROR('AU2017-EDB (Adjusted)'!H1367,)</f>
        <v>3120</v>
      </c>
      <c r="E1357" s="65">
        <f>IFERROR('AU2017-EDB (Adjusted)'!I1367,)</f>
        <v>3160</v>
      </c>
      <c r="F1357" s="65">
        <f>IFERROR('AU2017-EDB (Adjusted)'!J1367,)</f>
        <v>3190</v>
      </c>
    </row>
    <row r="1358" spans="1:6" x14ac:dyDescent="0.25">
      <c r="A1358" s="60" t="str">
        <f>'AU2017-EDB (Adjusted)'!A1368</f>
        <v>Rongotea</v>
      </c>
      <c r="B1358" s="60" t="str">
        <f>'AU2017-EDB (Adjusted)'!E1368</f>
        <v>Powerco</v>
      </c>
      <c r="C1358" s="60" t="str">
        <f>IFERROR('AU2017-EDB (Adjusted)'!F1368,)</f>
        <v>Manawatu district</v>
      </c>
      <c r="D1358" s="65">
        <f>IFERROR('AU2017-EDB (Adjusted)'!H1368,)</f>
        <v>640</v>
      </c>
      <c r="E1358" s="65">
        <f>IFERROR('AU2017-EDB (Adjusted)'!I1368,)</f>
        <v>660</v>
      </c>
      <c r="F1358" s="65">
        <f>IFERROR('AU2017-EDB (Adjusted)'!J1368,)</f>
        <v>680</v>
      </c>
    </row>
    <row r="1359" spans="1:6" x14ac:dyDescent="0.25">
      <c r="A1359" s="60" t="str">
        <f>'AU2017-EDB (Adjusted)'!A1369</f>
        <v>Tangimoana</v>
      </c>
      <c r="B1359" s="60" t="str">
        <f>'AU2017-EDB (Adjusted)'!E1369</f>
        <v>Powerco</v>
      </c>
      <c r="C1359" s="60" t="str">
        <f>IFERROR('AU2017-EDB (Adjusted)'!F1369,)</f>
        <v>Manawatu district</v>
      </c>
      <c r="D1359" s="65">
        <f>IFERROR('AU2017-EDB (Adjusted)'!H1369,)</f>
        <v>210</v>
      </c>
      <c r="E1359" s="65">
        <f>IFERROR('AU2017-EDB (Adjusted)'!I1369,)</f>
        <v>210</v>
      </c>
      <c r="F1359" s="65">
        <f>IFERROR('AU2017-EDB (Adjusted)'!J1369,)</f>
        <v>220</v>
      </c>
    </row>
    <row r="1360" spans="1:6" x14ac:dyDescent="0.25">
      <c r="A1360" s="60" t="str">
        <f>'AU2017-EDB (Adjusted)'!A1370</f>
        <v>Himatangi Beach</v>
      </c>
      <c r="B1360" s="60" t="str">
        <f>'AU2017-EDB (Adjusted)'!E1370</f>
        <v>Powerco</v>
      </c>
      <c r="C1360" s="60" t="str">
        <f>IFERROR('AU2017-EDB (Adjusted)'!F1370,)</f>
        <v>Manawatu district</v>
      </c>
      <c r="D1360" s="65">
        <f>IFERROR('AU2017-EDB (Adjusted)'!H1370,)</f>
        <v>460</v>
      </c>
      <c r="E1360" s="65">
        <f>IFERROR('AU2017-EDB (Adjusted)'!I1370,)</f>
        <v>470</v>
      </c>
      <c r="F1360" s="65">
        <f>IFERROR('AU2017-EDB (Adjusted)'!J1370,)</f>
        <v>480</v>
      </c>
    </row>
    <row r="1361" spans="1:6" x14ac:dyDescent="0.25">
      <c r="A1361" s="60" t="str">
        <f>'AU2017-EDB (Adjusted)'!A1371</f>
        <v>Oaklands East</v>
      </c>
      <c r="B1361" s="60" t="str">
        <f>'AU2017-EDB (Adjusted)'!E1371</f>
        <v>Orion NZ</v>
      </c>
      <c r="C1361" s="60" t="str">
        <f>IFERROR('AU2017-EDB (Adjusted)'!F1371,)</f>
        <v>Christchurch city</v>
      </c>
      <c r="D1361" s="65">
        <f>IFERROR('AU2017-EDB (Adjusted)'!H1371,)</f>
        <v>3660</v>
      </c>
      <c r="E1361" s="65">
        <f>IFERROR('AU2017-EDB (Adjusted)'!I1371,)</f>
        <v>3760</v>
      </c>
      <c r="F1361" s="65">
        <f>IFERROR('AU2017-EDB (Adjusted)'!J1371,)</f>
        <v>3860</v>
      </c>
    </row>
    <row r="1362" spans="1:6" x14ac:dyDescent="0.25">
      <c r="A1362" s="60" t="str">
        <f>'AU2017-EDB (Adjusted)'!A1372</f>
        <v>Foxton Beach</v>
      </c>
      <c r="B1362" s="60" t="str">
        <f>'AU2017-EDB (Adjusted)'!E1372</f>
        <v>Electra</v>
      </c>
      <c r="C1362" s="60" t="str">
        <f>IFERROR('AU2017-EDB (Adjusted)'!F1372,)</f>
        <v>Horowhenua district</v>
      </c>
      <c r="D1362" s="65">
        <f>IFERROR('AU2017-EDB (Adjusted)'!H1372,)</f>
        <v>1800</v>
      </c>
      <c r="E1362" s="65">
        <f>IFERROR('AU2017-EDB (Adjusted)'!I1372,)</f>
        <v>1780</v>
      </c>
      <c r="F1362" s="65">
        <f>IFERROR('AU2017-EDB (Adjusted)'!J1372,)</f>
        <v>1750</v>
      </c>
    </row>
    <row r="1363" spans="1:6" x14ac:dyDescent="0.25">
      <c r="A1363" s="60" t="str">
        <f>'AU2017-EDB (Adjusted)'!A1373</f>
        <v>Rakiraki</v>
      </c>
      <c r="B1363" s="60" t="str">
        <f>'AU2017-EDB (Adjusted)'!E1373</f>
        <v>Powerco</v>
      </c>
      <c r="C1363" s="60" t="str">
        <f>IFERROR('AU2017-EDB (Adjusted)'!F1373,)</f>
        <v>Manawatu district</v>
      </c>
      <c r="D1363" s="65">
        <f>IFERROR('AU2017-EDB (Adjusted)'!H1373,)</f>
        <v>350</v>
      </c>
      <c r="E1363" s="65">
        <f>IFERROR('AU2017-EDB (Adjusted)'!I1373,)</f>
        <v>370</v>
      </c>
      <c r="F1363" s="65">
        <f>IFERROR('AU2017-EDB (Adjusted)'!J1373,)</f>
        <v>380</v>
      </c>
    </row>
    <row r="1364" spans="1:6" x14ac:dyDescent="0.25">
      <c r="A1364" s="60" t="str">
        <f>'AU2017-EDB (Adjusted)'!A1374</f>
        <v>Ohakea</v>
      </c>
      <c r="B1364" s="60" t="str">
        <f>'AU2017-EDB (Adjusted)'!E1374</f>
        <v>Powerco</v>
      </c>
      <c r="C1364" s="60" t="str">
        <f>IFERROR('AU2017-EDB (Adjusted)'!F1374,)</f>
        <v>Manawatu district</v>
      </c>
      <c r="D1364" s="65">
        <f>IFERROR('AU2017-EDB (Adjusted)'!H1374,)</f>
        <v>320</v>
      </c>
      <c r="E1364" s="65">
        <f>IFERROR('AU2017-EDB (Adjusted)'!I1374,)</f>
        <v>320</v>
      </c>
      <c r="F1364" s="65">
        <f>IFERROR('AU2017-EDB (Adjusted)'!J1374,)</f>
        <v>320</v>
      </c>
    </row>
    <row r="1365" spans="1:6" x14ac:dyDescent="0.25">
      <c r="A1365" s="60" t="str">
        <f>'AU2017-EDB (Adjusted)'!A1375</f>
        <v>Kairanga</v>
      </c>
      <c r="B1365" s="60" t="str">
        <f>'AU2017-EDB (Adjusted)'!E1375</f>
        <v>Powerco</v>
      </c>
      <c r="C1365" s="60" t="str">
        <f>IFERROR('AU2017-EDB (Adjusted)'!F1375,)</f>
        <v>Palmerston North city</v>
      </c>
      <c r="D1365" s="65">
        <f>IFERROR('AU2017-EDB (Adjusted)'!H1375,)</f>
        <v>910</v>
      </c>
      <c r="E1365" s="65">
        <f>IFERROR('AU2017-EDB (Adjusted)'!I1375,)</f>
        <v>910</v>
      </c>
      <c r="F1365" s="65">
        <f>IFERROR('AU2017-EDB (Adjusted)'!J1375,)</f>
        <v>920</v>
      </c>
    </row>
    <row r="1366" spans="1:6" x14ac:dyDescent="0.25">
      <c r="A1366" s="60" t="str">
        <f>'AU2017-EDB (Adjusted)'!A1376</f>
        <v>Longburn</v>
      </c>
      <c r="B1366" s="60" t="str">
        <f>'AU2017-EDB (Adjusted)'!E1376</f>
        <v>Powerco</v>
      </c>
      <c r="C1366" s="60" t="str">
        <f>IFERROR('AU2017-EDB (Adjusted)'!F1376,)</f>
        <v>Palmerston North city</v>
      </c>
      <c r="D1366" s="65">
        <f>IFERROR('AU2017-EDB (Adjusted)'!H1376,)</f>
        <v>710</v>
      </c>
      <c r="E1366" s="65">
        <f>IFERROR('AU2017-EDB (Adjusted)'!I1376,)</f>
        <v>750</v>
      </c>
      <c r="F1366" s="65">
        <f>IFERROR('AU2017-EDB (Adjusted)'!J1376,)</f>
        <v>780</v>
      </c>
    </row>
    <row r="1367" spans="1:6" x14ac:dyDescent="0.25">
      <c r="A1367" s="60" t="str">
        <f>'AU2017-EDB (Adjusted)'!A1377</f>
        <v>Linton Military Camp</v>
      </c>
      <c r="B1367" s="60" t="str">
        <f>'AU2017-EDB (Adjusted)'!E1377</f>
        <v>Powerco</v>
      </c>
      <c r="C1367" s="60" t="str">
        <f>IFERROR('AU2017-EDB (Adjusted)'!F1377,)</f>
        <v>Palmerston North city</v>
      </c>
      <c r="D1367" s="65">
        <f>IFERROR('AU2017-EDB (Adjusted)'!H1377,)</f>
        <v>1810</v>
      </c>
      <c r="E1367" s="65">
        <f>IFERROR('AU2017-EDB (Adjusted)'!I1377,)</f>
        <v>1900</v>
      </c>
      <c r="F1367" s="65">
        <f>IFERROR('AU2017-EDB (Adjusted)'!J1377,)</f>
        <v>1930</v>
      </c>
    </row>
    <row r="1368" spans="1:6" x14ac:dyDescent="0.25">
      <c r="A1368" s="60" t="str">
        <f>'AU2017-EDB (Adjusted)'!A1378</f>
        <v>Massey University</v>
      </c>
      <c r="B1368" s="60" t="str">
        <f>'AU2017-EDB (Adjusted)'!E1378</f>
        <v>Powerco</v>
      </c>
      <c r="C1368" s="60" t="str">
        <f>IFERROR('AU2017-EDB (Adjusted)'!F1378,)</f>
        <v>Palmerston North city</v>
      </c>
      <c r="D1368" s="65">
        <f>IFERROR('AU2017-EDB (Adjusted)'!H1378,)</f>
        <v>870</v>
      </c>
      <c r="E1368" s="65">
        <f>IFERROR('AU2017-EDB (Adjusted)'!I1378,)</f>
        <v>920</v>
      </c>
      <c r="F1368" s="65">
        <f>IFERROR('AU2017-EDB (Adjusted)'!J1378,)</f>
        <v>970</v>
      </c>
    </row>
    <row r="1369" spans="1:6" x14ac:dyDescent="0.25">
      <c r="A1369" s="60" t="str">
        <f>'AU2017-EDB (Adjusted)'!A1379</f>
        <v>Milson</v>
      </c>
      <c r="B1369" s="60" t="str">
        <f>'AU2017-EDB (Adjusted)'!E1379</f>
        <v>Powerco</v>
      </c>
      <c r="C1369" s="60" t="str">
        <f>IFERROR('AU2017-EDB (Adjusted)'!F1379,)</f>
        <v>Palmerston North city</v>
      </c>
      <c r="D1369" s="65">
        <f>IFERROR('AU2017-EDB (Adjusted)'!H1379,)</f>
        <v>5890</v>
      </c>
      <c r="E1369" s="65">
        <f>IFERROR('AU2017-EDB (Adjusted)'!I1379,)</f>
        <v>5980</v>
      </c>
      <c r="F1369" s="65">
        <f>IFERROR('AU2017-EDB (Adjusted)'!J1379,)</f>
        <v>6000</v>
      </c>
    </row>
    <row r="1370" spans="1:6" x14ac:dyDescent="0.25">
      <c r="A1370" s="60" t="str">
        <f>'AU2017-EDB (Adjusted)'!A1380</f>
        <v>Kelvin Grove</v>
      </c>
      <c r="B1370" s="60" t="str">
        <f>'AU2017-EDB (Adjusted)'!E1380</f>
        <v>Powerco</v>
      </c>
      <c r="C1370" s="60" t="str">
        <f>IFERROR('AU2017-EDB (Adjusted)'!F1380,)</f>
        <v>Palmerston North city</v>
      </c>
      <c r="D1370" s="65">
        <f>IFERROR('AU2017-EDB (Adjusted)'!H1380,)</f>
        <v>7690</v>
      </c>
      <c r="E1370" s="65">
        <f>IFERROR('AU2017-EDB (Adjusted)'!I1380,)</f>
        <v>7950</v>
      </c>
      <c r="F1370" s="65">
        <f>IFERROR('AU2017-EDB (Adjusted)'!J1380,)</f>
        <v>8020</v>
      </c>
    </row>
    <row r="1371" spans="1:6" x14ac:dyDescent="0.25">
      <c r="A1371" s="60" t="str">
        <f>'AU2017-EDB (Adjusted)'!A1381</f>
        <v>Highbury</v>
      </c>
      <c r="B1371" s="60" t="str">
        <f>'AU2017-EDB (Adjusted)'!E1381</f>
        <v>Powerco</v>
      </c>
      <c r="C1371" s="60" t="str">
        <f>IFERROR('AU2017-EDB (Adjusted)'!F1381,)</f>
        <v>Palmerston North city</v>
      </c>
      <c r="D1371" s="65">
        <f>IFERROR('AU2017-EDB (Adjusted)'!H1381,)</f>
        <v>3370</v>
      </c>
      <c r="E1371" s="65">
        <f>IFERROR('AU2017-EDB (Adjusted)'!I1381,)</f>
        <v>3420</v>
      </c>
      <c r="F1371" s="65">
        <f>IFERROR('AU2017-EDB (Adjusted)'!J1381,)</f>
        <v>3450</v>
      </c>
    </row>
    <row r="1372" spans="1:6" x14ac:dyDescent="0.25">
      <c r="A1372" s="60" t="str">
        <f>'AU2017-EDB (Adjusted)'!A1382</f>
        <v>Westbrook</v>
      </c>
      <c r="B1372" s="60" t="str">
        <f>'AU2017-EDB (Adjusted)'!E1382</f>
        <v>Powerco</v>
      </c>
      <c r="C1372" s="60" t="str">
        <f>IFERROR('AU2017-EDB (Adjusted)'!F1382,)</f>
        <v>Palmerston North city</v>
      </c>
      <c r="D1372" s="65">
        <f>IFERROR('AU2017-EDB (Adjusted)'!H1382,)</f>
        <v>4310</v>
      </c>
      <c r="E1372" s="65">
        <f>IFERROR('AU2017-EDB (Adjusted)'!I1382,)</f>
        <v>4600</v>
      </c>
      <c r="F1372" s="65">
        <f>IFERROR('AU2017-EDB (Adjusted)'!J1382,)</f>
        <v>5110</v>
      </c>
    </row>
    <row r="1373" spans="1:6" x14ac:dyDescent="0.25">
      <c r="A1373" s="60" t="str">
        <f>'AU2017-EDB (Adjusted)'!A1383</f>
        <v>Palmerston North Central</v>
      </c>
      <c r="B1373" s="60" t="str">
        <f>'AU2017-EDB (Adjusted)'!E1383</f>
        <v>Powerco</v>
      </c>
      <c r="C1373" s="60" t="str">
        <f>IFERROR('AU2017-EDB (Adjusted)'!F1383,)</f>
        <v>Palmerston North city</v>
      </c>
      <c r="D1373" s="65">
        <f>IFERROR('AU2017-EDB (Adjusted)'!H1383,)</f>
        <v>3200</v>
      </c>
      <c r="E1373" s="65">
        <f>IFERROR('AU2017-EDB (Adjusted)'!I1383,)</f>
        <v>3270</v>
      </c>
      <c r="F1373" s="65">
        <f>IFERROR('AU2017-EDB (Adjusted)'!J1383,)</f>
        <v>3340</v>
      </c>
    </row>
    <row r="1374" spans="1:6" x14ac:dyDescent="0.25">
      <c r="A1374" s="60" t="str">
        <f>'AU2017-EDB (Adjusted)'!A1384</f>
        <v>Awapuni North</v>
      </c>
      <c r="B1374" s="60" t="str">
        <f>'AU2017-EDB (Adjusted)'!E1384</f>
        <v>Powerco</v>
      </c>
      <c r="C1374" s="60" t="str">
        <f>IFERROR('AU2017-EDB (Adjusted)'!F1384,)</f>
        <v>Palmerston North city</v>
      </c>
      <c r="D1374" s="65">
        <f>IFERROR('AU2017-EDB (Adjusted)'!H1384,)</f>
        <v>3570</v>
      </c>
      <c r="E1374" s="65">
        <f>IFERROR('AU2017-EDB (Adjusted)'!I1384,)</f>
        <v>3600</v>
      </c>
      <c r="F1374" s="65">
        <f>IFERROR('AU2017-EDB (Adjusted)'!J1384,)</f>
        <v>3570</v>
      </c>
    </row>
    <row r="1375" spans="1:6" x14ac:dyDescent="0.25">
      <c r="A1375" s="60" t="str">
        <f>'AU2017-EDB (Adjusted)'!A1385</f>
        <v>Awapuni West</v>
      </c>
      <c r="B1375" s="60" t="str">
        <f>'AU2017-EDB (Adjusted)'!E1385</f>
        <v>Powerco</v>
      </c>
      <c r="C1375" s="60" t="str">
        <f>IFERROR('AU2017-EDB (Adjusted)'!F1385,)</f>
        <v>Palmerston North city</v>
      </c>
      <c r="D1375" s="65">
        <f>IFERROR('AU2017-EDB (Adjusted)'!H1385,)</f>
        <v>1570</v>
      </c>
      <c r="E1375" s="65">
        <f>IFERROR('AU2017-EDB (Adjusted)'!I1385,)</f>
        <v>1720</v>
      </c>
      <c r="F1375" s="65">
        <f>IFERROR('AU2017-EDB (Adjusted)'!J1385,)</f>
        <v>1980</v>
      </c>
    </row>
    <row r="1376" spans="1:6" x14ac:dyDescent="0.25">
      <c r="A1376" s="60" t="str">
        <f>'AU2017-EDB (Adjusted)'!A1386</f>
        <v>Awapuni South</v>
      </c>
      <c r="B1376" s="60" t="str">
        <f>'AU2017-EDB (Adjusted)'!E1386</f>
        <v>Powerco</v>
      </c>
      <c r="C1376" s="60" t="str">
        <f>IFERROR('AU2017-EDB (Adjusted)'!F1386,)</f>
        <v>Palmerston North city</v>
      </c>
      <c r="D1376" s="65">
        <f>IFERROR('AU2017-EDB (Adjusted)'!H1386,)</f>
        <v>3520</v>
      </c>
      <c r="E1376" s="65">
        <f>IFERROR('AU2017-EDB (Adjusted)'!I1386,)</f>
        <v>3660</v>
      </c>
      <c r="F1376" s="65">
        <f>IFERROR('AU2017-EDB (Adjusted)'!J1386,)</f>
        <v>3740</v>
      </c>
    </row>
    <row r="1377" spans="1:6" x14ac:dyDescent="0.25">
      <c r="A1377" s="60" t="str">
        <f>'AU2017-EDB (Adjusted)'!A1387</f>
        <v>Hokowhitu East</v>
      </c>
      <c r="B1377" s="60" t="str">
        <f>'AU2017-EDB (Adjusted)'!E1387</f>
        <v>Powerco</v>
      </c>
      <c r="C1377" s="60" t="str">
        <f>IFERROR('AU2017-EDB (Adjusted)'!F1387,)</f>
        <v>Palmerston North city</v>
      </c>
      <c r="D1377" s="65">
        <f>IFERROR('AU2017-EDB (Adjusted)'!H1387,)</f>
        <v>5380</v>
      </c>
      <c r="E1377" s="65">
        <f>IFERROR('AU2017-EDB (Adjusted)'!I1387,)</f>
        <v>5510</v>
      </c>
      <c r="F1377" s="65">
        <f>IFERROR('AU2017-EDB (Adjusted)'!J1387,)</f>
        <v>5590</v>
      </c>
    </row>
    <row r="1378" spans="1:6" x14ac:dyDescent="0.25">
      <c r="A1378" s="60" t="str">
        <f>'AU2017-EDB (Adjusted)'!A1388</f>
        <v>Aokautere</v>
      </c>
      <c r="B1378" s="60" t="str">
        <f>'AU2017-EDB (Adjusted)'!E1388</f>
        <v>Powerco</v>
      </c>
      <c r="C1378" s="60" t="str">
        <f>IFERROR('AU2017-EDB (Adjusted)'!F1388,)</f>
        <v>Palmerston North city</v>
      </c>
      <c r="D1378" s="65">
        <f>IFERROR('AU2017-EDB (Adjusted)'!H1388,)</f>
        <v>3900</v>
      </c>
      <c r="E1378" s="65">
        <f>IFERROR('AU2017-EDB (Adjusted)'!I1388,)</f>
        <v>4170</v>
      </c>
      <c r="F1378" s="65">
        <f>IFERROR('AU2017-EDB (Adjusted)'!J1388,)</f>
        <v>4440</v>
      </c>
    </row>
    <row r="1379" spans="1:6" x14ac:dyDescent="0.25">
      <c r="A1379" s="60" t="str">
        <f>'AU2017-EDB (Adjusted)'!A1389</f>
        <v>Levin West</v>
      </c>
      <c r="B1379" s="60" t="str">
        <f>'AU2017-EDB (Adjusted)'!E1389</f>
        <v>Electra</v>
      </c>
      <c r="C1379" s="60" t="str">
        <f>IFERROR('AU2017-EDB (Adjusted)'!F1389,)</f>
        <v>Horowhenua district</v>
      </c>
      <c r="D1379" s="65">
        <f>IFERROR('AU2017-EDB (Adjusted)'!H1389,)</f>
        <v>2850</v>
      </c>
      <c r="E1379" s="65">
        <f>IFERROR('AU2017-EDB (Adjusted)'!I1389,)</f>
        <v>2830</v>
      </c>
      <c r="F1379" s="65">
        <f>IFERROR('AU2017-EDB (Adjusted)'!J1389,)</f>
        <v>2790</v>
      </c>
    </row>
    <row r="1380" spans="1:6" x14ac:dyDescent="0.25">
      <c r="A1380" s="60" t="str">
        <f>'AU2017-EDB (Adjusted)'!A1390</f>
        <v>Waikanae East</v>
      </c>
      <c r="B1380" s="60" t="str">
        <f>'AU2017-EDB (Adjusted)'!E1390</f>
        <v>Electra</v>
      </c>
      <c r="C1380" s="60" t="str">
        <f>IFERROR('AU2017-EDB (Adjusted)'!F1390,)</f>
        <v>Kapiti Coast district</v>
      </c>
      <c r="D1380" s="65">
        <f>IFERROR('AU2017-EDB (Adjusted)'!H1390,)</f>
        <v>2280</v>
      </c>
      <c r="E1380" s="65">
        <f>IFERROR('AU2017-EDB (Adjusted)'!I1390,)</f>
        <v>2320</v>
      </c>
      <c r="F1380" s="65">
        <f>IFERROR('AU2017-EDB (Adjusted)'!J1390,)</f>
        <v>2370</v>
      </c>
    </row>
    <row r="1381" spans="1:6" x14ac:dyDescent="0.25">
      <c r="A1381" s="60" t="str">
        <f>'AU2017-EDB (Adjusted)'!A1391</f>
        <v>Waikanae West</v>
      </c>
      <c r="B1381" s="60" t="str">
        <f>'AU2017-EDB (Adjusted)'!E1391</f>
        <v>Electra</v>
      </c>
      <c r="C1381" s="60" t="str">
        <f>IFERROR('AU2017-EDB (Adjusted)'!F1391,)</f>
        <v>Kapiti Coast district</v>
      </c>
      <c r="D1381" s="65">
        <f>IFERROR('AU2017-EDB (Adjusted)'!H1391,)</f>
        <v>4050</v>
      </c>
      <c r="E1381" s="65">
        <f>IFERROR('AU2017-EDB (Adjusted)'!I1391,)</f>
        <v>4410</v>
      </c>
      <c r="F1381" s="65">
        <f>IFERROR('AU2017-EDB (Adjusted)'!J1391,)</f>
        <v>4780</v>
      </c>
    </row>
    <row r="1382" spans="1:6" x14ac:dyDescent="0.25">
      <c r="A1382" s="60" t="str">
        <f>'AU2017-EDB (Adjusted)'!A1392</f>
        <v>Tokomaru</v>
      </c>
      <c r="B1382" s="60" t="str">
        <f>'AU2017-EDB (Adjusted)'!E1392</f>
        <v>Electra</v>
      </c>
      <c r="C1382" s="60" t="str">
        <f>IFERROR('AU2017-EDB (Adjusted)'!F1392,)</f>
        <v>Horowhenua district</v>
      </c>
      <c r="D1382" s="65">
        <f>IFERROR('AU2017-EDB (Adjusted)'!H1392,)</f>
        <v>590</v>
      </c>
      <c r="E1382" s="65">
        <f>IFERROR('AU2017-EDB (Adjusted)'!I1392,)</f>
        <v>600</v>
      </c>
      <c r="F1382" s="65">
        <f>IFERROR('AU2017-EDB (Adjusted)'!J1392,)</f>
        <v>600</v>
      </c>
    </row>
    <row r="1383" spans="1:6" x14ac:dyDescent="0.25">
      <c r="A1383" s="60" t="str">
        <f>'AU2017-EDB (Adjusted)'!A1393</f>
        <v>Kaitawa</v>
      </c>
      <c r="B1383" s="60" t="str">
        <f>'AU2017-EDB (Adjusted)'!E1393</f>
        <v>Electra</v>
      </c>
      <c r="C1383" s="60" t="str">
        <f>IFERROR('AU2017-EDB (Adjusted)'!F1393,)</f>
        <v>Kapiti Coast district</v>
      </c>
      <c r="D1383" s="65">
        <f>IFERROR('AU2017-EDB (Adjusted)'!H1393,)</f>
        <v>630</v>
      </c>
      <c r="E1383" s="65">
        <f>IFERROR('AU2017-EDB (Adjusted)'!I1393,)</f>
        <v>680</v>
      </c>
      <c r="F1383" s="65">
        <f>IFERROR('AU2017-EDB (Adjusted)'!J1393,)</f>
        <v>730</v>
      </c>
    </row>
    <row r="1384" spans="1:6" x14ac:dyDescent="0.25">
      <c r="A1384" s="60" t="str">
        <f>'AU2017-EDB (Adjusted)'!A1394</f>
        <v>Playford Park</v>
      </c>
      <c r="B1384" s="60" t="str">
        <f>'AU2017-EDB (Adjusted)'!E1394</f>
        <v>Electra</v>
      </c>
      <c r="C1384" s="60" t="str">
        <f>IFERROR('AU2017-EDB (Adjusted)'!F1394,)</f>
        <v>Horowhenua district</v>
      </c>
      <c r="D1384" s="65">
        <f>IFERROR('AU2017-EDB (Adjusted)'!H1394,)</f>
        <v>3540</v>
      </c>
      <c r="E1384" s="65">
        <f>IFERROR('AU2017-EDB (Adjusted)'!I1394,)</f>
        <v>3530</v>
      </c>
      <c r="F1384" s="65">
        <f>IFERROR('AU2017-EDB (Adjusted)'!J1394,)</f>
        <v>3520</v>
      </c>
    </row>
    <row r="1385" spans="1:6" x14ac:dyDescent="0.25">
      <c r="A1385" s="60" t="str">
        <f>'AU2017-EDB (Adjusted)'!A1395</f>
        <v>Lake Horowhenua</v>
      </c>
      <c r="B1385" s="60" t="str">
        <f>'AU2017-EDB (Adjusted)'!E1395</f>
        <v>Electra</v>
      </c>
      <c r="C1385" s="60" t="str">
        <f>IFERROR('AU2017-EDB (Adjusted)'!F1395,)</f>
        <v>Horowhenua district</v>
      </c>
      <c r="D1385" s="65">
        <f>IFERROR('AU2017-EDB (Adjusted)'!H1395,)</f>
        <v>780</v>
      </c>
      <c r="E1385" s="65">
        <f>IFERROR('AU2017-EDB (Adjusted)'!I1395,)</f>
        <v>780</v>
      </c>
      <c r="F1385" s="65">
        <f>IFERROR('AU2017-EDB (Adjusted)'!J1395,)</f>
        <v>780</v>
      </c>
    </row>
    <row r="1386" spans="1:6" x14ac:dyDescent="0.25">
      <c r="A1386" s="60" t="str">
        <f>'AU2017-EDB (Adjusted)'!A1396</f>
        <v>Levin South</v>
      </c>
      <c r="B1386" s="60" t="str">
        <f>'AU2017-EDB (Adjusted)'!E1396</f>
        <v>Electra</v>
      </c>
      <c r="C1386" s="60" t="str">
        <f>IFERROR('AU2017-EDB (Adjusted)'!F1396,)</f>
        <v>Horowhenua district</v>
      </c>
      <c r="D1386" s="65">
        <f>IFERROR('AU2017-EDB (Adjusted)'!H1396,)</f>
        <v>1850</v>
      </c>
      <c r="E1386" s="65">
        <f>IFERROR('AU2017-EDB (Adjusted)'!I1396,)</f>
        <v>1830</v>
      </c>
      <c r="F1386" s="65">
        <f>IFERROR('AU2017-EDB (Adjusted)'!J1396,)</f>
        <v>1800</v>
      </c>
    </row>
    <row r="1387" spans="1:6" x14ac:dyDescent="0.25">
      <c r="A1387" s="60" t="str">
        <f>'AU2017-EDB (Adjusted)'!A1397</f>
        <v>Waiopehu</v>
      </c>
      <c r="B1387" s="60" t="str">
        <f>'AU2017-EDB (Adjusted)'!E1397</f>
        <v>Electra</v>
      </c>
      <c r="C1387" s="60" t="str">
        <f>IFERROR('AU2017-EDB (Adjusted)'!F1397,)</f>
        <v>Horowhenua district</v>
      </c>
      <c r="D1387" s="65">
        <f>IFERROR('AU2017-EDB (Adjusted)'!H1397,)</f>
        <v>1820</v>
      </c>
      <c r="E1387" s="65">
        <f>IFERROR('AU2017-EDB (Adjusted)'!I1397,)</f>
        <v>1880</v>
      </c>
      <c r="F1387" s="65">
        <f>IFERROR('AU2017-EDB (Adjusted)'!J1397,)</f>
        <v>1920</v>
      </c>
    </row>
    <row r="1388" spans="1:6" x14ac:dyDescent="0.25">
      <c r="A1388" s="60" t="str">
        <f>'AU2017-EDB (Adjusted)'!A1398</f>
        <v>Levin East</v>
      </c>
      <c r="B1388" s="60" t="str">
        <f>'AU2017-EDB (Adjusted)'!E1398</f>
        <v>Electra</v>
      </c>
      <c r="C1388" s="60" t="str">
        <f>IFERROR('AU2017-EDB (Adjusted)'!F1398,)</f>
        <v>Horowhenua district</v>
      </c>
      <c r="D1388" s="65">
        <f>IFERROR('AU2017-EDB (Adjusted)'!H1398,)</f>
        <v>4600</v>
      </c>
      <c r="E1388" s="65">
        <f>IFERROR('AU2017-EDB (Adjusted)'!I1398,)</f>
        <v>4620</v>
      </c>
      <c r="F1388" s="65">
        <f>IFERROR('AU2017-EDB (Adjusted)'!J1398,)</f>
        <v>4650</v>
      </c>
    </row>
    <row r="1389" spans="1:6" x14ac:dyDescent="0.25">
      <c r="A1389" s="60" t="str">
        <f>'AU2017-EDB (Adjusted)'!A1399</f>
        <v>Otaki</v>
      </c>
      <c r="B1389" s="60" t="str">
        <f>'AU2017-EDB (Adjusted)'!E1399</f>
        <v>Electra</v>
      </c>
      <c r="C1389" s="60" t="str">
        <f>IFERROR('AU2017-EDB (Adjusted)'!F1399,)</f>
        <v>Kapiti Coast district</v>
      </c>
      <c r="D1389" s="65">
        <f>IFERROR('AU2017-EDB (Adjusted)'!H1399,)</f>
        <v>6220</v>
      </c>
      <c r="E1389" s="65">
        <f>IFERROR('AU2017-EDB (Adjusted)'!I1399,)</f>
        <v>6380</v>
      </c>
      <c r="F1389" s="65">
        <f>IFERROR('AU2017-EDB (Adjusted)'!J1399,)</f>
        <v>6530</v>
      </c>
    </row>
    <row r="1390" spans="1:6" x14ac:dyDescent="0.25">
      <c r="A1390" s="60" t="str">
        <f>'AU2017-EDB (Adjusted)'!A1400</f>
        <v>Hornby North</v>
      </c>
      <c r="B1390" s="60" t="str">
        <f>'AU2017-EDB (Adjusted)'!E1400</f>
        <v>Orion NZ</v>
      </c>
      <c r="C1390" s="60" t="str">
        <f>IFERROR('AU2017-EDB (Adjusted)'!F1400,)</f>
        <v>Christchurch city</v>
      </c>
      <c r="D1390" s="65">
        <f>IFERROR('AU2017-EDB (Adjusted)'!H1400,)</f>
        <v>3610</v>
      </c>
      <c r="E1390" s="65">
        <f>IFERROR('AU2017-EDB (Adjusted)'!I1400,)</f>
        <v>3720</v>
      </c>
      <c r="F1390" s="65">
        <f>IFERROR('AU2017-EDB (Adjusted)'!J1400,)</f>
        <v>3840</v>
      </c>
    </row>
    <row r="1391" spans="1:6" x14ac:dyDescent="0.25">
      <c r="A1391" s="60" t="str">
        <f>'AU2017-EDB (Adjusted)'!A1401</f>
        <v>Kohitere</v>
      </c>
      <c r="B1391" s="60" t="str">
        <f>'AU2017-EDB (Adjusted)'!E1401</f>
        <v>Electra</v>
      </c>
      <c r="C1391" s="60" t="str">
        <f>IFERROR('AU2017-EDB (Adjusted)'!F1401,)</f>
        <v>Horowhenua district</v>
      </c>
      <c r="D1391" s="65">
        <f>IFERROR('AU2017-EDB (Adjusted)'!H1401,)</f>
        <v>990</v>
      </c>
      <c r="E1391" s="65">
        <f>IFERROR('AU2017-EDB (Adjusted)'!I1401,)</f>
        <v>1030</v>
      </c>
      <c r="F1391" s="65">
        <f>IFERROR('AU2017-EDB (Adjusted)'!J1401,)</f>
        <v>1060</v>
      </c>
    </row>
    <row r="1392" spans="1:6" x14ac:dyDescent="0.25">
      <c r="A1392" s="60" t="str">
        <f>'AU2017-EDB (Adjusted)'!A1402</f>
        <v>Te Horo</v>
      </c>
      <c r="B1392" s="60" t="str">
        <f>'AU2017-EDB (Adjusted)'!E1402</f>
        <v>Electra</v>
      </c>
      <c r="C1392" s="60" t="str">
        <f>IFERROR('AU2017-EDB (Adjusted)'!F1402,)</f>
        <v>Kapiti Coast district</v>
      </c>
      <c r="D1392" s="65">
        <f>IFERROR('AU2017-EDB (Adjusted)'!H1402,)</f>
        <v>870</v>
      </c>
      <c r="E1392" s="65">
        <f>IFERROR('AU2017-EDB (Adjusted)'!I1402,)</f>
        <v>910</v>
      </c>
      <c r="F1392" s="65">
        <f>IFERROR('AU2017-EDB (Adjusted)'!J1402,)</f>
        <v>950</v>
      </c>
    </row>
    <row r="1393" spans="1:6" x14ac:dyDescent="0.25">
      <c r="A1393" s="60" t="str">
        <f>'AU2017-EDB (Adjusted)'!A1403</f>
        <v>Levin North</v>
      </c>
      <c r="B1393" s="60" t="str">
        <f>'AU2017-EDB (Adjusted)'!E1403</f>
        <v>Electra</v>
      </c>
      <c r="C1393" s="60" t="str">
        <f>IFERROR('AU2017-EDB (Adjusted)'!F1403,)</f>
        <v>Horowhenua district</v>
      </c>
      <c r="D1393" s="65">
        <f>IFERROR('AU2017-EDB (Adjusted)'!H1403,)</f>
        <v>3700</v>
      </c>
      <c r="E1393" s="65">
        <f>IFERROR('AU2017-EDB (Adjusted)'!I1403,)</f>
        <v>3740</v>
      </c>
      <c r="F1393" s="65">
        <f>IFERROR('AU2017-EDB (Adjusted)'!J1403,)</f>
        <v>3760</v>
      </c>
    </row>
    <row r="1394" spans="1:6" x14ac:dyDescent="0.25">
      <c r="A1394" s="60" t="str">
        <f>'AU2017-EDB (Adjusted)'!A1404</f>
        <v>Heretaunga</v>
      </c>
      <c r="B1394" s="60" t="str">
        <f>'AU2017-EDB (Adjusted)'!E1404</f>
        <v>Wellington Electricity</v>
      </c>
      <c r="C1394" s="60" t="str">
        <f>IFERROR('AU2017-EDB (Adjusted)'!F1404,)</f>
        <v>Upper Hutt city</v>
      </c>
      <c r="D1394" s="65">
        <f>IFERROR('AU2017-EDB (Adjusted)'!H1404,)</f>
        <v>1210</v>
      </c>
      <c r="E1394" s="65">
        <f>IFERROR('AU2017-EDB (Adjusted)'!I1404,)</f>
        <v>1230</v>
      </c>
      <c r="F1394" s="65">
        <f>IFERROR('AU2017-EDB (Adjusted)'!J1404,)</f>
        <v>1250</v>
      </c>
    </row>
    <row r="1395" spans="1:6" x14ac:dyDescent="0.25">
      <c r="A1395" s="60" t="str">
        <f>'AU2017-EDB (Adjusted)'!A1405</f>
        <v>Trentham South</v>
      </c>
      <c r="B1395" s="60" t="str">
        <f>'AU2017-EDB (Adjusted)'!E1405</f>
        <v>Wellington Electricity</v>
      </c>
      <c r="C1395" s="60" t="str">
        <f>IFERROR('AU2017-EDB (Adjusted)'!F1405,)</f>
        <v>Upper Hutt city</v>
      </c>
      <c r="D1395" s="65">
        <f>IFERROR('AU2017-EDB (Adjusted)'!H1405,)</f>
        <v>1500</v>
      </c>
      <c r="E1395" s="65">
        <f>IFERROR('AU2017-EDB (Adjusted)'!I1405,)</f>
        <v>1690</v>
      </c>
      <c r="F1395" s="65">
        <f>IFERROR('AU2017-EDB (Adjusted)'!J1405,)</f>
        <v>1970</v>
      </c>
    </row>
    <row r="1396" spans="1:6" x14ac:dyDescent="0.25">
      <c r="A1396" s="60" t="str">
        <f>'AU2017-EDB (Adjusted)'!A1406</f>
        <v>Glendale</v>
      </c>
      <c r="B1396" s="60" t="str">
        <f>'AU2017-EDB (Adjusted)'!E1406</f>
        <v>Wellington Electricity</v>
      </c>
      <c r="C1396" s="60" t="str">
        <f>IFERROR('AU2017-EDB (Adjusted)'!F1406,)</f>
        <v>Lower Hutt city</v>
      </c>
      <c r="D1396" s="65">
        <f>IFERROR('AU2017-EDB (Adjusted)'!H1406,)</f>
        <v>4070</v>
      </c>
      <c r="E1396" s="65">
        <f>IFERROR('AU2017-EDB (Adjusted)'!I1406,)</f>
        <v>4110</v>
      </c>
      <c r="F1396" s="65">
        <f>IFERROR('AU2017-EDB (Adjusted)'!J1406,)</f>
        <v>4130</v>
      </c>
    </row>
    <row r="1397" spans="1:6" x14ac:dyDescent="0.25">
      <c r="A1397" s="60" t="str">
        <f>'AU2017-EDB (Adjusted)'!A1407</f>
        <v>Parkway</v>
      </c>
      <c r="B1397" s="60" t="str">
        <f>'AU2017-EDB (Adjusted)'!E1407</f>
        <v>Wellington Electricity</v>
      </c>
      <c r="C1397" s="60" t="str">
        <f>IFERROR('AU2017-EDB (Adjusted)'!F1407,)</f>
        <v>Lower Hutt city</v>
      </c>
      <c r="D1397" s="65">
        <f>IFERROR('AU2017-EDB (Adjusted)'!H1407,)</f>
        <v>3250</v>
      </c>
      <c r="E1397" s="65">
        <f>IFERROR('AU2017-EDB (Adjusted)'!I1407,)</f>
        <v>3250</v>
      </c>
      <c r="F1397" s="65">
        <f>IFERROR('AU2017-EDB (Adjusted)'!J1407,)</f>
        <v>3240</v>
      </c>
    </row>
    <row r="1398" spans="1:6" x14ac:dyDescent="0.25">
      <c r="A1398" s="60" t="str">
        <f>'AU2017-EDB (Adjusted)'!A1408</f>
        <v>Fernlea</v>
      </c>
      <c r="B1398" s="60" t="str">
        <f>'AU2017-EDB (Adjusted)'!E1408</f>
        <v>Wellington Electricity</v>
      </c>
      <c r="C1398" s="60" t="str">
        <f>IFERROR('AU2017-EDB (Adjusted)'!F1408,)</f>
        <v>Lower Hutt city</v>
      </c>
      <c r="D1398" s="65">
        <f>IFERROR('AU2017-EDB (Adjusted)'!H1408,)</f>
        <v>2040</v>
      </c>
      <c r="E1398" s="65">
        <f>IFERROR('AU2017-EDB (Adjusted)'!I1408,)</f>
        <v>2060</v>
      </c>
      <c r="F1398" s="65">
        <f>IFERROR('AU2017-EDB (Adjusted)'!J1408,)</f>
        <v>2080</v>
      </c>
    </row>
    <row r="1399" spans="1:6" x14ac:dyDescent="0.25">
      <c r="A1399" s="60" t="str">
        <f>'AU2017-EDB (Adjusted)'!A1409</f>
        <v>Broomfield</v>
      </c>
      <c r="B1399" s="60" t="str">
        <f>'AU2017-EDB (Adjusted)'!E1409</f>
        <v>Orion NZ</v>
      </c>
      <c r="C1399" s="60" t="str">
        <f>IFERROR('AU2017-EDB (Adjusted)'!F1409,)</f>
        <v>Christchurch city</v>
      </c>
      <c r="D1399" s="65">
        <f>IFERROR('AU2017-EDB (Adjusted)'!H1409,)</f>
        <v>3240</v>
      </c>
      <c r="E1399" s="65">
        <f>IFERROR('AU2017-EDB (Adjusted)'!I1409,)</f>
        <v>3490</v>
      </c>
      <c r="F1399" s="65">
        <f>IFERROR('AU2017-EDB (Adjusted)'!J1409,)</f>
        <v>3750</v>
      </c>
    </row>
    <row r="1400" spans="1:6" x14ac:dyDescent="0.25">
      <c r="A1400" s="60" t="str">
        <f>'AU2017-EDB (Adjusted)'!A1410</f>
        <v>Moonshine Valley</v>
      </c>
      <c r="B1400" s="60" t="str">
        <f>'AU2017-EDB (Adjusted)'!E1410</f>
        <v>Wellington Electricity</v>
      </c>
      <c r="C1400" s="60" t="str">
        <f>IFERROR('AU2017-EDB (Adjusted)'!F1410,)</f>
        <v>Upper Hutt city</v>
      </c>
      <c r="D1400" s="65">
        <f>IFERROR('AU2017-EDB (Adjusted)'!H1410,)</f>
        <v>210</v>
      </c>
      <c r="E1400" s="65">
        <f>IFERROR('AU2017-EDB (Adjusted)'!I1410,)</f>
        <v>210</v>
      </c>
      <c r="F1400" s="65">
        <f>IFERROR('AU2017-EDB (Adjusted)'!J1410,)</f>
        <v>210</v>
      </c>
    </row>
    <row r="1401" spans="1:6" x14ac:dyDescent="0.25">
      <c r="A1401" s="60" t="str">
        <f>'AU2017-EDB (Adjusted)'!A1411</f>
        <v>Riverstone Terraces</v>
      </c>
      <c r="B1401" s="60" t="str">
        <f>'AU2017-EDB (Adjusted)'!E1411</f>
        <v>Wellington Electricity</v>
      </c>
      <c r="C1401" s="60" t="str">
        <f>IFERROR('AU2017-EDB (Adjusted)'!F1411,)</f>
        <v>Upper Hutt city</v>
      </c>
      <c r="D1401" s="65">
        <f>IFERROR('AU2017-EDB (Adjusted)'!H1411,)</f>
        <v>1700</v>
      </c>
      <c r="E1401" s="65">
        <f>IFERROR('AU2017-EDB (Adjusted)'!I1411,)</f>
        <v>1790</v>
      </c>
      <c r="F1401" s="65">
        <f>IFERROR('AU2017-EDB (Adjusted)'!J1411,)</f>
        <v>1880</v>
      </c>
    </row>
    <row r="1402" spans="1:6" x14ac:dyDescent="0.25">
      <c r="A1402" s="60" t="str">
        <f>'AU2017-EDB (Adjusted)'!A1412</f>
        <v>Arakura</v>
      </c>
      <c r="B1402" s="60" t="str">
        <f>'AU2017-EDB (Adjusted)'!E1412</f>
        <v>Wellington Electricity</v>
      </c>
      <c r="C1402" s="60" t="str">
        <f>IFERROR('AU2017-EDB (Adjusted)'!F1412,)</f>
        <v>Lower Hutt city</v>
      </c>
      <c r="D1402" s="65">
        <f>IFERROR('AU2017-EDB (Adjusted)'!H1412,)</f>
        <v>2550</v>
      </c>
      <c r="E1402" s="65">
        <f>IFERROR('AU2017-EDB (Adjusted)'!I1412,)</f>
        <v>2590</v>
      </c>
      <c r="F1402" s="65">
        <f>IFERROR('AU2017-EDB (Adjusted)'!J1412,)</f>
        <v>2620</v>
      </c>
    </row>
    <row r="1403" spans="1:6" x14ac:dyDescent="0.25">
      <c r="A1403" s="60" t="str">
        <f>'AU2017-EDB (Adjusted)'!A1413</f>
        <v>Homedale West</v>
      </c>
      <c r="B1403" s="60" t="str">
        <f>'AU2017-EDB (Adjusted)'!E1413</f>
        <v>Wellington Electricity</v>
      </c>
      <c r="C1403" s="60" t="str">
        <f>IFERROR('AU2017-EDB (Adjusted)'!F1413,)</f>
        <v>Lower Hutt city</v>
      </c>
      <c r="D1403" s="65">
        <f>IFERROR('AU2017-EDB (Adjusted)'!H1413,)</f>
        <v>2580</v>
      </c>
      <c r="E1403" s="65">
        <f>IFERROR('AU2017-EDB (Adjusted)'!I1413,)</f>
        <v>2610</v>
      </c>
      <c r="F1403" s="65">
        <f>IFERROR('AU2017-EDB (Adjusted)'!J1413,)</f>
        <v>2620</v>
      </c>
    </row>
    <row r="1404" spans="1:6" x14ac:dyDescent="0.25">
      <c r="A1404" s="60" t="str">
        <f>'AU2017-EDB (Adjusted)'!A1414</f>
        <v>Homedale East</v>
      </c>
      <c r="B1404" s="60" t="str">
        <f>'AU2017-EDB (Adjusted)'!E1414</f>
        <v>Wellington Electricity</v>
      </c>
      <c r="C1404" s="60" t="str">
        <f>IFERROR('AU2017-EDB (Adjusted)'!F1414,)</f>
        <v>Lower Hutt city</v>
      </c>
      <c r="D1404" s="65">
        <f>IFERROR('AU2017-EDB (Adjusted)'!H1414,)</f>
        <v>3090</v>
      </c>
      <c r="E1404" s="65">
        <f>IFERROR('AU2017-EDB (Adjusted)'!I1414,)</f>
        <v>3100</v>
      </c>
      <c r="F1404" s="65">
        <f>IFERROR('AU2017-EDB (Adjusted)'!J1414,)</f>
        <v>3090</v>
      </c>
    </row>
    <row r="1405" spans="1:6" x14ac:dyDescent="0.25">
      <c r="A1405" s="60" t="str">
        <f>'AU2017-EDB (Adjusted)'!A1415</f>
        <v>Heretaunga-Silverstream</v>
      </c>
      <c r="B1405" s="60" t="str">
        <f>'AU2017-EDB (Adjusted)'!E1415</f>
        <v>Wellington Electricity</v>
      </c>
      <c r="C1405" s="60" t="str">
        <f>IFERROR('AU2017-EDB (Adjusted)'!F1415,)</f>
        <v>Upper Hutt city</v>
      </c>
      <c r="D1405" s="65">
        <f>IFERROR('AU2017-EDB (Adjusted)'!H1415,)</f>
        <v>3880</v>
      </c>
      <c r="E1405" s="65">
        <f>IFERROR('AU2017-EDB (Adjusted)'!I1415,)</f>
        <v>3980</v>
      </c>
      <c r="F1405" s="65">
        <f>IFERROR('AU2017-EDB (Adjusted)'!J1415,)</f>
        <v>4070</v>
      </c>
    </row>
    <row r="1406" spans="1:6" x14ac:dyDescent="0.25">
      <c r="A1406" s="60" t="str">
        <f>'AU2017-EDB (Adjusted)'!A1416</f>
        <v>Endeavour</v>
      </c>
      <c r="B1406" s="60" t="str">
        <f>'AU2017-EDB (Adjusted)'!E1416</f>
        <v>Wellington Electricity</v>
      </c>
      <c r="C1406" s="60" t="str">
        <f>IFERROR('AU2017-EDB (Adjusted)'!F1416,)</f>
        <v>Porirua city</v>
      </c>
      <c r="D1406" s="65">
        <f>IFERROR('AU2017-EDB (Adjusted)'!H1416,)</f>
        <v>4420</v>
      </c>
      <c r="E1406" s="65">
        <f>IFERROR('AU2017-EDB (Adjusted)'!I1416,)</f>
        <v>4580</v>
      </c>
      <c r="F1406" s="65">
        <f>IFERROR('AU2017-EDB (Adjusted)'!J1416,)</f>
        <v>4710</v>
      </c>
    </row>
    <row r="1407" spans="1:6" x14ac:dyDescent="0.25">
      <c r="A1407" s="60" t="str">
        <f>'AU2017-EDB (Adjusted)'!A1417</f>
        <v>Resolution</v>
      </c>
      <c r="B1407" s="60" t="str">
        <f>'AU2017-EDB (Adjusted)'!E1417</f>
        <v>Wellington Electricity</v>
      </c>
      <c r="C1407" s="60" t="str">
        <f>IFERROR('AU2017-EDB (Adjusted)'!F1417,)</f>
        <v>Porirua city</v>
      </c>
      <c r="D1407" s="65">
        <f>IFERROR('AU2017-EDB (Adjusted)'!H1417,)</f>
        <v>460</v>
      </c>
      <c r="E1407" s="65">
        <f>IFERROR('AU2017-EDB (Adjusted)'!I1417,)</f>
        <v>520</v>
      </c>
      <c r="F1407" s="65">
        <f>IFERROR('AU2017-EDB (Adjusted)'!J1417,)</f>
        <v>580</v>
      </c>
    </row>
    <row r="1408" spans="1:6" x14ac:dyDescent="0.25">
      <c r="A1408" s="60" t="str">
        <f>'AU2017-EDB (Adjusted)'!A1418</f>
        <v>Paekakariki Hill</v>
      </c>
      <c r="B1408" s="60" t="str">
        <f>'AU2017-EDB (Adjusted)'!E1418</f>
        <v>Wellington Electricity</v>
      </c>
      <c r="C1408" s="60" t="str">
        <f>IFERROR('AU2017-EDB (Adjusted)'!F1418,)</f>
        <v>Porirua city</v>
      </c>
      <c r="D1408" s="65">
        <f>IFERROR('AU2017-EDB (Adjusted)'!H1418,)</f>
        <v>170</v>
      </c>
      <c r="E1408" s="65">
        <f>IFERROR('AU2017-EDB (Adjusted)'!I1418,)</f>
        <v>380</v>
      </c>
      <c r="F1408" s="65">
        <f>IFERROR('AU2017-EDB (Adjusted)'!J1418,)</f>
        <v>610</v>
      </c>
    </row>
    <row r="1409" spans="1:6" x14ac:dyDescent="0.25">
      <c r="A1409" s="60" t="str">
        <f>'AU2017-EDB (Adjusted)'!A1419</f>
        <v>Paraparaumu Central</v>
      </c>
      <c r="B1409" s="60" t="str">
        <f>'AU2017-EDB (Adjusted)'!E1419</f>
        <v>Electra</v>
      </c>
      <c r="C1409" s="60" t="str">
        <f>IFERROR('AU2017-EDB (Adjusted)'!F1419,)</f>
        <v>Kapiti Coast district</v>
      </c>
      <c r="D1409" s="65">
        <f>IFERROR('AU2017-EDB (Adjusted)'!H1419,)</f>
        <v>9300</v>
      </c>
      <c r="E1409" s="65">
        <f>IFERROR('AU2017-EDB (Adjusted)'!I1419,)</f>
        <v>9370</v>
      </c>
      <c r="F1409" s="65">
        <f>IFERROR('AU2017-EDB (Adjusted)'!J1419,)</f>
        <v>9430</v>
      </c>
    </row>
    <row r="1410" spans="1:6" x14ac:dyDescent="0.25">
      <c r="A1410" s="60" t="str">
        <f>'AU2017-EDB (Adjusted)'!A1420</f>
        <v>Melling</v>
      </c>
      <c r="B1410" s="60" t="str">
        <f>'AU2017-EDB (Adjusted)'!E1420</f>
        <v>Wellington Electricity</v>
      </c>
      <c r="C1410" s="60" t="str">
        <f>IFERROR('AU2017-EDB (Adjusted)'!F1420,)</f>
        <v>Lower Hutt city</v>
      </c>
      <c r="D1410" s="65">
        <f>IFERROR('AU2017-EDB (Adjusted)'!H1420,)</f>
        <v>710</v>
      </c>
      <c r="E1410" s="65">
        <f>IFERROR('AU2017-EDB (Adjusted)'!I1420,)</f>
        <v>720</v>
      </c>
      <c r="F1410" s="65">
        <f>IFERROR('AU2017-EDB (Adjusted)'!J1420,)</f>
        <v>730</v>
      </c>
    </row>
    <row r="1411" spans="1:6" x14ac:dyDescent="0.25">
      <c r="A1411" s="60" t="str">
        <f>'AU2017-EDB (Adjusted)'!A1421</f>
        <v>Otaihanga</v>
      </c>
      <c r="B1411" s="60" t="str">
        <f>'AU2017-EDB (Adjusted)'!E1421</f>
        <v>Electra</v>
      </c>
      <c r="C1411" s="60" t="str">
        <f>IFERROR('AU2017-EDB (Adjusted)'!F1421,)</f>
        <v>Kapiti Coast district</v>
      </c>
      <c r="D1411" s="65">
        <f>IFERROR('AU2017-EDB (Adjusted)'!H1421,)</f>
        <v>1370</v>
      </c>
      <c r="E1411" s="65">
        <f>IFERROR('AU2017-EDB (Adjusted)'!I1421,)</f>
        <v>1500</v>
      </c>
      <c r="F1411" s="65">
        <f>IFERROR('AU2017-EDB (Adjusted)'!J1421,)</f>
        <v>1620</v>
      </c>
    </row>
    <row r="1412" spans="1:6" x14ac:dyDescent="0.25">
      <c r="A1412" s="60" t="str">
        <f>'AU2017-EDB (Adjusted)'!A1422</f>
        <v>Paraparaumu Beach South</v>
      </c>
      <c r="B1412" s="60" t="str">
        <f>'AU2017-EDB (Adjusted)'!E1422</f>
        <v>Electra</v>
      </c>
      <c r="C1412" s="60" t="str">
        <f>IFERROR('AU2017-EDB (Adjusted)'!F1422,)</f>
        <v>Kapiti Coast district</v>
      </c>
      <c r="D1412" s="65">
        <f>IFERROR('AU2017-EDB (Adjusted)'!H1422,)</f>
        <v>5090</v>
      </c>
      <c r="E1412" s="65">
        <f>IFERROR('AU2017-EDB (Adjusted)'!I1422,)</f>
        <v>5090</v>
      </c>
      <c r="F1412" s="65">
        <f>IFERROR('AU2017-EDB (Adjusted)'!J1422,)</f>
        <v>5090</v>
      </c>
    </row>
    <row r="1413" spans="1:6" x14ac:dyDescent="0.25">
      <c r="A1413" s="60" t="str">
        <f>'AU2017-EDB (Adjusted)'!A1423</f>
        <v>Paekakariki</v>
      </c>
      <c r="B1413" s="60" t="str">
        <f>'AU2017-EDB (Adjusted)'!E1423</f>
        <v>Electra</v>
      </c>
      <c r="C1413" s="60" t="str">
        <f>IFERROR('AU2017-EDB (Adjusted)'!F1423,)</f>
        <v>Kapiti Coast district</v>
      </c>
      <c r="D1413" s="65">
        <f>IFERROR('AU2017-EDB (Adjusted)'!H1423,)</f>
        <v>1820</v>
      </c>
      <c r="E1413" s="65">
        <f>IFERROR('AU2017-EDB (Adjusted)'!I1423,)</f>
        <v>1870</v>
      </c>
      <c r="F1413" s="65">
        <f>IFERROR('AU2017-EDB (Adjusted)'!J1423,)</f>
        <v>1910</v>
      </c>
    </row>
    <row r="1414" spans="1:6" x14ac:dyDescent="0.25">
      <c r="A1414" s="60" t="str">
        <f>'AU2017-EDB (Adjusted)'!A1424</f>
        <v>Totara Park</v>
      </c>
      <c r="B1414" s="60" t="str">
        <f>'AU2017-EDB (Adjusted)'!E1424</f>
        <v>Wellington Electricity</v>
      </c>
      <c r="C1414" s="60" t="str">
        <f>IFERROR('AU2017-EDB (Adjusted)'!F1424,)</f>
        <v>Upper Hutt city</v>
      </c>
      <c r="D1414" s="65">
        <f>IFERROR('AU2017-EDB (Adjusted)'!H1424,)</f>
        <v>3050</v>
      </c>
      <c r="E1414" s="65">
        <f>IFERROR('AU2017-EDB (Adjusted)'!I1424,)</f>
        <v>3120</v>
      </c>
      <c r="F1414" s="65">
        <f>IFERROR('AU2017-EDB (Adjusted)'!J1424,)</f>
        <v>3160</v>
      </c>
    </row>
    <row r="1415" spans="1:6" x14ac:dyDescent="0.25">
      <c r="A1415" s="60" t="str">
        <f>'AU2017-EDB (Adjusted)'!A1425</f>
        <v>Te Marua</v>
      </c>
      <c r="B1415" s="60" t="str">
        <f>'AU2017-EDB (Adjusted)'!E1425</f>
        <v>Wellington Electricity</v>
      </c>
      <c r="C1415" s="60" t="str">
        <f>IFERROR('AU2017-EDB (Adjusted)'!F1425,)</f>
        <v>Upper Hutt city</v>
      </c>
      <c r="D1415" s="65">
        <f>IFERROR('AU2017-EDB (Adjusted)'!H1425,)</f>
        <v>1230</v>
      </c>
      <c r="E1415" s="65">
        <f>IFERROR('AU2017-EDB (Adjusted)'!I1425,)</f>
        <v>1280</v>
      </c>
      <c r="F1415" s="65">
        <f>IFERROR('AU2017-EDB (Adjusted)'!J1425,)</f>
        <v>1330</v>
      </c>
    </row>
    <row r="1416" spans="1:6" x14ac:dyDescent="0.25">
      <c r="A1416" s="60" t="str">
        <f>'AU2017-EDB (Adjusted)'!A1426</f>
        <v>Ebdentown</v>
      </c>
      <c r="B1416" s="60" t="str">
        <f>'AU2017-EDB (Adjusted)'!E1426</f>
        <v>Wellington Electricity</v>
      </c>
      <c r="C1416" s="60" t="str">
        <f>IFERROR('AU2017-EDB (Adjusted)'!F1426,)</f>
        <v>Upper Hutt city</v>
      </c>
      <c r="D1416" s="65">
        <f>IFERROR('AU2017-EDB (Adjusted)'!H1426,)</f>
        <v>2310</v>
      </c>
      <c r="E1416" s="65">
        <f>IFERROR('AU2017-EDB (Adjusted)'!I1426,)</f>
        <v>2340</v>
      </c>
      <c r="F1416" s="65">
        <f>IFERROR('AU2017-EDB (Adjusted)'!J1426,)</f>
        <v>2370</v>
      </c>
    </row>
    <row r="1417" spans="1:6" x14ac:dyDescent="0.25">
      <c r="A1417" s="60" t="str">
        <f>'AU2017-EDB (Adjusted)'!A1427</f>
        <v>Maidstone</v>
      </c>
      <c r="B1417" s="60" t="str">
        <f>'AU2017-EDB (Adjusted)'!E1427</f>
        <v>Wellington Electricity</v>
      </c>
      <c r="C1417" s="60" t="str">
        <f>IFERROR('AU2017-EDB (Adjusted)'!F1427,)</f>
        <v>Upper Hutt city</v>
      </c>
      <c r="D1417" s="65">
        <f>IFERROR('AU2017-EDB (Adjusted)'!H1427,)</f>
        <v>120</v>
      </c>
      <c r="E1417" s="65">
        <f>IFERROR('AU2017-EDB (Adjusted)'!I1427,)</f>
        <v>120</v>
      </c>
      <c r="F1417" s="65">
        <f>IFERROR('AU2017-EDB (Adjusted)'!J1427,)</f>
        <v>120</v>
      </c>
    </row>
    <row r="1418" spans="1:6" x14ac:dyDescent="0.25">
      <c r="A1418" s="60" t="str">
        <f>'AU2017-EDB (Adjusted)'!A1428</f>
        <v>Wallaceville</v>
      </c>
      <c r="B1418" s="60" t="str">
        <f>'AU2017-EDB (Adjusted)'!E1428</f>
        <v>Wellington Electricity</v>
      </c>
      <c r="C1418" s="60" t="str">
        <f>IFERROR('AU2017-EDB (Adjusted)'!F1428,)</f>
        <v>Upper Hutt city</v>
      </c>
      <c r="D1418" s="65">
        <f>IFERROR('AU2017-EDB (Adjusted)'!H1428,)</f>
        <v>2240</v>
      </c>
      <c r="E1418" s="65">
        <f>IFERROR('AU2017-EDB (Adjusted)'!I1428,)</f>
        <v>2260</v>
      </c>
      <c r="F1418" s="65">
        <f>IFERROR('AU2017-EDB (Adjusted)'!J1428,)</f>
        <v>2270</v>
      </c>
    </row>
    <row r="1419" spans="1:6" x14ac:dyDescent="0.25">
      <c r="A1419" s="60" t="str">
        <f>'AU2017-EDB (Adjusted)'!A1429</f>
        <v>Akatarawa</v>
      </c>
      <c r="B1419" s="60" t="str">
        <f>'AU2017-EDB (Adjusted)'!E1429</f>
        <v>Wellington Electricity</v>
      </c>
      <c r="C1419" s="60" t="str">
        <f>IFERROR('AU2017-EDB (Adjusted)'!F1429,)</f>
        <v>Upper Hutt city</v>
      </c>
      <c r="D1419" s="65">
        <f>IFERROR('AU2017-EDB (Adjusted)'!H1429,)</f>
        <v>610</v>
      </c>
      <c r="E1419" s="65">
        <f>IFERROR('AU2017-EDB (Adjusted)'!I1429,)</f>
        <v>740</v>
      </c>
      <c r="F1419" s="65">
        <f>IFERROR('AU2017-EDB (Adjusted)'!J1429,)</f>
        <v>770</v>
      </c>
    </row>
    <row r="1420" spans="1:6" x14ac:dyDescent="0.25">
      <c r="A1420" s="60" t="str">
        <f>'AU2017-EDB (Adjusted)'!A1430</f>
        <v>Elderslea</v>
      </c>
      <c r="B1420" s="60" t="str">
        <f>'AU2017-EDB (Adjusted)'!E1430</f>
        <v>Wellington Electricity</v>
      </c>
      <c r="C1420" s="60" t="str">
        <f>IFERROR('AU2017-EDB (Adjusted)'!F1430,)</f>
        <v>Upper Hutt city</v>
      </c>
      <c r="D1420" s="65">
        <f>IFERROR('AU2017-EDB (Adjusted)'!H1430,)</f>
        <v>3330</v>
      </c>
      <c r="E1420" s="65">
        <f>IFERROR('AU2017-EDB (Adjusted)'!I1430,)</f>
        <v>3350</v>
      </c>
      <c r="F1420" s="65">
        <f>IFERROR('AU2017-EDB (Adjusted)'!J1430,)</f>
        <v>3370</v>
      </c>
    </row>
    <row r="1421" spans="1:6" x14ac:dyDescent="0.25">
      <c r="A1421" s="60" t="str">
        <f>'AU2017-EDB (Adjusted)'!A1431</f>
        <v>Poets Block</v>
      </c>
      <c r="B1421" s="60" t="str">
        <f>'AU2017-EDB (Adjusted)'!E1431</f>
        <v>Wellington Electricity</v>
      </c>
      <c r="C1421" s="60" t="str">
        <f>IFERROR('AU2017-EDB (Adjusted)'!F1431,)</f>
        <v>Upper Hutt city</v>
      </c>
      <c r="D1421" s="65">
        <f>IFERROR('AU2017-EDB (Adjusted)'!H1431,)</f>
        <v>2410</v>
      </c>
      <c r="E1421" s="65">
        <f>IFERROR('AU2017-EDB (Adjusted)'!I1431,)</f>
        <v>2480</v>
      </c>
      <c r="F1421" s="65">
        <f>IFERROR('AU2017-EDB (Adjusted)'!J1431,)</f>
        <v>2530</v>
      </c>
    </row>
    <row r="1422" spans="1:6" x14ac:dyDescent="0.25">
      <c r="A1422" s="60" t="str">
        <f>'AU2017-EDB (Adjusted)'!A1432</f>
        <v>Emerald Hill</v>
      </c>
      <c r="B1422" s="60" t="str">
        <f>'AU2017-EDB (Adjusted)'!E1432</f>
        <v>Wellington Electricity</v>
      </c>
      <c r="C1422" s="60" t="str">
        <f>IFERROR('AU2017-EDB (Adjusted)'!F1432,)</f>
        <v>Upper Hutt city</v>
      </c>
      <c r="D1422" s="65">
        <f>IFERROR('AU2017-EDB (Adjusted)'!H1432,)</f>
        <v>2920</v>
      </c>
      <c r="E1422" s="65">
        <f>IFERROR('AU2017-EDB (Adjusted)'!I1432,)</f>
        <v>2980</v>
      </c>
      <c r="F1422" s="65">
        <f>IFERROR('AU2017-EDB (Adjusted)'!J1432,)</f>
        <v>3040</v>
      </c>
    </row>
    <row r="1423" spans="1:6" x14ac:dyDescent="0.25">
      <c r="A1423" s="60" t="str">
        <f>'AU2017-EDB (Adjusted)'!A1433</f>
        <v>Maoribank</v>
      </c>
      <c r="B1423" s="60" t="str">
        <f>'AU2017-EDB (Adjusted)'!E1433</f>
        <v>Wellington Electricity</v>
      </c>
      <c r="C1423" s="60" t="str">
        <f>IFERROR('AU2017-EDB (Adjusted)'!F1433,)</f>
        <v>Upper Hutt city</v>
      </c>
      <c r="D1423" s="65">
        <f>IFERROR('AU2017-EDB (Adjusted)'!H1433,)</f>
        <v>3240</v>
      </c>
      <c r="E1423" s="65">
        <f>IFERROR('AU2017-EDB (Adjusted)'!I1433,)</f>
        <v>3450</v>
      </c>
      <c r="F1423" s="65">
        <f>IFERROR('AU2017-EDB (Adjusted)'!J1433,)</f>
        <v>3640</v>
      </c>
    </row>
    <row r="1424" spans="1:6" x14ac:dyDescent="0.25">
      <c r="A1424" s="60" t="str">
        <f>'AU2017-EDB (Adjusted)'!A1434</f>
        <v>Clouston Park</v>
      </c>
      <c r="B1424" s="60" t="str">
        <f>'AU2017-EDB (Adjusted)'!E1434</f>
        <v>Wellington Electricity</v>
      </c>
      <c r="C1424" s="60" t="str">
        <f>IFERROR('AU2017-EDB (Adjusted)'!F1434,)</f>
        <v>Upper Hutt city</v>
      </c>
      <c r="D1424" s="65">
        <f>IFERROR('AU2017-EDB (Adjusted)'!H1434,)</f>
        <v>2650</v>
      </c>
      <c r="E1424" s="65">
        <f>IFERROR('AU2017-EDB (Adjusted)'!I1434,)</f>
        <v>2710</v>
      </c>
      <c r="F1424" s="65">
        <f>IFERROR('AU2017-EDB (Adjusted)'!J1434,)</f>
        <v>2760</v>
      </c>
    </row>
    <row r="1425" spans="1:6" x14ac:dyDescent="0.25">
      <c r="A1425" s="60" t="str">
        <f>'AU2017-EDB (Adjusted)'!A1435</f>
        <v>Tawhai</v>
      </c>
      <c r="B1425" s="60" t="str">
        <f>'AU2017-EDB (Adjusted)'!E1435</f>
        <v>Wellington Electricity</v>
      </c>
      <c r="C1425" s="60" t="str">
        <f>IFERROR('AU2017-EDB (Adjusted)'!F1435,)</f>
        <v>Lower Hutt city</v>
      </c>
      <c r="D1425" s="65">
        <f>IFERROR('AU2017-EDB (Adjusted)'!H1435,)</f>
        <v>3560</v>
      </c>
      <c r="E1425" s="65">
        <f>IFERROR('AU2017-EDB (Adjusted)'!I1435,)</f>
        <v>3640</v>
      </c>
      <c r="F1425" s="65">
        <f>IFERROR('AU2017-EDB (Adjusted)'!J1435,)</f>
        <v>3690</v>
      </c>
    </row>
    <row r="1426" spans="1:6" x14ac:dyDescent="0.25">
      <c r="A1426" s="60" t="str">
        <f>'AU2017-EDB (Adjusted)'!A1436</f>
        <v>Holborn</v>
      </c>
      <c r="B1426" s="60" t="str">
        <f>'AU2017-EDB (Adjusted)'!E1436</f>
        <v>Wellington Electricity</v>
      </c>
      <c r="C1426" s="60" t="str">
        <f>IFERROR('AU2017-EDB (Adjusted)'!F1436,)</f>
        <v>Lower Hutt city</v>
      </c>
      <c r="D1426" s="65">
        <f>IFERROR('AU2017-EDB (Adjusted)'!H1436,)</f>
        <v>2200</v>
      </c>
      <c r="E1426" s="65">
        <f>IFERROR('AU2017-EDB (Adjusted)'!I1436,)</f>
        <v>2240</v>
      </c>
      <c r="F1426" s="65">
        <f>IFERROR('AU2017-EDB (Adjusted)'!J1436,)</f>
        <v>2260</v>
      </c>
    </row>
    <row r="1427" spans="1:6" x14ac:dyDescent="0.25">
      <c r="A1427" s="60" t="str">
        <f>'AU2017-EDB (Adjusted)'!A1437</f>
        <v>Delaney</v>
      </c>
      <c r="B1427" s="60" t="str">
        <f>'AU2017-EDB (Adjusted)'!E1437</f>
        <v>Wellington Electricity</v>
      </c>
      <c r="C1427" s="60" t="str">
        <f>IFERROR('AU2017-EDB (Adjusted)'!F1437,)</f>
        <v>Lower Hutt city</v>
      </c>
      <c r="D1427" s="65">
        <f>IFERROR('AU2017-EDB (Adjusted)'!H1437,)</f>
        <v>2580</v>
      </c>
      <c r="E1427" s="65">
        <f>IFERROR('AU2017-EDB (Adjusted)'!I1437,)</f>
        <v>2580</v>
      </c>
      <c r="F1427" s="65">
        <f>IFERROR('AU2017-EDB (Adjusted)'!J1437,)</f>
        <v>2570</v>
      </c>
    </row>
    <row r="1428" spans="1:6" x14ac:dyDescent="0.25">
      <c r="A1428" s="60" t="str">
        <f>'AU2017-EDB (Adjusted)'!A1438</f>
        <v>Manuka</v>
      </c>
      <c r="B1428" s="60" t="str">
        <f>'AU2017-EDB (Adjusted)'!E1438</f>
        <v>Wellington Electricity</v>
      </c>
      <c r="C1428" s="60" t="str">
        <f>IFERROR('AU2017-EDB (Adjusted)'!F1438,)</f>
        <v>Lower Hutt city</v>
      </c>
      <c r="D1428" s="65">
        <f>IFERROR('AU2017-EDB (Adjusted)'!H1438,)</f>
        <v>1770</v>
      </c>
      <c r="E1428" s="65">
        <f>IFERROR('AU2017-EDB (Adjusted)'!I1438,)</f>
        <v>1790</v>
      </c>
      <c r="F1428" s="65">
        <f>IFERROR('AU2017-EDB (Adjusted)'!J1438,)</f>
        <v>1800</v>
      </c>
    </row>
    <row r="1429" spans="1:6" x14ac:dyDescent="0.25">
      <c r="A1429" s="60" t="str">
        <f>'AU2017-EDB (Adjusted)'!A1439</f>
        <v>Taita North</v>
      </c>
      <c r="B1429" s="60" t="str">
        <f>'AU2017-EDB (Adjusted)'!E1439</f>
        <v>Wellington Electricity</v>
      </c>
      <c r="C1429" s="60" t="str">
        <f>IFERROR('AU2017-EDB (Adjusted)'!F1439,)</f>
        <v>Lower Hutt city</v>
      </c>
      <c r="D1429" s="65">
        <f>IFERROR('AU2017-EDB (Adjusted)'!H1439,)</f>
        <v>3000</v>
      </c>
      <c r="E1429" s="65">
        <f>IFERROR('AU2017-EDB (Adjusted)'!I1439,)</f>
        <v>3060</v>
      </c>
      <c r="F1429" s="65">
        <f>IFERROR('AU2017-EDB (Adjusted)'!J1439,)</f>
        <v>3120</v>
      </c>
    </row>
    <row r="1430" spans="1:6" x14ac:dyDescent="0.25">
      <c r="A1430" s="60" t="str">
        <f>'AU2017-EDB (Adjusted)'!A1440</f>
        <v>Taita South</v>
      </c>
      <c r="B1430" s="60" t="str">
        <f>'AU2017-EDB (Adjusted)'!E1440</f>
        <v>Wellington Electricity</v>
      </c>
      <c r="C1430" s="60" t="str">
        <f>IFERROR('AU2017-EDB (Adjusted)'!F1440,)</f>
        <v>Lower Hutt city</v>
      </c>
      <c r="D1430" s="65">
        <f>IFERROR('AU2017-EDB (Adjusted)'!H1440,)</f>
        <v>3090</v>
      </c>
      <c r="E1430" s="65">
        <f>IFERROR('AU2017-EDB (Adjusted)'!I1440,)</f>
        <v>3140</v>
      </c>
      <c r="F1430" s="65">
        <f>IFERROR('AU2017-EDB (Adjusted)'!J1440,)</f>
        <v>3190</v>
      </c>
    </row>
    <row r="1431" spans="1:6" x14ac:dyDescent="0.25">
      <c r="A1431" s="60" t="str">
        <f>'AU2017-EDB (Adjusted)'!A1441</f>
        <v>Avalon East</v>
      </c>
      <c r="B1431" s="60" t="str">
        <f>'AU2017-EDB (Adjusted)'!E1441</f>
        <v>Wellington Electricity</v>
      </c>
      <c r="C1431" s="60" t="str">
        <f>IFERROR('AU2017-EDB (Adjusted)'!F1441,)</f>
        <v>Lower Hutt city</v>
      </c>
      <c r="D1431" s="65">
        <f>IFERROR('AU2017-EDB (Adjusted)'!H1441,)</f>
        <v>2500</v>
      </c>
      <c r="E1431" s="65">
        <f>IFERROR('AU2017-EDB (Adjusted)'!I1441,)</f>
        <v>2550</v>
      </c>
      <c r="F1431" s="65">
        <f>IFERROR('AU2017-EDB (Adjusted)'!J1441,)</f>
        <v>2600</v>
      </c>
    </row>
    <row r="1432" spans="1:6" x14ac:dyDescent="0.25">
      <c r="A1432" s="60" t="str">
        <f>'AU2017-EDB (Adjusted)'!A1442</f>
        <v>Naenae North</v>
      </c>
      <c r="B1432" s="60" t="str">
        <f>'AU2017-EDB (Adjusted)'!E1442</f>
        <v>Wellington Electricity</v>
      </c>
      <c r="C1432" s="60" t="str">
        <f>IFERROR('AU2017-EDB (Adjusted)'!F1442,)</f>
        <v>Lower Hutt city</v>
      </c>
      <c r="D1432" s="65">
        <f>IFERROR('AU2017-EDB (Adjusted)'!H1442,)</f>
        <v>4860</v>
      </c>
      <c r="E1432" s="65">
        <f>IFERROR('AU2017-EDB (Adjusted)'!I1442,)</f>
        <v>4880</v>
      </c>
      <c r="F1432" s="65">
        <f>IFERROR('AU2017-EDB (Adjusted)'!J1442,)</f>
        <v>4880</v>
      </c>
    </row>
    <row r="1433" spans="1:6" x14ac:dyDescent="0.25">
      <c r="A1433" s="60" t="str">
        <f>'AU2017-EDB (Adjusted)'!A1443</f>
        <v>Naenae South</v>
      </c>
      <c r="B1433" s="60" t="str">
        <f>'AU2017-EDB (Adjusted)'!E1443</f>
        <v>Wellington Electricity</v>
      </c>
      <c r="C1433" s="60" t="str">
        <f>IFERROR('AU2017-EDB (Adjusted)'!F1443,)</f>
        <v>Lower Hutt city</v>
      </c>
      <c r="D1433" s="65">
        <f>IFERROR('AU2017-EDB (Adjusted)'!H1443,)</f>
        <v>3690</v>
      </c>
      <c r="E1433" s="65">
        <f>IFERROR('AU2017-EDB (Adjusted)'!I1443,)</f>
        <v>3710</v>
      </c>
      <c r="F1433" s="65">
        <f>IFERROR('AU2017-EDB (Adjusted)'!J1443,)</f>
        <v>3730</v>
      </c>
    </row>
    <row r="1434" spans="1:6" x14ac:dyDescent="0.25">
      <c r="A1434" s="60" t="str">
        <f>'AU2017-EDB (Adjusted)'!A1444</f>
        <v>Avalon West</v>
      </c>
      <c r="B1434" s="60" t="str">
        <f>'AU2017-EDB (Adjusted)'!E1444</f>
        <v>Wellington Electricity</v>
      </c>
      <c r="C1434" s="60" t="str">
        <f>IFERROR('AU2017-EDB (Adjusted)'!F1444,)</f>
        <v>Lower Hutt city</v>
      </c>
      <c r="D1434" s="65">
        <f>IFERROR('AU2017-EDB (Adjusted)'!H1444,)</f>
        <v>2570</v>
      </c>
      <c r="E1434" s="65">
        <f>IFERROR('AU2017-EDB (Adjusted)'!I1444,)</f>
        <v>2570</v>
      </c>
      <c r="F1434" s="65">
        <f>IFERROR('AU2017-EDB (Adjusted)'!J1444,)</f>
        <v>2580</v>
      </c>
    </row>
    <row r="1435" spans="1:6" x14ac:dyDescent="0.25">
      <c r="A1435" s="60" t="str">
        <f>'AU2017-EDB (Adjusted)'!A1445</f>
        <v>Boulcott</v>
      </c>
      <c r="B1435" s="60" t="str">
        <f>'AU2017-EDB (Adjusted)'!E1445</f>
        <v>Wellington Electricity</v>
      </c>
      <c r="C1435" s="60" t="str">
        <f>IFERROR('AU2017-EDB (Adjusted)'!F1445,)</f>
        <v>Lower Hutt city</v>
      </c>
      <c r="D1435" s="65">
        <f>IFERROR('AU2017-EDB (Adjusted)'!H1445,)</f>
        <v>2620</v>
      </c>
      <c r="E1435" s="65">
        <f>IFERROR('AU2017-EDB (Adjusted)'!I1445,)</f>
        <v>2690</v>
      </c>
      <c r="F1435" s="65">
        <f>IFERROR('AU2017-EDB (Adjusted)'!J1445,)</f>
        <v>2740</v>
      </c>
    </row>
    <row r="1436" spans="1:6" x14ac:dyDescent="0.25">
      <c r="A1436" s="60" t="str">
        <f>'AU2017-EDB (Adjusted)'!A1446</f>
        <v>Epuni West</v>
      </c>
      <c r="B1436" s="60" t="str">
        <f>'AU2017-EDB (Adjusted)'!E1446</f>
        <v>Wellington Electricity</v>
      </c>
      <c r="C1436" s="60" t="str">
        <f>IFERROR('AU2017-EDB (Adjusted)'!F1446,)</f>
        <v>Lower Hutt city</v>
      </c>
      <c r="D1436" s="65">
        <f>IFERROR('AU2017-EDB (Adjusted)'!H1446,)</f>
        <v>3150</v>
      </c>
      <c r="E1436" s="65">
        <f>IFERROR('AU2017-EDB (Adjusted)'!I1446,)</f>
        <v>3190</v>
      </c>
      <c r="F1436" s="65">
        <f>IFERROR('AU2017-EDB (Adjusted)'!J1446,)</f>
        <v>3220</v>
      </c>
    </row>
    <row r="1437" spans="1:6" x14ac:dyDescent="0.25">
      <c r="A1437" s="60" t="str">
        <f>'AU2017-EDB (Adjusted)'!A1447</f>
        <v>Epuni East</v>
      </c>
      <c r="B1437" s="60" t="str">
        <f>'AU2017-EDB (Adjusted)'!E1447</f>
        <v>Wellington Electricity</v>
      </c>
      <c r="C1437" s="60" t="str">
        <f>IFERROR('AU2017-EDB (Adjusted)'!F1447,)</f>
        <v>Lower Hutt city</v>
      </c>
      <c r="D1437" s="65">
        <f>IFERROR('AU2017-EDB (Adjusted)'!H1447,)</f>
        <v>3010</v>
      </c>
      <c r="E1437" s="65">
        <f>IFERROR('AU2017-EDB (Adjusted)'!I1447,)</f>
        <v>3040</v>
      </c>
      <c r="F1437" s="65">
        <f>IFERROR('AU2017-EDB (Adjusted)'!J1447,)</f>
        <v>3040</v>
      </c>
    </row>
    <row r="1438" spans="1:6" x14ac:dyDescent="0.25">
      <c r="A1438" s="60" t="str">
        <f>'AU2017-EDB (Adjusted)'!A1448</f>
        <v>Waterloo West</v>
      </c>
      <c r="B1438" s="60" t="str">
        <f>'AU2017-EDB (Adjusted)'!E1448</f>
        <v>Wellington Electricity</v>
      </c>
      <c r="C1438" s="60" t="str">
        <f>IFERROR('AU2017-EDB (Adjusted)'!F1448,)</f>
        <v>Lower Hutt city</v>
      </c>
      <c r="D1438" s="65">
        <f>IFERROR('AU2017-EDB (Adjusted)'!H1448,)</f>
        <v>910</v>
      </c>
      <c r="E1438" s="65">
        <f>IFERROR('AU2017-EDB (Adjusted)'!I1448,)</f>
        <v>910</v>
      </c>
      <c r="F1438" s="65">
        <f>IFERROR('AU2017-EDB (Adjusted)'!J1448,)</f>
        <v>910</v>
      </c>
    </row>
    <row r="1439" spans="1:6" x14ac:dyDescent="0.25">
      <c r="A1439" s="60" t="str">
        <f>'AU2017-EDB (Adjusted)'!A1449</f>
        <v>Waterloo East</v>
      </c>
      <c r="B1439" s="60" t="str">
        <f>'AU2017-EDB (Adjusted)'!E1449</f>
        <v>Wellington Electricity</v>
      </c>
      <c r="C1439" s="60" t="str">
        <f>IFERROR('AU2017-EDB (Adjusted)'!F1449,)</f>
        <v>Lower Hutt city</v>
      </c>
      <c r="D1439" s="65">
        <f>IFERROR('AU2017-EDB (Adjusted)'!H1449,)</f>
        <v>4390</v>
      </c>
      <c r="E1439" s="65">
        <f>IFERROR('AU2017-EDB (Adjusted)'!I1449,)</f>
        <v>4410</v>
      </c>
      <c r="F1439" s="65">
        <f>IFERROR('AU2017-EDB (Adjusted)'!J1449,)</f>
        <v>4420</v>
      </c>
    </row>
    <row r="1440" spans="1:6" x14ac:dyDescent="0.25">
      <c r="A1440" s="60" t="str">
        <f>'AU2017-EDB (Adjusted)'!A1450</f>
        <v>Waiwhetu North</v>
      </c>
      <c r="B1440" s="60" t="str">
        <f>'AU2017-EDB (Adjusted)'!E1450</f>
        <v>Wellington Electricity</v>
      </c>
      <c r="C1440" s="60" t="str">
        <f>IFERROR('AU2017-EDB (Adjusted)'!F1450,)</f>
        <v>Lower Hutt city</v>
      </c>
      <c r="D1440" s="65">
        <f>IFERROR('AU2017-EDB (Adjusted)'!H1450,)</f>
        <v>1530</v>
      </c>
      <c r="E1440" s="65">
        <f>IFERROR('AU2017-EDB (Adjusted)'!I1450,)</f>
        <v>1550</v>
      </c>
      <c r="F1440" s="65">
        <f>IFERROR('AU2017-EDB (Adjusted)'!J1450,)</f>
        <v>1570</v>
      </c>
    </row>
    <row r="1441" spans="1:6" x14ac:dyDescent="0.25">
      <c r="A1441" s="60" t="str">
        <f>'AU2017-EDB (Adjusted)'!A1451</f>
        <v>Waiwhetu South</v>
      </c>
      <c r="B1441" s="60" t="str">
        <f>'AU2017-EDB (Adjusted)'!E1451</f>
        <v>Wellington Electricity</v>
      </c>
      <c r="C1441" s="60" t="str">
        <f>IFERROR('AU2017-EDB (Adjusted)'!F1451,)</f>
        <v>Lower Hutt city</v>
      </c>
      <c r="D1441" s="65">
        <f>IFERROR('AU2017-EDB (Adjusted)'!H1451,)</f>
        <v>2710</v>
      </c>
      <c r="E1441" s="65">
        <f>IFERROR('AU2017-EDB (Adjusted)'!I1451,)</f>
        <v>2740</v>
      </c>
      <c r="F1441" s="65">
        <f>IFERROR('AU2017-EDB (Adjusted)'!J1451,)</f>
        <v>2760</v>
      </c>
    </row>
    <row r="1442" spans="1:6" x14ac:dyDescent="0.25">
      <c r="A1442" s="60" t="str">
        <f>'AU2017-EDB (Adjusted)'!A1452</f>
        <v>Moera</v>
      </c>
      <c r="B1442" s="60" t="str">
        <f>'AU2017-EDB (Adjusted)'!E1452</f>
        <v>Wellington Electricity</v>
      </c>
      <c r="C1442" s="60" t="str">
        <f>IFERROR('AU2017-EDB (Adjusted)'!F1452,)</f>
        <v>Lower Hutt city</v>
      </c>
      <c r="D1442" s="65">
        <f>IFERROR('AU2017-EDB (Adjusted)'!H1452,)</f>
        <v>1590</v>
      </c>
      <c r="E1442" s="65">
        <f>IFERROR('AU2017-EDB (Adjusted)'!I1452,)</f>
        <v>1600</v>
      </c>
      <c r="F1442" s="65">
        <f>IFERROR('AU2017-EDB (Adjusted)'!J1452,)</f>
        <v>1590</v>
      </c>
    </row>
    <row r="1443" spans="1:6" x14ac:dyDescent="0.25">
      <c r="A1443" s="60" t="str">
        <f>'AU2017-EDB (Adjusted)'!A1453</f>
        <v>Woburn North</v>
      </c>
      <c r="B1443" s="60" t="str">
        <f>'AU2017-EDB (Adjusted)'!E1453</f>
        <v>Wellington Electricity</v>
      </c>
      <c r="C1443" s="60" t="str">
        <f>IFERROR('AU2017-EDB (Adjusted)'!F1453,)</f>
        <v>Lower Hutt city</v>
      </c>
      <c r="D1443" s="65">
        <f>IFERROR('AU2017-EDB (Adjusted)'!H1453,)</f>
        <v>1350</v>
      </c>
      <c r="E1443" s="65">
        <f>IFERROR('AU2017-EDB (Adjusted)'!I1453,)</f>
        <v>1320</v>
      </c>
      <c r="F1443" s="65">
        <f>IFERROR('AU2017-EDB (Adjusted)'!J1453,)</f>
        <v>1300</v>
      </c>
    </row>
    <row r="1444" spans="1:6" x14ac:dyDescent="0.25">
      <c r="A1444" s="60" t="str">
        <f>'AU2017-EDB (Adjusted)'!A1454</f>
        <v>Hutt Central</v>
      </c>
      <c r="B1444" s="60" t="str">
        <f>'AU2017-EDB (Adjusted)'!E1454</f>
        <v>Wellington Electricity</v>
      </c>
      <c r="C1444" s="60" t="str">
        <f>IFERROR('AU2017-EDB (Adjusted)'!F1454,)</f>
        <v>Lower Hutt city</v>
      </c>
      <c r="D1444" s="65">
        <f>IFERROR('AU2017-EDB (Adjusted)'!H1454,)</f>
        <v>4470</v>
      </c>
      <c r="E1444" s="65">
        <f>IFERROR('AU2017-EDB (Adjusted)'!I1454,)</f>
        <v>4700</v>
      </c>
      <c r="F1444" s="65">
        <f>IFERROR('AU2017-EDB (Adjusted)'!J1454,)</f>
        <v>4760</v>
      </c>
    </row>
    <row r="1445" spans="1:6" x14ac:dyDescent="0.25">
      <c r="A1445" s="60" t="str">
        <f>'AU2017-EDB (Adjusted)'!A1455</f>
        <v>Normandale</v>
      </c>
      <c r="B1445" s="60" t="str">
        <f>'AU2017-EDB (Adjusted)'!E1455</f>
        <v>Wellington Electricity</v>
      </c>
      <c r="C1445" s="60" t="str">
        <f>IFERROR('AU2017-EDB (Adjusted)'!F1455,)</f>
        <v>Lower Hutt city</v>
      </c>
      <c r="D1445" s="65">
        <f>IFERROR('AU2017-EDB (Adjusted)'!H1455,)</f>
        <v>2160</v>
      </c>
      <c r="E1445" s="65">
        <f>IFERROR('AU2017-EDB (Adjusted)'!I1455,)</f>
        <v>2200</v>
      </c>
      <c r="F1445" s="65">
        <f>IFERROR('AU2017-EDB (Adjusted)'!J1455,)</f>
        <v>2220</v>
      </c>
    </row>
    <row r="1446" spans="1:6" x14ac:dyDescent="0.25">
      <c r="A1446" s="60" t="str">
        <f>'AU2017-EDB (Adjusted)'!A1456</f>
        <v>Maungaraki</v>
      </c>
      <c r="B1446" s="60" t="str">
        <f>'AU2017-EDB (Adjusted)'!E1456</f>
        <v>Wellington Electricity</v>
      </c>
      <c r="C1446" s="60" t="str">
        <f>IFERROR('AU2017-EDB (Adjusted)'!F1456,)</f>
        <v>Lower Hutt city</v>
      </c>
      <c r="D1446" s="65">
        <f>IFERROR('AU2017-EDB (Adjusted)'!H1456,)</f>
        <v>4050</v>
      </c>
      <c r="E1446" s="65">
        <f>IFERROR('AU2017-EDB (Adjusted)'!I1456,)</f>
        <v>4180</v>
      </c>
      <c r="F1446" s="65">
        <f>IFERROR('AU2017-EDB (Adjusted)'!J1456,)</f>
        <v>4300</v>
      </c>
    </row>
    <row r="1447" spans="1:6" x14ac:dyDescent="0.25">
      <c r="A1447" s="60" t="str">
        <f>'AU2017-EDB (Adjusted)'!A1457</f>
        <v>Tirohanga</v>
      </c>
      <c r="B1447" s="60" t="str">
        <f>'AU2017-EDB (Adjusted)'!E1457</f>
        <v>Wellington Electricity</v>
      </c>
      <c r="C1447" s="60" t="str">
        <f>IFERROR('AU2017-EDB (Adjusted)'!F1457,)</f>
        <v>Lower Hutt city</v>
      </c>
      <c r="D1447" s="65">
        <f>IFERROR('AU2017-EDB (Adjusted)'!H1457,)</f>
        <v>1240</v>
      </c>
      <c r="E1447" s="65">
        <f>IFERROR('AU2017-EDB (Adjusted)'!I1457,)</f>
        <v>1270</v>
      </c>
      <c r="F1447" s="65">
        <f>IFERROR('AU2017-EDB (Adjusted)'!J1457,)</f>
        <v>1290</v>
      </c>
    </row>
    <row r="1448" spans="1:6" x14ac:dyDescent="0.25">
      <c r="A1448" s="60" t="str">
        <f>'AU2017-EDB (Adjusted)'!A1458</f>
        <v>Paparua</v>
      </c>
      <c r="B1448" s="60" t="str">
        <f>'AU2017-EDB (Adjusted)'!E1458</f>
        <v>Orion NZ</v>
      </c>
      <c r="C1448" s="60" t="str">
        <f>IFERROR('AU2017-EDB (Adjusted)'!F1458,)</f>
        <v>Christchurch city</v>
      </c>
      <c r="D1448" s="65">
        <f>IFERROR('AU2017-EDB (Adjusted)'!H1458,)</f>
        <v>860</v>
      </c>
      <c r="E1448" s="65">
        <f>IFERROR('AU2017-EDB (Adjusted)'!I1458,)</f>
        <v>860</v>
      </c>
      <c r="F1448" s="65">
        <f>IFERROR('AU2017-EDB (Adjusted)'!J1458,)</f>
        <v>870</v>
      </c>
    </row>
    <row r="1449" spans="1:6" x14ac:dyDescent="0.25">
      <c r="A1449" s="60" t="str">
        <f>'AU2017-EDB (Adjusted)'!A1459</f>
        <v>Belmont</v>
      </c>
      <c r="B1449" s="60" t="str">
        <f>'AU2017-EDB (Adjusted)'!E1459</f>
        <v>Wellington Electricity</v>
      </c>
      <c r="C1449" s="60" t="str">
        <f>IFERROR('AU2017-EDB (Adjusted)'!F1459,)</f>
        <v>Lower Hutt city</v>
      </c>
      <c r="D1449" s="65">
        <f>IFERROR('AU2017-EDB (Adjusted)'!H1459,)</f>
        <v>2900</v>
      </c>
      <c r="E1449" s="65">
        <f>IFERROR('AU2017-EDB (Adjusted)'!I1459,)</f>
        <v>2990</v>
      </c>
      <c r="F1449" s="65">
        <f>IFERROR('AU2017-EDB (Adjusted)'!J1459,)</f>
        <v>3060</v>
      </c>
    </row>
    <row r="1450" spans="1:6" x14ac:dyDescent="0.25">
      <c r="A1450" s="60" t="str">
        <f>'AU2017-EDB (Adjusted)'!A1460</f>
        <v>Kelson</v>
      </c>
      <c r="B1450" s="60" t="str">
        <f>'AU2017-EDB (Adjusted)'!E1460</f>
        <v>Wellington Electricity</v>
      </c>
      <c r="C1450" s="60" t="str">
        <f>IFERROR('AU2017-EDB (Adjusted)'!F1460,)</f>
        <v>Lower Hutt city</v>
      </c>
      <c r="D1450" s="65">
        <f>IFERROR('AU2017-EDB (Adjusted)'!H1460,)</f>
        <v>2950</v>
      </c>
      <c r="E1450" s="65">
        <f>IFERROR('AU2017-EDB (Adjusted)'!I1460,)</f>
        <v>3040</v>
      </c>
      <c r="F1450" s="65">
        <f>IFERROR('AU2017-EDB (Adjusted)'!J1460,)</f>
        <v>3120</v>
      </c>
    </row>
    <row r="1451" spans="1:6" x14ac:dyDescent="0.25">
      <c r="A1451" s="60" t="str">
        <f>'AU2017-EDB (Adjusted)'!A1461</f>
        <v>Templeton</v>
      </c>
      <c r="B1451" s="60" t="str">
        <f>'AU2017-EDB (Adjusted)'!E1461</f>
        <v>Orion NZ</v>
      </c>
      <c r="C1451" s="60" t="str">
        <f>IFERROR('AU2017-EDB (Adjusted)'!F1461,)</f>
        <v>Christchurch city</v>
      </c>
      <c r="D1451" s="65">
        <f>IFERROR('AU2017-EDB (Adjusted)'!H1461,)</f>
        <v>1930</v>
      </c>
      <c r="E1451" s="65">
        <f>IFERROR('AU2017-EDB (Adjusted)'!I1461,)</f>
        <v>1990</v>
      </c>
      <c r="F1451" s="65">
        <f>IFERROR('AU2017-EDB (Adjusted)'!J1461,)</f>
        <v>2050</v>
      </c>
    </row>
    <row r="1452" spans="1:6" x14ac:dyDescent="0.25">
      <c r="A1452" s="60" t="str">
        <f>'AU2017-EDB (Adjusted)'!A1462</f>
        <v>Haywards-Manor Park</v>
      </c>
      <c r="B1452" s="60" t="str">
        <f>'AU2017-EDB (Adjusted)'!E1462</f>
        <v>Wellington Electricity</v>
      </c>
      <c r="C1452" s="60" t="str">
        <f>IFERROR('AU2017-EDB (Adjusted)'!F1462,)</f>
        <v>Lower Hutt city</v>
      </c>
      <c r="D1452" s="65">
        <f>IFERROR('AU2017-EDB (Adjusted)'!H1462,)</f>
        <v>410</v>
      </c>
      <c r="E1452" s="65">
        <f>IFERROR('AU2017-EDB (Adjusted)'!I1462,)</f>
        <v>410</v>
      </c>
      <c r="F1452" s="65">
        <f>IFERROR('AU2017-EDB (Adjusted)'!J1462,)</f>
        <v>410</v>
      </c>
    </row>
    <row r="1453" spans="1:6" x14ac:dyDescent="0.25">
      <c r="A1453" s="60" t="str">
        <f>'AU2017-EDB (Adjusted)'!A1463</f>
        <v>Korokoro</v>
      </c>
      <c r="B1453" s="60" t="str">
        <f>'AU2017-EDB (Adjusted)'!E1463</f>
        <v>Wellington Electricity</v>
      </c>
      <c r="C1453" s="60" t="str">
        <f>IFERROR('AU2017-EDB (Adjusted)'!F1463,)</f>
        <v>Lower Hutt city</v>
      </c>
      <c r="D1453" s="65">
        <f>IFERROR('AU2017-EDB (Adjusted)'!H1463,)</f>
        <v>1500</v>
      </c>
      <c r="E1453" s="65">
        <f>IFERROR('AU2017-EDB (Adjusted)'!I1463,)</f>
        <v>1590</v>
      </c>
      <c r="F1453" s="65">
        <f>IFERROR('AU2017-EDB (Adjusted)'!J1463,)</f>
        <v>1620</v>
      </c>
    </row>
    <row r="1454" spans="1:6" x14ac:dyDescent="0.25">
      <c r="A1454" s="60" t="str">
        <f>'AU2017-EDB (Adjusted)'!A1464</f>
        <v>Aro Street-Nairn Street</v>
      </c>
      <c r="B1454" s="60" t="str">
        <f>'AU2017-EDB (Adjusted)'!E1464</f>
        <v>Wellington Electricity</v>
      </c>
      <c r="C1454" s="60" t="str">
        <f>IFERROR('AU2017-EDB (Adjusted)'!F1464,)</f>
        <v>Wellington city</v>
      </c>
      <c r="D1454" s="65">
        <f>IFERROR('AU2017-EDB (Adjusted)'!H1464,)</f>
        <v>4500</v>
      </c>
      <c r="E1454" s="65">
        <f>IFERROR('AU2017-EDB (Adjusted)'!I1464,)</f>
        <v>4710</v>
      </c>
      <c r="F1454" s="65">
        <f>IFERROR('AU2017-EDB (Adjusted)'!J1464,)</f>
        <v>4910</v>
      </c>
    </row>
    <row r="1455" spans="1:6" x14ac:dyDescent="0.25">
      <c r="A1455" s="60" t="str">
        <f>'AU2017-EDB (Adjusted)'!A1465</f>
        <v>Petone Central</v>
      </c>
      <c r="B1455" s="60" t="str">
        <f>'AU2017-EDB (Adjusted)'!E1465</f>
        <v>Wellington Electricity</v>
      </c>
      <c r="C1455" s="60" t="str">
        <f>IFERROR('AU2017-EDB (Adjusted)'!F1465,)</f>
        <v>Lower Hutt city</v>
      </c>
      <c r="D1455" s="65">
        <f>IFERROR('AU2017-EDB (Adjusted)'!H1465,)</f>
        <v>960</v>
      </c>
      <c r="E1455" s="65">
        <f>IFERROR('AU2017-EDB (Adjusted)'!I1465,)</f>
        <v>990</v>
      </c>
      <c r="F1455" s="65">
        <f>IFERROR('AU2017-EDB (Adjusted)'!J1465,)</f>
        <v>1020</v>
      </c>
    </row>
    <row r="1456" spans="1:6" x14ac:dyDescent="0.25">
      <c r="A1456" s="60" t="str">
        <f>'AU2017-EDB (Adjusted)'!A1466</f>
        <v>Esplanade</v>
      </c>
      <c r="B1456" s="60" t="str">
        <f>'AU2017-EDB (Adjusted)'!E1466</f>
        <v>Wellington Electricity</v>
      </c>
      <c r="C1456" s="60" t="str">
        <f>IFERROR('AU2017-EDB (Adjusted)'!F1466,)</f>
        <v>Lower Hutt city</v>
      </c>
      <c r="D1456" s="65">
        <f>IFERROR('AU2017-EDB (Adjusted)'!H1466,)</f>
        <v>2600</v>
      </c>
      <c r="E1456" s="65">
        <f>IFERROR('AU2017-EDB (Adjusted)'!I1466,)</f>
        <v>2610</v>
      </c>
      <c r="F1456" s="65">
        <f>IFERROR('AU2017-EDB (Adjusted)'!J1466,)</f>
        <v>2630</v>
      </c>
    </row>
    <row r="1457" spans="1:6" x14ac:dyDescent="0.25">
      <c r="A1457" s="60" t="str">
        <f>'AU2017-EDB (Adjusted)'!A1467</f>
        <v>Porirua Central</v>
      </c>
      <c r="B1457" s="60" t="str">
        <f>'AU2017-EDB (Adjusted)'!E1467</f>
        <v>Wellington Electricity</v>
      </c>
      <c r="C1457" s="60" t="str">
        <f>IFERROR('AU2017-EDB (Adjusted)'!F1467,)</f>
        <v>Porirua city</v>
      </c>
      <c r="D1457" s="65">
        <f>IFERROR('AU2017-EDB (Adjusted)'!H1467,)</f>
        <v>450</v>
      </c>
      <c r="E1457" s="65">
        <f>IFERROR('AU2017-EDB (Adjusted)'!I1467,)</f>
        <v>560</v>
      </c>
      <c r="F1457" s="65">
        <f>IFERROR('AU2017-EDB (Adjusted)'!J1467,)</f>
        <v>680</v>
      </c>
    </row>
    <row r="1458" spans="1:6" x14ac:dyDescent="0.25">
      <c r="A1458" s="60" t="str">
        <f>'AU2017-EDB (Adjusted)'!A1468</f>
        <v>Titahi Bay North</v>
      </c>
      <c r="B1458" s="60" t="str">
        <f>'AU2017-EDB (Adjusted)'!E1468</f>
        <v>Wellington Electricity</v>
      </c>
      <c r="C1458" s="60" t="str">
        <f>IFERROR('AU2017-EDB (Adjusted)'!F1468,)</f>
        <v>Porirua city</v>
      </c>
      <c r="D1458" s="65">
        <f>IFERROR('AU2017-EDB (Adjusted)'!H1468,)</f>
        <v>2600</v>
      </c>
      <c r="E1458" s="65">
        <f>IFERROR('AU2017-EDB (Adjusted)'!I1468,)</f>
        <v>2610</v>
      </c>
      <c r="F1458" s="65">
        <f>IFERROR('AU2017-EDB (Adjusted)'!J1468,)</f>
        <v>2590</v>
      </c>
    </row>
    <row r="1459" spans="1:6" x14ac:dyDescent="0.25">
      <c r="A1459" s="60" t="str">
        <f>'AU2017-EDB (Adjusted)'!A1469</f>
        <v>Porirua East</v>
      </c>
      <c r="B1459" s="60" t="str">
        <f>'AU2017-EDB (Adjusted)'!E1469</f>
        <v>Wellington Electricity</v>
      </c>
      <c r="C1459" s="60" t="str">
        <f>IFERROR('AU2017-EDB (Adjusted)'!F1469,)</f>
        <v>Porirua city</v>
      </c>
      <c r="D1459" s="65">
        <f>IFERROR('AU2017-EDB (Adjusted)'!H1469,)</f>
        <v>2160</v>
      </c>
      <c r="E1459" s="65">
        <f>IFERROR('AU2017-EDB (Adjusted)'!I1469,)</f>
        <v>2180</v>
      </c>
      <c r="F1459" s="65">
        <f>IFERROR('AU2017-EDB (Adjusted)'!J1469,)</f>
        <v>2200</v>
      </c>
    </row>
    <row r="1460" spans="1:6" x14ac:dyDescent="0.25">
      <c r="A1460" s="60" t="str">
        <f>'AU2017-EDB (Adjusted)'!A1470</f>
        <v>Titahi Bay South</v>
      </c>
      <c r="B1460" s="60" t="str">
        <f>'AU2017-EDB (Adjusted)'!E1470</f>
        <v>Wellington Electricity</v>
      </c>
      <c r="C1460" s="60" t="str">
        <f>IFERROR('AU2017-EDB (Adjusted)'!F1470,)</f>
        <v>Porirua city</v>
      </c>
      <c r="D1460" s="65">
        <f>IFERROR('AU2017-EDB (Adjusted)'!H1470,)</f>
        <v>3820</v>
      </c>
      <c r="E1460" s="65">
        <f>IFERROR('AU2017-EDB (Adjusted)'!I1470,)</f>
        <v>3910</v>
      </c>
      <c r="F1460" s="65">
        <f>IFERROR('AU2017-EDB (Adjusted)'!J1470,)</f>
        <v>3970</v>
      </c>
    </row>
    <row r="1461" spans="1:6" x14ac:dyDescent="0.25">
      <c r="A1461" s="60" t="str">
        <f>'AU2017-EDB (Adjusted)'!A1471</f>
        <v>Ranui Heights</v>
      </c>
      <c r="B1461" s="60" t="str">
        <f>'AU2017-EDB (Adjusted)'!E1471</f>
        <v>Wellington Electricity</v>
      </c>
      <c r="C1461" s="60" t="str">
        <f>IFERROR('AU2017-EDB (Adjusted)'!F1471,)</f>
        <v>Porirua city</v>
      </c>
      <c r="D1461" s="65">
        <f>IFERROR('AU2017-EDB (Adjusted)'!H1471,)</f>
        <v>1410</v>
      </c>
      <c r="E1461" s="65">
        <f>IFERROR('AU2017-EDB (Adjusted)'!I1471,)</f>
        <v>1420</v>
      </c>
      <c r="F1461" s="65">
        <f>IFERROR('AU2017-EDB (Adjusted)'!J1471,)</f>
        <v>1410</v>
      </c>
    </row>
    <row r="1462" spans="1:6" x14ac:dyDescent="0.25">
      <c r="A1462" s="60" t="str">
        <f>'AU2017-EDB (Adjusted)'!A1472</f>
        <v>Elsdon-Takapuwahia</v>
      </c>
      <c r="B1462" s="60" t="str">
        <f>'AU2017-EDB (Adjusted)'!E1472</f>
        <v>Wellington Electricity</v>
      </c>
      <c r="C1462" s="60" t="str">
        <f>IFERROR('AU2017-EDB (Adjusted)'!F1472,)</f>
        <v>Porirua city</v>
      </c>
      <c r="D1462" s="65">
        <f>IFERROR('AU2017-EDB (Adjusted)'!H1472,)</f>
        <v>2330</v>
      </c>
      <c r="E1462" s="65">
        <f>IFERROR('AU2017-EDB (Adjusted)'!I1472,)</f>
        <v>2350</v>
      </c>
      <c r="F1462" s="65">
        <f>IFERROR('AU2017-EDB (Adjusted)'!J1472,)</f>
        <v>2360</v>
      </c>
    </row>
    <row r="1463" spans="1:6" x14ac:dyDescent="0.25">
      <c r="A1463" s="60" t="str">
        <f>'AU2017-EDB (Adjusted)'!A1473</f>
        <v>Papakowhai North</v>
      </c>
      <c r="B1463" s="60" t="str">
        <f>'AU2017-EDB (Adjusted)'!E1473</f>
        <v>Wellington Electricity</v>
      </c>
      <c r="C1463" s="60" t="str">
        <f>IFERROR('AU2017-EDB (Adjusted)'!F1473,)</f>
        <v>Porirua city</v>
      </c>
      <c r="D1463" s="65">
        <f>IFERROR('AU2017-EDB (Adjusted)'!H1473,)</f>
        <v>2410</v>
      </c>
      <c r="E1463" s="65">
        <f>IFERROR('AU2017-EDB (Adjusted)'!I1473,)</f>
        <v>2450</v>
      </c>
      <c r="F1463" s="65">
        <f>IFERROR('AU2017-EDB (Adjusted)'!J1473,)</f>
        <v>2470</v>
      </c>
    </row>
    <row r="1464" spans="1:6" x14ac:dyDescent="0.25">
      <c r="A1464" s="60" t="str">
        <f>'AU2017-EDB (Adjusted)'!A1474</f>
        <v>Cannons Creek North</v>
      </c>
      <c r="B1464" s="60" t="str">
        <f>'AU2017-EDB (Adjusted)'!E1474</f>
        <v>Wellington Electricity</v>
      </c>
      <c r="C1464" s="60" t="str">
        <f>IFERROR('AU2017-EDB (Adjusted)'!F1474,)</f>
        <v>Porirua city</v>
      </c>
      <c r="D1464" s="65">
        <f>IFERROR('AU2017-EDB (Adjusted)'!H1474,)</f>
        <v>3330</v>
      </c>
      <c r="E1464" s="65">
        <f>IFERROR('AU2017-EDB (Adjusted)'!I1474,)</f>
        <v>3350</v>
      </c>
      <c r="F1464" s="65">
        <f>IFERROR('AU2017-EDB (Adjusted)'!J1474,)</f>
        <v>3330</v>
      </c>
    </row>
    <row r="1465" spans="1:6" x14ac:dyDescent="0.25">
      <c r="A1465" s="60" t="str">
        <f>'AU2017-EDB (Adjusted)'!A1475</f>
        <v>Cannons Creek South</v>
      </c>
      <c r="B1465" s="60" t="str">
        <f>'AU2017-EDB (Adjusted)'!E1475</f>
        <v>Wellington Electricity</v>
      </c>
      <c r="C1465" s="60" t="str">
        <f>IFERROR('AU2017-EDB (Adjusted)'!F1475,)</f>
        <v>Porirua city</v>
      </c>
      <c r="D1465" s="65">
        <f>IFERROR('AU2017-EDB (Adjusted)'!H1475,)</f>
        <v>1580</v>
      </c>
      <c r="E1465" s="65">
        <f>IFERROR('AU2017-EDB (Adjusted)'!I1475,)</f>
        <v>1560</v>
      </c>
      <c r="F1465" s="65">
        <f>IFERROR('AU2017-EDB (Adjusted)'!J1475,)</f>
        <v>1530</v>
      </c>
    </row>
    <row r="1466" spans="1:6" x14ac:dyDescent="0.25">
      <c r="A1466" s="60" t="str">
        <f>'AU2017-EDB (Adjusted)'!A1476</f>
        <v>Cannons Creek East</v>
      </c>
      <c r="B1466" s="60" t="str">
        <f>'AU2017-EDB (Adjusted)'!E1476</f>
        <v>Wellington Electricity</v>
      </c>
      <c r="C1466" s="60" t="str">
        <f>IFERROR('AU2017-EDB (Adjusted)'!F1476,)</f>
        <v>Porirua city</v>
      </c>
      <c r="D1466" s="65">
        <f>IFERROR('AU2017-EDB (Adjusted)'!H1476,)</f>
        <v>3760</v>
      </c>
      <c r="E1466" s="65">
        <f>IFERROR('AU2017-EDB (Adjusted)'!I1476,)</f>
        <v>3740</v>
      </c>
      <c r="F1466" s="65">
        <f>IFERROR('AU2017-EDB (Adjusted)'!J1476,)</f>
        <v>3710</v>
      </c>
    </row>
    <row r="1467" spans="1:6" x14ac:dyDescent="0.25">
      <c r="A1467" s="60" t="str">
        <f>'AU2017-EDB (Adjusted)'!A1477</f>
        <v>Papakowhai South</v>
      </c>
      <c r="B1467" s="60" t="str">
        <f>'AU2017-EDB (Adjusted)'!E1477</f>
        <v>Wellington Electricity</v>
      </c>
      <c r="C1467" s="60" t="str">
        <f>IFERROR('AU2017-EDB (Adjusted)'!F1477,)</f>
        <v>Porirua city</v>
      </c>
      <c r="D1467" s="65">
        <f>IFERROR('AU2017-EDB (Adjusted)'!H1477,)</f>
        <v>3180</v>
      </c>
      <c r="E1467" s="65">
        <f>IFERROR('AU2017-EDB (Adjusted)'!I1477,)</f>
        <v>3450</v>
      </c>
      <c r="F1467" s="65">
        <f>IFERROR('AU2017-EDB (Adjusted)'!J1477,)</f>
        <v>3690</v>
      </c>
    </row>
    <row r="1468" spans="1:6" x14ac:dyDescent="0.25">
      <c r="A1468" s="60" t="str">
        <f>'AU2017-EDB (Adjusted)'!A1478</f>
        <v>Ascot Park</v>
      </c>
      <c r="B1468" s="60" t="str">
        <f>'AU2017-EDB (Adjusted)'!E1478</f>
        <v>Wellington Electricity</v>
      </c>
      <c r="C1468" s="60" t="str">
        <f>IFERROR('AU2017-EDB (Adjusted)'!F1478,)</f>
        <v>Porirua city</v>
      </c>
      <c r="D1468" s="65">
        <f>IFERROR('AU2017-EDB (Adjusted)'!H1478,)</f>
        <v>2810</v>
      </c>
      <c r="E1468" s="65">
        <f>IFERROR('AU2017-EDB (Adjusted)'!I1478,)</f>
        <v>2830</v>
      </c>
      <c r="F1468" s="65">
        <f>IFERROR('AU2017-EDB (Adjusted)'!J1478,)</f>
        <v>2810</v>
      </c>
    </row>
    <row r="1469" spans="1:6" x14ac:dyDescent="0.25">
      <c r="A1469" s="60" t="str">
        <f>'AU2017-EDB (Adjusted)'!A1479</f>
        <v>Discovery</v>
      </c>
      <c r="B1469" s="60" t="str">
        <f>'AU2017-EDB (Adjusted)'!E1479</f>
        <v>Wellington Electricity</v>
      </c>
      <c r="C1469" s="60" t="str">
        <f>IFERROR('AU2017-EDB (Adjusted)'!F1479,)</f>
        <v>Porirua city</v>
      </c>
      <c r="D1469" s="65">
        <f>IFERROR('AU2017-EDB (Adjusted)'!H1479,)</f>
        <v>2850</v>
      </c>
      <c r="E1469" s="65">
        <f>IFERROR('AU2017-EDB (Adjusted)'!I1479,)</f>
        <v>2860</v>
      </c>
      <c r="F1469" s="65">
        <f>IFERROR('AU2017-EDB (Adjusted)'!J1479,)</f>
        <v>2850</v>
      </c>
    </row>
    <row r="1470" spans="1:6" x14ac:dyDescent="0.25">
      <c r="A1470" s="60" t="str">
        <f>'AU2017-EDB (Adjusted)'!A1480</f>
        <v>Mt Cook-Wallace Street</v>
      </c>
      <c r="B1470" s="60" t="str">
        <f>'AU2017-EDB (Adjusted)'!E1480</f>
        <v>Wellington Electricity</v>
      </c>
      <c r="C1470" s="60" t="str">
        <f>IFERROR('AU2017-EDB (Adjusted)'!F1480,)</f>
        <v>Wellington city</v>
      </c>
      <c r="D1470" s="65">
        <f>IFERROR('AU2017-EDB (Adjusted)'!H1480,)</f>
        <v>6000</v>
      </c>
      <c r="E1470" s="65">
        <f>IFERROR('AU2017-EDB (Adjusted)'!I1480,)</f>
        <v>6550</v>
      </c>
      <c r="F1470" s="65">
        <f>IFERROR('AU2017-EDB (Adjusted)'!J1480,)</f>
        <v>6920</v>
      </c>
    </row>
    <row r="1471" spans="1:6" x14ac:dyDescent="0.25">
      <c r="A1471" s="60" t="str">
        <f>'AU2017-EDB (Adjusted)'!A1481</f>
        <v>Pukerua Bay</v>
      </c>
      <c r="B1471" s="60" t="str">
        <f>'AU2017-EDB (Adjusted)'!E1481</f>
        <v>Wellington Electricity</v>
      </c>
      <c r="C1471" s="60" t="str">
        <f>IFERROR('AU2017-EDB (Adjusted)'!F1481,)</f>
        <v>Porirua city</v>
      </c>
      <c r="D1471" s="65">
        <f>IFERROR('AU2017-EDB (Adjusted)'!H1481,)</f>
        <v>2080</v>
      </c>
      <c r="E1471" s="65">
        <f>IFERROR('AU2017-EDB (Adjusted)'!I1481,)</f>
        <v>2170</v>
      </c>
      <c r="F1471" s="65">
        <f>IFERROR('AU2017-EDB (Adjusted)'!J1481,)</f>
        <v>2260</v>
      </c>
    </row>
    <row r="1472" spans="1:6" x14ac:dyDescent="0.25">
      <c r="A1472" s="60" t="str">
        <f>'AU2017-EDB (Adjusted)'!A1482</f>
        <v>Linden</v>
      </c>
      <c r="B1472" s="60" t="str">
        <f>'AU2017-EDB (Adjusted)'!E1482</f>
        <v>Wellington Electricity</v>
      </c>
      <c r="C1472" s="60" t="str">
        <f>IFERROR('AU2017-EDB (Adjusted)'!F1482,)</f>
        <v>Wellington city</v>
      </c>
      <c r="D1472" s="65">
        <f>IFERROR('AU2017-EDB (Adjusted)'!H1482,)</f>
        <v>4350</v>
      </c>
      <c r="E1472" s="65">
        <f>IFERROR('AU2017-EDB (Adjusted)'!I1482,)</f>
        <v>4480</v>
      </c>
      <c r="F1472" s="65">
        <f>IFERROR('AU2017-EDB (Adjusted)'!J1482,)</f>
        <v>4570</v>
      </c>
    </row>
    <row r="1473" spans="1:6" x14ac:dyDescent="0.25">
      <c r="A1473" s="60" t="str">
        <f>'AU2017-EDB (Adjusted)'!A1483</f>
        <v>Plimmerton</v>
      </c>
      <c r="B1473" s="60" t="str">
        <f>'AU2017-EDB (Adjusted)'!E1483</f>
        <v>Wellington Electricity</v>
      </c>
      <c r="C1473" s="60" t="str">
        <f>IFERROR('AU2017-EDB (Adjusted)'!F1483,)</f>
        <v>Porirua city</v>
      </c>
      <c r="D1473" s="65">
        <f>IFERROR('AU2017-EDB (Adjusted)'!H1483,)</f>
        <v>2270</v>
      </c>
      <c r="E1473" s="65">
        <f>IFERROR('AU2017-EDB (Adjusted)'!I1483,)</f>
        <v>2410</v>
      </c>
      <c r="F1473" s="65">
        <f>IFERROR('AU2017-EDB (Adjusted)'!J1483,)</f>
        <v>2540</v>
      </c>
    </row>
    <row r="1474" spans="1:6" x14ac:dyDescent="0.25">
      <c r="A1474" s="60" t="str">
        <f>'AU2017-EDB (Adjusted)'!A1484</f>
        <v>Greenacres</v>
      </c>
      <c r="B1474" s="60" t="str">
        <f>'AU2017-EDB (Adjusted)'!E1484</f>
        <v>Wellington Electricity</v>
      </c>
      <c r="C1474" s="60" t="str">
        <f>IFERROR('AU2017-EDB (Adjusted)'!F1484,)</f>
        <v>Wellington city</v>
      </c>
      <c r="D1474" s="65">
        <f>IFERROR('AU2017-EDB (Adjusted)'!H1484,)</f>
        <v>1750</v>
      </c>
      <c r="E1474" s="65">
        <f>IFERROR('AU2017-EDB (Adjusted)'!I1484,)</f>
        <v>1840</v>
      </c>
      <c r="F1474" s="65">
        <f>IFERROR('AU2017-EDB (Adjusted)'!J1484,)</f>
        <v>1940</v>
      </c>
    </row>
    <row r="1475" spans="1:6" x14ac:dyDescent="0.25">
      <c r="A1475" s="60" t="str">
        <f>'AU2017-EDB (Adjusted)'!A1485</f>
        <v>Mana-Camborne</v>
      </c>
      <c r="B1475" s="60" t="str">
        <f>'AU2017-EDB (Adjusted)'!E1485</f>
        <v>Wellington Electricity</v>
      </c>
      <c r="C1475" s="60" t="str">
        <f>IFERROR('AU2017-EDB (Adjusted)'!F1485,)</f>
        <v>Porirua city</v>
      </c>
      <c r="D1475" s="65">
        <f>IFERROR('AU2017-EDB (Adjusted)'!H1485,)</f>
        <v>2840</v>
      </c>
      <c r="E1475" s="65">
        <f>IFERROR('AU2017-EDB (Adjusted)'!I1485,)</f>
        <v>3020</v>
      </c>
      <c r="F1475" s="65">
        <f>IFERROR('AU2017-EDB (Adjusted)'!J1485,)</f>
        <v>3180</v>
      </c>
    </row>
    <row r="1476" spans="1:6" x14ac:dyDescent="0.25">
      <c r="A1476" s="60" t="str">
        <f>'AU2017-EDB (Adjusted)'!A1486</f>
        <v>Paremata-Postgate</v>
      </c>
      <c r="B1476" s="60" t="str">
        <f>'AU2017-EDB (Adjusted)'!E1486</f>
        <v>Wellington Electricity</v>
      </c>
      <c r="C1476" s="60" t="str">
        <f>IFERROR('AU2017-EDB (Adjusted)'!F1486,)</f>
        <v>Porirua city</v>
      </c>
      <c r="D1476" s="65">
        <f>IFERROR('AU2017-EDB (Adjusted)'!H1486,)</f>
        <v>2820</v>
      </c>
      <c r="E1476" s="65">
        <f>IFERROR('AU2017-EDB (Adjusted)'!I1486,)</f>
        <v>2950</v>
      </c>
      <c r="F1476" s="65">
        <f>IFERROR('AU2017-EDB (Adjusted)'!J1486,)</f>
        <v>3060</v>
      </c>
    </row>
    <row r="1477" spans="1:6" x14ac:dyDescent="0.25">
      <c r="A1477" s="60" t="str">
        <f>'AU2017-EDB (Adjusted)'!A1487</f>
        <v>Mana Island</v>
      </c>
      <c r="B1477" s="60" t="str">
        <f>'AU2017-EDB (Adjusted)'!E1487</f>
        <v>Wellington Electricity</v>
      </c>
      <c r="C1477" s="60" t="str">
        <f>IFERROR('AU2017-EDB (Adjusted)'!F1487,)</f>
        <v>Porirua city</v>
      </c>
      <c r="D1477" s="65">
        <f>IFERROR('AU2017-EDB (Adjusted)'!H1487,)</f>
        <v>10</v>
      </c>
      <c r="E1477" s="65">
        <f>IFERROR('AU2017-EDB (Adjusted)'!I1487,)</f>
        <v>10</v>
      </c>
      <c r="F1477" s="65">
        <f>IFERROR('AU2017-EDB (Adjusted)'!J1487,)</f>
        <v>10</v>
      </c>
    </row>
    <row r="1478" spans="1:6" x14ac:dyDescent="0.25">
      <c r="A1478" s="60" t="str">
        <f>'AU2017-EDB (Adjusted)'!A1488</f>
        <v>Tawa South</v>
      </c>
      <c r="B1478" s="60" t="str">
        <f>'AU2017-EDB (Adjusted)'!E1488</f>
        <v>Wellington Electricity</v>
      </c>
      <c r="C1478" s="60" t="str">
        <f>IFERROR('AU2017-EDB (Adjusted)'!F1488,)</f>
        <v>Wellington city</v>
      </c>
      <c r="D1478" s="65">
        <f>IFERROR('AU2017-EDB (Adjusted)'!H1488,)</f>
        <v>3730</v>
      </c>
      <c r="E1478" s="65">
        <f>IFERROR('AU2017-EDB (Adjusted)'!I1488,)</f>
        <v>3720</v>
      </c>
      <c r="F1478" s="65">
        <f>IFERROR('AU2017-EDB (Adjusted)'!J1488,)</f>
        <v>3700</v>
      </c>
    </row>
    <row r="1479" spans="1:6" x14ac:dyDescent="0.25">
      <c r="A1479" s="60" t="str">
        <f>'AU2017-EDB (Adjusted)'!A1489</f>
        <v>Tawa Central</v>
      </c>
      <c r="B1479" s="60" t="str">
        <f>'AU2017-EDB (Adjusted)'!E1489</f>
        <v>Wellington Electricity</v>
      </c>
      <c r="C1479" s="60" t="str">
        <f>IFERROR('AU2017-EDB (Adjusted)'!F1489,)</f>
        <v>Wellington city</v>
      </c>
      <c r="D1479" s="65">
        <f>IFERROR('AU2017-EDB (Adjusted)'!H1489,)</f>
        <v>4730</v>
      </c>
      <c r="E1479" s="65">
        <f>IFERROR('AU2017-EDB (Adjusted)'!I1489,)</f>
        <v>4870</v>
      </c>
      <c r="F1479" s="65">
        <f>IFERROR('AU2017-EDB (Adjusted)'!J1489,)</f>
        <v>4970</v>
      </c>
    </row>
    <row r="1480" spans="1:6" x14ac:dyDescent="0.25">
      <c r="A1480" s="60" t="str">
        <f>'AU2017-EDB (Adjusted)'!A1490</f>
        <v>Thorndon-Tinakori Road</v>
      </c>
      <c r="B1480" s="60" t="str">
        <f>'AU2017-EDB (Adjusted)'!E1490</f>
        <v>Wellington Electricity</v>
      </c>
      <c r="C1480" s="60" t="str">
        <f>IFERROR('AU2017-EDB (Adjusted)'!F1490,)</f>
        <v>Wellington city</v>
      </c>
      <c r="D1480" s="65">
        <f>IFERROR('AU2017-EDB (Adjusted)'!H1490,)</f>
        <v>4640</v>
      </c>
      <c r="E1480" s="65">
        <f>IFERROR('AU2017-EDB (Adjusted)'!I1490,)</f>
        <v>4890</v>
      </c>
      <c r="F1480" s="65">
        <f>IFERROR('AU2017-EDB (Adjusted)'!J1490,)</f>
        <v>5140</v>
      </c>
    </row>
    <row r="1481" spans="1:6" x14ac:dyDescent="0.25">
      <c r="A1481" s="60" t="str">
        <f>'AU2017-EDB (Adjusted)'!A1491</f>
        <v>Lambton</v>
      </c>
      <c r="B1481" s="60" t="str">
        <f>'AU2017-EDB (Adjusted)'!E1491</f>
        <v>Wellington Electricity</v>
      </c>
      <c r="C1481" s="60" t="str">
        <f>IFERROR('AU2017-EDB (Adjusted)'!F1491,)</f>
        <v>Wellington city</v>
      </c>
      <c r="D1481" s="65">
        <f>IFERROR('AU2017-EDB (Adjusted)'!H1491,)</f>
        <v>6680</v>
      </c>
      <c r="E1481" s="65">
        <f>IFERROR('AU2017-EDB (Adjusted)'!I1491,)</f>
        <v>7370</v>
      </c>
      <c r="F1481" s="65">
        <f>IFERROR('AU2017-EDB (Adjusted)'!J1491,)</f>
        <v>8080</v>
      </c>
    </row>
    <row r="1482" spans="1:6" x14ac:dyDescent="0.25">
      <c r="A1482" s="60" t="str">
        <f>'AU2017-EDB (Adjusted)'!A1492</f>
        <v>Willis Street-Cambridge Terrace</v>
      </c>
      <c r="B1482" s="60" t="str">
        <f>'AU2017-EDB (Adjusted)'!E1492</f>
        <v>Wellington Electricity</v>
      </c>
      <c r="C1482" s="60" t="str">
        <f>IFERROR('AU2017-EDB (Adjusted)'!F1492,)</f>
        <v>Wellington city</v>
      </c>
      <c r="D1482" s="65">
        <f>IFERROR('AU2017-EDB (Adjusted)'!H1492,)</f>
        <v>9230</v>
      </c>
      <c r="E1482" s="65">
        <f>IFERROR('AU2017-EDB (Adjusted)'!I1492,)</f>
        <v>10450</v>
      </c>
      <c r="F1482" s="65">
        <f>IFERROR('AU2017-EDB (Adjusted)'!J1492,)</f>
        <v>11450</v>
      </c>
    </row>
    <row r="1483" spans="1:6" x14ac:dyDescent="0.25">
      <c r="A1483" s="60" t="str">
        <f>'AU2017-EDB (Adjusted)'!A1493</f>
        <v>Wellington City-Marinas</v>
      </c>
      <c r="B1483" s="60" t="str">
        <f>'AU2017-EDB (Adjusted)'!E1493</f>
        <v>Wellington Electricity</v>
      </c>
      <c r="C1483" s="60" t="str">
        <f>IFERROR('AU2017-EDB (Adjusted)'!F1493,)</f>
        <v>Wellington city</v>
      </c>
      <c r="D1483" s="65">
        <f>IFERROR('AU2017-EDB (Adjusted)'!H1493,)</f>
        <v>40</v>
      </c>
      <c r="E1483" s="65">
        <f>IFERROR('AU2017-EDB (Adjusted)'!I1493,)</f>
        <v>40</v>
      </c>
      <c r="F1483" s="65">
        <f>IFERROR('AU2017-EDB (Adjusted)'!J1493,)</f>
        <v>40</v>
      </c>
    </row>
    <row r="1484" spans="1:6" x14ac:dyDescent="0.25">
      <c r="A1484" s="60" t="str">
        <f>'AU2017-EDB (Adjusted)'!A1494</f>
        <v>Mt Victoria West</v>
      </c>
      <c r="B1484" s="60" t="str">
        <f>'AU2017-EDB (Adjusted)'!E1494</f>
        <v>Wellington Electricity</v>
      </c>
      <c r="C1484" s="60" t="str">
        <f>IFERROR('AU2017-EDB (Adjusted)'!F1494,)</f>
        <v>Wellington city</v>
      </c>
      <c r="D1484" s="65">
        <f>IFERROR('AU2017-EDB (Adjusted)'!H1494,)</f>
        <v>6290</v>
      </c>
      <c r="E1484" s="65">
        <f>IFERROR('AU2017-EDB (Adjusted)'!I1494,)</f>
        <v>6620</v>
      </c>
      <c r="F1484" s="65">
        <f>IFERROR('AU2017-EDB (Adjusted)'!J1494,)</f>
        <v>6750</v>
      </c>
    </row>
    <row r="1485" spans="1:6" x14ac:dyDescent="0.25">
      <c r="A1485" s="60" t="str">
        <f>'AU2017-EDB (Adjusted)'!A1495</f>
        <v>Glenside North</v>
      </c>
      <c r="B1485" s="60" t="str">
        <f>'AU2017-EDB (Adjusted)'!E1495</f>
        <v>Wellington Electricity</v>
      </c>
      <c r="C1485" s="60" t="str">
        <f>IFERROR('AU2017-EDB (Adjusted)'!F1495,)</f>
        <v>Wellington city</v>
      </c>
      <c r="D1485" s="65">
        <f>IFERROR('AU2017-EDB (Adjusted)'!H1495,)</f>
        <v>440</v>
      </c>
      <c r="E1485" s="65">
        <f>IFERROR('AU2017-EDB (Adjusted)'!I1495,)</f>
        <v>520</v>
      </c>
      <c r="F1485" s="65">
        <f>IFERROR('AU2017-EDB (Adjusted)'!J1495,)</f>
        <v>600</v>
      </c>
    </row>
    <row r="1486" spans="1:6" x14ac:dyDescent="0.25">
      <c r="A1486" s="60" t="str">
        <f>'AU2017-EDB (Adjusted)'!A1496</f>
        <v>Churton Park North</v>
      </c>
      <c r="B1486" s="60" t="str">
        <f>'AU2017-EDB (Adjusted)'!E1496</f>
        <v>Wellington Electricity</v>
      </c>
      <c r="C1486" s="60" t="str">
        <f>IFERROR('AU2017-EDB (Adjusted)'!F1496,)</f>
        <v>Wellington city</v>
      </c>
      <c r="D1486" s="65">
        <f>IFERROR('AU2017-EDB (Adjusted)'!H1496,)</f>
        <v>3480</v>
      </c>
      <c r="E1486" s="65">
        <f>IFERROR('AU2017-EDB (Adjusted)'!I1496,)</f>
        <v>3800</v>
      </c>
      <c r="F1486" s="65">
        <f>IFERROR('AU2017-EDB (Adjusted)'!J1496,)</f>
        <v>4040</v>
      </c>
    </row>
    <row r="1487" spans="1:6" x14ac:dyDescent="0.25">
      <c r="A1487" s="60" t="str">
        <f>'AU2017-EDB (Adjusted)'!A1497</f>
        <v>Churton Park South</v>
      </c>
      <c r="B1487" s="60" t="str">
        <f>'AU2017-EDB (Adjusted)'!E1497</f>
        <v>Wellington Electricity</v>
      </c>
      <c r="C1487" s="60" t="str">
        <f>IFERROR('AU2017-EDB (Adjusted)'!F1497,)</f>
        <v>Wellington city</v>
      </c>
      <c r="D1487" s="65">
        <f>IFERROR('AU2017-EDB (Adjusted)'!H1497,)</f>
        <v>3570</v>
      </c>
      <c r="E1487" s="65">
        <f>IFERROR('AU2017-EDB (Adjusted)'!I1497,)</f>
        <v>3750</v>
      </c>
      <c r="F1487" s="65">
        <f>IFERROR('AU2017-EDB (Adjusted)'!J1497,)</f>
        <v>3920</v>
      </c>
    </row>
    <row r="1488" spans="1:6" x14ac:dyDescent="0.25">
      <c r="A1488" s="60" t="str">
        <f>'AU2017-EDB (Adjusted)'!A1498</f>
        <v>Grenada North</v>
      </c>
      <c r="B1488" s="60" t="str">
        <f>'AU2017-EDB (Adjusted)'!E1498</f>
        <v>Wellington Electricity</v>
      </c>
      <c r="C1488" s="60" t="str">
        <f>IFERROR('AU2017-EDB (Adjusted)'!F1498,)</f>
        <v>Wellington city</v>
      </c>
      <c r="D1488" s="65">
        <f>IFERROR('AU2017-EDB (Adjusted)'!H1498,)</f>
        <v>440</v>
      </c>
      <c r="E1488" s="65">
        <f>IFERROR('AU2017-EDB (Adjusted)'!I1498,)</f>
        <v>680</v>
      </c>
      <c r="F1488" s="65">
        <f>IFERROR('AU2017-EDB (Adjusted)'!J1498,)</f>
        <v>940</v>
      </c>
    </row>
    <row r="1489" spans="1:6" x14ac:dyDescent="0.25">
      <c r="A1489" s="60" t="str">
        <f>'AU2017-EDB (Adjusted)'!A1499</f>
        <v>Newlands East</v>
      </c>
      <c r="B1489" s="60" t="str">
        <f>'AU2017-EDB (Adjusted)'!E1499</f>
        <v>Wellington Electricity</v>
      </c>
      <c r="C1489" s="60" t="str">
        <f>IFERROR('AU2017-EDB (Adjusted)'!F1499,)</f>
        <v>Wellington city</v>
      </c>
      <c r="D1489" s="65">
        <f>IFERROR('AU2017-EDB (Adjusted)'!H1499,)</f>
        <v>830</v>
      </c>
      <c r="E1489" s="65">
        <f>IFERROR('AU2017-EDB (Adjusted)'!I1499,)</f>
        <v>860</v>
      </c>
      <c r="F1489" s="65">
        <f>IFERROR('AU2017-EDB (Adjusted)'!J1499,)</f>
        <v>890</v>
      </c>
    </row>
    <row r="1490" spans="1:6" x14ac:dyDescent="0.25">
      <c r="A1490" s="60" t="str">
        <f>'AU2017-EDB (Adjusted)'!A1500</f>
        <v>Takapu</v>
      </c>
      <c r="B1490" s="60" t="str">
        <f>'AU2017-EDB (Adjusted)'!E1500</f>
        <v>Wellington Electricity</v>
      </c>
      <c r="C1490" s="60" t="str">
        <f>IFERROR('AU2017-EDB (Adjusted)'!F1500,)</f>
        <v>Wellington city</v>
      </c>
      <c r="D1490" s="65">
        <f>IFERROR('AU2017-EDB (Adjusted)'!H1500,)</f>
        <v>370</v>
      </c>
      <c r="E1490" s="65">
        <f>IFERROR('AU2017-EDB (Adjusted)'!I1500,)</f>
        <v>430</v>
      </c>
      <c r="F1490" s="65">
        <f>IFERROR('AU2017-EDB (Adjusted)'!J1500,)</f>
        <v>490</v>
      </c>
    </row>
    <row r="1491" spans="1:6" x14ac:dyDescent="0.25">
      <c r="A1491" s="60" t="str">
        <f>'AU2017-EDB (Adjusted)'!A1501</f>
        <v>Johnsonville East</v>
      </c>
      <c r="B1491" s="60" t="str">
        <f>'AU2017-EDB (Adjusted)'!E1501</f>
        <v>Wellington Electricity</v>
      </c>
      <c r="C1491" s="60" t="str">
        <f>IFERROR('AU2017-EDB (Adjusted)'!F1501,)</f>
        <v>Wellington city</v>
      </c>
      <c r="D1491" s="65">
        <f>IFERROR('AU2017-EDB (Adjusted)'!H1501,)</f>
        <v>1180</v>
      </c>
      <c r="E1491" s="65">
        <f>IFERROR('AU2017-EDB (Adjusted)'!I1501,)</f>
        <v>1240</v>
      </c>
      <c r="F1491" s="65">
        <f>IFERROR('AU2017-EDB (Adjusted)'!J1501,)</f>
        <v>1300</v>
      </c>
    </row>
    <row r="1492" spans="1:6" x14ac:dyDescent="0.25">
      <c r="A1492" s="60" t="str">
        <f>'AU2017-EDB (Adjusted)'!A1502</f>
        <v>Horokiwi</v>
      </c>
      <c r="B1492" s="60" t="str">
        <f>'AU2017-EDB (Adjusted)'!E1502</f>
        <v>Wellington Electricity</v>
      </c>
      <c r="C1492" s="60" t="str">
        <f>IFERROR('AU2017-EDB (Adjusted)'!F1502,)</f>
        <v>Wellington city</v>
      </c>
      <c r="D1492" s="65">
        <f>IFERROR('AU2017-EDB (Adjusted)'!H1502,)</f>
        <v>190</v>
      </c>
      <c r="E1492" s="65">
        <f>IFERROR('AU2017-EDB (Adjusted)'!I1502,)</f>
        <v>350</v>
      </c>
      <c r="F1492" s="65">
        <f>IFERROR('AU2017-EDB (Adjusted)'!J1502,)</f>
        <v>530</v>
      </c>
    </row>
    <row r="1493" spans="1:6" x14ac:dyDescent="0.25">
      <c r="A1493" s="60" t="str">
        <f>'AU2017-EDB (Adjusted)'!A1503</f>
        <v>Johnsonville North</v>
      </c>
      <c r="B1493" s="60" t="str">
        <f>'AU2017-EDB (Adjusted)'!E1503</f>
        <v>Wellington Electricity</v>
      </c>
      <c r="C1493" s="60" t="str">
        <f>IFERROR('AU2017-EDB (Adjusted)'!F1503,)</f>
        <v>Wellington city</v>
      </c>
      <c r="D1493" s="65">
        <f>IFERROR('AU2017-EDB (Adjusted)'!H1503,)</f>
        <v>2120</v>
      </c>
      <c r="E1493" s="65">
        <f>IFERROR('AU2017-EDB (Adjusted)'!I1503,)</f>
        <v>2220</v>
      </c>
      <c r="F1493" s="65">
        <f>IFERROR('AU2017-EDB (Adjusted)'!J1503,)</f>
        <v>2320</v>
      </c>
    </row>
    <row r="1494" spans="1:6" x14ac:dyDescent="0.25">
      <c r="A1494" s="60" t="str">
        <f>'AU2017-EDB (Adjusted)'!A1504</f>
        <v>Johnsonville Central</v>
      </c>
      <c r="B1494" s="60" t="str">
        <f>'AU2017-EDB (Adjusted)'!E1504</f>
        <v>Wellington Electricity</v>
      </c>
      <c r="C1494" s="60" t="str">
        <f>IFERROR('AU2017-EDB (Adjusted)'!F1504,)</f>
        <v>Wellington city</v>
      </c>
      <c r="D1494" s="65">
        <f>IFERROR('AU2017-EDB (Adjusted)'!H1504,)</f>
        <v>4140</v>
      </c>
      <c r="E1494" s="65">
        <f>IFERROR('AU2017-EDB (Adjusted)'!I1504,)</f>
        <v>4410</v>
      </c>
      <c r="F1494" s="65">
        <f>IFERROR('AU2017-EDB (Adjusted)'!J1504,)</f>
        <v>4670</v>
      </c>
    </row>
    <row r="1495" spans="1:6" x14ac:dyDescent="0.25">
      <c r="A1495" s="60" t="str">
        <f>'AU2017-EDB (Adjusted)'!A1505</f>
        <v>Paparangi West</v>
      </c>
      <c r="B1495" s="60" t="str">
        <f>'AU2017-EDB (Adjusted)'!E1505</f>
        <v>Wellington Electricity</v>
      </c>
      <c r="C1495" s="60" t="str">
        <f>IFERROR('AU2017-EDB (Adjusted)'!F1505,)</f>
        <v>Wellington city</v>
      </c>
      <c r="D1495" s="65">
        <f>IFERROR('AU2017-EDB (Adjusted)'!H1505,)</f>
        <v>1190</v>
      </c>
      <c r="E1495" s="65">
        <f>IFERROR('AU2017-EDB (Adjusted)'!I1505,)</f>
        <v>1200</v>
      </c>
      <c r="F1495" s="65">
        <f>IFERROR('AU2017-EDB (Adjusted)'!J1505,)</f>
        <v>1200</v>
      </c>
    </row>
    <row r="1496" spans="1:6" x14ac:dyDescent="0.25">
      <c r="A1496" s="60" t="str">
        <f>'AU2017-EDB (Adjusted)'!A1506</f>
        <v>Paparangi</v>
      </c>
      <c r="B1496" s="60" t="str">
        <f>'AU2017-EDB (Adjusted)'!E1506</f>
        <v>Wellington Electricity</v>
      </c>
      <c r="C1496" s="60" t="str">
        <f>IFERROR('AU2017-EDB (Adjusted)'!F1506,)</f>
        <v>Wellington city</v>
      </c>
      <c r="D1496" s="65">
        <f>IFERROR('AU2017-EDB (Adjusted)'!H1506,)</f>
        <v>1930</v>
      </c>
      <c r="E1496" s="65">
        <f>IFERROR('AU2017-EDB (Adjusted)'!I1506,)</f>
        <v>1950</v>
      </c>
      <c r="F1496" s="65">
        <f>IFERROR('AU2017-EDB (Adjusted)'!J1506,)</f>
        <v>1970</v>
      </c>
    </row>
    <row r="1497" spans="1:6" x14ac:dyDescent="0.25">
      <c r="A1497" s="60" t="str">
        <f>'AU2017-EDB (Adjusted)'!A1507</f>
        <v>Woodridge</v>
      </c>
      <c r="B1497" s="60" t="str">
        <f>'AU2017-EDB (Adjusted)'!E1507</f>
        <v>Wellington Electricity</v>
      </c>
      <c r="C1497" s="60" t="str">
        <f>IFERROR('AU2017-EDB (Adjusted)'!F1507,)</f>
        <v>Wellington city</v>
      </c>
      <c r="D1497" s="65">
        <f>IFERROR('AU2017-EDB (Adjusted)'!H1507,)</f>
        <v>1700</v>
      </c>
      <c r="E1497" s="65">
        <f>IFERROR('AU2017-EDB (Adjusted)'!I1507,)</f>
        <v>1920</v>
      </c>
      <c r="F1497" s="65">
        <f>IFERROR('AU2017-EDB (Adjusted)'!J1507,)</f>
        <v>2090</v>
      </c>
    </row>
    <row r="1498" spans="1:6" x14ac:dyDescent="0.25">
      <c r="A1498" s="60" t="str">
        <f>'AU2017-EDB (Adjusted)'!A1508</f>
        <v>Newlands North</v>
      </c>
      <c r="B1498" s="60" t="str">
        <f>'AU2017-EDB (Adjusted)'!E1508</f>
        <v>Wellington Electricity</v>
      </c>
      <c r="C1498" s="60" t="str">
        <f>IFERROR('AU2017-EDB (Adjusted)'!F1508,)</f>
        <v>Wellington city</v>
      </c>
      <c r="D1498" s="65">
        <f>IFERROR('AU2017-EDB (Adjusted)'!H1508,)</f>
        <v>2810</v>
      </c>
      <c r="E1498" s="65">
        <f>IFERROR('AU2017-EDB (Adjusted)'!I1508,)</f>
        <v>2880</v>
      </c>
      <c r="F1498" s="65">
        <f>IFERROR('AU2017-EDB (Adjusted)'!J1508,)</f>
        <v>2940</v>
      </c>
    </row>
    <row r="1499" spans="1:6" x14ac:dyDescent="0.25">
      <c r="A1499" s="60" t="str">
        <f>'AU2017-EDB (Adjusted)'!A1509</f>
        <v>Newlands South</v>
      </c>
      <c r="B1499" s="60" t="str">
        <f>'AU2017-EDB (Adjusted)'!E1509</f>
        <v>Wellington Electricity</v>
      </c>
      <c r="C1499" s="60" t="str">
        <f>IFERROR('AU2017-EDB (Adjusted)'!F1509,)</f>
        <v>Wellington city</v>
      </c>
      <c r="D1499" s="65">
        <f>IFERROR('AU2017-EDB (Adjusted)'!H1509,)</f>
        <v>4100</v>
      </c>
      <c r="E1499" s="65">
        <f>IFERROR('AU2017-EDB (Adjusted)'!I1509,)</f>
        <v>4280</v>
      </c>
      <c r="F1499" s="65">
        <f>IFERROR('AU2017-EDB (Adjusted)'!J1509,)</f>
        <v>4430</v>
      </c>
    </row>
    <row r="1500" spans="1:6" x14ac:dyDescent="0.25">
      <c r="A1500" s="60" t="str">
        <f>'AU2017-EDB (Adjusted)'!A1510</f>
        <v>Ngauranga East</v>
      </c>
      <c r="B1500" s="60" t="str">
        <f>'AU2017-EDB (Adjusted)'!E1510</f>
        <v>Wellington Electricity</v>
      </c>
      <c r="C1500" s="60" t="str">
        <f>IFERROR('AU2017-EDB (Adjusted)'!F1510,)</f>
        <v>Wellington city</v>
      </c>
      <c r="D1500" s="65">
        <f>IFERROR('AU2017-EDB (Adjusted)'!H1510,)</f>
        <v>40</v>
      </c>
      <c r="E1500" s="65">
        <f>IFERROR('AU2017-EDB (Adjusted)'!I1510,)</f>
        <v>40</v>
      </c>
      <c r="F1500" s="65">
        <f>IFERROR('AU2017-EDB (Adjusted)'!J1510,)</f>
        <v>40</v>
      </c>
    </row>
    <row r="1501" spans="1:6" x14ac:dyDescent="0.25">
      <c r="A1501" s="60" t="str">
        <f>'AU2017-EDB (Adjusted)'!A1511</f>
        <v>Raroa</v>
      </c>
      <c r="B1501" s="60" t="str">
        <f>'AU2017-EDB (Adjusted)'!E1511</f>
        <v>Wellington Electricity</v>
      </c>
      <c r="C1501" s="60" t="str">
        <f>IFERROR('AU2017-EDB (Adjusted)'!F1511,)</f>
        <v>Wellington city</v>
      </c>
      <c r="D1501" s="65">
        <f>IFERROR('AU2017-EDB (Adjusted)'!H1511,)</f>
        <v>4050</v>
      </c>
      <c r="E1501" s="65">
        <f>IFERROR('AU2017-EDB (Adjusted)'!I1511,)</f>
        <v>4190</v>
      </c>
      <c r="F1501" s="65">
        <f>IFERROR('AU2017-EDB (Adjusted)'!J1511,)</f>
        <v>4300</v>
      </c>
    </row>
    <row r="1502" spans="1:6" x14ac:dyDescent="0.25">
      <c r="A1502" s="60" t="str">
        <f>'AU2017-EDB (Adjusted)'!A1512</f>
        <v>Khandallah Park-Broadmeadows</v>
      </c>
      <c r="B1502" s="60" t="str">
        <f>'AU2017-EDB (Adjusted)'!E1512</f>
        <v>Wellington Electricity</v>
      </c>
      <c r="C1502" s="60" t="str">
        <f>IFERROR('AU2017-EDB (Adjusted)'!F1512,)</f>
        <v>Wellington city</v>
      </c>
      <c r="D1502" s="65">
        <f>IFERROR('AU2017-EDB (Adjusted)'!H1512,)</f>
        <v>3060</v>
      </c>
      <c r="E1502" s="65">
        <f>IFERROR('AU2017-EDB (Adjusted)'!I1512,)</f>
        <v>3130</v>
      </c>
      <c r="F1502" s="65">
        <f>IFERROR('AU2017-EDB (Adjusted)'!J1512,)</f>
        <v>3150</v>
      </c>
    </row>
    <row r="1503" spans="1:6" x14ac:dyDescent="0.25">
      <c r="A1503" s="60" t="str">
        <f>'AU2017-EDB (Adjusted)'!A1513</f>
        <v>Te Kainga</v>
      </c>
      <c r="B1503" s="60" t="str">
        <f>'AU2017-EDB (Adjusted)'!E1513</f>
        <v>Wellington Electricity</v>
      </c>
      <c r="C1503" s="60" t="str">
        <f>IFERROR('AU2017-EDB (Adjusted)'!F1513,)</f>
        <v>Wellington city</v>
      </c>
      <c r="D1503" s="65">
        <f>IFERROR('AU2017-EDB (Adjusted)'!H1513,)</f>
        <v>4090</v>
      </c>
      <c r="E1503" s="65">
        <f>IFERROR('AU2017-EDB (Adjusted)'!I1513,)</f>
        <v>4170</v>
      </c>
      <c r="F1503" s="65">
        <f>IFERROR('AU2017-EDB (Adjusted)'!J1513,)</f>
        <v>4270</v>
      </c>
    </row>
    <row r="1504" spans="1:6" x14ac:dyDescent="0.25">
      <c r="A1504" s="60" t="str">
        <f>'AU2017-EDB (Adjusted)'!A1514</f>
        <v>Ngauranga West</v>
      </c>
      <c r="B1504" s="60" t="str">
        <f>'AU2017-EDB (Adjusted)'!E1514</f>
        <v>Wellington Electricity</v>
      </c>
      <c r="C1504" s="60" t="str">
        <f>IFERROR('AU2017-EDB (Adjusted)'!F1514,)</f>
        <v>Wellington city</v>
      </c>
      <c r="D1504" s="65">
        <f>IFERROR('AU2017-EDB (Adjusted)'!H1514,)</f>
        <v>10</v>
      </c>
      <c r="E1504" s="65">
        <f>IFERROR('AU2017-EDB (Adjusted)'!I1514,)</f>
        <v>10</v>
      </c>
      <c r="F1504" s="65">
        <f>IFERROR('AU2017-EDB (Adjusted)'!J1514,)</f>
        <v>10</v>
      </c>
    </row>
    <row r="1505" spans="1:6" x14ac:dyDescent="0.25">
      <c r="A1505" s="60" t="str">
        <f>'AU2017-EDB (Adjusted)'!A1515</f>
        <v>Rangoon Heights</v>
      </c>
      <c r="B1505" s="60" t="str">
        <f>'AU2017-EDB (Adjusted)'!E1515</f>
        <v>Wellington Electricity</v>
      </c>
      <c r="C1505" s="60" t="str">
        <f>IFERROR('AU2017-EDB (Adjusted)'!F1515,)</f>
        <v>Wellington city</v>
      </c>
      <c r="D1505" s="65">
        <f>IFERROR('AU2017-EDB (Adjusted)'!H1515,)</f>
        <v>2830</v>
      </c>
      <c r="E1505" s="65">
        <f>IFERROR('AU2017-EDB (Adjusted)'!I1515,)</f>
        <v>2940</v>
      </c>
      <c r="F1505" s="65">
        <f>IFERROR('AU2017-EDB (Adjusted)'!J1515,)</f>
        <v>3070</v>
      </c>
    </row>
    <row r="1506" spans="1:6" x14ac:dyDescent="0.25">
      <c r="A1506" s="60" t="str">
        <f>'AU2017-EDB (Adjusted)'!A1516</f>
        <v>Styx Mill</v>
      </c>
      <c r="B1506" s="60" t="str">
        <f>'AU2017-EDB (Adjusted)'!E1516</f>
        <v>Orion NZ</v>
      </c>
      <c r="C1506" s="60" t="str">
        <f>IFERROR('AU2017-EDB (Adjusted)'!F1516,)</f>
        <v>Christchurch city</v>
      </c>
      <c r="D1506" s="65">
        <f>IFERROR('AU2017-EDB (Adjusted)'!H1516,)</f>
        <v>3340</v>
      </c>
      <c r="E1506" s="65">
        <f>IFERROR('AU2017-EDB (Adjusted)'!I1516,)</f>
        <v>3400</v>
      </c>
      <c r="F1506" s="65">
        <f>IFERROR('AU2017-EDB (Adjusted)'!J1516,)</f>
        <v>3460</v>
      </c>
    </row>
    <row r="1507" spans="1:6" x14ac:dyDescent="0.25">
      <c r="A1507" s="60" t="str">
        <f>'AU2017-EDB (Adjusted)'!A1517</f>
        <v>Awarua</v>
      </c>
      <c r="B1507" s="60" t="str">
        <f>'AU2017-EDB (Adjusted)'!E1517</f>
        <v>Wellington Electricity</v>
      </c>
      <c r="C1507" s="60" t="str">
        <f>IFERROR('AU2017-EDB (Adjusted)'!F1517,)</f>
        <v>Wellington city</v>
      </c>
      <c r="D1507" s="65">
        <f>IFERROR('AU2017-EDB (Adjusted)'!H1517,)</f>
        <v>3400</v>
      </c>
      <c r="E1507" s="65">
        <f>IFERROR('AU2017-EDB (Adjusted)'!I1517,)</f>
        <v>3450</v>
      </c>
      <c r="F1507" s="65">
        <f>IFERROR('AU2017-EDB (Adjusted)'!J1517,)</f>
        <v>3490</v>
      </c>
    </row>
    <row r="1508" spans="1:6" x14ac:dyDescent="0.25">
      <c r="A1508" s="60" t="str">
        <f>'AU2017-EDB (Adjusted)'!A1518</f>
        <v>Ngaio South</v>
      </c>
      <c r="B1508" s="60" t="str">
        <f>'AU2017-EDB (Adjusted)'!E1518</f>
        <v>Wellington Electricity</v>
      </c>
      <c r="C1508" s="60" t="str">
        <f>IFERROR('AU2017-EDB (Adjusted)'!F1518,)</f>
        <v>Wellington city</v>
      </c>
      <c r="D1508" s="65">
        <f>IFERROR('AU2017-EDB (Adjusted)'!H1518,)</f>
        <v>3350</v>
      </c>
      <c r="E1508" s="65">
        <f>IFERROR('AU2017-EDB (Adjusted)'!I1518,)</f>
        <v>3400</v>
      </c>
      <c r="F1508" s="65">
        <f>IFERROR('AU2017-EDB (Adjusted)'!J1518,)</f>
        <v>3460</v>
      </c>
    </row>
    <row r="1509" spans="1:6" x14ac:dyDescent="0.25">
      <c r="A1509" s="60" t="str">
        <f>'AU2017-EDB (Adjusted)'!A1519</f>
        <v>Kaiwharawhara</v>
      </c>
      <c r="B1509" s="60" t="str">
        <f>'AU2017-EDB (Adjusted)'!E1519</f>
        <v>Wellington Electricity</v>
      </c>
      <c r="C1509" s="60" t="str">
        <f>IFERROR('AU2017-EDB (Adjusted)'!F1519,)</f>
        <v>Wellington city</v>
      </c>
      <c r="D1509" s="65">
        <f>IFERROR('AU2017-EDB (Adjusted)'!H1519,)</f>
        <v>220</v>
      </c>
      <c r="E1509" s="65">
        <f>IFERROR('AU2017-EDB (Adjusted)'!I1519,)</f>
        <v>260</v>
      </c>
      <c r="F1509" s="65">
        <f>IFERROR('AU2017-EDB (Adjusted)'!J1519,)</f>
        <v>300</v>
      </c>
    </row>
    <row r="1510" spans="1:6" x14ac:dyDescent="0.25">
      <c r="A1510" s="60" t="str">
        <f>'AU2017-EDB (Adjusted)'!A1520</f>
        <v>Wadestown</v>
      </c>
      <c r="B1510" s="60" t="str">
        <f>'AU2017-EDB (Adjusted)'!E1520</f>
        <v>Wellington Electricity</v>
      </c>
      <c r="C1510" s="60" t="str">
        <f>IFERROR('AU2017-EDB (Adjusted)'!F1520,)</f>
        <v>Wellington city</v>
      </c>
      <c r="D1510" s="65">
        <f>IFERROR('AU2017-EDB (Adjusted)'!H1520,)</f>
        <v>3850</v>
      </c>
      <c r="E1510" s="65">
        <f>IFERROR('AU2017-EDB (Adjusted)'!I1520,)</f>
        <v>3940</v>
      </c>
      <c r="F1510" s="65">
        <f>IFERROR('AU2017-EDB (Adjusted)'!J1520,)</f>
        <v>3990</v>
      </c>
    </row>
    <row r="1511" spans="1:6" x14ac:dyDescent="0.25">
      <c r="A1511" s="60" t="str">
        <f>'AU2017-EDB (Adjusted)'!A1521</f>
        <v>Crofton Downs</v>
      </c>
      <c r="B1511" s="60" t="str">
        <f>'AU2017-EDB (Adjusted)'!E1521</f>
        <v>Wellington Electricity</v>
      </c>
      <c r="C1511" s="60" t="str">
        <f>IFERROR('AU2017-EDB (Adjusted)'!F1521,)</f>
        <v>Wellington city</v>
      </c>
      <c r="D1511" s="65">
        <f>IFERROR('AU2017-EDB (Adjusted)'!H1521,)</f>
        <v>1750</v>
      </c>
      <c r="E1511" s="65">
        <f>IFERROR('AU2017-EDB (Adjusted)'!I1521,)</f>
        <v>1800</v>
      </c>
      <c r="F1511" s="65">
        <f>IFERROR('AU2017-EDB (Adjusted)'!J1521,)</f>
        <v>1850</v>
      </c>
    </row>
    <row r="1512" spans="1:6" x14ac:dyDescent="0.25">
      <c r="A1512" s="60" t="str">
        <f>'AU2017-EDB (Adjusted)'!A1522</f>
        <v>Vogeltown West</v>
      </c>
      <c r="B1512" s="60" t="str">
        <f>'AU2017-EDB (Adjusted)'!E1522</f>
        <v>Wellington Electricity</v>
      </c>
      <c r="C1512" s="60" t="str">
        <f>IFERROR('AU2017-EDB (Adjusted)'!F1522,)</f>
        <v>Wellington city</v>
      </c>
      <c r="D1512" s="65">
        <f>IFERROR('AU2017-EDB (Adjusted)'!H1522,)</f>
        <v>1230</v>
      </c>
      <c r="E1512" s="65">
        <f>IFERROR('AU2017-EDB (Adjusted)'!I1522,)</f>
        <v>1250</v>
      </c>
      <c r="F1512" s="65">
        <f>IFERROR('AU2017-EDB (Adjusted)'!J1522,)</f>
        <v>1270</v>
      </c>
    </row>
    <row r="1513" spans="1:6" x14ac:dyDescent="0.25">
      <c r="A1513" s="60" t="str">
        <f>'AU2017-EDB (Adjusted)'!A1523</f>
        <v>Wilton</v>
      </c>
      <c r="B1513" s="60" t="str">
        <f>'AU2017-EDB (Adjusted)'!E1523</f>
        <v>Wellington Electricity</v>
      </c>
      <c r="C1513" s="60" t="str">
        <f>IFERROR('AU2017-EDB (Adjusted)'!F1523,)</f>
        <v>Wellington city</v>
      </c>
      <c r="D1513" s="65">
        <f>IFERROR('AU2017-EDB (Adjusted)'!H1523,)</f>
        <v>2210</v>
      </c>
      <c r="E1513" s="65">
        <f>IFERROR('AU2017-EDB (Adjusted)'!I1523,)</f>
        <v>2210</v>
      </c>
      <c r="F1513" s="65">
        <f>IFERROR('AU2017-EDB (Adjusted)'!J1523,)</f>
        <v>2220</v>
      </c>
    </row>
    <row r="1514" spans="1:6" x14ac:dyDescent="0.25">
      <c r="A1514" s="60" t="str">
        <f>'AU2017-EDB (Adjusted)'!A1524</f>
        <v>Northland North</v>
      </c>
      <c r="B1514" s="60" t="str">
        <f>'AU2017-EDB (Adjusted)'!E1524</f>
        <v>Wellington Electricity</v>
      </c>
      <c r="C1514" s="60" t="str">
        <f>IFERROR('AU2017-EDB (Adjusted)'!F1524,)</f>
        <v>Wellington city</v>
      </c>
      <c r="D1514" s="65">
        <f>IFERROR('AU2017-EDB (Adjusted)'!H1524,)</f>
        <v>800</v>
      </c>
      <c r="E1514" s="65">
        <f>IFERROR('AU2017-EDB (Adjusted)'!I1524,)</f>
        <v>810</v>
      </c>
      <c r="F1514" s="65">
        <f>IFERROR('AU2017-EDB (Adjusted)'!J1524,)</f>
        <v>820</v>
      </c>
    </row>
    <row r="1515" spans="1:6" x14ac:dyDescent="0.25">
      <c r="A1515" s="60" t="str">
        <f>'AU2017-EDB (Adjusted)'!A1525</f>
        <v>Karori North</v>
      </c>
      <c r="B1515" s="60" t="str">
        <f>'AU2017-EDB (Adjusted)'!E1525</f>
        <v>Wellington Electricity</v>
      </c>
      <c r="C1515" s="60" t="str">
        <f>IFERROR('AU2017-EDB (Adjusted)'!F1525,)</f>
        <v>Wellington city</v>
      </c>
      <c r="D1515" s="65">
        <f>IFERROR('AU2017-EDB (Adjusted)'!H1525,)</f>
        <v>2780</v>
      </c>
      <c r="E1515" s="65">
        <f>IFERROR('AU2017-EDB (Adjusted)'!I1525,)</f>
        <v>2820</v>
      </c>
      <c r="F1515" s="65">
        <f>IFERROR('AU2017-EDB (Adjusted)'!J1525,)</f>
        <v>2860</v>
      </c>
    </row>
    <row r="1516" spans="1:6" x14ac:dyDescent="0.25">
      <c r="A1516" s="60" t="str">
        <f>'AU2017-EDB (Adjusted)'!A1526</f>
        <v>Karori Park</v>
      </c>
      <c r="B1516" s="60" t="str">
        <f>'AU2017-EDB (Adjusted)'!E1526</f>
        <v>Wellington Electricity</v>
      </c>
      <c r="C1516" s="60" t="str">
        <f>IFERROR('AU2017-EDB (Adjusted)'!F1526,)</f>
        <v>Wellington city</v>
      </c>
      <c r="D1516" s="65">
        <f>IFERROR('AU2017-EDB (Adjusted)'!H1526,)</f>
        <v>4770</v>
      </c>
      <c r="E1516" s="65">
        <f>IFERROR('AU2017-EDB (Adjusted)'!I1526,)</f>
        <v>4970</v>
      </c>
      <c r="F1516" s="65">
        <f>IFERROR('AU2017-EDB (Adjusted)'!J1526,)</f>
        <v>5130</v>
      </c>
    </row>
    <row r="1517" spans="1:6" x14ac:dyDescent="0.25">
      <c r="A1517" s="60" t="str">
        <f>'AU2017-EDB (Adjusted)'!A1527</f>
        <v>Karori East</v>
      </c>
      <c r="B1517" s="60" t="str">
        <f>'AU2017-EDB (Adjusted)'!E1527</f>
        <v>Wellington Electricity</v>
      </c>
      <c r="C1517" s="60" t="str">
        <f>IFERROR('AU2017-EDB (Adjusted)'!F1527,)</f>
        <v>Wellington city</v>
      </c>
      <c r="D1517" s="65">
        <f>IFERROR('AU2017-EDB (Adjusted)'!H1527,)</f>
        <v>3690</v>
      </c>
      <c r="E1517" s="65">
        <f>IFERROR('AU2017-EDB (Adjusted)'!I1527,)</f>
        <v>3730</v>
      </c>
      <c r="F1517" s="65">
        <f>IFERROR('AU2017-EDB (Adjusted)'!J1527,)</f>
        <v>3740</v>
      </c>
    </row>
    <row r="1518" spans="1:6" x14ac:dyDescent="0.25">
      <c r="A1518" s="60" t="str">
        <f>'AU2017-EDB (Adjusted)'!A1528</f>
        <v>Karori South</v>
      </c>
      <c r="B1518" s="60" t="str">
        <f>'AU2017-EDB (Adjusted)'!E1528</f>
        <v>Wellington Electricity</v>
      </c>
      <c r="C1518" s="60" t="str">
        <f>IFERROR('AU2017-EDB (Adjusted)'!F1528,)</f>
        <v>Wellington city</v>
      </c>
      <c r="D1518" s="65">
        <f>IFERROR('AU2017-EDB (Adjusted)'!H1528,)</f>
        <v>4560</v>
      </c>
      <c r="E1518" s="65">
        <f>IFERROR('AU2017-EDB (Adjusted)'!I1528,)</f>
        <v>4650</v>
      </c>
      <c r="F1518" s="65">
        <f>IFERROR('AU2017-EDB (Adjusted)'!J1528,)</f>
        <v>4740</v>
      </c>
    </row>
    <row r="1519" spans="1:6" x14ac:dyDescent="0.25">
      <c r="A1519" s="60" t="str">
        <f>'AU2017-EDB (Adjusted)'!A1529</f>
        <v>Northland</v>
      </c>
      <c r="B1519" s="60" t="str">
        <f>'AU2017-EDB (Adjusted)'!E1529</f>
        <v>Wellington Electricity</v>
      </c>
      <c r="C1519" s="60" t="str">
        <f>IFERROR('AU2017-EDB (Adjusted)'!F1529,)</f>
        <v>Wellington city</v>
      </c>
      <c r="D1519" s="65">
        <f>IFERROR('AU2017-EDB (Adjusted)'!H1529,)</f>
        <v>2960</v>
      </c>
      <c r="E1519" s="65">
        <f>IFERROR('AU2017-EDB (Adjusted)'!I1529,)</f>
        <v>3050</v>
      </c>
      <c r="F1519" s="65">
        <f>IFERROR('AU2017-EDB (Adjusted)'!J1529,)</f>
        <v>3080</v>
      </c>
    </row>
    <row r="1520" spans="1:6" x14ac:dyDescent="0.25">
      <c r="A1520" s="60" t="str">
        <f>'AU2017-EDB (Adjusted)'!A1530</f>
        <v>Kelburn</v>
      </c>
      <c r="B1520" s="60" t="str">
        <f>'AU2017-EDB (Adjusted)'!E1530</f>
        <v>Wellington Electricity</v>
      </c>
      <c r="C1520" s="60" t="str">
        <f>IFERROR('AU2017-EDB (Adjusted)'!F1530,)</f>
        <v>Wellington city</v>
      </c>
      <c r="D1520" s="65">
        <f>IFERROR('AU2017-EDB (Adjusted)'!H1530,)</f>
        <v>4190</v>
      </c>
      <c r="E1520" s="65">
        <f>IFERROR('AU2017-EDB (Adjusted)'!I1530,)</f>
        <v>4360</v>
      </c>
      <c r="F1520" s="65">
        <f>IFERROR('AU2017-EDB (Adjusted)'!J1530,)</f>
        <v>4380</v>
      </c>
    </row>
    <row r="1521" spans="1:6" x14ac:dyDescent="0.25">
      <c r="A1521" s="60" t="str">
        <f>'AU2017-EDB (Adjusted)'!A1531</f>
        <v>Mitchelltown</v>
      </c>
      <c r="B1521" s="60" t="str">
        <f>'AU2017-EDB (Adjusted)'!E1531</f>
        <v>Wellington Electricity</v>
      </c>
      <c r="C1521" s="60" t="str">
        <f>IFERROR('AU2017-EDB (Adjusted)'!F1531,)</f>
        <v>Wellington city</v>
      </c>
      <c r="D1521" s="65">
        <f>IFERROR('AU2017-EDB (Adjusted)'!H1531,)</f>
        <v>750</v>
      </c>
      <c r="E1521" s="65">
        <f>IFERROR('AU2017-EDB (Adjusted)'!I1531,)</f>
        <v>760</v>
      </c>
      <c r="F1521" s="65">
        <f>IFERROR('AU2017-EDB (Adjusted)'!J1531,)</f>
        <v>770</v>
      </c>
    </row>
    <row r="1522" spans="1:6" x14ac:dyDescent="0.25">
      <c r="A1522" s="60" t="str">
        <f>'AU2017-EDB (Adjusted)'!A1532</f>
        <v>Brooklyn</v>
      </c>
      <c r="B1522" s="60" t="str">
        <f>'AU2017-EDB (Adjusted)'!E1532</f>
        <v>Wellington Electricity</v>
      </c>
      <c r="C1522" s="60" t="str">
        <f>IFERROR('AU2017-EDB (Adjusted)'!F1532,)</f>
        <v>Wellington city</v>
      </c>
      <c r="D1522" s="65">
        <f>IFERROR('AU2017-EDB (Adjusted)'!H1532,)</f>
        <v>4370</v>
      </c>
      <c r="E1522" s="65">
        <f>IFERROR('AU2017-EDB (Adjusted)'!I1532,)</f>
        <v>4470</v>
      </c>
      <c r="F1522" s="65">
        <f>IFERROR('AU2017-EDB (Adjusted)'!J1532,)</f>
        <v>4540</v>
      </c>
    </row>
    <row r="1523" spans="1:6" x14ac:dyDescent="0.25">
      <c r="A1523" s="60" t="str">
        <f>'AU2017-EDB (Adjusted)'!A1533</f>
        <v>Happy Valley-Owhiro Bay</v>
      </c>
      <c r="B1523" s="60" t="str">
        <f>'AU2017-EDB (Adjusted)'!E1533</f>
        <v>Wellington Electricity</v>
      </c>
      <c r="C1523" s="60" t="str">
        <f>IFERROR('AU2017-EDB (Adjusted)'!F1533,)</f>
        <v>Wellington city</v>
      </c>
      <c r="D1523" s="65">
        <f>IFERROR('AU2017-EDB (Adjusted)'!H1533,)</f>
        <v>1900</v>
      </c>
      <c r="E1523" s="65">
        <f>IFERROR('AU2017-EDB (Adjusted)'!I1533,)</f>
        <v>1980</v>
      </c>
      <c r="F1523" s="65">
        <f>IFERROR('AU2017-EDB (Adjusted)'!J1533,)</f>
        <v>2060</v>
      </c>
    </row>
    <row r="1524" spans="1:6" x14ac:dyDescent="0.25">
      <c r="A1524" s="60" t="str">
        <f>'AU2017-EDB (Adjusted)'!A1534</f>
        <v>Island Bay West</v>
      </c>
      <c r="B1524" s="60" t="str">
        <f>'AU2017-EDB (Adjusted)'!E1534</f>
        <v>Wellington Electricity</v>
      </c>
      <c r="C1524" s="60" t="str">
        <f>IFERROR('AU2017-EDB (Adjusted)'!F1534,)</f>
        <v>Wellington city</v>
      </c>
      <c r="D1524" s="65">
        <f>IFERROR('AU2017-EDB (Adjusted)'!H1534,)</f>
        <v>3590</v>
      </c>
      <c r="E1524" s="65">
        <f>IFERROR('AU2017-EDB (Adjusted)'!I1534,)</f>
        <v>3620</v>
      </c>
      <c r="F1524" s="65">
        <f>IFERROR('AU2017-EDB (Adjusted)'!J1534,)</f>
        <v>3660</v>
      </c>
    </row>
    <row r="1525" spans="1:6" x14ac:dyDescent="0.25">
      <c r="A1525" s="60" t="str">
        <f>'AU2017-EDB (Adjusted)'!A1535</f>
        <v>Casebrook</v>
      </c>
      <c r="B1525" s="60" t="str">
        <f>'AU2017-EDB (Adjusted)'!E1535</f>
        <v>Orion NZ</v>
      </c>
      <c r="C1525" s="60" t="str">
        <f>IFERROR('AU2017-EDB (Adjusted)'!F1535,)</f>
        <v>Christchurch city</v>
      </c>
      <c r="D1525" s="65">
        <f>IFERROR('AU2017-EDB (Adjusted)'!H1535,)</f>
        <v>2770</v>
      </c>
      <c r="E1525" s="65">
        <f>IFERROR('AU2017-EDB (Adjusted)'!I1535,)</f>
        <v>2840</v>
      </c>
      <c r="F1525" s="65">
        <f>IFERROR('AU2017-EDB (Adjusted)'!J1535,)</f>
        <v>2910</v>
      </c>
    </row>
    <row r="1526" spans="1:6" x14ac:dyDescent="0.25">
      <c r="A1526" s="60" t="str">
        <f>'AU2017-EDB (Adjusted)'!A1536</f>
        <v>Island Bay East</v>
      </c>
      <c r="B1526" s="60" t="str">
        <f>'AU2017-EDB (Adjusted)'!E1536</f>
        <v>Wellington Electricity</v>
      </c>
      <c r="C1526" s="60" t="str">
        <f>IFERROR('AU2017-EDB (Adjusted)'!F1536,)</f>
        <v>Wellington city</v>
      </c>
      <c r="D1526" s="65">
        <f>IFERROR('AU2017-EDB (Adjusted)'!H1536,)</f>
        <v>3780</v>
      </c>
      <c r="E1526" s="65">
        <f>IFERROR('AU2017-EDB (Adjusted)'!I1536,)</f>
        <v>3840</v>
      </c>
      <c r="F1526" s="65">
        <f>IFERROR('AU2017-EDB (Adjusted)'!J1536,)</f>
        <v>3860</v>
      </c>
    </row>
    <row r="1527" spans="1:6" x14ac:dyDescent="0.25">
      <c r="A1527" s="60" t="str">
        <f>'AU2017-EDB (Adjusted)'!A1537</f>
        <v>Newtown East</v>
      </c>
      <c r="B1527" s="60" t="str">
        <f>'AU2017-EDB (Adjusted)'!E1537</f>
        <v>Wellington Electricity</v>
      </c>
      <c r="C1527" s="60" t="str">
        <f>IFERROR('AU2017-EDB (Adjusted)'!F1537,)</f>
        <v>Wellington city</v>
      </c>
      <c r="D1527" s="65">
        <f>IFERROR('AU2017-EDB (Adjusted)'!H1537,)</f>
        <v>5670</v>
      </c>
      <c r="E1527" s="65">
        <f>IFERROR('AU2017-EDB (Adjusted)'!I1537,)</f>
        <v>5970</v>
      </c>
      <c r="F1527" s="65">
        <f>IFERROR('AU2017-EDB (Adjusted)'!J1537,)</f>
        <v>6170</v>
      </c>
    </row>
    <row r="1528" spans="1:6" x14ac:dyDescent="0.25">
      <c r="A1528" s="60" t="str">
        <f>'AU2017-EDB (Adjusted)'!A1538</f>
        <v>Adelaide</v>
      </c>
      <c r="B1528" s="60" t="str">
        <f>'AU2017-EDB (Adjusted)'!E1538</f>
        <v>Wellington Electricity</v>
      </c>
      <c r="C1528" s="60" t="str">
        <f>IFERROR('AU2017-EDB (Adjusted)'!F1538,)</f>
        <v>Wellington city</v>
      </c>
      <c r="D1528" s="65">
        <f>IFERROR('AU2017-EDB (Adjusted)'!H1538,)</f>
        <v>1130</v>
      </c>
      <c r="E1528" s="65">
        <f>IFERROR('AU2017-EDB (Adjusted)'!I1538,)</f>
        <v>1400</v>
      </c>
      <c r="F1528" s="65">
        <f>IFERROR('AU2017-EDB (Adjusted)'!J1538,)</f>
        <v>1670</v>
      </c>
    </row>
    <row r="1529" spans="1:6" x14ac:dyDescent="0.25">
      <c r="A1529" s="60" t="str">
        <f>'AU2017-EDB (Adjusted)'!A1539</f>
        <v>Melrose-Houghton Bay-Southgate</v>
      </c>
      <c r="B1529" s="60" t="str">
        <f>'AU2017-EDB (Adjusted)'!E1539</f>
        <v>Wellington Electricity</v>
      </c>
      <c r="C1529" s="60" t="str">
        <f>IFERROR('AU2017-EDB (Adjusted)'!F1539,)</f>
        <v>Wellington city</v>
      </c>
      <c r="D1529" s="65">
        <f>IFERROR('AU2017-EDB (Adjusted)'!H1539,)</f>
        <v>3920</v>
      </c>
      <c r="E1529" s="65">
        <f>IFERROR('AU2017-EDB (Adjusted)'!I1539,)</f>
        <v>4010</v>
      </c>
      <c r="F1529" s="65">
        <f>IFERROR('AU2017-EDB (Adjusted)'!J1539,)</f>
        <v>4050</v>
      </c>
    </row>
    <row r="1530" spans="1:6" x14ac:dyDescent="0.25">
      <c r="A1530" s="60" t="str">
        <f>'AU2017-EDB (Adjusted)'!A1540</f>
        <v>Roseneath</v>
      </c>
      <c r="B1530" s="60" t="str">
        <f>'AU2017-EDB (Adjusted)'!E1540</f>
        <v>Wellington Electricity</v>
      </c>
      <c r="C1530" s="60" t="str">
        <f>IFERROR('AU2017-EDB (Adjusted)'!F1540,)</f>
        <v>Wellington city</v>
      </c>
      <c r="D1530" s="65">
        <f>IFERROR('AU2017-EDB (Adjusted)'!H1540,)</f>
        <v>1880</v>
      </c>
      <c r="E1530" s="65">
        <f>IFERROR('AU2017-EDB (Adjusted)'!I1540,)</f>
        <v>1930</v>
      </c>
      <c r="F1530" s="65">
        <f>IFERROR('AU2017-EDB (Adjusted)'!J1540,)</f>
        <v>1970</v>
      </c>
    </row>
    <row r="1531" spans="1:6" x14ac:dyDescent="0.25">
      <c r="A1531" s="60" t="str">
        <f>'AU2017-EDB (Adjusted)'!A1541</f>
        <v>Hataitai North</v>
      </c>
      <c r="B1531" s="60" t="str">
        <f>'AU2017-EDB (Adjusted)'!E1541</f>
        <v>Wellington Electricity</v>
      </c>
      <c r="C1531" s="60" t="str">
        <f>IFERROR('AU2017-EDB (Adjusted)'!F1541,)</f>
        <v>Wellington city</v>
      </c>
      <c r="D1531" s="65">
        <f>IFERROR('AU2017-EDB (Adjusted)'!H1541,)</f>
        <v>4960</v>
      </c>
      <c r="E1531" s="65">
        <f>IFERROR('AU2017-EDB (Adjusted)'!I1541,)</f>
        <v>5040</v>
      </c>
      <c r="F1531" s="65">
        <f>IFERROR('AU2017-EDB (Adjusted)'!J1541,)</f>
        <v>5070</v>
      </c>
    </row>
    <row r="1532" spans="1:6" x14ac:dyDescent="0.25">
      <c r="A1532" s="60" t="str">
        <f>'AU2017-EDB (Adjusted)'!A1542</f>
        <v>Kilbirnie East</v>
      </c>
      <c r="B1532" s="60" t="str">
        <f>'AU2017-EDB (Adjusted)'!E1542</f>
        <v>Wellington Electricity</v>
      </c>
      <c r="C1532" s="60" t="str">
        <f>IFERROR('AU2017-EDB (Adjusted)'!F1542,)</f>
        <v>Wellington city</v>
      </c>
      <c r="D1532" s="65">
        <f>IFERROR('AU2017-EDB (Adjusted)'!H1542,)</f>
        <v>3420</v>
      </c>
      <c r="E1532" s="65">
        <f>IFERROR('AU2017-EDB (Adjusted)'!I1542,)</f>
        <v>3510</v>
      </c>
      <c r="F1532" s="65">
        <f>IFERROR('AU2017-EDB (Adjusted)'!J1542,)</f>
        <v>3570</v>
      </c>
    </row>
    <row r="1533" spans="1:6" x14ac:dyDescent="0.25">
      <c r="A1533" s="60" t="str">
        <f>'AU2017-EDB (Adjusted)'!A1543</f>
        <v>Lyall Bay-Airport-Moa Point</v>
      </c>
      <c r="B1533" s="60" t="str">
        <f>'AU2017-EDB (Adjusted)'!E1543</f>
        <v>Wellington Electricity</v>
      </c>
      <c r="C1533" s="60" t="str">
        <f>IFERROR('AU2017-EDB (Adjusted)'!F1543,)</f>
        <v>Wellington city</v>
      </c>
      <c r="D1533" s="65">
        <f>IFERROR('AU2017-EDB (Adjusted)'!H1543,)</f>
        <v>3210</v>
      </c>
      <c r="E1533" s="65">
        <f>IFERROR('AU2017-EDB (Adjusted)'!I1543,)</f>
        <v>3240</v>
      </c>
      <c r="F1533" s="65">
        <f>IFERROR('AU2017-EDB (Adjusted)'!J1543,)</f>
        <v>3270</v>
      </c>
    </row>
    <row r="1534" spans="1:6" x14ac:dyDescent="0.25">
      <c r="A1534" s="60" t="str">
        <f>'AU2017-EDB (Adjusted)'!A1544</f>
        <v>Strathmore Park</v>
      </c>
      <c r="B1534" s="60" t="str">
        <f>'AU2017-EDB (Adjusted)'!E1544</f>
        <v>Wellington Electricity</v>
      </c>
      <c r="C1534" s="60" t="str">
        <f>IFERROR('AU2017-EDB (Adjusted)'!F1544,)</f>
        <v>Wellington city</v>
      </c>
      <c r="D1534" s="65">
        <f>IFERROR('AU2017-EDB (Adjusted)'!H1544,)</f>
        <v>4020</v>
      </c>
      <c r="E1534" s="65">
        <f>IFERROR('AU2017-EDB (Adjusted)'!I1544,)</f>
        <v>4130</v>
      </c>
      <c r="F1534" s="65">
        <f>IFERROR('AU2017-EDB (Adjusted)'!J1544,)</f>
        <v>4200</v>
      </c>
    </row>
    <row r="1535" spans="1:6" x14ac:dyDescent="0.25">
      <c r="A1535" s="60" t="str">
        <f>'AU2017-EDB (Adjusted)'!A1545</f>
        <v>Miramar South</v>
      </c>
      <c r="B1535" s="60" t="str">
        <f>'AU2017-EDB (Adjusted)'!E1545</f>
        <v>Wellington Electricity</v>
      </c>
      <c r="C1535" s="60" t="str">
        <f>IFERROR('AU2017-EDB (Adjusted)'!F1545,)</f>
        <v>Wellington city</v>
      </c>
      <c r="D1535" s="65">
        <f>IFERROR('AU2017-EDB (Adjusted)'!H1545,)</f>
        <v>3820</v>
      </c>
      <c r="E1535" s="65">
        <f>IFERROR('AU2017-EDB (Adjusted)'!I1545,)</f>
        <v>3950</v>
      </c>
      <c r="F1535" s="65">
        <f>IFERROR('AU2017-EDB (Adjusted)'!J1545,)</f>
        <v>4100</v>
      </c>
    </row>
    <row r="1536" spans="1:6" x14ac:dyDescent="0.25">
      <c r="A1536" s="60" t="str">
        <f>'AU2017-EDB (Adjusted)'!A1546</f>
        <v>Miramar North</v>
      </c>
      <c r="B1536" s="60" t="str">
        <f>'AU2017-EDB (Adjusted)'!E1546</f>
        <v>Wellington Electricity</v>
      </c>
      <c r="C1536" s="60" t="str">
        <f>IFERROR('AU2017-EDB (Adjusted)'!F1546,)</f>
        <v>Wellington city</v>
      </c>
      <c r="D1536" s="65">
        <f>IFERROR('AU2017-EDB (Adjusted)'!H1546,)</f>
        <v>2680</v>
      </c>
      <c r="E1536" s="65">
        <f>IFERROR('AU2017-EDB (Adjusted)'!I1546,)</f>
        <v>2730</v>
      </c>
      <c r="F1536" s="65">
        <f>IFERROR('AU2017-EDB (Adjusted)'!J1546,)</f>
        <v>2800</v>
      </c>
    </row>
    <row r="1537" spans="1:6" x14ac:dyDescent="0.25">
      <c r="A1537" s="60" t="str">
        <f>'AU2017-EDB (Adjusted)'!A1547</f>
        <v>Miramar</v>
      </c>
      <c r="B1537" s="60" t="str">
        <f>'AU2017-EDB (Adjusted)'!E1547</f>
        <v>Wellington Electricity</v>
      </c>
      <c r="C1537" s="60" t="str">
        <f>IFERROR('AU2017-EDB (Adjusted)'!F1547,)</f>
        <v>Wellington city</v>
      </c>
      <c r="D1537" s="65">
        <f>IFERROR('AU2017-EDB (Adjusted)'!H1547,)</f>
        <v>2640</v>
      </c>
      <c r="E1537" s="65">
        <f>IFERROR('AU2017-EDB (Adjusted)'!I1547,)</f>
        <v>2690</v>
      </c>
      <c r="F1537" s="65">
        <f>IFERROR('AU2017-EDB (Adjusted)'!J1547,)</f>
        <v>2750</v>
      </c>
    </row>
    <row r="1538" spans="1:6" x14ac:dyDescent="0.25">
      <c r="A1538" s="60" t="str">
        <f>'AU2017-EDB (Adjusted)'!A1548</f>
        <v>Karaka Bay-Worser Bay</v>
      </c>
      <c r="B1538" s="60" t="str">
        <f>'AU2017-EDB (Adjusted)'!E1548</f>
        <v>Wellington Electricity</v>
      </c>
      <c r="C1538" s="60" t="str">
        <f>IFERROR('AU2017-EDB (Adjusted)'!F1548,)</f>
        <v>Wellington city</v>
      </c>
      <c r="D1538" s="65">
        <f>IFERROR('AU2017-EDB (Adjusted)'!H1548,)</f>
        <v>1590</v>
      </c>
      <c r="E1538" s="65">
        <f>IFERROR('AU2017-EDB (Adjusted)'!I1548,)</f>
        <v>1620</v>
      </c>
      <c r="F1538" s="65">
        <f>IFERROR('AU2017-EDB (Adjusted)'!J1548,)</f>
        <v>1650</v>
      </c>
    </row>
    <row r="1539" spans="1:6" x14ac:dyDescent="0.25">
      <c r="A1539" s="60" t="str">
        <f>'AU2017-EDB (Adjusted)'!A1549</f>
        <v>Masterton Central</v>
      </c>
      <c r="B1539" s="60" t="str">
        <f>'AU2017-EDB (Adjusted)'!E1549</f>
        <v>Powerco</v>
      </c>
      <c r="C1539" s="60" t="str">
        <f>IFERROR('AU2017-EDB (Adjusted)'!F1549,)</f>
        <v>Masterton district</v>
      </c>
      <c r="D1539" s="65">
        <f>IFERROR('AU2017-EDB (Adjusted)'!H1549,)</f>
        <v>630</v>
      </c>
      <c r="E1539" s="65">
        <f>IFERROR('AU2017-EDB (Adjusted)'!I1549,)</f>
        <v>630</v>
      </c>
      <c r="F1539" s="65">
        <f>IFERROR('AU2017-EDB (Adjusted)'!J1549,)</f>
        <v>640</v>
      </c>
    </row>
    <row r="1540" spans="1:6" x14ac:dyDescent="0.25">
      <c r="A1540" s="60" t="str">
        <f>'AU2017-EDB (Adjusted)'!A1550</f>
        <v>Masterton West</v>
      </c>
      <c r="B1540" s="60" t="str">
        <f>'AU2017-EDB (Adjusted)'!E1550</f>
        <v>Powerco</v>
      </c>
      <c r="C1540" s="60" t="str">
        <f>IFERROR('AU2017-EDB (Adjusted)'!F1550,)</f>
        <v>Masterton district</v>
      </c>
      <c r="D1540" s="65">
        <f>IFERROR('AU2017-EDB (Adjusted)'!H1550,)</f>
        <v>3140</v>
      </c>
      <c r="E1540" s="65">
        <f>IFERROR('AU2017-EDB (Adjusted)'!I1550,)</f>
        <v>3160</v>
      </c>
      <c r="F1540" s="65">
        <f>IFERROR('AU2017-EDB (Adjusted)'!J1550,)</f>
        <v>3180</v>
      </c>
    </row>
    <row r="1541" spans="1:6" x14ac:dyDescent="0.25">
      <c r="A1541" s="60" t="str">
        <f>'AU2017-EDB (Adjusted)'!A1551</f>
        <v>Seatoun</v>
      </c>
      <c r="B1541" s="60" t="str">
        <f>'AU2017-EDB (Adjusted)'!E1551</f>
        <v>Wellington Electricity</v>
      </c>
      <c r="C1541" s="60" t="str">
        <f>IFERROR('AU2017-EDB (Adjusted)'!F1551,)</f>
        <v>Wellington city</v>
      </c>
      <c r="D1541" s="65">
        <f>IFERROR('AU2017-EDB (Adjusted)'!H1551,)</f>
        <v>2450</v>
      </c>
      <c r="E1541" s="65">
        <f>IFERROR('AU2017-EDB (Adjusted)'!I1551,)</f>
        <v>2510</v>
      </c>
      <c r="F1541" s="65">
        <f>IFERROR('AU2017-EDB (Adjusted)'!J1551,)</f>
        <v>2550</v>
      </c>
    </row>
    <row r="1542" spans="1:6" x14ac:dyDescent="0.25">
      <c r="A1542" s="60" t="str">
        <f>'AU2017-EDB (Adjusted)'!A1552</f>
        <v>Masterton East</v>
      </c>
      <c r="B1542" s="60" t="str">
        <f>'AU2017-EDB (Adjusted)'!E1552</f>
        <v>Powerco</v>
      </c>
      <c r="C1542" s="60" t="str">
        <f>IFERROR('AU2017-EDB (Adjusted)'!F1552,)</f>
        <v>Masterton district</v>
      </c>
      <c r="D1542" s="65">
        <f>IFERROR('AU2017-EDB (Adjusted)'!H1552,)</f>
        <v>3820</v>
      </c>
      <c r="E1542" s="65">
        <f>IFERROR('AU2017-EDB (Adjusted)'!I1552,)</f>
        <v>3860</v>
      </c>
      <c r="F1542" s="65">
        <f>IFERROR('AU2017-EDB (Adjusted)'!J1552,)</f>
        <v>3870</v>
      </c>
    </row>
    <row r="1543" spans="1:6" x14ac:dyDescent="0.25">
      <c r="A1543" s="60" t="str">
        <f>'AU2017-EDB (Adjusted)'!A1553</f>
        <v>Maupuia</v>
      </c>
      <c r="B1543" s="60" t="str">
        <f>'AU2017-EDB (Adjusted)'!E1553</f>
        <v>Wellington Electricity</v>
      </c>
      <c r="C1543" s="60" t="str">
        <f>IFERROR('AU2017-EDB (Adjusted)'!F1553,)</f>
        <v>Wellington city</v>
      </c>
      <c r="D1543" s="65">
        <f>IFERROR('AU2017-EDB (Adjusted)'!H1553,)</f>
        <v>1560</v>
      </c>
      <c r="E1543" s="65">
        <f>IFERROR('AU2017-EDB (Adjusted)'!I1553,)</f>
        <v>1580</v>
      </c>
      <c r="F1543" s="65">
        <f>IFERROR('AU2017-EDB (Adjusted)'!J1553,)</f>
        <v>1600</v>
      </c>
    </row>
    <row r="1544" spans="1:6" x14ac:dyDescent="0.25">
      <c r="A1544" s="60" t="str">
        <f>'AU2017-EDB (Adjusted)'!A1554</f>
        <v>Miramar West</v>
      </c>
      <c r="B1544" s="60" t="str">
        <f>'AU2017-EDB (Adjusted)'!E1554</f>
        <v>Wellington Electricity</v>
      </c>
      <c r="C1544" s="60" t="str">
        <f>IFERROR('AU2017-EDB (Adjusted)'!F1554,)</f>
        <v>Wellington city</v>
      </c>
      <c r="D1544" s="65">
        <f>IFERROR('AU2017-EDB (Adjusted)'!H1554,)</f>
        <v>480</v>
      </c>
      <c r="E1544" s="65">
        <f>IFERROR('AU2017-EDB (Adjusted)'!I1554,)</f>
        <v>500</v>
      </c>
      <c r="F1544" s="65">
        <f>IFERROR('AU2017-EDB (Adjusted)'!J1554,)</f>
        <v>520</v>
      </c>
    </row>
    <row r="1545" spans="1:6" x14ac:dyDescent="0.25">
      <c r="A1545" s="60" t="str">
        <f>'AU2017-EDB (Adjusted)'!A1555</f>
        <v>Eketahuna</v>
      </c>
      <c r="B1545" s="60" t="str">
        <f>'AU2017-EDB (Adjusted)'!E1555</f>
        <v>Powerco</v>
      </c>
      <c r="C1545" s="60" t="str">
        <f>IFERROR('AU2017-EDB (Adjusted)'!F1555,)</f>
        <v>Tararua district</v>
      </c>
      <c r="D1545" s="65">
        <f>IFERROR('AU2017-EDB (Adjusted)'!H1555,)</f>
        <v>440</v>
      </c>
      <c r="E1545" s="65">
        <f>IFERROR('AU2017-EDB (Adjusted)'!I1555,)</f>
        <v>420</v>
      </c>
      <c r="F1545" s="65">
        <f>IFERROR('AU2017-EDB (Adjusted)'!J1555,)</f>
        <v>410</v>
      </c>
    </row>
    <row r="1546" spans="1:6" x14ac:dyDescent="0.25">
      <c r="A1546" s="60" t="str">
        <f>'AU2017-EDB (Adjusted)'!A1556</f>
        <v>Nireaha-Tiraumea</v>
      </c>
      <c r="B1546" s="60" t="str">
        <f>'AU2017-EDB (Adjusted)'!E1556</f>
        <v>Powerco</v>
      </c>
      <c r="C1546" s="60" t="str">
        <f>IFERROR('AU2017-EDB (Adjusted)'!F1556,)</f>
        <v>Tararua district</v>
      </c>
      <c r="D1546" s="65">
        <f>IFERROR('AU2017-EDB (Adjusted)'!H1556,)</f>
        <v>1050</v>
      </c>
      <c r="E1546" s="65">
        <f>IFERROR('AU2017-EDB (Adjusted)'!I1556,)</f>
        <v>1040</v>
      </c>
      <c r="F1546" s="65">
        <f>IFERROR('AU2017-EDB (Adjusted)'!J1556,)</f>
        <v>1020</v>
      </c>
    </row>
    <row r="1547" spans="1:6" x14ac:dyDescent="0.25">
      <c r="A1547" s="60" t="str">
        <f>'AU2017-EDB (Adjusted)'!A1557</f>
        <v>Homebush-Te Ore Ore</v>
      </c>
      <c r="B1547" s="60" t="str">
        <f>'AU2017-EDB (Adjusted)'!E1557</f>
        <v>Powerco</v>
      </c>
      <c r="C1547" s="60" t="str">
        <f>IFERROR('AU2017-EDB (Adjusted)'!F1557,)</f>
        <v>Masterton district</v>
      </c>
      <c r="D1547" s="65">
        <f>IFERROR('AU2017-EDB (Adjusted)'!H1557,)</f>
        <v>590</v>
      </c>
      <c r="E1547" s="65">
        <f>IFERROR('AU2017-EDB (Adjusted)'!I1557,)</f>
        <v>610</v>
      </c>
      <c r="F1547" s="65">
        <f>IFERROR('AU2017-EDB (Adjusted)'!J1557,)</f>
        <v>620</v>
      </c>
    </row>
    <row r="1548" spans="1:6" x14ac:dyDescent="0.25">
      <c r="A1548" s="60" t="str">
        <f>'AU2017-EDB (Adjusted)'!A1558</f>
        <v>Solway South</v>
      </c>
      <c r="B1548" s="60" t="str">
        <f>'AU2017-EDB (Adjusted)'!E1558</f>
        <v>Powerco</v>
      </c>
      <c r="C1548" s="60" t="str">
        <f>IFERROR('AU2017-EDB (Adjusted)'!F1558,)</f>
        <v>Masterton district</v>
      </c>
      <c r="D1548" s="65">
        <f>IFERROR('AU2017-EDB (Adjusted)'!H1558,)</f>
        <v>3290</v>
      </c>
      <c r="E1548" s="65">
        <f>IFERROR('AU2017-EDB (Adjusted)'!I1558,)</f>
        <v>3390</v>
      </c>
      <c r="F1548" s="65">
        <f>IFERROR('AU2017-EDB (Adjusted)'!J1558,)</f>
        <v>3480</v>
      </c>
    </row>
    <row r="1549" spans="1:6" x14ac:dyDescent="0.25">
      <c r="A1549" s="60" t="str">
        <f>'AU2017-EDB (Adjusted)'!A1559</f>
        <v>Ngaumutawa</v>
      </c>
      <c r="B1549" s="60" t="str">
        <f>'AU2017-EDB (Adjusted)'!E1559</f>
        <v>Powerco</v>
      </c>
      <c r="C1549" s="60" t="str">
        <f>IFERROR('AU2017-EDB (Adjusted)'!F1559,)</f>
        <v>Masterton district</v>
      </c>
      <c r="D1549" s="65">
        <f>IFERROR('AU2017-EDB (Adjusted)'!H1559,)</f>
        <v>1430</v>
      </c>
      <c r="E1549" s="65">
        <f>IFERROR('AU2017-EDB (Adjusted)'!I1559,)</f>
        <v>1450</v>
      </c>
      <c r="F1549" s="65">
        <f>IFERROR('AU2017-EDB (Adjusted)'!J1559,)</f>
        <v>1470</v>
      </c>
    </row>
    <row r="1550" spans="1:6" x14ac:dyDescent="0.25">
      <c r="A1550" s="60" t="str">
        <f>'AU2017-EDB (Adjusted)'!A1560</f>
        <v>Masterton Railway</v>
      </c>
      <c r="B1550" s="60" t="str">
        <f>'AU2017-EDB (Adjusted)'!E1560</f>
        <v>Powerco</v>
      </c>
      <c r="C1550" s="60" t="str">
        <f>IFERROR('AU2017-EDB (Adjusted)'!F1560,)</f>
        <v>Masterton district</v>
      </c>
      <c r="D1550" s="65">
        <f>IFERROR('AU2017-EDB (Adjusted)'!H1560,)</f>
        <v>320</v>
      </c>
      <c r="E1550" s="65">
        <f>IFERROR('AU2017-EDB (Adjusted)'!I1560,)</f>
        <v>330</v>
      </c>
      <c r="F1550" s="65">
        <f>IFERROR('AU2017-EDB (Adjusted)'!J1560,)</f>
        <v>330</v>
      </c>
    </row>
    <row r="1551" spans="1:6" x14ac:dyDescent="0.25">
      <c r="A1551" s="60" t="str">
        <f>'AU2017-EDB (Adjusted)'!A1561</f>
        <v>Martinborough</v>
      </c>
      <c r="B1551" s="60" t="str">
        <f>'AU2017-EDB (Adjusted)'!E1561</f>
        <v>Powerco</v>
      </c>
      <c r="C1551" s="60" t="str">
        <f>IFERROR('AU2017-EDB (Adjusted)'!F1561,)</f>
        <v>South Wairarapa district</v>
      </c>
      <c r="D1551" s="65">
        <f>IFERROR('AU2017-EDB (Adjusted)'!H1561,)</f>
        <v>1600</v>
      </c>
      <c r="E1551" s="65">
        <f>IFERROR('AU2017-EDB (Adjusted)'!I1561,)</f>
        <v>1630</v>
      </c>
      <c r="F1551" s="65">
        <f>IFERROR('AU2017-EDB (Adjusted)'!J1561,)</f>
        <v>1650</v>
      </c>
    </row>
    <row r="1552" spans="1:6" x14ac:dyDescent="0.25">
      <c r="A1552" s="60" t="str">
        <f>'AU2017-EDB (Adjusted)'!A1562</f>
        <v>Ngawhatu</v>
      </c>
      <c r="B1552" s="60" t="str">
        <f>'AU2017-EDB (Adjusted)'!E1562</f>
        <v>Network Tasman</v>
      </c>
      <c r="C1552" s="60" t="str">
        <f>IFERROR('AU2017-EDB (Adjusted)'!F1562,)</f>
        <v>Nelson city</v>
      </c>
      <c r="D1552" s="65">
        <f>IFERROR('AU2017-EDB (Adjusted)'!H1562,)</f>
        <v>2800</v>
      </c>
      <c r="E1552" s="65">
        <f>IFERROR('AU2017-EDB (Adjusted)'!I1562,)</f>
        <v>2970</v>
      </c>
      <c r="F1552" s="65">
        <f>IFERROR('AU2017-EDB (Adjusted)'!J1562,)</f>
        <v>3100</v>
      </c>
    </row>
    <row r="1553" spans="1:6" x14ac:dyDescent="0.25">
      <c r="A1553" s="60" t="str">
        <f>'AU2017-EDB (Adjusted)'!A1563</f>
        <v>Waingawa</v>
      </c>
      <c r="B1553" s="60" t="str">
        <f>'AU2017-EDB (Adjusted)'!E1563</f>
        <v>Powerco</v>
      </c>
      <c r="C1553" s="60" t="str">
        <f>IFERROR('AU2017-EDB (Adjusted)'!F1563,)</f>
        <v>Carterton district</v>
      </c>
      <c r="D1553" s="65">
        <f>IFERROR('AU2017-EDB (Adjusted)'!H1563,)</f>
        <v>560</v>
      </c>
      <c r="E1553" s="65">
        <f>IFERROR('AU2017-EDB (Adjusted)'!I1563,)</f>
        <v>570</v>
      </c>
      <c r="F1553" s="65">
        <f>IFERROR('AU2017-EDB (Adjusted)'!J1563,)</f>
        <v>580</v>
      </c>
    </row>
    <row r="1554" spans="1:6" x14ac:dyDescent="0.25">
      <c r="A1554" s="60" t="str">
        <f>'AU2017-EDB (Adjusted)'!A1564</f>
        <v>Mt Holdsworth</v>
      </c>
      <c r="B1554" s="60" t="str">
        <f>'AU2017-EDB (Adjusted)'!E1564</f>
        <v>Powerco</v>
      </c>
      <c r="C1554" s="60" t="str">
        <f>IFERROR('AU2017-EDB (Adjusted)'!F1564,)</f>
        <v>Carterton district</v>
      </c>
      <c r="D1554" s="65">
        <f>IFERROR('AU2017-EDB (Adjusted)'!H1564,)</f>
        <v>1490</v>
      </c>
      <c r="E1554" s="65">
        <f>IFERROR('AU2017-EDB (Adjusted)'!I1564,)</f>
        <v>1580</v>
      </c>
      <c r="F1554" s="65">
        <f>IFERROR('AU2017-EDB (Adjusted)'!J1564,)</f>
        <v>1670</v>
      </c>
    </row>
    <row r="1555" spans="1:6" x14ac:dyDescent="0.25">
      <c r="A1555" s="60" t="str">
        <f>'AU2017-EDB (Adjusted)'!A1565</f>
        <v>Te Wharau</v>
      </c>
      <c r="B1555" s="60" t="str">
        <f>'AU2017-EDB (Adjusted)'!E1565</f>
        <v>Powerco</v>
      </c>
      <c r="C1555" s="60" t="str">
        <f>IFERROR('AU2017-EDB (Adjusted)'!F1565,)</f>
        <v>Carterton district</v>
      </c>
      <c r="D1555" s="65">
        <f>IFERROR('AU2017-EDB (Adjusted)'!H1565,)</f>
        <v>1870</v>
      </c>
      <c r="E1555" s="65">
        <f>IFERROR('AU2017-EDB (Adjusted)'!I1565,)</f>
        <v>1940</v>
      </c>
      <c r="F1555" s="65">
        <f>IFERROR('AU2017-EDB (Adjusted)'!J1565,)</f>
        <v>2000</v>
      </c>
    </row>
    <row r="1556" spans="1:6" x14ac:dyDescent="0.25">
      <c r="A1556" s="60" t="str">
        <f>'AU2017-EDB (Adjusted)'!A1566</f>
        <v>Carterton</v>
      </c>
      <c r="B1556" s="60" t="str">
        <f>'AU2017-EDB (Adjusted)'!E1566</f>
        <v>Powerco</v>
      </c>
      <c r="C1556" s="60" t="str">
        <f>IFERROR('AU2017-EDB (Adjusted)'!F1566,)</f>
        <v>Carterton district</v>
      </c>
      <c r="D1556" s="65">
        <f>IFERROR('AU2017-EDB (Adjusted)'!H1566,)</f>
        <v>5160</v>
      </c>
      <c r="E1556" s="65">
        <f>IFERROR('AU2017-EDB (Adjusted)'!I1566,)</f>
        <v>5240</v>
      </c>
      <c r="F1556" s="65">
        <f>IFERROR('AU2017-EDB (Adjusted)'!J1566,)</f>
        <v>5290</v>
      </c>
    </row>
    <row r="1557" spans="1:6" x14ac:dyDescent="0.25">
      <c r="A1557" s="60" t="str">
        <f>'AU2017-EDB (Adjusted)'!A1567</f>
        <v>Inland Water-Lake Wairarapa</v>
      </c>
      <c r="B1557" s="60" t="str">
        <f>'AU2017-EDB (Adjusted)'!E1567</f>
        <v>None</v>
      </c>
      <c r="C1557" s="60" t="str">
        <f>IFERROR('AU2017-EDB (Adjusted)'!F1567,)</f>
        <v>South Wairarapa district</v>
      </c>
      <c r="D1557" s="65">
        <f>IFERROR('AU2017-EDB (Adjusted)'!H1567,)</f>
        <v>0</v>
      </c>
      <c r="E1557" s="65">
        <f>IFERROR('AU2017-EDB (Adjusted)'!I1567,)</f>
        <v>0</v>
      </c>
      <c r="F1557" s="65">
        <f>IFERROR('AU2017-EDB (Adjusted)'!J1567,)</f>
        <v>0</v>
      </c>
    </row>
    <row r="1558" spans="1:6" x14ac:dyDescent="0.25">
      <c r="A1558" s="60" t="str">
        <f>'AU2017-EDB (Adjusted)'!A1568</f>
        <v>Havelock</v>
      </c>
      <c r="B1558" s="60" t="str">
        <f>'AU2017-EDB (Adjusted)'!E1568</f>
        <v>Marlborough Lines</v>
      </c>
      <c r="C1558" s="60" t="str">
        <f>IFERROR('AU2017-EDB (Adjusted)'!F1568,)</f>
        <v>Marlborough district</v>
      </c>
      <c r="D1558" s="65">
        <f>IFERROR('AU2017-EDB (Adjusted)'!H1568,)</f>
        <v>520</v>
      </c>
      <c r="E1558" s="65">
        <f>IFERROR('AU2017-EDB (Adjusted)'!I1568,)</f>
        <v>540</v>
      </c>
      <c r="F1558" s="65">
        <f>IFERROR('AU2017-EDB (Adjusted)'!J1568,)</f>
        <v>550</v>
      </c>
    </row>
    <row r="1559" spans="1:6" x14ac:dyDescent="0.25">
      <c r="A1559" s="60" t="str">
        <f>'AU2017-EDB (Adjusted)'!A1569</f>
        <v>Springlands</v>
      </c>
      <c r="B1559" s="60" t="str">
        <f>'AU2017-EDB (Adjusted)'!E1569</f>
        <v>Marlborough Lines</v>
      </c>
      <c r="C1559" s="60" t="str">
        <f>IFERROR('AU2017-EDB (Adjusted)'!F1569,)</f>
        <v>Marlborough district</v>
      </c>
      <c r="D1559" s="65">
        <f>IFERROR('AU2017-EDB (Adjusted)'!H1569,)</f>
        <v>4510</v>
      </c>
      <c r="E1559" s="65">
        <f>IFERROR('AU2017-EDB (Adjusted)'!I1569,)</f>
        <v>4610</v>
      </c>
      <c r="F1559" s="65">
        <f>IFERROR('AU2017-EDB (Adjusted)'!J1569,)</f>
        <v>4670</v>
      </c>
    </row>
    <row r="1560" spans="1:6" x14ac:dyDescent="0.25">
      <c r="A1560" s="60" t="str">
        <f>'AU2017-EDB (Adjusted)'!A1570</f>
        <v>The Wood</v>
      </c>
      <c r="B1560" s="60" t="str">
        <f>'AU2017-EDB (Adjusted)'!E1570</f>
        <v>Nelson Electricity</v>
      </c>
      <c r="C1560" s="60" t="str">
        <f>IFERROR('AU2017-EDB (Adjusted)'!F1570,)</f>
        <v>Nelson city</v>
      </c>
      <c r="D1560" s="65">
        <f>IFERROR('AU2017-EDB (Adjusted)'!H1570,)</f>
        <v>3050</v>
      </c>
      <c r="E1560" s="65">
        <f>IFERROR('AU2017-EDB (Adjusted)'!I1570,)</f>
        <v>3120</v>
      </c>
      <c r="F1560" s="65">
        <f>IFERROR('AU2017-EDB (Adjusted)'!J1570,)</f>
        <v>3170</v>
      </c>
    </row>
    <row r="1561" spans="1:6" x14ac:dyDescent="0.25">
      <c r="A1561" s="60" t="str">
        <f>'AU2017-EDB (Adjusted)'!A1571</f>
        <v>Omaka</v>
      </c>
      <c r="B1561" s="60" t="str">
        <f>'AU2017-EDB (Adjusted)'!E1571</f>
        <v>Marlborough Lines</v>
      </c>
      <c r="C1561" s="60" t="str">
        <f>IFERROR('AU2017-EDB (Adjusted)'!F1571,)</f>
        <v>Marlborough district</v>
      </c>
      <c r="D1561" s="65">
        <f>IFERROR('AU2017-EDB (Adjusted)'!H1571,)</f>
        <v>940</v>
      </c>
      <c r="E1561" s="65">
        <f>IFERROR('AU2017-EDB (Adjusted)'!I1571,)</f>
        <v>970</v>
      </c>
      <c r="F1561" s="65">
        <f>IFERROR('AU2017-EDB (Adjusted)'!J1571,)</f>
        <v>990</v>
      </c>
    </row>
    <row r="1562" spans="1:6" x14ac:dyDescent="0.25">
      <c r="A1562" s="60" t="str">
        <f>'AU2017-EDB (Adjusted)'!A1572</f>
        <v>Redwoodtown</v>
      </c>
      <c r="B1562" s="60" t="str">
        <f>'AU2017-EDB (Adjusted)'!E1572</f>
        <v>Marlborough Lines</v>
      </c>
      <c r="C1562" s="60" t="str">
        <f>IFERROR('AU2017-EDB (Adjusted)'!F1572,)</f>
        <v>Marlborough district</v>
      </c>
      <c r="D1562" s="65">
        <f>IFERROR('AU2017-EDB (Adjusted)'!H1572,)</f>
        <v>5610</v>
      </c>
      <c r="E1562" s="65">
        <f>IFERROR('AU2017-EDB (Adjusted)'!I1572,)</f>
        <v>5680</v>
      </c>
      <c r="F1562" s="65">
        <f>IFERROR('AU2017-EDB (Adjusted)'!J1572,)</f>
        <v>5720</v>
      </c>
    </row>
    <row r="1563" spans="1:6" x14ac:dyDescent="0.25">
      <c r="A1563" s="60" t="str">
        <f>'AU2017-EDB (Adjusted)'!A1573</f>
        <v>Ensors</v>
      </c>
      <c r="B1563" s="60" t="str">
        <f>'AU2017-EDB (Adjusted)'!E1573</f>
        <v>Orion NZ</v>
      </c>
      <c r="C1563" s="60" t="str">
        <f>IFERROR('AU2017-EDB (Adjusted)'!F1573,)</f>
        <v>Christchurch city</v>
      </c>
      <c r="D1563" s="65">
        <f>IFERROR('AU2017-EDB (Adjusted)'!H1573,)</f>
        <v>4050</v>
      </c>
      <c r="E1563" s="65">
        <f>IFERROR('AU2017-EDB (Adjusted)'!I1573,)</f>
        <v>4140</v>
      </c>
      <c r="F1563" s="65">
        <f>IFERROR('AU2017-EDB (Adjusted)'!J1573,)</f>
        <v>4220</v>
      </c>
    </row>
    <row r="1564" spans="1:6" x14ac:dyDescent="0.25">
      <c r="A1564" s="60" t="str">
        <f>'AU2017-EDB (Adjusted)'!A1574</f>
        <v>Riverlands</v>
      </c>
      <c r="B1564" s="60" t="str">
        <f>'AU2017-EDB (Adjusted)'!E1574</f>
        <v>Marlborough Lines</v>
      </c>
      <c r="C1564" s="60" t="str">
        <f>IFERROR('AU2017-EDB (Adjusted)'!F1574,)</f>
        <v>Marlborough district</v>
      </c>
      <c r="D1564" s="65">
        <f>IFERROR('AU2017-EDB (Adjusted)'!H1574,)</f>
        <v>490</v>
      </c>
      <c r="E1564" s="65">
        <f>IFERROR('AU2017-EDB (Adjusted)'!I1574,)</f>
        <v>500</v>
      </c>
      <c r="F1564" s="65">
        <f>IFERROR('AU2017-EDB (Adjusted)'!J1574,)</f>
        <v>500</v>
      </c>
    </row>
    <row r="1565" spans="1:6" x14ac:dyDescent="0.25">
      <c r="A1565" s="60" t="str">
        <f>'AU2017-EDB (Adjusted)'!A1575</f>
        <v>Waikawa</v>
      </c>
      <c r="B1565" s="60" t="str">
        <f>'AU2017-EDB (Adjusted)'!E1575</f>
        <v>Marlborough Lines</v>
      </c>
      <c r="C1565" s="60" t="str">
        <f>IFERROR('AU2017-EDB (Adjusted)'!F1575,)</f>
        <v>Marlborough district</v>
      </c>
      <c r="D1565" s="65">
        <f>IFERROR('AU2017-EDB (Adjusted)'!H1575,)</f>
        <v>1430</v>
      </c>
      <c r="E1565" s="65">
        <f>IFERROR('AU2017-EDB (Adjusted)'!I1575,)</f>
        <v>1500</v>
      </c>
      <c r="F1565" s="65">
        <f>IFERROR('AU2017-EDB (Adjusted)'!J1575,)</f>
        <v>1550</v>
      </c>
    </row>
    <row r="1566" spans="1:6" x14ac:dyDescent="0.25">
      <c r="A1566" s="60" t="str">
        <f>'AU2017-EDB (Adjusted)'!A1576</f>
        <v>Marlborough Sounds Coastal Marine</v>
      </c>
      <c r="B1566" s="60" t="str">
        <f>'AU2017-EDB (Adjusted)'!E1576</f>
        <v>Marlborough Lines</v>
      </c>
      <c r="C1566" s="60" t="str">
        <f>IFERROR('AU2017-EDB (Adjusted)'!F1576,)</f>
        <v>Marlborough district</v>
      </c>
      <c r="D1566" s="65">
        <f>IFERROR('AU2017-EDB (Adjusted)'!H1576,)</f>
        <v>30</v>
      </c>
      <c r="E1566" s="65">
        <f>IFERROR('AU2017-EDB (Adjusted)'!I1576,)</f>
        <v>30</v>
      </c>
      <c r="F1566" s="65">
        <f>IFERROR('AU2017-EDB (Adjusted)'!J1576,)</f>
        <v>30</v>
      </c>
    </row>
    <row r="1567" spans="1:6" x14ac:dyDescent="0.25">
      <c r="A1567" s="60" t="str">
        <f>'AU2017-EDB (Adjusted)'!A1577</f>
        <v>Marlborough Sounds Terrestrial</v>
      </c>
      <c r="B1567" s="60" t="str">
        <f>'AU2017-EDB (Adjusted)'!E1577</f>
        <v>Marlborough Lines</v>
      </c>
      <c r="C1567" s="60" t="str">
        <f>IFERROR('AU2017-EDB (Adjusted)'!F1577,)</f>
        <v>Marlborough district</v>
      </c>
      <c r="D1567" s="65">
        <f>IFERROR('AU2017-EDB (Adjusted)'!H1577,)</f>
        <v>3370</v>
      </c>
      <c r="E1567" s="65">
        <f>IFERROR('AU2017-EDB (Adjusted)'!I1577,)</f>
        <v>3400</v>
      </c>
      <c r="F1567" s="65">
        <f>IFERROR('AU2017-EDB (Adjusted)'!J1577,)</f>
        <v>3420</v>
      </c>
    </row>
    <row r="1568" spans="1:6" x14ac:dyDescent="0.25">
      <c r="A1568" s="60" t="str">
        <f>'AU2017-EDB (Adjusted)'!A1578</f>
        <v>Wairau North</v>
      </c>
      <c r="B1568" s="60" t="str">
        <f>'AU2017-EDB (Adjusted)'!E1578</f>
        <v>Marlborough Lines</v>
      </c>
      <c r="C1568" s="60" t="str">
        <f>IFERROR('AU2017-EDB (Adjusted)'!F1578,)</f>
        <v>Marlborough district</v>
      </c>
      <c r="D1568" s="65">
        <f>IFERROR('AU2017-EDB (Adjusted)'!H1578,)</f>
        <v>460</v>
      </c>
      <c r="E1568" s="65">
        <f>IFERROR('AU2017-EDB (Adjusted)'!I1578,)</f>
        <v>470</v>
      </c>
      <c r="F1568" s="65">
        <f>IFERROR('AU2017-EDB (Adjusted)'!J1578,)</f>
        <v>480</v>
      </c>
    </row>
    <row r="1569" spans="1:6" x14ac:dyDescent="0.25">
      <c r="A1569" s="60" t="str">
        <f>'AU2017-EDB (Adjusted)'!A1579</f>
        <v>Tuamarina</v>
      </c>
      <c r="B1569" s="60" t="str">
        <f>'AU2017-EDB (Adjusted)'!E1579</f>
        <v>Marlborough Lines</v>
      </c>
      <c r="C1569" s="60" t="str">
        <f>IFERROR('AU2017-EDB (Adjusted)'!F1579,)</f>
        <v>Marlborough district</v>
      </c>
      <c r="D1569" s="65">
        <f>IFERROR('AU2017-EDB (Adjusted)'!H1579,)</f>
        <v>1210</v>
      </c>
      <c r="E1569" s="65">
        <f>IFERROR('AU2017-EDB (Adjusted)'!I1579,)</f>
        <v>1230</v>
      </c>
      <c r="F1569" s="65">
        <f>IFERROR('AU2017-EDB (Adjusted)'!J1579,)</f>
        <v>1230</v>
      </c>
    </row>
    <row r="1570" spans="1:6" x14ac:dyDescent="0.25">
      <c r="A1570" s="60" t="str">
        <f>'AU2017-EDB (Adjusted)'!A1580</f>
        <v>Rapaura</v>
      </c>
      <c r="B1570" s="60" t="str">
        <f>'AU2017-EDB (Adjusted)'!E1580</f>
        <v>Marlborough Lines</v>
      </c>
      <c r="C1570" s="60" t="str">
        <f>IFERROR('AU2017-EDB (Adjusted)'!F1580,)</f>
        <v>Marlborough district</v>
      </c>
      <c r="D1570" s="65">
        <f>IFERROR('AU2017-EDB (Adjusted)'!H1580,)</f>
        <v>1270</v>
      </c>
      <c r="E1570" s="65">
        <f>IFERROR('AU2017-EDB (Adjusted)'!I1580,)</f>
        <v>1290</v>
      </c>
      <c r="F1570" s="65">
        <f>IFERROR('AU2017-EDB (Adjusted)'!J1580,)</f>
        <v>1290</v>
      </c>
    </row>
    <row r="1571" spans="1:6" x14ac:dyDescent="0.25">
      <c r="A1571" s="60" t="str">
        <f>'AU2017-EDB (Adjusted)'!A1581</f>
        <v>Wairau South</v>
      </c>
      <c r="B1571" s="60" t="str">
        <f>'AU2017-EDB (Adjusted)'!E1581</f>
        <v>Marlborough Lines</v>
      </c>
      <c r="C1571" s="60" t="str">
        <f>IFERROR('AU2017-EDB (Adjusted)'!F1581,)</f>
        <v>Marlborough district</v>
      </c>
      <c r="D1571" s="65">
        <f>IFERROR('AU2017-EDB (Adjusted)'!H1581,)</f>
        <v>1660</v>
      </c>
      <c r="E1571" s="65">
        <f>IFERROR('AU2017-EDB (Adjusted)'!I1581,)</f>
        <v>1720</v>
      </c>
      <c r="F1571" s="65">
        <f>IFERROR('AU2017-EDB (Adjusted)'!J1581,)</f>
        <v>1770</v>
      </c>
    </row>
    <row r="1572" spans="1:6" x14ac:dyDescent="0.25">
      <c r="A1572" s="60" t="str">
        <f>'AU2017-EDB (Adjusted)'!A1582</f>
        <v>Weld Pass</v>
      </c>
      <c r="B1572" s="60" t="str">
        <f>'AU2017-EDB (Adjusted)'!E1582</f>
        <v>Marlborough Lines</v>
      </c>
      <c r="C1572" s="60" t="str">
        <f>IFERROR('AU2017-EDB (Adjusted)'!F1582,)</f>
        <v>Marlborough district</v>
      </c>
      <c r="D1572" s="65">
        <f>IFERROR('AU2017-EDB (Adjusted)'!H1582,)</f>
        <v>220</v>
      </c>
      <c r="E1572" s="65">
        <f>IFERROR('AU2017-EDB (Adjusted)'!I1582,)</f>
        <v>230</v>
      </c>
      <c r="F1572" s="65">
        <f>IFERROR('AU2017-EDB (Adjusted)'!J1582,)</f>
        <v>240</v>
      </c>
    </row>
    <row r="1573" spans="1:6" x14ac:dyDescent="0.25">
      <c r="A1573" s="60" t="str">
        <f>'AU2017-EDB (Adjusted)'!A1583</f>
        <v>Fairhall</v>
      </c>
      <c r="B1573" s="60" t="str">
        <f>'AU2017-EDB (Adjusted)'!E1583</f>
        <v>Marlborough Lines</v>
      </c>
      <c r="C1573" s="60" t="str">
        <f>IFERROR('AU2017-EDB (Adjusted)'!F1583,)</f>
        <v>Marlborough district</v>
      </c>
      <c r="D1573" s="65">
        <f>IFERROR('AU2017-EDB (Adjusted)'!H1583,)</f>
        <v>430</v>
      </c>
      <c r="E1573" s="65">
        <f>IFERROR('AU2017-EDB (Adjusted)'!I1583,)</f>
        <v>440</v>
      </c>
      <c r="F1573" s="65">
        <f>IFERROR('AU2017-EDB (Adjusted)'!J1583,)</f>
        <v>460</v>
      </c>
    </row>
    <row r="1574" spans="1:6" x14ac:dyDescent="0.25">
      <c r="A1574" s="60" t="str">
        <f>'AU2017-EDB (Adjusted)'!A1584</f>
        <v>Severn</v>
      </c>
      <c r="B1574" s="60" t="str">
        <f>'AU2017-EDB (Adjusted)'!E1584</f>
        <v>Marlborough Lines</v>
      </c>
      <c r="C1574" s="60" t="str">
        <f>IFERROR('AU2017-EDB (Adjusted)'!F1584,)</f>
        <v>Marlborough district</v>
      </c>
      <c r="D1574" s="65">
        <f>IFERROR('AU2017-EDB (Adjusted)'!H1584,)</f>
        <v>0</v>
      </c>
      <c r="E1574" s="65">
        <f>IFERROR('AU2017-EDB (Adjusted)'!I1584,)</f>
        <v>0</v>
      </c>
      <c r="F1574" s="65">
        <f>IFERROR('AU2017-EDB (Adjusted)'!J1584,)</f>
        <v>0</v>
      </c>
    </row>
    <row r="1575" spans="1:6" x14ac:dyDescent="0.25">
      <c r="A1575" s="60" t="str">
        <f>'AU2017-EDB (Adjusted)'!A1585</f>
        <v>Mayfield</v>
      </c>
      <c r="B1575" s="60" t="str">
        <f>'AU2017-EDB (Adjusted)'!E1585</f>
        <v>Marlborough Lines</v>
      </c>
      <c r="C1575" s="60" t="str">
        <f>IFERROR('AU2017-EDB (Adjusted)'!F1585,)</f>
        <v>Marlborough district</v>
      </c>
      <c r="D1575" s="65">
        <f>IFERROR('AU2017-EDB (Adjusted)'!H1585,)</f>
        <v>2900</v>
      </c>
      <c r="E1575" s="65">
        <f>IFERROR('AU2017-EDB (Adjusted)'!I1585,)</f>
        <v>2950</v>
      </c>
      <c r="F1575" s="65">
        <f>IFERROR('AU2017-EDB (Adjusted)'!J1585,)</f>
        <v>2980</v>
      </c>
    </row>
    <row r="1576" spans="1:6" x14ac:dyDescent="0.25">
      <c r="A1576" s="60" t="str">
        <f>'AU2017-EDB (Adjusted)'!A1586</f>
        <v>Blenheim Central</v>
      </c>
      <c r="B1576" s="60" t="str">
        <f>'AU2017-EDB (Adjusted)'!E1586</f>
        <v>Marlborough Lines</v>
      </c>
      <c r="C1576" s="60" t="str">
        <f>IFERROR('AU2017-EDB (Adjusted)'!F1586,)</f>
        <v>Marlborough district</v>
      </c>
      <c r="D1576" s="65">
        <f>IFERROR('AU2017-EDB (Adjusted)'!H1586,)</f>
        <v>2860</v>
      </c>
      <c r="E1576" s="65">
        <f>IFERROR('AU2017-EDB (Adjusted)'!I1586,)</f>
        <v>2930</v>
      </c>
      <c r="F1576" s="65">
        <f>IFERROR('AU2017-EDB (Adjusted)'!J1586,)</f>
        <v>2980</v>
      </c>
    </row>
    <row r="1577" spans="1:6" x14ac:dyDescent="0.25">
      <c r="A1577" s="60" t="str">
        <f>'AU2017-EDB (Adjusted)'!A1587</f>
        <v>Whitney</v>
      </c>
      <c r="B1577" s="60" t="str">
        <f>'AU2017-EDB (Adjusted)'!E1587</f>
        <v>Marlborough Lines</v>
      </c>
      <c r="C1577" s="60" t="str">
        <f>IFERROR('AU2017-EDB (Adjusted)'!F1587,)</f>
        <v>Marlborough district</v>
      </c>
      <c r="D1577" s="65">
        <f>IFERROR('AU2017-EDB (Adjusted)'!H1587,)</f>
        <v>4500</v>
      </c>
      <c r="E1577" s="65">
        <f>IFERROR('AU2017-EDB (Adjusted)'!I1587,)</f>
        <v>4570</v>
      </c>
      <c r="F1577" s="65">
        <f>IFERROR('AU2017-EDB (Adjusted)'!J1587,)</f>
        <v>4620</v>
      </c>
    </row>
    <row r="1578" spans="1:6" x14ac:dyDescent="0.25">
      <c r="A1578" s="60" t="str">
        <f>'AU2017-EDB (Adjusted)'!A1588</f>
        <v>Witherlea</v>
      </c>
      <c r="B1578" s="60" t="str">
        <f>'AU2017-EDB (Adjusted)'!E1588</f>
        <v>Marlborough Lines</v>
      </c>
      <c r="C1578" s="60" t="str">
        <f>IFERROR('AU2017-EDB (Adjusted)'!F1588,)</f>
        <v>Marlborough district</v>
      </c>
      <c r="D1578" s="65">
        <f>IFERROR('AU2017-EDB (Adjusted)'!H1588,)</f>
        <v>5230</v>
      </c>
      <c r="E1578" s="65">
        <f>IFERROR('AU2017-EDB (Adjusted)'!I1588,)</f>
        <v>5350</v>
      </c>
      <c r="F1578" s="65">
        <f>IFERROR('AU2017-EDB (Adjusted)'!J1588,)</f>
        <v>5440</v>
      </c>
    </row>
    <row r="1579" spans="1:6" x14ac:dyDescent="0.25">
      <c r="A1579" s="60" t="str">
        <f>'AU2017-EDB (Adjusted)'!A1589</f>
        <v>Golden Bay</v>
      </c>
      <c r="B1579" s="60" t="str">
        <f>'AU2017-EDB (Adjusted)'!E1589</f>
        <v>Network Tasman</v>
      </c>
      <c r="C1579" s="60" t="str">
        <f>IFERROR('AU2017-EDB (Adjusted)'!F1589,)</f>
        <v>Tasman district</v>
      </c>
      <c r="D1579" s="65">
        <f>IFERROR('AU2017-EDB (Adjusted)'!H1589,)</f>
        <v>3980</v>
      </c>
      <c r="E1579" s="65">
        <f>IFERROR('AU2017-EDB (Adjusted)'!I1589,)</f>
        <v>4030</v>
      </c>
      <c r="F1579" s="65">
        <f>IFERROR('AU2017-EDB (Adjusted)'!J1589,)</f>
        <v>4040</v>
      </c>
    </row>
    <row r="1580" spans="1:6" x14ac:dyDescent="0.25">
      <c r="A1580" s="60" t="str">
        <f>'AU2017-EDB (Adjusted)'!A1590</f>
        <v>Takaka</v>
      </c>
      <c r="B1580" s="60" t="str">
        <f>'AU2017-EDB (Adjusted)'!E1590</f>
        <v>Network Tasman</v>
      </c>
      <c r="C1580" s="60" t="str">
        <f>IFERROR('AU2017-EDB (Adjusted)'!F1590,)</f>
        <v>Tasman district</v>
      </c>
      <c r="D1580" s="65">
        <f>IFERROR('AU2017-EDB (Adjusted)'!H1590,)</f>
        <v>1290</v>
      </c>
      <c r="E1580" s="65">
        <f>IFERROR('AU2017-EDB (Adjusted)'!I1590,)</f>
        <v>1300</v>
      </c>
      <c r="F1580" s="65">
        <f>IFERROR('AU2017-EDB (Adjusted)'!J1590,)</f>
        <v>1310</v>
      </c>
    </row>
    <row r="1581" spans="1:6" x14ac:dyDescent="0.25">
      <c r="A1581" s="60" t="str">
        <f>'AU2017-EDB (Adjusted)'!A1591</f>
        <v>Lincoln</v>
      </c>
      <c r="B1581" s="60" t="str">
        <f>'AU2017-EDB (Adjusted)'!E1591</f>
        <v>Orion NZ</v>
      </c>
      <c r="C1581" s="60" t="str">
        <f>IFERROR('AU2017-EDB (Adjusted)'!F1591,)</f>
        <v>Selwyn district</v>
      </c>
      <c r="D1581" s="65">
        <f>IFERROR('AU2017-EDB (Adjusted)'!H1591,)</f>
        <v>6250</v>
      </c>
      <c r="E1581" s="65">
        <f>IFERROR('AU2017-EDB (Adjusted)'!I1591,)</f>
        <v>7700</v>
      </c>
      <c r="F1581" s="65">
        <f>IFERROR('AU2017-EDB (Adjusted)'!J1591,)</f>
        <v>8600</v>
      </c>
    </row>
    <row r="1582" spans="1:6" x14ac:dyDescent="0.25">
      <c r="A1582" s="60" t="str">
        <f>'AU2017-EDB (Adjusted)'!A1592</f>
        <v>Aniseed Hill</v>
      </c>
      <c r="B1582" s="60" t="str">
        <f>'AU2017-EDB (Adjusted)'!E1592</f>
        <v>Network Tasman</v>
      </c>
      <c r="C1582" s="60" t="str">
        <f>IFERROR('AU2017-EDB (Adjusted)'!F1592,)</f>
        <v>Tasman district</v>
      </c>
      <c r="D1582" s="65">
        <f>IFERROR('AU2017-EDB (Adjusted)'!H1592,)</f>
        <v>770</v>
      </c>
      <c r="E1582" s="65">
        <f>IFERROR('AU2017-EDB (Adjusted)'!I1592,)</f>
        <v>830</v>
      </c>
      <c r="F1582" s="65">
        <f>IFERROR('AU2017-EDB (Adjusted)'!J1592,)</f>
        <v>880</v>
      </c>
    </row>
    <row r="1583" spans="1:6" x14ac:dyDescent="0.25">
      <c r="A1583" s="60" t="str">
        <f>'AU2017-EDB (Adjusted)'!A1593</f>
        <v>Hope</v>
      </c>
      <c r="B1583" s="60" t="str">
        <f>'AU2017-EDB (Adjusted)'!E1593</f>
        <v>Network Tasman</v>
      </c>
      <c r="C1583" s="60" t="str">
        <f>IFERROR('AU2017-EDB (Adjusted)'!F1593,)</f>
        <v>Tasman district</v>
      </c>
      <c r="D1583" s="65">
        <f>IFERROR('AU2017-EDB (Adjusted)'!H1593,)</f>
        <v>1230</v>
      </c>
      <c r="E1583" s="65">
        <f>IFERROR('AU2017-EDB (Adjusted)'!I1593,)</f>
        <v>1270</v>
      </c>
      <c r="F1583" s="65">
        <f>IFERROR('AU2017-EDB (Adjusted)'!J1593,)</f>
        <v>1320</v>
      </c>
    </row>
    <row r="1584" spans="1:6" x14ac:dyDescent="0.25">
      <c r="A1584" s="60" t="str">
        <f>'AU2017-EDB (Adjusted)'!A1594</f>
        <v>Saxton Island</v>
      </c>
      <c r="B1584" s="60" t="str">
        <f>'AU2017-EDB (Adjusted)'!E1594</f>
        <v>None</v>
      </c>
      <c r="C1584" s="60" t="str">
        <f>IFERROR('AU2017-EDB (Adjusted)'!F1594,)</f>
        <v>Nelson city</v>
      </c>
      <c r="D1584" s="65">
        <f>IFERROR('AU2017-EDB (Adjusted)'!H1594,)</f>
        <v>0</v>
      </c>
      <c r="E1584" s="65">
        <f>IFERROR('AU2017-EDB (Adjusted)'!I1594,)</f>
        <v>0</v>
      </c>
      <c r="F1584" s="65">
        <f>IFERROR('AU2017-EDB (Adjusted)'!J1594,)</f>
        <v>0</v>
      </c>
    </row>
    <row r="1585" spans="1:6" x14ac:dyDescent="0.25">
      <c r="A1585" s="60" t="str">
        <f>'AU2017-EDB (Adjusted)'!A1595</f>
        <v>Saxton</v>
      </c>
      <c r="B1585" s="60" t="str">
        <f>'AU2017-EDB (Adjusted)'!E1595</f>
        <v>Network Tasman</v>
      </c>
      <c r="C1585" s="60" t="str">
        <f>IFERROR('AU2017-EDB (Adjusted)'!F1595,)</f>
        <v>Nelson city</v>
      </c>
      <c r="D1585" s="65">
        <f>IFERROR('AU2017-EDB (Adjusted)'!H1595,)</f>
        <v>2400</v>
      </c>
      <c r="E1585" s="65">
        <f>IFERROR('AU2017-EDB (Adjusted)'!I1595,)</f>
        <v>2520</v>
      </c>
      <c r="F1585" s="65">
        <f>IFERROR('AU2017-EDB (Adjusted)'!J1595,)</f>
        <v>2610</v>
      </c>
    </row>
    <row r="1586" spans="1:6" x14ac:dyDescent="0.25">
      <c r="A1586" s="60" t="str">
        <f>'AU2017-EDB (Adjusted)'!A1596</f>
        <v>Best Island</v>
      </c>
      <c r="B1586" s="60" t="str">
        <f>'AU2017-EDB (Adjusted)'!E1596</f>
        <v>Network Tasman</v>
      </c>
      <c r="C1586" s="60" t="str">
        <f>IFERROR('AU2017-EDB (Adjusted)'!F1596,)</f>
        <v>Tasman district</v>
      </c>
      <c r="D1586" s="65">
        <f>IFERROR('AU2017-EDB (Adjusted)'!H1596,)</f>
        <v>100</v>
      </c>
      <c r="E1586" s="65">
        <f>IFERROR('AU2017-EDB (Adjusted)'!I1596,)</f>
        <v>100</v>
      </c>
      <c r="F1586" s="65">
        <f>IFERROR('AU2017-EDB (Adjusted)'!J1596,)</f>
        <v>100</v>
      </c>
    </row>
    <row r="1587" spans="1:6" x14ac:dyDescent="0.25">
      <c r="A1587" s="60" t="str">
        <f>'AU2017-EDB (Adjusted)'!A1597</f>
        <v>Bell Island</v>
      </c>
      <c r="B1587" s="60" t="str">
        <f>'AU2017-EDB (Adjusted)'!E1597</f>
        <v>None</v>
      </c>
      <c r="C1587" s="60" t="str">
        <f>IFERROR('AU2017-EDB (Adjusted)'!F1597,)</f>
        <v>Tasman district</v>
      </c>
      <c r="D1587" s="65">
        <f>IFERROR('AU2017-EDB (Adjusted)'!H1597,)</f>
        <v>0</v>
      </c>
      <c r="E1587" s="65">
        <f>IFERROR('AU2017-EDB (Adjusted)'!I1597,)</f>
        <v>0</v>
      </c>
      <c r="F1587" s="65">
        <f>IFERROR('AU2017-EDB (Adjusted)'!J1597,)</f>
        <v>0</v>
      </c>
    </row>
    <row r="1588" spans="1:6" x14ac:dyDescent="0.25">
      <c r="A1588" s="60" t="str">
        <f>'AU2017-EDB (Adjusted)'!A1598</f>
        <v>Ranzau</v>
      </c>
      <c r="B1588" s="60" t="str">
        <f>'AU2017-EDB (Adjusted)'!E1598</f>
        <v>Network Tasman</v>
      </c>
      <c r="C1588" s="60" t="str">
        <f>IFERROR('AU2017-EDB (Adjusted)'!F1598,)</f>
        <v>Tasman district</v>
      </c>
      <c r="D1588" s="65">
        <f>IFERROR('AU2017-EDB (Adjusted)'!H1598,)</f>
        <v>880</v>
      </c>
      <c r="E1588" s="65">
        <f>IFERROR('AU2017-EDB (Adjusted)'!I1598,)</f>
        <v>920</v>
      </c>
      <c r="F1588" s="65">
        <f>IFERROR('AU2017-EDB (Adjusted)'!J1598,)</f>
        <v>960</v>
      </c>
    </row>
    <row r="1589" spans="1:6" x14ac:dyDescent="0.25">
      <c r="A1589" s="60" t="str">
        <f>'AU2017-EDB (Adjusted)'!A1599</f>
        <v>Brightwater</v>
      </c>
      <c r="B1589" s="60" t="str">
        <f>'AU2017-EDB (Adjusted)'!E1599</f>
        <v>Network Tasman</v>
      </c>
      <c r="C1589" s="60" t="str">
        <f>IFERROR('AU2017-EDB (Adjusted)'!F1599,)</f>
        <v>Tasman district</v>
      </c>
      <c r="D1589" s="65">
        <f>IFERROR('AU2017-EDB (Adjusted)'!H1599,)</f>
        <v>2000</v>
      </c>
      <c r="E1589" s="65">
        <f>IFERROR('AU2017-EDB (Adjusted)'!I1599,)</f>
        <v>2110</v>
      </c>
      <c r="F1589" s="65">
        <f>IFERROR('AU2017-EDB (Adjusted)'!J1599,)</f>
        <v>2220</v>
      </c>
    </row>
    <row r="1590" spans="1:6" x14ac:dyDescent="0.25">
      <c r="A1590" s="60" t="str">
        <f>'AU2017-EDB (Adjusted)'!A1600</f>
        <v>Wakefield</v>
      </c>
      <c r="B1590" s="60" t="str">
        <f>'AU2017-EDB (Adjusted)'!E1600</f>
        <v>Network Tasman</v>
      </c>
      <c r="C1590" s="60" t="str">
        <f>IFERROR('AU2017-EDB (Adjusted)'!F1600,)</f>
        <v>Tasman district</v>
      </c>
      <c r="D1590" s="65">
        <f>IFERROR('AU2017-EDB (Adjusted)'!H1600,)</f>
        <v>2310</v>
      </c>
      <c r="E1590" s="65">
        <f>IFERROR('AU2017-EDB (Adjusted)'!I1600,)</f>
        <v>2410</v>
      </c>
      <c r="F1590" s="65">
        <f>IFERROR('AU2017-EDB (Adjusted)'!J1600,)</f>
        <v>2500</v>
      </c>
    </row>
    <row r="1591" spans="1:6" x14ac:dyDescent="0.25">
      <c r="A1591" s="60" t="str">
        <f>'AU2017-EDB (Adjusted)'!A1601</f>
        <v>Leeston</v>
      </c>
      <c r="B1591" s="60" t="str">
        <f>'AU2017-EDB (Adjusted)'!E1601</f>
        <v>Orion NZ</v>
      </c>
      <c r="C1591" s="60" t="str">
        <f>IFERROR('AU2017-EDB (Adjusted)'!F1601,)</f>
        <v>Selwyn district</v>
      </c>
      <c r="D1591" s="65">
        <f>IFERROR('AU2017-EDB (Adjusted)'!H1601,)</f>
        <v>1870</v>
      </c>
      <c r="E1591" s="65">
        <f>IFERROR('AU2017-EDB (Adjusted)'!I1601,)</f>
        <v>1930</v>
      </c>
      <c r="F1591" s="65">
        <f>IFERROR('AU2017-EDB (Adjusted)'!J1601,)</f>
        <v>1970</v>
      </c>
    </row>
    <row r="1592" spans="1:6" x14ac:dyDescent="0.25">
      <c r="A1592" s="60" t="str">
        <f>'AU2017-EDB (Adjusted)'!A1602</f>
        <v>Inlet-Motueka</v>
      </c>
      <c r="B1592" s="60" t="str">
        <f>'AU2017-EDB (Adjusted)'!E1602</f>
        <v>None</v>
      </c>
      <c r="C1592" s="60" t="str">
        <f>IFERROR('AU2017-EDB (Adjusted)'!F1602,)</f>
        <v>Tasman district</v>
      </c>
      <c r="D1592" s="65">
        <f>IFERROR('AU2017-EDB (Adjusted)'!H1602,)</f>
        <v>0</v>
      </c>
      <c r="E1592" s="65">
        <f>IFERROR('AU2017-EDB (Adjusted)'!I1602,)</f>
        <v>0</v>
      </c>
      <c r="F1592" s="65">
        <f>IFERROR('AU2017-EDB (Adjusted)'!J1602,)</f>
        <v>0</v>
      </c>
    </row>
    <row r="1593" spans="1:6" x14ac:dyDescent="0.25">
      <c r="A1593" s="60" t="str">
        <f>'AU2017-EDB (Adjusted)'!A1603</f>
        <v>Clifton</v>
      </c>
      <c r="B1593" s="60" t="str">
        <f>'AU2017-EDB (Adjusted)'!E1603</f>
        <v>Network Tasman</v>
      </c>
      <c r="C1593" s="60" t="str">
        <f>IFERROR('AU2017-EDB (Adjusted)'!F1603,)</f>
        <v>Nelson city</v>
      </c>
      <c r="D1593" s="65">
        <f>IFERROR('AU2017-EDB (Adjusted)'!H1603,)</f>
        <v>1440</v>
      </c>
      <c r="E1593" s="65">
        <f>IFERROR('AU2017-EDB (Adjusted)'!I1603,)</f>
        <v>1510</v>
      </c>
      <c r="F1593" s="65">
        <f>IFERROR('AU2017-EDB (Adjusted)'!J1603,)</f>
        <v>1560</v>
      </c>
    </row>
    <row r="1594" spans="1:6" x14ac:dyDescent="0.25">
      <c r="A1594" s="60" t="str">
        <f>'AU2017-EDB (Adjusted)'!A1604</f>
        <v>Southbridge</v>
      </c>
      <c r="B1594" s="60" t="str">
        <f>'AU2017-EDB (Adjusted)'!E1604</f>
        <v>Orion NZ</v>
      </c>
      <c r="C1594" s="60" t="str">
        <f>IFERROR('AU2017-EDB (Adjusted)'!F1604,)</f>
        <v>Selwyn district</v>
      </c>
      <c r="D1594" s="65">
        <f>IFERROR('AU2017-EDB (Adjusted)'!H1604,)</f>
        <v>980</v>
      </c>
      <c r="E1594" s="65">
        <f>IFERROR('AU2017-EDB (Adjusted)'!I1604,)</f>
        <v>1030</v>
      </c>
      <c r="F1594" s="65">
        <f>IFERROR('AU2017-EDB (Adjusted)'!J1604,)</f>
        <v>1070</v>
      </c>
    </row>
    <row r="1595" spans="1:6" x14ac:dyDescent="0.25">
      <c r="A1595" s="60" t="str">
        <f>'AU2017-EDB (Adjusted)'!A1605</f>
        <v>Murchison</v>
      </c>
      <c r="B1595" s="60" t="str">
        <f>'AU2017-EDB (Adjusted)'!E1605</f>
        <v>Network Tasman</v>
      </c>
      <c r="C1595" s="60" t="str">
        <f>IFERROR('AU2017-EDB (Adjusted)'!F1605,)</f>
        <v>Tasman district</v>
      </c>
      <c r="D1595" s="65">
        <f>IFERROR('AU2017-EDB (Adjusted)'!H1605,)</f>
        <v>510</v>
      </c>
      <c r="E1595" s="65">
        <f>IFERROR('AU2017-EDB (Adjusted)'!I1605,)</f>
        <v>510</v>
      </c>
      <c r="F1595" s="65">
        <f>IFERROR('AU2017-EDB (Adjusted)'!J1605,)</f>
        <v>510</v>
      </c>
    </row>
    <row r="1596" spans="1:6" x14ac:dyDescent="0.25">
      <c r="A1596" s="60" t="str">
        <f>'AU2017-EDB (Adjusted)'!A1606</f>
        <v>Tapawera</v>
      </c>
      <c r="B1596" s="60" t="str">
        <f>'AU2017-EDB (Adjusted)'!E1606</f>
        <v>Network Tasman</v>
      </c>
      <c r="C1596" s="60" t="str">
        <f>IFERROR('AU2017-EDB (Adjusted)'!F1606,)</f>
        <v>Tasman district</v>
      </c>
      <c r="D1596" s="65">
        <f>IFERROR('AU2017-EDB (Adjusted)'!H1606,)</f>
        <v>410</v>
      </c>
      <c r="E1596" s="65">
        <f>IFERROR('AU2017-EDB (Adjusted)'!I1606,)</f>
        <v>420</v>
      </c>
      <c r="F1596" s="65">
        <f>IFERROR('AU2017-EDB (Adjusted)'!J1606,)</f>
        <v>420</v>
      </c>
    </row>
    <row r="1597" spans="1:6" x14ac:dyDescent="0.25">
      <c r="A1597" s="60" t="str">
        <f>'AU2017-EDB (Adjusted)'!A1607</f>
        <v>Atawhai</v>
      </c>
      <c r="B1597" s="60" t="str">
        <f>'AU2017-EDB (Adjusted)'!E1607</f>
        <v>Nelson Electricity</v>
      </c>
      <c r="C1597" s="60" t="str">
        <f>IFERROR('AU2017-EDB (Adjusted)'!F1607,)</f>
        <v>Nelson city</v>
      </c>
      <c r="D1597" s="65">
        <f>IFERROR('AU2017-EDB (Adjusted)'!H1607,)</f>
        <v>2880</v>
      </c>
      <c r="E1597" s="65">
        <f>IFERROR('AU2017-EDB (Adjusted)'!I1607,)</f>
        <v>3070</v>
      </c>
      <c r="F1597" s="65">
        <f>IFERROR('AU2017-EDB (Adjusted)'!J1607,)</f>
        <v>3230</v>
      </c>
    </row>
    <row r="1598" spans="1:6" x14ac:dyDescent="0.25">
      <c r="A1598" s="60" t="str">
        <f>'AU2017-EDB (Adjusted)'!A1608</f>
        <v>Dunsandel</v>
      </c>
      <c r="B1598" s="60" t="str">
        <f>'AU2017-EDB (Adjusted)'!E1608</f>
        <v>Orion NZ</v>
      </c>
      <c r="C1598" s="60" t="str">
        <f>IFERROR('AU2017-EDB (Adjusted)'!F1608,)</f>
        <v>Selwyn district</v>
      </c>
      <c r="D1598" s="65">
        <f>IFERROR('AU2017-EDB (Adjusted)'!H1608,)</f>
        <v>540</v>
      </c>
      <c r="E1598" s="65">
        <f>IFERROR('AU2017-EDB (Adjusted)'!I1608,)</f>
        <v>540</v>
      </c>
      <c r="F1598" s="65">
        <f>IFERROR('AU2017-EDB (Adjusted)'!J1608,)</f>
        <v>540</v>
      </c>
    </row>
    <row r="1599" spans="1:6" x14ac:dyDescent="0.25">
      <c r="A1599" s="60" t="str">
        <f>'AU2017-EDB (Adjusted)'!A1609</f>
        <v>Riwaka</v>
      </c>
      <c r="B1599" s="60" t="str">
        <f>'AU2017-EDB (Adjusted)'!E1609</f>
        <v>Network Tasman</v>
      </c>
      <c r="C1599" s="60" t="str">
        <f>IFERROR('AU2017-EDB (Adjusted)'!F1609,)</f>
        <v>Tasman district</v>
      </c>
      <c r="D1599" s="65">
        <f>IFERROR('AU2017-EDB (Adjusted)'!H1609,)</f>
        <v>920</v>
      </c>
      <c r="E1599" s="65">
        <f>IFERROR('AU2017-EDB (Adjusted)'!I1609,)</f>
        <v>940</v>
      </c>
      <c r="F1599" s="65">
        <f>IFERROR('AU2017-EDB (Adjusted)'!J1609,)</f>
        <v>950</v>
      </c>
    </row>
    <row r="1600" spans="1:6" x14ac:dyDescent="0.25">
      <c r="A1600" s="60" t="str">
        <f>'AU2017-EDB (Adjusted)'!A1610</f>
        <v>Port Nelson</v>
      </c>
      <c r="B1600" s="60" t="str">
        <f>'AU2017-EDB (Adjusted)'!E1610</f>
        <v>Nelson Electricity</v>
      </c>
      <c r="C1600" s="60" t="str">
        <f>IFERROR('AU2017-EDB (Adjusted)'!F1610,)</f>
        <v>Nelson city</v>
      </c>
      <c r="D1600" s="65">
        <f>IFERROR('AU2017-EDB (Adjusted)'!H1610,)</f>
        <v>90</v>
      </c>
      <c r="E1600" s="65">
        <f>IFERROR('AU2017-EDB (Adjusted)'!I1610,)</f>
        <v>90</v>
      </c>
      <c r="F1600" s="65">
        <f>IFERROR('AU2017-EDB (Adjusted)'!J1610,)</f>
        <v>90</v>
      </c>
    </row>
    <row r="1601" spans="1:6" x14ac:dyDescent="0.25">
      <c r="A1601" s="60" t="str">
        <f>'AU2017-EDB (Adjusted)'!A1611</f>
        <v>Britannia</v>
      </c>
      <c r="B1601" s="60" t="str">
        <f>'AU2017-EDB (Adjusted)'!E1611</f>
        <v>Nelson Electricity</v>
      </c>
      <c r="C1601" s="60" t="str">
        <f>IFERROR('AU2017-EDB (Adjusted)'!F1611,)</f>
        <v>Nelson city</v>
      </c>
      <c r="D1601" s="65">
        <f>IFERROR('AU2017-EDB (Adjusted)'!H1611,)</f>
        <v>1390</v>
      </c>
      <c r="E1601" s="65">
        <f>IFERROR('AU2017-EDB (Adjusted)'!I1611,)</f>
        <v>1410</v>
      </c>
      <c r="F1601" s="65">
        <f>IFERROR('AU2017-EDB (Adjusted)'!J1611,)</f>
        <v>1430</v>
      </c>
    </row>
    <row r="1602" spans="1:6" x14ac:dyDescent="0.25">
      <c r="A1602" s="60" t="str">
        <f>'AU2017-EDB (Adjusted)'!A1612</f>
        <v>Trafalgar</v>
      </c>
      <c r="B1602" s="60" t="str">
        <f>'AU2017-EDB (Adjusted)'!E1612</f>
        <v>Nelson Electricity</v>
      </c>
      <c r="C1602" s="60" t="str">
        <f>IFERROR('AU2017-EDB (Adjusted)'!F1612,)</f>
        <v>Nelson city</v>
      </c>
      <c r="D1602" s="65">
        <f>IFERROR('AU2017-EDB (Adjusted)'!H1612,)</f>
        <v>560</v>
      </c>
      <c r="E1602" s="65">
        <f>IFERROR('AU2017-EDB (Adjusted)'!I1612,)</f>
        <v>560</v>
      </c>
      <c r="F1602" s="65">
        <f>IFERROR('AU2017-EDB (Adjusted)'!J1612,)</f>
        <v>570</v>
      </c>
    </row>
    <row r="1603" spans="1:6" x14ac:dyDescent="0.25">
      <c r="A1603" s="60" t="str">
        <f>'AU2017-EDB (Adjusted)'!A1613</f>
        <v>Bronte</v>
      </c>
      <c r="B1603" s="60" t="str">
        <f>'AU2017-EDB (Adjusted)'!E1613</f>
        <v>Nelson Electricity</v>
      </c>
      <c r="C1603" s="60" t="str">
        <f>IFERROR('AU2017-EDB (Adjusted)'!F1613,)</f>
        <v>Nelson city</v>
      </c>
      <c r="D1603" s="65">
        <f>IFERROR('AU2017-EDB (Adjusted)'!H1613,)</f>
        <v>1840</v>
      </c>
      <c r="E1603" s="65">
        <f>IFERROR('AU2017-EDB (Adjusted)'!I1613,)</f>
        <v>1860</v>
      </c>
      <c r="F1603" s="65">
        <f>IFERROR('AU2017-EDB (Adjusted)'!J1613,)</f>
        <v>1870</v>
      </c>
    </row>
    <row r="1604" spans="1:6" x14ac:dyDescent="0.25">
      <c r="A1604" s="60" t="str">
        <f>'AU2017-EDB (Adjusted)'!A1614</f>
        <v>Toi Toi</v>
      </c>
      <c r="B1604" s="60" t="str">
        <f>'AU2017-EDB (Adjusted)'!E1614</f>
        <v>Nelson Electricity</v>
      </c>
      <c r="C1604" s="60" t="str">
        <f>IFERROR('AU2017-EDB (Adjusted)'!F1614,)</f>
        <v>Nelson city</v>
      </c>
      <c r="D1604" s="65">
        <f>IFERROR('AU2017-EDB (Adjusted)'!H1614,)</f>
        <v>1920</v>
      </c>
      <c r="E1604" s="65">
        <f>IFERROR('AU2017-EDB (Adjusted)'!I1614,)</f>
        <v>2070</v>
      </c>
      <c r="F1604" s="65">
        <f>IFERROR('AU2017-EDB (Adjusted)'!J1614,)</f>
        <v>2190</v>
      </c>
    </row>
    <row r="1605" spans="1:6" x14ac:dyDescent="0.25">
      <c r="A1605" s="60" t="str">
        <f>'AU2017-EDB (Adjusted)'!A1615</f>
        <v>Atmore</v>
      </c>
      <c r="B1605" s="60" t="str">
        <f>'AU2017-EDB (Adjusted)'!E1615</f>
        <v>Nelson Electricity</v>
      </c>
      <c r="C1605" s="60" t="str">
        <f>IFERROR('AU2017-EDB (Adjusted)'!F1615,)</f>
        <v>Nelson city</v>
      </c>
      <c r="D1605" s="65">
        <f>IFERROR('AU2017-EDB (Adjusted)'!H1615,)</f>
        <v>1300</v>
      </c>
      <c r="E1605" s="65">
        <f>IFERROR('AU2017-EDB (Adjusted)'!I1615,)</f>
        <v>1310</v>
      </c>
      <c r="F1605" s="65">
        <f>IFERROR('AU2017-EDB (Adjusted)'!J1615,)</f>
        <v>1310</v>
      </c>
    </row>
    <row r="1606" spans="1:6" x14ac:dyDescent="0.25">
      <c r="A1606" s="60" t="str">
        <f>'AU2017-EDB (Adjusted)'!A1616</f>
        <v>Tahuna Hills</v>
      </c>
      <c r="B1606" s="60" t="str">
        <f>'AU2017-EDB (Adjusted)'!E1616</f>
        <v>Nelson Electricity</v>
      </c>
      <c r="C1606" s="60" t="str">
        <f>IFERROR('AU2017-EDB (Adjusted)'!F1616,)</f>
        <v>Nelson city</v>
      </c>
      <c r="D1606" s="65">
        <f>IFERROR('AU2017-EDB (Adjusted)'!H1616,)</f>
        <v>2520</v>
      </c>
      <c r="E1606" s="65">
        <f>IFERROR('AU2017-EDB (Adjusted)'!I1616,)</f>
        <v>2650</v>
      </c>
      <c r="F1606" s="65">
        <f>IFERROR('AU2017-EDB (Adjusted)'!J1616,)</f>
        <v>2750</v>
      </c>
    </row>
    <row r="1607" spans="1:6" x14ac:dyDescent="0.25">
      <c r="A1607" s="60" t="str">
        <f>'AU2017-EDB (Adjusted)'!A1617</f>
        <v>Grampians</v>
      </c>
      <c r="B1607" s="60" t="str">
        <f>'AU2017-EDB (Adjusted)'!E1617</f>
        <v>Nelson Electricity</v>
      </c>
      <c r="C1607" s="60" t="str">
        <f>IFERROR('AU2017-EDB (Adjusted)'!F1617,)</f>
        <v>Nelson city</v>
      </c>
      <c r="D1607" s="65">
        <f>IFERROR('AU2017-EDB (Adjusted)'!H1617,)</f>
        <v>2630</v>
      </c>
      <c r="E1607" s="65">
        <f>IFERROR('AU2017-EDB (Adjusted)'!I1617,)</f>
        <v>2700</v>
      </c>
      <c r="F1607" s="65">
        <f>IFERROR('AU2017-EDB (Adjusted)'!J1617,)</f>
        <v>2750</v>
      </c>
    </row>
    <row r="1608" spans="1:6" x14ac:dyDescent="0.25">
      <c r="A1608" s="60" t="str">
        <f>'AU2017-EDB (Adjusted)'!A1618</f>
        <v>The Brook</v>
      </c>
      <c r="B1608" s="60" t="str">
        <f>'AU2017-EDB (Adjusted)'!E1618</f>
        <v>Nelson Electricity</v>
      </c>
      <c r="C1608" s="60" t="str">
        <f>IFERROR('AU2017-EDB (Adjusted)'!F1618,)</f>
        <v>Nelson city</v>
      </c>
      <c r="D1608" s="65">
        <f>IFERROR('AU2017-EDB (Adjusted)'!H1618,)</f>
        <v>1550</v>
      </c>
      <c r="E1608" s="65">
        <f>IFERROR('AU2017-EDB (Adjusted)'!I1618,)</f>
        <v>1580</v>
      </c>
      <c r="F1608" s="65">
        <f>IFERROR('AU2017-EDB (Adjusted)'!J1618,)</f>
        <v>1600</v>
      </c>
    </row>
    <row r="1609" spans="1:6" x14ac:dyDescent="0.25">
      <c r="A1609" s="60" t="str">
        <f>'AU2017-EDB (Adjusted)'!A1619</f>
        <v>Nelson Airport</v>
      </c>
      <c r="B1609" s="60" t="str">
        <f>'AU2017-EDB (Adjusted)'!E1619</f>
        <v>Network Tasman</v>
      </c>
      <c r="C1609" s="60" t="str">
        <f>IFERROR('AU2017-EDB (Adjusted)'!F1619,)</f>
        <v>Nelson city</v>
      </c>
      <c r="D1609" s="65">
        <f>IFERROR('AU2017-EDB (Adjusted)'!H1619,)</f>
        <v>960</v>
      </c>
      <c r="E1609" s="65">
        <f>IFERROR('AU2017-EDB (Adjusted)'!I1619,)</f>
        <v>980</v>
      </c>
      <c r="F1609" s="65">
        <f>IFERROR('AU2017-EDB (Adjusted)'!J1619,)</f>
        <v>1000</v>
      </c>
    </row>
    <row r="1610" spans="1:6" x14ac:dyDescent="0.25">
      <c r="A1610" s="60" t="str">
        <f>'AU2017-EDB (Adjusted)'!A1620</f>
        <v>Enner Glynn</v>
      </c>
      <c r="B1610" s="60" t="str">
        <f>'AU2017-EDB (Adjusted)'!E1620</f>
        <v>Network Tasman</v>
      </c>
      <c r="C1610" s="60" t="str">
        <f>IFERROR('AU2017-EDB (Adjusted)'!F1620,)</f>
        <v>Nelson city</v>
      </c>
      <c r="D1610" s="65">
        <f>IFERROR('AU2017-EDB (Adjusted)'!H1620,)</f>
        <v>3560</v>
      </c>
      <c r="E1610" s="65">
        <f>IFERROR('AU2017-EDB (Adjusted)'!I1620,)</f>
        <v>3810</v>
      </c>
      <c r="F1610" s="65">
        <f>IFERROR('AU2017-EDB (Adjusted)'!J1620,)</f>
        <v>4060</v>
      </c>
    </row>
    <row r="1611" spans="1:6" x14ac:dyDescent="0.25">
      <c r="A1611" s="60" t="str">
        <f>'AU2017-EDB (Adjusted)'!A1621</f>
        <v>Maitlands</v>
      </c>
      <c r="B1611" s="60" t="str">
        <f>'AU2017-EDB (Adjusted)'!E1621</f>
        <v>Network Tasman</v>
      </c>
      <c r="C1611" s="60" t="str">
        <f>IFERROR('AU2017-EDB (Adjusted)'!F1621,)</f>
        <v>Nelson city</v>
      </c>
      <c r="D1611" s="65">
        <f>IFERROR('AU2017-EDB (Adjusted)'!H1621,)</f>
        <v>2650</v>
      </c>
      <c r="E1611" s="65">
        <f>IFERROR('AU2017-EDB (Adjusted)'!I1621,)</f>
        <v>2720</v>
      </c>
      <c r="F1611" s="65">
        <f>IFERROR('AU2017-EDB (Adjusted)'!J1621,)</f>
        <v>2780</v>
      </c>
    </row>
    <row r="1612" spans="1:6" x14ac:dyDescent="0.25">
      <c r="A1612" s="60" t="str">
        <f>'AU2017-EDB (Adjusted)'!A1622</f>
        <v>Isel Park</v>
      </c>
      <c r="B1612" s="60" t="str">
        <f>'AU2017-EDB (Adjusted)'!E1622</f>
        <v>Network Tasman</v>
      </c>
      <c r="C1612" s="60" t="str">
        <f>IFERROR('AU2017-EDB (Adjusted)'!F1622,)</f>
        <v>Nelson city</v>
      </c>
      <c r="D1612" s="65">
        <f>IFERROR('AU2017-EDB (Adjusted)'!H1622,)</f>
        <v>3670</v>
      </c>
      <c r="E1612" s="65">
        <f>IFERROR('AU2017-EDB (Adjusted)'!I1622,)</f>
        <v>3920</v>
      </c>
      <c r="F1612" s="65">
        <f>IFERROR('AU2017-EDB (Adjusted)'!J1622,)</f>
        <v>4140</v>
      </c>
    </row>
    <row r="1613" spans="1:6" x14ac:dyDescent="0.25">
      <c r="A1613" s="60" t="str">
        <f>'AU2017-EDB (Adjusted)'!A1623</f>
        <v>Rolleston North West</v>
      </c>
      <c r="B1613" s="60" t="str">
        <f>'AU2017-EDB (Adjusted)'!E1623</f>
        <v>Orion NZ</v>
      </c>
      <c r="C1613" s="60" t="str">
        <f>IFERROR('AU2017-EDB (Adjusted)'!F1623,)</f>
        <v>Selwyn district</v>
      </c>
      <c r="D1613" s="65">
        <f>IFERROR('AU2017-EDB (Adjusted)'!H1623,)</f>
        <v>3080</v>
      </c>
      <c r="E1613" s="65">
        <f>IFERROR('AU2017-EDB (Adjusted)'!I1623,)</f>
        <v>3650</v>
      </c>
      <c r="F1613" s="65">
        <f>IFERROR('AU2017-EDB (Adjusted)'!J1623,)</f>
        <v>3920</v>
      </c>
    </row>
    <row r="1614" spans="1:6" x14ac:dyDescent="0.25">
      <c r="A1614" s="60" t="str">
        <f>'AU2017-EDB (Adjusted)'!A1624</f>
        <v>Rolleston Central</v>
      </c>
      <c r="B1614" s="60" t="str">
        <f>'AU2017-EDB (Adjusted)'!E1624</f>
        <v>Orion NZ</v>
      </c>
      <c r="C1614" s="60" t="str">
        <f>IFERROR('AU2017-EDB (Adjusted)'!F1624,)</f>
        <v>Selwyn district</v>
      </c>
      <c r="D1614" s="65">
        <f>IFERROR('AU2017-EDB (Adjusted)'!H1624,)</f>
        <v>3510</v>
      </c>
      <c r="E1614" s="65">
        <f>IFERROR('AU2017-EDB (Adjusted)'!I1624,)</f>
        <v>3770</v>
      </c>
      <c r="F1614" s="65">
        <f>IFERROR('AU2017-EDB (Adjusted)'!J1624,)</f>
        <v>3930</v>
      </c>
    </row>
    <row r="1615" spans="1:6" x14ac:dyDescent="0.25">
      <c r="A1615" s="60" t="str">
        <f>'AU2017-EDB (Adjusted)'!A1625</f>
        <v>Langbein</v>
      </c>
      <c r="B1615" s="60" t="str">
        <f>'AU2017-EDB (Adjusted)'!E1625</f>
        <v>Network Tasman</v>
      </c>
      <c r="C1615" s="60" t="str">
        <f>IFERROR('AU2017-EDB (Adjusted)'!F1625,)</f>
        <v>Nelson city</v>
      </c>
      <c r="D1615" s="65">
        <f>IFERROR('AU2017-EDB (Adjusted)'!H1625,)</f>
        <v>3420</v>
      </c>
      <c r="E1615" s="65">
        <f>IFERROR('AU2017-EDB (Adjusted)'!I1625,)</f>
        <v>3480</v>
      </c>
      <c r="F1615" s="65">
        <f>IFERROR('AU2017-EDB (Adjusted)'!J1625,)</f>
        <v>3540</v>
      </c>
    </row>
    <row r="1616" spans="1:6" x14ac:dyDescent="0.25">
      <c r="A1616" s="60" t="str">
        <f>'AU2017-EDB (Adjusted)'!A1626</f>
        <v>Richmond West</v>
      </c>
      <c r="B1616" s="60" t="str">
        <f>'AU2017-EDB (Adjusted)'!E1626</f>
        <v>Network Tasman</v>
      </c>
      <c r="C1616" s="60" t="str">
        <f>IFERROR('AU2017-EDB (Adjusted)'!F1626,)</f>
        <v>Tasman district</v>
      </c>
      <c r="D1616" s="65">
        <f>IFERROR('AU2017-EDB (Adjusted)'!H1626,)</f>
        <v>6890</v>
      </c>
      <c r="E1616" s="65">
        <f>IFERROR('AU2017-EDB (Adjusted)'!I1626,)</f>
        <v>7080</v>
      </c>
      <c r="F1616" s="65">
        <f>IFERROR('AU2017-EDB (Adjusted)'!J1626,)</f>
        <v>7210</v>
      </c>
    </row>
    <row r="1617" spans="1:6" x14ac:dyDescent="0.25">
      <c r="A1617" s="60" t="str">
        <f>'AU2017-EDB (Adjusted)'!A1627</f>
        <v>Hector-Ngakawau</v>
      </c>
      <c r="B1617" s="60" t="str">
        <f>'AU2017-EDB (Adjusted)'!E1627</f>
        <v>Buller Electricity</v>
      </c>
      <c r="C1617" s="60" t="str">
        <f>IFERROR('AU2017-EDB (Adjusted)'!F1627,)</f>
        <v>Buller district</v>
      </c>
      <c r="D1617" s="65">
        <f>IFERROR('AU2017-EDB (Adjusted)'!H1627,)</f>
        <v>210</v>
      </c>
      <c r="E1617" s="65">
        <f>IFERROR('AU2017-EDB (Adjusted)'!I1627,)</f>
        <v>210</v>
      </c>
      <c r="F1617" s="65">
        <f>IFERROR('AU2017-EDB (Adjusted)'!J1627,)</f>
        <v>200</v>
      </c>
    </row>
    <row r="1618" spans="1:6" x14ac:dyDescent="0.25">
      <c r="A1618" s="60" t="str">
        <f>'AU2017-EDB (Adjusted)'!A1628</f>
        <v>Rolleston North East</v>
      </c>
      <c r="B1618" s="60" t="str">
        <f>'AU2017-EDB (Adjusted)'!E1628</f>
        <v>Orion NZ</v>
      </c>
      <c r="C1618" s="60" t="str">
        <f>IFERROR('AU2017-EDB (Adjusted)'!F1628,)</f>
        <v>Selwyn district</v>
      </c>
      <c r="D1618" s="65">
        <f>IFERROR('AU2017-EDB (Adjusted)'!H1628,)</f>
        <v>2750</v>
      </c>
      <c r="E1618" s="65">
        <f>IFERROR('AU2017-EDB (Adjusted)'!I1628,)</f>
        <v>3010</v>
      </c>
      <c r="F1618" s="65">
        <f>IFERROR('AU2017-EDB (Adjusted)'!J1628,)</f>
        <v>3190</v>
      </c>
    </row>
    <row r="1619" spans="1:6" x14ac:dyDescent="0.25">
      <c r="A1619" s="60" t="str">
        <f>'AU2017-EDB (Adjusted)'!A1629</f>
        <v>Motueka East</v>
      </c>
      <c r="B1619" s="60" t="str">
        <f>'AU2017-EDB (Adjusted)'!E1629</f>
        <v>Network Tasman</v>
      </c>
      <c r="C1619" s="60" t="str">
        <f>IFERROR('AU2017-EDB (Adjusted)'!F1629,)</f>
        <v>Tasman district</v>
      </c>
      <c r="D1619" s="65">
        <f>IFERROR('AU2017-EDB (Adjusted)'!H1629,)</f>
        <v>4150</v>
      </c>
      <c r="E1619" s="65">
        <f>IFERROR('AU2017-EDB (Adjusted)'!I1629,)</f>
        <v>4250</v>
      </c>
      <c r="F1619" s="65">
        <f>IFERROR('AU2017-EDB (Adjusted)'!J1629,)</f>
        <v>4320</v>
      </c>
    </row>
    <row r="1620" spans="1:6" x14ac:dyDescent="0.25">
      <c r="A1620" s="60" t="str">
        <f>'AU2017-EDB (Adjusted)'!A1630</f>
        <v>Rolleston South West</v>
      </c>
      <c r="B1620" s="60" t="str">
        <f>'AU2017-EDB (Adjusted)'!E1630</f>
        <v>Orion NZ</v>
      </c>
      <c r="C1620" s="60" t="str">
        <f>IFERROR('AU2017-EDB (Adjusted)'!F1630,)</f>
        <v>Selwyn district</v>
      </c>
      <c r="D1620" s="65">
        <f>IFERROR('AU2017-EDB (Adjusted)'!H1630,)</f>
        <v>2680</v>
      </c>
      <c r="E1620" s="65">
        <f>IFERROR('AU2017-EDB (Adjusted)'!I1630,)</f>
        <v>2970</v>
      </c>
      <c r="F1620" s="65">
        <f>IFERROR('AU2017-EDB (Adjusted)'!J1630,)</f>
        <v>3140</v>
      </c>
    </row>
    <row r="1621" spans="1:6" x14ac:dyDescent="0.25">
      <c r="A1621" s="60" t="str">
        <f>'AU2017-EDB (Adjusted)'!A1631</f>
        <v>Jackett Island</v>
      </c>
      <c r="B1621" s="60" t="str">
        <f>'AU2017-EDB (Adjusted)'!E1631</f>
        <v>Network Tasman</v>
      </c>
      <c r="C1621" s="60" t="str">
        <f>IFERROR('AU2017-EDB (Adjusted)'!F1631,)</f>
        <v>Tasman district</v>
      </c>
      <c r="D1621" s="65">
        <f>IFERROR('AU2017-EDB (Adjusted)'!H1631,)</f>
        <v>10</v>
      </c>
      <c r="E1621" s="65">
        <f>IFERROR('AU2017-EDB (Adjusted)'!I1631,)</f>
        <v>10</v>
      </c>
      <c r="F1621" s="65">
        <f>IFERROR('AU2017-EDB (Adjusted)'!J1631,)</f>
        <v>10</v>
      </c>
    </row>
    <row r="1622" spans="1:6" x14ac:dyDescent="0.25">
      <c r="A1622" s="60" t="str">
        <f>'AU2017-EDB (Adjusted)'!A1632</f>
        <v>Granity</v>
      </c>
      <c r="B1622" s="60" t="str">
        <f>'AU2017-EDB (Adjusted)'!E1632</f>
        <v>Buller Electricity</v>
      </c>
      <c r="C1622" s="60" t="str">
        <f>IFERROR('AU2017-EDB (Adjusted)'!F1632,)</f>
        <v>Buller district</v>
      </c>
      <c r="D1622" s="65">
        <f>IFERROR('AU2017-EDB (Adjusted)'!H1632,)</f>
        <v>220</v>
      </c>
      <c r="E1622" s="65">
        <f>IFERROR('AU2017-EDB (Adjusted)'!I1632,)</f>
        <v>220</v>
      </c>
      <c r="F1622" s="65">
        <f>IFERROR('AU2017-EDB (Adjusted)'!J1632,)</f>
        <v>210</v>
      </c>
    </row>
    <row r="1623" spans="1:6" x14ac:dyDescent="0.25">
      <c r="A1623" s="60" t="str">
        <f>'AU2017-EDB (Adjusted)'!A1633</f>
        <v>Orowaiti</v>
      </c>
      <c r="B1623" s="60" t="str">
        <f>'AU2017-EDB (Adjusted)'!E1633</f>
        <v>Buller Electricity</v>
      </c>
      <c r="C1623" s="60" t="str">
        <f>IFERROR('AU2017-EDB (Adjusted)'!F1633,)</f>
        <v>Buller district</v>
      </c>
      <c r="D1623" s="65">
        <f>IFERROR('AU2017-EDB (Adjusted)'!H1633,)</f>
        <v>670</v>
      </c>
      <c r="E1623" s="65">
        <f>IFERROR('AU2017-EDB (Adjusted)'!I1633,)</f>
        <v>670</v>
      </c>
      <c r="F1623" s="65">
        <f>IFERROR('AU2017-EDB (Adjusted)'!J1633,)</f>
        <v>660</v>
      </c>
    </row>
    <row r="1624" spans="1:6" x14ac:dyDescent="0.25">
      <c r="A1624" s="60" t="str">
        <f>'AU2017-EDB (Adjusted)'!A1634</f>
        <v>Little Wanganui</v>
      </c>
      <c r="B1624" s="60" t="str">
        <f>'AU2017-EDB (Adjusted)'!E1634</f>
        <v>Buller Electricity</v>
      </c>
      <c r="C1624" s="60" t="str">
        <f>IFERROR('AU2017-EDB (Adjusted)'!F1634,)</f>
        <v>Buller district</v>
      </c>
      <c r="D1624" s="65">
        <f>IFERROR('AU2017-EDB (Adjusted)'!H1634,)</f>
        <v>200</v>
      </c>
      <c r="E1624" s="65">
        <f>IFERROR('AU2017-EDB (Adjusted)'!I1634,)</f>
        <v>200</v>
      </c>
      <c r="F1624" s="65">
        <f>IFERROR('AU2017-EDB (Adjusted)'!J1634,)</f>
        <v>200</v>
      </c>
    </row>
    <row r="1625" spans="1:6" x14ac:dyDescent="0.25">
      <c r="A1625" s="60" t="str">
        <f>'AU2017-EDB (Adjusted)'!A1635</f>
        <v>Mokihinui</v>
      </c>
      <c r="B1625" s="60" t="str">
        <f>'AU2017-EDB (Adjusted)'!E1635</f>
        <v>Buller Electricity</v>
      </c>
      <c r="C1625" s="60" t="str">
        <f>IFERROR('AU2017-EDB (Adjusted)'!F1635,)</f>
        <v>Buller district</v>
      </c>
      <c r="D1625" s="65">
        <f>IFERROR('AU2017-EDB (Adjusted)'!H1635,)</f>
        <v>150</v>
      </c>
      <c r="E1625" s="65">
        <f>IFERROR('AU2017-EDB (Adjusted)'!I1635,)</f>
        <v>150</v>
      </c>
      <c r="F1625" s="65">
        <f>IFERROR('AU2017-EDB (Adjusted)'!J1635,)</f>
        <v>140</v>
      </c>
    </row>
    <row r="1626" spans="1:6" x14ac:dyDescent="0.25">
      <c r="A1626" s="60" t="str">
        <f>'AU2017-EDB (Adjusted)'!A1636</f>
        <v>Buller Coalfields</v>
      </c>
      <c r="B1626" s="60" t="str">
        <f>'AU2017-EDB (Adjusted)'!E1636</f>
        <v>Buller Electricity</v>
      </c>
      <c r="C1626" s="60" t="str">
        <f>IFERROR('AU2017-EDB (Adjusted)'!F1636,)</f>
        <v>Buller district</v>
      </c>
      <c r="D1626" s="65">
        <f>IFERROR('AU2017-EDB (Adjusted)'!H1636,)</f>
        <v>510</v>
      </c>
      <c r="E1626" s="65">
        <f>IFERROR('AU2017-EDB (Adjusted)'!I1636,)</f>
        <v>520</v>
      </c>
      <c r="F1626" s="65">
        <f>IFERROR('AU2017-EDB (Adjusted)'!J1636,)</f>
        <v>520</v>
      </c>
    </row>
    <row r="1627" spans="1:6" x14ac:dyDescent="0.25">
      <c r="A1627" s="60" t="str">
        <f>'AU2017-EDB (Adjusted)'!A1637</f>
        <v>Hanmer Springs</v>
      </c>
      <c r="B1627" s="60" t="str">
        <f>'AU2017-EDB (Adjusted)'!E1637</f>
        <v>MainPower NZ</v>
      </c>
      <c r="C1627" s="60" t="str">
        <f>IFERROR('AU2017-EDB (Adjusted)'!F1637,)</f>
        <v>Hurunui district</v>
      </c>
      <c r="D1627" s="65">
        <f>IFERROR('AU2017-EDB (Adjusted)'!H1637,)</f>
        <v>960</v>
      </c>
      <c r="E1627" s="65">
        <f>IFERROR('AU2017-EDB (Adjusted)'!I1637,)</f>
        <v>990</v>
      </c>
      <c r="F1627" s="65">
        <f>IFERROR('AU2017-EDB (Adjusted)'!J1637,)</f>
        <v>1020</v>
      </c>
    </row>
    <row r="1628" spans="1:6" x14ac:dyDescent="0.25">
      <c r="A1628" s="60" t="str">
        <f>'AU2017-EDB (Adjusted)'!A1638</f>
        <v>Westport Urban</v>
      </c>
      <c r="B1628" s="60" t="str">
        <f>'AU2017-EDB (Adjusted)'!E1638</f>
        <v>Buller Electricity</v>
      </c>
      <c r="C1628" s="60" t="str">
        <f>IFERROR('AU2017-EDB (Adjusted)'!F1638,)</f>
        <v>Buller district</v>
      </c>
      <c r="D1628" s="65">
        <f>IFERROR('AU2017-EDB (Adjusted)'!H1638,)</f>
        <v>3920</v>
      </c>
      <c r="E1628" s="65">
        <f>IFERROR('AU2017-EDB (Adjusted)'!I1638,)</f>
        <v>3870</v>
      </c>
      <c r="F1628" s="65">
        <f>IFERROR('AU2017-EDB (Adjusted)'!J1638,)</f>
        <v>3820</v>
      </c>
    </row>
    <row r="1629" spans="1:6" x14ac:dyDescent="0.25">
      <c r="A1629" s="60" t="str">
        <f>'AU2017-EDB (Adjusted)'!A1639</f>
        <v>Reefton</v>
      </c>
      <c r="B1629" s="60" t="str">
        <f>'AU2017-EDB (Adjusted)'!E1639</f>
        <v>Westpower</v>
      </c>
      <c r="C1629" s="60" t="str">
        <f>IFERROR('AU2017-EDB (Adjusted)'!F1639,)</f>
        <v>Buller district</v>
      </c>
      <c r="D1629" s="65">
        <f>IFERROR('AU2017-EDB (Adjusted)'!H1639,)</f>
        <v>960</v>
      </c>
      <c r="E1629" s="65">
        <f>IFERROR('AU2017-EDB (Adjusted)'!I1639,)</f>
        <v>950</v>
      </c>
      <c r="F1629" s="65">
        <f>IFERROR('AU2017-EDB (Adjusted)'!J1639,)</f>
        <v>940</v>
      </c>
    </row>
    <row r="1630" spans="1:6" x14ac:dyDescent="0.25">
      <c r="A1630" s="60" t="str">
        <f>'AU2017-EDB (Adjusted)'!A1640</f>
        <v>Karoro</v>
      </c>
      <c r="B1630" s="60" t="str">
        <f>'AU2017-EDB (Adjusted)'!E1640</f>
        <v>Westpower</v>
      </c>
      <c r="C1630" s="60" t="str">
        <f>IFERROR('AU2017-EDB (Adjusted)'!F1640,)</f>
        <v>Grey district</v>
      </c>
      <c r="D1630" s="65">
        <f>IFERROR('AU2017-EDB (Adjusted)'!H1640,)</f>
        <v>960</v>
      </c>
      <c r="E1630" s="65">
        <f>IFERROR('AU2017-EDB (Adjusted)'!I1640,)</f>
        <v>960</v>
      </c>
      <c r="F1630" s="65">
        <f>IFERROR('AU2017-EDB (Adjusted)'!J1640,)</f>
        <v>950</v>
      </c>
    </row>
    <row r="1631" spans="1:6" x14ac:dyDescent="0.25">
      <c r="A1631" s="60" t="str">
        <f>'AU2017-EDB (Adjusted)'!A1641</f>
        <v>Kaiata</v>
      </c>
      <c r="B1631" s="60" t="str">
        <f>'AU2017-EDB (Adjusted)'!E1641</f>
        <v>Westpower</v>
      </c>
      <c r="C1631" s="60" t="str">
        <f>IFERROR('AU2017-EDB (Adjusted)'!F1641,)</f>
        <v>Grey district</v>
      </c>
      <c r="D1631" s="65">
        <f>IFERROR('AU2017-EDB (Adjusted)'!H1641,)</f>
        <v>290</v>
      </c>
      <c r="E1631" s="65">
        <f>IFERROR('AU2017-EDB (Adjusted)'!I1641,)</f>
        <v>280</v>
      </c>
      <c r="F1631" s="65">
        <f>IFERROR('AU2017-EDB (Adjusted)'!J1641,)</f>
        <v>270</v>
      </c>
    </row>
    <row r="1632" spans="1:6" x14ac:dyDescent="0.25">
      <c r="A1632" s="60" t="str">
        <f>'AU2017-EDB (Adjusted)'!A1642</f>
        <v>Blaketown</v>
      </c>
      <c r="B1632" s="60" t="str">
        <f>'AU2017-EDB (Adjusted)'!E1642</f>
        <v>Westpower</v>
      </c>
      <c r="C1632" s="60" t="str">
        <f>IFERROR('AU2017-EDB (Adjusted)'!F1642,)</f>
        <v>Grey district</v>
      </c>
      <c r="D1632" s="65">
        <f>IFERROR('AU2017-EDB (Adjusted)'!H1642,)</f>
        <v>920</v>
      </c>
      <c r="E1632" s="65">
        <f>IFERROR('AU2017-EDB (Adjusted)'!I1642,)</f>
        <v>890</v>
      </c>
      <c r="F1632" s="65">
        <f>IFERROR('AU2017-EDB (Adjusted)'!J1642,)</f>
        <v>870</v>
      </c>
    </row>
    <row r="1633" spans="1:6" x14ac:dyDescent="0.25">
      <c r="A1633" s="60" t="str">
        <f>'AU2017-EDB (Adjusted)'!A1643</f>
        <v>South Beach-Camerons</v>
      </c>
      <c r="B1633" s="60" t="str">
        <f>'AU2017-EDB (Adjusted)'!E1643</f>
        <v>Westpower</v>
      </c>
      <c r="C1633" s="60" t="str">
        <f>IFERROR('AU2017-EDB (Adjusted)'!F1643,)</f>
        <v>Grey district</v>
      </c>
      <c r="D1633" s="65">
        <f>IFERROR('AU2017-EDB (Adjusted)'!H1643,)</f>
        <v>1290</v>
      </c>
      <c r="E1633" s="65">
        <f>IFERROR('AU2017-EDB (Adjusted)'!I1643,)</f>
        <v>1320</v>
      </c>
      <c r="F1633" s="65">
        <f>IFERROR('AU2017-EDB (Adjusted)'!J1643,)</f>
        <v>1330</v>
      </c>
    </row>
    <row r="1634" spans="1:6" x14ac:dyDescent="0.25">
      <c r="A1634" s="60" t="str">
        <f>'AU2017-EDB (Adjusted)'!A1644</f>
        <v>Point Elizabeth</v>
      </c>
      <c r="B1634" s="60" t="str">
        <f>'AU2017-EDB (Adjusted)'!E1644</f>
        <v>Westpower</v>
      </c>
      <c r="C1634" s="60" t="str">
        <f>IFERROR('AU2017-EDB (Adjusted)'!F1644,)</f>
        <v>Grey district</v>
      </c>
      <c r="D1634" s="65">
        <f>IFERROR('AU2017-EDB (Adjusted)'!H1644,)</f>
        <v>90</v>
      </c>
      <c r="E1634" s="65">
        <f>IFERROR('AU2017-EDB (Adjusted)'!I1644,)</f>
        <v>90</v>
      </c>
      <c r="F1634" s="65">
        <f>IFERROR('AU2017-EDB (Adjusted)'!J1644,)</f>
        <v>90</v>
      </c>
    </row>
    <row r="1635" spans="1:6" x14ac:dyDescent="0.25">
      <c r="A1635" s="60" t="str">
        <f>'AU2017-EDB (Adjusted)'!A1645</f>
        <v>Karangarua</v>
      </c>
      <c r="B1635" s="60" t="str">
        <f>'AU2017-EDB (Adjusted)'!E1645</f>
        <v>Westpower</v>
      </c>
      <c r="C1635" s="60" t="str">
        <f>IFERROR('AU2017-EDB (Adjusted)'!F1645,)</f>
        <v>Westland district</v>
      </c>
      <c r="D1635" s="65">
        <f>IFERROR('AU2017-EDB (Adjusted)'!H1645,)</f>
        <v>30</v>
      </c>
      <c r="E1635" s="65">
        <f>IFERROR('AU2017-EDB (Adjusted)'!I1645,)</f>
        <v>30</v>
      </c>
      <c r="F1635" s="65">
        <f>IFERROR('AU2017-EDB (Adjusted)'!J1645,)</f>
        <v>30</v>
      </c>
    </row>
    <row r="1636" spans="1:6" x14ac:dyDescent="0.25">
      <c r="A1636" s="60" t="str">
        <f>'AU2017-EDB (Adjusted)'!A1646</f>
        <v>Bruce Bay-Paringa</v>
      </c>
      <c r="B1636" s="60" t="str">
        <f>'AU2017-EDB (Adjusted)'!E1646</f>
        <v>Westpower</v>
      </c>
      <c r="C1636" s="60" t="str">
        <f>IFERROR('AU2017-EDB (Adjusted)'!F1646,)</f>
        <v>Westland district</v>
      </c>
      <c r="D1636" s="65">
        <f>IFERROR('AU2017-EDB (Adjusted)'!H1646,)</f>
        <v>40</v>
      </c>
      <c r="E1636" s="65">
        <f>IFERROR('AU2017-EDB (Adjusted)'!I1646,)</f>
        <v>40</v>
      </c>
      <c r="F1636" s="65">
        <f>IFERROR('AU2017-EDB (Adjusted)'!J1646,)</f>
        <v>40</v>
      </c>
    </row>
    <row r="1637" spans="1:6" x14ac:dyDescent="0.25">
      <c r="A1637" s="60" t="str">
        <f>'AU2017-EDB (Adjusted)'!A1647</f>
        <v>Haast</v>
      </c>
      <c r="B1637" s="60" t="str">
        <f>'AU2017-EDB (Adjusted)'!E1647</f>
        <v>None</v>
      </c>
      <c r="C1637" s="60" t="str">
        <f>IFERROR('AU2017-EDB (Adjusted)'!F1647,)</f>
        <v>Westland district</v>
      </c>
      <c r="D1637" s="65">
        <f>IFERROR('AU2017-EDB (Adjusted)'!H1647,)</f>
        <v>250</v>
      </c>
      <c r="E1637" s="65">
        <f>IFERROR('AU2017-EDB (Adjusted)'!I1647,)</f>
        <v>250</v>
      </c>
      <c r="F1637" s="65">
        <f>IFERROR('AU2017-EDB (Adjusted)'!J1647,)</f>
        <v>250</v>
      </c>
    </row>
    <row r="1638" spans="1:6" x14ac:dyDescent="0.25">
      <c r="A1638" s="60" t="str">
        <f>'AU2017-EDB (Adjusted)'!A1648</f>
        <v>Dobson</v>
      </c>
      <c r="B1638" s="60" t="str">
        <f>'AU2017-EDB (Adjusted)'!E1648</f>
        <v>Westpower</v>
      </c>
      <c r="C1638" s="60" t="str">
        <f>IFERROR('AU2017-EDB (Adjusted)'!F1648,)</f>
        <v>Grey district</v>
      </c>
      <c r="D1638" s="65">
        <f>IFERROR('AU2017-EDB (Adjusted)'!H1648,)</f>
        <v>690</v>
      </c>
      <c r="E1638" s="65">
        <f>IFERROR('AU2017-EDB (Adjusted)'!I1648,)</f>
        <v>690</v>
      </c>
      <c r="F1638" s="65">
        <f>IFERROR('AU2017-EDB (Adjusted)'!J1648,)</f>
        <v>680</v>
      </c>
    </row>
    <row r="1639" spans="1:6" x14ac:dyDescent="0.25">
      <c r="A1639" s="60" t="str">
        <f>'AU2017-EDB (Adjusted)'!A1649</f>
        <v>Nelson Creek-Ngahere</v>
      </c>
      <c r="B1639" s="60" t="str">
        <f>'AU2017-EDB (Adjusted)'!E1649</f>
        <v>Westpower</v>
      </c>
      <c r="C1639" s="60" t="str">
        <f>IFERROR('AU2017-EDB (Adjusted)'!F1649,)</f>
        <v>Grey district</v>
      </c>
      <c r="D1639" s="65">
        <f>IFERROR('AU2017-EDB (Adjusted)'!H1649,)</f>
        <v>370</v>
      </c>
      <c r="E1639" s="65">
        <f>IFERROR('AU2017-EDB (Adjusted)'!I1649,)</f>
        <v>360</v>
      </c>
      <c r="F1639" s="65">
        <f>IFERROR('AU2017-EDB (Adjusted)'!J1649,)</f>
        <v>350</v>
      </c>
    </row>
    <row r="1640" spans="1:6" x14ac:dyDescent="0.25">
      <c r="A1640" s="60" t="str">
        <f>'AU2017-EDB (Adjusted)'!A1650</f>
        <v>Ahaura</v>
      </c>
      <c r="B1640" s="60" t="str">
        <f>'AU2017-EDB (Adjusted)'!E1650</f>
        <v>Westpower</v>
      </c>
      <c r="C1640" s="60" t="str">
        <f>IFERROR('AU2017-EDB (Adjusted)'!F1650,)</f>
        <v>Grey district</v>
      </c>
      <c r="D1640" s="65">
        <f>IFERROR('AU2017-EDB (Adjusted)'!H1650,)</f>
        <v>350</v>
      </c>
      <c r="E1640" s="65">
        <f>IFERROR('AU2017-EDB (Adjusted)'!I1650,)</f>
        <v>340</v>
      </c>
      <c r="F1640" s="65">
        <f>IFERROR('AU2017-EDB (Adjusted)'!J1650,)</f>
        <v>330</v>
      </c>
    </row>
    <row r="1641" spans="1:6" x14ac:dyDescent="0.25">
      <c r="A1641" s="60" t="str">
        <f>'AU2017-EDB (Adjusted)'!A1651</f>
        <v>Lake Brunner</v>
      </c>
      <c r="B1641" s="60" t="str">
        <f>'AU2017-EDB (Adjusted)'!E1651</f>
        <v>Westpower</v>
      </c>
      <c r="C1641" s="60" t="str">
        <f>IFERROR('AU2017-EDB (Adjusted)'!F1651,)</f>
        <v>Grey district</v>
      </c>
      <c r="D1641" s="65">
        <f>IFERROR('AU2017-EDB (Adjusted)'!H1651,)</f>
        <v>290</v>
      </c>
      <c r="E1641" s="65">
        <f>IFERROR('AU2017-EDB (Adjusted)'!I1651,)</f>
        <v>290</v>
      </c>
      <c r="F1641" s="65">
        <f>IFERROR('AU2017-EDB (Adjusted)'!J1651,)</f>
        <v>290</v>
      </c>
    </row>
    <row r="1642" spans="1:6" x14ac:dyDescent="0.25">
      <c r="A1642" s="60" t="str">
        <f>'AU2017-EDB (Adjusted)'!A1652</f>
        <v>Haupiri</v>
      </c>
      <c r="B1642" s="60" t="str">
        <f>'AU2017-EDB (Adjusted)'!E1652</f>
        <v>Westpower</v>
      </c>
      <c r="C1642" s="60" t="str">
        <f>IFERROR('AU2017-EDB (Adjusted)'!F1652,)</f>
        <v>Grey district</v>
      </c>
      <c r="D1642" s="65">
        <f>IFERROR('AU2017-EDB (Adjusted)'!H1652,)</f>
        <v>640</v>
      </c>
      <c r="E1642" s="65">
        <f>IFERROR('AU2017-EDB (Adjusted)'!I1652,)</f>
        <v>710</v>
      </c>
      <c r="F1642" s="65">
        <f>IFERROR('AU2017-EDB (Adjusted)'!J1652,)</f>
        <v>780</v>
      </c>
    </row>
    <row r="1643" spans="1:6" x14ac:dyDescent="0.25">
      <c r="A1643" s="60" t="str">
        <f>'AU2017-EDB (Adjusted)'!A1653</f>
        <v>Runanga-Rapahoe</v>
      </c>
      <c r="B1643" s="60" t="str">
        <f>'AU2017-EDB (Adjusted)'!E1653</f>
        <v>Westpower</v>
      </c>
      <c r="C1643" s="60" t="str">
        <f>IFERROR('AU2017-EDB (Adjusted)'!F1653,)</f>
        <v>Grey district</v>
      </c>
      <c r="D1643" s="65">
        <f>IFERROR('AU2017-EDB (Adjusted)'!H1653,)</f>
        <v>1240</v>
      </c>
      <c r="E1643" s="65">
        <f>IFERROR('AU2017-EDB (Adjusted)'!I1653,)</f>
        <v>1220</v>
      </c>
      <c r="F1643" s="65">
        <f>IFERROR('AU2017-EDB (Adjusted)'!J1653,)</f>
        <v>1190</v>
      </c>
    </row>
    <row r="1644" spans="1:6" x14ac:dyDescent="0.25">
      <c r="A1644" s="60" t="str">
        <f>'AU2017-EDB (Adjusted)'!A1654</f>
        <v>Cobden</v>
      </c>
      <c r="B1644" s="60" t="str">
        <f>'AU2017-EDB (Adjusted)'!E1654</f>
        <v>Westpower</v>
      </c>
      <c r="C1644" s="60" t="str">
        <f>IFERROR('AU2017-EDB (Adjusted)'!F1654,)</f>
        <v>Grey district</v>
      </c>
      <c r="D1644" s="65">
        <f>IFERROR('AU2017-EDB (Adjusted)'!H1654,)</f>
        <v>1660</v>
      </c>
      <c r="E1644" s="65">
        <f>IFERROR('AU2017-EDB (Adjusted)'!I1654,)</f>
        <v>1630</v>
      </c>
      <c r="F1644" s="65">
        <f>IFERROR('AU2017-EDB (Adjusted)'!J1654,)</f>
        <v>1590</v>
      </c>
    </row>
    <row r="1645" spans="1:6" x14ac:dyDescent="0.25">
      <c r="A1645" s="60" t="str">
        <f>'AU2017-EDB (Adjusted)'!A1655</f>
        <v>Hokitika Urban</v>
      </c>
      <c r="B1645" s="60" t="str">
        <f>'AU2017-EDB (Adjusted)'!E1655</f>
        <v>Westpower</v>
      </c>
      <c r="C1645" s="60" t="str">
        <f>IFERROR('AU2017-EDB (Adjusted)'!F1655,)</f>
        <v>Westland district</v>
      </c>
      <c r="D1645" s="65">
        <f>IFERROR('AU2017-EDB (Adjusted)'!H1655,)</f>
        <v>3100</v>
      </c>
      <c r="E1645" s="65">
        <f>IFERROR('AU2017-EDB (Adjusted)'!I1655,)</f>
        <v>3060</v>
      </c>
      <c r="F1645" s="65">
        <f>IFERROR('AU2017-EDB (Adjusted)'!J1655,)</f>
        <v>3000</v>
      </c>
    </row>
    <row r="1646" spans="1:6" x14ac:dyDescent="0.25">
      <c r="A1646" s="60" t="str">
        <f>'AU2017-EDB (Adjusted)'!A1656</f>
        <v>Greymouth Central</v>
      </c>
      <c r="B1646" s="60" t="str">
        <f>'AU2017-EDB (Adjusted)'!E1656</f>
        <v>Westpower</v>
      </c>
      <c r="C1646" s="60" t="str">
        <f>IFERROR('AU2017-EDB (Adjusted)'!F1656,)</f>
        <v>Grey district</v>
      </c>
      <c r="D1646" s="65">
        <f>IFERROR('AU2017-EDB (Adjusted)'!H1656,)</f>
        <v>570</v>
      </c>
      <c r="E1646" s="65">
        <f>IFERROR('AU2017-EDB (Adjusted)'!I1656,)</f>
        <v>580</v>
      </c>
      <c r="F1646" s="65">
        <f>IFERROR('AU2017-EDB (Adjusted)'!J1656,)</f>
        <v>590</v>
      </c>
    </row>
    <row r="1647" spans="1:6" x14ac:dyDescent="0.25">
      <c r="A1647" s="60" t="str">
        <f>'AU2017-EDB (Adjusted)'!A1657</f>
        <v>Greymouth South</v>
      </c>
      <c r="B1647" s="60" t="str">
        <f>'AU2017-EDB (Adjusted)'!E1657</f>
        <v>Westpower</v>
      </c>
      <c r="C1647" s="60" t="str">
        <f>IFERROR('AU2017-EDB (Adjusted)'!F1657,)</f>
        <v>Grey district</v>
      </c>
      <c r="D1647" s="65">
        <f>IFERROR('AU2017-EDB (Adjusted)'!H1657,)</f>
        <v>2800</v>
      </c>
      <c r="E1647" s="65">
        <f>IFERROR('AU2017-EDB (Adjusted)'!I1657,)</f>
        <v>2770</v>
      </c>
      <c r="F1647" s="65">
        <f>IFERROR('AU2017-EDB (Adjusted)'!J1657,)</f>
        <v>2720</v>
      </c>
    </row>
    <row r="1648" spans="1:6" x14ac:dyDescent="0.25">
      <c r="A1648" s="60" t="str">
        <f>'AU2017-EDB (Adjusted)'!A1658</f>
        <v>Kaniere</v>
      </c>
      <c r="B1648" s="60" t="str">
        <f>'AU2017-EDB (Adjusted)'!E1658</f>
        <v>Westpower</v>
      </c>
      <c r="C1648" s="60" t="str">
        <f>IFERROR('AU2017-EDB (Adjusted)'!F1658,)</f>
        <v>Westland district</v>
      </c>
      <c r="D1648" s="65">
        <f>IFERROR('AU2017-EDB (Adjusted)'!H1658,)</f>
        <v>510</v>
      </c>
      <c r="E1648" s="65">
        <f>IFERROR('AU2017-EDB (Adjusted)'!I1658,)</f>
        <v>510</v>
      </c>
      <c r="F1648" s="65">
        <f>IFERROR('AU2017-EDB (Adjusted)'!J1658,)</f>
        <v>500</v>
      </c>
    </row>
    <row r="1649" spans="1:6" x14ac:dyDescent="0.25">
      <c r="A1649" s="60" t="str">
        <f>'AU2017-EDB (Adjusted)'!A1659</f>
        <v>Culverden</v>
      </c>
      <c r="B1649" s="60" t="str">
        <f>'AU2017-EDB (Adjusted)'!E1659</f>
        <v>MainPower NZ</v>
      </c>
      <c r="C1649" s="60" t="str">
        <f>IFERROR('AU2017-EDB (Adjusted)'!F1659,)</f>
        <v>Hurunui district</v>
      </c>
      <c r="D1649" s="65">
        <f>IFERROR('AU2017-EDB (Adjusted)'!H1659,)</f>
        <v>440</v>
      </c>
      <c r="E1649" s="65">
        <f>IFERROR('AU2017-EDB (Adjusted)'!I1659,)</f>
        <v>450</v>
      </c>
      <c r="F1649" s="65">
        <f>IFERROR('AU2017-EDB (Adjusted)'!J1659,)</f>
        <v>450</v>
      </c>
    </row>
    <row r="1650" spans="1:6" x14ac:dyDescent="0.25">
      <c r="A1650" s="60" t="str">
        <f>'AU2017-EDB (Adjusted)'!A1660</f>
        <v>Ross</v>
      </c>
      <c r="B1650" s="60" t="str">
        <f>'AU2017-EDB (Adjusted)'!E1660</f>
        <v>Westpower</v>
      </c>
      <c r="C1650" s="60" t="str">
        <f>IFERROR('AU2017-EDB (Adjusted)'!F1660,)</f>
        <v>Westland district</v>
      </c>
      <c r="D1650" s="65">
        <f>IFERROR('AU2017-EDB (Adjusted)'!H1660,)</f>
        <v>300</v>
      </c>
      <c r="E1650" s="65">
        <f>IFERROR('AU2017-EDB (Adjusted)'!I1660,)</f>
        <v>300</v>
      </c>
      <c r="F1650" s="65">
        <f>IFERROR('AU2017-EDB (Adjusted)'!J1660,)</f>
        <v>300</v>
      </c>
    </row>
    <row r="1651" spans="1:6" x14ac:dyDescent="0.25">
      <c r="A1651" s="60" t="str">
        <f>'AU2017-EDB (Adjusted)'!A1661</f>
        <v>Franz Josef</v>
      </c>
      <c r="B1651" s="60" t="str">
        <f>'AU2017-EDB (Adjusted)'!E1661</f>
        <v>Westpower</v>
      </c>
      <c r="C1651" s="60" t="str">
        <f>IFERROR('AU2017-EDB (Adjusted)'!F1661,)</f>
        <v>Westland district</v>
      </c>
      <c r="D1651" s="65">
        <f>IFERROR('AU2017-EDB (Adjusted)'!H1661,)</f>
        <v>500</v>
      </c>
      <c r="E1651" s="65">
        <f>IFERROR('AU2017-EDB (Adjusted)'!I1661,)</f>
        <v>510</v>
      </c>
      <c r="F1651" s="65">
        <f>IFERROR('AU2017-EDB (Adjusted)'!J1661,)</f>
        <v>520</v>
      </c>
    </row>
    <row r="1652" spans="1:6" x14ac:dyDescent="0.25">
      <c r="A1652" s="60" t="str">
        <f>'AU2017-EDB (Adjusted)'!A1662</f>
        <v>Totara River</v>
      </c>
      <c r="B1652" s="60" t="str">
        <f>'AU2017-EDB (Adjusted)'!E1662</f>
        <v>Westpower</v>
      </c>
      <c r="C1652" s="60" t="str">
        <f>IFERROR('AU2017-EDB (Adjusted)'!F1662,)</f>
        <v>Westland district</v>
      </c>
      <c r="D1652" s="65">
        <f>IFERROR('AU2017-EDB (Adjusted)'!H1662,)</f>
        <v>70</v>
      </c>
      <c r="E1652" s="65">
        <f>IFERROR('AU2017-EDB (Adjusted)'!I1662,)</f>
        <v>70</v>
      </c>
      <c r="F1652" s="65">
        <f>IFERROR('AU2017-EDB (Adjusted)'!J1662,)</f>
        <v>70</v>
      </c>
    </row>
    <row r="1653" spans="1:6" x14ac:dyDescent="0.25">
      <c r="A1653" s="60" t="str">
        <f>'AU2017-EDB (Adjusted)'!A1663</f>
        <v>Waitaha</v>
      </c>
      <c r="B1653" s="60" t="str">
        <f>'AU2017-EDB (Adjusted)'!E1663</f>
        <v>Westpower</v>
      </c>
      <c r="C1653" s="60" t="str">
        <f>IFERROR('AU2017-EDB (Adjusted)'!F1663,)</f>
        <v>Westland district</v>
      </c>
      <c r="D1653" s="65">
        <f>IFERROR('AU2017-EDB (Adjusted)'!H1663,)</f>
        <v>110</v>
      </c>
      <c r="E1653" s="65">
        <f>IFERROR('AU2017-EDB (Adjusted)'!I1663,)</f>
        <v>110</v>
      </c>
      <c r="F1653" s="65">
        <f>IFERROR('AU2017-EDB (Adjusted)'!J1663,)</f>
        <v>100</v>
      </c>
    </row>
    <row r="1654" spans="1:6" x14ac:dyDescent="0.25">
      <c r="A1654" s="60" t="str">
        <f>'AU2017-EDB (Adjusted)'!A1664</f>
        <v>Whataroa</v>
      </c>
      <c r="B1654" s="60" t="str">
        <f>'AU2017-EDB (Adjusted)'!E1664</f>
        <v>Westpower</v>
      </c>
      <c r="C1654" s="60" t="str">
        <f>IFERROR('AU2017-EDB (Adjusted)'!F1664,)</f>
        <v>Westland district</v>
      </c>
      <c r="D1654" s="65">
        <f>IFERROR('AU2017-EDB (Adjusted)'!H1664,)</f>
        <v>320</v>
      </c>
      <c r="E1654" s="65">
        <f>IFERROR('AU2017-EDB (Adjusted)'!I1664,)</f>
        <v>330</v>
      </c>
      <c r="F1654" s="65">
        <f>IFERROR('AU2017-EDB (Adjusted)'!J1664,)</f>
        <v>340</v>
      </c>
    </row>
    <row r="1655" spans="1:6" x14ac:dyDescent="0.25">
      <c r="A1655" s="60" t="str">
        <f>'AU2017-EDB (Adjusted)'!A1665</f>
        <v>Waiho</v>
      </c>
      <c r="B1655" s="60" t="str">
        <f>'AU2017-EDB (Adjusted)'!E1665</f>
        <v>Westpower</v>
      </c>
      <c r="C1655" s="60" t="str">
        <f>IFERROR('AU2017-EDB (Adjusted)'!F1665,)</f>
        <v>Westland district</v>
      </c>
      <c r="D1655" s="65">
        <f>IFERROR('AU2017-EDB (Adjusted)'!H1665,)</f>
        <v>80</v>
      </c>
      <c r="E1655" s="65">
        <f>IFERROR('AU2017-EDB (Adjusted)'!I1665,)</f>
        <v>80</v>
      </c>
      <c r="F1655" s="65">
        <f>IFERROR('AU2017-EDB (Adjusted)'!J1665,)</f>
        <v>80</v>
      </c>
    </row>
    <row r="1656" spans="1:6" x14ac:dyDescent="0.25">
      <c r="A1656" s="60" t="str">
        <f>'AU2017-EDB (Adjusted)'!A1666</f>
        <v>Waiau</v>
      </c>
      <c r="B1656" s="60" t="str">
        <f>'AU2017-EDB (Adjusted)'!E1666</f>
        <v>MainPower NZ</v>
      </c>
      <c r="C1656" s="60" t="str">
        <f>IFERROR('AU2017-EDB (Adjusted)'!F1666,)</f>
        <v>Hurunui district</v>
      </c>
      <c r="D1656" s="65">
        <f>IFERROR('AU2017-EDB (Adjusted)'!H1666,)</f>
        <v>280</v>
      </c>
      <c r="E1656" s="65">
        <f>IFERROR('AU2017-EDB (Adjusted)'!I1666,)</f>
        <v>280</v>
      </c>
      <c r="F1656" s="65">
        <f>IFERROR('AU2017-EDB (Adjusted)'!J1666,)</f>
        <v>280</v>
      </c>
    </row>
    <row r="1657" spans="1:6" x14ac:dyDescent="0.25">
      <c r="A1657" s="60" t="str">
        <f>'AU2017-EDB (Adjusted)'!A1667</f>
        <v>Cheviot</v>
      </c>
      <c r="B1657" s="60" t="str">
        <f>'AU2017-EDB (Adjusted)'!E1667</f>
        <v>MainPower NZ</v>
      </c>
      <c r="C1657" s="60" t="str">
        <f>IFERROR('AU2017-EDB (Adjusted)'!F1667,)</f>
        <v>Hurunui district</v>
      </c>
      <c r="D1657" s="65">
        <f>IFERROR('AU2017-EDB (Adjusted)'!H1667,)</f>
        <v>370</v>
      </c>
      <c r="E1657" s="65">
        <f>IFERROR('AU2017-EDB (Adjusted)'!I1667,)</f>
        <v>370</v>
      </c>
      <c r="F1657" s="65">
        <f>IFERROR('AU2017-EDB (Adjusted)'!J1667,)</f>
        <v>360</v>
      </c>
    </row>
    <row r="1658" spans="1:6" x14ac:dyDescent="0.25">
      <c r="A1658" s="60" t="str">
        <f>'AU2017-EDB (Adjusted)'!A1668</f>
        <v>Leithfield</v>
      </c>
      <c r="B1658" s="60" t="str">
        <f>'AU2017-EDB (Adjusted)'!E1668</f>
        <v>MainPower NZ</v>
      </c>
      <c r="C1658" s="60" t="str">
        <f>IFERROR('AU2017-EDB (Adjusted)'!F1668,)</f>
        <v>Hurunui district</v>
      </c>
      <c r="D1658" s="65">
        <f>IFERROR('AU2017-EDB (Adjusted)'!H1668,)</f>
        <v>3190</v>
      </c>
      <c r="E1658" s="65">
        <f>IFERROR('AU2017-EDB (Adjusted)'!I1668,)</f>
        <v>3360</v>
      </c>
      <c r="F1658" s="65">
        <f>IFERROR('AU2017-EDB (Adjusted)'!J1668,)</f>
        <v>3500</v>
      </c>
    </row>
    <row r="1659" spans="1:6" x14ac:dyDescent="0.25">
      <c r="A1659" s="60" t="str">
        <f>'AU2017-EDB (Adjusted)'!A1669</f>
        <v>Sefton</v>
      </c>
      <c r="B1659" s="60" t="str">
        <f>'AU2017-EDB (Adjusted)'!E1669</f>
        <v>MainPower NZ</v>
      </c>
      <c r="C1659" s="60" t="str">
        <f>IFERROR('AU2017-EDB (Adjusted)'!F1669,)</f>
        <v>Waimakariri district</v>
      </c>
      <c r="D1659" s="65">
        <f>IFERROR('AU2017-EDB (Adjusted)'!H1669,)</f>
        <v>690</v>
      </c>
      <c r="E1659" s="65">
        <f>IFERROR('AU2017-EDB (Adjusted)'!I1669,)</f>
        <v>730</v>
      </c>
      <c r="F1659" s="65">
        <f>IFERROR('AU2017-EDB (Adjusted)'!J1669,)</f>
        <v>780</v>
      </c>
    </row>
    <row r="1660" spans="1:6" x14ac:dyDescent="0.25">
      <c r="A1660" s="60" t="str">
        <f>'AU2017-EDB (Adjusted)'!A1670</f>
        <v>Okuku</v>
      </c>
      <c r="B1660" s="60" t="str">
        <f>'AU2017-EDB (Adjusted)'!E1670</f>
        <v>MainPower NZ</v>
      </c>
      <c r="C1660" s="60" t="str">
        <f>IFERROR('AU2017-EDB (Adjusted)'!F1670,)</f>
        <v>Waimakariri district</v>
      </c>
      <c r="D1660" s="65">
        <f>IFERROR('AU2017-EDB (Adjusted)'!H1670,)</f>
        <v>750</v>
      </c>
      <c r="E1660" s="65">
        <f>IFERROR('AU2017-EDB (Adjusted)'!I1670,)</f>
        <v>800</v>
      </c>
      <c r="F1660" s="65">
        <f>IFERROR('AU2017-EDB (Adjusted)'!J1670,)</f>
        <v>850</v>
      </c>
    </row>
    <row r="1661" spans="1:6" x14ac:dyDescent="0.25">
      <c r="A1661" s="60" t="str">
        <f>'AU2017-EDB (Adjusted)'!A1671</f>
        <v>Loburn</v>
      </c>
      <c r="B1661" s="60" t="str">
        <f>'AU2017-EDB (Adjusted)'!E1671</f>
        <v>MainPower NZ</v>
      </c>
      <c r="C1661" s="60" t="str">
        <f>IFERROR('AU2017-EDB (Adjusted)'!F1671,)</f>
        <v>Waimakariri district</v>
      </c>
      <c r="D1661" s="65">
        <f>IFERROR('AU2017-EDB (Adjusted)'!H1671,)</f>
        <v>2470</v>
      </c>
      <c r="E1661" s="65">
        <f>IFERROR('AU2017-EDB (Adjusted)'!I1671,)</f>
        <v>2650</v>
      </c>
      <c r="F1661" s="65">
        <f>IFERROR('AU2017-EDB (Adjusted)'!J1671,)</f>
        <v>2850</v>
      </c>
    </row>
    <row r="1662" spans="1:6" x14ac:dyDescent="0.25">
      <c r="A1662" s="60" t="str">
        <f>'AU2017-EDB (Adjusted)'!A1672</f>
        <v>Southbrook</v>
      </c>
      <c r="B1662" s="60" t="str">
        <f>'AU2017-EDB (Adjusted)'!E1672</f>
        <v>MainPower NZ</v>
      </c>
      <c r="C1662" s="60" t="str">
        <f>IFERROR('AU2017-EDB (Adjusted)'!F1672,)</f>
        <v>Waimakariri district</v>
      </c>
      <c r="D1662" s="65">
        <f>IFERROR('AU2017-EDB (Adjusted)'!H1672,)</f>
        <v>900</v>
      </c>
      <c r="E1662" s="65">
        <f>IFERROR('AU2017-EDB (Adjusted)'!I1672,)</f>
        <v>940</v>
      </c>
      <c r="F1662" s="65">
        <f>IFERROR('AU2017-EDB (Adjusted)'!J1672,)</f>
        <v>980</v>
      </c>
    </row>
    <row r="1663" spans="1:6" x14ac:dyDescent="0.25">
      <c r="A1663" s="60" t="str">
        <f>'AU2017-EDB (Adjusted)'!A1673</f>
        <v>Ashley</v>
      </c>
      <c r="B1663" s="60" t="str">
        <f>'AU2017-EDB (Adjusted)'!E1673</f>
        <v>MainPower NZ</v>
      </c>
      <c r="C1663" s="60" t="str">
        <f>IFERROR('AU2017-EDB (Adjusted)'!F1673,)</f>
        <v>Waimakariri district</v>
      </c>
      <c r="D1663" s="65">
        <f>IFERROR('AU2017-EDB (Adjusted)'!H1673,)</f>
        <v>1280</v>
      </c>
      <c r="E1663" s="65">
        <f>IFERROR('AU2017-EDB (Adjusted)'!I1673,)</f>
        <v>1370</v>
      </c>
      <c r="F1663" s="65">
        <f>IFERROR('AU2017-EDB (Adjusted)'!J1673,)</f>
        <v>1460</v>
      </c>
    </row>
    <row r="1664" spans="1:6" x14ac:dyDescent="0.25">
      <c r="A1664" s="60" t="str">
        <f>'AU2017-EDB (Adjusted)'!A1674</f>
        <v>Camside</v>
      </c>
      <c r="B1664" s="60" t="str">
        <f>'AU2017-EDB (Adjusted)'!E1674</f>
        <v>MainPower NZ</v>
      </c>
      <c r="C1664" s="60" t="str">
        <f>IFERROR('AU2017-EDB (Adjusted)'!F1674,)</f>
        <v>Waimakariri district</v>
      </c>
      <c r="D1664" s="65">
        <f>IFERROR('AU2017-EDB (Adjusted)'!H1674,)</f>
        <v>30</v>
      </c>
      <c r="E1664" s="65">
        <f>IFERROR('AU2017-EDB (Adjusted)'!I1674,)</f>
        <v>30</v>
      </c>
      <c r="F1664" s="65">
        <f>IFERROR('AU2017-EDB (Adjusted)'!J1674,)</f>
        <v>30</v>
      </c>
    </row>
    <row r="1665" spans="1:6" x14ac:dyDescent="0.25">
      <c r="A1665" s="60" t="str">
        <f>'AU2017-EDB (Adjusted)'!A1675</f>
        <v>Kingsbury</v>
      </c>
      <c r="B1665" s="60" t="str">
        <f>'AU2017-EDB (Adjusted)'!E1675</f>
        <v>MainPower NZ</v>
      </c>
      <c r="C1665" s="60" t="str">
        <f>IFERROR('AU2017-EDB (Adjusted)'!F1675,)</f>
        <v>Waimakariri district</v>
      </c>
      <c r="D1665" s="65">
        <f>IFERROR('AU2017-EDB (Adjusted)'!H1675,)</f>
        <v>2750</v>
      </c>
      <c r="E1665" s="65">
        <f>IFERROR('AU2017-EDB (Adjusted)'!I1675,)</f>
        <v>2890</v>
      </c>
      <c r="F1665" s="65">
        <f>IFERROR('AU2017-EDB (Adjusted)'!J1675,)</f>
        <v>2940</v>
      </c>
    </row>
    <row r="1666" spans="1:6" x14ac:dyDescent="0.25">
      <c r="A1666" s="60" t="str">
        <f>'AU2017-EDB (Adjusted)'!A1676</f>
        <v>Pines-Kairaki Beach</v>
      </c>
      <c r="B1666" s="60" t="str">
        <f>'AU2017-EDB (Adjusted)'!E1676</f>
        <v>MainPower NZ</v>
      </c>
      <c r="C1666" s="60" t="str">
        <f>IFERROR('AU2017-EDB (Adjusted)'!F1676,)</f>
        <v>Waimakariri district</v>
      </c>
      <c r="D1666" s="65">
        <f>IFERROR('AU2017-EDB (Adjusted)'!H1676,)</f>
        <v>510</v>
      </c>
      <c r="E1666" s="65">
        <f>IFERROR('AU2017-EDB (Adjusted)'!I1676,)</f>
        <v>510</v>
      </c>
      <c r="F1666" s="65">
        <f>IFERROR('AU2017-EDB (Adjusted)'!J1676,)</f>
        <v>510</v>
      </c>
    </row>
    <row r="1667" spans="1:6" x14ac:dyDescent="0.25">
      <c r="A1667" s="60" t="str">
        <f>'AU2017-EDB (Adjusted)'!A1677</f>
        <v>Waikuku</v>
      </c>
      <c r="B1667" s="60" t="str">
        <f>'AU2017-EDB (Adjusted)'!E1677</f>
        <v>MainPower NZ</v>
      </c>
      <c r="C1667" s="60" t="str">
        <f>IFERROR('AU2017-EDB (Adjusted)'!F1677,)</f>
        <v>Waimakariri district</v>
      </c>
      <c r="D1667" s="65">
        <f>IFERROR('AU2017-EDB (Adjusted)'!H1677,)</f>
        <v>1020</v>
      </c>
      <c r="E1667" s="65">
        <f>IFERROR('AU2017-EDB (Adjusted)'!I1677,)</f>
        <v>1070</v>
      </c>
      <c r="F1667" s="65">
        <f>IFERROR('AU2017-EDB (Adjusted)'!J1677,)</f>
        <v>1130</v>
      </c>
    </row>
    <row r="1668" spans="1:6" x14ac:dyDescent="0.25">
      <c r="A1668" s="60" t="str">
        <f>'AU2017-EDB (Adjusted)'!A1678</f>
        <v>Cust</v>
      </c>
      <c r="B1668" s="60" t="str">
        <f>'AU2017-EDB (Adjusted)'!E1678</f>
        <v>MainPower NZ</v>
      </c>
      <c r="C1668" s="60" t="str">
        <f>IFERROR('AU2017-EDB (Adjusted)'!F1678,)</f>
        <v>Waimakariri district</v>
      </c>
      <c r="D1668" s="65">
        <f>IFERROR('AU2017-EDB (Adjusted)'!H1678,)</f>
        <v>480</v>
      </c>
      <c r="E1668" s="65">
        <f>IFERROR('AU2017-EDB (Adjusted)'!I1678,)</f>
        <v>490</v>
      </c>
      <c r="F1668" s="65">
        <f>IFERROR('AU2017-EDB (Adjusted)'!J1678,)</f>
        <v>500</v>
      </c>
    </row>
    <row r="1669" spans="1:6" x14ac:dyDescent="0.25">
      <c r="A1669" s="60" t="str">
        <f>'AU2017-EDB (Adjusted)'!A1679</f>
        <v>Mairaki</v>
      </c>
      <c r="B1669" s="60" t="str">
        <f>'AU2017-EDB (Adjusted)'!E1679</f>
        <v>MainPower NZ</v>
      </c>
      <c r="C1669" s="60" t="str">
        <f>IFERROR('AU2017-EDB (Adjusted)'!F1679,)</f>
        <v>Waimakariri district</v>
      </c>
      <c r="D1669" s="65">
        <f>IFERROR('AU2017-EDB (Adjusted)'!H1679,)</f>
        <v>590</v>
      </c>
      <c r="E1669" s="65">
        <f>IFERROR('AU2017-EDB (Adjusted)'!I1679,)</f>
        <v>600</v>
      </c>
      <c r="F1669" s="65">
        <f>IFERROR('AU2017-EDB (Adjusted)'!J1679,)</f>
        <v>620</v>
      </c>
    </row>
    <row r="1670" spans="1:6" x14ac:dyDescent="0.25">
      <c r="A1670" s="60" t="str">
        <f>'AU2017-EDB (Adjusted)'!A1680</f>
        <v>Woodend</v>
      </c>
      <c r="B1670" s="60" t="str">
        <f>'AU2017-EDB (Adjusted)'!E1680</f>
        <v>MainPower NZ</v>
      </c>
      <c r="C1670" s="60" t="str">
        <f>IFERROR('AU2017-EDB (Adjusted)'!F1680,)</f>
        <v>Waimakariri district</v>
      </c>
      <c r="D1670" s="65">
        <f>IFERROR('AU2017-EDB (Adjusted)'!H1680,)</f>
        <v>2980</v>
      </c>
      <c r="E1670" s="65">
        <f>IFERROR('AU2017-EDB (Adjusted)'!I1680,)</f>
        <v>3280</v>
      </c>
      <c r="F1670" s="65">
        <f>IFERROR('AU2017-EDB (Adjusted)'!J1680,)</f>
        <v>3600</v>
      </c>
    </row>
    <row r="1671" spans="1:6" x14ac:dyDescent="0.25">
      <c r="A1671" s="60" t="str">
        <f>'AU2017-EDB (Adjusted)'!A1681</f>
        <v>Fernside</v>
      </c>
      <c r="B1671" s="60" t="str">
        <f>'AU2017-EDB (Adjusted)'!E1681</f>
        <v>MainPower NZ</v>
      </c>
      <c r="C1671" s="60" t="str">
        <f>IFERROR('AU2017-EDB (Adjusted)'!F1681,)</f>
        <v>Waimakariri district</v>
      </c>
      <c r="D1671" s="65">
        <f>IFERROR('AU2017-EDB (Adjusted)'!H1681,)</f>
        <v>2170</v>
      </c>
      <c r="E1671" s="65">
        <f>IFERROR('AU2017-EDB (Adjusted)'!I1681,)</f>
        <v>2440</v>
      </c>
      <c r="F1671" s="65">
        <f>IFERROR('AU2017-EDB (Adjusted)'!J1681,)</f>
        <v>2720</v>
      </c>
    </row>
    <row r="1672" spans="1:6" x14ac:dyDescent="0.25">
      <c r="A1672" s="60" t="str">
        <f>'AU2017-EDB (Adjusted)'!A1682</f>
        <v>Rangiora North</v>
      </c>
      <c r="B1672" s="60" t="str">
        <f>'AU2017-EDB (Adjusted)'!E1682</f>
        <v>MainPower NZ</v>
      </c>
      <c r="C1672" s="60" t="str">
        <f>IFERROR('AU2017-EDB (Adjusted)'!F1682,)</f>
        <v>Waimakariri district</v>
      </c>
      <c r="D1672" s="65">
        <f>IFERROR('AU2017-EDB (Adjusted)'!H1682,)</f>
        <v>3560</v>
      </c>
      <c r="E1672" s="65">
        <f>IFERROR('AU2017-EDB (Adjusted)'!I1682,)</f>
        <v>3640</v>
      </c>
      <c r="F1672" s="65">
        <f>IFERROR('AU2017-EDB (Adjusted)'!J1682,)</f>
        <v>3720</v>
      </c>
    </row>
    <row r="1673" spans="1:6" x14ac:dyDescent="0.25">
      <c r="A1673" s="60" t="str">
        <f>'AU2017-EDB (Adjusted)'!A1683</f>
        <v>Pegasus</v>
      </c>
      <c r="B1673" s="60" t="str">
        <f>'AU2017-EDB (Adjusted)'!E1683</f>
        <v>MainPower NZ</v>
      </c>
      <c r="C1673" s="60" t="str">
        <f>IFERROR('AU2017-EDB (Adjusted)'!F1683,)</f>
        <v>Waimakariri district</v>
      </c>
      <c r="D1673" s="65">
        <f>IFERROR('AU2017-EDB (Adjusted)'!H1683,)</f>
        <v>2220</v>
      </c>
      <c r="E1673" s="65">
        <f>IFERROR('AU2017-EDB (Adjusted)'!I1683,)</f>
        <v>3180</v>
      </c>
      <c r="F1673" s="65">
        <f>IFERROR('AU2017-EDB (Adjusted)'!J1683,)</f>
        <v>3850</v>
      </c>
    </row>
    <row r="1674" spans="1:6" x14ac:dyDescent="0.25">
      <c r="A1674" s="60" t="str">
        <f>'AU2017-EDB (Adjusted)'!A1684</f>
        <v>Woodend Beach</v>
      </c>
      <c r="B1674" s="60" t="str">
        <f>'AU2017-EDB (Adjusted)'!E1684</f>
        <v>MainPower NZ</v>
      </c>
      <c r="C1674" s="60" t="str">
        <f>IFERROR('AU2017-EDB (Adjusted)'!F1684,)</f>
        <v>Waimakariri district</v>
      </c>
      <c r="D1674" s="65">
        <f>IFERROR('AU2017-EDB (Adjusted)'!H1684,)</f>
        <v>620</v>
      </c>
      <c r="E1674" s="65">
        <f>IFERROR('AU2017-EDB (Adjusted)'!I1684,)</f>
        <v>720</v>
      </c>
      <c r="F1674" s="65">
        <f>IFERROR('AU2017-EDB (Adjusted)'!J1684,)</f>
        <v>810</v>
      </c>
    </row>
    <row r="1675" spans="1:6" x14ac:dyDescent="0.25">
      <c r="A1675" s="60" t="str">
        <f>'AU2017-EDB (Adjusted)'!A1685</f>
        <v>Rangiora West</v>
      </c>
      <c r="B1675" s="60" t="str">
        <f>'AU2017-EDB (Adjusted)'!E1685</f>
        <v>MainPower NZ</v>
      </c>
      <c r="C1675" s="60" t="str">
        <f>IFERROR('AU2017-EDB (Adjusted)'!F1685,)</f>
        <v>Waimakariri district</v>
      </c>
      <c r="D1675" s="65">
        <f>IFERROR('AU2017-EDB (Adjusted)'!H1685,)</f>
        <v>3040</v>
      </c>
      <c r="E1675" s="65">
        <f>IFERROR('AU2017-EDB (Adjusted)'!I1685,)</f>
        <v>3130</v>
      </c>
      <c r="F1675" s="65">
        <f>IFERROR('AU2017-EDB (Adjusted)'!J1685,)</f>
        <v>3200</v>
      </c>
    </row>
    <row r="1676" spans="1:6" x14ac:dyDescent="0.25">
      <c r="A1676" s="60" t="str">
        <f>'AU2017-EDB (Adjusted)'!A1686</f>
        <v>Rangiora Central</v>
      </c>
      <c r="B1676" s="60" t="str">
        <f>'AU2017-EDB (Adjusted)'!E1686</f>
        <v>MainPower NZ</v>
      </c>
      <c r="C1676" s="60" t="str">
        <f>IFERROR('AU2017-EDB (Adjusted)'!F1686,)</f>
        <v>Waimakariri district</v>
      </c>
      <c r="D1676" s="65">
        <f>IFERROR('AU2017-EDB (Adjusted)'!H1686,)</f>
        <v>2020</v>
      </c>
      <c r="E1676" s="65">
        <f>IFERROR('AU2017-EDB (Adjusted)'!I1686,)</f>
        <v>2060</v>
      </c>
      <c r="F1676" s="65">
        <f>IFERROR('AU2017-EDB (Adjusted)'!J1686,)</f>
        <v>2070</v>
      </c>
    </row>
    <row r="1677" spans="1:6" x14ac:dyDescent="0.25">
      <c r="A1677" s="60" t="str">
        <f>'AU2017-EDB (Adjusted)'!A1687</f>
        <v>Mansfield</v>
      </c>
      <c r="B1677" s="60" t="str">
        <f>'AU2017-EDB (Adjusted)'!E1687</f>
        <v>MainPower NZ</v>
      </c>
      <c r="C1677" s="60" t="str">
        <f>IFERROR('AU2017-EDB (Adjusted)'!F1687,)</f>
        <v>Waimakariri district</v>
      </c>
      <c r="D1677" s="65">
        <f>IFERROR('AU2017-EDB (Adjusted)'!H1687,)</f>
        <v>1920</v>
      </c>
      <c r="E1677" s="65">
        <f>IFERROR('AU2017-EDB (Adjusted)'!I1687,)</f>
        <v>1910</v>
      </c>
      <c r="F1677" s="65">
        <f>IFERROR('AU2017-EDB (Adjusted)'!J1687,)</f>
        <v>1900</v>
      </c>
    </row>
    <row r="1678" spans="1:6" x14ac:dyDescent="0.25">
      <c r="A1678" s="60" t="str">
        <f>'AU2017-EDB (Adjusted)'!A1688</f>
        <v>Coldstream</v>
      </c>
      <c r="B1678" s="60" t="str">
        <f>'AU2017-EDB (Adjusted)'!E1688</f>
        <v>MainPower NZ</v>
      </c>
      <c r="C1678" s="60" t="str">
        <f>IFERROR('AU2017-EDB (Adjusted)'!F1688,)</f>
        <v>Waimakariri district</v>
      </c>
      <c r="D1678" s="65">
        <f>IFERROR('AU2017-EDB (Adjusted)'!H1688,)</f>
        <v>680</v>
      </c>
      <c r="E1678" s="65">
        <f>IFERROR('AU2017-EDB (Adjusted)'!I1688,)</f>
        <v>760</v>
      </c>
      <c r="F1678" s="65">
        <f>IFERROR('AU2017-EDB (Adjusted)'!J1688,)</f>
        <v>840</v>
      </c>
    </row>
    <row r="1679" spans="1:6" x14ac:dyDescent="0.25">
      <c r="A1679" s="60" t="str">
        <f>'AU2017-EDB (Adjusted)'!A1689</f>
        <v>Ravenswood</v>
      </c>
      <c r="B1679" s="60" t="str">
        <f>'AU2017-EDB (Adjusted)'!E1689</f>
        <v>MainPower NZ</v>
      </c>
      <c r="C1679" s="60" t="str">
        <f>IFERROR('AU2017-EDB (Adjusted)'!F1689,)</f>
        <v>Waimakariri district</v>
      </c>
      <c r="D1679" s="65">
        <f>IFERROR('AU2017-EDB (Adjusted)'!H1689,)</f>
        <v>10</v>
      </c>
      <c r="E1679" s="65">
        <f>IFERROR('AU2017-EDB (Adjusted)'!I1689,)</f>
        <v>10</v>
      </c>
      <c r="F1679" s="65">
        <f>IFERROR('AU2017-EDB (Adjusted)'!J1689,)</f>
        <v>220</v>
      </c>
    </row>
    <row r="1680" spans="1:6" x14ac:dyDescent="0.25">
      <c r="A1680" s="60" t="str">
        <f>'AU2017-EDB (Adjusted)'!A1690</f>
        <v>Tuahiwi</v>
      </c>
      <c r="B1680" s="60" t="str">
        <f>'AU2017-EDB (Adjusted)'!E1690</f>
        <v>MainPower NZ</v>
      </c>
      <c r="C1680" s="60" t="str">
        <f>IFERROR('AU2017-EDB (Adjusted)'!F1690,)</f>
        <v>Waimakariri district</v>
      </c>
      <c r="D1680" s="65">
        <f>IFERROR('AU2017-EDB (Adjusted)'!H1690,)</f>
        <v>1230</v>
      </c>
      <c r="E1680" s="65">
        <f>IFERROR('AU2017-EDB (Adjusted)'!I1690,)</f>
        <v>1250</v>
      </c>
      <c r="F1680" s="65">
        <f>IFERROR('AU2017-EDB (Adjusted)'!J1690,)</f>
        <v>1280</v>
      </c>
    </row>
    <row r="1681" spans="1:6" x14ac:dyDescent="0.25">
      <c r="A1681" s="60" t="str">
        <f>'AU2017-EDB (Adjusted)'!A1691</f>
        <v>Courtenay</v>
      </c>
      <c r="B1681" s="60" t="str">
        <f>'AU2017-EDB (Adjusted)'!E1691</f>
        <v>MainPower NZ</v>
      </c>
      <c r="C1681" s="60" t="str">
        <f>IFERROR('AU2017-EDB (Adjusted)'!F1691,)</f>
        <v>Waimakariri district</v>
      </c>
      <c r="D1681" s="65">
        <f>IFERROR('AU2017-EDB (Adjusted)'!H1691,)</f>
        <v>480</v>
      </c>
      <c r="E1681" s="65">
        <f>IFERROR('AU2017-EDB (Adjusted)'!I1691,)</f>
        <v>480</v>
      </c>
      <c r="F1681" s="65">
        <f>IFERROR('AU2017-EDB (Adjusted)'!J1691,)</f>
        <v>480</v>
      </c>
    </row>
    <row r="1682" spans="1:6" x14ac:dyDescent="0.25">
      <c r="A1682" s="60" t="str">
        <f>'AU2017-EDB (Adjusted)'!A1692</f>
        <v>Kaiapoi East</v>
      </c>
      <c r="B1682" s="60" t="str">
        <f>'AU2017-EDB (Adjusted)'!E1692</f>
        <v>MainPower NZ</v>
      </c>
      <c r="C1682" s="60" t="str">
        <f>IFERROR('AU2017-EDB (Adjusted)'!F1692,)</f>
        <v>Waimakariri district</v>
      </c>
      <c r="D1682" s="65">
        <f>IFERROR('AU2017-EDB (Adjusted)'!H1692,)</f>
        <v>870</v>
      </c>
      <c r="E1682" s="65">
        <f>IFERROR('AU2017-EDB (Adjusted)'!I1692,)</f>
        <v>850</v>
      </c>
      <c r="F1682" s="65">
        <f>IFERROR('AU2017-EDB (Adjusted)'!J1692,)</f>
        <v>840</v>
      </c>
    </row>
    <row r="1683" spans="1:6" x14ac:dyDescent="0.25">
      <c r="A1683" s="60" t="str">
        <f>'AU2017-EDB (Adjusted)'!A1693</f>
        <v>Mandeville</v>
      </c>
      <c r="B1683" s="60" t="str">
        <f>'AU2017-EDB (Adjusted)'!E1693</f>
        <v>MainPower NZ</v>
      </c>
      <c r="C1683" s="60" t="str">
        <f>IFERROR('AU2017-EDB (Adjusted)'!F1693,)</f>
        <v>Waimakariri district</v>
      </c>
      <c r="D1683" s="65">
        <f>IFERROR('AU2017-EDB (Adjusted)'!H1693,)</f>
        <v>3350</v>
      </c>
      <c r="E1683" s="65">
        <f>IFERROR('AU2017-EDB (Adjusted)'!I1693,)</f>
        <v>3640</v>
      </c>
      <c r="F1683" s="65">
        <f>IFERROR('AU2017-EDB (Adjusted)'!J1693,)</f>
        <v>3920</v>
      </c>
    </row>
    <row r="1684" spans="1:6" x14ac:dyDescent="0.25">
      <c r="A1684" s="60" t="str">
        <f>'AU2017-EDB (Adjusted)'!A1694</f>
        <v>Ohoka</v>
      </c>
      <c r="B1684" s="60" t="str">
        <f>'AU2017-EDB (Adjusted)'!E1694</f>
        <v>MainPower NZ</v>
      </c>
      <c r="C1684" s="60" t="str">
        <f>IFERROR('AU2017-EDB (Adjusted)'!F1694,)</f>
        <v>Waimakariri district</v>
      </c>
      <c r="D1684" s="65">
        <f>IFERROR('AU2017-EDB (Adjusted)'!H1694,)</f>
        <v>1260</v>
      </c>
      <c r="E1684" s="65">
        <f>IFERROR('AU2017-EDB (Adjusted)'!I1694,)</f>
        <v>1340</v>
      </c>
      <c r="F1684" s="65">
        <f>IFERROR('AU2017-EDB (Adjusted)'!J1694,)</f>
        <v>1410</v>
      </c>
    </row>
    <row r="1685" spans="1:6" x14ac:dyDescent="0.25">
      <c r="A1685" s="60" t="str">
        <f>'AU2017-EDB (Adjusted)'!A1695</f>
        <v>Clarkville</v>
      </c>
      <c r="B1685" s="60" t="str">
        <f>'AU2017-EDB (Adjusted)'!E1695</f>
        <v>MainPower NZ</v>
      </c>
      <c r="C1685" s="60" t="str">
        <f>IFERROR('AU2017-EDB (Adjusted)'!F1695,)</f>
        <v>Waimakariri district</v>
      </c>
      <c r="D1685" s="65">
        <f>IFERROR('AU2017-EDB (Adjusted)'!H1695,)</f>
        <v>1280</v>
      </c>
      <c r="E1685" s="65">
        <f>IFERROR('AU2017-EDB (Adjusted)'!I1695,)</f>
        <v>1330</v>
      </c>
      <c r="F1685" s="65">
        <f>IFERROR('AU2017-EDB (Adjusted)'!J1695,)</f>
        <v>1360</v>
      </c>
    </row>
    <row r="1686" spans="1:6" x14ac:dyDescent="0.25">
      <c r="A1686" s="60" t="str">
        <f>'AU2017-EDB (Adjusted)'!A1696</f>
        <v>Kaiapoi West</v>
      </c>
      <c r="B1686" s="60" t="str">
        <f>'AU2017-EDB (Adjusted)'!E1696</f>
        <v>MainPower NZ</v>
      </c>
      <c r="C1686" s="60" t="str">
        <f>IFERROR('AU2017-EDB (Adjusted)'!F1696,)</f>
        <v>Waimakariri district</v>
      </c>
      <c r="D1686" s="65">
        <f>IFERROR('AU2017-EDB (Adjusted)'!H1696,)</f>
        <v>1100</v>
      </c>
      <c r="E1686" s="65">
        <f>IFERROR('AU2017-EDB (Adjusted)'!I1696,)</f>
        <v>1120</v>
      </c>
      <c r="F1686" s="65">
        <f>IFERROR('AU2017-EDB (Adjusted)'!J1696,)</f>
        <v>1130</v>
      </c>
    </row>
    <row r="1687" spans="1:6" x14ac:dyDescent="0.25">
      <c r="A1687" s="60" t="str">
        <f>'AU2017-EDB (Adjusted)'!A1697</f>
        <v>West Eyreton</v>
      </c>
      <c r="B1687" s="60" t="str">
        <f>'AU2017-EDB (Adjusted)'!E1697</f>
        <v>MainPower NZ</v>
      </c>
      <c r="C1687" s="60" t="str">
        <f>IFERROR('AU2017-EDB (Adjusted)'!F1697,)</f>
        <v>Waimakariri district</v>
      </c>
      <c r="D1687" s="65">
        <f>IFERROR('AU2017-EDB (Adjusted)'!H1697,)</f>
        <v>1480</v>
      </c>
      <c r="E1687" s="65">
        <f>IFERROR('AU2017-EDB (Adjusted)'!I1697,)</f>
        <v>1650</v>
      </c>
      <c r="F1687" s="65">
        <f>IFERROR('AU2017-EDB (Adjusted)'!J1697,)</f>
        <v>1810</v>
      </c>
    </row>
    <row r="1688" spans="1:6" x14ac:dyDescent="0.25">
      <c r="A1688" s="60" t="str">
        <f>'AU2017-EDB (Adjusted)'!A1698</f>
        <v>Eyrewell</v>
      </c>
      <c r="B1688" s="60" t="str">
        <f>'AU2017-EDB (Adjusted)'!E1698</f>
        <v>MainPower NZ</v>
      </c>
      <c r="C1688" s="60" t="str">
        <f>IFERROR('AU2017-EDB (Adjusted)'!F1698,)</f>
        <v>Waimakariri district</v>
      </c>
      <c r="D1688" s="65">
        <f>IFERROR('AU2017-EDB (Adjusted)'!H1698,)</f>
        <v>1610</v>
      </c>
      <c r="E1688" s="65">
        <f>IFERROR('AU2017-EDB (Adjusted)'!I1698,)</f>
        <v>1810</v>
      </c>
      <c r="F1688" s="65">
        <f>IFERROR('AU2017-EDB (Adjusted)'!J1698,)</f>
        <v>2020</v>
      </c>
    </row>
    <row r="1689" spans="1:6" x14ac:dyDescent="0.25">
      <c r="A1689" s="60" t="str">
        <f>'AU2017-EDB (Adjusted)'!A1699</f>
        <v>Oxford</v>
      </c>
      <c r="B1689" s="60" t="str">
        <f>'AU2017-EDB (Adjusted)'!E1699</f>
        <v>MainPower NZ</v>
      </c>
      <c r="C1689" s="60" t="str">
        <f>IFERROR('AU2017-EDB (Adjusted)'!F1699,)</f>
        <v>Waimakariri district</v>
      </c>
      <c r="D1689" s="65">
        <f>IFERROR('AU2017-EDB (Adjusted)'!H1699,)</f>
        <v>2180</v>
      </c>
      <c r="E1689" s="65">
        <f>IFERROR('AU2017-EDB (Adjusted)'!I1699,)</f>
        <v>2330</v>
      </c>
      <c r="F1689" s="65">
        <f>IFERROR('AU2017-EDB (Adjusted)'!J1699,)</f>
        <v>2460</v>
      </c>
    </row>
    <row r="1690" spans="1:6" x14ac:dyDescent="0.25">
      <c r="A1690" s="60" t="str">
        <f>'AU2017-EDB (Adjusted)'!A1700</f>
        <v>Darfield</v>
      </c>
      <c r="B1690" s="60" t="str">
        <f>'AU2017-EDB (Adjusted)'!E1700</f>
        <v>Orion NZ</v>
      </c>
      <c r="C1690" s="60" t="str">
        <f>IFERROR('AU2017-EDB (Adjusted)'!F1700,)</f>
        <v>Selwyn district</v>
      </c>
      <c r="D1690" s="65">
        <f>IFERROR('AU2017-EDB (Adjusted)'!H1700,)</f>
        <v>2230</v>
      </c>
      <c r="E1690" s="65">
        <f>IFERROR('AU2017-EDB (Adjusted)'!I1700,)</f>
        <v>2360</v>
      </c>
      <c r="F1690" s="65">
        <f>IFERROR('AU2017-EDB (Adjusted)'!J1700,)</f>
        <v>2390</v>
      </c>
    </row>
    <row r="1691" spans="1:6" x14ac:dyDescent="0.25">
      <c r="A1691" s="60" t="str">
        <f>'AU2017-EDB (Adjusted)'!A1701</f>
        <v>Malvern</v>
      </c>
      <c r="B1691" s="60" t="str">
        <f>'AU2017-EDB (Adjusted)'!E1701</f>
        <v>Orion NZ</v>
      </c>
      <c r="C1691" s="60" t="str">
        <f>IFERROR('AU2017-EDB (Adjusted)'!F1701,)</f>
        <v>Selwyn district</v>
      </c>
      <c r="D1691" s="65">
        <f>IFERROR('AU2017-EDB (Adjusted)'!H1701,)</f>
        <v>3700</v>
      </c>
      <c r="E1691" s="65">
        <f>IFERROR('AU2017-EDB (Adjusted)'!I1701,)</f>
        <v>4080</v>
      </c>
      <c r="F1691" s="65">
        <f>IFERROR('AU2017-EDB (Adjusted)'!J1701,)</f>
        <v>4380</v>
      </c>
    </row>
    <row r="1692" spans="1:6" x14ac:dyDescent="0.25">
      <c r="A1692" s="60" t="str">
        <f>'AU2017-EDB (Adjusted)'!A1702</f>
        <v>Halswell South</v>
      </c>
      <c r="B1692" s="60" t="str">
        <f>'AU2017-EDB (Adjusted)'!E1702</f>
        <v>Orion NZ</v>
      </c>
      <c r="C1692" s="60" t="str">
        <f>IFERROR('AU2017-EDB (Adjusted)'!F1702,)</f>
        <v>Christchurch city</v>
      </c>
      <c r="D1692" s="65">
        <f>IFERROR('AU2017-EDB (Adjusted)'!H1702,)</f>
        <v>2550</v>
      </c>
      <c r="E1692" s="65">
        <f>IFERROR('AU2017-EDB (Adjusted)'!I1702,)</f>
        <v>2670</v>
      </c>
      <c r="F1692" s="65">
        <f>IFERROR('AU2017-EDB (Adjusted)'!J1702,)</f>
        <v>2790</v>
      </c>
    </row>
    <row r="1693" spans="1:6" x14ac:dyDescent="0.25">
      <c r="A1693" s="60" t="str">
        <f>'AU2017-EDB (Adjusted)'!A1703</f>
        <v>Hornby South</v>
      </c>
      <c r="B1693" s="60" t="str">
        <f>'AU2017-EDB (Adjusted)'!E1703</f>
        <v>Orion NZ</v>
      </c>
      <c r="C1693" s="60" t="str">
        <f>IFERROR('AU2017-EDB (Adjusted)'!F1703,)</f>
        <v>Christchurch city</v>
      </c>
      <c r="D1693" s="65">
        <f>IFERROR('AU2017-EDB (Adjusted)'!H1703,)</f>
        <v>5600</v>
      </c>
      <c r="E1693" s="65">
        <f>IFERROR('AU2017-EDB (Adjusted)'!I1703,)</f>
        <v>5710</v>
      </c>
      <c r="F1693" s="65">
        <f>IFERROR('AU2017-EDB (Adjusted)'!J1703,)</f>
        <v>5810</v>
      </c>
    </row>
    <row r="1694" spans="1:6" x14ac:dyDescent="0.25">
      <c r="A1694" s="60" t="str">
        <f>'AU2017-EDB (Adjusted)'!A1704</f>
        <v>Sockburn</v>
      </c>
      <c r="B1694" s="60" t="str">
        <f>'AU2017-EDB (Adjusted)'!E1704</f>
        <v>Orion NZ</v>
      </c>
      <c r="C1694" s="60" t="str">
        <f>IFERROR('AU2017-EDB (Adjusted)'!F1704,)</f>
        <v>Christchurch city</v>
      </c>
      <c r="D1694" s="65">
        <f>IFERROR('AU2017-EDB (Adjusted)'!H1704,)</f>
        <v>6860</v>
      </c>
      <c r="E1694" s="65">
        <f>IFERROR('AU2017-EDB (Adjusted)'!I1704,)</f>
        <v>6910</v>
      </c>
      <c r="F1694" s="65">
        <f>IFERROR('AU2017-EDB (Adjusted)'!J1704,)</f>
        <v>6980</v>
      </c>
    </row>
    <row r="1695" spans="1:6" x14ac:dyDescent="0.25">
      <c r="A1695" s="60" t="str">
        <f>'AU2017-EDB (Adjusted)'!A1705</f>
        <v>Wigram</v>
      </c>
      <c r="B1695" s="60" t="str">
        <f>'AU2017-EDB (Adjusted)'!E1705</f>
        <v>Orion NZ</v>
      </c>
      <c r="C1695" s="60" t="str">
        <f>IFERROR('AU2017-EDB (Adjusted)'!F1705,)</f>
        <v>Christchurch city</v>
      </c>
      <c r="D1695" s="65">
        <f>IFERROR('AU2017-EDB (Adjusted)'!H1705,)</f>
        <v>7130</v>
      </c>
      <c r="E1695" s="65">
        <f>IFERROR('AU2017-EDB (Adjusted)'!I1705,)</f>
        <v>9520</v>
      </c>
      <c r="F1695" s="65">
        <f>IFERROR('AU2017-EDB (Adjusted)'!J1705,)</f>
        <v>10100</v>
      </c>
    </row>
    <row r="1696" spans="1:6" x14ac:dyDescent="0.25">
      <c r="A1696" s="60" t="str">
        <f>'AU2017-EDB (Adjusted)'!A1706</f>
        <v>Yaldhurst</v>
      </c>
      <c r="B1696" s="60" t="str">
        <f>'AU2017-EDB (Adjusted)'!E1706</f>
        <v>Orion NZ</v>
      </c>
      <c r="C1696" s="60" t="str">
        <f>IFERROR('AU2017-EDB (Adjusted)'!F1706,)</f>
        <v>Christchurch city</v>
      </c>
      <c r="D1696" s="65">
        <f>IFERROR('AU2017-EDB (Adjusted)'!H1706,)</f>
        <v>1610</v>
      </c>
      <c r="E1696" s="65">
        <f>IFERROR('AU2017-EDB (Adjusted)'!I1706,)</f>
        <v>1680</v>
      </c>
      <c r="F1696" s="65">
        <f>IFERROR('AU2017-EDB (Adjusted)'!J1706,)</f>
        <v>1730</v>
      </c>
    </row>
    <row r="1697" spans="1:6" x14ac:dyDescent="0.25">
      <c r="A1697" s="60" t="str">
        <f>'AU2017-EDB (Adjusted)'!A1707</f>
        <v>Halswell West</v>
      </c>
      <c r="B1697" s="60" t="str">
        <f>'AU2017-EDB (Adjusted)'!E1707</f>
        <v>Orion NZ</v>
      </c>
      <c r="C1697" s="60" t="str">
        <f>IFERROR('AU2017-EDB (Adjusted)'!F1707,)</f>
        <v>Christchurch city</v>
      </c>
      <c r="D1697" s="65">
        <f>IFERROR('AU2017-EDB (Adjusted)'!H1707,)</f>
        <v>2620</v>
      </c>
      <c r="E1697" s="65">
        <f>IFERROR('AU2017-EDB (Adjusted)'!I1707,)</f>
        <v>4850</v>
      </c>
      <c r="F1697" s="65">
        <f>IFERROR('AU2017-EDB (Adjusted)'!J1707,)</f>
        <v>6570</v>
      </c>
    </row>
    <row r="1698" spans="1:6" x14ac:dyDescent="0.25">
      <c r="A1698" s="60" t="str">
        <f>'AU2017-EDB (Adjusted)'!A1708</f>
        <v>Belfast South</v>
      </c>
      <c r="B1698" s="60" t="str">
        <f>'AU2017-EDB (Adjusted)'!E1708</f>
        <v>Orion NZ</v>
      </c>
      <c r="C1698" s="60" t="str">
        <f>IFERROR('AU2017-EDB (Adjusted)'!F1708,)</f>
        <v>Christchurch city</v>
      </c>
      <c r="D1698" s="65">
        <f>IFERROR('AU2017-EDB (Adjusted)'!H1708,)</f>
        <v>3830</v>
      </c>
      <c r="E1698" s="65">
        <f>IFERROR('AU2017-EDB (Adjusted)'!I1708,)</f>
        <v>3920</v>
      </c>
      <c r="F1698" s="65">
        <f>IFERROR('AU2017-EDB (Adjusted)'!J1708,)</f>
        <v>4020</v>
      </c>
    </row>
    <row r="1699" spans="1:6" x14ac:dyDescent="0.25">
      <c r="A1699" s="60" t="str">
        <f>'AU2017-EDB (Adjusted)'!A1709</f>
        <v>Westmorland</v>
      </c>
      <c r="B1699" s="60" t="str">
        <f>'AU2017-EDB (Adjusted)'!E1709</f>
        <v>Orion NZ</v>
      </c>
      <c r="C1699" s="60" t="str">
        <f>IFERROR('AU2017-EDB (Adjusted)'!F1709,)</f>
        <v>Christchurch city</v>
      </c>
      <c r="D1699" s="65">
        <f>IFERROR('AU2017-EDB (Adjusted)'!H1709,)</f>
        <v>2040</v>
      </c>
      <c r="E1699" s="65">
        <f>IFERROR('AU2017-EDB (Adjusted)'!I1709,)</f>
        <v>2110</v>
      </c>
      <c r="F1699" s="65">
        <f>IFERROR('AU2017-EDB (Adjusted)'!J1709,)</f>
        <v>2180</v>
      </c>
    </row>
    <row r="1700" spans="1:6" x14ac:dyDescent="0.25">
      <c r="A1700" s="60" t="str">
        <f>'AU2017-EDB (Adjusted)'!A1710</f>
        <v>Aidanfield</v>
      </c>
      <c r="B1700" s="60" t="str">
        <f>'AU2017-EDB (Adjusted)'!E1710</f>
        <v>Orion NZ</v>
      </c>
      <c r="C1700" s="60" t="str">
        <f>IFERROR('AU2017-EDB (Adjusted)'!F1710,)</f>
        <v>Christchurch city</v>
      </c>
      <c r="D1700" s="65">
        <f>IFERROR('AU2017-EDB (Adjusted)'!H1710,)</f>
        <v>3400</v>
      </c>
      <c r="E1700" s="65">
        <f>IFERROR('AU2017-EDB (Adjusted)'!I1710,)</f>
        <v>3590</v>
      </c>
      <c r="F1700" s="65">
        <f>IFERROR('AU2017-EDB (Adjusted)'!J1710,)</f>
        <v>3670</v>
      </c>
    </row>
    <row r="1701" spans="1:6" x14ac:dyDescent="0.25">
      <c r="A1701" s="60" t="str">
        <f>'AU2017-EDB (Adjusted)'!A1711</f>
        <v>Hendersons Basin</v>
      </c>
      <c r="B1701" s="60" t="str">
        <f>'AU2017-EDB (Adjusted)'!E1711</f>
        <v>Orion NZ</v>
      </c>
      <c r="C1701" s="60" t="str">
        <f>IFERROR('AU2017-EDB (Adjusted)'!F1711,)</f>
        <v>Christchurch city</v>
      </c>
      <c r="D1701" s="65">
        <f>IFERROR('AU2017-EDB (Adjusted)'!H1711,)</f>
        <v>740</v>
      </c>
      <c r="E1701" s="65">
        <f>IFERROR('AU2017-EDB (Adjusted)'!I1711,)</f>
        <v>2470</v>
      </c>
      <c r="F1701" s="65">
        <f>IFERROR('AU2017-EDB (Adjusted)'!J1711,)</f>
        <v>4210</v>
      </c>
    </row>
    <row r="1702" spans="1:6" x14ac:dyDescent="0.25">
      <c r="A1702" s="60" t="str">
        <f>'AU2017-EDB (Adjusted)'!A1712</f>
        <v>Prebbleton</v>
      </c>
      <c r="B1702" s="60" t="str">
        <f>'AU2017-EDB (Adjusted)'!E1712</f>
        <v>Orion NZ</v>
      </c>
      <c r="C1702" s="60" t="str">
        <f>IFERROR('AU2017-EDB (Adjusted)'!F1712,)</f>
        <v>Selwyn district</v>
      </c>
      <c r="D1702" s="65">
        <f>IFERROR('AU2017-EDB (Adjusted)'!H1712,)</f>
        <v>3230</v>
      </c>
      <c r="E1702" s="65">
        <f>IFERROR('AU2017-EDB (Adjusted)'!I1712,)</f>
        <v>3370</v>
      </c>
      <c r="F1702" s="65">
        <f>IFERROR('AU2017-EDB (Adjusted)'!J1712,)</f>
        <v>3510</v>
      </c>
    </row>
    <row r="1703" spans="1:6" x14ac:dyDescent="0.25">
      <c r="A1703" s="60" t="str">
        <f>'AU2017-EDB (Adjusted)'!A1713</f>
        <v>Trents-Ladbrooks</v>
      </c>
      <c r="B1703" s="60" t="str">
        <f>'AU2017-EDB (Adjusted)'!E1713</f>
        <v>Orion NZ</v>
      </c>
      <c r="C1703" s="60" t="str">
        <f>IFERROR('AU2017-EDB (Adjusted)'!F1713,)</f>
        <v>Selwyn district</v>
      </c>
      <c r="D1703" s="65">
        <f>IFERROR('AU2017-EDB (Adjusted)'!H1713,)</f>
        <v>2510</v>
      </c>
      <c r="E1703" s="65">
        <f>IFERROR('AU2017-EDB (Adjusted)'!I1713,)</f>
        <v>3260</v>
      </c>
      <c r="F1703" s="65">
        <f>IFERROR('AU2017-EDB (Adjusted)'!J1713,)</f>
        <v>3830</v>
      </c>
    </row>
    <row r="1704" spans="1:6" x14ac:dyDescent="0.25">
      <c r="A1704" s="60" t="str">
        <f>'AU2017-EDB (Adjusted)'!A1714</f>
        <v>Russley</v>
      </c>
      <c r="B1704" s="60" t="str">
        <f>'AU2017-EDB (Adjusted)'!E1714</f>
        <v>Orion NZ</v>
      </c>
      <c r="C1704" s="60" t="str">
        <f>IFERROR('AU2017-EDB (Adjusted)'!F1714,)</f>
        <v>Christchurch city</v>
      </c>
      <c r="D1704" s="65">
        <f>IFERROR('AU2017-EDB (Adjusted)'!H1714,)</f>
        <v>3480</v>
      </c>
      <c r="E1704" s="65">
        <f>IFERROR('AU2017-EDB (Adjusted)'!I1714,)</f>
        <v>3510</v>
      </c>
      <c r="F1704" s="65">
        <f>IFERROR('AU2017-EDB (Adjusted)'!J1714,)</f>
        <v>3550</v>
      </c>
    </row>
    <row r="1705" spans="1:6" x14ac:dyDescent="0.25">
      <c r="A1705" s="60" t="str">
        <f>'AU2017-EDB (Adjusted)'!A1715</f>
        <v>Mcleans Island</v>
      </c>
      <c r="B1705" s="60" t="str">
        <f>'AU2017-EDB (Adjusted)'!E1715</f>
        <v>Orion NZ</v>
      </c>
      <c r="C1705" s="60" t="str">
        <f>IFERROR('AU2017-EDB (Adjusted)'!F1715,)</f>
        <v>Christchurch city</v>
      </c>
      <c r="D1705" s="65">
        <f>IFERROR('AU2017-EDB (Adjusted)'!H1715,)</f>
        <v>240</v>
      </c>
      <c r="E1705" s="65">
        <f>IFERROR('AU2017-EDB (Adjusted)'!I1715,)</f>
        <v>240</v>
      </c>
      <c r="F1705" s="65">
        <f>IFERROR('AU2017-EDB (Adjusted)'!J1715,)</f>
        <v>240</v>
      </c>
    </row>
    <row r="1706" spans="1:6" x14ac:dyDescent="0.25">
      <c r="A1706" s="60" t="str">
        <f>'AU2017-EDB (Adjusted)'!A1716</f>
        <v>Redwood North</v>
      </c>
      <c r="B1706" s="60" t="str">
        <f>'AU2017-EDB (Adjusted)'!E1716</f>
        <v>Orion NZ</v>
      </c>
      <c r="C1706" s="60" t="str">
        <f>IFERROR('AU2017-EDB (Adjusted)'!F1716,)</f>
        <v>Christchurch city</v>
      </c>
      <c r="D1706" s="65">
        <f>IFERROR('AU2017-EDB (Adjusted)'!H1716,)</f>
        <v>4460</v>
      </c>
      <c r="E1706" s="65">
        <f>IFERROR('AU2017-EDB (Adjusted)'!I1716,)</f>
        <v>4550</v>
      </c>
      <c r="F1706" s="65">
        <f>IFERROR('AU2017-EDB (Adjusted)'!J1716,)</f>
        <v>4640</v>
      </c>
    </row>
    <row r="1707" spans="1:6" x14ac:dyDescent="0.25">
      <c r="A1707" s="60" t="str">
        <f>'AU2017-EDB (Adjusted)'!A1717</f>
        <v>Westhaven</v>
      </c>
      <c r="B1707" s="60" t="str">
        <f>'AU2017-EDB (Adjusted)'!E1717</f>
        <v>Orion NZ</v>
      </c>
      <c r="C1707" s="60" t="str">
        <f>IFERROR('AU2017-EDB (Adjusted)'!F1717,)</f>
        <v>Christchurch city</v>
      </c>
      <c r="D1707" s="65">
        <f>IFERROR('AU2017-EDB (Adjusted)'!H1717,)</f>
        <v>2580</v>
      </c>
      <c r="E1707" s="65">
        <f>IFERROR('AU2017-EDB (Adjusted)'!I1717,)</f>
        <v>2640</v>
      </c>
      <c r="F1707" s="65">
        <f>IFERROR('AU2017-EDB (Adjusted)'!J1717,)</f>
        <v>2690</v>
      </c>
    </row>
    <row r="1708" spans="1:6" x14ac:dyDescent="0.25">
      <c r="A1708" s="60" t="str">
        <f>'AU2017-EDB (Adjusted)'!A1718</f>
        <v>Kennedys Bush</v>
      </c>
      <c r="B1708" s="60" t="str">
        <f>'AU2017-EDB (Adjusted)'!E1718</f>
        <v>Orion NZ</v>
      </c>
      <c r="C1708" s="60" t="str">
        <f>IFERROR('AU2017-EDB (Adjusted)'!F1718,)</f>
        <v>Christchurch city</v>
      </c>
      <c r="D1708" s="65">
        <f>IFERROR('AU2017-EDB (Adjusted)'!H1718,)</f>
        <v>820</v>
      </c>
      <c r="E1708" s="65">
        <f>IFERROR('AU2017-EDB (Adjusted)'!I1718,)</f>
        <v>970</v>
      </c>
      <c r="F1708" s="65">
        <f>IFERROR('AU2017-EDB (Adjusted)'!J1718,)</f>
        <v>1110</v>
      </c>
    </row>
    <row r="1709" spans="1:6" x14ac:dyDescent="0.25">
      <c r="A1709" s="60" t="str">
        <f>'AU2017-EDB (Adjusted)'!A1719</f>
        <v>Taitapu</v>
      </c>
      <c r="B1709" s="60" t="str">
        <f>'AU2017-EDB (Adjusted)'!E1719</f>
        <v>Orion NZ</v>
      </c>
      <c r="C1709" s="60" t="str">
        <f>IFERROR('AU2017-EDB (Adjusted)'!F1719,)</f>
        <v>Selwyn district</v>
      </c>
      <c r="D1709" s="65">
        <f>IFERROR('AU2017-EDB (Adjusted)'!H1719,)</f>
        <v>770</v>
      </c>
      <c r="E1709" s="65">
        <f>IFERROR('AU2017-EDB (Adjusted)'!I1719,)</f>
        <v>800</v>
      </c>
      <c r="F1709" s="65">
        <f>IFERROR('AU2017-EDB (Adjusted)'!J1719,)</f>
        <v>830</v>
      </c>
    </row>
    <row r="1710" spans="1:6" x14ac:dyDescent="0.25">
      <c r="A1710" s="60" t="str">
        <f>'AU2017-EDB (Adjusted)'!A1720</f>
        <v>Redwood South</v>
      </c>
      <c r="B1710" s="60" t="str">
        <f>'AU2017-EDB (Adjusted)'!E1720</f>
        <v>Orion NZ</v>
      </c>
      <c r="C1710" s="60" t="str">
        <f>IFERROR('AU2017-EDB (Adjusted)'!F1720,)</f>
        <v>Christchurch city</v>
      </c>
      <c r="D1710" s="65">
        <f>IFERROR('AU2017-EDB (Adjusted)'!H1720,)</f>
        <v>3050</v>
      </c>
      <c r="E1710" s="65">
        <f>IFERROR('AU2017-EDB (Adjusted)'!I1720,)</f>
        <v>3110</v>
      </c>
      <c r="F1710" s="65">
        <f>IFERROR('AU2017-EDB (Adjusted)'!J1720,)</f>
        <v>3170</v>
      </c>
    </row>
    <row r="1711" spans="1:6" x14ac:dyDescent="0.25">
      <c r="A1711" s="60" t="str">
        <f>'AU2017-EDB (Adjusted)'!A1721</f>
        <v>Sawyers Arms</v>
      </c>
      <c r="B1711" s="60" t="str">
        <f>'AU2017-EDB (Adjusted)'!E1721</f>
        <v>Orion NZ</v>
      </c>
      <c r="C1711" s="60" t="str">
        <f>IFERROR('AU2017-EDB (Adjusted)'!F1721,)</f>
        <v>Christchurch city</v>
      </c>
      <c r="D1711" s="65">
        <f>IFERROR('AU2017-EDB (Adjusted)'!H1721,)</f>
        <v>3620</v>
      </c>
      <c r="E1711" s="65">
        <f>IFERROR('AU2017-EDB (Adjusted)'!I1721,)</f>
        <v>4420</v>
      </c>
      <c r="F1711" s="65">
        <f>IFERROR('AU2017-EDB (Adjusted)'!J1721,)</f>
        <v>5160</v>
      </c>
    </row>
    <row r="1712" spans="1:6" x14ac:dyDescent="0.25">
      <c r="A1712" s="60" t="str">
        <f>'AU2017-EDB (Adjusted)'!A1722</f>
        <v>Bishopdale North</v>
      </c>
      <c r="B1712" s="60" t="str">
        <f>'AU2017-EDB (Adjusted)'!E1722</f>
        <v>Orion NZ</v>
      </c>
      <c r="C1712" s="60" t="str">
        <f>IFERROR('AU2017-EDB (Adjusted)'!F1722,)</f>
        <v>Christchurch city</v>
      </c>
      <c r="D1712" s="65">
        <f>IFERROR('AU2017-EDB (Adjusted)'!H1722,)</f>
        <v>5020</v>
      </c>
      <c r="E1712" s="65">
        <f>IFERROR('AU2017-EDB (Adjusted)'!I1722,)</f>
        <v>5070</v>
      </c>
      <c r="F1712" s="65">
        <f>IFERROR('AU2017-EDB (Adjusted)'!J1722,)</f>
        <v>5140</v>
      </c>
    </row>
    <row r="1713" spans="1:6" x14ac:dyDescent="0.25">
      <c r="A1713" s="60" t="str">
        <f>'AU2017-EDB (Adjusted)'!A1723</f>
        <v>Harewood</v>
      </c>
      <c r="B1713" s="60" t="str">
        <f>'AU2017-EDB (Adjusted)'!E1723</f>
        <v>Orion NZ</v>
      </c>
      <c r="C1713" s="60" t="str">
        <f>IFERROR('AU2017-EDB (Adjusted)'!F1723,)</f>
        <v>Christchurch city</v>
      </c>
      <c r="D1713" s="65">
        <f>IFERROR('AU2017-EDB (Adjusted)'!H1723,)</f>
        <v>3470</v>
      </c>
      <c r="E1713" s="65">
        <f>IFERROR('AU2017-EDB (Adjusted)'!I1723,)</f>
        <v>3540</v>
      </c>
      <c r="F1713" s="65">
        <f>IFERROR('AU2017-EDB (Adjusted)'!J1723,)</f>
        <v>3610</v>
      </c>
    </row>
    <row r="1714" spans="1:6" x14ac:dyDescent="0.25">
      <c r="A1714" s="60" t="str">
        <f>'AU2017-EDB (Adjusted)'!A1724</f>
        <v>Bishopdale</v>
      </c>
      <c r="B1714" s="60" t="str">
        <f>'AU2017-EDB (Adjusted)'!E1724</f>
        <v>Orion NZ</v>
      </c>
      <c r="C1714" s="60" t="str">
        <f>IFERROR('AU2017-EDB (Adjusted)'!F1724,)</f>
        <v>Christchurch city</v>
      </c>
      <c r="D1714" s="65">
        <f>IFERROR('AU2017-EDB (Adjusted)'!H1724,)</f>
        <v>2550</v>
      </c>
      <c r="E1714" s="65">
        <f>IFERROR('AU2017-EDB (Adjusted)'!I1724,)</f>
        <v>2600</v>
      </c>
      <c r="F1714" s="65">
        <f>IFERROR('AU2017-EDB (Adjusted)'!J1724,)</f>
        <v>2650</v>
      </c>
    </row>
    <row r="1715" spans="1:6" x14ac:dyDescent="0.25">
      <c r="A1715" s="60" t="str">
        <f>'AU2017-EDB (Adjusted)'!A1725</f>
        <v>Burnside</v>
      </c>
      <c r="B1715" s="60" t="str">
        <f>'AU2017-EDB (Adjusted)'!E1725</f>
        <v>Orion NZ</v>
      </c>
      <c r="C1715" s="60" t="str">
        <f>IFERROR('AU2017-EDB (Adjusted)'!F1725,)</f>
        <v>Christchurch city</v>
      </c>
      <c r="D1715" s="65">
        <f>IFERROR('AU2017-EDB (Adjusted)'!H1725,)</f>
        <v>2520</v>
      </c>
      <c r="E1715" s="65">
        <f>IFERROR('AU2017-EDB (Adjusted)'!I1725,)</f>
        <v>2550</v>
      </c>
      <c r="F1715" s="65">
        <f>IFERROR('AU2017-EDB (Adjusted)'!J1725,)</f>
        <v>2580</v>
      </c>
    </row>
    <row r="1716" spans="1:6" x14ac:dyDescent="0.25">
      <c r="A1716" s="60" t="str">
        <f>'AU2017-EDB (Adjusted)'!A1726</f>
        <v>Wairarapa</v>
      </c>
      <c r="B1716" s="60" t="str">
        <f>'AU2017-EDB (Adjusted)'!E1726</f>
        <v>Orion NZ</v>
      </c>
      <c r="C1716" s="60" t="str">
        <f>IFERROR('AU2017-EDB (Adjusted)'!F1726,)</f>
        <v>Christchurch city</v>
      </c>
      <c r="D1716" s="65">
        <f>IFERROR('AU2017-EDB (Adjusted)'!H1726,)</f>
        <v>2000</v>
      </c>
      <c r="E1716" s="65">
        <f>IFERROR('AU2017-EDB (Adjusted)'!I1726,)</f>
        <v>2040</v>
      </c>
      <c r="F1716" s="65">
        <f>IFERROR('AU2017-EDB (Adjusted)'!J1726,)</f>
        <v>2090</v>
      </c>
    </row>
    <row r="1717" spans="1:6" x14ac:dyDescent="0.25">
      <c r="A1717" s="60" t="str">
        <f>'AU2017-EDB (Adjusted)'!A1727</f>
        <v>Jellie Park</v>
      </c>
      <c r="B1717" s="60" t="str">
        <f>'AU2017-EDB (Adjusted)'!E1727</f>
        <v>Orion NZ</v>
      </c>
      <c r="C1717" s="60" t="str">
        <f>IFERROR('AU2017-EDB (Adjusted)'!F1727,)</f>
        <v>Christchurch city</v>
      </c>
      <c r="D1717" s="65">
        <f>IFERROR('AU2017-EDB (Adjusted)'!H1727,)</f>
        <v>2920</v>
      </c>
      <c r="E1717" s="65">
        <f>IFERROR('AU2017-EDB (Adjusted)'!I1727,)</f>
        <v>2990</v>
      </c>
      <c r="F1717" s="65">
        <f>IFERROR('AU2017-EDB (Adjusted)'!J1727,)</f>
        <v>3050</v>
      </c>
    </row>
    <row r="1718" spans="1:6" x14ac:dyDescent="0.25">
      <c r="A1718" s="60" t="str">
        <f>'AU2017-EDB (Adjusted)'!A1728</f>
        <v>Bryndwr</v>
      </c>
      <c r="B1718" s="60" t="str">
        <f>'AU2017-EDB (Adjusted)'!E1728</f>
        <v>Orion NZ</v>
      </c>
      <c r="C1718" s="60" t="str">
        <f>IFERROR('AU2017-EDB (Adjusted)'!F1728,)</f>
        <v>Christchurch city</v>
      </c>
      <c r="D1718" s="65">
        <f>IFERROR('AU2017-EDB (Adjusted)'!H1728,)</f>
        <v>3250</v>
      </c>
      <c r="E1718" s="65">
        <f>IFERROR('AU2017-EDB (Adjusted)'!I1728,)</f>
        <v>3340</v>
      </c>
      <c r="F1718" s="65">
        <f>IFERROR('AU2017-EDB (Adjusted)'!J1728,)</f>
        <v>3410</v>
      </c>
    </row>
    <row r="1719" spans="1:6" x14ac:dyDescent="0.25">
      <c r="A1719" s="60" t="str">
        <f>'AU2017-EDB (Adjusted)'!A1729</f>
        <v>Northcote</v>
      </c>
      <c r="B1719" s="60" t="str">
        <f>'AU2017-EDB (Adjusted)'!E1729</f>
        <v>Orion NZ</v>
      </c>
      <c r="C1719" s="60" t="str">
        <f>IFERROR('AU2017-EDB (Adjusted)'!F1729,)</f>
        <v>Christchurch city</v>
      </c>
      <c r="D1719" s="65">
        <f>IFERROR('AU2017-EDB (Adjusted)'!H1729,)</f>
        <v>2730</v>
      </c>
      <c r="E1719" s="65">
        <f>IFERROR('AU2017-EDB (Adjusted)'!I1729,)</f>
        <v>2780</v>
      </c>
      <c r="F1719" s="65">
        <f>IFERROR('AU2017-EDB (Adjusted)'!J1729,)</f>
        <v>2840</v>
      </c>
    </row>
    <row r="1720" spans="1:6" x14ac:dyDescent="0.25">
      <c r="A1720" s="60" t="str">
        <f>'AU2017-EDB (Adjusted)'!A1730</f>
        <v>Holmwood</v>
      </c>
      <c r="B1720" s="60" t="str">
        <f>'AU2017-EDB (Adjusted)'!E1730</f>
        <v>Orion NZ</v>
      </c>
      <c r="C1720" s="60" t="str">
        <f>IFERROR('AU2017-EDB (Adjusted)'!F1730,)</f>
        <v>Christchurch city</v>
      </c>
      <c r="D1720" s="65">
        <f>IFERROR('AU2017-EDB (Adjusted)'!H1730,)</f>
        <v>2310</v>
      </c>
      <c r="E1720" s="65">
        <f>IFERROR('AU2017-EDB (Adjusted)'!I1730,)</f>
        <v>2320</v>
      </c>
      <c r="F1720" s="65">
        <f>IFERROR('AU2017-EDB (Adjusted)'!J1730,)</f>
        <v>2340</v>
      </c>
    </row>
    <row r="1721" spans="1:6" x14ac:dyDescent="0.25">
      <c r="A1721" s="60" t="str">
        <f>'AU2017-EDB (Adjusted)'!A1731</f>
        <v>Fendalton</v>
      </c>
      <c r="B1721" s="60" t="str">
        <f>'AU2017-EDB (Adjusted)'!E1731</f>
        <v>Orion NZ</v>
      </c>
      <c r="C1721" s="60" t="str">
        <f>IFERROR('AU2017-EDB (Adjusted)'!F1731,)</f>
        <v>Christchurch city</v>
      </c>
      <c r="D1721" s="65">
        <f>IFERROR('AU2017-EDB (Adjusted)'!H1731,)</f>
        <v>3110</v>
      </c>
      <c r="E1721" s="65">
        <f>IFERROR('AU2017-EDB (Adjusted)'!I1731,)</f>
        <v>3160</v>
      </c>
      <c r="F1721" s="65">
        <f>IFERROR('AU2017-EDB (Adjusted)'!J1731,)</f>
        <v>3220</v>
      </c>
    </row>
    <row r="1722" spans="1:6" x14ac:dyDescent="0.25">
      <c r="A1722" s="60" t="str">
        <f>'AU2017-EDB (Adjusted)'!A1732</f>
        <v>Deans Bush</v>
      </c>
      <c r="B1722" s="60" t="str">
        <f>'AU2017-EDB (Adjusted)'!E1732</f>
        <v>Orion NZ</v>
      </c>
      <c r="C1722" s="60" t="str">
        <f>IFERROR('AU2017-EDB (Adjusted)'!F1732,)</f>
        <v>Christchurch city</v>
      </c>
      <c r="D1722" s="65">
        <f>IFERROR('AU2017-EDB (Adjusted)'!H1732,)</f>
        <v>1730</v>
      </c>
      <c r="E1722" s="65">
        <f>IFERROR('AU2017-EDB (Adjusted)'!I1732,)</f>
        <v>1740</v>
      </c>
      <c r="F1722" s="65">
        <f>IFERROR('AU2017-EDB (Adjusted)'!J1732,)</f>
        <v>1750</v>
      </c>
    </row>
    <row r="1723" spans="1:6" x14ac:dyDescent="0.25">
      <c r="A1723" s="60" t="str">
        <f>'AU2017-EDB (Adjusted)'!A1733</f>
        <v>Hawthornden</v>
      </c>
      <c r="B1723" s="60" t="str">
        <f>'AU2017-EDB (Adjusted)'!E1733</f>
        <v>Orion NZ</v>
      </c>
      <c r="C1723" s="60" t="str">
        <f>IFERROR('AU2017-EDB (Adjusted)'!F1733,)</f>
        <v>Christchurch city</v>
      </c>
      <c r="D1723" s="65">
        <f>IFERROR('AU2017-EDB (Adjusted)'!H1733,)</f>
        <v>3370</v>
      </c>
      <c r="E1723" s="65">
        <f>IFERROR('AU2017-EDB (Adjusted)'!I1733,)</f>
        <v>3420</v>
      </c>
      <c r="F1723" s="65">
        <f>IFERROR('AU2017-EDB (Adjusted)'!J1733,)</f>
        <v>3480</v>
      </c>
    </row>
    <row r="1724" spans="1:6" x14ac:dyDescent="0.25">
      <c r="A1724" s="60" t="str">
        <f>'AU2017-EDB (Adjusted)'!A1734</f>
        <v>Papanui</v>
      </c>
      <c r="B1724" s="60" t="str">
        <f>'AU2017-EDB (Adjusted)'!E1734</f>
        <v>Orion NZ</v>
      </c>
      <c r="C1724" s="60" t="str">
        <f>IFERROR('AU2017-EDB (Adjusted)'!F1734,)</f>
        <v>Christchurch city</v>
      </c>
      <c r="D1724" s="65">
        <f>IFERROR('AU2017-EDB (Adjusted)'!H1734,)</f>
        <v>3880</v>
      </c>
      <c r="E1724" s="65">
        <f>IFERROR('AU2017-EDB (Adjusted)'!I1734,)</f>
        <v>3910</v>
      </c>
      <c r="F1724" s="65">
        <f>IFERROR('AU2017-EDB (Adjusted)'!J1734,)</f>
        <v>3940</v>
      </c>
    </row>
    <row r="1725" spans="1:6" x14ac:dyDescent="0.25">
      <c r="A1725" s="60" t="str">
        <f>'AU2017-EDB (Adjusted)'!A1735</f>
        <v>Westburn</v>
      </c>
      <c r="B1725" s="60" t="str">
        <f>'AU2017-EDB (Adjusted)'!E1735</f>
        <v>Orion NZ</v>
      </c>
      <c r="C1725" s="60" t="str">
        <f>IFERROR('AU2017-EDB (Adjusted)'!F1735,)</f>
        <v>Christchurch city</v>
      </c>
      <c r="D1725" s="65">
        <f>IFERROR('AU2017-EDB (Adjusted)'!H1735,)</f>
        <v>3140</v>
      </c>
      <c r="E1725" s="65">
        <f>IFERROR('AU2017-EDB (Adjusted)'!I1735,)</f>
        <v>3140</v>
      </c>
      <c r="F1725" s="65">
        <f>IFERROR('AU2017-EDB (Adjusted)'!J1735,)</f>
        <v>3160</v>
      </c>
    </row>
    <row r="1726" spans="1:6" x14ac:dyDescent="0.25">
      <c r="A1726" s="60" t="str">
        <f>'AU2017-EDB (Adjusted)'!A1736</f>
        <v>Avonhead West</v>
      </c>
      <c r="B1726" s="60" t="str">
        <f>'AU2017-EDB (Adjusted)'!E1736</f>
        <v>Orion NZ</v>
      </c>
      <c r="C1726" s="60" t="str">
        <f>IFERROR('AU2017-EDB (Adjusted)'!F1736,)</f>
        <v>Christchurch city</v>
      </c>
      <c r="D1726" s="65">
        <f>IFERROR('AU2017-EDB (Adjusted)'!H1736,)</f>
        <v>3310</v>
      </c>
      <c r="E1726" s="65">
        <f>IFERROR('AU2017-EDB (Adjusted)'!I1736,)</f>
        <v>3370</v>
      </c>
      <c r="F1726" s="65">
        <f>IFERROR('AU2017-EDB (Adjusted)'!J1736,)</f>
        <v>3440</v>
      </c>
    </row>
    <row r="1727" spans="1:6" x14ac:dyDescent="0.25">
      <c r="A1727" s="60" t="str">
        <f>'AU2017-EDB (Adjusted)'!A1737</f>
        <v>Avonhead</v>
      </c>
      <c r="B1727" s="60" t="str">
        <f>'AU2017-EDB (Adjusted)'!E1737</f>
        <v>Orion NZ</v>
      </c>
      <c r="C1727" s="60" t="str">
        <f>IFERROR('AU2017-EDB (Adjusted)'!F1737,)</f>
        <v>Christchurch city</v>
      </c>
      <c r="D1727" s="65">
        <f>IFERROR('AU2017-EDB (Adjusted)'!H1737,)</f>
        <v>3960</v>
      </c>
      <c r="E1727" s="65">
        <f>IFERROR('AU2017-EDB (Adjusted)'!I1737,)</f>
        <v>4020</v>
      </c>
      <c r="F1727" s="65">
        <f>IFERROR('AU2017-EDB (Adjusted)'!J1737,)</f>
        <v>4090</v>
      </c>
    </row>
    <row r="1728" spans="1:6" x14ac:dyDescent="0.25">
      <c r="A1728" s="60" t="str">
        <f>'AU2017-EDB (Adjusted)'!A1738</f>
        <v>Ilam</v>
      </c>
      <c r="B1728" s="60" t="str">
        <f>'AU2017-EDB (Adjusted)'!E1738</f>
        <v>Orion NZ</v>
      </c>
      <c r="C1728" s="60" t="str">
        <f>IFERROR('AU2017-EDB (Adjusted)'!F1738,)</f>
        <v>Christchurch city</v>
      </c>
      <c r="D1728" s="65">
        <f>IFERROR('AU2017-EDB (Adjusted)'!H1738,)</f>
        <v>5690</v>
      </c>
      <c r="E1728" s="65">
        <f>IFERROR('AU2017-EDB (Adjusted)'!I1738,)</f>
        <v>5770</v>
      </c>
      <c r="F1728" s="65">
        <f>IFERROR('AU2017-EDB (Adjusted)'!J1738,)</f>
        <v>5850</v>
      </c>
    </row>
    <row r="1729" spans="1:6" x14ac:dyDescent="0.25">
      <c r="A1729" s="60" t="str">
        <f>'AU2017-EDB (Adjusted)'!A1739</f>
        <v>Upper Riccarton</v>
      </c>
      <c r="B1729" s="60" t="str">
        <f>'AU2017-EDB (Adjusted)'!E1739</f>
        <v>Orion NZ</v>
      </c>
      <c r="C1729" s="60" t="str">
        <f>IFERROR('AU2017-EDB (Adjusted)'!F1739,)</f>
        <v>Christchurch city</v>
      </c>
      <c r="D1729" s="65">
        <f>IFERROR('AU2017-EDB (Adjusted)'!H1739,)</f>
        <v>3360</v>
      </c>
      <c r="E1729" s="65">
        <f>IFERROR('AU2017-EDB (Adjusted)'!I1739,)</f>
        <v>3480</v>
      </c>
      <c r="F1729" s="65">
        <f>IFERROR('AU2017-EDB (Adjusted)'!J1739,)</f>
        <v>3590</v>
      </c>
    </row>
    <row r="1730" spans="1:6" x14ac:dyDescent="0.25">
      <c r="A1730" s="60" t="str">
        <f>'AU2017-EDB (Adjusted)'!A1740</f>
        <v>Wharenui</v>
      </c>
      <c r="B1730" s="60" t="str">
        <f>'AU2017-EDB (Adjusted)'!E1740</f>
        <v>Orion NZ</v>
      </c>
      <c r="C1730" s="60" t="str">
        <f>IFERROR('AU2017-EDB (Adjusted)'!F1740,)</f>
        <v>Christchurch city</v>
      </c>
      <c r="D1730" s="65">
        <f>IFERROR('AU2017-EDB (Adjusted)'!H1740,)</f>
        <v>2850</v>
      </c>
      <c r="E1730" s="65">
        <f>IFERROR('AU2017-EDB (Adjusted)'!I1740,)</f>
        <v>2890</v>
      </c>
      <c r="F1730" s="65">
        <f>IFERROR('AU2017-EDB (Adjusted)'!J1740,)</f>
        <v>2940</v>
      </c>
    </row>
    <row r="1731" spans="1:6" x14ac:dyDescent="0.25">
      <c r="A1731" s="60" t="str">
        <f>'AU2017-EDB (Adjusted)'!A1741</f>
        <v>Middleton</v>
      </c>
      <c r="B1731" s="60" t="str">
        <f>'AU2017-EDB (Adjusted)'!E1741</f>
        <v>Orion NZ</v>
      </c>
      <c r="C1731" s="60" t="str">
        <f>IFERROR('AU2017-EDB (Adjusted)'!F1741,)</f>
        <v>Christchurch city</v>
      </c>
      <c r="D1731" s="65">
        <f>IFERROR('AU2017-EDB (Adjusted)'!H1741,)</f>
        <v>2040</v>
      </c>
      <c r="E1731" s="65">
        <f>IFERROR('AU2017-EDB (Adjusted)'!I1741,)</f>
        <v>2090</v>
      </c>
      <c r="F1731" s="65">
        <f>IFERROR('AU2017-EDB (Adjusted)'!J1741,)</f>
        <v>2160</v>
      </c>
    </row>
    <row r="1732" spans="1:6" x14ac:dyDescent="0.25">
      <c r="A1732" s="60" t="str">
        <f>'AU2017-EDB (Adjusted)'!A1742</f>
        <v>Belfast</v>
      </c>
      <c r="B1732" s="60" t="str">
        <f>'AU2017-EDB (Adjusted)'!E1742</f>
        <v>Orion NZ</v>
      </c>
      <c r="C1732" s="60" t="str">
        <f>IFERROR('AU2017-EDB (Adjusted)'!F1742,)</f>
        <v>Christchurch city</v>
      </c>
      <c r="D1732" s="65">
        <f>IFERROR('AU2017-EDB (Adjusted)'!H1742,)</f>
        <v>5110</v>
      </c>
      <c r="E1732" s="65">
        <f>IFERROR('AU2017-EDB (Adjusted)'!I1742,)</f>
        <v>5800</v>
      </c>
      <c r="F1732" s="65">
        <f>IFERROR('AU2017-EDB (Adjusted)'!J1742,)</f>
        <v>6510</v>
      </c>
    </row>
    <row r="1733" spans="1:6" x14ac:dyDescent="0.25">
      <c r="A1733" s="60" t="str">
        <f>'AU2017-EDB (Adjusted)'!A1743</f>
        <v>Travis Wetland</v>
      </c>
      <c r="B1733" s="60" t="str">
        <f>'AU2017-EDB (Adjusted)'!E1743</f>
        <v>Orion NZ</v>
      </c>
      <c r="C1733" s="60" t="str">
        <f>IFERROR('AU2017-EDB (Adjusted)'!F1743,)</f>
        <v>Christchurch city</v>
      </c>
      <c r="D1733" s="65">
        <f>IFERROR('AU2017-EDB (Adjusted)'!H1743,)</f>
        <v>5450</v>
      </c>
      <c r="E1733" s="65">
        <f>IFERROR('AU2017-EDB (Adjusted)'!I1743,)</f>
        <v>5540</v>
      </c>
      <c r="F1733" s="65">
        <f>IFERROR('AU2017-EDB (Adjusted)'!J1743,)</f>
        <v>5620</v>
      </c>
    </row>
    <row r="1734" spans="1:6" x14ac:dyDescent="0.25">
      <c r="A1734" s="60" t="str">
        <f>'AU2017-EDB (Adjusted)'!A1744</f>
        <v>Mairehau North</v>
      </c>
      <c r="B1734" s="60" t="str">
        <f>'AU2017-EDB (Adjusted)'!E1744</f>
        <v>Orion NZ</v>
      </c>
      <c r="C1734" s="60" t="str">
        <f>IFERROR('AU2017-EDB (Adjusted)'!F1744,)</f>
        <v>Christchurch city</v>
      </c>
      <c r="D1734" s="65">
        <f>IFERROR('AU2017-EDB (Adjusted)'!H1744,)</f>
        <v>2220</v>
      </c>
      <c r="E1734" s="65">
        <f>IFERROR('AU2017-EDB (Adjusted)'!I1744,)</f>
        <v>2240</v>
      </c>
      <c r="F1734" s="65">
        <f>IFERROR('AU2017-EDB (Adjusted)'!J1744,)</f>
        <v>2280</v>
      </c>
    </row>
    <row r="1735" spans="1:6" x14ac:dyDescent="0.25">
      <c r="A1735" s="60" t="str">
        <f>'AU2017-EDB (Adjusted)'!A1745</f>
        <v>Highfield Park</v>
      </c>
      <c r="B1735" s="60" t="str">
        <f>'AU2017-EDB (Adjusted)'!E1745</f>
        <v>Orion NZ</v>
      </c>
      <c r="C1735" s="60" t="str">
        <f>IFERROR('AU2017-EDB (Adjusted)'!F1745,)</f>
        <v>Christchurch city</v>
      </c>
      <c r="D1735" s="65">
        <f>IFERROR('AU2017-EDB (Adjusted)'!H1745,)</f>
        <v>920</v>
      </c>
      <c r="E1735" s="65">
        <f>IFERROR('AU2017-EDB (Adjusted)'!I1745,)</f>
        <v>1010</v>
      </c>
      <c r="F1735" s="65">
        <f>IFERROR('AU2017-EDB (Adjusted)'!J1745,)</f>
        <v>1850</v>
      </c>
    </row>
    <row r="1736" spans="1:6" x14ac:dyDescent="0.25">
      <c r="A1736" s="60" t="str">
        <f>'AU2017-EDB (Adjusted)'!A1746</f>
        <v>Prestons</v>
      </c>
      <c r="B1736" s="60" t="str">
        <f>'AU2017-EDB (Adjusted)'!E1746</f>
        <v>Orion NZ</v>
      </c>
      <c r="C1736" s="60" t="str">
        <f>IFERROR('AU2017-EDB (Adjusted)'!F1746,)</f>
        <v>Christchurch city</v>
      </c>
      <c r="D1736" s="65">
        <f>IFERROR('AU2017-EDB (Adjusted)'!H1746,)</f>
        <v>2820</v>
      </c>
      <c r="E1736" s="65">
        <f>IFERROR('AU2017-EDB (Adjusted)'!I1746,)</f>
        <v>4380</v>
      </c>
      <c r="F1736" s="65">
        <f>IFERROR('AU2017-EDB (Adjusted)'!J1746,)</f>
        <v>5150</v>
      </c>
    </row>
    <row r="1737" spans="1:6" x14ac:dyDescent="0.25">
      <c r="A1737" s="60" t="str">
        <f>'AU2017-EDB (Adjusted)'!A1747</f>
        <v>Parklands</v>
      </c>
      <c r="B1737" s="60" t="str">
        <f>'AU2017-EDB (Adjusted)'!E1747</f>
        <v>Orion NZ</v>
      </c>
      <c r="C1737" s="60" t="str">
        <f>IFERROR('AU2017-EDB (Adjusted)'!F1747,)</f>
        <v>Christchurch city</v>
      </c>
      <c r="D1737" s="65">
        <f>IFERROR('AU2017-EDB (Adjusted)'!H1747,)</f>
        <v>5130</v>
      </c>
      <c r="E1737" s="65">
        <f>IFERROR('AU2017-EDB (Adjusted)'!I1747,)</f>
        <v>5140</v>
      </c>
      <c r="F1737" s="65">
        <f>IFERROR('AU2017-EDB (Adjusted)'!J1747,)</f>
        <v>5160</v>
      </c>
    </row>
    <row r="1738" spans="1:6" x14ac:dyDescent="0.25">
      <c r="A1738" s="60" t="str">
        <f>'AU2017-EDB (Adjusted)'!A1748</f>
        <v>Aorangi</v>
      </c>
      <c r="B1738" s="60" t="str">
        <f>'AU2017-EDB (Adjusted)'!E1748</f>
        <v>Orion NZ</v>
      </c>
      <c r="C1738" s="60" t="str">
        <f>IFERROR('AU2017-EDB (Adjusted)'!F1748,)</f>
        <v>Christchurch city</v>
      </c>
      <c r="D1738" s="65">
        <f>IFERROR('AU2017-EDB (Adjusted)'!H1748,)</f>
        <v>5930</v>
      </c>
      <c r="E1738" s="65">
        <f>IFERROR('AU2017-EDB (Adjusted)'!I1748,)</f>
        <v>6030</v>
      </c>
      <c r="F1738" s="65">
        <f>IFERROR('AU2017-EDB (Adjusted)'!J1748,)</f>
        <v>6100</v>
      </c>
    </row>
    <row r="1739" spans="1:6" x14ac:dyDescent="0.25">
      <c r="A1739" s="60" t="str">
        <f>'AU2017-EDB (Adjusted)'!A1749</f>
        <v>Mona Vale</v>
      </c>
      <c r="B1739" s="60" t="str">
        <f>'AU2017-EDB (Adjusted)'!E1749</f>
        <v>Orion NZ</v>
      </c>
      <c r="C1739" s="60" t="str">
        <f>IFERROR('AU2017-EDB (Adjusted)'!F1749,)</f>
        <v>Christchurch city</v>
      </c>
      <c r="D1739" s="65">
        <f>IFERROR('AU2017-EDB (Adjusted)'!H1749,)</f>
        <v>2520</v>
      </c>
      <c r="E1739" s="65">
        <f>IFERROR('AU2017-EDB (Adjusted)'!I1749,)</f>
        <v>2570</v>
      </c>
      <c r="F1739" s="65">
        <f>IFERROR('AU2017-EDB (Adjusted)'!J1749,)</f>
        <v>2630</v>
      </c>
    </row>
    <row r="1740" spans="1:6" x14ac:dyDescent="0.25">
      <c r="A1740" s="60" t="str">
        <f>'AU2017-EDB (Adjusted)'!A1750</f>
        <v>Riccarton West</v>
      </c>
      <c r="B1740" s="60" t="str">
        <f>'AU2017-EDB (Adjusted)'!E1750</f>
        <v>Orion NZ</v>
      </c>
      <c r="C1740" s="60" t="str">
        <f>IFERROR('AU2017-EDB (Adjusted)'!F1750,)</f>
        <v>Christchurch city</v>
      </c>
      <c r="D1740" s="65">
        <f>IFERROR('AU2017-EDB (Adjusted)'!H1750,)</f>
        <v>3510</v>
      </c>
      <c r="E1740" s="65">
        <f>IFERROR('AU2017-EDB (Adjusted)'!I1750,)</f>
        <v>3550</v>
      </c>
      <c r="F1740" s="65">
        <f>IFERROR('AU2017-EDB (Adjusted)'!J1750,)</f>
        <v>3590</v>
      </c>
    </row>
    <row r="1741" spans="1:6" x14ac:dyDescent="0.25">
      <c r="A1741" s="60" t="str">
        <f>'AU2017-EDB (Adjusted)'!A1751</f>
        <v>Riccarton</v>
      </c>
      <c r="B1741" s="60" t="str">
        <f>'AU2017-EDB (Adjusted)'!E1751</f>
        <v>Orion NZ</v>
      </c>
      <c r="C1741" s="60" t="str">
        <f>IFERROR('AU2017-EDB (Adjusted)'!F1751,)</f>
        <v>Christchurch city</v>
      </c>
      <c r="D1741" s="65">
        <f>IFERROR('AU2017-EDB (Adjusted)'!H1751,)</f>
        <v>5030</v>
      </c>
      <c r="E1741" s="65">
        <f>IFERROR('AU2017-EDB (Adjusted)'!I1751,)</f>
        <v>5190</v>
      </c>
      <c r="F1741" s="65">
        <f>IFERROR('AU2017-EDB (Adjusted)'!J1751,)</f>
        <v>5350</v>
      </c>
    </row>
    <row r="1742" spans="1:6" x14ac:dyDescent="0.25">
      <c r="A1742" s="60" t="str">
        <f>'AU2017-EDB (Adjusted)'!A1752</f>
        <v>Riccarton South</v>
      </c>
      <c r="B1742" s="60" t="str">
        <f>'AU2017-EDB (Adjusted)'!E1752</f>
        <v>Orion NZ</v>
      </c>
      <c r="C1742" s="60" t="str">
        <f>IFERROR('AU2017-EDB (Adjusted)'!F1752,)</f>
        <v>Christchurch city</v>
      </c>
      <c r="D1742" s="65">
        <f>IFERROR('AU2017-EDB (Adjusted)'!H1752,)</f>
        <v>680</v>
      </c>
      <c r="E1742" s="65">
        <f>IFERROR('AU2017-EDB (Adjusted)'!I1752,)</f>
        <v>710</v>
      </c>
      <c r="F1742" s="65">
        <f>IFERROR('AU2017-EDB (Adjusted)'!J1752,)</f>
        <v>730</v>
      </c>
    </row>
    <row r="1743" spans="1:6" x14ac:dyDescent="0.25">
      <c r="A1743" s="60" t="str">
        <f>'AU2017-EDB (Adjusted)'!A1753</f>
        <v>Strowan</v>
      </c>
      <c r="B1743" s="60" t="str">
        <f>'AU2017-EDB (Adjusted)'!E1753</f>
        <v>Orion NZ</v>
      </c>
      <c r="C1743" s="60" t="str">
        <f>IFERROR('AU2017-EDB (Adjusted)'!F1753,)</f>
        <v>Christchurch city</v>
      </c>
      <c r="D1743" s="65">
        <f>IFERROR('AU2017-EDB (Adjusted)'!H1753,)</f>
        <v>4010</v>
      </c>
      <c r="E1743" s="65">
        <f>IFERROR('AU2017-EDB (Adjusted)'!I1753,)</f>
        <v>4060</v>
      </c>
      <c r="F1743" s="65">
        <f>IFERROR('AU2017-EDB (Adjusted)'!J1753,)</f>
        <v>4110</v>
      </c>
    </row>
    <row r="1744" spans="1:6" x14ac:dyDescent="0.25">
      <c r="A1744" s="60" t="str">
        <f>'AU2017-EDB (Adjusted)'!A1754</f>
        <v>Merivale</v>
      </c>
      <c r="B1744" s="60" t="str">
        <f>'AU2017-EDB (Adjusted)'!E1754</f>
        <v>Orion NZ</v>
      </c>
      <c r="C1744" s="60" t="str">
        <f>IFERROR('AU2017-EDB (Adjusted)'!F1754,)</f>
        <v>Christchurch city</v>
      </c>
      <c r="D1744" s="65">
        <f>IFERROR('AU2017-EDB (Adjusted)'!H1754,)</f>
        <v>2870</v>
      </c>
      <c r="E1744" s="65">
        <f>IFERROR('AU2017-EDB (Adjusted)'!I1754,)</f>
        <v>2920</v>
      </c>
      <c r="F1744" s="65">
        <f>IFERROR('AU2017-EDB (Adjusted)'!J1754,)</f>
        <v>2960</v>
      </c>
    </row>
    <row r="1745" spans="1:6" x14ac:dyDescent="0.25">
      <c r="A1745" s="60" t="str">
        <f>'AU2017-EDB (Adjusted)'!A1755</f>
        <v>Cashmere West</v>
      </c>
      <c r="B1745" s="60" t="str">
        <f>'AU2017-EDB (Adjusted)'!E1755</f>
        <v>Orion NZ</v>
      </c>
      <c r="C1745" s="60" t="str">
        <f>IFERROR('AU2017-EDB (Adjusted)'!F1755,)</f>
        <v>Christchurch city</v>
      </c>
      <c r="D1745" s="65">
        <f>IFERROR('AU2017-EDB (Adjusted)'!H1755,)</f>
        <v>3360</v>
      </c>
      <c r="E1745" s="65">
        <f>IFERROR('AU2017-EDB (Adjusted)'!I1755,)</f>
        <v>3470</v>
      </c>
      <c r="F1745" s="65">
        <f>IFERROR('AU2017-EDB (Adjusted)'!J1755,)</f>
        <v>3580</v>
      </c>
    </row>
    <row r="1746" spans="1:6" x14ac:dyDescent="0.25">
      <c r="A1746" s="60" t="str">
        <f>'AU2017-EDB (Adjusted)'!A1756</f>
        <v>Rutland</v>
      </c>
      <c r="B1746" s="60" t="str">
        <f>'AU2017-EDB (Adjusted)'!E1756</f>
        <v>Orion NZ</v>
      </c>
      <c r="C1746" s="60" t="str">
        <f>IFERROR('AU2017-EDB (Adjusted)'!F1756,)</f>
        <v>Christchurch city</v>
      </c>
      <c r="D1746" s="65">
        <f>IFERROR('AU2017-EDB (Adjusted)'!H1756,)</f>
        <v>5380</v>
      </c>
      <c r="E1746" s="65">
        <f>IFERROR('AU2017-EDB (Adjusted)'!I1756,)</f>
        <v>5400</v>
      </c>
      <c r="F1746" s="65">
        <f>IFERROR('AU2017-EDB (Adjusted)'!J1756,)</f>
        <v>5430</v>
      </c>
    </row>
    <row r="1747" spans="1:6" x14ac:dyDescent="0.25">
      <c r="A1747" s="60" t="str">
        <f>'AU2017-EDB (Adjusted)'!A1757</f>
        <v>Cashmere East</v>
      </c>
      <c r="B1747" s="60" t="str">
        <f>'AU2017-EDB (Adjusted)'!E1757</f>
        <v>Orion NZ</v>
      </c>
      <c r="C1747" s="60" t="str">
        <f>IFERROR('AU2017-EDB (Adjusted)'!F1757,)</f>
        <v>Christchurch city</v>
      </c>
      <c r="D1747" s="65">
        <f>IFERROR('AU2017-EDB (Adjusted)'!H1757,)</f>
        <v>4060</v>
      </c>
      <c r="E1747" s="65">
        <f>IFERROR('AU2017-EDB (Adjusted)'!I1757,)</f>
        <v>4090</v>
      </c>
      <c r="F1747" s="65">
        <f>IFERROR('AU2017-EDB (Adjusted)'!J1757,)</f>
        <v>4110</v>
      </c>
    </row>
    <row r="1748" spans="1:6" x14ac:dyDescent="0.25">
      <c r="A1748" s="60" t="str">
        <f>'AU2017-EDB (Adjusted)'!A1758</f>
        <v>Rapaki Track</v>
      </c>
      <c r="B1748" s="60" t="str">
        <f>'AU2017-EDB (Adjusted)'!E1758</f>
        <v>Orion NZ</v>
      </c>
      <c r="C1748" s="60" t="str">
        <f>IFERROR('AU2017-EDB (Adjusted)'!F1758,)</f>
        <v>Christchurch city</v>
      </c>
      <c r="D1748" s="65">
        <f>IFERROR('AU2017-EDB (Adjusted)'!H1758,)</f>
        <v>1500</v>
      </c>
      <c r="E1748" s="65">
        <f>IFERROR('AU2017-EDB (Adjusted)'!I1758,)</f>
        <v>1530</v>
      </c>
      <c r="F1748" s="65">
        <f>IFERROR('AU2017-EDB (Adjusted)'!J1758,)</f>
        <v>1550</v>
      </c>
    </row>
    <row r="1749" spans="1:6" x14ac:dyDescent="0.25">
      <c r="A1749" s="60" t="str">
        <f>'AU2017-EDB (Adjusted)'!A1759</f>
        <v>Heathcote Valley</v>
      </c>
      <c r="B1749" s="60" t="str">
        <f>'AU2017-EDB (Adjusted)'!E1759</f>
        <v>Orion NZ</v>
      </c>
      <c r="C1749" s="60" t="str">
        <f>IFERROR('AU2017-EDB (Adjusted)'!F1759,)</f>
        <v>Christchurch city</v>
      </c>
      <c r="D1749" s="65">
        <f>IFERROR('AU2017-EDB (Adjusted)'!H1759,)</f>
        <v>2210</v>
      </c>
      <c r="E1749" s="65">
        <f>IFERROR('AU2017-EDB (Adjusted)'!I1759,)</f>
        <v>2250</v>
      </c>
      <c r="F1749" s="65">
        <f>IFERROR('AU2017-EDB (Adjusted)'!J1759,)</f>
        <v>2290</v>
      </c>
    </row>
    <row r="1750" spans="1:6" x14ac:dyDescent="0.25">
      <c r="A1750" s="60" t="str">
        <f>'AU2017-EDB (Adjusted)'!A1760</f>
        <v>Hagley Park</v>
      </c>
      <c r="B1750" s="60" t="str">
        <f>'AU2017-EDB (Adjusted)'!E1760</f>
        <v>Orion NZ</v>
      </c>
      <c r="C1750" s="60" t="str">
        <f>IFERROR('AU2017-EDB (Adjusted)'!F1760,)</f>
        <v>Christchurch city</v>
      </c>
      <c r="D1750" s="65">
        <f>IFERROR('AU2017-EDB (Adjusted)'!H1760,)</f>
        <v>1190</v>
      </c>
      <c r="E1750" s="65">
        <f>IFERROR('AU2017-EDB (Adjusted)'!I1760,)</f>
        <v>1680</v>
      </c>
      <c r="F1750" s="65">
        <f>IFERROR('AU2017-EDB (Adjusted)'!J1760,)</f>
        <v>1930</v>
      </c>
    </row>
    <row r="1751" spans="1:6" x14ac:dyDescent="0.25">
      <c r="A1751" s="60" t="str">
        <f>'AU2017-EDB (Adjusted)'!A1761</f>
        <v>Avon Loop</v>
      </c>
      <c r="B1751" s="60" t="str">
        <f>'AU2017-EDB (Adjusted)'!E1761</f>
        <v>Orion NZ</v>
      </c>
      <c r="C1751" s="60" t="str">
        <f>IFERROR('AU2017-EDB (Adjusted)'!F1761,)</f>
        <v>Christchurch city</v>
      </c>
      <c r="D1751" s="65">
        <f>IFERROR('AU2017-EDB (Adjusted)'!H1761,)</f>
        <v>4610</v>
      </c>
      <c r="E1751" s="65">
        <f>IFERROR('AU2017-EDB (Adjusted)'!I1761,)</f>
        <v>7250</v>
      </c>
      <c r="F1751" s="65">
        <f>IFERROR('AU2017-EDB (Adjusted)'!J1761,)</f>
        <v>7940</v>
      </c>
    </row>
    <row r="1752" spans="1:6" x14ac:dyDescent="0.25">
      <c r="A1752" s="60" t="str">
        <f>'AU2017-EDB (Adjusted)'!A1762</f>
        <v>Shirley West</v>
      </c>
      <c r="B1752" s="60" t="str">
        <f>'AU2017-EDB (Adjusted)'!E1762</f>
        <v>Orion NZ</v>
      </c>
      <c r="C1752" s="60" t="str">
        <f>IFERROR('AU2017-EDB (Adjusted)'!F1762,)</f>
        <v>Christchurch city</v>
      </c>
      <c r="D1752" s="65">
        <f>IFERROR('AU2017-EDB (Adjusted)'!H1762,)</f>
        <v>3990</v>
      </c>
      <c r="E1752" s="65">
        <f>IFERROR('AU2017-EDB (Adjusted)'!I1762,)</f>
        <v>4020</v>
      </c>
      <c r="F1752" s="65">
        <f>IFERROR('AU2017-EDB (Adjusted)'!J1762,)</f>
        <v>4030</v>
      </c>
    </row>
    <row r="1753" spans="1:6" x14ac:dyDescent="0.25">
      <c r="A1753" s="60" t="str">
        <f>'AU2017-EDB (Adjusted)'!A1763</f>
        <v>Shirley East</v>
      </c>
      <c r="B1753" s="60" t="str">
        <f>'AU2017-EDB (Adjusted)'!E1763</f>
        <v>Orion NZ</v>
      </c>
      <c r="C1753" s="60" t="str">
        <f>IFERROR('AU2017-EDB (Adjusted)'!F1763,)</f>
        <v>Christchurch city</v>
      </c>
      <c r="D1753" s="65">
        <f>IFERROR('AU2017-EDB (Adjusted)'!H1763,)</f>
        <v>3670</v>
      </c>
      <c r="E1753" s="65">
        <f>IFERROR('AU2017-EDB (Adjusted)'!I1763,)</f>
        <v>3730</v>
      </c>
      <c r="F1753" s="65">
        <f>IFERROR('AU2017-EDB (Adjusted)'!J1763,)</f>
        <v>3800</v>
      </c>
    </row>
    <row r="1754" spans="1:6" x14ac:dyDescent="0.25">
      <c r="A1754" s="60" t="str">
        <f>'AU2017-EDB (Adjusted)'!A1764</f>
        <v>Burwood</v>
      </c>
      <c r="B1754" s="60" t="str">
        <f>'AU2017-EDB (Adjusted)'!E1764</f>
        <v>Orion NZ</v>
      </c>
      <c r="C1754" s="60" t="str">
        <f>IFERROR('AU2017-EDB (Adjusted)'!F1764,)</f>
        <v>Christchurch city</v>
      </c>
      <c r="D1754" s="65">
        <f>IFERROR('AU2017-EDB (Adjusted)'!H1764,)</f>
        <v>1110</v>
      </c>
      <c r="E1754" s="65">
        <f>IFERROR('AU2017-EDB (Adjusted)'!I1764,)</f>
        <v>1110</v>
      </c>
      <c r="F1754" s="65">
        <f>IFERROR('AU2017-EDB (Adjusted)'!J1764,)</f>
        <v>1110</v>
      </c>
    </row>
    <row r="1755" spans="1:6" x14ac:dyDescent="0.25">
      <c r="A1755" s="60" t="str">
        <f>'AU2017-EDB (Adjusted)'!A1765</f>
        <v>Dallington</v>
      </c>
      <c r="B1755" s="60" t="str">
        <f>'AU2017-EDB (Adjusted)'!E1765</f>
        <v>Orion NZ</v>
      </c>
      <c r="C1755" s="60" t="str">
        <f>IFERROR('AU2017-EDB (Adjusted)'!F1765,)</f>
        <v>Christchurch city</v>
      </c>
      <c r="D1755" s="65">
        <f>IFERROR('AU2017-EDB (Adjusted)'!H1765,)</f>
        <v>1980</v>
      </c>
      <c r="E1755" s="65">
        <f>IFERROR('AU2017-EDB (Adjusted)'!I1765,)</f>
        <v>1970</v>
      </c>
      <c r="F1755" s="65">
        <f>IFERROR('AU2017-EDB (Adjusted)'!J1765,)</f>
        <v>1970</v>
      </c>
    </row>
    <row r="1756" spans="1:6" x14ac:dyDescent="0.25">
      <c r="A1756" s="60" t="str">
        <f>'AU2017-EDB (Adjusted)'!A1766</f>
        <v>Avondale</v>
      </c>
      <c r="B1756" s="60" t="str">
        <f>'AU2017-EDB (Adjusted)'!E1766</f>
        <v>Orion NZ</v>
      </c>
      <c r="C1756" s="60" t="str">
        <f>IFERROR('AU2017-EDB (Adjusted)'!F1766,)</f>
        <v>Christchurch city</v>
      </c>
      <c r="D1756" s="65">
        <f>IFERROR('AU2017-EDB (Adjusted)'!H1766,)</f>
        <v>2780</v>
      </c>
      <c r="E1756" s="65">
        <f>IFERROR('AU2017-EDB (Adjusted)'!I1766,)</f>
        <v>2800</v>
      </c>
      <c r="F1756" s="65">
        <f>IFERROR('AU2017-EDB (Adjusted)'!J1766,)</f>
        <v>2830</v>
      </c>
    </row>
    <row r="1757" spans="1:6" x14ac:dyDescent="0.25">
      <c r="A1757" s="60" t="str">
        <f>'AU2017-EDB (Adjusted)'!A1767</f>
        <v>Wainoni</v>
      </c>
      <c r="B1757" s="60" t="str">
        <f>'AU2017-EDB (Adjusted)'!E1767</f>
        <v>Orion NZ</v>
      </c>
      <c r="C1757" s="60" t="str">
        <f>IFERROR('AU2017-EDB (Adjusted)'!F1767,)</f>
        <v>Christchurch city</v>
      </c>
      <c r="D1757" s="65">
        <f>IFERROR('AU2017-EDB (Adjusted)'!H1767,)</f>
        <v>2930</v>
      </c>
      <c r="E1757" s="65">
        <f>IFERROR('AU2017-EDB (Adjusted)'!I1767,)</f>
        <v>2970</v>
      </c>
      <c r="F1757" s="65">
        <f>IFERROR('AU2017-EDB (Adjusted)'!J1767,)</f>
        <v>3000</v>
      </c>
    </row>
    <row r="1758" spans="1:6" x14ac:dyDescent="0.25">
      <c r="A1758" s="60" t="str">
        <f>'AU2017-EDB (Adjusted)'!A1768</f>
        <v>Aranui</v>
      </c>
      <c r="B1758" s="60" t="str">
        <f>'AU2017-EDB (Adjusted)'!E1768</f>
        <v>Orion NZ</v>
      </c>
      <c r="C1758" s="60" t="str">
        <f>IFERROR('AU2017-EDB (Adjusted)'!F1768,)</f>
        <v>Christchurch city</v>
      </c>
      <c r="D1758" s="65">
        <f>IFERROR('AU2017-EDB (Adjusted)'!H1768,)</f>
        <v>4380</v>
      </c>
      <c r="E1758" s="65">
        <f>IFERROR('AU2017-EDB (Adjusted)'!I1768,)</f>
        <v>4450</v>
      </c>
      <c r="F1758" s="65">
        <f>IFERROR('AU2017-EDB (Adjusted)'!J1768,)</f>
        <v>4520</v>
      </c>
    </row>
    <row r="1759" spans="1:6" x14ac:dyDescent="0.25">
      <c r="A1759" s="60" t="str">
        <f>'AU2017-EDB (Adjusted)'!A1769</f>
        <v>Richmond North</v>
      </c>
      <c r="B1759" s="60" t="str">
        <f>'AU2017-EDB (Adjusted)'!E1769</f>
        <v>Orion NZ</v>
      </c>
      <c r="C1759" s="60" t="str">
        <f>IFERROR('AU2017-EDB (Adjusted)'!F1769,)</f>
        <v>Christchurch city</v>
      </c>
      <c r="D1759" s="65">
        <f>IFERROR('AU2017-EDB (Adjusted)'!H1769,)</f>
        <v>2560</v>
      </c>
      <c r="E1759" s="65">
        <f>IFERROR('AU2017-EDB (Adjusted)'!I1769,)</f>
        <v>2700</v>
      </c>
      <c r="F1759" s="65">
        <f>IFERROR('AU2017-EDB (Adjusted)'!J1769,)</f>
        <v>2830</v>
      </c>
    </row>
    <row r="1760" spans="1:6" x14ac:dyDescent="0.25">
      <c r="A1760" s="60" t="str">
        <f>'AU2017-EDB (Adjusted)'!A1770</f>
        <v>Richmond South</v>
      </c>
      <c r="B1760" s="60" t="str">
        <f>'AU2017-EDB (Adjusted)'!E1770</f>
        <v>Orion NZ</v>
      </c>
      <c r="C1760" s="60" t="str">
        <f>IFERROR('AU2017-EDB (Adjusted)'!F1770,)</f>
        <v>Christchurch city</v>
      </c>
      <c r="D1760" s="65">
        <f>IFERROR('AU2017-EDB (Adjusted)'!H1770,)</f>
        <v>2180</v>
      </c>
      <c r="E1760" s="65">
        <f>IFERROR('AU2017-EDB (Adjusted)'!I1770,)</f>
        <v>2270</v>
      </c>
      <c r="F1760" s="65">
        <f>IFERROR('AU2017-EDB (Adjusted)'!J1770,)</f>
        <v>2350</v>
      </c>
    </row>
    <row r="1761" spans="1:6" x14ac:dyDescent="0.25">
      <c r="A1761" s="60" t="str">
        <f>'AU2017-EDB (Adjusted)'!A1771</f>
        <v>Avonside</v>
      </c>
      <c r="B1761" s="60" t="str">
        <f>'AU2017-EDB (Adjusted)'!E1771</f>
        <v>Orion NZ</v>
      </c>
      <c r="C1761" s="60" t="str">
        <f>IFERROR('AU2017-EDB (Adjusted)'!F1771,)</f>
        <v>Christchurch city</v>
      </c>
      <c r="D1761" s="65">
        <f>IFERROR('AU2017-EDB (Adjusted)'!H1771,)</f>
        <v>1950</v>
      </c>
      <c r="E1761" s="65">
        <f>IFERROR('AU2017-EDB (Adjusted)'!I1771,)</f>
        <v>1960</v>
      </c>
      <c r="F1761" s="65">
        <f>IFERROR('AU2017-EDB (Adjusted)'!J1771,)</f>
        <v>1970</v>
      </c>
    </row>
    <row r="1762" spans="1:6" x14ac:dyDescent="0.25">
      <c r="A1762" s="60" t="str">
        <f>'AU2017-EDB (Adjusted)'!A1772</f>
        <v>Linwood</v>
      </c>
      <c r="B1762" s="60" t="str">
        <f>'AU2017-EDB (Adjusted)'!E1772</f>
        <v>Orion NZ</v>
      </c>
      <c r="C1762" s="60" t="str">
        <f>IFERROR('AU2017-EDB (Adjusted)'!F1772,)</f>
        <v>Christchurch city</v>
      </c>
      <c r="D1762" s="65">
        <f>IFERROR('AU2017-EDB (Adjusted)'!H1772,)</f>
        <v>5100</v>
      </c>
      <c r="E1762" s="65">
        <f>IFERROR('AU2017-EDB (Adjusted)'!I1772,)</f>
        <v>5170</v>
      </c>
      <c r="F1762" s="65">
        <f>IFERROR('AU2017-EDB (Adjusted)'!J1772,)</f>
        <v>5250</v>
      </c>
    </row>
    <row r="1763" spans="1:6" x14ac:dyDescent="0.25">
      <c r="A1763" s="60" t="str">
        <f>'AU2017-EDB (Adjusted)'!A1773</f>
        <v>Phillipstown</v>
      </c>
      <c r="B1763" s="60" t="str">
        <f>'AU2017-EDB (Adjusted)'!E1773</f>
        <v>Orion NZ</v>
      </c>
      <c r="C1763" s="60" t="str">
        <f>IFERROR('AU2017-EDB (Adjusted)'!F1773,)</f>
        <v>Christchurch city</v>
      </c>
      <c r="D1763" s="65">
        <f>IFERROR('AU2017-EDB (Adjusted)'!H1773,)</f>
        <v>4520</v>
      </c>
      <c r="E1763" s="65">
        <f>IFERROR('AU2017-EDB (Adjusted)'!I1773,)</f>
        <v>4650</v>
      </c>
      <c r="F1763" s="65">
        <f>IFERROR('AU2017-EDB (Adjusted)'!J1773,)</f>
        <v>4770</v>
      </c>
    </row>
    <row r="1764" spans="1:6" x14ac:dyDescent="0.25">
      <c r="A1764" s="60" t="str">
        <f>'AU2017-EDB (Adjusted)'!A1774</f>
        <v>Linwood North</v>
      </c>
      <c r="B1764" s="60" t="str">
        <f>'AU2017-EDB (Adjusted)'!E1774</f>
        <v>Orion NZ</v>
      </c>
      <c r="C1764" s="60" t="str">
        <f>IFERROR('AU2017-EDB (Adjusted)'!F1774,)</f>
        <v>Christchurch city</v>
      </c>
      <c r="D1764" s="65">
        <f>IFERROR('AU2017-EDB (Adjusted)'!H1774,)</f>
        <v>2710</v>
      </c>
      <c r="E1764" s="65">
        <f>IFERROR('AU2017-EDB (Adjusted)'!I1774,)</f>
        <v>2760</v>
      </c>
      <c r="F1764" s="65">
        <f>IFERROR('AU2017-EDB (Adjusted)'!J1774,)</f>
        <v>2780</v>
      </c>
    </row>
    <row r="1765" spans="1:6" x14ac:dyDescent="0.25">
      <c r="A1765" s="60" t="str">
        <f>'AU2017-EDB (Adjusted)'!A1775</f>
        <v>Linwood East</v>
      </c>
      <c r="B1765" s="60" t="str">
        <f>'AU2017-EDB (Adjusted)'!E1775</f>
        <v>Orion NZ</v>
      </c>
      <c r="C1765" s="60" t="str">
        <f>IFERROR('AU2017-EDB (Adjusted)'!F1775,)</f>
        <v>Christchurch city</v>
      </c>
      <c r="D1765" s="65">
        <f>IFERROR('AU2017-EDB (Adjusted)'!H1775,)</f>
        <v>2280</v>
      </c>
      <c r="E1765" s="65">
        <f>IFERROR('AU2017-EDB (Adjusted)'!I1775,)</f>
        <v>2290</v>
      </c>
      <c r="F1765" s="65">
        <f>IFERROR('AU2017-EDB (Adjusted)'!J1775,)</f>
        <v>2300</v>
      </c>
    </row>
    <row r="1766" spans="1:6" x14ac:dyDescent="0.25">
      <c r="A1766" s="60" t="str">
        <f>'AU2017-EDB (Adjusted)'!A1776</f>
        <v>Rolleston South East</v>
      </c>
      <c r="B1766" s="60" t="str">
        <f>'AU2017-EDB (Adjusted)'!E1776</f>
        <v>Orion NZ</v>
      </c>
      <c r="C1766" s="60" t="str">
        <f>IFERROR('AU2017-EDB (Adjusted)'!F1776,)</f>
        <v>Selwyn district</v>
      </c>
      <c r="D1766" s="65">
        <f>IFERROR('AU2017-EDB (Adjusted)'!H1776,)</f>
        <v>4020</v>
      </c>
      <c r="E1766" s="65">
        <f>IFERROR('AU2017-EDB (Adjusted)'!I1776,)</f>
        <v>5940</v>
      </c>
      <c r="F1766" s="65">
        <f>IFERROR('AU2017-EDB (Adjusted)'!J1776,)</f>
        <v>7210</v>
      </c>
    </row>
    <row r="1767" spans="1:6" x14ac:dyDescent="0.25">
      <c r="A1767" s="60" t="str">
        <f>'AU2017-EDB (Adjusted)'!A1777</f>
        <v>Bexley</v>
      </c>
      <c r="B1767" s="60" t="str">
        <f>'AU2017-EDB (Adjusted)'!E1777</f>
        <v>Orion NZ</v>
      </c>
      <c r="C1767" s="60" t="str">
        <f>IFERROR('AU2017-EDB (Adjusted)'!F1777,)</f>
        <v>Christchurch city</v>
      </c>
      <c r="D1767" s="65">
        <f>IFERROR('AU2017-EDB (Adjusted)'!H1777,)</f>
        <v>2660</v>
      </c>
      <c r="E1767" s="65">
        <f>IFERROR('AU2017-EDB (Adjusted)'!I1777,)</f>
        <v>2660</v>
      </c>
      <c r="F1767" s="65">
        <f>IFERROR('AU2017-EDB (Adjusted)'!J1777,)</f>
        <v>2660</v>
      </c>
    </row>
    <row r="1768" spans="1:6" x14ac:dyDescent="0.25">
      <c r="A1768" s="60" t="str">
        <f>'AU2017-EDB (Adjusted)'!A1778</f>
        <v>Bromley</v>
      </c>
      <c r="B1768" s="60" t="str">
        <f>'AU2017-EDB (Adjusted)'!E1778</f>
        <v>Orion NZ</v>
      </c>
      <c r="C1768" s="60" t="str">
        <f>IFERROR('AU2017-EDB (Adjusted)'!F1778,)</f>
        <v>Christchurch city</v>
      </c>
      <c r="D1768" s="65">
        <f>IFERROR('AU2017-EDB (Adjusted)'!H1778,)</f>
        <v>3330</v>
      </c>
      <c r="E1768" s="65">
        <f>IFERROR('AU2017-EDB (Adjusted)'!I1778,)</f>
        <v>3440</v>
      </c>
      <c r="F1768" s="65">
        <f>IFERROR('AU2017-EDB (Adjusted)'!J1778,)</f>
        <v>3530</v>
      </c>
    </row>
    <row r="1769" spans="1:6" x14ac:dyDescent="0.25">
      <c r="A1769" s="60" t="str">
        <f>'AU2017-EDB (Adjusted)'!A1779</f>
        <v>Woolston West</v>
      </c>
      <c r="B1769" s="60" t="str">
        <f>'AU2017-EDB (Adjusted)'!E1779</f>
        <v>Orion NZ</v>
      </c>
      <c r="C1769" s="60" t="str">
        <f>IFERROR('AU2017-EDB (Adjusted)'!F1779,)</f>
        <v>Christchurch city</v>
      </c>
      <c r="D1769" s="65">
        <f>IFERROR('AU2017-EDB (Adjusted)'!H1779,)</f>
        <v>3560</v>
      </c>
      <c r="E1769" s="65">
        <f>IFERROR('AU2017-EDB (Adjusted)'!I1779,)</f>
        <v>3600</v>
      </c>
      <c r="F1769" s="65">
        <f>IFERROR('AU2017-EDB (Adjusted)'!J1779,)</f>
        <v>3610</v>
      </c>
    </row>
    <row r="1770" spans="1:6" x14ac:dyDescent="0.25">
      <c r="A1770" s="60" t="str">
        <f>'AU2017-EDB (Adjusted)'!A1780</f>
        <v>Woolston South</v>
      </c>
      <c r="B1770" s="60" t="str">
        <f>'AU2017-EDB (Adjusted)'!E1780</f>
        <v>Orion NZ</v>
      </c>
      <c r="C1770" s="60" t="str">
        <f>IFERROR('AU2017-EDB (Adjusted)'!F1780,)</f>
        <v>Christchurch city</v>
      </c>
      <c r="D1770" s="65">
        <f>IFERROR('AU2017-EDB (Adjusted)'!H1780,)</f>
        <v>2660</v>
      </c>
      <c r="E1770" s="65">
        <f>IFERROR('AU2017-EDB (Adjusted)'!I1780,)</f>
        <v>2670</v>
      </c>
      <c r="F1770" s="65">
        <f>IFERROR('AU2017-EDB (Adjusted)'!J1780,)</f>
        <v>2670</v>
      </c>
    </row>
    <row r="1771" spans="1:6" x14ac:dyDescent="0.25">
      <c r="A1771" s="60" t="str">
        <f>'AU2017-EDB (Adjusted)'!A1781</f>
        <v>Opawa</v>
      </c>
      <c r="B1771" s="60" t="str">
        <f>'AU2017-EDB (Adjusted)'!E1781</f>
        <v>Orion NZ</v>
      </c>
      <c r="C1771" s="60" t="str">
        <f>IFERROR('AU2017-EDB (Adjusted)'!F1781,)</f>
        <v>Christchurch city</v>
      </c>
      <c r="D1771" s="65">
        <f>IFERROR('AU2017-EDB (Adjusted)'!H1781,)</f>
        <v>3280</v>
      </c>
      <c r="E1771" s="65">
        <f>IFERROR('AU2017-EDB (Adjusted)'!I1781,)</f>
        <v>3290</v>
      </c>
      <c r="F1771" s="65">
        <f>IFERROR('AU2017-EDB (Adjusted)'!J1781,)</f>
        <v>3300</v>
      </c>
    </row>
    <row r="1772" spans="1:6" x14ac:dyDescent="0.25">
      <c r="A1772" s="60" t="str">
        <f>'AU2017-EDB (Adjusted)'!A1782</f>
        <v>St Martins</v>
      </c>
      <c r="B1772" s="60" t="str">
        <f>'AU2017-EDB (Adjusted)'!E1782</f>
        <v>Orion NZ</v>
      </c>
      <c r="C1772" s="60" t="str">
        <f>IFERROR('AU2017-EDB (Adjusted)'!F1782,)</f>
        <v>Christchurch city</v>
      </c>
      <c r="D1772" s="65">
        <f>IFERROR('AU2017-EDB (Adjusted)'!H1782,)</f>
        <v>4580</v>
      </c>
      <c r="E1772" s="65">
        <f>IFERROR('AU2017-EDB (Adjusted)'!I1782,)</f>
        <v>4640</v>
      </c>
      <c r="F1772" s="65">
        <f>IFERROR('AU2017-EDB (Adjusted)'!J1782,)</f>
        <v>4700</v>
      </c>
    </row>
    <row r="1773" spans="1:6" x14ac:dyDescent="0.25">
      <c r="A1773" s="60" t="str">
        <f>'AU2017-EDB (Adjusted)'!A1783</f>
        <v>Waltham</v>
      </c>
      <c r="B1773" s="60" t="str">
        <f>'AU2017-EDB (Adjusted)'!E1783</f>
        <v>Orion NZ</v>
      </c>
      <c r="C1773" s="60" t="str">
        <f>IFERROR('AU2017-EDB (Adjusted)'!F1783,)</f>
        <v>Christchurch city</v>
      </c>
      <c r="D1773" s="65">
        <f>IFERROR('AU2017-EDB (Adjusted)'!H1783,)</f>
        <v>1250</v>
      </c>
      <c r="E1773" s="65">
        <f>IFERROR('AU2017-EDB (Adjusted)'!I1783,)</f>
        <v>1280</v>
      </c>
      <c r="F1773" s="65">
        <f>IFERROR('AU2017-EDB (Adjusted)'!J1783,)</f>
        <v>1310</v>
      </c>
    </row>
    <row r="1774" spans="1:6" x14ac:dyDescent="0.25">
      <c r="A1774" s="60" t="str">
        <f>'AU2017-EDB (Adjusted)'!A1784</f>
        <v>Sydenham</v>
      </c>
      <c r="B1774" s="60" t="str">
        <f>'AU2017-EDB (Adjusted)'!E1784</f>
        <v>Orion NZ</v>
      </c>
      <c r="C1774" s="60" t="str">
        <f>IFERROR('AU2017-EDB (Adjusted)'!F1784,)</f>
        <v>Christchurch city</v>
      </c>
      <c r="D1774" s="65">
        <f>IFERROR('AU2017-EDB (Adjusted)'!H1784,)</f>
        <v>6540</v>
      </c>
      <c r="E1774" s="65">
        <f>IFERROR('AU2017-EDB (Adjusted)'!I1784,)</f>
        <v>6950</v>
      </c>
      <c r="F1774" s="65">
        <f>IFERROR('AU2017-EDB (Adjusted)'!J1784,)</f>
        <v>7110</v>
      </c>
    </row>
    <row r="1775" spans="1:6" x14ac:dyDescent="0.25">
      <c r="A1775" s="60" t="str">
        <f>'AU2017-EDB (Adjusted)'!A1785</f>
        <v>Barrington North</v>
      </c>
      <c r="B1775" s="60" t="str">
        <f>'AU2017-EDB (Adjusted)'!E1785</f>
        <v>Orion NZ</v>
      </c>
      <c r="C1775" s="60" t="str">
        <f>IFERROR('AU2017-EDB (Adjusted)'!F1785,)</f>
        <v>Christchurch city</v>
      </c>
      <c r="D1775" s="65">
        <f>IFERROR('AU2017-EDB (Adjusted)'!H1785,)</f>
        <v>5920</v>
      </c>
      <c r="E1775" s="65">
        <f>IFERROR('AU2017-EDB (Adjusted)'!I1785,)</f>
        <v>6030</v>
      </c>
      <c r="F1775" s="65">
        <f>IFERROR('AU2017-EDB (Adjusted)'!J1785,)</f>
        <v>6120</v>
      </c>
    </row>
    <row r="1776" spans="1:6" x14ac:dyDescent="0.25">
      <c r="A1776" s="60" t="str">
        <f>'AU2017-EDB (Adjusted)'!A1786</f>
        <v>Barrington South</v>
      </c>
      <c r="B1776" s="60" t="str">
        <f>'AU2017-EDB (Adjusted)'!E1786</f>
        <v>Orion NZ</v>
      </c>
      <c r="C1776" s="60" t="str">
        <f>IFERROR('AU2017-EDB (Adjusted)'!F1786,)</f>
        <v>Christchurch city</v>
      </c>
      <c r="D1776" s="65">
        <f>IFERROR('AU2017-EDB (Adjusted)'!H1786,)</f>
        <v>3420</v>
      </c>
      <c r="E1776" s="65">
        <f>IFERROR('AU2017-EDB (Adjusted)'!I1786,)</f>
        <v>3440</v>
      </c>
      <c r="F1776" s="65">
        <f>IFERROR('AU2017-EDB (Adjusted)'!J1786,)</f>
        <v>3500</v>
      </c>
    </row>
    <row r="1777" spans="1:6" x14ac:dyDescent="0.25">
      <c r="A1777" s="60" t="str">
        <f>'AU2017-EDB (Adjusted)'!A1787</f>
        <v>Spreydon</v>
      </c>
      <c r="B1777" s="60" t="str">
        <f>'AU2017-EDB (Adjusted)'!E1787</f>
        <v>Orion NZ</v>
      </c>
      <c r="C1777" s="60" t="str">
        <f>IFERROR('AU2017-EDB (Adjusted)'!F1787,)</f>
        <v>Christchurch city</v>
      </c>
      <c r="D1777" s="65">
        <f>IFERROR('AU2017-EDB (Adjusted)'!H1787,)</f>
        <v>3930</v>
      </c>
      <c r="E1777" s="65">
        <f>IFERROR('AU2017-EDB (Adjusted)'!I1787,)</f>
        <v>4010</v>
      </c>
      <c r="F1777" s="65">
        <f>IFERROR('AU2017-EDB (Adjusted)'!J1787,)</f>
        <v>4090</v>
      </c>
    </row>
    <row r="1778" spans="1:6" x14ac:dyDescent="0.25">
      <c r="A1778" s="60" t="str">
        <f>'AU2017-EDB (Adjusted)'!A1788</f>
        <v>Hoon Hay</v>
      </c>
      <c r="B1778" s="60" t="str">
        <f>'AU2017-EDB (Adjusted)'!E1788</f>
        <v>Orion NZ</v>
      </c>
      <c r="C1778" s="60" t="str">
        <f>IFERROR('AU2017-EDB (Adjusted)'!F1788,)</f>
        <v>Christchurch city</v>
      </c>
      <c r="D1778" s="65">
        <f>IFERROR('AU2017-EDB (Adjusted)'!H1788,)</f>
        <v>3150</v>
      </c>
      <c r="E1778" s="65">
        <f>IFERROR('AU2017-EDB (Adjusted)'!I1788,)</f>
        <v>3210</v>
      </c>
      <c r="F1778" s="65">
        <f>IFERROR('AU2017-EDB (Adjusted)'!J1788,)</f>
        <v>3280</v>
      </c>
    </row>
    <row r="1779" spans="1:6" x14ac:dyDescent="0.25">
      <c r="A1779" s="60" t="str">
        <f>'AU2017-EDB (Adjusted)'!A1789</f>
        <v>Hoon Hay South</v>
      </c>
      <c r="B1779" s="60" t="str">
        <f>'AU2017-EDB (Adjusted)'!E1789</f>
        <v>Orion NZ</v>
      </c>
      <c r="C1779" s="60" t="str">
        <f>IFERROR('AU2017-EDB (Adjusted)'!F1789,)</f>
        <v>Christchurch city</v>
      </c>
      <c r="D1779" s="65">
        <f>IFERROR('AU2017-EDB (Adjusted)'!H1789,)</f>
        <v>2160</v>
      </c>
      <c r="E1779" s="65">
        <f>IFERROR('AU2017-EDB (Adjusted)'!I1789,)</f>
        <v>2240</v>
      </c>
      <c r="F1779" s="65">
        <f>IFERROR('AU2017-EDB (Adjusted)'!J1789,)</f>
        <v>2320</v>
      </c>
    </row>
    <row r="1780" spans="1:6" x14ac:dyDescent="0.25">
      <c r="A1780" s="60" t="str">
        <f>'AU2017-EDB (Adjusted)'!A1790</f>
        <v>Hillmorton</v>
      </c>
      <c r="B1780" s="60" t="str">
        <f>'AU2017-EDB (Adjusted)'!E1790</f>
        <v>Orion NZ</v>
      </c>
      <c r="C1780" s="60" t="str">
        <f>IFERROR('AU2017-EDB (Adjusted)'!F1790,)</f>
        <v>Christchurch city</v>
      </c>
      <c r="D1780" s="65">
        <f>IFERROR('AU2017-EDB (Adjusted)'!H1790,)</f>
        <v>5000</v>
      </c>
      <c r="E1780" s="65">
        <f>IFERROR('AU2017-EDB (Adjusted)'!I1790,)</f>
        <v>5120</v>
      </c>
      <c r="F1780" s="65">
        <f>IFERROR('AU2017-EDB (Adjusted)'!J1790,)</f>
        <v>5240</v>
      </c>
    </row>
    <row r="1781" spans="1:6" x14ac:dyDescent="0.25">
      <c r="A1781" s="60" t="str">
        <f>'AU2017-EDB (Adjusted)'!A1791</f>
        <v>Somerfield</v>
      </c>
      <c r="B1781" s="60" t="str">
        <f>'AU2017-EDB (Adjusted)'!E1791</f>
        <v>Orion NZ</v>
      </c>
      <c r="C1781" s="60" t="str">
        <f>IFERROR('AU2017-EDB (Adjusted)'!F1791,)</f>
        <v>Christchurch city</v>
      </c>
      <c r="D1781" s="65">
        <f>IFERROR('AU2017-EDB (Adjusted)'!H1791,)</f>
        <v>4040</v>
      </c>
      <c r="E1781" s="65">
        <f>IFERROR('AU2017-EDB (Adjusted)'!I1791,)</f>
        <v>4090</v>
      </c>
      <c r="F1781" s="65">
        <f>IFERROR('AU2017-EDB (Adjusted)'!J1791,)</f>
        <v>4130</v>
      </c>
    </row>
    <row r="1782" spans="1:6" x14ac:dyDescent="0.25">
      <c r="A1782" s="60" t="str">
        <f>'AU2017-EDB (Adjusted)'!A1792</f>
        <v>Methven</v>
      </c>
      <c r="B1782" s="60" t="str">
        <f>'AU2017-EDB (Adjusted)'!E1792</f>
        <v>EA Networks</v>
      </c>
      <c r="C1782" s="60" t="str">
        <f>IFERROR('AU2017-EDB (Adjusted)'!F1792,)</f>
        <v>Ashburton district</v>
      </c>
      <c r="D1782" s="65">
        <f>IFERROR('AU2017-EDB (Adjusted)'!H1792,)</f>
        <v>1890</v>
      </c>
      <c r="E1782" s="65">
        <f>IFERROR('AU2017-EDB (Adjusted)'!I1792,)</f>
        <v>1970</v>
      </c>
      <c r="F1782" s="65">
        <f>IFERROR('AU2017-EDB (Adjusted)'!J1792,)</f>
        <v>2040</v>
      </c>
    </row>
    <row r="1783" spans="1:6" x14ac:dyDescent="0.25">
      <c r="A1783" s="60" t="str">
        <f>'AU2017-EDB (Adjusted)'!A1793</f>
        <v>Beckenham</v>
      </c>
      <c r="B1783" s="60" t="str">
        <f>'AU2017-EDB (Adjusted)'!E1793</f>
        <v>Orion NZ</v>
      </c>
      <c r="C1783" s="60" t="str">
        <f>IFERROR('AU2017-EDB (Adjusted)'!F1793,)</f>
        <v>Christchurch city</v>
      </c>
      <c r="D1783" s="65">
        <f>IFERROR('AU2017-EDB (Adjusted)'!H1793,)</f>
        <v>2550</v>
      </c>
      <c r="E1783" s="65">
        <f>IFERROR('AU2017-EDB (Adjusted)'!I1793,)</f>
        <v>2560</v>
      </c>
      <c r="F1783" s="65">
        <f>IFERROR('AU2017-EDB (Adjusted)'!J1793,)</f>
        <v>2570</v>
      </c>
    </row>
    <row r="1784" spans="1:6" x14ac:dyDescent="0.25">
      <c r="A1784" s="60" t="str">
        <f>'AU2017-EDB (Adjusted)'!A1794</f>
        <v>North Beach</v>
      </c>
      <c r="B1784" s="60" t="str">
        <f>'AU2017-EDB (Adjusted)'!E1794</f>
        <v>Orion NZ</v>
      </c>
      <c r="C1784" s="60" t="str">
        <f>IFERROR('AU2017-EDB (Adjusted)'!F1794,)</f>
        <v>Christchurch city</v>
      </c>
      <c r="D1784" s="65">
        <f>IFERROR('AU2017-EDB (Adjusted)'!H1794,)</f>
        <v>4980</v>
      </c>
      <c r="E1784" s="65">
        <f>IFERROR('AU2017-EDB (Adjusted)'!I1794,)</f>
        <v>5030</v>
      </c>
      <c r="F1784" s="65">
        <f>IFERROR('AU2017-EDB (Adjusted)'!J1794,)</f>
        <v>5080</v>
      </c>
    </row>
    <row r="1785" spans="1:6" x14ac:dyDescent="0.25">
      <c r="A1785" s="60" t="str">
        <f>'AU2017-EDB (Adjusted)'!A1795</f>
        <v>Rawhiti</v>
      </c>
      <c r="B1785" s="60" t="str">
        <f>'AU2017-EDB (Adjusted)'!E1795</f>
        <v>Orion NZ</v>
      </c>
      <c r="C1785" s="60" t="str">
        <f>IFERROR('AU2017-EDB (Adjusted)'!F1795,)</f>
        <v>Christchurch city</v>
      </c>
      <c r="D1785" s="65">
        <f>IFERROR('AU2017-EDB (Adjusted)'!H1795,)</f>
        <v>3810</v>
      </c>
      <c r="E1785" s="65">
        <f>IFERROR('AU2017-EDB (Adjusted)'!I1795,)</f>
        <v>3910</v>
      </c>
      <c r="F1785" s="65">
        <f>IFERROR('AU2017-EDB (Adjusted)'!J1795,)</f>
        <v>4000</v>
      </c>
    </row>
    <row r="1786" spans="1:6" x14ac:dyDescent="0.25">
      <c r="A1786" s="60" t="str">
        <f>'AU2017-EDB (Adjusted)'!A1796</f>
        <v>New Brighton</v>
      </c>
      <c r="B1786" s="60" t="str">
        <f>'AU2017-EDB (Adjusted)'!E1796</f>
        <v>Orion NZ</v>
      </c>
      <c r="C1786" s="60" t="str">
        <f>IFERROR('AU2017-EDB (Adjusted)'!F1796,)</f>
        <v>Christchurch city</v>
      </c>
      <c r="D1786" s="65">
        <f>IFERROR('AU2017-EDB (Adjusted)'!H1796,)</f>
        <v>2640</v>
      </c>
      <c r="E1786" s="65">
        <f>IFERROR('AU2017-EDB (Adjusted)'!I1796,)</f>
        <v>2650</v>
      </c>
      <c r="F1786" s="65">
        <f>IFERROR('AU2017-EDB (Adjusted)'!J1796,)</f>
        <v>2660</v>
      </c>
    </row>
    <row r="1787" spans="1:6" x14ac:dyDescent="0.25">
      <c r="A1787" s="60" t="str">
        <f>'AU2017-EDB (Adjusted)'!A1797</f>
        <v>South Brighton</v>
      </c>
      <c r="B1787" s="60" t="str">
        <f>'AU2017-EDB (Adjusted)'!E1797</f>
        <v>Orion NZ</v>
      </c>
      <c r="C1787" s="60" t="str">
        <f>IFERROR('AU2017-EDB (Adjusted)'!F1797,)</f>
        <v>Christchurch city</v>
      </c>
      <c r="D1787" s="65">
        <f>IFERROR('AU2017-EDB (Adjusted)'!H1797,)</f>
        <v>3420</v>
      </c>
      <c r="E1787" s="65">
        <f>IFERROR('AU2017-EDB (Adjusted)'!I1797,)</f>
        <v>3470</v>
      </c>
      <c r="F1787" s="65">
        <f>IFERROR('AU2017-EDB (Adjusted)'!J1797,)</f>
        <v>3520</v>
      </c>
    </row>
    <row r="1788" spans="1:6" x14ac:dyDescent="0.25">
      <c r="A1788" s="60" t="str">
        <f>'AU2017-EDB (Adjusted)'!A1798</f>
        <v>Mt Pleasant</v>
      </c>
      <c r="B1788" s="60" t="str">
        <f>'AU2017-EDB (Adjusted)'!E1798</f>
        <v>Orion NZ</v>
      </c>
      <c r="C1788" s="60" t="str">
        <f>IFERROR('AU2017-EDB (Adjusted)'!F1798,)</f>
        <v>Christchurch city</v>
      </c>
      <c r="D1788" s="65">
        <f>IFERROR('AU2017-EDB (Adjusted)'!H1798,)</f>
        <v>3650</v>
      </c>
      <c r="E1788" s="65">
        <f>IFERROR('AU2017-EDB (Adjusted)'!I1798,)</f>
        <v>3710</v>
      </c>
      <c r="F1788" s="65">
        <f>IFERROR('AU2017-EDB (Adjusted)'!J1798,)</f>
        <v>3780</v>
      </c>
    </row>
    <row r="1789" spans="1:6" x14ac:dyDescent="0.25">
      <c r="A1789" s="60" t="str">
        <f>'AU2017-EDB (Adjusted)'!A1799</f>
        <v>Avon-Heathcote Estuary</v>
      </c>
      <c r="B1789" s="60" t="str">
        <f>'AU2017-EDB (Adjusted)'!E1799</f>
        <v>None</v>
      </c>
      <c r="C1789" s="60" t="str">
        <f>IFERROR('AU2017-EDB (Adjusted)'!F1799,)</f>
        <v>Christchurch city</v>
      </c>
      <c r="D1789" s="65">
        <f>IFERROR('AU2017-EDB (Adjusted)'!H1799,)</f>
        <v>0</v>
      </c>
      <c r="E1789" s="65">
        <f>IFERROR('AU2017-EDB (Adjusted)'!I1799,)</f>
        <v>0</v>
      </c>
      <c r="F1789" s="65">
        <f>IFERROR('AU2017-EDB (Adjusted)'!J1799,)</f>
        <v>0</v>
      </c>
    </row>
    <row r="1790" spans="1:6" x14ac:dyDescent="0.25">
      <c r="A1790" s="60" t="str">
        <f>'AU2017-EDB (Adjusted)'!A1800</f>
        <v>Moncks Bay</v>
      </c>
      <c r="B1790" s="60" t="str">
        <f>'AU2017-EDB (Adjusted)'!E1800</f>
        <v>Orion NZ</v>
      </c>
      <c r="C1790" s="60" t="str">
        <f>IFERROR('AU2017-EDB (Adjusted)'!F1800,)</f>
        <v>Christchurch city</v>
      </c>
      <c r="D1790" s="65">
        <f>IFERROR('AU2017-EDB (Adjusted)'!H1800,)</f>
        <v>3320</v>
      </c>
      <c r="E1790" s="65">
        <f>IFERROR('AU2017-EDB (Adjusted)'!I1800,)</f>
        <v>3390</v>
      </c>
      <c r="F1790" s="65">
        <f>IFERROR('AU2017-EDB (Adjusted)'!J1800,)</f>
        <v>3480</v>
      </c>
    </row>
    <row r="1791" spans="1:6" x14ac:dyDescent="0.25">
      <c r="A1791" s="60" t="str">
        <f>'AU2017-EDB (Adjusted)'!A1801</f>
        <v>Ashburton East</v>
      </c>
      <c r="B1791" s="60" t="str">
        <f>'AU2017-EDB (Adjusted)'!E1801</f>
        <v>EA Networks</v>
      </c>
      <c r="C1791" s="60" t="str">
        <f>IFERROR('AU2017-EDB (Adjusted)'!F1801,)</f>
        <v>Ashburton district</v>
      </c>
      <c r="D1791" s="65">
        <f>IFERROR('AU2017-EDB (Adjusted)'!H1801,)</f>
        <v>350</v>
      </c>
      <c r="E1791" s="65">
        <f>IFERROR('AU2017-EDB (Adjusted)'!I1801,)</f>
        <v>360</v>
      </c>
      <c r="F1791" s="65">
        <f>IFERROR('AU2017-EDB (Adjusted)'!J1801,)</f>
        <v>360</v>
      </c>
    </row>
    <row r="1792" spans="1:6" x14ac:dyDescent="0.25">
      <c r="A1792" s="60" t="str">
        <f>'AU2017-EDB (Adjusted)'!A1802</f>
        <v>Quail Island</v>
      </c>
      <c r="B1792" s="60" t="str">
        <f>'AU2017-EDB (Adjusted)'!E1802</f>
        <v>None</v>
      </c>
      <c r="C1792" s="60" t="str">
        <f>IFERROR('AU2017-EDB (Adjusted)'!F1802,)</f>
        <v>Christchurch city</v>
      </c>
      <c r="D1792" s="65">
        <f>IFERROR('AU2017-EDB (Adjusted)'!H1802,)</f>
        <v>0</v>
      </c>
      <c r="E1792" s="65">
        <f>IFERROR('AU2017-EDB (Adjusted)'!I1802,)</f>
        <v>0</v>
      </c>
      <c r="F1792" s="65">
        <f>IFERROR('AU2017-EDB (Adjusted)'!J1802,)</f>
        <v>0</v>
      </c>
    </row>
    <row r="1793" spans="1:6" x14ac:dyDescent="0.25">
      <c r="A1793" s="60" t="str">
        <f>'AU2017-EDB (Adjusted)'!A1803</f>
        <v>Port Levy</v>
      </c>
      <c r="B1793" s="60" t="str">
        <f>'AU2017-EDB (Adjusted)'!E1803</f>
        <v>Orion NZ</v>
      </c>
      <c r="C1793" s="60" t="str">
        <f>IFERROR('AU2017-EDB (Adjusted)'!F1803,)</f>
        <v>Christchurch city</v>
      </c>
      <c r="D1793" s="65">
        <f>IFERROR('AU2017-EDB (Adjusted)'!H1803,)</f>
        <v>80</v>
      </c>
      <c r="E1793" s="65">
        <f>IFERROR('AU2017-EDB (Adjusted)'!I1803,)</f>
        <v>80</v>
      </c>
      <c r="F1793" s="65">
        <f>IFERROR('AU2017-EDB (Adjusted)'!J1803,)</f>
        <v>80</v>
      </c>
    </row>
    <row r="1794" spans="1:6" x14ac:dyDescent="0.25">
      <c r="A1794" s="60" t="str">
        <f>'AU2017-EDB (Adjusted)'!A1804</f>
        <v>Akaroa</v>
      </c>
      <c r="B1794" s="60" t="str">
        <f>'AU2017-EDB (Adjusted)'!E1804</f>
        <v>Orion NZ</v>
      </c>
      <c r="C1794" s="60" t="str">
        <f>IFERROR('AU2017-EDB (Adjusted)'!F1804,)</f>
        <v>Christchurch city</v>
      </c>
      <c r="D1794" s="65">
        <f>IFERROR('AU2017-EDB (Adjusted)'!H1804,)</f>
        <v>670</v>
      </c>
      <c r="E1794" s="65">
        <f>IFERROR('AU2017-EDB (Adjusted)'!I1804,)</f>
        <v>690</v>
      </c>
      <c r="F1794" s="65">
        <f>IFERROR('AU2017-EDB (Adjusted)'!J1804,)</f>
        <v>710</v>
      </c>
    </row>
    <row r="1795" spans="1:6" x14ac:dyDescent="0.25">
      <c r="A1795" s="60" t="str">
        <f>'AU2017-EDB (Adjusted)'!A1805</f>
        <v>Akaroa Harbour</v>
      </c>
      <c r="B1795" s="60" t="str">
        <f>'AU2017-EDB (Adjusted)'!E1805</f>
        <v>Orion NZ</v>
      </c>
      <c r="C1795" s="60" t="str">
        <f>IFERROR('AU2017-EDB (Adjusted)'!F1805,)</f>
        <v>Christchurch city</v>
      </c>
      <c r="D1795" s="65">
        <f>IFERROR('AU2017-EDB (Adjusted)'!H1805,)</f>
        <v>830</v>
      </c>
      <c r="E1795" s="65">
        <f>IFERROR('AU2017-EDB (Adjusted)'!I1805,)</f>
        <v>850</v>
      </c>
      <c r="F1795" s="65">
        <f>IFERROR('AU2017-EDB (Adjusted)'!J1805,)</f>
        <v>860</v>
      </c>
    </row>
    <row r="1796" spans="1:6" x14ac:dyDescent="0.25">
      <c r="A1796" s="60" t="str">
        <f>'AU2017-EDB (Adjusted)'!A1806</f>
        <v>Banks Peninsula Eastern Bays</v>
      </c>
      <c r="B1796" s="60" t="str">
        <f>'AU2017-EDB (Adjusted)'!E1806</f>
        <v>Orion NZ</v>
      </c>
      <c r="C1796" s="60" t="str">
        <f>IFERROR('AU2017-EDB (Adjusted)'!F1806,)</f>
        <v>Christchurch city</v>
      </c>
      <c r="D1796" s="65">
        <f>IFERROR('AU2017-EDB (Adjusted)'!H1806,)</f>
        <v>480</v>
      </c>
      <c r="E1796" s="65">
        <f>IFERROR('AU2017-EDB (Adjusted)'!I1806,)</f>
        <v>490</v>
      </c>
      <c r="F1796" s="65">
        <f>IFERROR('AU2017-EDB (Adjusted)'!J1806,)</f>
        <v>500</v>
      </c>
    </row>
    <row r="1797" spans="1:6" x14ac:dyDescent="0.25">
      <c r="A1797" s="60" t="str">
        <f>'AU2017-EDB (Adjusted)'!A1807</f>
        <v>Chatham Islands</v>
      </c>
      <c r="B1797" s="60" t="str">
        <f>'AU2017-EDB (Adjusted)'!E1807</f>
        <v>None</v>
      </c>
      <c r="C1797" s="60" t="str">
        <f>IFERROR('AU2017-EDB (Adjusted)'!F1807,)</f>
        <v>Chatham Islands territory</v>
      </c>
      <c r="D1797" s="65">
        <f>IFERROR('AU2017-EDB (Adjusted)'!H1807,)</f>
        <v>610</v>
      </c>
      <c r="E1797" s="65">
        <f>IFERROR('AU2017-EDB (Adjusted)'!I1807,)</f>
        <v>610</v>
      </c>
      <c r="F1797" s="65">
        <f>IFERROR('AU2017-EDB (Adjusted)'!J1807,)</f>
        <v>610</v>
      </c>
    </row>
    <row r="1798" spans="1:6" x14ac:dyDescent="0.25">
      <c r="A1798" s="60" t="str">
        <f>'AU2017-EDB (Adjusted)'!A1808</f>
        <v>Little River</v>
      </c>
      <c r="B1798" s="60" t="str">
        <f>'AU2017-EDB (Adjusted)'!E1808</f>
        <v>Orion NZ</v>
      </c>
      <c r="C1798" s="60" t="str">
        <f>IFERROR('AU2017-EDB (Adjusted)'!F1808,)</f>
        <v>Christchurch city</v>
      </c>
      <c r="D1798" s="65">
        <f>IFERROR('AU2017-EDB (Adjusted)'!H1808,)</f>
        <v>1180</v>
      </c>
      <c r="E1798" s="65">
        <f>IFERROR('AU2017-EDB (Adjusted)'!I1808,)</f>
        <v>1210</v>
      </c>
      <c r="F1798" s="65">
        <f>IFERROR('AU2017-EDB (Adjusted)'!J1808,)</f>
        <v>1240</v>
      </c>
    </row>
    <row r="1799" spans="1:6" x14ac:dyDescent="0.25">
      <c r="A1799" s="60" t="str">
        <f>'AU2017-EDB (Adjusted)'!A1809</f>
        <v>Plains Railway</v>
      </c>
      <c r="B1799" s="60" t="str">
        <f>'AU2017-EDB (Adjusted)'!E1809</f>
        <v>EA Networks</v>
      </c>
      <c r="C1799" s="60" t="str">
        <f>IFERROR('AU2017-EDB (Adjusted)'!F1809,)</f>
        <v>Ashburton district</v>
      </c>
      <c r="D1799" s="65">
        <f>IFERROR('AU2017-EDB (Adjusted)'!H1809,)</f>
        <v>650</v>
      </c>
      <c r="E1799" s="65">
        <f>IFERROR('AU2017-EDB (Adjusted)'!I1809,)</f>
        <v>680</v>
      </c>
      <c r="F1799" s="65">
        <f>IFERROR('AU2017-EDB (Adjusted)'!J1809,)</f>
        <v>700</v>
      </c>
    </row>
    <row r="1800" spans="1:6" x14ac:dyDescent="0.25">
      <c r="A1800" s="60" t="str">
        <f>'AU2017-EDB (Adjusted)'!A1810</f>
        <v>Ashburton North</v>
      </c>
      <c r="B1800" s="60" t="str">
        <f>'AU2017-EDB (Adjusted)'!E1810</f>
        <v>EA Networks</v>
      </c>
      <c r="C1800" s="60" t="str">
        <f>IFERROR('AU2017-EDB (Adjusted)'!F1810,)</f>
        <v>Ashburton district</v>
      </c>
      <c r="D1800" s="65">
        <f>IFERROR('AU2017-EDB (Adjusted)'!H1810,)</f>
        <v>440</v>
      </c>
      <c r="E1800" s="65">
        <f>IFERROR('AU2017-EDB (Adjusted)'!I1810,)</f>
        <v>470</v>
      </c>
      <c r="F1800" s="65">
        <f>IFERROR('AU2017-EDB (Adjusted)'!J1810,)</f>
        <v>500</v>
      </c>
    </row>
    <row r="1801" spans="1:6" x14ac:dyDescent="0.25">
      <c r="A1801" s="60" t="str">
        <f>'AU2017-EDB (Adjusted)'!A1811</f>
        <v>Fairton</v>
      </c>
      <c r="B1801" s="60" t="str">
        <f>'AU2017-EDB (Adjusted)'!E1811</f>
        <v>EA Networks</v>
      </c>
      <c r="C1801" s="60" t="str">
        <f>IFERROR('AU2017-EDB (Adjusted)'!F1811,)</f>
        <v>Ashburton district</v>
      </c>
      <c r="D1801" s="65">
        <f>IFERROR('AU2017-EDB (Adjusted)'!H1811,)</f>
        <v>760</v>
      </c>
      <c r="E1801" s="65">
        <f>IFERROR('AU2017-EDB (Adjusted)'!I1811,)</f>
        <v>800</v>
      </c>
      <c r="F1801" s="65">
        <f>IFERROR('AU2017-EDB (Adjusted)'!J1811,)</f>
        <v>830</v>
      </c>
    </row>
    <row r="1802" spans="1:6" x14ac:dyDescent="0.25">
      <c r="A1802" s="60" t="str">
        <f>'AU2017-EDB (Adjusted)'!A1812</f>
        <v>Ashburton Central East</v>
      </c>
      <c r="B1802" s="60" t="str">
        <f>'AU2017-EDB (Adjusted)'!E1812</f>
        <v>EA Networks</v>
      </c>
      <c r="C1802" s="60" t="str">
        <f>IFERROR('AU2017-EDB (Adjusted)'!F1812,)</f>
        <v>Ashburton district</v>
      </c>
      <c r="D1802" s="65">
        <f>IFERROR('AU2017-EDB (Adjusted)'!H1812,)</f>
        <v>1800</v>
      </c>
      <c r="E1802" s="65">
        <f>IFERROR('AU2017-EDB (Adjusted)'!I1812,)</f>
        <v>1820</v>
      </c>
      <c r="F1802" s="65">
        <f>IFERROR('AU2017-EDB (Adjusted)'!J1812,)</f>
        <v>1830</v>
      </c>
    </row>
    <row r="1803" spans="1:6" x14ac:dyDescent="0.25">
      <c r="A1803" s="60" t="str">
        <f>'AU2017-EDB (Adjusted)'!A1813</f>
        <v>Rakaia</v>
      </c>
      <c r="B1803" s="60" t="str">
        <f>'AU2017-EDB (Adjusted)'!E1813</f>
        <v>EA Networks</v>
      </c>
      <c r="C1803" s="60" t="str">
        <f>IFERROR('AU2017-EDB (Adjusted)'!F1813,)</f>
        <v>Ashburton district</v>
      </c>
      <c r="D1803" s="65">
        <f>IFERROR('AU2017-EDB (Adjusted)'!H1813,)</f>
        <v>1210</v>
      </c>
      <c r="E1803" s="65">
        <f>IFERROR('AU2017-EDB (Adjusted)'!I1813,)</f>
        <v>1250</v>
      </c>
      <c r="F1803" s="65">
        <f>IFERROR('AU2017-EDB (Adjusted)'!J1813,)</f>
        <v>1270</v>
      </c>
    </row>
    <row r="1804" spans="1:6" x14ac:dyDescent="0.25">
      <c r="A1804" s="60" t="str">
        <f>'AU2017-EDB (Adjusted)'!A1814</f>
        <v>Allenton West</v>
      </c>
      <c r="B1804" s="60" t="str">
        <f>'AU2017-EDB (Adjusted)'!E1814</f>
        <v>EA Networks</v>
      </c>
      <c r="C1804" s="60" t="str">
        <f>IFERROR('AU2017-EDB (Adjusted)'!F1814,)</f>
        <v>Ashburton district</v>
      </c>
      <c r="D1804" s="65">
        <f>IFERROR('AU2017-EDB (Adjusted)'!H1814,)</f>
        <v>2290</v>
      </c>
      <c r="E1804" s="65">
        <f>IFERROR('AU2017-EDB (Adjusted)'!I1814,)</f>
        <v>2410</v>
      </c>
      <c r="F1804" s="65">
        <f>IFERROR('AU2017-EDB (Adjusted)'!J1814,)</f>
        <v>2520</v>
      </c>
    </row>
    <row r="1805" spans="1:6" x14ac:dyDescent="0.25">
      <c r="A1805" s="60" t="str">
        <f>'AU2017-EDB (Adjusted)'!A1815</f>
        <v>Allenton East</v>
      </c>
      <c r="B1805" s="60" t="str">
        <f>'AU2017-EDB (Adjusted)'!E1815</f>
        <v>EA Networks</v>
      </c>
      <c r="C1805" s="60" t="str">
        <f>IFERROR('AU2017-EDB (Adjusted)'!F1815,)</f>
        <v>Ashburton district</v>
      </c>
      <c r="D1805" s="65">
        <f>IFERROR('AU2017-EDB (Adjusted)'!H1815,)</f>
        <v>4390</v>
      </c>
      <c r="E1805" s="65">
        <f>IFERROR('AU2017-EDB (Adjusted)'!I1815,)</f>
        <v>4420</v>
      </c>
      <c r="F1805" s="65">
        <f>IFERROR('AU2017-EDB (Adjusted)'!J1815,)</f>
        <v>4440</v>
      </c>
    </row>
    <row r="1806" spans="1:6" x14ac:dyDescent="0.25">
      <c r="A1806" s="60" t="str">
        <f>'AU2017-EDB (Adjusted)'!A1816</f>
        <v>Ashburton Central West</v>
      </c>
      <c r="B1806" s="60" t="str">
        <f>'AU2017-EDB (Adjusted)'!E1816</f>
        <v>EA Networks</v>
      </c>
      <c r="C1806" s="60" t="str">
        <f>IFERROR('AU2017-EDB (Adjusted)'!F1816,)</f>
        <v>Ashburton district</v>
      </c>
      <c r="D1806" s="65">
        <f>IFERROR('AU2017-EDB (Adjusted)'!H1816,)</f>
        <v>1070</v>
      </c>
      <c r="E1806" s="65">
        <f>IFERROR('AU2017-EDB (Adjusted)'!I1816,)</f>
        <v>1060</v>
      </c>
      <c r="F1806" s="65">
        <f>IFERROR('AU2017-EDB (Adjusted)'!J1816,)</f>
        <v>1050</v>
      </c>
    </row>
    <row r="1807" spans="1:6" x14ac:dyDescent="0.25">
      <c r="A1807" s="60" t="str">
        <f>'AU2017-EDB (Adjusted)'!A1817</f>
        <v>Netherby</v>
      </c>
      <c r="B1807" s="60" t="str">
        <f>'AU2017-EDB (Adjusted)'!E1817</f>
        <v>EA Networks</v>
      </c>
      <c r="C1807" s="60" t="str">
        <f>IFERROR('AU2017-EDB (Adjusted)'!F1817,)</f>
        <v>Ashburton district</v>
      </c>
      <c r="D1807" s="65">
        <f>IFERROR('AU2017-EDB (Adjusted)'!H1817,)</f>
        <v>2120</v>
      </c>
      <c r="E1807" s="65">
        <f>IFERROR('AU2017-EDB (Adjusted)'!I1817,)</f>
        <v>2240</v>
      </c>
      <c r="F1807" s="65">
        <f>IFERROR('AU2017-EDB (Adjusted)'!J1817,)</f>
        <v>2350</v>
      </c>
    </row>
    <row r="1808" spans="1:6" x14ac:dyDescent="0.25">
      <c r="A1808" s="60" t="str">
        <f>'AU2017-EDB (Adjusted)'!A1818</f>
        <v>Tinwald</v>
      </c>
      <c r="B1808" s="60" t="str">
        <f>'AU2017-EDB (Adjusted)'!E1818</f>
        <v>EA Networks</v>
      </c>
      <c r="C1808" s="60" t="str">
        <f>IFERROR('AU2017-EDB (Adjusted)'!F1818,)</f>
        <v>Ashburton district</v>
      </c>
      <c r="D1808" s="65">
        <f>IFERROR('AU2017-EDB (Adjusted)'!H1818,)</f>
        <v>3370</v>
      </c>
      <c r="E1808" s="65">
        <f>IFERROR('AU2017-EDB (Adjusted)'!I1818,)</f>
        <v>3440</v>
      </c>
      <c r="F1808" s="65">
        <f>IFERROR('AU2017-EDB (Adjusted)'!J1818,)</f>
        <v>3510</v>
      </c>
    </row>
    <row r="1809" spans="1:6" x14ac:dyDescent="0.25">
      <c r="A1809" s="60" t="str">
        <f>'AU2017-EDB (Adjusted)'!A1819</f>
        <v>Winchester</v>
      </c>
      <c r="B1809" s="60" t="str">
        <f>'AU2017-EDB (Adjusted)'!E1819</f>
        <v>Alpine Energy</v>
      </c>
      <c r="C1809" s="60" t="str">
        <f>IFERROR('AU2017-EDB (Adjusted)'!F1819,)</f>
        <v>Timaru district</v>
      </c>
      <c r="D1809" s="65">
        <f>IFERROR('AU2017-EDB (Adjusted)'!H1819,)</f>
        <v>270</v>
      </c>
      <c r="E1809" s="65">
        <f>IFERROR('AU2017-EDB (Adjusted)'!I1819,)</f>
        <v>270</v>
      </c>
      <c r="F1809" s="65">
        <f>IFERROR('AU2017-EDB (Adjusted)'!J1819,)</f>
        <v>270</v>
      </c>
    </row>
    <row r="1810" spans="1:6" x14ac:dyDescent="0.25">
      <c r="A1810" s="60" t="str">
        <f>'AU2017-EDB (Adjusted)'!A1820</f>
        <v>Pleasant Point</v>
      </c>
      <c r="B1810" s="60" t="str">
        <f>'AU2017-EDB (Adjusted)'!E1820</f>
        <v>Alpine Energy</v>
      </c>
      <c r="C1810" s="60" t="str">
        <f>IFERROR('AU2017-EDB (Adjusted)'!F1820,)</f>
        <v>Timaru district</v>
      </c>
      <c r="D1810" s="65">
        <f>IFERROR('AU2017-EDB (Adjusted)'!H1820,)</f>
        <v>1400</v>
      </c>
      <c r="E1810" s="65">
        <f>IFERROR('AU2017-EDB (Adjusted)'!I1820,)</f>
        <v>1440</v>
      </c>
      <c r="F1810" s="65">
        <f>IFERROR('AU2017-EDB (Adjusted)'!J1820,)</f>
        <v>1490</v>
      </c>
    </row>
    <row r="1811" spans="1:6" x14ac:dyDescent="0.25">
      <c r="A1811" s="60" t="str">
        <f>'AU2017-EDB (Adjusted)'!A1821</f>
        <v>Opoho</v>
      </c>
      <c r="B1811" s="60" t="str">
        <f>'AU2017-EDB (Adjusted)'!E1821</f>
        <v>Aurora Energy</v>
      </c>
      <c r="C1811" s="60" t="str">
        <f>IFERROR('AU2017-EDB (Adjusted)'!F1821,)</f>
        <v>Dunedin city</v>
      </c>
      <c r="D1811" s="65">
        <f>IFERROR('AU2017-EDB (Adjusted)'!H1821,)</f>
        <v>1260</v>
      </c>
      <c r="E1811" s="65">
        <f>IFERROR('AU2017-EDB (Adjusted)'!I1821,)</f>
        <v>1290</v>
      </c>
      <c r="F1811" s="65">
        <f>IFERROR('AU2017-EDB (Adjusted)'!J1821,)</f>
        <v>1310</v>
      </c>
    </row>
    <row r="1812" spans="1:6" x14ac:dyDescent="0.25">
      <c r="A1812" s="60" t="str">
        <f>'AU2017-EDB (Adjusted)'!A1822</f>
        <v>Fairview-Scarborough</v>
      </c>
      <c r="B1812" s="60" t="str">
        <f>'AU2017-EDB (Adjusted)'!E1822</f>
        <v>Alpine Energy</v>
      </c>
      <c r="C1812" s="60" t="str">
        <f>IFERROR('AU2017-EDB (Adjusted)'!F1822,)</f>
        <v>Timaru district</v>
      </c>
      <c r="D1812" s="65">
        <f>IFERROR('AU2017-EDB (Adjusted)'!H1822,)</f>
        <v>590</v>
      </c>
      <c r="E1812" s="65">
        <f>IFERROR('AU2017-EDB (Adjusted)'!I1822,)</f>
        <v>600</v>
      </c>
      <c r="F1812" s="65">
        <f>IFERROR('AU2017-EDB (Adjusted)'!J1822,)</f>
        <v>600</v>
      </c>
    </row>
    <row r="1813" spans="1:6" x14ac:dyDescent="0.25">
      <c r="A1813" s="60" t="str">
        <f>'AU2017-EDB (Adjusted)'!A1823</f>
        <v>Marchwiel</v>
      </c>
      <c r="B1813" s="60" t="str">
        <f>'AU2017-EDB (Adjusted)'!E1823</f>
        <v>Alpine Energy</v>
      </c>
      <c r="C1813" s="60" t="str">
        <f>IFERROR('AU2017-EDB (Adjusted)'!F1823,)</f>
        <v>Timaru district</v>
      </c>
      <c r="D1813" s="65">
        <f>IFERROR('AU2017-EDB (Adjusted)'!H1823,)</f>
        <v>4110</v>
      </c>
      <c r="E1813" s="65">
        <f>IFERROR('AU2017-EDB (Adjusted)'!I1823,)</f>
        <v>4190</v>
      </c>
      <c r="F1813" s="65">
        <f>IFERROR('AU2017-EDB (Adjusted)'!J1823,)</f>
        <v>4220</v>
      </c>
    </row>
    <row r="1814" spans="1:6" x14ac:dyDescent="0.25">
      <c r="A1814" s="60" t="str">
        <f>'AU2017-EDB (Adjusted)'!A1824</f>
        <v>Otipua Creek-Washdyke Flat</v>
      </c>
      <c r="B1814" s="60" t="str">
        <f>'AU2017-EDB (Adjusted)'!E1824</f>
        <v>Alpine Energy</v>
      </c>
      <c r="C1814" s="60" t="str">
        <f>IFERROR('AU2017-EDB (Adjusted)'!F1824,)</f>
        <v>Timaru district</v>
      </c>
      <c r="D1814" s="65">
        <f>IFERROR('AU2017-EDB (Adjusted)'!H1824,)</f>
        <v>680</v>
      </c>
      <c r="E1814" s="65">
        <f>IFERROR('AU2017-EDB (Adjusted)'!I1824,)</f>
        <v>720</v>
      </c>
      <c r="F1814" s="65">
        <f>IFERROR('AU2017-EDB (Adjusted)'!J1824,)</f>
        <v>760</v>
      </c>
    </row>
    <row r="1815" spans="1:6" x14ac:dyDescent="0.25">
      <c r="A1815" s="60" t="str">
        <f>'AU2017-EDB (Adjusted)'!A1825</f>
        <v>Pareora</v>
      </c>
      <c r="B1815" s="60" t="str">
        <f>'AU2017-EDB (Adjusted)'!E1825</f>
        <v>Alpine Energy</v>
      </c>
      <c r="C1815" s="60" t="str">
        <f>IFERROR('AU2017-EDB (Adjusted)'!F1825,)</f>
        <v>Timaru district</v>
      </c>
      <c r="D1815" s="65">
        <f>IFERROR('AU2017-EDB (Adjusted)'!H1825,)</f>
        <v>430</v>
      </c>
      <c r="E1815" s="65">
        <f>IFERROR('AU2017-EDB (Adjusted)'!I1825,)</f>
        <v>420</v>
      </c>
      <c r="F1815" s="65">
        <f>IFERROR('AU2017-EDB (Adjusted)'!J1825,)</f>
        <v>410</v>
      </c>
    </row>
    <row r="1816" spans="1:6" x14ac:dyDescent="0.25">
      <c r="A1816" s="60" t="str">
        <f>'AU2017-EDB (Adjusted)'!A1826</f>
        <v>Geraldine</v>
      </c>
      <c r="B1816" s="60" t="str">
        <f>'AU2017-EDB (Adjusted)'!E1826</f>
        <v>Alpine Energy</v>
      </c>
      <c r="C1816" s="60" t="str">
        <f>IFERROR('AU2017-EDB (Adjusted)'!F1826,)</f>
        <v>Timaru district</v>
      </c>
      <c r="D1816" s="65">
        <f>IFERROR('AU2017-EDB (Adjusted)'!H1826,)</f>
        <v>2500</v>
      </c>
      <c r="E1816" s="65">
        <f>IFERROR('AU2017-EDB (Adjusted)'!I1826,)</f>
        <v>2570</v>
      </c>
      <c r="F1816" s="65">
        <f>IFERROR('AU2017-EDB (Adjusted)'!J1826,)</f>
        <v>2630</v>
      </c>
    </row>
    <row r="1817" spans="1:6" x14ac:dyDescent="0.25">
      <c r="A1817" s="60" t="str">
        <f>'AU2017-EDB (Adjusted)'!A1827</f>
        <v>Temuka</v>
      </c>
      <c r="B1817" s="60" t="str">
        <f>'AU2017-EDB (Adjusted)'!E1827</f>
        <v>Alpine Energy</v>
      </c>
      <c r="C1817" s="60" t="str">
        <f>IFERROR('AU2017-EDB (Adjusted)'!F1827,)</f>
        <v>Timaru district</v>
      </c>
      <c r="D1817" s="65">
        <f>IFERROR('AU2017-EDB (Adjusted)'!H1827,)</f>
        <v>4330</v>
      </c>
      <c r="E1817" s="65">
        <f>IFERROR('AU2017-EDB (Adjusted)'!I1827,)</f>
        <v>4390</v>
      </c>
      <c r="F1817" s="65">
        <f>IFERROR('AU2017-EDB (Adjusted)'!J1827,)</f>
        <v>4450</v>
      </c>
    </row>
    <row r="1818" spans="1:6" x14ac:dyDescent="0.25">
      <c r="A1818" s="60" t="str">
        <f>'AU2017-EDB (Adjusted)'!A1828</f>
        <v>Forrester Park</v>
      </c>
      <c r="B1818" s="60" t="str">
        <f>'AU2017-EDB (Adjusted)'!E1828</f>
        <v>Aurora Energy</v>
      </c>
      <c r="C1818" s="60" t="str">
        <f>IFERROR('AU2017-EDB (Adjusted)'!F1828,)</f>
        <v>Dunedin city</v>
      </c>
      <c r="D1818" s="65">
        <f>IFERROR('AU2017-EDB (Adjusted)'!H1828,)</f>
        <v>840</v>
      </c>
      <c r="E1818" s="65">
        <f>IFERROR('AU2017-EDB (Adjusted)'!I1828,)</f>
        <v>850</v>
      </c>
      <c r="F1818" s="65">
        <f>IFERROR('AU2017-EDB (Adjusted)'!J1828,)</f>
        <v>860</v>
      </c>
    </row>
    <row r="1819" spans="1:6" x14ac:dyDescent="0.25">
      <c r="A1819" s="60" t="str">
        <f>'AU2017-EDB (Adjusted)'!A1829</f>
        <v>Washdyke</v>
      </c>
      <c r="B1819" s="60" t="str">
        <f>'AU2017-EDB (Adjusted)'!E1829</f>
        <v>Alpine Energy</v>
      </c>
      <c r="C1819" s="60" t="str">
        <f>IFERROR('AU2017-EDB (Adjusted)'!F1829,)</f>
        <v>Timaru district</v>
      </c>
      <c r="D1819" s="65">
        <f>IFERROR('AU2017-EDB (Adjusted)'!H1829,)</f>
        <v>1110</v>
      </c>
      <c r="E1819" s="65">
        <f>IFERROR('AU2017-EDB (Adjusted)'!I1829,)</f>
        <v>1120</v>
      </c>
      <c r="F1819" s="65">
        <f>IFERROR('AU2017-EDB (Adjusted)'!J1829,)</f>
        <v>1120</v>
      </c>
    </row>
    <row r="1820" spans="1:6" x14ac:dyDescent="0.25">
      <c r="A1820" s="60" t="str">
        <f>'AU2017-EDB (Adjusted)'!A1830</f>
        <v>Waimataitai</v>
      </c>
      <c r="B1820" s="60" t="str">
        <f>'AU2017-EDB (Adjusted)'!E1830</f>
        <v>Alpine Energy</v>
      </c>
      <c r="C1820" s="60" t="str">
        <f>IFERROR('AU2017-EDB (Adjusted)'!F1830,)</f>
        <v>Timaru district</v>
      </c>
      <c r="D1820" s="65">
        <f>IFERROR('AU2017-EDB (Adjusted)'!H1830,)</f>
        <v>1300</v>
      </c>
      <c r="E1820" s="65">
        <f>IFERROR('AU2017-EDB (Adjusted)'!I1830,)</f>
        <v>1310</v>
      </c>
      <c r="F1820" s="65">
        <f>IFERROR('AU2017-EDB (Adjusted)'!J1830,)</f>
        <v>1310</v>
      </c>
    </row>
    <row r="1821" spans="1:6" x14ac:dyDescent="0.25">
      <c r="A1821" s="60" t="str">
        <f>'AU2017-EDB (Adjusted)'!A1831</f>
        <v>Fairlie</v>
      </c>
      <c r="B1821" s="60" t="str">
        <f>'AU2017-EDB (Adjusted)'!E1831</f>
        <v>Alpine Energy</v>
      </c>
      <c r="C1821" s="60" t="str">
        <f>IFERROR('AU2017-EDB (Adjusted)'!F1831,)</f>
        <v>Mackenzie district</v>
      </c>
      <c r="D1821" s="65">
        <f>IFERROR('AU2017-EDB (Adjusted)'!H1831,)</f>
        <v>720</v>
      </c>
      <c r="E1821" s="65">
        <f>IFERROR('AU2017-EDB (Adjusted)'!I1831,)</f>
        <v>710</v>
      </c>
      <c r="F1821" s="65">
        <f>IFERROR('AU2017-EDB (Adjusted)'!J1831,)</f>
        <v>710</v>
      </c>
    </row>
    <row r="1822" spans="1:6" x14ac:dyDescent="0.25">
      <c r="A1822" s="60" t="str">
        <f>'AU2017-EDB (Adjusted)'!A1832</f>
        <v>Highfield</v>
      </c>
      <c r="B1822" s="60" t="str">
        <f>'AU2017-EDB (Adjusted)'!E1832</f>
        <v>Alpine Energy</v>
      </c>
      <c r="C1822" s="60" t="str">
        <f>IFERROR('AU2017-EDB (Adjusted)'!F1832,)</f>
        <v>Timaru district</v>
      </c>
      <c r="D1822" s="65">
        <f>IFERROR('AU2017-EDB (Adjusted)'!H1832,)</f>
        <v>3450</v>
      </c>
      <c r="E1822" s="65">
        <f>IFERROR('AU2017-EDB (Adjusted)'!I1832,)</f>
        <v>3470</v>
      </c>
      <c r="F1822" s="65">
        <f>IFERROR('AU2017-EDB (Adjusted)'!J1832,)</f>
        <v>3500</v>
      </c>
    </row>
    <row r="1823" spans="1:6" x14ac:dyDescent="0.25">
      <c r="A1823" s="60" t="str">
        <f>'AU2017-EDB (Adjusted)'!A1833</f>
        <v>Glenwood</v>
      </c>
      <c r="B1823" s="60" t="str">
        <f>'AU2017-EDB (Adjusted)'!E1833</f>
        <v>Alpine Energy</v>
      </c>
      <c r="C1823" s="60" t="str">
        <f>IFERROR('AU2017-EDB (Adjusted)'!F1833,)</f>
        <v>Timaru district</v>
      </c>
      <c r="D1823" s="65">
        <f>IFERROR('AU2017-EDB (Adjusted)'!H1833,)</f>
        <v>1850</v>
      </c>
      <c r="E1823" s="65">
        <f>IFERROR('AU2017-EDB (Adjusted)'!I1833,)</f>
        <v>1890</v>
      </c>
      <c r="F1823" s="65">
        <f>IFERROR('AU2017-EDB (Adjusted)'!J1833,)</f>
        <v>1930</v>
      </c>
    </row>
    <row r="1824" spans="1:6" x14ac:dyDescent="0.25">
      <c r="A1824" s="60" t="str">
        <f>'AU2017-EDB (Adjusted)'!A1834</f>
        <v>Gleniti</v>
      </c>
      <c r="B1824" s="60" t="str">
        <f>'AU2017-EDB (Adjusted)'!E1834</f>
        <v>Alpine Energy</v>
      </c>
      <c r="C1824" s="60" t="str">
        <f>IFERROR('AU2017-EDB (Adjusted)'!F1834,)</f>
        <v>Timaru district</v>
      </c>
      <c r="D1824" s="65">
        <f>IFERROR('AU2017-EDB (Adjusted)'!H1834,)</f>
        <v>2550</v>
      </c>
      <c r="E1824" s="65">
        <f>IFERROR('AU2017-EDB (Adjusted)'!I1834,)</f>
        <v>2600</v>
      </c>
      <c r="F1824" s="65">
        <f>IFERROR('AU2017-EDB (Adjusted)'!J1834,)</f>
        <v>2650</v>
      </c>
    </row>
    <row r="1825" spans="1:6" x14ac:dyDescent="0.25">
      <c r="A1825" s="60" t="str">
        <f>'AU2017-EDB (Adjusted)'!A1835</f>
        <v>Fraser Park</v>
      </c>
      <c r="B1825" s="60" t="str">
        <f>'AU2017-EDB (Adjusted)'!E1835</f>
        <v>Alpine Energy</v>
      </c>
      <c r="C1825" s="60" t="str">
        <f>IFERROR('AU2017-EDB (Adjusted)'!F1835,)</f>
        <v>Timaru district</v>
      </c>
      <c r="D1825" s="65">
        <f>IFERROR('AU2017-EDB (Adjusted)'!H1835,)</f>
        <v>2990</v>
      </c>
      <c r="E1825" s="65">
        <f>IFERROR('AU2017-EDB (Adjusted)'!I1835,)</f>
        <v>3020</v>
      </c>
      <c r="F1825" s="65">
        <f>IFERROR('AU2017-EDB (Adjusted)'!J1835,)</f>
        <v>3040</v>
      </c>
    </row>
    <row r="1826" spans="1:6" x14ac:dyDescent="0.25">
      <c r="A1826" s="60" t="str">
        <f>'AU2017-EDB (Adjusted)'!A1836</f>
        <v>Seaview</v>
      </c>
      <c r="B1826" s="60" t="str">
        <f>'AU2017-EDB (Adjusted)'!E1836</f>
        <v>Alpine Energy</v>
      </c>
      <c r="C1826" s="60" t="str">
        <f>IFERROR('AU2017-EDB (Adjusted)'!F1836,)</f>
        <v>Timaru district</v>
      </c>
      <c r="D1826" s="65">
        <f>IFERROR('AU2017-EDB (Adjusted)'!H1836,)</f>
        <v>2540</v>
      </c>
      <c r="E1826" s="65">
        <f>IFERROR('AU2017-EDB (Adjusted)'!I1836,)</f>
        <v>2560</v>
      </c>
      <c r="F1826" s="65">
        <f>IFERROR('AU2017-EDB (Adjusted)'!J1836,)</f>
        <v>2570</v>
      </c>
    </row>
    <row r="1827" spans="1:6" x14ac:dyDescent="0.25">
      <c r="A1827" s="60" t="str">
        <f>'AU2017-EDB (Adjusted)'!A1837</f>
        <v>Watlington</v>
      </c>
      <c r="B1827" s="60" t="str">
        <f>'AU2017-EDB (Adjusted)'!E1837</f>
        <v>Alpine Energy</v>
      </c>
      <c r="C1827" s="60" t="str">
        <f>IFERROR('AU2017-EDB (Adjusted)'!F1837,)</f>
        <v>Timaru district</v>
      </c>
      <c r="D1827" s="65">
        <f>IFERROR('AU2017-EDB (Adjusted)'!H1837,)</f>
        <v>2400</v>
      </c>
      <c r="E1827" s="65">
        <f>IFERROR('AU2017-EDB (Adjusted)'!I1837,)</f>
        <v>2410</v>
      </c>
      <c r="F1827" s="65">
        <f>IFERROR('AU2017-EDB (Adjusted)'!J1837,)</f>
        <v>2400</v>
      </c>
    </row>
    <row r="1828" spans="1:6" x14ac:dyDescent="0.25">
      <c r="A1828" s="60" t="str">
        <f>'AU2017-EDB (Adjusted)'!A1838</f>
        <v>Parkside</v>
      </c>
      <c r="B1828" s="60" t="str">
        <f>'AU2017-EDB (Adjusted)'!E1838</f>
        <v>Alpine Energy</v>
      </c>
      <c r="C1828" s="60" t="str">
        <f>IFERROR('AU2017-EDB (Adjusted)'!F1838,)</f>
        <v>Timaru district</v>
      </c>
      <c r="D1828" s="65">
        <f>IFERROR('AU2017-EDB (Adjusted)'!H1838,)</f>
        <v>2690</v>
      </c>
      <c r="E1828" s="65">
        <f>IFERROR('AU2017-EDB (Adjusted)'!I1838,)</f>
        <v>2740</v>
      </c>
      <c r="F1828" s="65">
        <f>IFERROR('AU2017-EDB (Adjusted)'!J1838,)</f>
        <v>2800</v>
      </c>
    </row>
    <row r="1829" spans="1:6" x14ac:dyDescent="0.25">
      <c r="A1829" s="60" t="str">
        <f>'AU2017-EDB (Adjusted)'!A1839</f>
        <v>Timaru Gardens</v>
      </c>
      <c r="B1829" s="60" t="str">
        <f>'AU2017-EDB (Adjusted)'!E1839</f>
        <v>Alpine Energy</v>
      </c>
      <c r="C1829" s="60" t="str">
        <f>IFERROR('AU2017-EDB (Adjusted)'!F1839,)</f>
        <v>Timaru district</v>
      </c>
      <c r="D1829" s="65">
        <f>IFERROR('AU2017-EDB (Adjusted)'!H1839,)</f>
        <v>1570</v>
      </c>
      <c r="E1829" s="65">
        <f>IFERROR('AU2017-EDB (Adjusted)'!I1839,)</f>
        <v>1590</v>
      </c>
      <c r="F1829" s="65">
        <f>IFERROR('AU2017-EDB (Adjusted)'!J1839,)</f>
        <v>1590</v>
      </c>
    </row>
    <row r="1830" spans="1:6" x14ac:dyDescent="0.25">
      <c r="A1830" s="60" t="str">
        <f>'AU2017-EDB (Adjusted)'!A1840</f>
        <v>Mt Cook</v>
      </c>
      <c r="B1830" s="60" t="str">
        <f>'AU2017-EDB (Adjusted)'!E1840</f>
        <v>Alpine Energy</v>
      </c>
      <c r="C1830" s="60" t="str">
        <f>IFERROR('AU2017-EDB (Adjusted)'!F1840,)</f>
        <v>Mackenzie district</v>
      </c>
      <c r="D1830" s="65">
        <f>IFERROR('AU2017-EDB (Adjusted)'!H1840,)</f>
        <v>210</v>
      </c>
      <c r="E1830" s="65">
        <f>IFERROR('AU2017-EDB (Adjusted)'!I1840,)</f>
        <v>210</v>
      </c>
      <c r="F1830" s="65">
        <f>IFERROR('AU2017-EDB (Adjusted)'!J1840,)</f>
        <v>220</v>
      </c>
    </row>
    <row r="1831" spans="1:6" x14ac:dyDescent="0.25">
      <c r="A1831" s="60" t="str">
        <f>'AU2017-EDB (Adjusted)'!A1841</f>
        <v>Oamaru Central</v>
      </c>
      <c r="B1831" s="60" t="str">
        <f>'AU2017-EDB (Adjusted)'!E1841</f>
        <v>Network Waitaki</v>
      </c>
      <c r="C1831" s="60" t="str">
        <f>IFERROR('AU2017-EDB (Adjusted)'!F1841,)</f>
        <v>Waitaki district</v>
      </c>
      <c r="D1831" s="65">
        <f>IFERROR('AU2017-EDB (Adjusted)'!H1841,)</f>
        <v>2620</v>
      </c>
      <c r="E1831" s="65">
        <f>IFERROR('AU2017-EDB (Adjusted)'!I1841,)</f>
        <v>2620</v>
      </c>
      <c r="F1831" s="65">
        <f>IFERROR('AU2017-EDB (Adjusted)'!J1841,)</f>
        <v>2610</v>
      </c>
    </row>
    <row r="1832" spans="1:6" x14ac:dyDescent="0.25">
      <c r="A1832" s="60" t="str">
        <f>'AU2017-EDB (Adjusted)'!A1842</f>
        <v>Lake Tekapo</v>
      </c>
      <c r="B1832" s="60" t="str">
        <f>'AU2017-EDB (Adjusted)'!E1842</f>
        <v>Alpine Energy</v>
      </c>
      <c r="C1832" s="60" t="str">
        <f>IFERROR('AU2017-EDB (Adjusted)'!F1842,)</f>
        <v>Mackenzie district</v>
      </c>
      <c r="D1832" s="65">
        <f>IFERROR('AU2017-EDB (Adjusted)'!H1842,)</f>
        <v>450</v>
      </c>
      <c r="E1832" s="65">
        <f>IFERROR('AU2017-EDB (Adjusted)'!I1842,)</f>
        <v>460</v>
      </c>
      <c r="F1832" s="65">
        <f>IFERROR('AU2017-EDB (Adjusted)'!J1842,)</f>
        <v>470</v>
      </c>
    </row>
    <row r="1833" spans="1:6" x14ac:dyDescent="0.25">
      <c r="A1833" s="60" t="str">
        <f>'AU2017-EDB (Adjusted)'!A1843</f>
        <v>St Andrews</v>
      </c>
      <c r="B1833" s="60" t="str">
        <f>'AU2017-EDB (Adjusted)'!E1843</f>
        <v>Alpine Energy</v>
      </c>
      <c r="C1833" s="60" t="str">
        <f>IFERROR('AU2017-EDB (Adjusted)'!F1843,)</f>
        <v>Waimate district</v>
      </c>
      <c r="D1833" s="65">
        <f>IFERROR('AU2017-EDB (Adjusted)'!H1843,)</f>
        <v>190</v>
      </c>
      <c r="E1833" s="65">
        <f>IFERROR('AU2017-EDB (Adjusted)'!I1843,)</f>
        <v>190</v>
      </c>
      <c r="F1833" s="65">
        <f>IFERROR('AU2017-EDB (Adjusted)'!J1843,)</f>
        <v>190</v>
      </c>
    </row>
    <row r="1834" spans="1:6" x14ac:dyDescent="0.25">
      <c r="A1834" s="60" t="str">
        <f>'AU2017-EDB (Adjusted)'!A1844</f>
        <v>Waimate</v>
      </c>
      <c r="B1834" s="60" t="str">
        <f>'AU2017-EDB (Adjusted)'!E1844</f>
        <v>Alpine Energy</v>
      </c>
      <c r="C1834" s="60" t="str">
        <f>IFERROR('AU2017-EDB (Adjusted)'!F1844,)</f>
        <v>Waimate district</v>
      </c>
      <c r="D1834" s="65">
        <f>IFERROR('AU2017-EDB (Adjusted)'!H1844,)</f>
        <v>2870</v>
      </c>
      <c r="E1834" s="65">
        <f>IFERROR('AU2017-EDB (Adjusted)'!I1844,)</f>
        <v>2890</v>
      </c>
      <c r="F1834" s="65">
        <f>IFERROR('AU2017-EDB (Adjusted)'!J1844,)</f>
        <v>2920</v>
      </c>
    </row>
    <row r="1835" spans="1:6" x14ac:dyDescent="0.25">
      <c r="A1835" s="60" t="str">
        <f>'AU2017-EDB (Adjusted)'!A1845</f>
        <v>Pukeuri</v>
      </c>
      <c r="B1835" s="60" t="str">
        <f>'AU2017-EDB (Adjusted)'!E1845</f>
        <v>Network Waitaki</v>
      </c>
      <c r="C1835" s="60" t="str">
        <f>IFERROR('AU2017-EDB (Adjusted)'!F1845,)</f>
        <v>Waitaki district</v>
      </c>
      <c r="D1835" s="65">
        <f>IFERROR('AU2017-EDB (Adjusted)'!H1845,)</f>
        <v>220</v>
      </c>
      <c r="E1835" s="65">
        <f>IFERROR('AU2017-EDB (Adjusted)'!I1845,)</f>
        <v>230</v>
      </c>
      <c r="F1835" s="65">
        <f>IFERROR('AU2017-EDB (Adjusted)'!J1845,)</f>
        <v>240</v>
      </c>
    </row>
    <row r="1836" spans="1:6" x14ac:dyDescent="0.25">
      <c r="A1836" s="60" t="str">
        <f>'AU2017-EDB (Adjusted)'!A1846</f>
        <v>Ardgowan</v>
      </c>
      <c r="B1836" s="60" t="str">
        <f>'AU2017-EDB (Adjusted)'!E1846</f>
        <v>Network Waitaki</v>
      </c>
      <c r="C1836" s="60" t="str">
        <f>IFERROR('AU2017-EDB (Adjusted)'!F1846,)</f>
        <v>Waitaki district</v>
      </c>
      <c r="D1836" s="65">
        <f>IFERROR('AU2017-EDB (Adjusted)'!H1846,)</f>
        <v>740</v>
      </c>
      <c r="E1836" s="65">
        <f>IFERROR('AU2017-EDB (Adjusted)'!I1846,)</f>
        <v>790</v>
      </c>
      <c r="F1836" s="65">
        <f>IFERROR('AU2017-EDB (Adjusted)'!J1846,)</f>
        <v>840</v>
      </c>
    </row>
    <row r="1837" spans="1:6" x14ac:dyDescent="0.25">
      <c r="A1837" s="60" t="str">
        <f>'AU2017-EDB (Adjusted)'!A1847</f>
        <v>Cape Wanbrow</v>
      </c>
      <c r="B1837" s="60" t="str">
        <f>'AU2017-EDB (Adjusted)'!E1847</f>
        <v>Network Waitaki</v>
      </c>
      <c r="C1837" s="60" t="str">
        <f>IFERROR('AU2017-EDB (Adjusted)'!F1847,)</f>
        <v>Waitaki district</v>
      </c>
      <c r="D1837" s="65">
        <f>IFERROR('AU2017-EDB (Adjusted)'!H1847,)</f>
        <v>340</v>
      </c>
      <c r="E1837" s="65">
        <f>IFERROR('AU2017-EDB (Adjusted)'!I1847,)</f>
        <v>360</v>
      </c>
      <c r="F1837" s="65">
        <f>IFERROR('AU2017-EDB (Adjusted)'!J1847,)</f>
        <v>370</v>
      </c>
    </row>
    <row r="1838" spans="1:6" x14ac:dyDescent="0.25">
      <c r="A1838" s="60" t="str">
        <f>'AU2017-EDB (Adjusted)'!A1848</f>
        <v>Kurow</v>
      </c>
      <c r="B1838" s="60" t="str">
        <f>'AU2017-EDB (Adjusted)'!E1848</f>
        <v>Network Waitaki</v>
      </c>
      <c r="C1838" s="60" t="str">
        <f>IFERROR('AU2017-EDB (Adjusted)'!F1848,)</f>
        <v>Waitaki district</v>
      </c>
      <c r="D1838" s="65">
        <f>IFERROR('AU2017-EDB (Adjusted)'!H1848,)</f>
        <v>310</v>
      </c>
      <c r="E1838" s="65">
        <f>IFERROR('AU2017-EDB (Adjusted)'!I1848,)</f>
        <v>310</v>
      </c>
      <c r="F1838" s="65">
        <f>IFERROR('AU2017-EDB (Adjusted)'!J1848,)</f>
        <v>300</v>
      </c>
    </row>
    <row r="1839" spans="1:6" x14ac:dyDescent="0.25">
      <c r="A1839" s="60" t="str">
        <f>'AU2017-EDB (Adjusted)'!A1849</f>
        <v>North East Valley</v>
      </c>
      <c r="B1839" s="60" t="str">
        <f>'AU2017-EDB (Adjusted)'!E1849</f>
        <v>Aurora Energy</v>
      </c>
      <c r="C1839" s="60" t="str">
        <f>IFERROR('AU2017-EDB (Adjusted)'!F1849,)</f>
        <v>Dunedin city</v>
      </c>
      <c r="D1839" s="65">
        <f>IFERROR('AU2017-EDB (Adjusted)'!H1849,)</f>
        <v>4880</v>
      </c>
      <c r="E1839" s="65">
        <f>IFERROR('AU2017-EDB (Adjusted)'!I1849,)</f>
        <v>4950</v>
      </c>
      <c r="F1839" s="65">
        <f>IFERROR('AU2017-EDB (Adjusted)'!J1849,)</f>
        <v>4960</v>
      </c>
    </row>
    <row r="1840" spans="1:6" x14ac:dyDescent="0.25">
      <c r="A1840" s="60" t="str">
        <f>'AU2017-EDB (Adjusted)'!A1850</f>
        <v>Kakanui</v>
      </c>
      <c r="B1840" s="60" t="str">
        <f>'AU2017-EDB (Adjusted)'!E1850</f>
        <v>Network Waitaki</v>
      </c>
      <c r="C1840" s="60" t="str">
        <f>IFERROR('AU2017-EDB (Adjusted)'!F1850,)</f>
        <v>Waitaki district</v>
      </c>
      <c r="D1840" s="65">
        <f>IFERROR('AU2017-EDB (Adjusted)'!H1850,)</f>
        <v>380</v>
      </c>
      <c r="E1840" s="65">
        <f>IFERROR('AU2017-EDB (Adjusted)'!I1850,)</f>
        <v>370</v>
      </c>
      <c r="F1840" s="65">
        <f>IFERROR('AU2017-EDB (Adjusted)'!J1850,)</f>
        <v>370</v>
      </c>
    </row>
    <row r="1841" spans="1:6" x14ac:dyDescent="0.25">
      <c r="A1841" s="60" t="str">
        <f>'AU2017-EDB (Adjusted)'!A1851</f>
        <v>Oamaru South</v>
      </c>
      <c r="B1841" s="60" t="str">
        <f>'AU2017-EDB (Adjusted)'!E1851</f>
        <v>Network Waitaki</v>
      </c>
      <c r="C1841" s="60" t="str">
        <f>IFERROR('AU2017-EDB (Adjusted)'!F1851,)</f>
        <v>Waitaki district</v>
      </c>
      <c r="D1841" s="65">
        <f>IFERROR('AU2017-EDB (Adjusted)'!H1851,)</f>
        <v>3050</v>
      </c>
      <c r="E1841" s="65">
        <f>IFERROR('AU2017-EDB (Adjusted)'!I1851,)</f>
        <v>3060</v>
      </c>
      <c r="F1841" s="65">
        <f>IFERROR('AU2017-EDB (Adjusted)'!J1851,)</f>
        <v>3070</v>
      </c>
    </row>
    <row r="1842" spans="1:6" x14ac:dyDescent="0.25">
      <c r="A1842" s="60" t="str">
        <f>'AU2017-EDB (Adjusted)'!A1852</f>
        <v>Otematata</v>
      </c>
      <c r="B1842" s="60" t="str">
        <f>'AU2017-EDB (Adjusted)'!E1852</f>
        <v>Network Waitaki</v>
      </c>
      <c r="C1842" s="60" t="str">
        <f>IFERROR('AU2017-EDB (Adjusted)'!F1852,)</f>
        <v>Waitaki district</v>
      </c>
      <c r="D1842" s="65">
        <f>IFERROR('AU2017-EDB (Adjusted)'!H1852,)</f>
        <v>190</v>
      </c>
      <c r="E1842" s="65">
        <f>IFERROR('AU2017-EDB (Adjusted)'!I1852,)</f>
        <v>190</v>
      </c>
      <c r="F1842" s="65">
        <f>IFERROR('AU2017-EDB (Adjusted)'!J1852,)</f>
        <v>190</v>
      </c>
    </row>
    <row r="1843" spans="1:6" x14ac:dyDescent="0.25">
      <c r="A1843" s="60" t="str">
        <f>'AU2017-EDB (Adjusted)'!A1853</f>
        <v>Hampden</v>
      </c>
      <c r="B1843" s="60" t="str">
        <f>'AU2017-EDB (Adjusted)'!E1853</f>
        <v>Network Waitaki</v>
      </c>
      <c r="C1843" s="60" t="str">
        <f>IFERROR('AU2017-EDB (Adjusted)'!F1853,)</f>
        <v>Waitaki district</v>
      </c>
      <c r="D1843" s="65">
        <f>IFERROR('AU2017-EDB (Adjusted)'!H1853,)</f>
        <v>300</v>
      </c>
      <c r="E1843" s="65">
        <f>IFERROR('AU2017-EDB (Adjusted)'!I1853,)</f>
        <v>300</v>
      </c>
      <c r="F1843" s="65">
        <f>IFERROR('AU2017-EDB (Adjusted)'!J1853,)</f>
        <v>300</v>
      </c>
    </row>
    <row r="1844" spans="1:6" x14ac:dyDescent="0.25">
      <c r="A1844" s="60" t="str">
        <f>'AU2017-EDB (Adjusted)'!A1854</f>
        <v>Orana Park</v>
      </c>
      <c r="B1844" s="60" t="str">
        <f>'AU2017-EDB (Adjusted)'!E1854</f>
        <v>Network Waitaki</v>
      </c>
      <c r="C1844" s="60" t="str">
        <f>IFERROR('AU2017-EDB (Adjusted)'!F1854,)</f>
        <v>Waitaki district</v>
      </c>
      <c r="D1844" s="65">
        <f>IFERROR('AU2017-EDB (Adjusted)'!H1854,)</f>
        <v>2570</v>
      </c>
      <c r="E1844" s="65">
        <f>IFERROR('AU2017-EDB (Adjusted)'!I1854,)</f>
        <v>2610</v>
      </c>
      <c r="F1844" s="65">
        <f>IFERROR('AU2017-EDB (Adjusted)'!J1854,)</f>
        <v>2640</v>
      </c>
    </row>
    <row r="1845" spans="1:6" x14ac:dyDescent="0.25">
      <c r="A1845" s="60" t="str">
        <f>'AU2017-EDB (Adjusted)'!A1855</f>
        <v>Hyde</v>
      </c>
      <c r="B1845" s="60" t="str">
        <f>'AU2017-EDB (Adjusted)'!E1855</f>
        <v>OtagoNet</v>
      </c>
      <c r="C1845" s="60" t="str">
        <f>IFERROR('AU2017-EDB (Adjusted)'!F1855,)</f>
        <v>Dunedin city</v>
      </c>
      <c r="D1845" s="65">
        <f>IFERROR('AU2017-EDB (Adjusted)'!H1855,)</f>
        <v>80</v>
      </c>
      <c r="E1845" s="65">
        <f>IFERROR('AU2017-EDB (Adjusted)'!I1855,)</f>
        <v>80</v>
      </c>
      <c r="F1845" s="65">
        <f>IFERROR('AU2017-EDB (Adjusted)'!J1855,)</f>
        <v>90</v>
      </c>
    </row>
    <row r="1846" spans="1:6" x14ac:dyDescent="0.25">
      <c r="A1846" s="60" t="str">
        <f>'AU2017-EDB (Adjusted)'!A1856</f>
        <v>Brighton</v>
      </c>
      <c r="B1846" s="60" t="str">
        <f>'AU2017-EDB (Adjusted)'!E1856</f>
        <v>Aurora Energy</v>
      </c>
      <c r="C1846" s="60" t="str">
        <f>IFERROR('AU2017-EDB (Adjusted)'!F1856,)</f>
        <v>Dunedin city</v>
      </c>
      <c r="D1846" s="65">
        <f>IFERROR('AU2017-EDB (Adjusted)'!H1856,)</f>
        <v>1520</v>
      </c>
      <c r="E1846" s="65">
        <f>IFERROR('AU2017-EDB (Adjusted)'!I1856,)</f>
        <v>1530</v>
      </c>
      <c r="F1846" s="65">
        <f>IFERROR('AU2017-EDB (Adjusted)'!J1856,)</f>
        <v>1530</v>
      </c>
    </row>
    <row r="1847" spans="1:6" x14ac:dyDescent="0.25">
      <c r="A1847" s="60" t="str">
        <f>'AU2017-EDB (Adjusted)'!A1857</f>
        <v>Outram</v>
      </c>
      <c r="B1847" s="60" t="str">
        <f>'AU2017-EDB (Adjusted)'!E1857</f>
        <v>Aurora Energy</v>
      </c>
      <c r="C1847" s="60" t="str">
        <f>IFERROR('AU2017-EDB (Adjusted)'!F1857,)</f>
        <v>Dunedin city</v>
      </c>
      <c r="D1847" s="65">
        <f>IFERROR('AU2017-EDB (Adjusted)'!H1857,)</f>
        <v>770</v>
      </c>
      <c r="E1847" s="65">
        <f>IFERROR('AU2017-EDB (Adjusted)'!I1857,)</f>
        <v>790</v>
      </c>
      <c r="F1847" s="65">
        <f>IFERROR('AU2017-EDB (Adjusted)'!J1857,)</f>
        <v>800</v>
      </c>
    </row>
    <row r="1848" spans="1:6" x14ac:dyDescent="0.25">
      <c r="A1848" s="60" t="str">
        <f>'AU2017-EDB (Adjusted)'!A1858</f>
        <v>Karitane</v>
      </c>
      <c r="B1848" s="60" t="str">
        <f>'AU2017-EDB (Adjusted)'!E1858</f>
        <v>OtagoNet</v>
      </c>
      <c r="C1848" s="60" t="str">
        <f>IFERROR('AU2017-EDB (Adjusted)'!F1858,)</f>
        <v>Dunedin city</v>
      </c>
      <c r="D1848" s="65">
        <f>IFERROR('AU2017-EDB (Adjusted)'!H1858,)</f>
        <v>410</v>
      </c>
      <c r="E1848" s="65">
        <f>IFERROR('AU2017-EDB (Adjusted)'!I1858,)</f>
        <v>410</v>
      </c>
      <c r="F1848" s="65">
        <f>IFERROR('AU2017-EDB (Adjusted)'!J1858,)</f>
        <v>420</v>
      </c>
    </row>
    <row r="1849" spans="1:6" x14ac:dyDescent="0.25">
      <c r="A1849" s="60" t="str">
        <f>'AU2017-EDB (Adjusted)'!A1859</f>
        <v>Middlemarch</v>
      </c>
      <c r="B1849" s="60" t="str">
        <f>'AU2017-EDB (Adjusted)'!E1859</f>
        <v>OtagoNet</v>
      </c>
      <c r="C1849" s="60" t="str">
        <f>IFERROR('AU2017-EDB (Adjusted)'!F1859,)</f>
        <v>Dunedin city</v>
      </c>
      <c r="D1849" s="65">
        <f>IFERROR('AU2017-EDB (Adjusted)'!H1859,)</f>
        <v>150</v>
      </c>
      <c r="E1849" s="65">
        <f>IFERROR('AU2017-EDB (Adjusted)'!I1859,)</f>
        <v>150</v>
      </c>
      <c r="F1849" s="65">
        <f>IFERROR('AU2017-EDB (Adjusted)'!J1859,)</f>
        <v>140</v>
      </c>
    </row>
    <row r="1850" spans="1:6" x14ac:dyDescent="0.25">
      <c r="A1850" s="60" t="str">
        <f>'AU2017-EDB (Adjusted)'!A1860</f>
        <v>Pine Hill</v>
      </c>
      <c r="B1850" s="60" t="str">
        <f>'AU2017-EDB (Adjusted)'!E1860</f>
        <v>Aurora Energy</v>
      </c>
      <c r="C1850" s="60" t="str">
        <f>IFERROR('AU2017-EDB (Adjusted)'!F1860,)</f>
        <v>Dunedin city</v>
      </c>
      <c r="D1850" s="65">
        <f>IFERROR('AU2017-EDB (Adjusted)'!H1860,)</f>
        <v>2550</v>
      </c>
      <c r="E1850" s="65">
        <f>IFERROR('AU2017-EDB (Adjusted)'!I1860,)</f>
        <v>2630</v>
      </c>
      <c r="F1850" s="65">
        <f>IFERROR('AU2017-EDB (Adjusted)'!J1860,)</f>
        <v>2710</v>
      </c>
    </row>
    <row r="1851" spans="1:6" x14ac:dyDescent="0.25">
      <c r="A1851" s="60" t="str">
        <f>'AU2017-EDB (Adjusted)'!A1861</f>
        <v>Warrington</v>
      </c>
      <c r="B1851" s="60" t="str">
        <f>'AU2017-EDB (Adjusted)'!E1861</f>
        <v>OtagoNet</v>
      </c>
      <c r="C1851" s="60" t="str">
        <f>IFERROR('AU2017-EDB (Adjusted)'!F1861,)</f>
        <v>Dunedin city</v>
      </c>
      <c r="D1851" s="65">
        <f>IFERROR('AU2017-EDB (Adjusted)'!H1861,)</f>
        <v>460</v>
      </c>
      <c r="E1851" s="65">
        <f>IFERROR('AU2017-EDB (Adjusted)'!I1861,)</f>
        <v>460</v>
      </c>
      <c r="F1851" s="65">
        <f>IFERROR('AU2017-EDB (Adjusted)'!J1861,)</f>
        <v>470</v>
      </c>
    </row>
    <row r="1852" spans="1:6" x14ac:dyDescent="0.25">
      <c r="A1852" s="60" t="str">
        <f>'AU2017-EDB (Adjusted)'!A1862</f>
        <v>Fairfield</v>
      </c>
      <c r="B1852" s="60" t="str">
        <f>'AU2017-EDB (Adjusted)'!E1862</f>
        <v>Aurora Energy</v>
      </c>
      <c r="C1852" s="60" t="str">
        <f>IFERROR('AU2017-EDB (Adjusted)'!F1862,)</f>
        <v>Dunedin city</v>
      </c>
      <c r="D1852" s="65">
        <f>IFERROR('AU2017-EDB (Adjusted)'!H1862,)</f>
        <v>2560</v>
      </c>
      <c r="E1852" s="65">
        <f>IFERROR('AU2017-EDB (Adjusted)'!I1862,)</f>
        <v>2640</v>
      </c>
      <c r="F1852" s="65">
        <f>IFERROR('AU2017-EDB (Adjusted)'!J1862,)</f>
        <v>2650</v>
      </c>
    </row>
    <row r="1853" spans="1:6" x14ac:dyDescent="0.25">
      <c r="A1853" s="60" t="str">
        <f>'AU2017-EDB (Adjusted)'!A1863</f>
        <v>Wingatui</v>
      </c>
      <c r="B1853" s="60" t="str">
        <f>'AU2017-EDB (Adjusted)'!E1863</f>
        <v>Aurora Energy</v>
      </c>
      <c r="C1853" s="60" t="str">
        <f>IFERROR('AU2017-EDB (Adjusted)'!F1863,)</f>
        <v>Dunedin city</v>
      </c>
      <c r="D1853" s="65">
        <f>IFERROR('AU2017-EDB (Adjusted)'!H1863,)</f>
        <v>2100</v>
      </c>
      <c r="E1853" s="65">
        <f>IFERROR('AU2017-EDB (Adjusted)'!I1863,)</f>
        <v>2410</v>
      </c>
      <c r="F1853" s="65">
        <f>IFERROR('AU2017-EDB (Adjusted)'!J1863,)</f>
        <v>2520</v>
      </c>
    </row>
    <row r="1854" spans="1:6" x14ac:dyDescent="0.25">
      <c r="A1854" s="60" t="str">
        <f>'AU2017-EDB (Adjusted)'!A1864</f>
        <v>Fernhill</v>
      </c>
      <c r="B1854" s="60" t="str">
        <f>'AU2017-EDB (Adjusted)'!E1864</f>
        <v>Aurora Energy</v>
      </c>
      <c r="C1854" s="60" t="str">
        <f>IFERROR('AU2017-EDB (Adjusted)'!F1864,)</f>
        <v>Dunedin city</v>
      </c>
      <c r="D1854" s="65">
        <f>IFERROR('AU2017-EDB (Adjusted)'!H1864,)</f>
        <v>1900</v>
      </c>
      <c r="E1854" s="65">
        <f>IFERROR('AU2017-EDB (Adjusted)'!I1864,)</f>
        <v>1970</v>
      </c>
      <c r="F1854" s="65">
        <f>IFERROR('AU2017-EDB (Adjusted)'!J1864,)</f>
        <v>1990</v>
      </c>
    </row>
    <row r="1855" spans="1:6" x14ac:dyDescent="0.25">
      <c r="A1855" s="60" t="str">
        <f>'AU2017-EDB (Adjusted)'!A1865</f>
        <v>High St-Stuart St</v>
      </c>
      <c r="B1855" s="60" t="str">
        <f>'AU2017-EDB (Adjusted)'!E1865</f>
        <v>Aurora Energy</v>
      </c>
      <c r="C1855" s="60" t="str">
        <f>IFERROR('AU2017-EDB (Adjusted)'!F1865,)</f>
        <v>Dunedin city</v>
      </c>
      <c r="D1855" s="65">
        <f>IFERROR('AU2017-EDB (Adjusted)'!H1865,)</f>
        <v>2650</v>
      </c>
      <c r="E1855" s="65">
        <f>IFERROR('AU2017-EDB (Adjusted)'!I1865,)</f>
        <v>2790</v>
      </c>
      <c r="F1855" s="65">
        <f>IFERROR('AU2017-EDB (Adjusted)'!J1865,)</f>
        <v>2830</v>
      </c>
    </row>
    <row r="1856" spans="1:6" x14ac:dyDescent="0.25">
      <c r="A1856" s="60" t="str">
        <f>'AU2017-EDB (Adjusted)'!A1866</f>
        <v>Stuart St-Frederick St</v>
      </c>
      <c r="B1856" s="60" t="str">
        <f>'AU2017-EDB (Adjusted)'!E1866</f>
        <v>Aurora Energy</v>
      </c>
      <c r="C1856" s="60" t="str">
        <f>IFERROR('AU2017-EDB (Adjusted)'!F1866,)</f>
        <v>Dunedin city</v>
      </c>
      <c r="D1856" s="65">
        <f>IFERROR('AU2017-EDB (Adjusted)'!H1866,)</f>
        <v>3480</v>
      </c>
      <c r="E1856" s="65">
        <f>IFERROR('AU2017-EDB (Adjusted)'!I1866,)</f>
        <v>3600</v>
      </c>
      <c r="F1856" s="65">
        <f>IFERROR('AU2017-EDB (Adjusted)'!J1866,)</f>
        <v>3630</v>
      </c>
    </row>
    <row r="1857" spans="1:6" x14ac:dyDescent="0.25">
      <c r="A1857" s="60" t="str">
        <f>'AU2017-EDB (Adjusted)'!A1867</f>
        <v>Kaikorai Hill</v>
      </c>
      <c r="B1857" s="60" t="str">
        <f>'AU2017-EDB (Adjusted)'!E1867</f>
        <v>Aurora Energy</v>
      </c>
      <c r="C1857" s="60" t="str">
        <f>IFERROR('AU2017-EDB (Adjusted)'!F1867,)</f>
        <v>Dunedin city</v>
      </c>
      <c r="D1857" s="65">
        <f>IFERROR('AU2017-EDB (Adjusted)'!H1867,)</f>
        <v>680</v>
      </c>
      <c r="E1857" s="65">
        <f>IFERROR('AU2017-EDB (Adjusted)'!I1867,)</f>
        <v>720</v>
      </c>
      <c r="F1857" s="65">
        <f>IFERROR('AU2017-EDB (Adjusted)'!J1867,)</f>
        <v>770</v>
      </c>
    </row>
    <row r="1858" spans="1:6" x14ac:dyDescent="0.25">
      <c r="A1858" s="60" t="str">
        <f>'AU2017-EDB (Adjusted)'!A1868</f>
        <v>Harbourside</v>
      </c>
      <c r="B1858" s="60" t="str">
        <f>'AU2017-EDB (Adjusted)'!E1868</f>
        <v>Aurora Energy</v>
      </c>
      <c r="C1858" s="60" t="str">
        <f>IFERROR('AU2017-EDB (Adjusted)'!F1868,)</f>
        <v>Dunedin city</v>
      </c>
      <c r="D1858" s="65">
        <f>IFERROR('AU2017-EDB (Adjusted)'!H1868,)</f>
        <v>20</v>
      </c>
      <c r="E1858" s="65">
        <f>IFERROR('AU2017-EDB (Adjusted)'!I1868,)</f>
        <v>20</v>
      </c>
      <c r="F1858" s="65">
        <f>IFERROR('AU2017-EDB (Adjusted)'!J1868,)</f>
        <v>20</v>
      </c>
    </row>
    <row r="1859" spans="1:6" x14ac:dyDescent="0.25">
      <c r="A1859" s="60" t="str">
        <f>'AU2017-EDB (Adjusted)'!A1869</f>
        <v>Caledonian</v>
      </c>
      <c r="B1859" s="60" t="str">
        <f>'AU2017-EDB (Adjusted)'!E1869</f>
        <v>Aurora Energy</v>
      </c>
      <c r="C1859" s="60" t="str">
        <f>IFERROR('AU2017-EDB (Adjusted)'!F1869,)</f>
        <v>Dunedin city</v>
      </c>
      <c r="D1859" s="65">
        <f>IFERROR('AU2017-EDB (Adjusted)'!H1869,)</f>
        <v>0</v>
      </c>
      <c r="E1859" s="65">
        <f>IFERROR('AU2017-EDB (Adjusted)'!I1869,)</f>
        <v>0</v>
      </c>
      <c r="F1859" s="65">
        <f>IFERROR('AU2017-EDB (Adjusted)'!J1869,)</f>
        <v>0</v>
      </c>
    </row>
    <row r="1860" spans="1:6" x14ac:dyDescent="0.25">
      <c r="A1860" s="60" t="str">
        <f>'AU2017-EDB (Adjusted)'!A1870</f>
        <v>Woodhaugh</v>
      </c>
      <c r="B1860" s="60" t="str">
        <f>'AU2017-EDB (Adjusted)'!E1870</f>
        <v>Aurora Energy</v>
      </c>
      <c r="C1860" s="60" t="str">
        <f>IFERROR('AU2017-EDB (Adjusted)'!F1870,)</f>
        <v>Dunedin city</v>
      </c>
      <c r="D1860" s="65">
        <f>IFERROR('AU2017-EDB (Adjusted)'!H1870,)</f>
        <v>830</v>
      </c>
      <c r="E1860" s="65">
        <f>IFERROR('AU2017-EDB (Adjusted)'!I1870,)</f>
        <v>840</v>
      </c>
      <c r="F1860" s="65">
        <f>IFERROR('AU2017-EDB (Adjusted)'!J1870,)</f>
        <v>860</v>
      </c>
    </row>
    <row r="1861" spans="1:6" x14ac:dyDescent="0.25">
      <c r="A1861" s="60" t="str">
        <f>'AU2017-EDB (Adjusted)'!A1871</f>
        <v>North Dunedin</v>
      </c>
      <c r="B1861" s="60" t="str">
        <f>'AU2017-EDB (Adjusted)'!E1871</f>
        <v>Aurora Energy</v>
      </c>
      <c r="C1861" s="60" t="str">
        <f>IFERROR('AU2017-EDB (Adjusted)'!F1871,)</f>
        <v>Dunedin city</v>
      </c>
      <c r="D1861" s="65">
        <f>IFERROR('AU2017-EDB (Adjusted)'!H1871,)</f>
        <v>3640</v>
      </c>
      <c r="E1861" s="65">
        <f>IFERROR('AU2017-EDB (Adjusted)'!I1871,)</f>
        <v>3670</v>
      </c>
      <c r="F1861" s="65">
        <f>IFERROR('AU2017-EDB (Adjusted)'!J1871,)</f>
        <v>3710</v>
      </c>
    </row>
    <row r="1862" spans="1:6" x14ac:dyDescent="0.25">
      <c r="A1862" s="60" t="str">
        <f>'AU2017-EDB (Adjusted)'!A1872</f>
        <v>Otago University</v>
      </c>
      <c r="B1862" s="60" t="str">
        <f>'AU2017-EDB (Adjusted)'!E1872</f>
        <v>Aurora Energy</v>
      </c>
      <c r="C1862" s="60" t="str">
        <f>IFERROR('AU2017-EDB (Adjusted)'!F1872,)</f>
        <v>Dunedin city</v>
      </c>
      <c r="D1862" s="65">
        <f>IFERROR('AU2017-EDB (Adjusted)'!H1872,)</f>
        <v>5430</v>
      </c>
      <c r="E1862" s="65">
        <f>IFERROR('AU2017-EDB (Adjusted)'!I1872,)</f>
        <v>5530</v>
      </c>
      <c r="F1862" s="65">
        <f>IFERROR('AU2017-EDB (Adjusted)'!J1872,)</f>
        <v>5570</v>
      </c>
    </row>
    <row r="1863" spans="1:6" x14ac:dyDescent="0.25">
      <c r="A1863" s="60" t="str">
        <f>'AU2017-EDB (Adjusted)'!A1873</f>
        <v>Maori Hill</v>
      </c>
      <c r="B1863" s="60" t="str">
        <f>'AU2017-EDB (Adjusted)'!E1873</f>
        <v>Aurora Energy</v>
      </c>
      <c r="C1863" s="60" t="str">
        <f>IFERROR('AU2017-EDB (Adjusted)'!F1873,)</f>
        <v>Dunedin city</v>
      </c>
      <c r="D1863" s="65">
        <f>IFERROR('AU2017-EDB (Adjusted)'!H1873,)</f>
        <v>1990</v>
      </c>
      <c r="E1863" s="65">
        <f>IFERROR('AU2017-EDB (Adjusted)'!I1873,)</f>
        <v>1980</v>
      </c>
      <c r="F1863" s="65">
        <f>IFERROR('AU2017-EDB (Adjusted)'!J1873,)</f>
        <v>1980</v>
      </c>
    </row>
    <row r="1864" spans="1:6" x14ac:dyDescent="0.25">
      <c r="A1864" s="60" t="str">
        <f>'AU2017-EDB (Adjusted)'!A1874</f>
        <v>South Dunedin</v>
      </c>
      <c r="B1864" s="60" t="str">
        <f>'AU2017-EDB (Adjusted)'!E1874</f>
        <v>Aurora Energy</v>
      </c>
      <c r="C1864" s="60" t="str">
        <f>IFERROR('AU2017-EDB (Adjusted)'!F1874,)</f>
        <v>Dunedin city</v>
      </c>
      <c r="D1864" s="65">
        <f>IFERROR('AU2017-EDB (Adjusted)'!H1874,)</f>
        <v>2480</v>
      </c>
      <c r="E1864" s="65">
        <f>IFERROR('AU2017-EDB (Adjusted)'!I1874,)</f>
        <v>2460</v>
      </c>
      <c r="F1864" s="65">
        <f>IFERROR('AU2017-EDB (Adjusted)'!J1874,)</f>
        <v>2450</v>
      </c>
    </row>
    <row r="1865" spans="1:6" x14ac:dyDescent="0.25">
      <c r="A1865" s="60" t="str">
        <f>'AU2017-EDB (Adjusted)'!A1875</f>
        <v>Balmacewen</v>
      </c>
      <c r="B1865" s="60" t="str">
        <f>'AU2017-EDB (Adjusted)'!E1875</f>
        <v>Aurora Energy</v>
      </c>
      <c r="C1865" s="60" t="str">
        <f>IFERROR('AU2017-EDB (Adjusted)'!F1875,)</f>
        <v>Dunedin city</v>
      </c>
      <c r="D1865" s="65">
        <f>IFERROR('AU2017-EDB (Adjusted)'!H1875,)</f>
        <v>820</v>
      </c>
      <c r="E1865" s="65">
        <f>IFERROR('AU2017-EDB (Adjusted)'!I1875,)</f>
        <v>820</v>
      </c>
      <c r="F1865" s="65">
        <f>IFERROR('AU2017-EDB (Adjusted)'!J1875,)</f>
        <v>820</v>
      </c>
    </row>
    <row r="1866" spans="1:6" x14ac:dyDescent="0.25">
      <c r="A1866" s="60" t="str">
        <f>'AU2017-EDB (Adjusted)'!A1876</f>
        <v>Glenleith</v>
      </c>
      <c r="B1866" s="60" t="str">
        <f>'AU2017-EDB (Adjusted)'!E1876</f>
        <v>Aurora Energy</v>
      </c>
      <c r="C1866" s="60" t="str">
        <f>IFERROR('AU2017-EDB (Adjusted)'!F1876,)</f>
        <v>Dunedin city</v>
      </c>
      <c r="D1866" s="65">
        <f>IFERROR('AU2017-EDB (Adjusted)'!H1876,)</f>
        <v>700</v>
      </c>
      <c r="E1866" s="65">
        <f>IFERROR('AU2017-EDB (Adjusted)'!I1876,)</f>
        <v>720</v>
      </c>
      <c r="F1866" s="65">
        <f>IFERROR('AU2017-EDB (Adjusted)'!J1876,)</f>
        <v>730</v>
      </c>
    </row>
    <row r="1867" spans="1:6" x14ac:dyDescent="0.25">
      <c r="A1867" s="60" t="str">
        <f>'AU2017-EDB (Adjusted)'!A1877</f>
        <v>Helensburgh</v>
      </c>
      <c r="B1867" s="60" t="str">
        <f>'AU2017-EDB (Adjusted)'!E1877</f>
        <v>Aurora Energy</v>
      </c>
      <c r="C1867" s="60" t="str">
        <f>IFERROR('AU2017-EDB (Adjusted)'!F1877,)</f>
        <v>Dunedin city</v>
      </c>
      <c r="D1867" s="65">
        <f>IFERROR('AU2017-EDB (Adjusted)'!H1877,)</f>
        <v>1110</v>
      </c>
      <c r="E1867" s="65">
        <f>IFERROR('AU2017-EDB (Adjusted)'!I1877,)</f>
        <v>1120</v>
      </c>
      <c r="F1867" s="65">
        <f>IFERROR('AU2017-EDB (Adjusted)'!J1877,)</f>
        <v>1130</v>
      </c>
    </row>
    <row r="1868" spans="1:6" x14ac:dyDescent="0.25">
      <c r="A1868" s="60" t="str">
        <f>'AU2017-EDB (Adjusted)'!A1878</f>
        <v>Wakari</v>
      </c>
      <c r="B1868" s="60" t="str">
        <f>'AU2017-EDB (Adjusted)'!E1878</f>
        <v>Aurora Energy</v>
      </c>
      <c r="C1868" s="60" t="str">
        <f>IFERROR('AU2017-EDB (Adjusted)'!F1878,)</f>
        <v>Dunedin city</v>
      </c>
      <c r="D1868" s="65">
        <f>IFERROR('AU2017-EDB (Adjusted)'!H1878,)</f>
        <v>3450</v>
      </c>
      <c r="E1868" s="65">
        <f>IFERROR('AU2017-EDB (Adjusted)'!I1878,)</f>
        <v>3520</v>
      </c>
      <c r="F1868" s="65">
        <f>IFERROR('AU2017-EDB (Adjusted)'!J1878,)</f>
        <v>3470</v>
      </c>
    </row>
    <row r="1869" spans="1:6" x14ac:dyDescent="0.25">
      <c r="A1869" s="60" t="str">
        <f>'AU2017-EDB (Adjusted)'!A1879</f>
        <v>Forbury</v>
      </c>
      <c r="B1869" s="60" t="str">
        <f>'AU2017-EDB (Adjusted)'!E1879</f>
        <v>Aurora Energy</v>
      </c>
      <c r="C1869" s="60" t="str">
        <f>IFERROR('AU2017-EDB (Adjusted)'!F1879,)</f>
        <v>Dunedin city</v>
      </c>
      <c r="D1869" s="65">
        <f>IFERROR('AU2017-EDB (Adjusted)'!H1879,)</f>
        <v>990</v>
      </c>
      <c r="E1869" s="65">
        <f>IFERROR('AU2017-EDB (Adjusted)'!I1879,)</f>
        <v>990</v>
      </c>
      <c r="F1869" s="65">
        <f>IFERROR('AU2017-EDB (Adjusted)'!J1879,)</f>
        <v>990</v>
      </c>
    </row>
    <row r="1870" spans="1:6" x14ac:dyDescent="0.25">
      <c r="A1870" s="60" t="str">
        <f>'AU2017-EDB (Adjusted)'!A1880</f>
        <v>Halfway Bush</v>
      </c>
      <c r="B1870" s="60" t="str">
        <f>'AU2017-EDB (Adjusted)'!E1880</f>
        <v>Aurora Energy</v>
      </c>
      <c r="C1870" s="60" t="str">
        <f>IFERROR('AU2017-EDB (Adjusted)'!F1880,)</f>
        <v>Dunedin city</v>
      </c>
      <c r="D1870" s="65">
        <f>IFERROR('AU2017-EDB (Adjusted)'!H1880,)</f>
        <v>1920</v>
      </c>
      <c r="E1870" s="65">
        <f>IFERROR('AU2017-EDB (Adjusted)'!I1880,)</f>
        <v>1900</v>
      </c>
      <c r="F1870" s="65">
        <f>IFERROR('AU2017-EDB (Adjusted)'!J1880,)</f>
        <v>1890</v>
      </c>
    </row>
    <row r="1871" spans="1:6" x14ac:dyDescent="0.25">
      <c r="A1871" s="60" t="str">
        <f>'AU2017-EDB (Adjusted)'!A1881</f>
        <v>Brockville</v>
      </c>
      <c r="B1871" s="60" t="str">
        <f>'AU2017-EDB (Adjusted)'!E1881</f>
        <v>Aurora Energy</v>
      </c>
      <c r="C1871" s="60" t="str">
        <f>IFERROR('AU2017-EDB (Adjusted)'!F1881,)</f>
        <v>Dunedin city</v>
      </c>
      <c r="D1871" s="65">
        <f>IFERROR('AU2017-EDB (Adjusted)'!H1881,)</f>
        <v>3460</v>
      </c>
      <c r="E1871" s="65">
        <f>IFERROR('AU2017-EDB (Adjusted)'!I1881,)</f>
        <v>3480</v>
      </c>
      <c r="F1871" s="65">
        <f>IFERROR('AU2017-EDB (Adjusted)'!J1881,)</f>
        <v>3490</v>
      </c>
    </row>
    <row r="1872" spans="1:6" x14ac:dyDescent="0.25">
      <c r="A1872" s="60" t="str">
        <f>'AU2017-EDB (Adjusted)'!A1882</f>
        <v>Roslyn North</v>
      </c>
      <c r="B1872" s="60" t="str">
        <f>'AU2017-EDB (Adjusted)'!E1882</f>
        <v>Aurora Energy</v>
      </c>
      <c r="C1872" s="60" t="str">
        <f>IFERROR('AU2017-EDB (Adjusted)'!F1882,)</f>
        <v>Dunedin city</v>
      </c>
      <c r="D1872" s="65">
        <f>IFERROR('AU2017-EDB (Adjusted)'!H1882,)</f>
        <v>1920</v>
      </c>
      <c r="E1872" s="65">
        <f>IFERROR('AU2017-EDB (Adjusted)'!I1882,)</f>
        <v>1950</v>
      </c>
      <c r="F1872" s="65">
        <f>IFERROR('AU2017-EDB (Adjusted)'!J1882,)</f>
        <v>1990</v>
      </c>
    </row>
    <row r="1873" spans="1:6" x14ac:dyDescent="0.25">
      <c r="A1873" s="60" t="str">
        <f>'AU2017-EDB (Adjusted)'!A1883</f>
        <v>Roslyn South</v>
      </c>
      <c r="B1873" s="60" t="str">
        <f>'AU2017-EDB (Adjusted)'!E1883</f>
        <v>Aurora Energy</v>
      </c>
      <c r="C1873" s="60" t="str">
        <f>IFERROR('AU2017-EDB (Adjusted)'!F1883,)</f>
        <v>Dunedin city</v>
      </c>
      <c r="D1873" s="65">
        <f>IFERROR('AU2017-EDB (Adjusted)'!H1883,)</f>
        <v>2380</v>
      </c>
      <c r="E1873" s="65">
        <f>IFERROR('AU2017-EDB (Adjusted)'!I1883,)</f>
        <v>2400</v>
      </c>
      <c r="F1873" s="65">
        <f>IFERROR('AU2017-EDB (Adjusted)'!J1883,)</f>
        <v>2430</v>
      </c>
    </row>
    <row r="1874" spans="1:6" x14ac:dyDescent="0.25">
      <c r="A1874" s="60" t="str">
        <f>'AU2017-EDB (Adjusted)'!A1884</f>
        <v>Mornington</v>
      </c>
      <c r="B1874" s="60" t="str">
        <f>'AU2017-EDB (Adjusted)'!E1884</f>
        <v>Aurora Energy</v>
      </c>
      <c r="C1874" s="60" t="str">
        <f>IFERROR('AU2017-EDB (Adjusted)'!F1884,)</f>
        <v>Dunedin city</v>
      </c>
      <c r="D1874" s="65">
        <f>IFERROR('AU2017-EDB (Adjusted)'!H1884,)</f>
        <v>3450</v>
      </c>
      <c r="E1874" s="65">
        <f>IFERROR('AU2017-EDB (Adjusted)'!I1884,)</f>
        <v>3480</v>
      </c>
      <c r="F1874" s="65">
        <f>IFERROR('AU2017-EDB (Adjusted)'!J1884,)</f>
        <v>3520</v>
      </c>
    </row>
    <row r="1875" spans="1:6" x14ac:dyDescent="0.25">
      <c r="A1875" s="60" t="str">
        <f>'AU2017-EDB (Adjusted)'!A1885</f>
        <v>Belleknowes</v>
      </c>
      <c r="B1875" s="60" t="str">
        <f>'AU2017-EDB (Adjusted)'!E1885</f>
        <v>Aurora Energy</v>
      </c>
      <c r="C1875" s="60" t="str">
        <f>IFERROR('AU2017-EDB (Adjusted)'!F1885,)</f>
        <v>Dunedin city</v>
      </c>
      <c r="D1875" s="65">
        <f>IFERROR('AU2017-EDB (Adjusted)'!H1885,)</f>
        <v>1840</v>
      </c>
      <c r="E1875" s="65">
        <f>IFERROR('AU2017-EDB (Adjusted)'!I1885,)</f>
        <v>1900</v>
      </c>
      <c r="F1875" s="65">
        <f>IFERROR('AU2017-EDB (Adjusted)'!J1885,)</f>
        <v>1950</v>
      </c>
    </row>
    <row r="1876" spans="1:6" x14ac:dyDescent="0.25">
      <c r="A1876" s="60" t="str">
        <f>'AU2017-EDB (Adjusted)'!A1886</f>
        <v>Kenmure</v>
      </c>
      <c r="B1876" s="60" t="str">
        <f>'AU2017-EDB (Adjusted)'!E1886</f>
        <v>Aurora Energy</v>
      </c>
      <c r="C1876" s="60" t="str">
        <f>IFERROR('AU2017-EDB (Adjusted)'!F1886,)</f>
        <v>Dunedin city</v>
      </c>
      <c r="D1876" s="65">
        <f>IFERROR('AU2017-EDB (Adjusted)'!H1886,)</f>
        <v>1950</v>
      </c>
      <c r="E1876" s="65">
        <f>IFERROR('AU2017-EDB (Adjusted)'!I1886,)</f>
        <v>2000</v>
      </c>
      <c r="F1876" s="65">
        <f>IFERROR('AU2017-EDB (Adjusted)'!J1886,)</f>
        <v>2040</v>
      </c>
    </row>
    <row r="1877" spans="1:6" x14ac:dyDescent="0.25">
      <c r="A1877" s="60" t="str">
        <f>'AU2017-EDB (Adjusted)'!A1887</f>
        <v>Caversham</v>
      </c>
      <c r="B1877" s="60" t="str">
        <f>'AU2017-EDB (Adjusted)'!E1887</f>
        <v>Aurora Energy</v>
      </c>
      <c r="C1877" s="60" t="str">
        <f>IFERROR('AU2017-EDB (Adjusted)'!F1887,)</f>
        <v>Dunedin city</v>
      </c>
      <c r="D1877" s="65">
        <f>IFERROR('AU2017-EDB (Adjusted)'!H1887,)</f>
        <v>5010</v>
      </c>
      <c r="E1877" s="65">
        <f>IFERROR('AU2017-EDB (Adjusted)'!I1887,)</f>
        <v>5050</v>
      </c>
      <c r="F1877" s="65">
        <f>IFERROR('AU2017-EDB (Adjusted)'!J1887,)</f>
        <v>5050</v>
      </c>
    </row>
    <row r="1878" spans="1:6" x14ac:dyDescent="0.25">
      <c r="A1878" s="60" t="str">
        <f>'AU2017-EDB (Adjusted)'!A1888</f>
        <v>St Clair</v>
      </c>
      <c r="B1878" s="60" t="str">
        <f>'AU2017-EDB (Adjusted)'!E1888</f>
        <v>Aurora Energy</v>
      </c>
      <c r="C1878" s="60" t="str">
        <f>IFERROR('AU2017-EDB (Adjusted)'!F1888,)</f>
        <v>Dunedin city</v>
      </c>
      <c r="D1878" s="65">
        <f>IFERROR('AU2017-EDB (Adjusted)'!H1888,)</f>
        <v>4580</v>
      </c>
      <c r="E1878" s="65">
        <f>IFERROR('AU2017-EDB (Adjusted)'!I1888,)</f>
        <v>4630</v>
      </c>
      <c r="F1878" s="65">
        <f>IFERROR('AU2017-EDB (Adjusted)'!J1888,)</f>
        <v>4680</v>
      </c>
    </row>
    <row r="1879" spans="1:6" x14ac:dyDescent="0.25">
      <c r="A1879" s="60" t="str">
        <f>'AU2017-EDB (Adjusted)'!A1889</f>
        <v>Musselburgh</v>
      </c>
      <c r="B1879" s="60" t="str">
        <f>'AU2017-EDB (Adjusted)'!E1889</f>
        <v>Aurora Energy</v>
      </c>
      <c r="C1879" s="60" t="str">
        <f>IFERROR('AU2017-EDB (Adjusted)'!F1889,)</f>
        <v>Dunedin city</v>
      </c>
      <c r="D1879" s="65">
        <f>IFERROR('AU2017-EDB (Adjusted)'!H1889,)</f>
        <v>2820</v>
      </c>
      <c r="E1879" s="65">
        <f>IFERROR('AU2017-EDB (Adjusted)'!I1889,)</f>
        <v>2870</v>
      </c>
      <c r="F1879" s="65">
        <f>IFERROR('AU2017-EDB (Adjusted)'!J1889,)</f>
        <v>2910</v>
      </c>
    </row>
    <row r="1880" spans="1:6" x14ac:dyDescent="0.25">
      <c r="A1880" s="60" t="str">
        <f>'AU2017-EDB (Adjusted)'!A1890</f>
        <v>St Kilda East</v>
      </c>
      <c r="B1880" s="60" t="str">
        <f>'AU2017-EDB (Adjusted)'!E1890</f>
        <v>Aurora Energy</v>
      </c>
      <c r="C1880" s="60" t="str">
        <f>IFERROR('AU2017-EDB (Adjusted)'!F1890,)</f>
        <v>Dunedin city</v>
      </c>
      <c r="D1880" s="65">
        <f>IFERROR('AU2017-EDB (Adjusted)'!H1890,)</f>
        <v>2750</v>
      </c>
      <c r="E1880" s="65">
        <f>IFERROR('AU2017-EDB (Adjusted)'!I1890,)</f>
        <v>2770</v>
      </c>
      <c r="F1880" s="65">
        <f>IFERROR('AU2017-EDB (Adjusted)'!J1890,)</f>
        <v>2790</v>
      </c>
    </row>
    <row r="1881" spans="1:6" x14ac:dyDescent="0.25">
      <c r="A1881" s="60" t="str">
        <f>'AU2017-EDB (Adjusted)'!A1891</f>
        <v>Vauxhall</v>
      </c>
      <c r="B1881" s="60" t="str">
        <f>'AU2017-EDB (Adjusted)'!E1891</f>
        <v>Aurora Energy</v>
      </c>
      <c r="C1881" s="60" t="str">
        <f>IFERROR('AU2017-EDB (Adjusted)'!F1891,)</f>
        <v>Dunedin city</v>
      </c>
      <c r="D1881" s="65">
        <f>IFERROR('AU2017-EDB (Adjusted)'!H1891,)</f>
        <v>4160</v>
      </c>
      <c r="E1881" s="65">
        <f>IFERROR('AU2017-EDB (Adjusted)'!I1891,)</f>
        <v>4260</v>
      </c>
      <c r="F1881" s="65">
        <f>IFERROR('AU2017-EDB (Adjusted)'!J1891,)</f>
        <v>4300</v>
      </c>
    </row>
    <row r="1882" spans="1:6" x14ac:dyDescent="0.25">
      <c r="A1882" s="60" t="str">
        <f>'AU2017-EDB (Adjusted)'!A1892</f>
        <v>St Leonards-Blanket Bay</v>
      </c>
      <c r="B1882" s="60" t="str">
        <f>'AU2017-EDB (Adjusted)'!E1892</f>
        <v>Aurora Energy</v>
      </c>
      <c r="C1882" s="60" t="str">
        <f>IFERROR('AU2017-EDB (Adjusted)'!F1892,)</f>
        <v>Dunedin city</v>
      </c>
      <c r="D1882" s="65">
        <f>IFERROR('AU2017-EDB (Adjusted)'!H1892,)</f>
        <v>830</v>
      </c>
      <c r="E1882" s="65">
        <f>IFERROR('AU2017-EDB (Adjusted)'!I1892,)</f>
        <v>820</v>
      </c>
      <c r="F1882" s="65">
        <f>IFERROR('AU2017-EDB (Adjusted)'!J1892,)</f>
        <v>820</v>
      </c>
    </row>
    <row r="1883" spans="1:6" x14ac:dyDescent="0.25">
      <c r="A1883" s="60" t="str">
        <f>'AU2017-EDB (Adjusted)'!A1893</f>
        <v>East Taieri</v>
      </c>
      <c r="B1883" s="60" t="str">
        <f>'AU2017-EDB (Adjusted)'!E1893</f>
        <v>Aurora Energy</v>
      </c>
      <c r="C1883" s="60" t="str">
        <f>IFERROR('AU2017-EDB (Adjusted)'!F1893,)</f>
        <v>Dunedin city</v>
      </c>
      <c r="D1883" s="65">
        <f>IFERROR('AU2017-EDB (Adjusted)'!H1893,)</f>
        <v>1660</v>
      </c>
      <c r="E1883" s="65">
        <f>IFERROR('AU2017-EDB (Adjusted)'!I1893,)</f>
        <v>1740</v>
      </c>
      <c r="F1883" s="65">
        <f>IFERROR('AU2017-EDB (Adjusted)'!J1893,)</f>
        <v>1830</v>
      </c>
    </row>
    <row r="1884" spans="1:6" x14ac:dyDescent="0.25">
      <c r="A1884" s="60" t="str">
        <f>'AU2017-EDB (Adjusted)'!A1894</f>
        <v>Inner Peninsula</v>
      </c>
      <c r="B1884" s="60" t="str">
        <f>'AU2017-EDB (Adjusted)'!E1894</f>
        <v>Aurora Energy</v>
      </c>
      <c r="C1884" s="60" t="str">
        <f>IFERROR('AU2017-EDB (Adjusted)'!F1894,)</f>
        <v>Dunedin city</v>
      </c>
      <c r="D1884" s="65">
        <f>IFERROR('AU2017-EDB (Adjusted)'!H1894,)</f>
        <v>1050</v>
      </c>
      <c r="E1884" s="65">
        <f>IFERROR('AU2017-EDB (Adjusted)'!I1894,)</f>
        <v>1100</v>
      </c>
      <c r="F1884" s="65">
        <f>IFERROR('AU2017-EDB (Adjusted)'!J1894,)</f>
        <v>1140</v>
      </c>
    </row>
    <row r="1885" spans="1:6" x14ac:dyDescent="0.25">
      <c r="A1885" s="60" t="str">
        <f>'AU2017-EDB (Adjusted)'!A1895</f>
        <v>Sawyers Bay</v>
      </c>
      <c r="B1885" s="60" t="str">
        <f>'AU2017-EDB (Adjusted)'!E1895</f>
        <v>Aurora Energy</v>
      </c>
      <c r="C1885" s="60" t="str">
        <f>IFERROR('AU2017-EDB (Adjusted)'!F1895,)</f>
        <v>Dunedin city</v>
      </c>
      <c r="D1885" s="65">
        <f>IFERROR('AU2017-EDB (Adjusted)'!H1895,)</f>
        <v>1310</v>
      </c>
      <c r="E1885" s="65">
        <f>IFERROR('AU2017-EDB (Adjusted)'!I1895,)</f>
        <v>1330</v>
      </c>
      <c r="F1885" s="65">
        <f>IFERROR('AU2017-EDB (Adjusted)'!J1895,)</f>
        <v>1350</v>
      </c>
    </row>
    <row r="1886" spans="1:6" x14ac:dyDescent="0.25">
      <c r="A1886" s="60" t="str">
        <f>'AU2017-EDB (Adjusted)'!A1896</f>
        <v>Company Bay</v>
      </c>
      <c r="B1886" s="60" t="str">
        <f>'AU2017-EDB (Adjusted)'!E1896</f>
        <v>Aurora Energy</v>
      </c>
      <c r="C1886" s="60" t="str">
        <f>IFERROR('AU2017-EDB (Adjusted)'!F1896,)</f>
        <v>Dunedin city</v>
      </c>
      <c r="D1886" s="65">
        <f>IFERROR('AU2017-EDB (Adjusted)'!H1896,)</f>
        <v>400</v>
      </c>
      <c r="E1886" s="65">
        <f>IFERROR('AU2017-EDB (Adjusted)'!I1896,)</f>
        <v>420</v>
      </c>
      <c r="F1886" s="65">
        <f>IFERROR('AU2017-EDB (Adjusted)'!J1896,)</f>
        <v>440</v>
      </c>
    </row>
    <row r="1887" spans="1:6" x14ac:dyDescent="0.25">
      <c r="A1887" s="60" t="str">
        <f>'AU2017-EDB (Adjusted)'!A1897</f>
        <v>Macandrew Bay</v>
      </c>
      <c r="B1887" s="60" t="str">
        <f>'AU2017-EDB (Adjusted)'!E1897</f>
        <v>Aurora Energy</v>
      </c>
      <c r="C1887" s="60" t="str">
        <f>IFERROR('AU2017-EDB (Adjusted)'!F1897,)</f>
        <v>Dunedin city</v>
      </c>
      <c r="D1887" s="65">
        <f>IFERROR('AU2017-EDB (Adjusted)'!H1897,)</f>
        <v>1210</v>
      </c>
      <c r="E1887" s="65">
        <f>IFERROR('AU2017-EDB (Adjusted)'!I1897,)</f>
        <v>1230</v>
      </c>
      <c r="F1887" s="65">
        <f>IFERROR('AU2017-EDB (Adjusted)'!J1897,)</f>
        <v>1250</v>
      </c>
    </row>
    <row r="1888" spans="1:6" x14ac:dyDescent="0.25">
      <c r="A1888" s="60" t="str">
        <f>'AU2017-EDB (Adjusted)'!A1898</f>
        <v>Port Chalmers</v>
      </c>
      <c r="B1888" s="60" t="str">
        <f>'AU2017-EDB (Adjusted)'!E1898</f>
        <v>Aurora Energy</v>
      </c>
      <c r="C1888" s="60" t="str">
        <f>IFERROR('AU2017-EDB (Adjusted)'!F1898,)</f>
        <v>Dunedin city</v>
      </c>
      <c r="D1888" s="65">
        <f>IFERROR('AU2017-EDB (Adjusted)'!H1898,)</f>
        <v>1420</v>
      </c>
      <c r="E1888" s="65">
        <f>IFERROR('AU2017-EDB (Adjusted)'!I1898,)</f>
        <v>1430</v>
      </c>
      <c r="F1888" s="65">
        <f>IFERROR('AU2017-EDB (Adjusted)'!J1898,)</f>
        <v>1450</v>
      </c>
    </row>
    <row r="1889" spans="1:6" x14ac:dyDescent="0.25">
      <c r="A1889" s="60" t="str">
        <f>'AU2017-EDB (Adjusted)'!A1899</f>
        <v>St Kilda West</v>
      </c>
      <c r="B1889" s="60" t="str">
        <f>'AU2017-EDB (Adjusted)'!E1899</f>
        <v>Aurora Energy</v>
      </c>
      <c r="C1889" s="60" t="str">
        <f>IFERROR('AU2017-EDB (Adjusted)'!F1899,)</f>
        <v>Dunedin city</v>
      </c>
      <c r="D1889" s="65">
        <f>IFERROR('AU2017-EDB (Adjusted)'!H1899,)</f>
        <v>1950</v>
      </c>
      <c r="E1889" s="65">
        <f>IFERROR('AU2017-EDB (Adjusted)'!I1899,)</f>
        <v>1960</v>
      </c>
      <c r="F1889" s="65">
        <f>IFERROR('AU2017-EDB (Adjusted)'!J1899,)</f>
        <v>1960</v>
      </c>
    </row>
    <row r="1890" spans="1:6" x14ac:dyDescent="0.25">
      <c r="A1890" s="60" t="str">
        <f>'AU2017-EDB (Adjusted)'!A1900</f>
        <v>Green Island</v>
      </c>
      <c r="B1890" s="60" t="str">
        <f>'AU2017-EDB (Adjusted)'!E1900</f>
        <v>Aurora Energy</v>
      </c>
      <c r="C1890" s="60" t="str">
        <f>IFERROR('AU2017-EDB (Adjusted)'!F1900,)</f>
        <v>Dunedin city</v>
      </c>
      <c r="D1890" s="65">
        <f>IFERROR('AU2017-EDB (Adjusted)'!H1900,)</f>
        <v>2980</v>
      </c>
      <c r="E1890" s="65">
        <f>IFERROR('AU2017-EDB (Adjusted)'!I1900,)</f>
        <v>3230</v>
      </c>
      <c r="F1890" s="65">
        <f>IFERROR('AU2017-EDB (Adjusted)'!J1900,)</f>
        <v>3380</v>
      </c>
    </row>
    <row r="1891" spans="1:6" x14ac:dyDescent="0.25">
      <c r="A1891" s="60" t="str">
        <f>'AU2017-EDB (Adjusted)'!A1901</f>
        <v>Abbotsford</v>
      </c>
      <c r="B1891" s="60" t="str">
        <f>'AU2017-EDB (Adjusted)'!E1901</f>
        <v>Aurora Energy</v>
      </c>
      <c r="C1891" s="60" t="str">
        <f>IFERROR('AU2017-EDB (Adjusted)'!F1901,)</f>
        <v>Dunedin city</v>
      </c>
      <c r="D1891" s="65">
        <f>IFERROR('AU2017-EDB (Adjusted)'!H1901,)</f>
        <v>1880</v>
      </c>
      <c r="E1891" s="65">
        <f>IFERROR('AU2017-EDB (Adjusted)'!I1901,)</f>
        <v>1960</v>
      </c>
      <c r="F1891" s="65">
        <f>IFERROR('AU2017-EDB (Adjusted)'!J1901,)</f>
        <v>2030</v>
      </c>
    </row>
    <row r="1892" spans="1:6" x14ac:dyDescent="0.25">
      <c r="A1892" s="60" t="str">
        <f>'AU2017-EDB (Adjusted)'!A1902</f>
        <v>Concord</v>
      </c>
      <c r="B1892" s="60" t="str">
        <f>'AU2017-EDB (Adjusted)'!E1902</f>
        <v>Aurora Energy</v>
      </c>
      <c r="C1892" s="60" t="str">
        <f>IFERROR('AU2017-EDB (Adjusted)'!F1902,)</f>
        <v>Dunedin city</v>
      </c>
      <c r="D1892" s="65">
        <f>IFERROR('AU2017-EDB (Adjusted)'!H1902,)</f>
        <v>2100</v>
      </c>
      <c r="E1892" s="65">
        <f>IFERROR('AU2017-EDB (Adjusted)'!I1902,)</f>
        <v>2160</v>
      </c>
      <c r="F1892" s="65">
        <f>IFERROR('AU2017-EDB (Adjusted)'!J1902,)</f>
        <v>2210</v>
      </c>
    </row>
    <row r="1893" spans="1:6" x14ac:dyDescent="0.25">
      <c r="A1893" s="60" t="str">
        <f>'AU2017-EDB (Adjusted)'!A1903</f>
        <v>Mosgiel East</v>
      </c>
      <c r="B1893" s="60" t="str">
        <f>'AU2017-EDB (Adjusted)'!E1903</f>
        <v>Aurora Energy</v>
      </c>
      <c r="C1893" s="60" t="str">
        <f>IFERROR('AU2017-EDB (Adjusted)'!F1903,)</f>
        <v>Dunedin city</v>
      </c>
      <c r="D1893" s="65">
        <f>IFERROR('AU2017-EDB (Adjusted)'!H1903,)</f>
        <v>4450</v>
      </c>
      <c r="E1893" s="65">
        <f>IFERROR('AU2017-EDB (Adjusted)'!I1903,)</f>
        <v>4720</v>
      </c>
      <c r="F1893" s="65">
        <f>IFERROR('AU2017-EDB (Adjusted)'!J1903,)</f>
        <v>4850</v>
      </c>
    </row>
    <row r="1894" spans="1:6" x14ac:dyDescent="0.25">
      <c r="A1894" s="60" t="str">
        <f>'AU2017-EDB (Adjusted)'!A1904</f>
        <v>Mosgiel South</v>
      </c>
      <c r="B1894" s="60" t="str">
        <f>'AU2017-EDB (Adjusted)'!E1904</f>
        <v>Aurora Energy</v>
      </c>
      <c r="C1894" s="60" t="str">
        <f>IFERROR('AU2017-EDB (Adjusted)'!F1904,)</f>
        <v>Dunedin city</v>
      </c>
      <c r="D1894" s="65">
        <f>IFERROR('AU2017-EDB (Adjusted)'!H1904,)</f>
        <v>2800</v>
      </c>
      <c r="E1894" s="65">
        <f>IFERROR('AU2017-EDB (Adjusted)'!I1904,)</f>
        <v>2830</v>
      </c>
      <c r="F1894" s="65">
        <f>IFERROR('AU2017-EDB (Adjusted)'!J1904,)</f>
        <v>2880</v>
      </c>
    </row>
    <row r="1895" spans="1:6" x14ac:dyDescent="0.25">
      <c r="A1895" s="60" t="str">
        <f>'AU2017-EDB (Adjusted)'!A1905</f>
        <v>Milton</v>
      </c>
      <c r="B1895" s="60" t="str">
        <f>'AU2017-EDB (Adjusted)'!E1905</f>
        <v>OtagoNet</v>
      </c>
      <c r="C1895" s="60" t="str">
        <f>IFERROR('AU2017-EDB (Adjusted)'!F1905,)</f>
        <v>Clutha district</v>
      </c>
      <c r="D1895" s="65">
        <f>IFERROR('AU2017-EDB (Adjusted)'!H1905,)</f>
        <v>1950</v>
      </c>
      <c r="E1895" s="65">
        <f>IFERROR('AU2017-EDB (Adjusted)'!I1905,)</f>
        <v>1930</v>
      </c>
      <c r="F1895" s="65">
        <f>IFERROR('AU2017-EDB (Adjusted)'!J1905,)</f>
        <v>1900</v>
      </c>
    </row>
    <row r="1896" spans="1:6" x14ac:dyDescent="0.25">
      <c r="A1896" s="60" t="str">
        <f>'AU2017-EDB (Adjusted)'!A1906</f>
        <v>Kaitangata</v>
      </c>
      <c r="B1896" s="60" t="str">
        <f>'AU2017-EDB (Adjusted)'!E1906</f>
        <v>OtagoNet</v>
      </c>
      <c r="C1896" s="60" t="str">
        <f>IFERROR('AU2017-EDB (Adjusted)'!F1906,)</f>
        <v>Clutha district</v>
      </c>
      <c r="D1896" s="65">
        <f>IFERROR('AU2017-EDB (Adjusted)'!H1906,)</f>
        <v>780</v>
      </c>
      <c r="E1896" s="65">
        <f>IFERROR('AU2017-EDB (Adjusted)'!I1906,)</f>
        <v>780</v>
      </c>
      <c r="F1896" s="65">
        <f>IFERROR('AU2017-EDB (Adjusted)'!J1906,)</f>
        <v>770</v>
      </c>
    </row>
    <row r="1897" spans="1:6" x14ac:dyDescent="0.25">
      <c r="A1897" s="60" t="str">
        <f>'AU2017-EDB (Adjusted)'!A1907</f>
        <v>Winton</v>
      </c>
      <c r="B1897" s="60" t="str">
        <f>'AU2017-EDB (Adjusted)'!E1907</f>
        <v>The Power Company</v>
      </c>
      <c r="C1897" s="60" t="str">
        <f>IFERROR('AU2017-EDB (Adjusted)'!F1907,)</f>
        <v>Southland district</v>
      </c>
      <c r="D1897" s="65">
        <f>IFERROR('AU2017-EDB (Adjusted)'!H1907,)</f>
        <v>2320</v>
      </c>
      <c r="E1897" s="65">
        <f>IFERROR('AU2017-EDB (Adjusted)'!I1907,)</f>
        <v>2330</v>
      </c>
      <c r="F1897" s="65">
        <f>IFERROR('AU2017-EDB (Adjusted)'!J1907,)</f>
        <v>2330</v>
      </c>
    </row>
    <row r="1898" spans="1:6" x14ac:dyDescent="0.25">
      <c r="A1898" s="60" t="str">
        <f>'AU2017-EDB (Adjusted)'!A1908</f>
        <v>Kaka Point</v>
      </c>
      <c r="B1898" s="60" t="str">
        <f>'AU2017-EDB (Adjusted)'!E1908</f>
        <v>OtagoNet</v>
      </c>
      <c r="C1898" s="60" t="str">
        <f>IFERROR('AU2017-EDB (Adjusted)'!F1908,)</f>
        <v>Clutha district</v>
      </c>
      <c r="D1898" s="65">
        <f>IFERROR('AU2017-EDB (Adjusted)'!H1908,)</f>
        <v>230</v>
      </c>
      <c r="E1898" s="65">
        <f>IFERROR('AU2017-EDB (Adjusted)'!I1908,)</f>
        <v>240</v>
      </c>
      <c r="F1898" s="65">
        <f>IFERROR('AU2017-EDB (Adjusted)'!J1908,)</f>
        <v>240</v>
      </c>
    </row>
    <row r="1899" spans="1:6" x14ac:dyDescent="0.25">
      <c r="A1899" s="60" t="str">
        <f>'AU2017-EDB (Adjusted)'!A1909</f>
        <v>Owaka</v>
      </c>
      <c r="B1899" s="60" t="str">
        <f>'AU2017-EDB (Adjusted)'!E1909</f>
        <v>OtagoNet</v>
      </c>
      <c r="C1899" s="60" t="str">
        <f>IFERROR('AU2017-EDB (Adjusted)'!F1909,)</f>
        <v>Clutha district</v>
      </c>
      <c r="D1899" s="65">
        <f>IFERROR('AU2017-EDB (Adjusted)'!H1909,)</f>
        <v>300</v>
      </c>
      <c r="E1899" s="65">
        <f>IFERROR('AU2017-EDB (Adjusted)'!I1909,)</f>
        <v>290</v>
      </c>
      <c r="F1899" s="65">
        <f>IFERROR('AU2017-EDB (Adjusted)'!J1909,)</f>
        <v>290</v>
      </c>
    </row>
    <row r="1900" spans="1:6" x14ac:dyDescent="0.25">
      <c r="A1900" s="60" t="str">
        <f>'AU2017-EDB (Adjusted)'!A1910</f>
        <v>Balclutha</v>
      </c>
      <c r="B1900" s="60" t="str">
        <f>'AU2017-EDB (Adjusted)'!E1910</f>
        <v>OtagoNet</v>
      </c>
      <c r="C1900" s="60" t="str">
        <f>IFERROR('AU2017-EDB (Adjusted)'!F1910,)</f>
        <v>Clutha district</v>
      </c>
      <c r="D1900" s="65">
        <f>IFERROR('AU2017-EDB (Adjusted)'!H1910,)</f>
        <v>3930</v>
      </c>
      <c r="E1900" s="65">
        <f>IFERROR('AU2017-EDB (Adjusted)'!I1910,)</f>
        <v>3840</v>
      </c>
      <c r="F1900" s="65">
        <f>IFERROR('AU2017-EDB (Adjusted)'!J1910,)</f>
        <v>3750</v>
      </c>
    </row>
    <row r="1901" spans="1:6" x14ac:dyDescent="0.25">
      <c r="A1901" s="60" t="str">
        <f>'AU2017-EDB (Adjusted)'!A1911</f>
        <v>Tuapeka</v>
      </c>
      <c r="B1901" s="60" t="str">
        <f>'AU2017-EDB (Adjusted)'!E1911</f>
        <v>OtagoNet</v>
      </c>
      <c r="C1901" s="60" t="str">
        <f>IFERROR('AU2017-EDB (Adjusted)'!F1911,)</f>
        <v>Clutha district</v>
      </c>
      <c r="D1901" s="65">
        <f>IFERROR('AU2017-EDB (Adjusted)'!H1911,)</f>
        <v>1670</v>
      </c>
      <c r="E1901" s="65">
        <f>IFERROR('AU2017-EDB (Adjusted)'!I1911,)</f>
        <v>1650</v>
      </c>
      <c r="F1901" s="65">
        <f>IFERROR('AU2017-EDB (Adjusted)'!J1911,)</f>
        <v>1620</v>
      </c>
    </row>
    <row r="1902" spans="1:6" x14ac:dyDescent="0.25">
      <c r="A1902" s="60" t="str">
        <f>'AU2017-EDB (Adjusted)'!A1912</f>
        <v>Tapanui</v>
      </c>
      <c r="B1902" s="60" t="str">
        <f>'AU2017-EDB (Adjusted)'!E1912</f>
        <v>The Power Company</v>
      </c>
      <c r="C1902" s="60" t="str">
        <f>IFERROR('AU2017-EDB (Adjusted)'!F1912,)</f>
        <v>Clutha district</v>
      </c>
      <c r="D1902" s="65">
        <f>IFERROR('AU2017-EDB (Adjusted)'!H1912,)</f>
        <v>720</v>
      </c>
      <c r="E1902" s="65">
        <f>IFERROR('AU2017-EDB (Adjusted)'!I1912,)</f>
        <v>700</v>
      </c>
      <c r="F1902" s="65">
        <f>IFERROR('AU2017-EDB (Adjusted)'!J1912,)</f>
        <v>680</v>
      </c>
    </row>
    <row r="1903" spans="1:6" x14ac:dyDescent="0.25">
      <c r="A1903" s="60" t="str">
        <f>'AU2017-EDB (Adjusted)'!A1913</f>
        <v>Lawrence</v>
      </c>
      <c r="B1903" s="60" t="str">
        <f>'AU2017-EDB (Adjusted)'!E1913</f>
        <v>OtagoNet</v>
      </c>
      <c r="C1903" s="60" t="str">
        <f>IFERROR('AU2017-EDB (Adjusted)'!F1913,)</f>
        <v>Clutha district</v>
      </c>
      <c r="D1903" s="65">
        <f>IFERROR('AU2017-EDB (Adjusted)'!H1913,)</f>
        <v>410</v>
      </c>
      <c r="E1903" s="65">
        <f>IFERROR('AU2017-EDB (Adjusted)'!I1913,)</f>
        <v>400</v>
      </c>
      <c r="F1903" s="65">
        <f>IFERROR('AU2017-EDB (Adjusted)'!J1913,)</f>
        <v>400</v>
      </c>
    </row>
    <row r="1904" spans="1:6" x14ac:dyDescent="0.25">
      <c r="A1904" s="60" t="str">
        <f>'AU2017-EDB (Adjusted)'!A1914</f>
        <v>Roxburgh</v>
      </c>
      <c r="B1904" s="60" t="str">
        <f>'AU2017-EDB (Adjusted)'!E1914</f>
        <v>Aurora Energy</v>
      </c>
      <c r="C1904" s="60" t="str">
        <f>IFERROR('AU2017-EDB (Adjusted)'!F1914,)</f>
        <v>Central Otago district</v>
      </c>
      <c r="D1904" s="65">
        <f>IFERROR('AU2017-EDB (Adjusted)'!H1914,)</f>
        <v>540</v>
      </c>
      <c r="E1904" s="65">
        <f>IFERROR('AU2017-EDB (Adjusted)'!I1914,)</f>
        <v>530</v>
      </c>
      <c r="F1904" s="65">
        <f>IFERROR('AU2017-EDB (Adjusted)'!J1914,)</f>
        <v>520</v>
      </c>
    </row>
    <row r="1905" spans="1:6" x14ac:dyDescent="0.25">
      <c r="A1905" s="60" t="str">
        <f>'AU2017-EDB (Adjusted)'!A1915</f>
        <v>Naseby</v>
      </c>
      <c r="B1905" s="60" t="str">
        <f>'AU2017-EDB (Adjusted)'!E1915</f>
        <v>OtagoNet</v>
      </c>
      <c r="C1905" s="60" t="str">
        <f>IFERROR('AU2017-EDB (Adjusted)'!F1915,)</f>
        <v>Central Otago district</v>
      </c>
      <c r="D1905" s="65">
        <f>IFERROR('AU2017-EDB (Adjusted)'!H1915,)</f>
        <v>120</v>
      </c>
      <c r="E1905" s="65">
        <f>IFERROR('AU2017-EDB (Adjusted)'!I1915,)</f>
        <v>120</v>
      </c>
      <c r="F1905" s="65">
        <f>IFERROR('AU2017-EDB (Adjusted)'!J1915,)</f>
        <v>120</v>
      </c>
    </row>
    <row r="1906" spans="1:6" x14ac:dyDescent="0.25">
      <c r="A1906" s="60" t="str">
        <f>'AU2017-EDB (Adjusted)'!A1916</f>
        <v>Dunstan</v>
      </c>
      <c r="B1906" s="60" t="str">
        <f>'AU2017-EDB (Adjusted)'!E1916</f>
        <v>Aurora Energy</v>
      </c>
      <c r="C1906" s="60" t="str">
        <f>IFERROR('AU2017-EDB (Adjusted)'!F1916,)</f>
        <v>Central Otago district</v>
      </c>
      <c r="D1906" s="65">
        <f>IFERROR('AU2017-EDB (Adjusted)'!H1916,)</f>
        <v>5420</v>
      </c>
      <c r="E1906" s="65">
        <f>IFERROR('AU2017-EDB (Adjusted)'!I1916,)</f>
        <v>5920</v>
      </c>
      <c r="F1906" s="65">
        <f>IFERROR('AU2017-EDB (Adjusted)'!J1916,)</f>
        <v>6370</v>
      </c>
    </row>
    <row r="1907" spans="1:6" x14ac:dyDescent="0.25">
      <c r="A1907" s="60" t="str">
        <f>'AU2017-EDB (Adjusted)'!A1917</f>
        <v>Clyde</v>
      </c>
      <c r="B1907" s="60" t="str">
        <f>'AU2017-EDB (Adjusted)'!E1917</f>
        <v>Aurora Energy</v>
      </c>
      <c r="C1907" s="60" t="str">
        <f>IFERROR('AU2017-EDB (Adjusted)'!F1917,)</f>
        <v>Central Otago district</v>
      </c>
      <c r="D1907" s="65">
        <f>IFERROR('AU2017-EDB (Adjusted)'!H1917,)</f>
        <v>1140</v>
      </c>
      <c r="E1907" s="65">
        <f>IFERROR('AU2017-EDB (Adjusted)'!I1917,)</f>
        <v>1190</v>
      </c>
      <c r="F1907" s="65">
        <f>IFERROR('AU2017-EDB (Adjusted)'!J1917,)</f>
        <v>1230</v>
      </c>
    </row>
    <row r="1908" spans="1:6" x14ac:dyDescent="0.25">
      <c r="A1908" s="60" t="str">
        <f>'AU2017-EDB (Adjusted)'!A1918</f>
        <v>Hawea</v>
      </c>
      <c r="B1908" s="60" t="str">
        <f>'AU2017-EDB (Adjusted)'!E1918</f>
        <v>Aurora Energy</v>
      </c>
      <c r="C1908" s="60" t="str">
        <f>IFERROR('AU2017-EDB (Adjusted)'!F1918,)</f>
        <v>Queenstown-Lakes district</v>
      </c>
      <c r="D1908" s="65">
        <f>IFERROR('AU2017-EDB (Adjusted)'!H1918,)</f>
        <v>2780</v>
      </c>
      <c r="E1908" s="65">
        <f>IFERROR('AU2017-EDB (Adjusted)'!I1918,)</f>
        <v>3140</v>
      </c>
      <c r="F1908" s="65">
        <f>IFERROR('AU2017-EDB (Adjusted)'!J1918,)</f>
        <v>3510</v>
      </c>
    </row>
    <row r="1909" spans="1:6" x14ac:dyDescent="0.25">
      <c r="A1909" s="60" t="str">
        <f>'AU2017-EDB (Adjusted)'!A1919</f>
        <v>Inland Water-Lake Hawea</v>
      </c>
      <c r="B1909" s="60" t="str">
        <f>'AU2017-EDB (Adjusted)'!E1919</f>
        <v>None</v>
      </c>
      <c r="C1909" s="60" t="str">
        <f>IFERROR('AU2017-EDB (Adjusted)'!F1919,)</f>
        <v>Queenstown-Lakes district</v>
      </c>
      <c r="D1909" s="65">
        <f>IFERROR('AU2017-EDB (Adjusted)'!H1919,)</f>
        <v>0</v>
      </c>
      <c r="E1909" s="65">
        <f>IFERROR('AU2017-EDB (Adjusted)'!I1919,)</f>
        <v>0</v>
      </c>
      <c r="F1909" s="65">
        <f>IFERROR('AU2017-EDB (Adjusted)'!J1919,)</f>
        <v>0</v>
      </c>
    </row>
    <row r="1910" spans="1:6" x14ac:dyDescent="0.25">
      <c r="A1910" s="60" t="str">
        <f>'AU2017-EDB (Adjusted)'!A1920</f>
        <v>Queenstown Bay</v>
      </c>
      <c r="B1910" s="60" t="str">
        <f>'AU2017-EDB (Adjusted)'!E1920</f>
        <v>Aurora Energy</v>
      </c>
      <c r="C1910" s="60" t="str">
        <f>IFERROR('AU2017-EDB (Adjusted)'!F1920,)</f>
        <v>Queenstown-Lakes district</v>
      </c>
      <c r="D1910" s="65">
        <f>IFERROR('AU2017-EDB (Adjusted)'!H1920,)</f>
        <v>2550</v>
      </c>
      <c r="E1910" s="65">
        <f>IFERROR('AU2017-EDB (Adjusted)'!I1920,)</f>
        <v>2740</v>
      </c>
      <c r="F1910" s="65">
        <f>IFERROR('AU2017-EDB (Adjusted)'!J1920,)</f>
        <v>2830</v>
      </c>
    </row>
    <row r="1911" spans="1:6" x14ac:dyDescent="0.25">
      <c r="A1911" s="60" t="str">
        <f>'AU2017-EDB (Adjusted)'!A1921</f>
        <v>Alexandra</v>
      </c>
      <c r="B1911" s="60" t="str">
        <f>'AU2017-EDB (Adjusted)'!E1921</f>
        <v>Aurora Energy</v>
      </c>
      <c r="C1911" s="60" t="str">
        <f>IFERROR('AU2017-EDB (Adjusted)'!F1921,)</f>
        <v>Central Otago district</v>
      </c>
      <c r="D1911" s="65">
        <f>IFERROR('AU2017-EDB (Adjusted)'!H1921,)</f>
        <v>5200</v>
      </c>
      <c r="E1911" s="65">
        <f>IFERROR('AU2017-EDB (Adjusted)'!I1921,)</f>
        <v>5340</v>
      </c>
      <c r="F1911" s="65">
        <f>IFERROR('AU2017-EDB (Adjusted)'!J1921,)</f>
        <v>5440</v>
      </c>
    </row>
    <row r="1912" spans="1:6" x14ac:dyDescent="0.25">
      <c r="A1912" s="60" t="str">
        <f>'AU2017-EDB (Adjusted)'!A1922</f>
        <v>Lake Hayes South</v>
      </c>
      <c r="B1912" s="60" t="str">
        <f>'AU2017-EDB (Adjusted)'!E1922</f>
        <v>OtagoNet</v>
      </c>
      <c r="C1912" s="60" t="str">
        <f>IFERROR('AU2017-EDB (Adjusted)'!F1922,)</f>
        <v>Queenstown-Lakes district</v>
      </c>
      <c r="D1912" s="65">
        <f>IFERROR('AU2017-EDB (Adjusted)'!H1922,)</f>
        <v>3320</v>
      </c>
      <c r="E1912" s="65">
        <f>IFERROR('AU2017-EDB (Adjusted)'!I1922,)</f>
        <v>4160</v>
      </c>
      <c r="F1912" s="65">
        <f>IFERROR('AU2017-EDB (Adjusted)'!J1922,)</f>
        <v>4460</v>
      </c>
    </row>
    <row r="1913" spans="1:6" x14ac:dyDescent="0.25">
      <c r="A1913" s="60" t="str">
        <f>'AU2017-EDB (Adjusted)'!A1923</f>
        <v>Cromwell</v>
      </c>
      <c r="B1913" s="60" t="str">
        <f>'AU2017-EDB (Adjusted)'!E1923</f>
        <v>Aurora Energy</v>
      </c>
      <c r="C1913" s="60" t="str">
        <f>IFERROR('AU2017-EDB (Adjusted)'!F1923,)</f>
        <v>Central Otago district</v>
      </c>
      <c r="D1913" s="65">
        <f>IFERROR('AU2017-EDB (Adjusted)'!H1923,)</f>
        <v>5070</v>
      </c>
      <c r="E1913" s="65">
        <f>IFERROR('AU2017-EDB (Adjusted)'!I1923,)</f>
        <v>5340</v>
      </c>
      <c r="F1913" s="65">
        <f>IFERROR('AU2017-EDB (Adjusted)'!J1923,)</f>
        <v>5560</v>
      </c>
    </row>
    <row r="1914" spans="1:6" x14ac:dyDescent="0.25">
      <c r="A1914" s="60" t="str">
        <f>'AU2017-EDB (Adjusted)'!A1924</f>
        <v>Frankton</v>
      </c>
      <c r="B1914" s="60" t="str">
        <f>'AU2017-EDB (Adjusted)'!E1924</f>
        <v>Aurora Energy</v>
      </c>
      <c r="C1914" s="60" t="str">
        <f>IFERROR('AU2017-EDB (Adjusted)'!F1924,)</f>
        <v>Queenstown-Lakes district</v>
      </c>
      <c r="D1914" s="65">
        <f>IFERROR('AU2017-EDB (Adjusted)'!H1924,)</f>
        <v>2080</v>
      </c>
      <c r="E1914" s="65">
        <f>IFERROR('AU2017-EDB (Adjusted)'!I1924,)</f>
        <v>2130</v>
      </c>
      <c r="F1914" s="65">
        <f>IFERROR('AU2017-EDB (Adjusted)'!J1924,)</f>
        <v>2190</v>
      </c>
    </row>
    <row r="1915" spans="1:6" x14ac:dyDescent="0.25">
      <c r="A1915" s="60" t="str">
        <f>'AU2017-EDB (Adjusted)'!A1925</f>
        <v>Riversdale Community</v>
      </c>
      <c r="B1915" s="60" t="str">
        <f>'AU2017-EDB (Adjusted)'!E1925</f>
        <v>The Power Company</v>
      </c>
      <c r="C1915" s="60" t="str">
        <f>IFERROR('AU2017-EDB (Adjusted)'!F1925,)</f>
        <v>Southland district</v>
      </c>
      <c r="D1915" s="65">
        <f>IFERROR('AU2017-EDB (Adjusted)'!H1925,)</f>
        <v>370</v>
      </c>
      <c r="E1915" s="65">
        <f>IFERROR('AU2017-EDB (Adjusted)'!I1925,)</f>
        <v>360</v>
      </c>
      <c r="F1915" s="65">
        <f>IFERROR('AU2017-EDB (Adjusted)'!J1925,)</f>
        <v>360</v>
      </c>
    </row>
    <row r="1916" spans="1:6" x14ac:dyDescent="0.25">
      <c r="A1916" s="60" t="str">
        <f>'AU2017-EDB (Adjusted)'!A1926</f>
        <v>Kelvin Heights</v>
      </c>
      <c r="B1916" s="60" t="str">
        <f>'AU2017-EDB (Adjusted)'!E1926</f>
        <v>Aurora Energy</v>
      </c>
      <c r="C1916" s="60" t="str">
        <f>IFERROR('AU2017-EDB (Adjusted)'!F1926,)</f>
        <v>Queenstown-Lakes district</v>
      </c>
      <c r="D1916" s="65">
        <f>IFERROR('AU2017-EDB (Adjusted)'!H1926,)</f>
        <v>1230</v>
      </c>
      <c r="E1916" s="65">
        <f>IFERROR('AU2017-EDB (Adjusted)'!I1926,)</f>
        <v>1390</v>
      </c>
      <c r="F1916" s="65">
        <f>IFERROR('AU2017-EDB (Adjusted)'!J1926,)</f>
        <v>1560</v>
      </c>
    </row>
    <row r="1917" spans="1:6" x14ac:dyDescent="0.25">
      <c r="A1917" s="60" t="str">
        <f>'AU2017-EDB (Adjusted)'!A1927</f>
        <v>Sunshine Bay</v>
      </c>
      <c r="B1917" s="60" t="str">
        <f>'AU2017-EDB (Adjusted)'!E1927</f>
        <v>Aurora Energy</v>
      </c>
      <c r="C1917" s="60" t="str">
        <f>IFERROR('AU2017-EDB (Adjusted)'!F1927,)</f>
        <v>Queenstown-Lakes district</v>
      </c>
      <c r="D1917" s="65">
        <f>IFERROR('AU2017-EDB (Adjusted)'!H1927,)</f>
        <v>2900</v>
      </c>
      <c r="E1917" s="65">
        <f>IFERROR('AU2017-EDB (Adjusted)'!I1927,)</f>
        <v>2970</v>
      </c>
      <c r="F1917" s="65">
        <f>IFERROR('AU2017-EDB (Adjusted)'!J1927,)</f>
        <v>3030</v>
      </c>
    </row>
    <row r="1918" spans="1:6" x14ac:dyDescent="0.25">
      <c r="A1918" s="60" t="str">
        <f>'AU2017-EDB (Adjusted)'!A1928</f>
        <v>Inland Water-Lake Wakatipu</v>
      </c>
      <c r="B1918" s="60" t="str">
        <f>'AU2017-EDB (Adjusted)'!E1928</f>
        <v>None</v>
      </c>
      <c r="C1918" s="60" t="str">
        <f>IFERROR('AU2017-EDB (Adjusted)'!F1928,)</f>
        <v>Queenstown-Lakes district</v>
      </c>
      <c r="D1918" s="65">
        <f>IFERROR('AU2017-EDB (Adjusted)'!H1928,)</f>
        <v>0</v>
      </c>
      <c r="E1918" s="65">
        <f>IFERROR('AU2017-EDB (Adjusted)'!I1928,)</f>
        <v>0</v>
      </c>
      <c r="F1918" s="65">
        <f>IFERROR('AU2017-EDB (Adjusted)'!J1928,)</f>
        <v>0</v>
      </c>
    </row>
    <row r="1919" spans="1:6" x14ac:dyDescent="0.25">
      <c r="A1919" s="60" t="str">
        <f>'AU2017-EDB (Adjusted)'!A1929</f>
        <v>Frankton East</v>
      </c>
      <c r="B1919" s="60" t="str">
        <f>'AU2017-EDB (Adjusted)'!E1929</f>
        <v>Aurora Energy</v>
      </c>
      <c r="C1919" s="60" t="str">
        <f>IFERROR('AU2017-EDB (Adjusted)'!F1929,)</f>
        <v>Queenstown-Lakes district</v>
      </c>
      <c r="D1919" s="65">
        <f>IFERROR('AU2017-EDB (Adjusted)'!H1929,)</f>
        <v>860</v>
      </c>
      <c r="E1919" s="65">
        <f>IFERROR('AU2017-EDB (Adjusted)'!I1929,)</f>
        <v>1510</v>
      </c>
      <c r="F1919" s="65">
        <f>IFERROR('AU2017-EDB (Adjusted)'!J1929,)</f>
        <v>1930</v>
      </c>
    </row>
    <row r="1920" spans="1:6" x14ac:dyDescent="0.25">
      <c r="A1920" s="60" t="str">
        <f>'AU2017-EDB (Adjusted)'!A1930</f>
        <v>Lumsden Community</v>
      </c>
      <c r="B1920" s="60" t="str">
        <f>'AU2017-EDB (Adjusted)'!E1930</f>
        <v>The Power Company</v>
      </c>
      <c r="C1920" s="60" t="str">
        <f>IFERROR('AU2017-EDB (Adjusted)'!F1930,)</f>
        <v>Southland district</v>
      </c>
      <c r="D1920" s="65">
        <f>IFERROR('AU2017-EDB (Adjusted)'!H1930,)</f>
        <v>410</v>
      </c>
      <c r="E1920" s="65">
        <f>IFERROR('AU2017-EDB (Adjusted)'!I1930,)</f>
        <v>400</v>
      </c>
      <c r="F1920" s="65">
        <f>IFERROR('AU2017-EDB (Adjusted)'!J1930,)</f>
        <v>390</v>
      </c>
    </row>
    <row r="1921" spans="1:6" x14ac:dyDescent="0.25">
      <c r="A1921" s="60" t="str">
        <f>'AU2017-EDB (Adjusted)'!A1931</f>
        <v>Queenstown Hill</v>
      </c>
      <c r="B1921" s="60" t="str">
        <f>'AU2017-EDB (Adjusted)'!E1931</f>
        <v>Aurora Energy</v>
      </c>
      <c r="C1921" s="60" t="str">
        <f>IFERROR('AU2017-EDB (Adjusted)'!F1931,)</f>
        <v>Queenstown-Lakes district</v>
      </c>
      <c r="D1921" s="65">
        <f>IFERROR('AU2017-EDB (Adjusted)'!H1931,)</f>
        <v>4370</v>
      </c>
      <c r="E1921" s="65">
        <f>IFERROR('AU2017-EDB (Adjusted)'!I1931,)</f>
        <v>4650</v>
      </c>
      <c r="F1921" s="65">
        <f>IFERROR('AU2017-EDB (Adjusted)'!J1931,)</f>
        <v>4830</v>
      </c>
    </row>
    <row r="1922" spans="1:6" x14ac:dyDescent="0.25">
      <c r="A1922" s="60" t="str">
        <f>'AU2017-EDB (Adjusted)'!A1932</f>
        <v>Arthurs Point</v>
      </c>
      <c r="B1922" s="60" t="str">
        <f>'AU2017-EDB (Adjusted)'!E1932</f>
        <v>Aurora Energy</v>
      </c>
      <c r="C1922" s="60" t="str">
        <f>IFERROR('AU2017-EDB (Adjusted)'!F1932,)</f>
        <v>Queenstown-Lakes district</v>
      </c>
      <c r="D1922" s="65">
        <f>IFERROR('AU2017-EDB (Adjusted)'!H1932,)</f>
        <v>1060</v>
      </c>
      <c r="E1922" s="65">
        <f>IFERROR('AU2017-EDB (Adjusted)'!I1932,)</f>
        <v>1240</v>
      </c>
      <c r="F1922" s="65">
        <f>IFERROR('AU2017-EDB (Adjusted)'!J1932,)</f>
        <v>1410</v>
      </c>
    </row>
    <row r="1923" spans="1:6" x14ac:dyDescent="0.25">
      <c r="A1923" s="60" t="str">
        <f>'AU2017-EDB (Adjusted)'!A1933</f>
        <v>Wyndham</v>
      </c>
      <c r="B1923" s="60" t="str">
        <f>'AU2017-EDB (Adjusted)'!E1933</f>
        <v>The Power Company</v>
      </c>
      <c r="C1923" s="60" t="str">
        <f>IFERROR('AU2017-EDB (Adjusted)'!F1933,)</f>
        <v>Southland district</v>
      </c>
      <c r="D1923" s="65">
        <f>IFERROR('AU2017-EDB (Adjusted)'!H1933,)</f>
        <v>550</v>
      </c>
      <c r="E1923" s="65">
        <f>IFERROR('AU2017-EDB (Adjusted)'!I1933,)</f>
        <v>550</v>
      </c>
      <c r="F1923" s="65">
        <f>IFERROR('AU2017-EDB (Adjusted)'!J1933,)</f>
        <v>540</v>
      </c>
    </row>
    <row r="1924" spans="1:6" x14ac:dyDescent="0.25">
      <c r="A1924" s="60" t="str">
        <f>'AU2017-EDB (Adjusted)'!A1934</f>
        <v>Makarewa North</v>
      </c>
      <c r="B1924" s="60" t="str">
        <f>'AU2017-EDB (Adjusted)'!E1934</f>
        <v>The Power Company</v>
      </c>
      <c r="C1924" s="60" t="str">
        <f>IFERROR('AU2017-EDB (Adjusted)'!F1934,)</f>
        <v>Southland district</v>
      </c>
      <c r="D1924" s="65">
        <f>IFERROR('AU2017-EDB (Adjusted)'!H1934,)</f>
        <v>350</v>
      </c>
      <c r="E1924" s="65">
        <f>IFERROR('AU2017-EDB (Adjusted)'!I1934,)</f>
        <v>350</v>
      </c>
      <c r="F1924" s="65">
        <f>IFERROR('AU2017-EDB (Adjusted)'!J1934,)</f>
        <v>350</v>
      </c>
    </row>
    <row r="1925" spans="1:6" x14ac:dyDescent="0.25">
      <c r="A1925" s="60" t="str">
        <f>'AU2017-EDB (Adjusted)'!A1935</f>
        <v>Grasmere</v>
      </c>
      <c r="B1925" s="60" t="str">
        <f>'AU2017-EDB (Adjusted)'!E1935</f>
        <v>The Power Company</v>
      </c>
      <c r="C1925" s="60" t="str">
        <f>IFERROR('AU2017-EDB (Adjusted)'!F1935,)</f>
        <v>Invercargill city</v>
      </c>
      <c r="D1925" s="65">
        <f>IFERROR('AU2017-EDB (Adjusted)'!H1935,)</f>
        <v>3720</v>
      </c>
      <c r="E1925" s="65">
        <f>IFERROR('AU2017-EDB (Adjusted)'!I1935,)</f>
        <v>3750</v>
      </c>
      <c r="F1925" s="65">
        <f>IFERROR('AU2017-EDB (Adjusted)'!J1935,)</f>
        <v>3750</v>
      </c>
    </row>
    <row r="1926" spans="1:6" x14ac:dyDescent="0.25">
      <c r="A1926" s="60" t="str">
        <f>'AU2017-EDB (Adjusted)'!A1936</f>
        <v>Makarewa</v>
      </c>
      <c r="B1926" s="60" t="str">
        <f>'AU2017-EDB (Adjusted)'!E1936</f>
        <v>The Power Company</v>
      </c>
      <c r="C1926" s="60" t="str">
        <f>IFERROR('AU2017-EDB (Adjusted)'!F1936,)</f>
        <v>Invercargill city</v>
      </c>
      <c r="D1926" s="65">
        <f>IFERROR('AU2017-EDB (Adjusted)'!H1936,)</f>
        <v>1540</v>
      </c>
      <c r="E1926" s="65">
        <f>IFERROR('AU2017-EDB (Adjusted)'!I1936,)</f>
        <v>1620</v>
      </c>
      <c r="F1926" s="65">
        <f>IFERROR('AU2017-EDB (Adjusted)'!J1936,)</f>
        <v>1700</v>
      </c>
    </row>
    <row r="1927" spans="1:6" x14ac:dyDescent="0.25">
      <c r="A1927" s="60" t="str">
        <f>'AU2017-EDB (Adjusted)'!A1937</f>
        <v>Waverley-Glengarry</v>
      </c>
      <c r="B1927" s="60" t="str">
        <f>'AU2017-EDB (Adjusted)'!E1937</f>
        <v>Electricity Invercargill</v>
      </c>
      <c r="C1927" s="60" t="str">
        <f>IFERROR('AU2017-EDB (Adjusted)'!F1937,)</f>
        <v>Invercargill city</v>
      </c>
      <c r="D1927" s="65">
        <f>IFERROR('AU2017-EDB (Adjusted)'!H1937,)</f>
        <v>2500</v>
      </c>
      <c r="E1927" s="65">
        <f>IFERROR('AU2017-EDB (Adjusted)'!I1937,)</f>
        <v>2510</v>
      </c>
      <c r="F1927" s="65">
        <f>IFERROR('AU2017-EDB (Adjusted)'!J1937,)</f>
        <v>2510</v>
      </c>
    </row>
    <row r="1928" spans="1:6" x14ac:dyDescent="0.25">
      <c r="A1928" s="60" t="str">
        <f>'AU2017-EDB (Adjusted)'!A1938</f>
        <v>Hawthorndale</v>
      </c>
      <c r="B1928" s="60" t="str">
        <f>'AU2017-EDB (Adjusted)'!E1938</f>
        <v>Electricity Invercargill</v>
      </c>
      <c r="C1928" s="60" t="str">
        <f>IFERROR('AU2017-EDB (Adjusted)'!F1938,)</f>
        <v>Invercargill city</v>
      </c>
      <c r="D1928" s="65">
        <f>IFERROR('AU2017-EDB (Adjusted)'!H1938,)</f>
        <v>2390</v>
      </c>
      <c r="E1928" s="65">
        <f>IFERROR('AU2017-EDB (Adjusted)'!I1938,)</f>
        <v>2400</v>
      </c>
      <c r="F1928" s="65">
        <f>IFERROR('AU2017-EDB (Adjusted)'!J1938,)</f>
        <v>2400</v>
      </c>
    </row>
    <row r="1929" spans="1:6" x14ac:dyDescent="0.25">
      <c r="A1929" s="60" t="str">
        <f>'AU2017-EDB (Adjusted)'!A1939</f>
        <v>Mill Road-Woodend</v>
      </c>
      <c r="B1929" s="60" t="str">
        <f>'AU2017-EDB (Adjusted)'!E1939</f>
        <v>The Power Company</v>
      </c>
      <c r="C1929" s="60" t="str">
        <f>IFERROR('AU2017-EDB (Adjusted)'!F1939,)</f>
        <v>Invercargill city</v>
      </c>
      <c r="D1929" s="65">
        <f>IFERROR('AU2017-EDB (Adjusted)'!H1939,)</f>
        <v>810</v>
      </c>
      <c r="E1929" s="65">
        <f>IFERROR('AU2017-EDB (Adjusted)'!I1939,)</f>
        <v>840</v>
      </c>
      <c r="F1929" s="65">
        <f>IFERROR('AU2017-EDB (Adjusted)'!J1939,)</f>
        <v>870</v>
      </c>
    </row>
    <row r="1930" spans="1:6" x14ac:dyDescent="0.25">
      <c r="A1930" s="60" t="str">
        <f>'AU2017-EDB (Adjusted)'!A1940</f>
        <v>Bushy Point</v>
      </c>
      <c r="B1930" s="60" t="str">
        <f>'AU2017-EDB (Adjusted)'!E1940</f>
        <v>The Power Company</v>
      </c>
      <c r="C1930" s="60" t="str">
        <f>IFERROR('AU2017-EDB (Adjusted)'!F1940,)</f>
        <v>Invercargill city</v>
      </c>
      <c r="D1930" s="65">
        <f>IFERROR('AU2017-EDB (Adjusted)'!H1940,)</f>
        <v>400</v>
      </c>
      <c r="E1930" s="65">
        <f>IFERROR('AU2017-EDB (Adjusted)'!I1940,)</f>
        <v>440</v>
      </c>
      <c r="F1930" s="65">
        <f>IFERROR('AU2017-EDB (Adjusted)'!J1940,)</f>
        <v>470</v>
      </c>
    </row>
    <row r="1931" spans="1:6" x14ac:dyDescent="0.25">
      <c r="A1931" s="60" t="str">
        <f>'AU2017-EDB (Adjusted)'!A1941</f>
        <v>Otatara</v>
      </c>
      <c r="B1931" s="60" t="str">
        <f>'AU2017-EDB (Adjusted)'!E1941</f>
        <v>The Power Company</v>
      </c>
      <c r="C1931" s="60" t="str">
        <f>IFERROR('AU2017-EDB (Adjusted)'!F1941,)</f>
        <v>Invercargill city</v>
      </c>
      <c r="D1931" s="65">
        <f>IFERROR('AU2017-EDB (Adjusted)'!H1941,)</f>
        <v>2720</v>
      </c>
      <c r="E1931" s="65">
        <f>IFERROR('AU2017-EDB (Adjusted)'!I1941,)</f>
        <v>2770</v>
      </c>
      <c r="F1931" s="65">
        <f>IFERROR('AU2017-EDB (Adjusted)'!J1941,)</f>
        <v>2810</v>
      </c>
    </row>
    <row r="1932" spans="1:6" x14ac:dyDescent="0.25">
      <c r="A1932" s="60" t="str">
        <f>'AU2017-EDB (Adjusted)'!A1942</f>
        <v>Hokonui</v>
      </c>
      <c r="B1932" s="60" t="str">
        <f>'AU2017-EDB (Adjusted)'!E1942</f>
        <v>The Power Company</v>
      </c>
      <c r="C1932" s="60" t="str">
        <f>IFERROR('AU2017-EDB (Adjusted)'!F1942,)</f>
        <v>Southland district</v>
      </c>
      <c r="D1932" s="65">
        <f>IFERROR('AU2017-EDB (Adjusted)'!H1942,)</f>
        <v>3310</v>
      </c>
      <c r="E1932" s="65">
        <f>IFERROR('AU2017-EDB (Adjusted)'!I1942,)</f>
        <v>3390</v>
      </c>
      <c r="F1932" s="65">
        <f>IFERROR('AU2017-EDB (Adjusted)'!J1942,)</f>
        <v>3470</v>
      </c>
    </row>
    <row r="1933" spans="1:6" x14ac:dyDescent="0.25">
      <c r="A1933" s="60" t="str">
        <f>'AU2017-EDB (Adjusted)'!A1943</f>
        <v>Waianiwa</v>
      </c>
      <c r="B1933" s="60" t="str">
        <f>'AU2017-EDB (Adjusted)'!E1943</f>
        <v>The Power Company</v>
      </c>
      <c r="C1933" s="60" t="str">
        <f>IFERROR('AU2017-EDB (Adjusted)'!F1943,)</f>
        <v>Southland district</v>
      </c>
      <c r="D1933" s="65">
        <f>IFERROR('AU2017-EDB (Adjusted)'!H1943,)</f>
        <v>2100</v>
      </c>
      <c r="E1933" s="65">
        <f>IFERROR('AU2017-EDB (Adjusted)'!I1943,)</f>
        <v>2130</v>
      </c>
      <c r="F1933" s="65">
        <f>IFERROR('AU2017-EDB (Adjusted)'!J1943,)</f>
        <v>2150</v>
      </c>
    </row>
    <row r="1934" spans="1:6" x14ac:dyDescent="0.25">
      <c r="A1934" s="60" t="str">
        <f>'AU2017-EDB (Adjusted)'!A1944</f>
        <v>Oreti Beach</v>
      </c>
      <c r="B1934" s="60" t="str">
        <f>'AU2017-EDB (Adjusted)'!E1944</f>
        <v>The Power Company</v>
      </c>
      <c r="C1934" s="60" t="str">
        <f>IFERROR('AU2017-EDB (Adjusted)'!F1944,)</f>
        <v>Invercargill city</v>
      </c>
      <c r="D1934" s="65">
        <f>IFERROR('AU2017-EDB (Adjusted)'!H1944,)</f>
        <v>610</v>
      </c>
      <c r="E1934" s="65">
        <f>IFERROR('AU2017-EDB (Adjusted)'!I1944,)</f>
        <v>640</v>
      </c>
      <c r="F1934" s="65">
        <f>IFERROR('AU2017-EDB (Adjusted)'!J1944,)</f>
        <v>670</v>
      </c>
    </row>
    <row r="1935" spans="1:6" x14ac:dyDescent="0.25">
      <c r="A1935" s="60" t="str">
        <f>'AU2017-EDB (Adjusted)'!A1945</f>
        <v>Dacre</v>
      </c>
      <c r="B1935" s="60" t="str">
        <f>'AU2017-EDB (Adjusted)'!E1945</f>
        <v>The Power Company</v>
      </c>
      <c r="C1935" s="60" t="str">
        <f>IFERROR('AU2017-EDB (Adjusted)'!F1945,)</f>
        <v>Southland district</v>
      </c>
      <c r="D1935" s="65">
        <f>IFERROR('AU2017-EDB (Adjusted)'!H1945,)</f>
        <v>1710</v>
      </c>
      <c r="E1935" s="65">
        <f>IFERROR('AU2017-EDB (Adjusted)'!I1945,)</f>
        <v>1720</v>
      </c>
      <c r="F1935" s="65">
        <f>IFERROR('AU2017-EDB (Adjusted)'!J1945,)</f>
        <v>1730</v>
      </c>
    </row>
    <row r="1936" spans="1:6" x14ac:dyDescent="0.25">
      <c r="A1936" s="60" t="str">
        <f>'AU2017-EDB (Adjusted)'!A1946</f>
        <v>Myross Bush</v>
      </c>
      <c r="B1936" s="60" t="str">
        <f>'AU2017-EDB (Adjusted)'!E1946</f>
        <v>The Power Company</v>
      </c>
      <c r="C1936" s="60" t="str">
        <f>IFERROR('AU2017-EDB (Adjusted)'!F1946,)</f>
        <v>Invercargill city</v>
      </c>
      <c r="D1936" s="65">
        <f>IFERROR('AU2017-EDB (Adjusted)'!H1946,)</f>
        <v>650</v>
      </c>
      <c r="E1936" s="65">
        <f>IFERROR('AU2017-EDB (Adjusted)'!I1946,)</f>
        <v>660</v>
      </c>
      <c r="F1936" s="65">
        <f>IFERROR('AU2017-EDB (Adjusted)'!J1946,)</f>
        <v>670</v>
      </c>
    </row>
    <row r="1937" spans="1:6" x14ac:dyDescent="0.25">
      <c r="A1937" s="60" t="str">
        <f>'AU2017-EDB (Adjusted)'!A1947</f>
        <v>Woodlands</v>
      </c>
      <c r="B1937" s="60" t="str">
        <f>'AU2017-EDB (Adjusted)'!E1947</f>
        <v>The Power Company</v>
      </c>
      <c r="C1937" s="60" t="str">
        <f>IFERROR('AU2017-EDB (Adjusted)'!F1947,)</f>
        <v>Southland district</v>
      </c>
      <c r="D1937" s="65">
        <f>IFERROR('AU2017-EDB (Adjusted)'!H1947,)</f>
        <v>280</v>
      </c>
      <c r="E1937" s="65">
        <f>IFERROR('AU2017-EDB (Adjusted)'!I1947,)</f>
        <v>280</v>
      </c>
      <c r="F1937" s="65">
        <f>IFERROR('AU2017-EDB (Adjusted)'!J1947,)</f>
        <v>280</v>
      </c>
    </row>
    <row r="1938" spans="1:6" x14ac:dyDescent="0.25">
      <c r="A1938" s="60" t="str">
        <f>'AU2017-EDB (Adjusted)'!A1948</f>
        <v>Tiwai Point</v>
      </c>
      <c r="B1938" s="60" t="str">
        <f>'AU2017-EDB (Adjusted)'!E1948</f>
        <v>The Power Company</v>
      </c>
      <c r="C1938" s="60" t="str">
        <f>IFERROR('AU2017-EDB (Adjusted)'!F1948,)</f>
        <v>Invercargill city</v>
      </c>
      <c r="D1938" s="65">
        <f>IFERROR('AU2017-EDB (Adjusted)'!H1948,)</f>
        <v>0</v>
      </c>
      <c r="E1938" s="65">
        <f>IFERROR('AU2017-EDB (Adjusted)'!I1948,)</f>
        <v>0</v>
      </c>
      <c r="F1938" s="65">
        <f>IFERROR('AU2017-EDB (Adjusted)'!J1948,)</f>
        <v>0</v>
      </c>
    </row>
    <row r="1939" spans="1:6" x14ac:dyDescent="0.25">
      <c r="A1939" s="60" t="str">
        <f>'AU2017-EDB (Adjusted)'!A1949</f>
        <v>Toetoes</v>
      </c>
      <c r="B1939" s="60" t="str">
        <f>'AU2017-EDB (Adjusted)'!E1949</f>
        <v>The Power Company</v>
      </c>
      <c r="C1939" s="60" t="str">
        <f>IFERROR('AU2017-EDB (Adjusted)'!F1949,)</f>
        <v>Southland district</v>
      </c>
      <c r="D1939" s="65">
        <f>IFERROR('AU2017-EDB (Adjusted)'!H1949,)</f>
        <v>1700</v>
      </c>
      <c r="E1939" s="65">
        <f>IFERROR('AU2017-EDB (Adjusted)'!I1949,)</f>
        <v>1700</v>
      </c>
      <c r="F1939" s="65">
        <f>IFERROR('AU2017-EDB (Adjusted)'!J1949,)</f>
        <v>1690</v>
      </c>
    </row>
    <row r="1940" spans="1:6" x14ac:dyDescent="0.25">
      <c r="A1940" s="60" t="str">
        <f>'AU2017-EDB (Adjusted)'!A1950</f>
        <v>Wallacetown</v>
      </c>
      <c r="B1940" s="60" t="str">
        <f>'AU2017-EDB (Adjusted)'!E1950</f>
        <v>The Power Company</v>
      </c>
      <c r="C1940" s="60" t="str">
        <f>IFERROR('AU2017-EDB (Adjusted)'!F1950,)</f>
        <v>Southland district</v>
      </c>
      <c r="D1940" s="65">
        <f>IFERROR('AU2017-EDB (Adjusted)'!H1950,)</f>
        <v>700</v>
      </c>
      <c r="E1940" s="65">
        <f>IFERROR('AU2017-EDB (Adjusted)'!I1950,)</f>
        <v>700</v>
      </c>
      <c r="F1940" s="65">
        <f>IFERROR('AU2017-EDB (Adjusted)'!J1950,)</f>
        <v>700</v>
      </c>
    </row>
    <row r="1941" spans="1:6" x14ac:dyDescent="0.25">
      <c r="A1941" s="60" t="str">
        <f>'AU2017-EDB (Adjusted)'!A1951</f>
        <v>North Gore</v>
      </c>
      <c r="B1941" s="60" t="str">
        <f>'AU2017-EDB (Adjusted)'!E1951</f>
        <v>The Power Company</v>
      </c>
      <c r="C1941" s="60" t="str">
        <f>IFERROR('AU2017-EDB (Adjusted)'!F1951,)</f>
        <v>Gore district</v>
      </c>
      <c r="D1941" s="65">
        <f>IFERROR('AU2017-EDB (Adjusted)'!H1951,)</f>
        <v>1600</v>
      </c>
      <c r="E1941" s="65">
        <f>IFERROR('AU2017-EDB (Adjusted)'!I1951,)</f>
        <v>1580</v>
      </c>
      <c r="F1941" s="65">
        <f>IFERROR('AU2017-EDB (Adjusted)'!J1951,)</f>
        <v>1560</v>
      </c>
    </row>
    <row r="1942" spans="1:6" x14ac:dyDescent="0.25">
      <c r="A1942" s="60" t="str">
        <f>'AU2017-EDB (Adjusted)'!A1952</f>
        <v>East Gore</v>
      </c>
      <c r="B1942" s="60" t="str">
        <f>'AU2017-EDB (Adjusted)'!E1952</f>
        <v>The Power Company</v>
      </c>
      <c r="C1942" s="60" t="str">
        <f>IFERROR('AU2017-EDB (Adjusted)'!F1952,)</f>
        <v>Gore district</v>
      </c>
      <c r="D1942" s="65">
        <f>IFERROR('AU2017-EDB (Adjusted)'!H1952,)</f>
        <v>1500</v>
      </c>
      <c r="E1942" s="65">
        <f>IFERROR('AU2017-EDB (Adjusted)'!I1952,)</f>
        <v>1500</v>
      </c>
      <c r="F1942" s="65">
        <f>IFERROR('AU2017-EDB (Adjusted)'!J1952,)</f>
        <v>1510</v>
      </c>
    </row>
    <row r="1943" spans="1:6" x14ac:dyDescent="0.25">
      <c r="A1943" s="60" t="str">
        <f>'AU2017-EDB (Adjusted)'!A1953</f>
        <v>Central Gore</v>
      </c>
      <c r="B1943" s="60" t="str">
        <f>'AU2017-EDB (Adjusted)'!E1953</f>
        <v>The Power Company</v>
      </c>
      <c r="C1943" s="60" t="str">
        <f>IFERROR('AU2017-EDB (Adjusted)'!F1953,)</f>
        <v>Gore district</v>
      </c>
      <c r="D1943" s="65">
        <f>IFERROR('AU2017-EDB (Adjusted)'!H1953,)</f>
        <v>800</v>
      </c>
      <c r="E1943" s="65">
        <f>IFERROR('AU2017-EDB (Adjusted)'!I1953,)</f>
        <v>800</v>
      </c>
      <c r="F1943" s="65">
        <f>IFERROR('AU2017-EDB (Adjusted)'!J1953,)</f>
        <v>800</v>
      </c>
    </row>
    <row r="1944" spans="1:6" x14ac:dyDescent="0.25">
      <c r="A1944" s="60" t="str">
        <f>'AU2017-EDB (Adjusted)'!A1954</f>
        <v>West Gore</v>
      </c>
      <c r="B1944" s="60" t="str">
        <f>'AU2017-EDB (Adjusted)'!E1954</f>
        <v>The Power Company</v>
      </c>
      <c r="C1944" s="60" t="str">
        <f>IFERROR('AU2017-EDB (Adjusted)'!F1954,)</f>
        <v>Gore district</v>
      </c>
      <c r="D1944" s="65">
        <f>IFERROR('AU2017-EDB (Adjusted)'!H1954,)</f>
        <v>2800</v>
      </c>
      <c r="E1944" s="65">
        <f>IFERROR('AU2017-EDB (Adjusted)'!I1954,)</f>
        <v>2770</v>
      </c>
      <c r="F1944" s="65">
        <f>IFERROR('AU2017-EDB (Adjusted)'!J1954,)</f>
        <v>2730</v>
      </c>
    </row>
    <row r="1945" spans="1:6" x14ac:dyDescent="0.25">
      <c r="A1945" s="60" t="str">
        <f>'AU2017-EDB (Adjusted)'!A1955</f>
        <v>Waikiwi</v>
      </c>
      <c r="B1945" s="60" t="str">
        <f>'AU2017-EDB (Adjusted)'!E1955</f>
        <v>The Power Company</v>
      </c>
      <c r="C1945" s="60" t="str">
        <f>IFERROR('AU2017-EDB (Adjusted)'!F1955,)</f>
        <v>Invercargill city</v>
      </c>
      <c r="D1945" s="65">
        <f>IFERROR('AU2017-EDB (Adjusted)'!H1955,)</f>
        <v>2720</v>
      </c>
      <c r="E1945" s="65">
        <f>IFERROR('AU2017-EDB (Adjusted)'!I1955,)</f>
        <v>2770</v>
      </c>
      <c r="F1945" s="65">
        <f>IFERROR('AU2017-EDB (Adjusted)'!J1955,)</f>
        <v>2810</v>
      </c>
    </row>
    <row r="1946" spans="1:6" x14ac:dyDescent="0.25">
      <c r="A1946" s="60" t="str">
        <f>'AU2017-EDB (Adjusted)'!A1956</f>
        <v>Rosedale</v>
      </c>
      <c r="B1946" s="60" t="str">
        <f>'AU2017-EDB (Adjusted)'!E1956</f>
        <v>Electricity Invercargill</v>
      </c>
      <c r="C1946" s="60" t="str">
        <f>IFERROR('AU2017-EDB (Adjusted)'!F1956,)</f>
        <v>Invercargill city</v>
      </c>
      <c r="D1946" s="65">
        <f>IFERROR('AU2017-EDB (Adjusted)'!H1956,)</f>
        <v>4090</v>
      </c>
      <c r="E1946" s="65">
        <f>IFERROR('AU2017-EDB (Adjusted)'!I1956,)</f>
        <v>4110</v>
      </c>
      <c r="F1946" s="65">
        <f>IFERROR('AU2017-EDB (Adjusted)'!J1956,)</f>
        <v>4100</v>
      </c>
    </row>
    <row r="1947" spans="1:6" x14ac:dyDescent="0.25">
      <c r="A1947" s="60" t="str">
        <f>'AU2017-EDB (Adjusted)'!A1957</f>
        <v>Gladstone-Avenal</v>
      </c>
      <c r="B1947" s="60" t="str">
        <f>'AU2017-EDB (Adjusted)'!E1957</f>
        <v>Electricity Invercargill</v>
      </c>
      <c r="C1947" s="60" t="str">
        <f>IFERROR('AU2017-EDB (Adjusted)'!F1957,)</f>
        <v>Invercargill city</v>
      </c>
      <c r="D1947" s="65">
        <f>IFERROR('AU2017-EDB (Adjusted)'!H1957,)</f>
        <v>3860</v>
      </c>
      <c r="E1947" s="65">
        <f>IFERROR('AU2017-EDB (Adjusted)'!I1957,)</f>
        <v>3870</v>
      </c>
      <c r="F1947" s="65">
        <f>IFERROR('AU2017-EDB (Adjusted)'!J1957,)</f>
        <v>3880</v>
      </c>
    </row>
    <row r="1948" spans="1:6" x14ac:dyDescent="0.25">
      <c r="A1948" s="60" t="str">
        <f>'AU2017-EDB (Adjusted)'!A1958</f>
        <v>West Invercargill</v>
      </c>
      <c r="B1948" s="60" t="str">
        <f>'AU2017-EDB (Adjusted)'!E1958</f>
        <v>Electricity Invercargill</v>
      </c>
      <c r="C1948" s="60" t="str">
        <f>IFERROR('AU2017-EDB (Adjusted)'!F1958,)</f>
        <v>Invercargill city</v>
      </c>
      <c r="D1948" s="65">
        <f>IFERROR('AU2017-EDB (Adjusted)'!H1958,)</f>
        <v>120</v>
      </c>
      <c r="E1948" s="65">
        <f>IFERROR('AU2017-EDB (Adjusted)'!I1958,)</f>
        <v>130</v>
      </c>
      <c r="F1948" s="65">
        <f>IFERROR('AU2017-EDB (Adjusted)'!J1958,)</f>
        <v>140</v>
      </c>
    </row>
    <row r="1949" spans="1:6" x14ac:dyDescent="0.25">
      <c r="A1949" s="60" t="str">
        <f>'AU2017-EDB (Adjusted)'!A1959</f>
        <v>Georgetown</v>
      </c>
      <c r="B1949" s="60" t="str">
        <f>'AU2017-EDB (Adjusted)'!E1959</f>
        <v>Electricity Invercargill</v>
      </c>
      <c r="C1949" s="60" t="str">
        <f>IFERROR('AU2017-EDB (Adjusted)'!F1959,)</f>
        <v>Invercargill city</v>
      </c>
      <c r="D1949" s="65">
        <f>IFERROR('AU2017-EDB (Adjusted)'!H1959,)</f>
        <v>2380</v>
      </c>
      <c r="E1949" s="65">
        <f>IFERROR('AU2017-EDB (Adjusted)'!I1959,)</f>
        <v>2410</v>
      </c>
      <c r="F1949" s="65">
        <f>IFERROR('AU2017-EDB (Adjusted)'!J1959,)</f>
        <v>2450</v>
      </c>
    </row>
    <row r="1950" spans="1:6" x14ac:dyDescent="0.25">
      <c r="A1950" s="60" t="str">
        <f>'AU2017-EDB (Adjusted)'!A1960</f>
        <v>Appleby-Kew</v>
      </c>
      <c r="B1950" s="60" t="str">
        <f>'AU2017-EDB (Adjusted)'!E1960</f>
        <v>Electricity Invercargill</v>
      </c>
      <c r="C1950" s="60" t="str">
        <f>IFERROR('AU2017-EDB (Adjusted)'!F1960,)</f>
        <v>Invercargill city</v>
      </c>
      <c r="D1950" s="65">
        <f>IFERROR('AU2017-EDB (Adjusted)'!H1960,)</f>
        <v>2000</v>
      </c>
      <c r="E1950" s="65">
        <f>IFERROR('AU2017-EDB (Adjusted)'!I1960,)</f>
        <v>2000</v>
      </c>
      <c r="F1950" s="65">
        <f>IFERROR('AU2017-EDB (Adjusted)'!J1960,)</f>
        <v>1990</v>
      </c>
    </row>
    <row r="1951" spans="1:6" x14ac:dyDescent="0.25">
      <c r="A1951" s="60" t="str">
        <f>'AU2017-EDB (Adjusted)'!A1961</f>
        <v>Kingswell-Clifton</v>
      </c>
      <c r="B1951" s="60" t="str">
        <f>'AU2017-EDB (Adjusted)'!E1961</f>
        <v>The Power Company</v>
      </c>
      <c r="C1951" s="60" t="str">
        <f>IFERROR('AU2017-EDB (Adjusted)'!F1961,)</f>
        <v>Invercargill city</v>
      </c>
      <c r="D1951" s="65">
        <f>IFERROR('AU2017-EDB (Adjusted)'!H1961,)</f>
        <v>3620</v>
      </c>
      <c r="E1951" s="65">
        <f>IFERROR('AU2017-EDB (Adjusted)'!I1961,)</f>
        <v>3650</v>
      </c>
      <c r="F1951" s="65">
        <f>IFERROR('AU2017-EDB (Adjusted)'!J1961,)</f>
        <v>3630</v>
      </c>
    </row>
    <row r="1952" spans="1:6" x14ac:dyDescent="0.25">
      <c r="A1952" s="60" t="str">
        <f>'AU2017-EDB (Adjusted)'!A1962</f>
        <v>Tisbury</v>
      </c>
      <c r="B1952" s="60" t="str">
        <f>'AU2017-EDB (Adjusted)'!E1962</f>
        <v>The Power Company</v>
      </c>
      <c r="C1952" s="60" t="str">
        <f>IFERROR('AU2017-EDB (Adjusted)'!F1962,)</f>
        <v>Invercargill city</v>
      </c>
      <c r="D1952" s="65">
        <f>IFERROR('AU2017-EDB (Adjusted)'!H1962,)</f>
        <v>300</v>
      </c>
      <c r="E1952" s="65">
        <f>IFERROR('AU2017-EDB (Adjusted)'!I1962,)</f>
        <v>310</v>
      </c>
      <c r="F1952" s="65">
        <f>IFERROR('AU2017-EDB (Adjusted)'!J1962,)</f>
        <v>310</v>
      </c>
    </row>
    <row r="1953" spans="1:6" x14ac:dyDescent="0.25">
      <c r="A1953" s="60" t="str">
        <f>'AU2017-EDB (Adjusted)'!A1963</f>
        <v>Nightcaps</v>
      </c>
      <c r="B1953" s="60" t="str">
        <f>'AU2017-EDB (Adjusted)'!E1963</f>
        <v>The Power Company</v>
      </c>
      <c r="C1953" s="60" t="str">
        <f>IFERROR('AU2017-EDB (Adjusted)'!F1963,)</f>
        <v>Southland district</v>
      </c>
      <c r="D1953" s="65">
        <f>IFERROR('AU2017-EDB (Adjusted)'!H1963,)</f>
        <v>290</v>
      </c>
      <c r="E1953" s="65">
        <f>IFERROR('AU2017-EDB (Adjusted)'!I1963,)</f>
        <v>290</v>
      </c>
      <c r="F1953" s="65">
        <f>IFERROR('AU2017-EDB (Adjusted)'!J1963,)</f>
        <v>280</v>
      </c>
    </row>
    <row r="1954" spans="1:6" x14ac:dyDescent="0.25">
      <c r="A1954" s="60" t="str">
        <f>'AU2017-EDB (Adjusted)'!A1964</f>
        <v>Ohai</v>
      </c>
      <c r="B1954" s="60" t="str">
        <f>'AU2017-EDB (Adjusted)'!E1964</f>
        <v>The Power Company</v>
      </c>
      <c r="C1954" s="60" t="str">
        <f>IFERROR('AU2017-EDB (Adjusted)'!F1964,)</f>
        <v>Southland district</v>
      </c>
      <c r="D1954" s="65">
        <f>IFERROR('AU2017-EDB (Adjusted)'!H1964,)</f>
        <v>310</v>
      </c>
      <c r="E1954" s="65">
        <f>IFERROR('AU2017-EDB (Adjusted)'!I1964,)</f>
        <v>300</v>
      </c>
      <c r="F1954" s="65">
        <f>IFERROR('AU2017-EDB (Adjusted)'!J1964,)</f>
        <v>300</v>
      </c>
    </row>
    <row r="1955" spans="1:6" x14ac:dyDescent="0.25">
      <c r="A1955" s="60" t="str">
        <f>'AU2017-EDB (Adjusted)'!A1965</f>
        <v>Te Anau</v>
      </c>
      <c r="B1955" s="60" t="str">
        <f>'AU2017-EDB (Adjusted)'!E1965</f>
        <v>The Power Company</v>
      </c>
      <c r="C1955" s="60" t="str">
        <f>IFERROR('AU2017-EDB (Adjusted)'!F1965,)</f>
        <v>Southland district</v>
      </c>
      <c r="D1955" s="65">
        <f>IFERROR('AU2017-EDB (Adjusted)'!H1965,)</f>
        <v>2100</v>
      </c>
      <c r="E1955" s="65">
        <f>IFERROR('AU2017-EDB (Adjusted)'!I1965,)</f>
        <v>2160</v>
      </c>
      <c r="F1955" s="65">
        <f>IFERROR('AU2017-EDB (Adjusted)'!J1965,)</f>
        <v>2190</v>
      </c>
    </row>
    <row r="1956" spans="1:6" x14ac:dyDescent="0.25">
      <c r="A1956" s="60" t="str">
        <f>'AU2017-EDB (Adjusted)'!A1966</f>
        <v>Tuatapere</v>
      </c>
      <c r="B1956" s="60" t="str">
        <f>'AU2017-EDB (Adjusted)'!E1966</f>
        <v>The Power Company</v>
      </c>
      <c r="C1956" s="60" t="str">
        <f>IFERROR('AU2017-EDB (Adjusted)'!F1966,)</f>
        <v>Southland district</v>
      </c>
      <c r="D1956" s="65">
        <f>IFERROR('AU2017-EDB (Adjusted)'!H1966,)</f>
        <v>560</v>
      </c>
      <c r="E1956" s="65">
        <f>IFERROR('AU2017-EDB (Adjusted)'!I1966,)</f>
        <v>550</v>
      </c>
      <c r="F1956" s="65">
        <f>IFERROR('AU2017-EDB (Adjusted)'!J1966,)</f>
        <v>550</v>
      </c>
    </row>
    <row r="1957" spans="1:6" x14ac:dyDescent="0.25">
      <c r="A1957" s="60" t="str">
        <f>'AU2017-EDB (Adjusted)'!A1967</f>
        <v>Manapouri</v>
      </c>
      <c r="B1957" s="60" t="str">
        <f>'AU2017-EDB (Adjusted)'!E1967</f>
        <v>The Power Company</v>
      </c>
      <c r="C1957" s="60" t="str">
        <f>IFERROR('AU2017-EDB (Adjusted)'!F1967,)</f>
        <v>Southland district</v>
      </c>
      <c r="D1957" s="65">
        <f>IFERROR('AU2017-EDB (Adjusted)'!H1967,)</f>
        <v>230</v>
      </c>
      <c r="E1957" s="65">
        <f>IFERROR('AU2017-EDB (Adjusted)'!I1967,)</f>
        <v>230</v>
      </c>
      <c r="F1957" s="65">
        <f>IFERROR('AU2017-EDB (Adjusted)'!J1967,)</f>
        <v>220</v>
      </c>
    </row>
    <row r="1958" spans="1:6" x14ac:dyDescent="0.25">
      <c r="A1958" s="60" t="str">
        <f>'AU2017-EDB (Adjusted)'!A1968</f>
        <v>Mossburn</v>
      </c>
      <c r="B1958" s="60" t="str">
        <f>'AU2017-EDB (Adjusted)'!E1968</f>
        <v>The Power Company</v>
      </c>
      <c r="C1958" s="60" t="str">
        <f>IFERROR('AU2017-EDB (Adjusted)'!F1968,)</f>
        <v>Southland district</v>
      </c>
      <c r="D1958" s="65">
        <f>IFERROR('AU2017-EDB (Adjusted)'!H1968,)</f>
        <v>210</v>
      </c>
      <c r="E1958" s="65">
        <f>IFERROR('AU2017-EDB (Adjusted)'!I1968,)</f>
        <v>210</v>
      </c>
      <c r="F1958" s="65">
        <f>IFERROR('AU2017-EDB (Adjusted)'!J1968,)</f>
        <v>200</v>
      </c>
    </row>
    <row r="1959" spans="1:6" x14ac:dyDescent="0.25">
      <c r="A1959" s="60" t="str">
        <f>'AU2017-EDB (Adjusted)'!A1969</f>
        <v>Inland Water-Lake Te Anau</v>
      </c>
      <c r="B1959" s="60" t="str">
        <f>'AU2017-EDB (Adjusted)'!E1969</f>
        <v>None</v>
      </c>
      <c r="C1959" s="60" t="str">
        <f>IFERROR('AU2017-EDB (Adjusted)'!F1969,)</f>
        <v>Southland district</v>
      </c>
      <c r="D1959" s="65">
        <f>IFERROR('AU2017-EDB (Adjusted)'!H1969,)</f>
        <v>0</v>
      </c>
      <c r="E1959" s="65">
        <f>IFERROR('AU2017-EDB (Adjusted)'!I1969,)</f>
        <v>0</v>
      </c>
      <c r="F1959" s="65">
        <f>IFERROR('AU2017-EDB (Adjusted)'!J1969,)</f>
        <v>0</v>
      </c>
    </row>
    <row r="1960" spans="1:6" x14ac:dyDescent="0.25">
      <c r="A1960" s="60" t="str">
        <f>'AU2017-EDB (Adjusted)'!A1970</f>
        <v>Riverton East</v>
      </c>
      <c r="B1960" s="60" t="str">
        <f>'AU2017-EDB (Adjusted)'!E1970</f>
        <v>The Power Company</v>
      </c>
      <c r="C1960" s="60" t="str">
        <f>IFERROR('AU2017-EDB (Adjusted)'!F1970,)</f>
        <v>Southland district</v>
      </c>
      <c r="D1960" s="65">
        <f>IFERROR('AU2017-EDB (Adjusted)'!H1970,)</f>
        <v>440</v>
      </c>
      <c r="E1960" s="65">
        <f>IFERROR('AU2017-EDB (Adjusted)'!I1970,)</f>
        <v>440</v>
      </c>
      <c r="F1960" s="65">
        <f>IFERROR('AU2017-EDB (Adjusted)'!J1970,)</f>
        <v>440</v>
      </c>
    </row>
    <row r="1961" spans="1:6" x14ac:dyDescent="0.25">
      <c r="A1961" s="60" t="str">
        <f>'AU2017-EDB (Adjusted)'!A1971</f>
        <v>Inlet-Port Whangarei</v>
      </c>
      <c r="B1961" s="60" t="str">
        <f>'AU2017-EDB (Adjusted)'!E1971</f>
        <v>None</v>
      </c>
      <c r="C1961" s="60" t="str">
        <f>IFERROR('AU2017-EDB (Adjusted)'!F1971,)</f>
        <v>Whangarei district</v>
      </c>
      <c r="D1961" s="65">
        <f>IFERROR('AU2017-EDB (Adjusted)'!H1971,)</f>
        <v>0</v>
      </c>
      <c r="E1961" s="65">
        <f>IFERROR('AU2017-EDB (Adjusted)'!I1971,)</f>
        <v>0</v>
      </c>
      <c r="F1961" s="65">
        <f>IFERROR('AU2017-EDB (Adjusted)'!J1971,)</f>
        <v>0</v>
      </c>
    </row>
    <row r="1962" spans="1:6" x14ac:dyDescent="0.25">
      <c r="A1962" s="60" t="str">
        <f>'AU2017-EDB (Adjusted)'!A1972</f>
        <v>Riverton West</v>
      </c>
      <c r="B1962" s="60" t="str">
        <f>'AU2017-EDB (Adjusted)'!E1972</f>
        <v>The Power Company</v>
      </c>
      <c r="C1962" s="60" t="str">
        <f>IFERROR('AU2017-EDB (Adjusted)'!F1972,)</f>
        <v>Southland district</v>
      </c>
      <c r="D1962" s="65">
        <f>IFERROR('AU2017-EDB (Adjusted)'!H1972,)</f>
        <v>1030</v>
      </c>
      <c r="E1962" s="65">
        <f>IFERROR('AU2017-EDB (Adjusted)'!I1972,)</f>
        <v>1010</v>
      </c>
      <c r="F1962" s="65">
        <f>IFERROR('AU2017-EDB (Adjusted)'!J1972,)</f>
        <v>980</v>
      </c>
    </row>
    <row r="1963" spans="1:6" x14ac:dyDescent="0.25">
      <c r="A1963" s="60" t="str">
        <f>'AU2017-EDB (Adjusted)'!A1973</f>
        <v>Inlet-Tutukaka Harbour</v>
      </c>
      <c r="B1963" s="60" t="str">
        <f>'AU2017-EDB (Adjusted)'!E1973</f>
        <v>Northpower</v>
      </c>
      <c r="C1963" s="60" t="str">
        <f>IFERROR('AU2017-EDB (Adjusted)'!F1973,)</f>
        <v>Whangarei district</v>
      </c>
      <c r="D1963" s="65">
        <f>IFERROR('AU2017-EDB (Adjusted)'!H1973,)</f>
        <v>30</v>
      </c>
      <c r="E1963" s="65">
        <f>IFERROR('AU2017-EDB (Adjusted)'!I1973,)</f>
        <v>20</v>
      </c>
      <c r="F1963" s="65">
        <f>IFERROR('AU2017-EDB (Adjusted)'!J1973,)</f>
        <v>20</v>
      </c>
    </row>
    <row r="1964" spans="1:6" x14ac:dyDescent="0.25">
      <c r="A1964" s="60" t="str">
        <f>'AU2017-EDB (Adjusted)'!A1974</f>
        <v>Inlet-Whangarei Harbour</v>
      </c>
      <c r="B1964" s="60" t="str">
        <f>'AU2017-EDB (Adjusted)'!E1974</f>
        <v>Northpower</v>
      </c>
      <c r="C1964" s="60" t="str">
        <f>IFERROR('AU2017-EDB (Adjusted)'!F1974,)</f>
        <v>Whangarei district</v>
      </c>
      <c r="D1964" s="65">
        <f>IFERROR('AU2017-EDB (Adjusted)'!H1974,)</f>
        <v>10</v>
      </c>
      <c r="E1964" s="65">
        <f>IFERROR('AU2017-EDB (Adjusted)'!I1974,)</f>
        <v>10</v>
      </c>
      <c r="F1964" s="65">
        <f>IFERROR('AU2017-EDB (Adjusted)'!J1974,)</f>
        <v>10</v>
      </c>
    </row>
    <row r="1965" spans="1:6" x14ac:dyDescent="0.25">
      <c r="A1965" s="60" t="str">
        <f>'AU2017-EDB (Adjusted)'!A1975</f>
        <v>Browns Island</v>
      </c>
      <c r="B1965" s="60" t="str">
        <f>'AU2017-EDB (Adjusted)'!E1975</f>
        <v>None</v>
      </c>
      <c r="C1965" s="60" t="str">
        <f>IFERROR('AU2017-EDB (Adjusted)'!F1975,)</f>
        <v>Auckland</v>
      </c>
      <c r="D1965" s="65">
        <f>IFERROR('AU2017-EDB (Adjusted)'!H1975,)</f>
        <v>0</v>
      </c>
      <c r="E1965" s="65">
        <f>IFERROR('AU2017-EDB (Adjusted)'!I1975,)</f>
        <v>0</v>
      </c>
      <c r="F1965" s="65">
        <f>IFERROR('AU2017-EDB (Adjusted)'!J1975,)</f>
        <v>0</v>
      </c>
    </row>
    <row r="1966" spans="1:6" x14ac:dyDescent="0.25">
      <c r="A1966" s="60" t="str">
        <f>'AU2017-EDB (Adjusted)'!A1976</f>
        <v>Inlet-Takapuna Head</v>
      </c>
      <c r="B1966" s="60" t="str">
        <f>'AU2017-EDB (Adjusted)'!E1976</f>
        <v>None</v>
      </c>
      <c r="C1966" s="60" t="str">
        <f>IFERROR('AU2017-EDB (Adjusted)'!F1976,)</f>
        <v>Auckland</v>
      </c>
      <c r="D1966" s="65">
        <f>IFERROR('AU2017-EDB (Adjusted)'!H1976,)</f>
        <v>0</v>
      </c>
      <c r="E1966" s="65">
        <f>IFERROR('AU2017-EDB (Adjusted)'!I1976,)</f>
        <v>0</v>
      </c>
      <c r="F1966" s="65">
        <f>IFERROR('AU2017-EDB (Adjusted)'!J1976,)</f>
        <v>0</v>
      </c>
    </row>
    <row r="1967" spans="1:6" x14ac:dyDescent="0.25">
      <c r="A1967" s="60" t="str">
        <f>'AU2017-EDB (Adjusted)'!A1977</f>
        <v>Te Motu Island</v>
      </c>
      <c r="B1967" s="60" t="str">
        <f>'AU2017-EDB (Adjusted)'!E1977</f>
        <v>None</v>
      </c>
      <c r="C1967" s="60" t="str">
        <f>IFERROR('AU2017-EDB (Adjusted)'!F1977,)</f>
        <v>Otorohanga district</v>
      </c>
      <c r="D1967" s="65">
        <f>IFERROR('AU2017-EDB (Adjusted)'!H1977,)</f>
        <v>0</v>
      </c>
      <c r="E1967" s="65">
        <f>IFERROR('AU2017-EDB (Adjusted)'!I1977,)</f>
        <v>0</v>
      </c>
      <c r="F1967" s="65">
        <f>IFERROR('AU2017-EDB (Adjusted)'!J1977,)</f>
        <v>0</v>
      </c>
    </row>
    <row r="1968" spans="1:6" x14ac:dyDescent="0.25">
      <c r="A1968" s="60" t="str">
        <f>'AU2017-EDB (Adjusted)'!A1978</f>
        <v>Inlets-Thames-Coromandel District</v>
      </c>
      <c r="B1968" s="60" t="str">
        <f>'AU2017-EDB (Adjusted)'!E1978</f>
        <v>Powerco</v>
      </c>
      <c r="C1968" s="60" t="str">
        <f>IFERROR('AU2017-EDB (Adjusted)'!F1978,)</f>
        <v>Thames-Coromandel district</v>
      </c>
      <c r="D1968" s="65">
        <f>IFERROR('AU2017-EDB (Adjusted)'!H1978,)</f>
        <v>10</v>
      </c>
      <c r="E1968" s="65">
        <f>IFERROR('AU2017-EDB (Adjusted)'!I1978,)</f>
        <v>10</v>
      </c>
      <c r="F1968" s="65">
        <f>IFERROR('AU2017-EDB (Adjusted)'!J1978,)</f>
        <v>10</v>
      </c>
    </row>
    <row r="1969" spans="1:6" x14ac:dyDescent="0.25">
      <c r="A1969" s="60" t="str">
        <f>'AU2017-EDB (Adjusted)'!A1979</f>
        <v>Islands-Thames-Coromandel District</v>
      </c>
      <c r="B1969" s="60" t="str">
        <f>'AU2017-EDB (Adjusted)'!E1979</f>
        <v>None</v>
      </c>
      <c r="C1969" s="60" t="str">
        <f>IFERROR('AU2017-EDB (Adjusted)'!F1979,)</f>
        <v>Thames-Coromandel district</v>
      </c>
      <c r="D1969" s="65">
        <f>IFERROR('AU2017-EDB (Adjusted)'!H1979,)</f>
        <v>0</v>
      </c>
      <c r="E1969" s="65">
        <f>IFERROR('AU2017-EDB (Adjusted)'!I1979,)</f>
        <v>0</v>
      </c>
      <c r="F1969" s="65">
        <f>IFERROR('AU2017-EDB (Adjusted)'!J1979,)</f>
        <v>0</v>
      </c>
    </row>
    <row r="1970" spans="1:6" x14ac:dyDescent="0.25">
      <c r="A1970" s="60" t="str">
        <f>'AU2017-EDB (Adjusted)'!A1980</f>
        <v>Tidal-Great Barrier Island</v>
      </c>
      <c r="B1970" s="60" t="str">
        <f>'AU2017-EDB (Adjusted)'!E1980</f>
        <v>None</v>
      </c>
      <c r="C1970" s="60" t="str">
        <f>IFERROR('AU2017-EDB (Adjusted)'!F1980,)</f>
        <v>Auckland</v>
      </c>
      <c r="D1970" s="65">
        <f>IFERROR('AU2017-EDB (Adjusted)'!H1980,)</f>
        <v>0</v>
      </c>
      <c r="E1970" s="65">
        <f>IFERROR('AU2017-EDB (Adjusted)'!I1980,)</f>
        <v>0</v>
      </c>
      <c r="F1970" s="65">
        <f>IFERROR('AU2017-EDB (Adjusted)'!J1980,)</f>
        <v>0</v>
      </c>
    </row>
    <row r="1971" spans="1:6" x14ac:dyDescent="0.25">
      <c r="A1971" s="60" t="str">
        <f>'AU2017-EDB (Adjusted)'!A1981</f>
        <v>Oceanic-Auckland Region West</v>
      </c>
      <c r="B1971" s="60" t="str">
        <f>'AU2017-EDB (Adjusted)'!E1981</f>
        <v>None</v>
      </c>
      <c r="C1971" s="60" t="str">
        <f>IFERROR('AU2017-EDB (Adjusted)'!F1981,)</f>
        <v>Auckland</v>
      </c>
      <c r="D1971" s="65">
        <f>IFERROR('AU2017-EDB (Adjusted)'!H1981,)</f>
        <v>0</v>
      </c>
      <c r="E1971" s="65">
        <f>IFERROR('AU2017-EDB (Adjusted)'!I1981,)</f>
        <v>0</v>
      </c>
      <c r="F1971" s="65">
        <f>IFERROR('AU2017-EDB (Adjusted)'!J1981,)</f>
        <v>0</v>
      </c>
    </row>
    <row r="1972" spans="1:6" x14ac:dyDescent="0.25">
      <c r="A1972" s="60" t="str">
        <f>'AU2017-EDB (Adjusted)'!A1982</f>
        <v>Tidal-Manukau Harbour</v>
      </c>
      <c r="B1972" s="60" t="str">
        <f>'AU2017-EDB (Adjusted)'!E1982</f>
        <v>Vector Lines</v>
      </c>
      <c r="C1972" s="60" t="str">
        <f>IFERROR('AU2017-EDB (Adjusted)'!F1982,)</f>
        <v>Auckland</v>
      </c>
      <c r="D1972" s="65">
        <f>IFERROR('AU2017-EDB (Adjusted)'!H1982,)</f>
        <v>20</v>
      </c>
      <c r="E1972" s="65">
        <f>IFERROR('AU2017-EDB (Adjusted)'!I1982,)</f>
        <v>20</v>
      </c>
      <c r="F1972" s="65">
        <f>IFERROR('AU2017-EDB (Adjusted)'!J1982,)</f>
        <v>20</v>
      </c>
    </row>
    <row r="1973" spans="1:6" x14ac:dyDescent="0.25">
      <c r="A1973" s="60" t="str">
        <f>'AU2017-EDB (Adjusted)'!A1983</f>
        <v>Inlet-Manukau Harbour</v>
      </c>
      <c r="B1973" s="60" t="str">
        <f>'AU2017-EDB (Adjusted)'!E1983</f>
        <v>None</v>
      </c>
      <c r="C1973" s="60" t="str">
        <f>IFERROR('AU2017-EDB (Adjusted)'!F1983,)</f>
        <v>Auckland</v>
      </c>
      <c r="D1973" s="65">
        <f>IFERROR('AU2017-EDB (Adjusted)'!H1983,)</f>
        <v>0</v>
      </c>
      <c r="E1973" s="65">
        <f>IFERROR('AU2017-EDB (Adjusted)'!I1983,)</f>
        <v>0</v>
      </c>
      <c r="F1973" s="65">
        <f>IFERROR('AU2017-EDB (Adjusted)'!J1983,)</f>
        <v>0</v>
      </c>
    </row>
    <row r="1974" spans="1:6" x14ac:dyDescent="0.25">
      <c r="A1974" s="60" t="str">
        <f>'AU2017-EDB (Adjusted)'!A1984</f>
        <v>Tidal-Manukau Harbour North</v>
      </c>
      <c r="B1974" s="60" t="str">
        <f>'AU2017-EDB (Adjusted)'!E1984</f>
        <v>None</v>
      </c>
      <c r="C1974" s="60" t="str">
        <f>IFERROR('AU2017-EDB (Adjusted)'!F1984,)</f>
        <v>Auckland</v>
      </c>
      <c r="D1974" s="65">
        <f>IFERROR('AU2017-EDB (Adjusted)'!H1984,)</f>
        <v>0</v>
      </c>
      <c r="E1974" s="65">
        <f>IFERROR('AU2017-EDB (Adjusted)'!I1984,)</f>
        <v>0</v>
      </c>
      <c r="F1974" s="65">
        <f>IFERROR('AU2017-EDB (Adjusted)'!J1984,)</f>
        <v>0</v>
      </c>
    </row>
    <row r="1975" spans="1:6" x14ac:dyDescent="0.25">
      <c r="A1975" s="60" t="str">
        <f>'AU2017-EDB (Adjusted)'!A1985</f>
        <v>Tidal-Tamaki</v>
      </c>
      <c r="B1975" s="60" t="str">
        <f>'AU2017-EDB (Adjusted)'!E1985</f>
        <v>None</v>
      </c>
      <c r="C1975" s="60" t="str">
        <f>IFERROR('AU2017-EDB (Adjusted)'!F1985,)</f>
        <v>Auckland</v>
      </c>
      <c r="D1975" s="65">
        <f>IFERROR('AU2017-EDB (Adjusted)'!H1985,)</f>
        <v>0</v>
      </c>
      <c r="E1975" s="65">
        <f>IFERROR('AU2017-EDB (Adjusted)'!I1985,)</f>
        <v>0</v>
      </c>
      <c r="F1975" s="65">
        <f>IFERROR('AU2017-EDB (Adjusted)'!J1985,)</f>
        <v>0</v>
      </c>
    </row>
    <row r="1976" spans="1:6" x14ac:dyDescent="0.25">
      <c r="A1976" s="60" t="str">
        <f>'AU2017-EDB (Adjusted)'!A1986</f>
        <v>Tamaki Strait</v>
      </c>
      <c r="B1976" s="60" t="str">
        <f>'AU2017-EDB (Adjusted)'!E1986</f>
        <v>Vector Lines</v>
      </c>
      <c r="C1976" s="60" t="str">
        <f>IFERROR('AU2017-EDB (Adjusted)'!F1986,)</f>
        <v>Auckland</v>
      </c>
      <c r="D1976" s="65">
        <f>IFERROR('AU2017-EDB (Adjusted)'!H1986,)</f>
        <v>20</v>
      </c>
      <c r="E1976" s="65">
        <f>IFERROR('AU2017-EDB (Adjusted)'!I1986,)</f>
        <v>20</v>
      </c>
      <c r="F1976" s="65">
        <f>IFERROR('AU2017-EDB (Adjusted)'!J1986,)</f>
        <v>20</v>
      </c>
    </row>
    <row r="1977" spans="1:6" x14ac:dyDescent="0.25">
      <c r="A1977" s="60" t="str">
        <f>'AU2017-EDB (Adjusted)'!A1987</f>
        <v>Tidal-Eastern Bays</v>
      </c>
      <c r="B1977" s="60" t="str">
        <f>'AU2017-EDB (Adjusted)'!E1987</f>
        <v>None</v>
      </c>
      <c r="C1977" s="60" t="str">
        <f>IFERROR('AU2017-EDB (Adjusted)'!F1987,)</f>
        <v>Auckland</v>
      </c>
      <c r="D1977" s="65">
        <f>IFERROR('AU2017-EDB (Adjusted)'!H1987,)</f>
        <v>0</v>
      </c>
      <c r="E1977" s="65">
        <f>IFERROR('AU2017-EDB (Adjusted)'!I1987,)</f>
        <v>0</v>
      </c>
      <c r="F1977" s="65">
        <f>IFERROR('AU2017-EDB (Adjusted)'!J1987,)</f>
        <v>0</v>
      </c>
    </row>
    <row r="1978" spans="1:6" x14ac:dyDescent="0.25">
      <c r="A1978" s="60" t="str">
        <f>'AU2017-EDB (Adjusted)'!A1988</f>
        <v>Inlet-Waiuku River</v>
      </c>
      <c r="B1978" s="60" t="str">
        <f>'AU2017-EDB (Adjusted)'!E1988</f>
        <v>None</v>
      </c>
      <c r="C1978" s="60" t="str">
        <f>IFERROR('AU2017-EDB (Adjusted)'!F1988,)</f>
        <v>Auckland</v>
      </c>
      <c r="D1978" s="65">
        <f>IFERROR('AU2017-EDB (Adjusted)'!H1988,)</f>
        <v>0</v>
      </c>
      <c r="E1978" s="65">
        <f>IFERROR('AU2017-EDB (Adjusted)'!I1988,)</f>
        <v>0</v>
      </c>
      <c r="F1978" s="65">
        <f>IFERROR('AU2017-EDB (Adjusted)'!J1988,)</f>
        <v>0</v>
      </c>
    </row>
    <row r="1979" spans="1:6" x14ac:dyDescent="0.25">
      <c r="A1979" s="60" t="str">
        <f>'AU2017-EDB (Adjusted)'!A1989</f>
        <v>Inlet-Waitemata Harbour</v>
      </c>
      <c r="B1979" s="60" t="str">
        <f>'AU2017-EDB (Adjusted)'!E1989</f>
        <v>Vector Lines</v>
      </c>
      <c r="C1979" s="60" t="str">
        <f>IFERROR('AU2017-EDB (Adjusted)'!F1989,)</f>
        <v>Auckland</v>
      </c>
      <c r="D1979" s="65">
        <f>IFERROR('AU2017-EDB (Adjusted)'!H1989,)</f>
        <v>180</v>
      </c>
      <c r="E1979" s="65">
        <f>IFERROR('AU2017-EDB (Adjusted)'!I1989,)</f>
        <v>180</v>
      </c>
      <c r="F1979" s="65">
        <f>IFERROR('AU2017-EDB (Adjusted)'!J1989,)</f>
        <v>180</v>
      </c>
    </row>
    <row r="1980" spans="1:6" x14ac:dyDescent="0.25">
      <c r="A1980" s="60" t="str">
        <f>'AU2017-EDB (Adjusted)'!A1990</f>
        <v>Tidal-Waitemata Harbour</v>
      </c>
      <c r="B1980" s="60" t="str">
        <f>'AU2017-EDB (Adjusted)'!E1990</f>
        <v>None</v>
      </c>
      <c r="C1980" s="60" t="str">
        <f>IFERROR('AU2017-EDB (Adjusted)'!F1990,)</f>
        <v>Auckland</v>
      </c>
      <c r="D1980" s="65">
        <f>IFERROR('AU2017-EDB (Adjusted)'!H1990,)</f>
        <v>0</v>
      </c>
      <c r="E1980" s="65">
        <f>IFERROR('AU2017-EDB (Adjusted)'!I1990,)</f>
        <v>0</v>
      </c>
      <c r="F1980" s="65">
        <f>IFERROR('AU2017-EDB (Adjusted)'!J1990,)</f>
        <v>0</v>
      </c>
    </row>
    <row r="1981" spans="1:6" x14ac:dyDescent="0.25">
      <c r="A1981" s="60" t="str">
        <f>'AU2017-EDB (Adjusted)'!A1991</f>
        <v>Oceanic-Hawke's Bay Region</v>
      </c>
      <c r="B1981" s="60" t="str">
        <f>'AU2017-EDB (Adjusted)'!E1991</f>
        <v>None</v>
      </c>
      <c r="C1981" s="60">
        <f>IFERROR('AU2017-EDB (Adjusted)'!F1991,)</f>
        <v>0</v>
      </c>
      <c r="D1981" s="65">
        <f>IFERROR('AU2017-EDB (Adjusted)'!H1991,)</f>
        <v>0</v>
      </c>
      <c r="E1981" s="65">
        <f>IFERROR('AU2017-EDB (Adjusted)'!I1991,)</f>
        <v>0</v>
      </c>
      <c r="F1981" s="65">
        <f>IFERROR('AU2017-EDB (Adjusted)'!J1991,)</f>
        <v>0</v>
      </c>
    </row>
    <row r="1982" spans="1:6" x14ac:dyDescent="0.25">
      <c r="A1982" s="60" t="str">
        <f>'AU2017-EDB (Adjusted)'!A1992</f>
        <v>Bays-Thames-Coromandel District</v>
      </c>
      <c r="B1982" s="60" t="str">
        <f>'AU2017-EDB (Adjusted)'!E1992</f>
        <v>None</v>
      </c>
      <c r="C1982" s="60">
        <f>IFERROR('AU2017-EDB (Adjusted)'!F1992,)</f>
        <v>0</v>
      </c>
      <c r="D1982" s="65">
        <f>IFERROR('AU2017-EDB (Adjusted)'!H1992,)</f>
        <v>0</v>
      </c>
      <c r="E1982" s="65">
        <f>IFERROR('AU2017-EDB (Adjusted)'!I1992,)</f>
        <v>0</v>
      </c>
      <c r="F1982" s="65">
        <f>IFERROR('AU2017-EDB (Adjusted)'!J1992,)</f>
        <v>0</v>
      </c>
    </row>
    <row r="1983" spans="1:6" x14ac:dyDescent="0.25">
      <c r="A1983" s="60" t="str">
        <f>'AU2017-EDB (Adjusted)'!A1993</f>
        <v>Bare Island</v>
      </c>
      <c r="B1983" s="60" t="str">
        <f>'AU2017-EDB (Adjusted)'!E1993</f>
        <v>None</v>
      </c>
      <c r="C1983" s="60">
        <f>IFERROR('AU2017-EDB (Adjusted)'!F1993,)</f>
        <v>0</v>
      </c>
      <c r="D1983" s="65">
        <f>IFERROR('AU2017-EDB (Adjusted)'!H1993,)</f>
        <v>0</v>
      </c>
      <c r="E1983" s="65">
        <f>IFERROR('AU2017-EDB (Adjusted)'!I1993,)</f>
        <v>0</v>
      </c>
      <c r="F1983" s="65">
        <f>IFERROR('AU2017-EDB (Adjusted)'!J1993,)</f>
        <v>0</v>
      </c>
    </row>
    <row r="1984" spans="1:6" x14ac:dyDescent="0.25">
      <c r="A1984" s="60" t="str">
        <f>'AU2017-EDB (Adjusted)'!A1994</f>
        <v>Moutohora Island</v>
      </c>
      <c r="B1984" s="60" t="str">
        <f>'AU2017-EDB (Adjusted)'!E1994</f>
        <v>None</v>
      </c>
      <c r="C1984" s="60">
        <f>IFERROR('AU2017-EDB (Adjusted)'!F1994,)</f>
        <v>0</v>
      </c>
      <c r="D1984" s="65">
        <f>IFERROR('AU2017-EDB (Adjusted)'!H1994,)</f>
        <v>0</v>
      </c>
      <c r="E1984" s="65">
        <f>IFERROR('AU2017-EDB (Adjusted)'!I1994,)</f>
        <v>0</v>
      </c>
      <c r="F1984" s="65">
        <f>IFERROR('AU2017-EDB (Adjusted)'!J1994,)</f>
        <v>0</v>
      </c>
    </row>
    <row r="1985" spans="1:6" x14ac:dyDescent="0.25">
      <c r="A1985" s="60" t="str">
        <f>'AU2017-EDB (Adjusted)'!A1995</f>
        <v>Oceanic-Bay of Plenty Region</v>
      </c>
      <c r="B1985" s="60" t="str">
        <f>'AU2017-EDB (Adjusted)'!E1995</f>
        <v>None</v>
      </c>
      <c r="C1985" s="60">
        <f>IFERROR('AU2017-EDB (Adjusted)'!F1995,)</f>
        <v>0</v>
      </c>
      <c r="D1985" s="65">
        <f>IFERROR('AU2017-EDB (Adjusted)'!H1995,)</f>
        <v>0</v>
      </c>
      <c r="E1985" s="65">
        <f>IFERROR('AU2017-EDB (Adjusted)'!I1995,)</f>
        <v>0</v>
      </c>
      <c r="F1985" s="65">
        <f>IFERROR('AU2017-EDB (Adjusted)'!J1995,)</f>
        <v>0</v>
      </c>
    </row>
    <row r="1986" spans="1:6" x14ac:dyDescent="0.25">
      <c r="A1986" s="60" t="str">
        <f>'AU2017-EDB (Adjusted)'!A1996</f>
        <v>White Island</v>
      </c>
      <c r="B1986" s="60" t="str">
        <f>'AU2017-EDB (Adjusted)'!E1996</f>
        <v>None</v>
      </c>
      <c r="C1986" s="60">
        <f>IFERROR('AU2017-EDB (Adjusted)'!F1996,)</f>
        <v>0</v>
      </c>
      <c r="D1986" s="65">
        <f>IFERROR('AU2017-EDB (Adjusted)'!H1996,)</f>
        <v>0</v>
      </c>
      <c r="E1986" s="65">
        <f>IFERROR('AU2017-EDB (Adjusted)'!I1996,)</f>
        <v>0</v>
      </c>
      <c r="F1986" s="65">
        <f>IFERROR('AU2017-EDB (Adjusted)'!J1996,)</f>
        <v>0</v>
      </c>
    </row>
    <row r="1987" spans="1:6" x14ac:dyDescent="0.25">
      <c r="A1987" s="60" t="str">
        <f>'AU2017-EDB (Adjusted)'!A1997</f>
        <v>Inland Water-Lake Taupo</v>
      </c>
      <c r="B1987" s="60" t="str">
        <f>'AU2017-EDB (Adjusted)'!E1997</f>
        <v>None</v>
      </c>
      <c r="C1987" s="60" t="str">
        <f>IFERROR('AU2017-EDB (Adjusted)'!F1997,)</f>
        <v>Taupo district</v>
      </c>
      <c r="D1987" s="65">
        <f>IFERROR('AU2017-EDB (Adjusted)'!H1997,)</f>
        <v>0</v>
      </c>
      <c r="E1987" s="65">
        <f>IFERROR('AU2017-EDB (Adjusted)'!I1997,)</f>
        <v>0</v>
      </c>
      <c r="F1987" s="65">
        <f>IFERROR('AU2017-EDB (Adjusted)'!J1997,)</f>
        <v>0</v>
      </c>
    </row>
    <row r="1988" spans="1:6" x14ac:dyDescent="0.25">
      <c r="A1988" s="60" t="str">
        <f>'AU2017-EDB (Adjusted)'!A1998</f>
        <v>Port-Taranaki</v>
      </c>
      <c r="B1988" s="60" t="str">
        <f>'AU2017-EDB (Adjusted)'!E1998</f>
        <v>None</v>
      </c>
      <c r="C1988" s="60">
        <f>IFERROR('AU2017-EDB (Adjusted)'!F1998,)</f>
        <v>0</v>
      </c>
      <c r="D1988" s="65">
        <f>IFERROR('AU2017-EDB (Adjusted)'!H1998,)</f>
        <v>0</v>
      </c>
      <c r="E1988" s="65">
        <f>IFERROR('AU2017-EDB (Adjusted)'!I1998,)</f>
        <v>0</v>
      </c>
      <c r="F1988" s="65">
        <f>IFERROR('AU2017-EDB (Adjusted)'!J1998,)</f>
        <v>0</v>
      </c>
    </row>
    <row r="1989" spans="1:6" x14ac:dyDescent="0.25">
      <c r="A1989" s="60" t="str">
        <f>'AU2017-EDB (Adjusted)'!A1999</f>
        <v>Oceanic-Taranaki Region</v>
      </c>
      <c r="B1989" s="60" t="str">
        <f>'AU2017-EDB (Adjusted)'!E1999</f>
        <v>None</v>
      </c>
      <c r="C1989" s="60">
        <f>IFERROR('AU2017-EDB (Adjusted)'!F1999,)</f>
        <v>0</v>
      </c>
      <c r="D1989" s="65">
        <f>IFERROR('AU2017-EDB (Adjusted)'!H1999,)</f>
        <v>0</v>
      </c>
      <c r="E1989" s="65">
        <f>IFERROR('AU2017-EDB (Adjusted)'!I1999,)</f>
        <v>0</v>
      </c>
      <c r="F1989" s="65">
        <f>IFERROR('AU2017-EDB (Adjusted)'!J1999,)</f>
        <v>0</v>
      </c>
    </row>
    <row r="1990" spans="1:6" x14ac:dyDescent="0.25">
      <c r="A1990" s="60" t="str">
        <f>'AU2017-EDB (Adjusted)'!A2000</f>
        <v>Oceanic-Tararua Constituency</v>
      </c>
      <c r="B1990" s="60" t="str">
        <f>'AU2017-EDB (Adjusted)'!E2000</f>
        <v>None</v>
      </c>
      <c r="C1990" s="60">
        <f>IFERROR('AU2017-EDB (Adjusted)'!F2000,)</f>
        <v>0</v>
      </c>
      <c r="D1990" s="65">
        <f>IFERROR('AU2017-EDB (Adjusted)'!H2000,)</f>
        <v>0</v>
      </c>
      <c r="E1990" s="65">
        <f>IFERROR('AU2017-EDB (Adjusted)'!I2000,)</f>
        <v>0</v>
      </c>
      <c r="F1990" s="65">
        <f>IFERROR('AU2017-EDB (Adjusted)'!J2000,)</f>
        <v>0</v>
      </c>
    </row>
    <row r="1991" spans="1:6" x14ac:dyDescent="0.25">
      <c r="A1991" s="60" t="str">
        <f>'AU2017-EDB (Adjusted)'!A2001</f>
        <v>Inlet-Wellington Harbour</v>
      </c>
      <c r="B1991" s="60" t="str">
        <f>'AU2017-EDB (Adjusted)'!E2001</f>
        <v>None</v>
      </c>
      <c r="C1991" s="60">
        <f>IFERROR('AU2017-EDB (Adjusted)'!F2001,)</f>
        <v>0</v>
      </c>
      <c r="D1991" s="65">
        <f>IFERROR('AU2017-EDB (Adjusted)'!H2001,)</f>
        <v>0</v>
      </c>
      <c r="E1991" s="65">
        <f>IFERROR('AU2017-EDB (Adjusted)'!I2001,)</f>
        <v>0</v>
      </c>
      <c r="F1991" s="65">
        <f>IFERROR('AU2017-EDB (Adjusted)'!J2001,)</f>
        <v>0</v>
      </c>
    </row>
    <row r="1992" spans="1:6" x14ac:dyDescent="0.25">
      <c r="A1992" s="60" t="str">
        <f>'AU2017-EDB (Adjusted)'!A2002</f>
        <v>Seaview Marina</v>
      </c>
      <c r="B1992" s="60" t="str">
        <f>'AU2017-EDB (Adjusted)'!E2002</f>
        <v>WEL Networks</v>
      </c>
      <c r="C1992" s="60" t="str">
        <f>IFERROR('AU2017-EDB (Adjusted)'!F2002,)</f>
        <v>Lower Hutt city</v>
      </c>
      <c r="D1992" s="65">
        <f>IFERROR('AU2017-EDB (Adjusted)'!H2002,)</f>
        <v>40</v>
      </c>
      <c r="E1992" s="65">
        <f>IFERROR('AU2017-EDB (Adjusted)'!I2002,)</f>
        <v>40</v>
      </c>
      <c r="F1992" s="65">
        <f>IFERROR('AU2017-EDB (Adjusted)'!J2002,)</f>
        <v>40</v>
      </c>
    </row>
    <row r="1993" spans="1:6" x14ac:dyDescent="0.25">
      <c r="A1993" s="60" t="str">
        <f>'AU2017-EDB (Adjusted)'!A2003</f>
        <v>Inlet-Porirua Harbour</v>
      </c>
      <c r="B1993" s="60" t="str">
        <f>'AU2017-EDB (Adjusted)'!E2003</f>
        <v>Wellington Electricity</v>
      </c>
      <c r="C1993" s="60" t="str">
        <f>IFERROR('AU2017-EDB (Adjusted)'!F2003,)</f>
        <v>Porirua city</v>
      </c>
      <c r="D1993" s="65">
        <f>IFERROR('AU2017-EDB (Adjusted)'!H2003,)</f>
        <v>30</v>
      </c>
      <c r="E1993" s="65">
        <f>IFERROR('AU2017-EDB (Adjusted)'!I2003,)</f>
        <v>30</v>
      </c>
      <c r="F1993" s="65">
        <f>IFERROR('AU2017-EDB (Adjusted)'!J2003,)</f>
        <v>30</v>
      </c>
    </row>
    <row r="1994" spans="1:6" x14ac:dyDescent="0.25">
      <c r="A1994" s="60" t="str">
        <f>'AU2017-EDB (Adjusted)'!A2004</f>
        <v>Oceanic-Wellington Region</v>
      </c>
      <c r="B1994" s="60" t="str">
        <f>'AU2017-EDB (Adjusted)'!E2004</f>
        <v>None</v>
      </c>
      <c r="C1994" s="60">
        <f>IFERROR('AU2017-EDB (Adjusted)'!F2004,)</f>
        <v>0</v>
      </c>
      <c r="D1994" s="65">
        <f>IFERROR('AU2017-EDB (Adjusted)'!H2004,)</f>
        <v>0</v>
      </c>
      <c r="E1994" s="65">
        <f>IFERROR('AU2017-EDB (Adjusted)'!I2004,)</f>
        <v>0</v>
      </c>
      <c r="F1994" s="65">
        <f>IFERROR('AU2017-EDB (Adjusted)'!J2004,)</f>
        <v>0</v>
      </c>
    </row>
    <row r="1995" spans="1:6" x14ac:dyDescent="0.25">
      <c r="A1995" s="60" t="str">
        <f>'AU2017-EDB (Adjusted)'!A2005</f>
        <v>Oceanic-Manawatu-Wanganui Region</v>
      </c>
      <c r="B1995" s="60" t="str">
        <f>'AU2017-EDB (Adjusted)'!E2005</f>
        <v>None</v>
      </c>
      <c r="C1995" s="60">
        <f>IFERROR('AU2017-EDB (Adjusted)'!F2005,)</f>
        <v>0</v>
      </c>
      <c r="D1995" s="65">
        <f>IFERROR('AU2017-EDB (Adjusted)'!H2005,)</f>
        <v>0</v>
      </c>
      <c r="E1995" s="65">
        <f>IFERROR('AU2017-EDB (Adjusted)'!I2005,)</f>
        <v>0</v>
      </c>
      <c r="F1995" s="65">
        <f>IFERROR('AU2017-EDB (Adjusted)'!J2005,)</f>
        <v>0</v>
      </c>
    </row>
    <row r="1996" spans="1:6" x14ac:dyDescent="0.25">
      <c r="A1996" s="60" t="str">
        <f>'AU2017-EDB (Adjusted)'!A2006</f>
        <v>Inlet-Port Oamaru</v>
      </c>
      <c r="B1996" s="60" t="str">
        <f>'AU2017-EDB (Adjusted)'!E2006</f>
        <v>None</v>
      </c>
      <c r="C1996" s="60" t="str">
        <f>IFERROR('AU2017-EDB (Adjusted)'!F2006,)</f>
        <v>Waitaki district</v>
      </c>
      <c r="D1996" s="65">
        <f>IFERROR('AU2017-EDB (Adjusted)'!H2006,)</f>
        <v>0</v>
      </c>
      <c r="E1996" s="65">
        <f>IFERROR('AU2017-EDB (Adjusted)'!I2006,)</f>
        <v>0</v>
      </c>
      <c r="F1996" s="65">
        <f>IFERROR('AU2017-EDB (Adjusted)'!J2006,)</f>
        <v>0</v>
      </c>
    </row>
    <row r="1997" spans="1:6" x14ac:dyDescent="0.25">
      <c r="A1997" s="60" t="str">
        <f>'AU2017-EDB (Adjusted)'!A2007</f>
        <v>Inlet-Milford Sound</v>
      </c>
      <c r="B1997" s="60" t="str">
        <f>'AU2017-EDB (Adjusted)'!E2007</f>
        <v>None</v>
      </c>
      <c r="C1997" s="60" t="str">
        <f>IFERROR('AU2017-EDB (Adjusted)'!F2007,)</f>
        <v>Southland district</v>
      </c>
      <c r="D1997" s="65">
        <f>IFERROR('AU2017-EDB (Adjusted)'!H2007,)</f>
        <v>10</v>
      </c>
      <c r="E1997" s="65">
        <f>IFERROR('AU2017-EDB (Adjusted)'!I2007,)</f>
        <v>10</v>
      </c>
      <c r="F1997" s="65">
        <f>IFERROR('AU2017-EDB (Adjusted)'!J2007,)</f>
        <v>10</v>
      </c>
    </row>
    <row r="1998" spans="1:6" x14ac:dyDescent="0.25">
      <c r="A1998" s="60" t="str">
        <f>'AU2017-EDB (Adjusted)'!A2008</f>
        <v>Inlet-Tasman Bay</v>
      </c>
      <c r="B1998" s="60" t="str">
        <f>'AU2017-EDB (Adjusted)'!E2008</f>
        <v>None</v>
      </c>
      <c r="C1998" s="60" t="str">
        <f>IFERROR('AU2017-EDB (Adjusted)'!F2008,)</f>
        <v>Nelson city</v>
      </c>
      <c r="D1998" s="65">
        <f>IFERROR('AU2017-EDB (Adjusted)'!H2008,)</f>
        <v>0</v>
      </c>
      <c r="E1998" s="65">
        <f>IFERROR('AU2017-EDB (Adjusted)'!I2008,)</f>
        <v>0</v>
      </c>
      <c r="F1998" s="65">
        <f>IFERROR('AU2017-EDB (Adjusted)'!J2008,)</f>
        <v>0</v>
      </c>
    </row>
    <row r="1999" spans="1:6" x14ac:dyDescent="0.25">
      <c r="A1999" s="60" t="str">
        <f>'AU2017-EDB (Adjusted)'!A2009</f>
        <v>Oceanic-Canterbury Region North</v>
      </c>
      <c r="B1999" s="60" t="str">
        <f>'AU2017-EDB (Adjusted)'!E2009</f>
        <v>None</v>
      </c>
      <c r="C1999" s="60">
        <f>IFERROR('AU2017-EDB (Adjusted)'!F2009,)</f>
        <v>0</v>
      </c>
      <c r="D1999" s="65">
        <f>IFERROR('AU2017-EDB (Adjusted)'!H2009,)</f>
        <v>0</v>
      </c>
      <c r="E1999" s="65">
        <f>IFERROR('AU2017-EDB (Adjusted)'!I2009,)</f>
        <v>0</v>
      </c>
      <c r="F1999" s="65">
        <f>IFERROR('AU2017-EDB (Adjusted)'!J2009,)</f>
        <v>0</v>
      </c>
    </row>
    <row r="2000" spans="1:6" x14ac:dyDescent="0.25">
      <c r="A2000" s="60" t="str">
        <f>'AU2017-EDB (Adjusted)'!A2010</f>
        <v>Inlet-Ligar Bay</v>
      </c>
      <c r="B2000" s="60" t="str">
        <f>'AU2017-EDB (Adjusted)'!E2010</f>
        <v>Network Tasman</v>
      </c>
      <c r="C2000" s="60" t="str">
        <f>IFERROR('AU2017-EDB (Adjusted)'!F2010,)</f>
        <v>Tasman district</v>
      </c>
      <c r="D2000" s="65">
        <f>IFERROR('AU2017-EDB (Adjusted)'!H2010,)</f>
        <v>10</v>
      </c>
      <c r="E2000" s="65">
        <f>IFERROR('AU2017-EDB (Adjusted)'!I2010,)</f>
        <v>10</v>
      </c>
      <c r="F2000" s="65">
        <f>IFERROR('AU2017-EDB (Adjusted)'!J2010,)</f>
        <v>10</v>
      </c>
    </row>
    <row r="2001" spans="1:6" x14ac:dyDescent="0.25">
      <c r="A2001" s="60" t="str">
        <f>'AU2017-EDB (Adjusted)'!A2011</f>
        <v>Inlet-Buller River</v>
      </c>
      <c r="B2001" s="60" t="str">
        <f>'AU2017-EDB (Adjusted)'!E2011</f>
        <v>None</v>
      </c>
      <c r="C2001" s="60" t="str">
        <f>IFERROR('AU2017-EDB (Adjusted)'!F2011,)</f>
        <v>Buller district</v>
      </c>
      <c r="D2001" s="65">
        <f>IFERROR('AU2017-EDB (Adjusted)'!H2011,)</f>
        <v>0</v>
      </c>
      <c r="E2001" s="65">
        <f>IFERROR('AU2017-EDB (Adjusted)'!I2011,)</f>
        <v>0</v>
      </c>
      <c r="F2001" s="65">
        <f>IFERROR('AU2017-EDB (Adjusted)'!J2011,)</f>
        <v>0</v>
      </c>
    </row>
    <row r="2002" spans="1:6" x14ac:dyDescent="0.25">
      <c r="A2002" s="60" t="str">
        <f>'AU2017-EDB (Adjusted)'!A2012</f>
        <v>Oceanic-Canterbury Region South</v>
      </c>
      <c r="B2002" s="60" t="str">
        <f>'AU2017-EDB (Adjusted)'!E2012</f>
        <v>None</v>
      </c>
      <c r="C2002" s="60">
        <f>IFERROR('AU2017-EDB (Adjusted)'!F2012,)</f>
        <v>0</v>
      </c>
      <c r="D2002" s="65">
        <f>IFERROR('AU2017-EDB (Adjusted)'!H2012,)</f>
        <v>0</v>
      </c>
      <c r="E2002" s="65">
        <f>IFERROR('AU2017-EDB (Adjusted)'!I2012,)</f>
        <v>0</v>
      </c>
      <c r="F2002" s="65">
        <f>IFERROR('AU2017-EDB (Adjusted)'!J2012,)</f>
        <v>0</v>
      </c>
    </row>
    <row r="2003" spans="1:6" x14ac:dyDescent="0.25">
      <c r="A2003" s="60" t="str">
        <f>'AU2017-EDB (Adjusted)'!A2013</f>
        <v>Oceanic-Chatham Islands</v>
      </c>
      <c r="B2003" s="60" t="str">
        <f>'AU2017-EDB (Adjusted)'!E2013</f>
        <v>None</v>
      </c>
      <c r="C2003" s="60" t="str">
        <f>IFERROR('AU2017-EDB (Adjusted)'!F2013,)</f>
        <v>Chatham Islands territory</v>
      </c>
      <c r="D2003" s="65">
        <f>IFERROR('AU2017-EDB (Adjusted)'!H2013,)</f>
        <v>0</v>
      </c>
      <c r="E2003" s="65">
        <f>IFERROR('AU2017-EDB (Adjusted)'!I2013,)</f>
        <v>0</v>
      </c>
      <c r="F2003" s="65">
        <f>IFERROR('AU2017-EDB (Adjusted)'!J2013,)</f>
        <v>0</v>
      </c>
    </row>
    <row r="2004" spans="1:6" x14ac:dyDescent="0.25">
      <c r="A2004" s="60" t="str">
        <f>'AU2017-EDB (Adjusted)'!A2014</f>
        <v>Oceanic-Otago Region</v>
      </c>
      <c r="B2004" s="60" t="str">
        <f>'AU2017-EDB (Adjusted)'!E2014</f>
        <v>None</v>
      </c>
      <c r="C2004" s="60">
        <f>IFERROR('AU2017-EDB (Adjusted)'!F2014,)</f>
        <v>0</v>
      </c>
      <c r="D2004" s="65">
        <f>IFERROR('AU2017-EDB (Adjusted)'!H2014,)</f>
        <v>0</v>
      </c>
      <c r="E2004" s="65">
        <f>IFERROR('AU2017-EDB (Adjusted)'!I2014,)</f>
        <v>0</v>
      </c>
      <c r="F2004" s="65">
        <f>IFERROR('AU2017-EDB (Adjusted)'!J2014,)</f>
        <v>0</v>
      </c>
    </row>
    <row r="2005" spans="1:6" x14ac:dyDescent="0.25">
      <c r="A2005" s="60" t="str">
        <f>'AU2017-EDB (Adjusted)'!A2015</f>
        <v>Dog Island</v>
      </c>
      <c r="B2005" s="60" t="str">
        <f>'AU2017-EDB (Adjusted)'!E2015</f>
        <v>None</v>
      </c>
      <c r="C2005" s="60" t="str">
        <f>IFERROR('AU2017-EDB (Adjusted)'!F2015,)</f>
        <v>Invercargill city</v>
      </c>
      <c r="D2005" s="65">
        <f>IFERROR('AU2017-EDB (Adjusted)'!H2015,)</f>
        <v>0</v>
      </c>
      <c r="E2005" s="65">
        <f>IFERROR('AU2017-EDB (Adjusted)'!I2015,)</f>
        <v>0</v>
      </c>
      <c r="F2005" s="65">
        <f>IFERROR('AU2017-EDB (Adjusted)'!J2015,)</f>
        <v>0</v>
      </c>
    </row>
    <row r="2006" spans="1:6" x14ac:dyDescent="0.25">
      <c r="A2006" s="60" t="str">
        <f>'AU2017-EDB (Adjusted)'!A2016</f>
        <v>Centre Island</v>
      </c>
      <c r="B2006" s="60" t="str">
        <f>'AU2017-EDB (Adjusted)'!E2016</f>
        <v>None</v>
      </c>
      <c r="C2006" s="60" t="str">
        <f>IFERROR('AU2017-EDB (Adjusted)'!F2016,)</f>
        <v>Southland district</v>
      </c>
      <c r="D2006" s="65">
        <f>IFERROR('AU2017-EDB (Adjusted)'!H2016,)</f>
        <v>0</v>
      </c>
      <c r="E2006" s="65">
        <f>IFERROR('AU2017-EDB (Adjusted)'!I2016,)</f>
        <v>0</v>
      </c>
      <c r="F2006" s="65">
        <f>IFERROR('AU2017-EDB (Adjusted)'!J2016,)</f>
        <v>0</v>
      </c>
    </row>
    <row r="2007" spans="1:6" x14ac:dyDescent="0.25">
      <c r="A2007" s="60" t="str">
        <f>'AU2017-EDB (Adjusted)'!A2017</f>
        <v>Inlet-Bluff Harbour</v>
      </c>
      <c r="B2007" s="60" t="str">
        <f>'AU2017-EDB (Adjusted)'!E2017</f>
        <v>None</v>
      </c>
      <c r="C2007" s="60" t="str">
        <f>IFERROR('AU2017-EDB (Adjusted)'!F2017,)</f>
        <v>Invercargill city</v>
      </c>
      <c r="D2007" s="65">
        <f>IFERROR('AU2017-EDB (Adjusted)'!H2017,)</f>
        <v>0</v>
      </c>
      <c r="E2007" s="65">
        <f>IFERROR('AU2017-EDB (Adjusted)'!I2017,)</f>
        <v>0</v>
      </c>
      <c r="F2007" s="65">
        <f>IFERROR('AU2017-EDB (Adjusted)'!J2017,)</f>
        <v>0</v>
      </c>
    </row>
    <row r="2008" spans="1:6" x14ac:dyDescent="0.25">
      <c r="A2008" s="60" t="str">
        <f>'AU2017-EDB (Adjusted)'!A2018</f>
        <v>Inlet-New River Estuary</v>
      </c>
      <c r="B2008" s="60" t="str">
        <f>'AU2017-EDB (Adjusted)'!E2018</f>
        <v>None</v>
      </c>
      <c r="C2008" s="60" t="str">
        <f>IFERROR('AU2017-EDB (Adjusted)'!F2018,)</f>
        <v>Invercargill city</v>
      </c>
      <c r="D2008" s="65">
        <f>IFERROR('AU2017-EDB (Adjusted)'!H2018,)</f>
        <v>0</v>
      </c>
      <c r="E2008" s="65">
        <f>IFERROR('AU2017-EDB (Adjusted)'!I2018,)</f>
        <v>0</v>
      </c>
      <c r="F2008" s="65">
        <f>IFERROR('AU2017-EDB (Adjusted)'!J2018,)</f>
        <v>0</v>
      </c>
    </row>
    <row r="2009" spans="1:6" x14ac:dyDescent="0.25">
      <c r="A2009" s="60" t="str">
        <f>'AU2017-EDB (Adjusted)'!A2019</f>
        <v>Inlet-Jacobs River Estuary</v>
      </c>
      <c r="B2009" s="60" t="str">
        <f>'AU2017-EDB (Adjusted)'!E2019</f>
        <v>None</v>
      </c>
      <c r="C2009" s="60" t="str">
        <f>IFERROR('AU2017-EDB (Adjusted)'!F2019,)</f>
        <v>Southland district</v>
      </c>
      <c r="D2009" s="65">
        <f>IFERROR('AU2017-EDB (Adjusted)'!H2019,)</f>
        <v>0</v>
      </c>
      <c r="E2009" s="65">
        <f>IFERROR('AU2017-EDB (Adjusted)'!I2019,)</f>
        <v>0</v>
      </c>
      <c r="F2009" s="65">
        <f>IFERROR('AU2017-EDB (Adjusted)'!J2019,)</f>
        <v>0</v>
      </c>
    </row>
    <row r="2010" spans="1:6" x14ac:dyDescent="0.25">
      <c r="A2010" s="60" t="str">
        <f>'AU2017-EDB (Adjusted)'!A2020</f>
        <v>Oceanic-Southland Region</v>
      </c>
      <c r="B2010" s="60" t="str">
        <f>'AU2017-EDB (Adjusted)'!E2020</f>
        <v>None</v>
      </c>
      <c r="C2010" s="60">
        <f>IFERROR('AU2017-EDB (Adjusted)'!F2020,)</f>
        <v>0</v>
      </c>
      <c r="D2010" s="65">
        <f>IFERROR('AU2017-EDB (Adjusted)'!H2020,)</f>
        <v>0</v>
      </c>
      <c r="E2010" s="65">
        <f>IFERROR('AU2017-EDB (Adjusted)'!I2020,)</f>
        <v>0</v>
      </c>
      <c r="F2010" s="65">
        <f>IFERROR('AU2017-EDB (Adjusted)'!J2020,)</f>
        <v>0</v>
      </c>
    </row>
  </sheetData>
  <autoFilter ref="A6:F2010" xr:uid="{3A0C70BC-CC51-48EE-B748-13CE6FD81C86}"/>
  <pageMargins left="0.23622047244094491" right="0.23622047244094491" top="0.74803149606299213" bottom="0.74803149606299213" header="0.31496062992125984" footer="0.31496062992125984"/>
  <pageSetup paperSize="9" scale="30" fitToHeight="12" orientation="portrait" r:id="rId1"/>
  <headerFooter>
    <oddFooter>&amp;L&amp;F&amp;C&amp;A&amp;R&amp;P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pageSetUpPr fitToPage="1"/>
  </sheetPr>
  <dimension ref="A1:AE210"/>
  <sheetViews>
    <sheetView showGridLines="0" view="pageBreakPreview" zoomScaleNormal="85" zoomScaleSheetLayoutView="100" workbookViewId="0"/>
  </sheetViews>
  <sheetFormatPr defaultRowHeight="15" customHeight="1" x14ac:dyDescent="0.25"/>
  <cols>
    <col min="1" max="1" width="30.7109375" customWidth="1"/>
    <col min="2" max="2" width="9.5703125" bestFit="1" customWidth="1"/>
    <col min="3" max="4" width="9.28515625" bestFit="1" customWidth="1"/>
    <col min="5" max="5" width="9.5703125" bestFit="1" customWidth="1"/>
    <col min="6" max="6" width="9.28515625" bestFit="1" customWidth="1"/>
    <col min="7" max="9" width="9.5703125" bestFit="1" customWidth="1"/>
    <col min="10" max="10" width="9.28515625" bestFit="1" customWidth="1"/>
    <col min="11" max="13" width="9.5703125" bestFit="1" customWidth="1"/>
    <col min="14" max="14" width="9.28515625" bestFit="1" customWidth="1"/>
    <col min="15" max="15" width="9.5703125" bestFit="1" customWidth="1"/>
    <col min="16" max="16" width="9.28515625" bestFit="1" customWidth="1"/>
    <col min="17" max="18" width="9.5703125" bestFit="1" customWidth="1"/>
    <col min="19" max="19" width="9.28515625" bestFit="1" customWidth="1"/>
    <col min="20" max="20" width="9.5703125" bestFit="1" customWidth="1"/>
    <col min="21" max="21" width="9.28515625" bestFit="1" customWidth="1"/>
    <col min="22" max="23" width="9.5703125" bestFit="1" customWidth="1"/>
    <col min="24" max="24" width="9.28515625" bestFit="1" customWidth="1"/>
    <col min="25" max="25" width="9.5703125" bestFit="1" customWidth="1"/>
    <col min="26" max="27" width="9.28515625" bestFit="1" customWidth="1"/>
    <col min="28" max="31" width="9.5703125" bestFit="1" customWidth="1"/>
    <col min="32" max="32" width="2.7109375" customWidth="1"/>
  </cols>
  <sheetData>
    <row r="1" spans="1:31" ht="26.25" x14ac:dyDescent="0.4">
      <c r="A1" s="34" t="s">
        <v>4202</v>
      </c>
    </row>
    <row r="2" spans="1:31" x14ac:dyDescent="0.25">
      <c r="A2" s="16" t="s">
        <v>4229</v>
      </c>
    </row>
    <row r="5" spans="1:31" ht="60" x14ac:dyDescent="0.25">
      <c r="A5" s="70">
        <v>2018</v>
      </c>
      <c r="B5" s="71" t="s">
        <v>2122</v>
      </c>
      <c r="C5" s="71" t="s">
        <v>4124</v>
      </c>
      <c r="D5" s="71" t="s">
        <v>4125</v>
      </c>
      <c r="E5" s="71" t="s">
        <v>2123</v>
      </c>
      <c r="F5" s="71" t="s">
        <v>4126</v>
      </c>
      <c r="G5" s="71" t="s">
        <v>2125</v>
      </c>
      <c r="H5" s="71" t="s">
        <v>108</v>
      </c>
      <c r="I5" s="71" t="s">
        <v>2124</v>
      </c>
      <c r="J5" s="71" t="s">
        <v>4127</v>
      </c>
      <c r="K5" s="71" t="s">
        <v>2126</v>
      </c>
      <c r="L5" s="71" t="s">
        <v>2127</v>
      </c>
      <c r="M5" s="71" t="s">
        <v>2128</v>
      </c>
      <c r="N5" s="71" t="s">
        <v>4128</v>
      </c>
      <c r="O5" s="71" t="s">
        <v>2129</v>
      </c>
      <c r="P5" s="71" t="s">
        <v>4129</v>
      </c>
      <c r="Q5" s="71" t="s">
        <v>20</v>
      </c>
      <c r="R5" s="71" t="s">
        <v>2130</v>
      </c>
      <c r="S5" s="71" t="s">
        <v>529</v>
      </c>
      <c r="T5" s="71" t="s">
        <v>35</v>
      </c>
      <c r="U5" s="71" t="s">
        <v>322</v>
      </c>
      <c r="V5" s="71" t="s">
        <v>2131</v>
      </c>
      <c r="W5" s="71" t="s">
        <v>2132</v>
      </c>
      <c r="X5" s="71" t="s">
        <v>7</v>
      </c>
      <c r="Y5" s="71" t="s">
        <v>2133</v>
      </c>
      <c r="Z5" s="71" t="s">
        <v>4130</v>
      </c>
      <c r="AA5" s="71" t="s">
        <v>4131</v>
      </c>
      <c r="AB5" s="71" t="s">
        <v>2134</v>
      </c>
      <c r="AC5" s="71" t="s">
        <v>2135</v>
      </c>
      <c r="AD5" s="71" t="s">
        <v>464</v>
      </c>
      <c r="AE5" s="71" t="s">
        <v>2119</v>
      </c>
    </row>
    <row r="6" spans="1:31" x14ac:dyDescent="0.25">
      <c r="A6" s="37" t="s">
        <v>2106</v>
      </c>
      <c r="B6" s="67">
        <f>SUMIFS('Population ratios'!$D$7:$D$2010,'Population ratios'!$B$7:$B$2010,'Ratio mapping'!B$5,'Population ratios'!$C$7:$C$2010,'Ratio mapping'!$A6)/SUMIFS('Population ratios'!$D$7:$D$2010,'Population ratios'!$C$7:$C$2010,'Ratio mapping'!$A6)</f>
        <v>0</v>
      </c>
      <c r="C6" s="67">
        <f>SUMIFS('Population ratios'!$D$7:$D$2010,'Population ratios'!$B$7:$B$2010,'Ratio mapping'!C$5,'Population ratios'!$C$7:$C$2010,'Ratio mapping'!$A6)/SUMIFS('Population ratios'!$D$7:$D$2010,'Population ratios'!$C$7:$C$2010,'Ratio mapping'!$A6)</f>
        <v>0</v>
      </c>
      <c r="D6" s="67">
        <f>SUMIFS('Population ratios'!$D$7:$D$2010,'Population ratios'!$B$7:$B$2010,'Ratio mapping'!D$5,'Population ratios'!$C$7:$C$2010,'Ratio mapping'!$A6)/SUMIFS('Population ratios'!$D$7:$D$2010,'Population ratios'!$C$7:$C$2010,'Ratio mapping'!$A6)</f>
        <v>0</v>
      </c>
      <c r="E6" s="67">
        <f>SUMIFS('Population ratios'!$D$7:$D$2010,'Population ratios'!$B$7:$B$2010,'Ratio mapping'!E$5,'Population ratios'!$C$7:$C$2010,'Ratio mapping'!$A6)/SUMIFS('Population ratios'!$D$7:$D$2010,'Population ratios'!$C$7:$C$2010,'Ratio mapping'!$A6)</f>
        <v>0</v>
      </c>
      <c r="F6" s="67">
        <f>SUMIFS('Population ratios'!$D$7:$D$2010,'Population ratios'!$B$7:$B$2010,'Ratio mapping'!F$5,'Population ratios'!$C$7:$C$2010,'Ratio mapping'!$A6)/SUMIFS('Population ratios'!$D$7:$D$2010,'Population ratios'!$C$7:$C$2010,'Ratio mapping'!$A6)</f>
        <v>0</v>
      </c>
      <c r="G6" s="67">
        <f>SUMIFS('Population ratios'!$D$7:$D$2010,'Population ratios'!$B$7:$B$2010,'Ratio mapping'!G$5,'Population ratios'!$C$7:$C$2010,'Ratio mapping'!$A6)/SUMIFS('Population ratios'!$D$7:$D$2010,'Population ratios'!$C$7:$C$2010,'Ratio mapping'!$A6)</f>
        <v>0</v>
      </c>
      <c r="H6" s="67">
        <f>SUMIFS('Population ratios'!$D$7:$D$2010,'Population ratios'!$B$7:$B$2010,'Ratio mapping'!H$5,'Population ratios'!$C$7:$C$2010,'Ratio mapping'!$A6)/SUMIFS('Population ratios'!$D$7:$D$2010,'Population ratios'!$C$7:$C$2010,'Ratio mapping'!$A6)</f>
        <v>0</v>
      </c>
      <c r="I6" s="67">
        <f>SUMIFS('Population ratios'!$D$7:$D$2010,'Population ratios'!$B$7:$B$2010,'Ratio mapping'!I$5,'Population ratios'!$C$7:$C$2010,'Ratio mapping'!$A6)/SUMIFS('Population ratios'!$D$7:$D$2010,'Population ratios'!$C$7:$C$2010,'Ratio mapping'!$A6)</f>
        <v>1</v>
      </c>
      <c r="J6" s="67">
        <f>SUMIFS('Population ratios'!$D$7:$D$2010,'Population ratios'!$B$7:$B$2010,'Ratio mapping'!J$5,'Population ratios'!$C$7:$C$2010,'Ratio mapping'!$A6)/SUMIFS('Population ratios'!$D$7:$D$2010,'Population ratios'!$C$7:$C$2010,'Ratio mapping'!$A6)</f>
        <v>0</v>
      </c>
      <c r="K6" s="67">
        <f>SUMIFS('Population ratios'!$D$7:$D$2010,'Population ratios'!$B$7:$B$2010,'Ratio mapping'!K$5,'Population ratios'!$C$7:$C$2010,'Ratio mapping'!$A6)/SUMIFS('Population ratios'!$D$7:$D$2010,'Population ratios'!$C$7:$C$2010,'Ratio mapping'!$A6)</f>
        <v>0</v>
      </c>
      <c r="L6" s="67">
        <f>SUMIFS('Population ratios'!$D$7:$D$2010,'Population ratios'!$B$7:$B$2010,'Ratio mapping'!L$5,'Population ratios'!$C$7:$C$2010,'Ratio mapping'!$A6)/SUMIFS('Population ratios'!$D$7:$D$2010,'Population ratios'!$C$7:$C$2010,'Ratio mapping'!$A6)</f>
        <v>0</v>
      </c>
      <c r="M6" s="67">
        <f>SUMIFS('Population ratios'!$D$7:$D$2010,'Population ratios'!$B$7:$B$2010,'Ratio mapping'!M$5,'Population ratios'!$C$7:$C$2010,'Ratio mapping'!$A6)/SUMIFS('Population ratios'!$D$7:$D$2010,'Population ratios'!$C$7:$C$2010,'Ratio mapping'!$A6)</f>
        <v>0</v>
      </c>
      <c r="N6" s="67">
        <f>SUMIFS('Population ratios'!$D$7:$D$2010,'Population ratios'!$B$7:$B$2010,'Ratio mapping'!N$5,'Population ratios'!$C$7:$C$2010,'Ratio mapping'!$A6)/SUMIFS('Population ratios'!$D$7:$D$2010,'Population ratios'!$C$7:$C$2010,'Ratio mapping'!$A6)</f>
        <v>0</v>
      </c>
      <c r="O6" s="67">
        <f>SUMIFS('Population ratios'!$D$7:$D$2010,'Population ratios'!$B$7:$B$2010,'Ratio mapping'!O$5,'Population ratios'!$C$7:$C$2010,'Ratio mapping'!$A6)/SUMIFS('Population ratios'!$D$7:$D$2010,'Population ratios'!$C$7:$C$2010,'Ratio mapping'!$A6)</f>
        <v>0</v>
      </c>
      <c r="P6" s="67">
        <f>SUMIFS('Population ratios'!$D$7:$D$2010,'Population ratios'!$B$7:$B$2010,'Ratio mapping'!P$5,'Population ratios'!$C$7:$C$2010,'Ratio mapping'!$A6)/SUMIFS('Population ratios'!$D$7:$D$2010,'Population ratios'!$C$7:$C$2010,'Ratio mapping'!$A6)</f>
        <v>0</v>
      </c>
      <c r="Q6" s="67">
        <f>SUMIFS('Population ratios'!$D$7:$D$2010,'Population ratios'!$B$7:$B$2010,'Ratio mapping'!Q$5,'Population ratios'!$C$7:$C$2010,'Ratio mapping'!$A6)/SUMIFS('Population ratios'!$D$7:$D$2010,'Population ratios'!$C$7:$C$2010,'Ratio mapping'!$A6)</f>
        <v>0</v>
      </c>
      <c r="R6" s="67">
        <f>SUMIFS('Population ratios'!$D$7:$D$2010,'Population ratios'!$B$7:$B$2010,'Ratio mapping'!R$5,'Population ratios'!$C$7:$C$2010,'Ratio mapping'!$A6)/SUMIFS('Population ratios'!$D$7:$D$2010,'Population ratios'!$C$7:$C$2010,'Ratio mapping'!$A6)</f>
        <v>0</v>
      </c>
      <c r="S6" s="67">
        <f>SUMIFS('Population ratios'!$D$7:$D$2010,'Population ratios'!$B$7:$B$2010,'Ratio mapping'!S$5,'Population ratios'!$C$7:$C$2010,'Ratio mapping'!$A6)/SUMIFS('Population ratios'!$D$7:$D$2010,'Population ratios'!$C$7:$C$2010,'Ratio mapping'!$A6)</f>
        <v>0</v>
      </c>
      <c r="T6" s="67">
        <f>SUMIFS('Population ratios'!$D$7:$D$2010,'Population ratios'!$B$7:$B$2010,'Ratio mapping'!T$5,'Population ratios'!$C$7:$C$2010,'Ratio mapping'!$A6)/SUMIFS('Population ratios'!$D$7:$D$2010,'Population ratios'!$C$7:$C$2010,'Ratio mapping'!$A6)</f>
        <v>0</v>
      </c>
      <c r="U6" s="67">
        <f>SUMIFS('Population ratios'!$D$7:$D$2010,'Population ratios'!$B$7:$B$2010,'Ratio mapping'!U$5,'Population ratios'!$C$7:$C$2010,'Ratio mapping'!$A6)/SUMIFS('Population ratios'!$D$7:$D$2010,'Population ratios'!$C$7:$C$2010,'Ratio mapping'!$A6)</f>
        <v>0</v>
      </c>
      <c r="V6" s="67">
        <f>SUMIFS('Population ratios'!$D$7:$D$2010,'Population ratios'!$B$7:$B$2010,'Ratio mapping'!V$5,'Population ratios'!$C$7:$C$2010,'Ratio mapping'!$A6)/SUMIFS('Population ratios'!$D$7:$D$2010,'Population ratios'!$C$7:$C$2010,'Ratio mapping'!$A6)</f>
        <v>0</v>
      </c>
      <c r="W6" s="67">
        <f>SUMIFS('Population ratios'!$D$7:$D$2010,'Population ratios'!$B$7:$B$2010,'Ratio mapping'!W$5,'Population ratios'!$C$7:$C$2010,'Ratio mapping'!$A6)/SUMIFS('Population ratios'!$D$7:$D$2010,'Population ratios'!$C$7:$C$2010,'Ratio mapping'!$A6)</f>
        <v>0</v>
      </c>
      <c r="X6" s="67">
        <f>SUMIFS('Population ratios'!$D$7:$D$2010,'Population ratios'!$B$7:$B$2010,'Ratio mapping'!X$5,'Population ratios'!$C$7:$C$2010,'Ratio mapping'!$A6)/SUMIFS('Population ratios'!$D$7:$D$2010,'Population ratios'!$C$7:$C$2010,'Ratio mapping'!$A6)</f>
        <v>0</v>
      </c>
      <c r="Y6" s="67">
        <f>SUMIFS('Population ratios'!$D$7:$D$2010,'Population ratios'!$B$7:$B$2010,'Ratio mapping'!Y$5,'Population ratios'!$C$7:$C$2010,'Ratio mapping'!$A6)/SUMIFS('Population ratios'!$D$7:$D$2010,'Population ratios'!$C$7:$C$2010,'Ratio mapping'!$A6)</f>
        <v>0</v>
      </c>
      <c r="Z6" s="67">
        <f>SUMIFS('Population ratios'!$D$7:$D$2010,'Population ratios'!$B$7:$B$2010,'Ratio mapping'!Z$5,'Population ratios'!$C$7:$C$2010,'Ratio mapping'!$A6)/SUMIFS('Population ratios'!$D$7:$D$2010,'Population ratios'!$C$7:$C$2010,'Ratio mapping'!$A6)</f>
        <v>0</v>
      </c>
      <c r="AA6" s="67">
        <f>SUMIFS('Population ratios'!$D$7:$D$2010,'Population ratios'!$B$7:$B$2010,'Ratio mapping'!AA$5,'Population ratios'!$C$7:$C$2010,'Ratio mapping'!$A6)/SUMIFS('Population ratios'!$D$7:$D$2010,'Population ratios'!$C$7:$C$2010,'Ratio mapping'!$A6)</f>
        <v>0</v>
      </c>
      <c r="AB6" s="67">
        <f>SUMIFS('Population ratios'!$D$7:$D$2010,'Population ratios'!$B$7:$B$2010,'Ratio mapping'!AB$5,'Population ratios'!$C$7:$C$2010,'Ratio mapping'!$A6)/SUMIFS('Population ratios'!$D$7:$D$2010,'Population ratios'!$C$7:$C$2010,'Ratio mapping'!$A6)</f>
        <v>0</v>
      </c>
      <c r="AC6" s="67">
        <f>SUMIFS('Population ratios'!$D$7:$D$2010,'Population ratios'!$B$7:$B$2010,'Ratio mapping'!AC$5,'Population ratios'!$C$7:$C$2010,'Ratio mapping'!$A6)/SUMIFS('Population ratios'!$D$7:$D$2010,'Population ratios'!$C$7:$C$2010,'Ratio mapping'!$A6)</f>
        <v>0</v>
      </c>
      <c r="AD6" s="67">
        <f>SUMIFS('Population ratios'!$D$7:$D$2010,'Population ratios'!$B$7:$B$2010,'Ratio mapping'!AD$5,'Population ratios'!$C$7:$C$2010,'Ratio mapping'!$A6)/SUMIFS('Population ratios'!$D$7:$D$2010,'Population ratios'!$C$7:$C$2010,'Ratio mapping'!$A6)</f>
        <v>0</v>
      </c>
      <c r="AE6" s="67">
        <f>SUMIFS('Population ratios'!$D$7:$D$2010,'Population ratios'!$B$7:$B$2010,'Ratio mapping'!AE$5,'Population ratios'!$C$7:$C$2010,'Ratio mapping'!$A6)/SUMIFS('Population ratios'!$D$7:$D$2010,'Population ratios'!$C$7:$C$2010,'Ratio mapping'!$A6)</f>
        <v>0</v>
      </c>
    </row>
    <row r="7" spans="1:31" x14ac:dyDescent="0.25">
      <c r="A7" s="37" t="s">
        <v>2055</v>
      </c>
      <c r="B7" s="67">
        <f>SUMIFS('Population ratios'!$D$7:$D$2010,'Population ratios'!$B$7:$B$2010,'Ratio mapping'!B$5,'Population ratios'!$C$7:$C$2010,'Ratio mapping'!$A7)/SUMIFS('Population ratios'!$D$7:$D$2010,'Population ratios'!$C$7:$C$2010,'Ratio mapping'!$A7)</f>
        <v>0</v>
      </c>
      <c r="C7" s="67">
        <f>SUMIFS('Population ratios'!$D$7:$D$2010,'Population ratios'!$B$7:$B$2010,'Ratio mapping'!C$5,'Population ratios'!$C$7:$C$2010,'Ratio mapping'!$A7)/SUMIFS('Population ratios'!$D$7:$D$2010,'Population ratios'!$C$7:$C$2010,'Ratio mapping'!$A7)</f>
        <v>0</v>
      </c>
      <c r="D7" s="67">
        <f>SUMIFS('Population ratios'!$D$7:$D$2010,'Population ratios'!$B$7:$B$2010,'Ratio mapping'!D$5,'Population ratios'!$C$7:$C$2010,'Ratio mapping'!$A7)/SUMIFS('Population ratios'!$D$7:$D$2010,'Population ratios'!$C$7:$C$2010,'Ratio mapping'!$A7)</f>
        <v>0</v>
      </c>
      <c r="E7" s="67">
        <f>SUMIFS('Population ratios'!$D$7:$D$2010,'Population ratios'!$B$7:$B$2010,'Ratio mapping'!E$5,'Population ratios'!$C$7:$C$2010,'Ratio mapping'!$A7)/SUMIFS('Population ratios'!$D$7:$D$2010,'Population ratios'!$C$7:$C$2010,'Ratio mapping'!$A7)</f>
        <v>0</v>
      </c>
      <c r="F7" s="67">
        <f>SUMIFS('Population ratios'!$D$7:$D$2010,'Population ratios'!$B$7:$B$2010,'Ratio mapping'!F$5,'Population ratios'!$C$7:$C$2010,'Ratio mapping'!$A7)/SUMIFS('Population ratios'!$D$7:$D$2010,'Population ratios'!$C$7:$C$2010,'Ratio mapping'!$A7)</f>
        <v>4.6350330611572579E-2</v>
      </c>
      <c r="G7" s="67">
        <f>SUMIFS('Population ratios'!$D$7:$D$2010,'Population ratios'!$B$7:$B$2010,'Ratio mapping'!G$5,'Population ratios'!$C$7:$C$2010,'Ratio mapping'!$A7)/SUMIFS('Population ratios'!$D$7:$D$2010,'Population ratios'!$C$7:$C$2010,'Ratio mapping'!$A7)</f>
        <v>0</v>
      </c>
      <c r="H7" s="67">
        <f>SUMIFS('Population ratios'!$D$7:$D$2010,'Population ratios'!$B$7:$B$2010,'Ratio mapping'!H$5,'Population ratios'!$C$7:$C$2010,'Ratio mapping'!$A7)/SUMIFS('Population ratios'!$D$7:$D$2010,'Population ratios'!$C$7:$C$2010,'Ratio mapping'!$A7)</f>
        <v>0</v>
      </c>
      <c r="I7" s="67">
        <f>SUMIFS('Population ratios'!$D$7:$D$2010,'Population ratios'!$B$7:$B$2010,'Ratio mapping'!I$5,'Population ratios'!$C$7:$C$2010,'Ratio mapping'!$A7)/SUMIFS('Population ratios'!$D$7:$D$2010,'Population ratios'!$C$7:$C$2010,'Ratio mapping'!$A7)</f>
        <v>0</v>
      </c>
      <c r="J7" s="67">
        <f>SUMIFS('Population ratios'!$D$7:$D$2010,'Population ratios'!$B$7:$B$2010,'Ratio mapping'!J$5,'Population ratios'!$C$7:$C$2010,'Ratio mapping'!$A7)/SUMIFS('Population ratios'!$D$7:$D$2010,'Population ratios'!$C$7:$C$2010,'Ratio mapping'!$A7)</f>
        <v>0</v>
      </c>
      <c r="K7" s="67">
        <f>SUMIFS('Population ratios'!$D$7:$D$2010,'Population ratios'!$B$7:$B$2010,'Ratio mapping'!K$5,'Population ratios'!$C$7:$C$2010,'Ratio mapping'!$A7)/SUMIFS('Population ratios'!$D$7:$D$2010,'Population ratios'!$C$7:$C$2010,'Ratio mapping'!$A7)</f>
        <v>0</v>
      </c>
      <c r="L7" s="67">
        <f>SUMIFS('Population ratios'!$D$7:$D$2010,'Population ratios'!$B$7:$B$2010,'Ratio mapping'!L$5,'Population ratios'!$C$7:$C$2010,'Ratio mapping'!$A7)/SUMIFS('Population ratios'!$D$7:$D$2010,'Population ratios'!$C$7:$C$2010,'Ratio mapping'!$A7)</f>
        <v>0</v>
      </c>
      <c r="M7" s="67">
        <f>SUMIFS('Population ratios'!$D$7:$D$2010,'Population ratios'!$B$7:$B$2010,'Ratio mapping'!M$5,'Population ratios'!$C$7:$C$2010,'Ratio mapping'!$A7)/SUMIFS('Population ratios'!$D$7:$D$2010,'Population ratios'!$C$7:$C$2010,'Ratio mapping'!$A7)</f>
        <v>0</v>
      </c>
      <c r="N7" s="67">
        <f>SUMIFS('Population ratios'!$D$7:$D$2010,'Population ratios'!$B$7:$B$2010,'Ratio mapping'!N$5,'Population ratios'!$C$7:$C$2010,'Ratio mapping'!$A7)/SUMIFS('Population ratios'!$D$7:$D$2010,'Population ratios'!$C$7:$C$2010,'Ratio mapping'!$A7)</f>
        <v>0</v>
      </c>
      <c r="O7" s="67">
        <f>SUMIFS('Population ratios'!$D$7:$D$2010,'Population ratios'!$B$7:$B$2010,'Ratio mapping'!O$5,'Population ratios'!$C$7:$C$2010,'Ratio mapping'!$A7)/SUMIFS('Population ratios'!$D$7:$D$2010,'Population ratios'!$C$7:$C$2010,'Ratio mapping'!$A7)</f>
        <v>0</v>
      </c>
      <c r="P7" s="67">
        <f>SUMIFS('Population ratios'!$D$7:$D$2010,'Population ratios'!$B$7:$B$2010,'Ratio mapping'!P$5,'Population ratios'!$C$7:$C$2010,'Ratio mapping'!$A7)/SUMIFS('Population ratios'!$D$7:$D$2010,'Population ratios'!$C$7:$C$2010,'Ratio mapping'!$A7)</f>
        <v>0</v>
      </c>
      <c r="Q7" s="67">
        <f>SUMIFS('Population ratios'!$D$7:$D$2010,'Population ratios'!$B$7:$B$2010,'Ratio mapping'!Q$5,'Population ratios'!$C$7:$C$2010,'Ratio mapping'!$A7)/SUMIFS('Population ratios'!$D$7:$D$2010,'Population ratios'!$C$7:$C$2010,'Ratio mapping'!$A7)</f>
        <v>0</v>
      </c>
      <c r="R7" s="67">
        <f>SUMIFS('Population ratios'!$D$7:$D$2010,'Population ratios'!$B$7:$B$2010,'Ratio mapping'!R$5,'Population ratios'!$C$7:$C$2010,'Ratio mapping'!$A7)/SUMIFS('Population ratios'!$D$7:$D$2010,'Population ratios'!$C$7:$C$2010,'Ratio mapping'!$A7)</f>
        <v>0</v>
      </c>
      <c r="S7" s="67">
        <f>SUMIFS('Population ratios'!$D$7:$D$2010,'Population ratios'!$B$7:$B$2010,'Ratio mapping'!S$5,'Population ratios'!$C$7:$C$2010,'Ratio mapping'!$A7)/SUMIFS('Population ratios'!$D$7:$D$2010,'Population ratios'!$C$7:$C$2010,'Ratio mapping'!$A7)</f>
        <v>0</v>
      </c>
      <c r="T7" s="67">
        <f>SUMIFS('Population ratios'!$D$7:$D$2010,'Population ratios'!$B$7:$B$2010,'Ratio mapping'!T$5,'Population ratios'!$C$7:$C$2010,'Ratio mapping'!$A7)/SUMIFS('Population ratios'!$D$7:$D$2010,'Population ratios'!$C$7:$C$2010,'Ratio mapping'!$A7)</f>
        <v>0</v>
      </c>
      <c r="U7" s="67">
        <f>SUMIFS('Population ratios'!$D$7:$D$2010,'Population ratios'!$B$7:$B$2010,'Ratio mapping'!U$5,'Population ratios'!$C$7:$C$2010,'Ratio mapping'!$A7)/SUMIFS('Population ratios'!$D$7:$D$2010,'Population ratios'!$C$7:$C$2010,'Ratio mapping'!$A7)</f>
        <v>0</v>
      </c>
      <c r="V7" s="67">
        <f>SUMIFS('Population ratios'!$D$7:$D$2010,'Population ratios'!$B$7:$B$2010,'Ratio mapping'!V$5,'Population ratios'!$C$7:$C$2010,'Ratio mapping'!$A7)/SUMIFS('Population ratios'!$D$7:$D$2010,'Population ratios'!$C$7:$C$2010,'Ratio mapping'!$A7)</f>
        <v>0</v>
      </c>
      <c r="W7" s="67">
        <f>SUMIFS('Population ratios'!$D$7:$D$2010,'Population ratios'!$B$7:$B$2010,'Ratio mapping'!W$5,'Population ratios'!$C$7:$C$2010,'Ratio mapping'!$A7)/SUMIFS('Population ratios'!$D$7:$D$2010,'Population ratios'!$C$7:$C$2010,'Ratio mapping'!$A7)</f>
        <v>0</v>
      </c>
      <c r="X7" s="67">
        <f>SUMIFS('Population ratios'!$D$7:$D$2010,'Population ratios'!$B$7:$B$2010,'Ratio mapping'!X$5,'Population ratios'!$C$7:$C$2010,'Ratio mapping'!$A7)/SUMIFS('Population ratios'!$D$7:$D$2010,'Population ratios'!$C$7:$C$2010,'Ratio mapping'!$A7)</f>
        <v>0</v>
      </c>
      <c r="Y7" s="67">
        <f>SUMIFS('Population ratios'!$D$7:$D$2010,'Population ratios'!$B$7:$B$2010,'Ratio mapping'!Y$5,'Population ratios'!$C$7:$C$2010,'Ratio mapping'!$A7)/SUMIFS('Population ratios'!$D$7:$D$2010,'Population ratios'!$C$7:$C$2010,'Ratio mapping'!$A7)</f>
        <v>0</v>
      </c>
      <c r="Z7" s="67">
        <f>SUMIFS('Population ratios'!$D$7:$D$2010,'Population ratios'!$B$7:$B$2010,'Ratio mapping'!Z$5,'Population ratios'!$C$7:$C$2010,'Ratio mapping'!$A7)/SUMIFS('Population ratios'!$D$7:$D$2010,'Population ratios'!$C$7:$C$2010,'Ratio mapping'!$A7)</f>
        <v>0.95358495893827799</v>
      </c>
      <c r="AA7" s="67">
        <f>SUMIFS('Population ratios'!$D$7:$D$2010,'Population ratios'!$B$7:$B$2010,'Ratio mapping'!AA$5,'Population ratios'!$C$7:$C$2010,'Ratio mapping'!$A7)/SUMIFS('Population ratios'!$D$7:$D$2010,'Population ratios'!$C$7:$C$2010,'Ratio mapping'!$A7)</f>
        <v>0</v>
      </c>
      <c r="AB7" s="67">
        <f>SUMIFS('Population ratios'!$D$7:$D$2010,'Population ratios'!$B$7:$B$2010,'Ratio mapping'!AB$5,'Population ratios'!$C$7:$C$2010,'Ratio mapping'!$A7)/SUMIFS('Population ratios'!$D$7:$D$2010,'Population ratios'!$C$7:$C$2010,'Ratio mapping'!$A7)</f>
        <v>0</v>
      </c>
      <c r="AC7" s="67">
        <f>SUMIFS('Population ratios'!$D$7:$D$2010,'Population ratios'!$B$7:$B$2010,'Ratio mapping'!AC$5,'Population ratios'!$C$7:$C$2010,'Ratio mapping'!$A7)/SUMIFS('Population ratios'!$D$7:$D$2010,'Population ratios'!$C$7:$C$2010,'Ratio mapping'!$A7)</f>
        <v>0</v>
      </c>
      <c r="AD7" s="67">
        <f>SUMIFS('Population ratios'!$D$7:$D$2010,'Population ratios'!$B$7:$B$2010,'Ratio mapping'!AD$5,'Population ratios'!$C$7:$C$2010,'Ratio mapping'!$A7)/SUMIFS('Population ratios'!$D$7:$D$2010,'Population ratios'!$C$7:$C$2010,'Ratio mapping'!$A7)</f>
        <v>0</v>
      </c>
      <c r="AE7" s="67">
        <f>SUMIFS('Population ratios'!$D$7:$D$2010,'Population ratios'!$B$7:$B$2010,'Ratio mapping'!AE$5,'Population ratios'!$C$7:$C$2010,'Ratio mapping'!$A7)/SUMIFS('Population ratios'!$D$7:$D$2010,'Population ratios'!$C$7:$C$2010,'Ratio mapping'!$A7)</f>
        <v>6.4710450149422317E-5</v>
      </c>
    </row>
    <row r="8" spans="1:31" x14ac:dyDescent="0.25">
      <c r="A8" s="37" t="s">
        <v>2099</v>
      </c>
      <c r="B8" s="67">
        <f>SUMIFS('Population ratios'!$D$7:$D$2010,'Population ratios'!$B$7:$B$2010,'Ratio mapping'!B$5,'Population ratios'!$C$7:$C$2010,'Ratio mapping'!$A8)/SUMIFS('Population ratios'!$D$7:$D$2010,'Population ratios'!$C$7:$C$2010,'Ratio mapping'!$A8)</f>
        <v>0</v>
      </c>
      <c r="C8" s="67">
        <f>SUMIFS('Population ratios'!$D$7:$D$2010,'Population ratios'!$B$7:$B$2010,'Ratio mapping'!C$5,'Population ratios'!$C$7:$C$2010,'Ratio mapping'!$A8)/SUMIFS('Population ratios'!$D$7:$D$2010,'Population ratios'!$C$7:$C$2010,'Ratio mapping'!$A8)</f>
        <v>0</v>
      </c>
      <c r="D8" s="67">
        <f>SUMIFS('Population ratios'!$D$7:$D$2010,'Population ratios'!$B$7:$B$2010,'Ratio mapping'!D$5,'Population ratios'!$C$7:$C$2010,'Ratio mapping'!$A8)/SUMIFS('Population ratios'!$D$7:$D$2010,'Population ratios'!$C$7:$C$2010,'Ratio mapping'!$A8)</f>
        <v>0.80198019801980203</v>
      </c>
      <c r="E8" s="67">
        <f>SUMIFS('Population ratios'!$D$7:$D$2010,'Population ratios'!$B$7:$B$2010,'Ratio mapping'!E$5,'Population ratios'!$C$7:$C$2010,'Ratio mapping'!$A8)/SUMIFS('Population ratios'!$D$7:$D$2010,'Population ratios'!$C$7:$C$2010,'Ratio mapping'!$A8)</f>
        <v>0</v>
      </c>
      <c r="F8" s="67">
        <f>SUMIFS('Population ratios'!$D$7:$D$2010,'Population ratios'!$B$7:$B$2010,'Ratio mapping'!F$5,'Population ratios'!$C$7:$C$2010,'Ratio mapping'!$A8)/SUMIFS('Population ratios'!$D$7:$D$2010,'Population ratios'!$C$7:$C$2010,'Ratio mapping'!$A8)</f>
        <v>0</v>
      </c>
      <c r="G8" s="67">
        <f>SUMIFS('Population ratios'!$D$7:$D$2010,'Population ratios'!$B$7:$B$2010,'Ratio mapping'!G$5,'Population ratios'!$C$7:$C$2010,'Ratio mapping'!$A8)/SUMIFS('Population ratios'!$D$7:$D$2010,'Population ratios'!$C$7:$C$2010,'Ratio mapping'!$A8)</f>
        <v>0</v>
      </c>
      <c r="H8" s="67">
        <f>SUMIFS('Population ratios'!$D$7:$D$2010,'Population ratios'!$B$7:$B$2010,'Ratio mapping'!H$5,'Population ratios'!$C$7:$C$2010,'Ratio mapping'!$A8)/SUMIFS('Population ratios'!$D$7:$D$2010,'Population ratios'!$C$7:$C$2010,'Ratio mapping'!$A8)</f>
        <v>0</v>
      </c>
      <c r="I8" s="67">
        <f>SUMIFS('Population ratios'!$D$7:$D$2010,'Population ratios'!$B$7:$B$2010,'Ratio mapping'!I$5,'Population ratios'!$C$7:$C$2010,'Ratio mapping'!$A8)/SUMIFS('Population ratios'!$D$7:$D$2010,'Population ratios'!$C$7:$C$2010,'Ratio mapping'!$A8)</f>
        <v>0</v>
      </c>
      <c r="J8" s="67">
        <f>SUMIFS('Population ratios'!$D$7:$D$2010,'Population ratios'!$B$7:$B$2010,'Ratio mapping'!J$5,'Population ratios'!$C$7:$C$2010,'Ratio mapping'!$A8)/SUMIFS('Population ratios'!$D$7:$D$2010,'Population ratios'!$C$7:$C$2010,'Ratio mapping'!$A8)</f>
        <v>0</v>
      </c>
      <c r="K8" s="67">
        <f>SUMIFS('Population ratios'!$D$7:$D$2010,'Population ratios'!$B$7:$B$2010,'Ratio mapping'!K$5,'Population ratios'!$C$7:$C$2010,'Ratio mapping'!$A8)/SUMIFS('Population ratios'!$D$7:$D$2010,'Population ratios'!$C$7:$C$2010,'Ratio mapping'!$A8)</f>
        <v>0</v>
      </c>
      <c r="L8" s="67">
        <f>SUMIFS('Population ratios'!$D$7:$D$2010,'Population ratios'!$B$7:$B$2010,'Ratio mapping'!L$5,'Population ratios'!$C$7:$C$2010,'Ratio mapping'!$A8)/SUMIFS('Population ratios'!$D$7:$D$2010,'Population ratios'!$C$7:$C$2010,'Ratio mapping'!$A8)</f>
        <v>0</v>
      </c>
      <c r="M8" s="67">
        <f>SUMIFS('Population ratios'!$D$7:$D$2010,'Population ratios'!$B$7:$B$2010,'Ratio mapping'!M$5,'Population ratios'!$C$7:$C$2010,'Ratio mapping'!$A8)/SUMIFS('Population ratios'!$D$7:$D$2010,'Population ratios'!$C$7:$C$2010,'Ratio mapping'!$A8)</f>
        <v>0</v>
      </c>
      <c r="N8" s="67">
        <f>SUMIFS('Population ratios'!$D$7:$D$2010,'Population ratios'!$B$7:$B$2010,'Ratio mapping'!N$5,'Population ratios'!$C$7:$C$2010,'Ratio mapping'!$A8)/SUMIFS('Population ratios'!$D$7:$D$2010,'Population ratios'!$C$7:$C$2010,'Ratio mapping'!$A8)</f>
        <v>0</v>
      </c>
      <c r="O8" s="67">
        <f>SUMIFS('Population ratios'!$D$7:$D$2010,'Population ratios'!$B$7:$B$2010,'Ratio mapping'!O$5,'Population ratios'!$C$7:$C$2010,'Ratio mapping'!$A8)/SUMIFS('Population ratios'!$D$7:$D$2010,'Population ratios'!$C$7:$C$2010,'Ratio mapping'!$A8)</f>
        <v>1.8811881188118811E-2</v>
      </c>
      <c r="P8" s="67">
        <f>SUMIFS('Population ratios'!$D$7:$D$2010,'Population ratios'!$B$7:$B$2010,'Ratio mapping'!P$5,'Population ratios'!$C$7:$C$2010,'Ratio mapping'!$A8)/SUMIFS('Population ratios'!$D$7:$D$2010,'Population ratios'!$C$7:$C$2010,'Ratio mapping'!$A8)</f>
        <v>0</v>
      </c>
      <c r="Q8" s="67">
        <f>SUMIFS('Population ratios'!$D$7:$D$2010,'Population ratios'!$B$7:$B$2010,'Ratio mapping'!Q$5,'Population ratios'!$C$7:$C$2010,'Ratio mapping'!$A8)/SUMIFS('Population ratios'!$D$7:$D$2010,'Population ratios'!$C$7:$C$2010,'Ratio mapping'!$A8)</f>
        <v>0</v>
      </c>
      <c r="R8" s="67">
        <f>SUMIFS('Population ratios'!$D$7:$D$2010,'Population ratios'!$B$7:$B$2010,'Ratio mapping'!R$5,'Population ratios'!$C$7:$C$2010,'Ratio mapping'!$A8)/SUMIFS('Population ratios'!$D$7:$D$2010,'Population ratios'!$C$7:$C$2010,'Ratio mapping'!$A8)</f>
        <v>0</v>
      </c>
      <c r="S8" s="67">
        <f>SUMIFS('Population ratios'!$D$7:$D$2010,'Population ratios'!$B$7:$B$2010,'Ratio mapping'!S$5,'Population ratios'!$C$7:$C$2010,'Ratio mapping'!$A8)/SUMIFS('Population ratios'!$D$7:$D$2010,'Population ratios'!$C$7:$C$2010,'Ratio mapping'!$A8)</f>
        <v>0</v>
      </c>
      <c r="T8" s="67">
        <f>SUMIFS('Population ratios'!$D$7:$D$2010,'Population ratios'!$B$7:$B$2010,'Ratio mapping'!T$5,'Population ratios'!$C$7:$C$2010,'Ratio mapping'!$A8)/SUMIFS('Population ratios'!$D$7:$D$2010,'Population ratios'!$C$7:$C$2010,'Ratio mapping'!$A8)</f>
        <v>0</v>
      </c>
      <c r="U8" s="67">
        <f>SUMIFS('Population ratios'!$D$7:$D$2010,'Population ratios'!$B$7:$B$2010,'Ratio mapping'!U$5,'Population ratios'!$C$7:$C$2010,'Ratio mapping'!$A8)/SUMIFS('Population ratios'!$D$7:$D$2010,'Population ratios'!$C$7:$C$2010,'Ratio mapping'!$A8)</f>
        <v>0</v>
      </c>
      <c r="V8" s="67">
        <f>SUMIFS('Population ratios'!$D$7:$D$2010,'Population ratios'!$B$7:$B$2010,'Ratio mapping'!V$5,'Population ratios'!$C$7:$C$2010,'Ratio mapping'!$A8)/SUMIFS('Population ratios'!$D$7:$D$2010,'Population ratios'!$C$7:$C$2010,'Ratio mapping'!$A8)</f>
        <v>0</v>
      </c>
      <c r="W8" s="67">
        <f>SUMIFS('Population ratios'!$D$7:$D$2010,'Population ratios'!$B$7:$B$2010,'Ratio mapping'!W$5,'Population ratios'!$C$7:$C$2010,'Ratio mapping'!$A8)/SUMIFS('Population ratios'!$D$7:$D$2010,'Population ratios'!$C$7:$C$2010,'Ratio mapping'!$A8)</f>
        <v>0</v>
      </c>
      <c r="X8" s="67">
        <f>SUMIFS('Population ratios'!$D$7:$D$2010,'Population ratios'!$B$7:$B$2010,'Ratio mapping'!X$5,'Population ratios'!$C$7:$C$2010,'Ratio mapping'!$A8)/SUMIFS('Population ratios'!$D$7:$D$2010,'Population ratios'!$C$7:$C$2010,'Ratio mapping'!$A8)</f>
        <v>0</v>
      </c>
      <c r="Y8" s="67">
        <f>SUMIFS('Population ratios'!$D$7:$D$2010,'Population ratios'!$B$7:$B$2010,'Ratio mapping'!Y$5,'Population ratios'!$C$7:$C$2010,'Ratio mapping'!$A8)/SUMIFS('Population ratios'!$D$7:$D$2010,'Population ratios'!$C$7:$C$2010,'Ratio mapping'!$A8)</f>
        <v>0</v>
      </c>
      <c r="Z8" s="67">
        <f>SUMIFS('Population ratios'!$D$7:$D$2010,'Population ratios'!$B$7:$B$2010,'Ratio mapping'!Z$5,'Population ratios'!$C$7:$C$2010,'Ratio mapping'!$A8)/SUMIFS('Population ratios'!$D$7:$D$2010,'Population ratios'!$C$7:$C$2010,'Ratio mapping'!$A8)</f>
        <v>0</v>
      </c>
      <c r="AA8" s="67">
        <f>SUMIFS('Population ratios'!$D$7:$D$2010,'Population ratios'!$B$7:$B$2010,'Ratio mapping'!AA$5,'Population ratios'!$C$7:$C$2010,'Ratio mapping'!$A8)/SUMIFS('Population ratios'!$D$7:$D$2010,'Population ratios'!$C$7:$C$2010,'Ratio mapping'!$A8)</f>
        <v>0</v>
      </c>
      <c r="AB8" s="67">
        <f>SUMIFS('Population ratios'!$D$7:$D$2010,'Population ratios'!$B$7:$B$2010,'Ratio mapping'!AB$5,'Population ratios'!$C$7:$C$2010,'Ratio mapping'!$A8)/SUMIFS('Population ratios'!$D$7:$D$2010,'Population ratios'!$C$7:$C$2010,'Ratio mapping'!$A8)</f>
        <v>0</v>
      </c>
      <c r="AC8" s="67">
        <f>SUMIFS('Population ratios'!$D$7:$D$2010,'Population ratios'!$B$7:$B$2010,'Ratio mapping'!AC$5,'Population ratios'!$C$7:$C$2010,'Ratio mapping'!$A8)/SUMIFS('Population ratios'!$D$7:$D$2010,'Population ratios'!$C$7:$C$2010,'Ratio mapping'!$A8)</f>
        <v>0</v>
      </c>
      <c r="AD8" s="67">
        <f>SUMIFS('Population ratios'!$D$7:$D$2010,'Population ratios'!$B$7:$B$2010,'Ratio mapping'!AD$5,'Population ratios'!$C$7:$C$2010,'Ratio mapping'!$A8)/SUMIFS('Population ratios'!$D$7:$D$2010,'Population ratios'!$C$7:$C$2010,'Ratio mapping'!$A8)</f>
        <v>0.1792079207920792</v>
      </c>
      <c r="AE8" s="67">
        <f>SUMIFS('Population ratios'!$D$7:$D$2010,'Population ratios'!$B$7:$B$2010,'Ratio mapping'!AE$5,'Population ratios'!$C$7:$C$2010,'Ratio mapping'!$A8)/SUMIFS('Population ratios'!$D$7:$D$2010,'Population ratios'!$C$7:$C$2010,'Ratio mapping'!$A8)</f>
        <v>0</v>
      </c>
    </row>
    <row r="9" spans="1:31" x14ac:dyDescent="0.25">
      <c r="A9" s="37" t="s">
        <v>2093</v>
      </c>
      <c r="B9" s="67">
        <f>SUMIFS('Population ratios'!$D$7:$D$2010,'Population ratios'!$B$7:$B$2010,'Ratio mapping'!B$5,'Population ratios'!$C$7:$C$2010,'Ratio mapping'!$A9)/SUMIFS('Population ratios'!$D$7:$D$2010,'Population ratios'!$C$7:$C$2010,'Ratio mapping'!$A9)</f>
        <v>0</v>
      </c>
      <c r="C9" s="67">
        <f>SUMIFS('Population ratios'!$D$7:$D$2010,'Population ratios'!$B$7:$B$2010,'Ratio mapping'!C$5,'Population ratios'!$C$7:$C$2010,'Ratio mapping'!$A9)/SUMIFS('Population ratios'!$D$7:$D$2010,'Population ratios'!$C$7:$C$2010,'Ratio mapping'!$A9)</f>
        <v>0</v>
      </c>
      <c r="D9" s="67">
        <f>SUMIFS('Population ratios'!$D$7:$D$2010,'Population ratios'!$B$7:$B$2010,'Ratio mapping'!D$5,'Population ratios'!$C$7:$C$2010,'Ratio mapping'!$A9)/SUMIFS('Population ratios'!$D$7:$D$2010,'Population ratios'!$C$7:$C$2010,'Ratio mapping'!$A9)</f>
        <v>0</v>
      </c>
      <c r="E9" s="67">
        <f>SUMIFS('Population ratios'!$D$7:$D$2010,'Population ratios'!$B$7:$B$2010,'Ratio mapping'!E$5,'Population ratios'!$C$7:$C$2010,'Ratio mapping'!$A9)/SUMIFS('Population ratios'!$D$7:$D$2010,'Population ratios'!$C$7:$C$2010,'Ratio mapping'!$A9)</f>
        <v>0</v>
      </c>
      <c r="F9" s="67">
        <f>SUMIFS('Population ratios'!$D$7:$D$2010,'Population ratios'!$B$7:$B$2010,'Ratio mapping'!F$5,'Population ratios'!$C$7:$C$2010,'Ratio mapping'!$A9)/SUMIFS('Population ratios'!$D$7:$D$2010,'Population ratios'!$C$7:$C$2010,'Ratio mapping'!$A9)</f>
        <v>0</v>
      </c>
      <c r="G9" s="67">
        <f>SUMIFS('Population ratios'!$D$7:$D$2010,'Population ratios'!$B$7:$B$2010,'Ratio mapping'!G$5,'Population ratios'!$C$7:$C$2010,'Ratio mapping'!$A9)/SUMIFS('Population ratios'!$D$7:$D$2010,'Population ratios'!$C$7:$C$2010,'Ratio mapping'!$A9)</f>
        <v>0</v>
      </c>
      <c r="H9" s="67">
        <f>SUMIFS('Population ratios'!$D$7:$D$2010,'Population ratios'!$B$7:$B$2010,'Ratio mapping'!H$5,'Population ratios'!$C$7:$C$2010,'Ratio mapping'!$A9)/SUMIFS('Population ratios'!$D$7:$D$2010,'Population ratios'!$C$7:$C$2010,'Ratio mapping'!$A9)</f>
        <v>0</v>
      </c>
      <c r="I9" s="67">
        <f>SUMIFS('Population ratios'!$D$7:$D$2010,'Population ratios'!$B$7:$B$2010,'Ratio mapping'!I$5,'Population ratios'!$C$7:$C$2010,'Ratio mapping'!$A9)/SUMIFS('Population ratios'!$D$7:$D$2010,'Population ratios'!$C$7:$C$2010,'Ratio mapping'!$A9)</f>
        <v>0</v>
      </c>
      <c r="J9" s="67">
        <f>SUMIFS('Population ratios'!$D$7:$D$2010,'Population ratios'!$B$7:$B$2010,'Ratio mapping'!J$5,'Population ratios'!$C$7:$C$2010,'Ratio mapping'!$A9)/SUMIFS('Population ratios'!$D$7:$D$2010,'Population ratios'!$C$7:$C$2010,'Ratio mapping'!$A9)</f>
        <v>0</v>
      </c>
      <c r="K9" s="67">
        <f>SUMIFS('Population ratios'!$D$7:$D$2010,'Population ratios'!$B$7:$B$2010,'Ratio mapping'!K$5,'Population ratios'!$C$7:$C$2010,'Ratio mapping'!$A9)/SUMIFS('Population ratios'!$D$7:$D$2010,'Population ratios'!$C$7:$C$2010,'Ratio mapping'!$A9)</f>
        <v>0</v>
      </c>
      <c r="L9" s="67">
        <f>SUMIFS('Population ratios'!$D$7:$D$2010,'Population ratios'!$B$7:$B$2010,'Ratio mapping'!L$5,'Population ratios'!$C$7:$C$2010,'Ratio mapping'!$A9)/SUMIFS('Population ratios'!$D$7:$D$2010,'Population ratios'!$C$7:$C$2010,'Ratio mapping'!$A9)</f>
        <v>0</v>
      </c>
      <c r="M9" s="67">
        <f>SUMIFS('Population ratios'!$D$7:$D$2010,'Population ratios'!$B$7:$B$2010,'Ratio mapping'!M$5,'Population ratios'!$C$7:$C$2010,'Ratio mapping'!$A9)/SUMIFS('Population ratios'!$D$7:$D$2010,'Population ratios'!$C$7:$C$2010,'Ratio mapping'!$A9)</f>
        <v>0</v>
      </c>
      <c r="N9" s="67">
        <f>SUMIFS('Population ratios'!$D$7:$D$2010,'Population ratios'!$B$7:$B$2010,'Ratio mapping'!N$5,'Population ratios'!$C$7:$C$2010,'Ratio mapping'!$A9)/SUMIFS('Population ratios'!$D$7:$D$2010,'Population ratios'!$C$7:$C$2010,'Ratio mapping'!$A9)</f>
        <v>0</v>
      </c>
      <c r="O9" s="67">
        <f>SUMIFS('Population ratios'!$D$7:$D$2010,'Population ratios'!$B$7:$B$2010,'Ratio mapping'!O$5,'Population ratios'!$C$7:$C$2010,'Ratio mapping'!$A9)/SUMIFS('Population ratios'!$D$7:$D$2010,'Population ratios'!$C$7:$C$2010,'Ratio mapping'!$A9)</f>
        <v>0</v>
      </c>
      <c r="P9" s="67">
        <f>SUMIFS('Population ratios'!$D$7:$D$2010,'Population ratios'!$B$7:$B$2010,'Ratio mapping'!P$5,'Population ratios'!$C$7:$C$2010,'Ratio mapping'!$A9)/SUMIFS('Population ratios'!$D$7:$D$2010,'Population ratios'!$C$7:$C$2010,'Ratio mapping'!$A9)</f>
        <v>0</v>
      </c>
      <c r="Q9" s="67">
        <f>SUMIFS('Population ratios'!$D$7:$D$2010,'Population ratios'!$B$7:$B$2010,'Ratio mapping'!Q$5,'Population ratios'!$C$7:$C$2010,'Ratio mapping'!$A9)/SUMIFS('Population ratios'!$D$7:$D$2010,'Population ratios'!$C$7:$C$2010,'Ratio mapping'!$A9)</f>
        <v>0</v>
      </c>
      <c r="R9" s="67">
        <f>SUMIFS('Population ratios'!$D$7:$D$2010,'Population ratios'!$B$7:$B$2010,'Ratio mapping'!R$5,'Population ratios'!$C$7:$C$2010,'Ratio mapping'!$A9)/SUMIFS('Population ratios'!$D$7:$D$2010,'Population ratios'!$C$7:$C$2010,'Ratio mapping'!$A9)</f>
        <v>0</v>
      </c>
      <c r="S9" s="67">
        <f>SUMIFS('Population ratios'!$D$7:$D$2010,'Population ratios'!$B$7:$B$2010,'Ratio mapping'!S$5,'Population ratios'!$C$7:$C$2010,'Ratio mapping'!$A9)/SUMIFS('Population ratios'!$D$7:$D$2010,'Population ratios'!$C$7:$C$2010,'Ratio mapping'!$A9)</f>
        <v>0</v>
      </c>
      <c r="T9" s="67">
        <f>SUMIFS('Population ratios'!$D$7:$D$2010,'Population ratios'!$B$7:$B$2010,'Ratio mapping'!T$5,'Population ratios'!$C$7:$C$2010,'Ratio mapping'!$A9)/SUMIFS('Population ratios'!$D$7:$D$2010,'Population ratios'!$C$7:$C$2010,'Ratio mapping'!$A9)</f>
        <v>1</v>
      </c>
      <c r="U9" s="67">
        <f>SUMIFS('Population ratios'!$D$7:$D$2010,'Population ratios'!$B$7:$B$2010,'Ratio mapping'!U$5,'Population ratios'!$C$7:$C$2010,'Ratio mapping'!$A9)/SUMIFS('Population ratios'!$D$7:$D$2010,'Population ratios'!$C$7:$C$2010,'Ratio mapping'!$A9)</f>
        <v>0</v>
      </c>
      <c r="V9" s="67">
        <f>SUMIFS('Population ratios'!$D$7:$D$2010,'Population ratios'!$B$7:$B$2010,'Ratio mapping'!V$5,'Population ratios'!$C$7:$C$2010,'Ratio mapping'!$A9)/SUMIFS('Population ratios'!$D$7:$D$2010,'Population ratios'!$C$7:$C$2010,'Ratio mapping'!$A9)</f>
        <v>0</v>
      </c>
      <c r="W9" s="67">
        <f>SUMIFS('Population ratios'!$D$7:$D$2010,'Population ratios'!$B$7:$B$2010,'Ratio mapping'!W$5,'Population ratios'!$C$7:$C$2010,'Ratio mapping'!$A9)/SUMIFS('Population ratios'!$D$7:$D$2010,'Population ratios'!$C$7:$C$2010,'Ratio mapping'!$A9)</f>
        <v>0</v>
      </c>
      <c r="X9" s="67">
        <f>SUMIFS('Population ratios'!$D$7:$D$2010,'Population ratios'!$B$7:$B$2010,'Ratio mapping'!X$5,'Population ratios'!$C$7:$C$2010,'Ratio mapping'!$A9)/SUMIFS('Population ratios'!$D$7:$D$2010,'Population ratios'!$C$7:$C$2010,'Ratio mapping'!$A9)</f>
        <v>0</v>
      </c>
      <c r="Y9" s="67">
        <f>SUMIFS('Population ratios'!$D$7:$D$2010,'Population ratios'!$B$7:$B$2010,'Ratio mapping'!Y$5,'Population ratios'!$C$7:$C$2010,'Ratio mapping'!$A9)/SUMIFS('Population ratios'!$D$7:$D$2010,'Population ratios'!$C$7:$C$2010,'Ratio mapping'!$A9)</f>
        <v>0</v>
      </c>
      <c r="Z9" s="67">
        <f>SUMIFS('Population ratios'!$D$7:$D$2010,'Population ratios'!$B$7:$B$2010,'Ratio mapping'!Z$5,'Population ratios'!$C$7:$C$2010,'Ratio mapping'!$A9)/SUMIFS('Population ratios'!$D$7:$D$2010,'Population ratios'!$C$7:$C$2010,'Ratio mapping'!$A9)</f>
        <v>0</v>
      </c>
      <c r="AA9" s="67">
        <f>SUMIFS('Population ratios'!$D$7:$D$2010,'Population ratios'!$B$7:$B$2010,'Ratio mapping'!AA$5,'Population ratios'!$C$7:$C$2010,'Ratio mapping'!$A9)/SUMIFS('Population ratios'!$D$7:$D$2010,'Population ratios'!$C$7:$C$2010,'Ratio mapping'!$A9)</f>
        <v>0</v>
      </c>
      <c r="AB9" s="67">
        <f>SUMIFS('Population ratios'!$D$7:$D$2010,'Population ratios'!$B$7:$B$2010,'Ratio mapping'!AB$5,'Population ratios'!$C$7:$C$2010,'Ratio mapping'!$A9)/SUMIFS('Population ratios'!$D$7:$D$2010,'Population ratios'!$C$7:$C$2010,'Ratio mapping'!$A9)</f>
        <v>0</v>
      </c>
      <c r="AC9" s="67">
        <f>SUMIFS('Population ratios'!$D$7:$D$2010,'Population ratios'!$B$7:$B$2010,'Ratio mapping'!AC$5,'Population ratios'!$C$7:$C$2010,'Ratio mapping'!$A9)/SUMIFS('Population ratios'!$D$7:$D$2010,'Population ratios'!$C$7:$C$2010,'Ratio mapping'!$A9)</f>
        <v>0</v>
      </c>
      <c r="AD9" s="67">
        <f>SUMIFS('Population ratios'!$D$7:$D$2010,'Population ratios'!$B$7:$B$2010,'Ratio mapping'!AD$5,'Population ratios'!$C$7:$C$2010,'Ratio mapping'!$A9)/SUMIFS('Population ratios'!$D$7:$D$2010,'Population ratios'!$C$7:$C$2010,'Ratio mapping'!$A9)</f>
        <v>0</v>
      </c>
      <c r="AE9" s="67">
        <f>SUMIFS('Population ratios'!$D$7:$D$2010,'Population ratios'!$B$7:$B$2010,'Ratio mapping'!AE$5,'Population ratios'!$C$7:$C$2010,'Ratio mapping'!$A9)/SUMIFS('Population ratios'!$D$7:$D$2010,'Population ratios'!$C$7:$C$2010,'Ratio mapping'!$A9)</f>
        <v>0</v>
      </c>
    </row>
    <row r="10" spans="1:31" x14ac:dyDescent="0.25">
      <c r="A10" s="37" t="s">
        <v>2076</v>
      </c>
      <c r="B10" s="67">
        <f>SUMIFS('Population ratios'!$D$7:$D$2010,'Population ratios'!$B$7:$B$2010,'Ratio mapping'!B$5,'Population ratios'!$C$7:$C$2010,'Ratio mapping'!$A10)/SUMIFS('Population ratios'!$D$7:$D$2010,'Population ratios'!$C$7:$C$2010,'Ratio mapping'!$A10)</f>
        <v>0</v>
      </c>
      <c r="C10" s="67">
        <f>SUMIFS('Population ratios'!$D$7:$D$2010,'Population ratios'!$B$7:$B$2010,'Ratio mapping'!C$5,'Population ratios'!$C$7:$C$2010,'Ratio mapping'!$A10)/SUMIFS('Population ratios'!$D$7:$D$2010,'Population ratios'!$C$7:$C$2010,'Ratio mapping'!$A10)</f>
        <v>0</v>
      </c>
      <c r="D10" s="67">
        <f>SUMIFS('Population ratios'!$D$7:$D$2010,'Population ratios'!$B$7:$B$2010,'Ratio mapping'!D$5,'Population ratios'!$C$7:$C$2010,'Ratio mapping'!$A10)/SUMIFS('Population ratios'!$D$7:$D$2010,'Population ratios'!$C$7:$C$2010,'Ratio mapping'!$A10)</f>
        <v>0</v>
      </c>
      <c r="E10" s="67">
        <f>SUMIFS('Population ratios'!$D$7:$D$2010,'Population ratios'!$B$7:$B$2010,'Ratio mapping'!E$5,'Population ratios'!$C$7:$C$2010,'Ratio mapping'!$A10)/SUMIFS('Population ratios'!$D$7:$D$2010,'Population ratios'!$C$7:$C$2010,'Ratio mapping'!$A10)</f>
        <v>1</v>
      </c>
      <c r="F10" s="67">
        <f>SUMIFS('Population ratios'!$D$7:$D$2010,'Population ratios'!$B$7:$B$2010,'Ratio mapping'!F$5,'Population ratios'!$C$7:$C$2010,'Ratio mapping'!$A10)/SUMIFS('Population ratios'!$D$7:$D$2010,'Population ratios'!$C$7:$C$2010,'Ratio mapping'!$A10)</f>
        <v>0</v>
      </c>
      <c r="G10" s="67">
        <f>SUMIFS('Population ratios'!$D$7:$D$2010,'Population ratios'!$B$7:$B$2010,'Ratio mapping'!G$5,'Population ratios'!$C$7:$C$2010,'Ratio mapping'!$A10)/SUMIFS('Population ratios'!$D$7:$D$2010,'Population ratios'!$C$7:$C$2010,'Ratio mapping'!$A10)</f>
        <v>0</v>
      </c>
      <c r="H10" s="67">
        <f>SUMIFS('Population ratios'!$D$7:$D$2010,'Population ratios'!$B$7:$B$2010,'Ratio mapping'!H$5,'Population ratios'!$C$7:$C$2010,'Ratio mapping'!$A10)/SUMIFS('Population ratios'!$D$7:$D$2010,'Population ratios'!$C$7:$C$2010,'Ratio mapping'!$A10)</f>
        <v>0</v>
      </c>
      <c r="I10" s="67">
        <f>SUMIFS('Population ratios'!$D$7:$D$2010,'Population ratios'!$B$7:$B$2010,'Ratio mapping'!I$5,'Population ratios'!$C$7:$C$2010,'Ratio mapping'!$A10)/SUMIFS('Population ratios'!$D$7:$D$2010,'Population ratios'!$C$7:$C$2010,'Ratio mapping'!$A10)</f>
        <v>0</v>
      </c>
      <c r="J10" s="67">
        <f>SUMIFS('Population ratios'!$D$7:$D$2010,'Population ratios'!$B$7:$B$2010,'Ratio mapping'!J$5,'Population ratios'!$C$7:$C$2010,'Ratio mapping'!$A10)/SUMIFS('Population ratios'!$D$7:$D$2010,'Population ratios'!$C$7:$C$2010,'Ratio mapping'!$A10)</f>
        <v>0</v>
      </c>
      <c r="K10" s="67">
        <f>SUMIFS('Population ratios'!$D$7:$D$2010,'Population ratios'!$B$7:$B$2010,'Ratio mapping'!K$5,'Population ratios'!$C$7:$C$2010,'Ratio mapping'!$A10)/SUMIFS('Population ratios'!$D$7:$D$2010,'Population ratios'!$C$7:$C$2010,'Ratio mapping'!$A10)</f>
        <v>0</v>
      </c>
      <c r="L10" s="67">
        <f>SUMIFS('Population ratios'!$D$7:$D$2010,'Population ratios'!$B$7:$B$2010,'Ratio mapping'!L$5,'Population ratios'!$C$7:$C$2010,'Ratio mapping'!$A10)/SUMIFS('Population ratios'!$D$7:$D$2010,'Population ratios'!$C$7:$C$2010,'Ratio mapping'!$A10)</f>
        <v>0</v>
      </c>
      <c r="M10" s="67">
        <f>SUMIFS('Population ratios'!$D$7:$D$2010,'Population ratios'!$B$7:$B$2010,'Ratio mapping'!M$5,'Population ratios'!$C$7:$C$2010,'Ratio mapping'!$A10)/SUMIFS('Population ratios'!$D$7:$D$2010,'Population ratios'!$C$7:$C$2010,'Ratio mapping'!$A10)</f>
        <v>0</v>
      </c>
      <c r="N10" s="67">
        <f>SUMIFS('Population ratios'!$D$7:$D$2010,'Population ratios'!$B$7:$B$2010,'Ratio mapping'!N$5,'Population ratios'!$C$7:$C$2010,'Ratio mapping'!$A10)/SUMIFS('Population ratios'!$D$7:$D$2010,'Population ratios'!$C$7:$C$2010,'Ratio mapping'!$A10)</f>
        <v>0</v>
      </c>
      <c r="O10" s="67">
        <f>SUMIFS('Population ratios'!$D$7:$D$2010,'Population ratios'!$B$7:$B$2010,'Ratio mapping'!O$5,'Population ratios'!$C$7:$C$2010,'Ratio mapping'!$A10)/SUMIFS('Population ratios'!$D$7:$D$2010,'Population ratios'!$C$7:$C$2010,'Ratio mapping'!$A10)</f>
        <v>0</v>
      </c>
      <c r="P10" s="67">
        <f>SUMIFS('Population ratios'!$D$7:$D$2010,'Population ratios'!$B$7:$B$2010,'Ratio mapping'!P$5,'Population ratios'!$C$7:$C$2010,'Ratio mapping'!$A10)/SUMIFS('Population ratios'!$D$7:$D$2010,'Population ratios'!$C$7:$C$2010,'Ratio mapping'!$A10)</f>
        <v>0</v>
      </c>
      <c r="Q10" s="67">
        <f>SUMIFS('Population ratios'!$D$7:$D$2010,'Population ratios'!$B$7:$B$2010,'Ratio mapping'!Q$5,'Population ratios'!$C$7:$C$2010,'Ratio mapping'!$A10)/SUMIFS('Population ratios'!$D$7:$D$2010,'Population ratios'!$C$7:$C$2010,'Ratio mapping'!$A10)</f>
        <v>0</v>
      </c>
      <c r="R10" s="67">
        <f>SUMIFS('Population ratios'!$D$7:$D$2010,'Population ratios'!$B$7:$B$2010,'Ratio mapping'!R$5,'Population ratios'!$C$7:$C$2010,'Ratio mapping'!$A10)/SUMIFS('Population ratios'!$D$7:$D$2010,'Population ratios'!$C$7:$C$2010,'Ratio mapping'!$A10)</f>
        <v>0</v>
      </c>
      <c r="S10" s="67">
        <f>SUMIFS('Population ratios'!$D$7:$D$2010,'Population ratios'!$B$7:$B$2010,'Ratio mapping'!S$5,'Population ratios'!$C$7:$C$2010,'Ratio mapping'!$A10)/SUMIFS('Population ratios'!$D$7:$D$2010,'Population ratios'!$C$7:$C$2010,'Ratio mapping'!$A10)</f>
        <v>0</v>
      </c>
      <c r="T10" s="67">
        <f>SUMIFS('Population ratios'!$D$7:$D$2010,'Population ratios'!$B$7:$B$2010,'Ratio mapping'!T$5,'Population ratios'!$C$7:$C$2010,'Ratio mapping'!$A10)/SUMIFS('Population ratios'!$D$7:$D$2010,'Population ratios'!$C$7:$C$2010,'Ratio mapping'!$A10)</f>
        <v>0</v>
      </c>
      <c r="U10" s="67">
        <f>SUMIFS('Population ratios'!$D$7:$D$2010,'Population ratios'!$B$7:$B$2010,'Ratio mapping'!U$5,'Population ratios'!$C$7:$C$2010,'Ratio mapping'!$A10)/SUMIFS('Population ratios'!$D$7:$D$2010,'Population ratios'!$C$7:$C$2010,'Ratio mapping'!$A10)</f>
        <v>0</v>
      </c>
      <c r="V10" s="67">
        <f>SUMIFS('Population ratios'!$D$7:$D$2010,'Population ratios'!$B$7:$B$2010,'Ratio mapping'!V$5,'Population ratios'!$C$7:$C$2010,'Ratio mapping'!$A10)/SUMIFS('Population ratios'!$D$7:$D$2010,'Population ratios'!$C$7:$C$2010,'Ratio mapping'!$A10)</f>
        <v>0</v>
      </c>
      <c r="W10" s="67">
        <f>SUMIFS('Population ratios'!$D$7:$D$2010,'Population ratios'!$B$7:$B$2010,'Ratio mapping'!W$5,'Population ratios'!$C$7:$C$2010,'Ratio mapping'!$A10)/SUMIFS('Population ratios'!$D$7:$D$2010,'Population ratios'!$C$7:$C$2010,'Ratio mapping'!$A10)</f>
        <v>0</v>
      </c>
      <c r="X10" s="67">
        <f>SUMIFS('Population ratios'!$D$7:$D$2010,'Population ratios'!$B$7:$B$2010,'Ratio mapping'!X$5,'Population ratios'!$C$7:$C$2010,'Ratio mapping'!$A10)/SUMIFS('Population ratios'!$D$7:$D$2010,'Population ratios'!$C$7:$C$2010,'Ratio mapping'!$A10)</f>
        <v>0</v>
      </c>
      <c r="Y10" s="67">
        <f>SUMIFS('Population ratios'!$D$7:$D$2010,'Population ratios'!$B$7:$B$2010,'Ratio mapping'!Y$5,'Population ratios'!$C$7:$C$2010,'Ratio mapping'!$A10)/SUMIFS('Population ratios'!$D$7:$D$2010,'Population ratios'!$C$7:$C$2010,'Ratio mapping'!$A10)</f>
        <v>0</v>
      </c>
      <c r="Z10" s="67">
        <f>SUMIFS('Population ratios'!$D$7:$D$2010,'Population ratios'!$B$7:$B$2010,'Ratio mapping'!Z$5,'Population ratios'!$C$7:$C$2010,'Ratio mapping'!$A10)/SUMIFS('Population ratios'!$D$7:$D$2010,'Population ratios'!$C$7:$C$2010,'Ratio mapping'!$A10)</f>
        <v>0</v>
      </c>
      <c r="AA10" s="67">
        <f>SUMIFS('Population ratios'!$D$7:$D$2010,'Population ratios'!$B$7:$B$2010,'Ratio mapping'!AA$5,'Population ratios'!$C$7:$C$2010,'Ratio mapping'!$A10)/SUMIFS('Population ratios'!$D$7:$D$2010,'Population ratios'!$C$7:$C$2010,'Ratio mapping'!$A10)</f>
        <v>0</v>
      </c>
      <c r="AB10" s="67">
        <f>SUMIFS('Population ratios'!$D$7:$D$2010,'Population ratios'!$B$7:$B$2010,'Ratio mapping'!AB$5,'Population ratios'!$C$7:$C$2010,'Ratio mapping'!$A10)/SUMIFS('Population ratios'!$D$7:$D$2010,'Population ratios'!$C$7:$C$2010,'Ratio mapping'!$A10)</f>
        <v>0</v>
      </c>
      <c r="AC10" s="67">
        <f>SUMIFS('Population ratios'!$D$7:$D$2010,'Population ratios'!$B$7:$B$2010,'Ratio mapping'!AC$5,'Population ratios'!$C$7:$C$2010,'Ratio mapping'!$A10)/SUMIFS('Population ratios'!$D$7:$D$2010,'Population ratios'!$C$7:$C$2010,'Ratio mapping'!$A10)</f>
        <v>0</v>
      </c>
      <c r="AD10" s="67">
        <f>SUMIFS('Population ratios'!$D$7:$D$2010,'Population ratios'!$B$7:$B$2010,'Ratio mapping'!AD$5,'Population ratios'!$C$7:$C$2010,'Ratio mapping'!$A10)/SUMIFS('Population ratios'!$D$7:$D$2010,'Population ratios'!$C$7:$C$2010,'Ratio mapping'!$A10)</f>
        <v>0</v>
      </c>
      <c r="AE10" s="67">
        <f>SUMIFS('Population ratios'!$D$7:$D$2010,'Population ratios'!$B$7:$B$2010,'Ratio mapping'!AE$5,'Population ratios'!$C$7:$C$2010,'Ratio mapping'!$A10)/SUMIFS('Population ratios'!$D$7:$D$2010,'Population ratios'!$C$7:$C$2010,'Ratio mapping'!$A10)</f>
        <v>0</v>
      </c>
    </row>
    <row r="11" spans="1:31" x14ac:dyDescent="0.25">
      <c r="A11" s="37" t="s">
        <v>2112</v>
      </c>
      <c r="B11" s="67">
        <f>SUMIFS('Population ratios'!$D$7:$D$2010,'Population ratios'!$B$7:$B$2010,'Ratio mapping'!B$5,'Population ratios'!$C$7:$C$2010,'Ratio mapping'!$A11)/SUMIFS('Population ratios'!$D$7:$D$2010,'Population ratios'!$C$7:$C$2010,'Ratio mapping'!$A11)</f>
        <v>0</v>
      </c>
      <c r="C11" s="67">
        <f>SUMIFS('Population ratios'!$D$7:$D$2010,'Population ratios'!$B$7:$B$2010,'Ratio mapping'!C$5,'Population ratios'!$C$7:$C$2010,'Ratio mapping'!$A11)/SUMIFS('Population ratios'!$D$7:$D$2010,'Population ratios'!$C$7:$C$2010,'Ratio mapping'!$A11)</f>
        <v>0.9027370478983382</v>
      </c>
      <c r="D11" s="67">
        <f>SUMIFS('Population ratios'!$D$7:$D$2010,'Population ratios'!$B$7:$B$2010,'Ratio mapping'!D$5,'Population ratios'!$C$7:$C$2010,'Ratio mapping'!$A11)/SUMIFS('Population ratios'!$D$7:$D$2010,'Population ratios'!$C$7:$C$2010,'Ratio mapping'!$A11)</f>
        <v>0</v>
      </c>
      <c r="E11" s="67">
        <f>SUMIFS('Population ratios'!$D$7:$D$2010,'Population ratios'!$B$7:$B$2010,'Ratio mapping'!E$5,'Population ratios'!$C$7:$C$2010,'Ratio mapping'!$A11)/SUMIFS('Population ratios'!$D$7:$D$2010,'Population ratios'!$C$7:$C$2010,'Ratio mapping'!$A11)</f>
        <v>0</v>
      </c>
      <c r="F11" s="67">
        <f>SUMIFS('Population ratios'!$D$7:$D$2010,'Population ratios'!$B$7:$B$2010,'Ratio mapping'!F$5,'Population ratios'!$C$7:$C$2010,'Ratio mapping'!$A11)/SUMIFS('Population ratios'!$D$7:$D$2010,'Population ratios'!$C$7:$C$2010,'Ratio mapping'!$A11)</f>
        <v>0</v>
      </c>
      <c r="G11" s="67">
        <f>SUMIFS('Population ratios'!$D$7:$D$2010,'Population ratios'!$B$7:$B$2010,'Ratio mapping'!G$5,'Population ratios'!$C$7:$C$2010,'Ratio mapping'!$A11)/SUMIFS('Population ratios'!$D$7:$D$2010,'Population ratios'!$C$7:$C$2010,'Ratio mapping'!$A11)</f>
        <v>0</v>
      </c>
      <c r="H11" s="67">
        <f>SUMIFS('Population ratios'!$D$7:$D$2010,'Population ratios'!$B$7:$B$2010,'Ratio mapping'!H$5,'Population ratios'!$C$7:$C$2010,'Ratio mapping'!$A11)/SUMIFS('Population ratios'!$D$7:$D$2010,'Population ratios'!$C$7:$C$2010,'Ratio mapping'!$A11)</f>
        <v>0</v>
      </c>
      <c r="I11" s="67">
        <f>SUMIFS('Population ratios'!$D$7:$D$2010,'Population ratios'!$B$7:$B$2010,'Ratio mapping'!I$5,'Population ratios'!$C$7:$C$2010,'Ratio mapping'!$A11)/SUMIFS('Population ratios'!$D$7:$D$2010,'Population ratios'!$C$7:$C$2010,'Ratio mapping'!$A11)</f>
        <v>0</v>
      </c>
      <c r="J11" s="67">
        <f>SUMIFS('Population ratios'!$D$7:$D$2010,'Population ratios'!$B$7:$B$2010,'Ratio mapping'!J$5,'Population ratios'!$C$7:$C$2010,'Ratio mapping'!$A11)/SUMIFS('Population ratios'!$D$7:$D$2010,'Population ratios'!$C$7:$C$2010,'Ratio mapping'!$A11)</f>
        <v>0</v>
      </c>
      <c r="K11" s="67">
        <f>SUMIFS('Population ratios'!$D$7:$D$2010,'Population ratios'!$B$7:$B$2010,'Ratio mapping'!K$5,'Population ratios'!$C$7:$C$2010,'Ratio mapping'!$A11)/SUMIFS('Population ratios'!$D$7:$D$2010,'Population ratios'!$C$7:$C$2010,'Ratio mapping'!$A11)</f>
        <v>0</v>
      </c>
      <c r="L11" s="67">
        <f>SUMIFS('Population ratios'!$D$7:$D$2010,'Population ratios'!$B$7:$B$2010,'Ratio mapping'!L$5,'Population ratios'!$C$7:$C$2010,'Ratio mapping'!$A11)/SUMIFS('Population ratios'!$D$7:$D$2010,'Population ratios'!$C$7:$C$2010,'Ratio mapping'!$A11)</f>
        <v>0</v>
      </c>
      <c r="M11" s="67">
        <f>SUMIFS('Population ratios'!$D$7:$D$2010,'Population ratios'!$B$7:$B$2010,'Ratio mapping'!M$5,'Population ratios'!$C$7:$C$2010,'Ratio mapping'!$A11)/SUMIFS('Population ratios'!$D$7:$D$2010,'Population ratios'!$C$7:$C$2010,'Ratio mapping'!$A11)</f>
        <v>0</v>
      </c>
      <c r="N11" s="67">
        <f>SUMIFS('Population ratios'!$D$7:$D$2010,'Population ratios'!$B$7:$B$2010,'Ratio mapping'!N$5,'Population ratios'!$C$7:$C$2010,'Ratio mapping'!$A11)/SUMIFS('Population ratios'!$D$7:$D$2010,'Population ratios'!$C$7:$C$2010,'Ratio mapping'!$A11)</f>
        <v>0</v>
      </c>
      <c r="O11" s="67">
        <f>SUMIFS('Population ratios'!$D$7:$D$2010,'Population ratios'!$B$7:$B$2010,'Ratio mapping'!O$5,'Population ratios'!$C$7:$C$2010,'Ratio mapping'!$A11)/SUMIFS('Population ratios'!$D$7:$D$2010,'Population ratios'!$C$7:$C$2010,'Ratio mapping'!$A11)</f>
        <v>0</v>
      </c>
      <c r="P11" s="67">
        <f>SUMIFS('Population ratios'!$D$7:$D$2010,'Population ratios'!$B$7:$B$2010,'Ratio mapping'!P$5,'Population ratios'!$C$7:$C$2010,'Ratio mapping'!$A11)/SUMIFS('Population ratios'!$D$7:$D$2010,'Population ratios'!$C$7:$C$2010,'Ratio mapping'!$A11)</f>
        <v>0</v>
      </c>
      <c r="Q11" s="67">
        <f>SUMIFS('Population ratios'!$D$7:$D$2010,'Population ratios'!$B$7:$B$2010,'Ratio mapping'!Q$5,'Population ratios'!$C$7:$C$2010,'Ratio mapping'!$A11)/SUMIFS('Population ratios'!$D$7:$D$2010,'Population ratios'!$C$7:$C$2010,'Ratio mapping'!$A11)</f>
        <v>0</v>
      </c>
      <c r="R11" s="67">
        <f>SUMIFS('Population ratios'!$D$7:$D$2010,'Population ratios'!$B$7:$B$2010,'Ratio mapping'!R$5,'Population ratios'!$C$7:$C$2010,'Ratio mapping'!$A11)/SUMIFS('Population ratios'!$D$7:$D$2010,'Population ratios'!$C$7:$C$2010,'Ratio mapping'!$A11)</f>
        <v>0</v>
      </c>
      <c r="S11" s="67">
        <f>SUMIFS('Population ratios'!$D$7:$D$2010,'Population ratios'!$B$7:$B$2010,'Ratio mapping'!S$5,'Population ratios'!$C$7:$C$2010,'Ratio mapping'!$A11)/SUMIFS('Population ratios'!$D$7:$D$2010,'Population ratios'!$C$7:$C$2010,'Ratio mapping'!$A11)</f>
        <v>9.7262952101661776E-2</v>
      </c>
      <c r="T11" s="67">
        <f>SUMIFS('Population ratios'!$D$7:$D$2010,'Population ratios'!$B$7:$B$2010,'Ratio mapping'!T$5,'Population ratios'!$C$7:$C$2010,'Ratio mapping'!$A11)/SUMIFS('Population ratios'!$D$7:$D$2010,'Population ratios'!$C$7:$C$2010,'Ratio mapping'!$A11)</f>
        <v>0</v>
      </c>
      <c r="U11" s="67">
        <f>SUMIFS('Population ratios'!$D$7:$D$2010,'Population ratios'!$B$7:$B$2010,'Ratio mapping'!U$5,'Population ratios'!$C$7:$C$2010,'Ratio mapping'!$A11)/SUMIFS('Population ratios'!$D$7:$D$2010,'Population ratios'!$C$7:$C$2010,'Ratio mapping'!$A11)</f>
        <v>0</v>
      </c>
      <c r="V11" s="67">
        <f>SUMIFS('Population ratios'!$D$7:$D$2010,'Population ratios'!$B$7:$B$2010,'Ratio mapping'!V$5,'Population ratios'!$C$7:$C$2010,'Ratio mapping'!$A11)/SUMIFS('Population ratios'!$D$7:$D$2010,'Population ratios'!$C$7:$C$2010,'Ratio mapping'!$A11)</f>
        <v>0</v>
      </c>
      <c r="W11" s="67">
        <f>SUMIFS('Population ratios'!$D$7:$D$2010,'Population ratios'!$B$7:$B$2010,'Ratio mapping'!W$5,'Population ratios'!$C$7:$C$2010,'Ratio mapping'!$A11)/SUMIFS('Population ratios'!$D$7:$D$2010,'Population ratios'!$C$7:$C$2010,'Ratio mapping'!$A11)</f>
        <v>0</v>
      </c>
      <c r="X11" s="67">
        <f>SUMIFS('Population ratios'!$D$7:$D$2010,'Population ratios'!$B$7:$B$2010,'Ratio mapping'!X$5,'Population ratios'!$C$7:$C$2010,'Ratio mapping'!$A11)/SUMIFS('Population ratios'!$D$7:$D$2010,'Population ratios'!$C$7:$C$2010,'Ratio mapping'!$A11)</f>
        <v>0</v>
      </c>
      <c r="Y11" s="67">
        <f>SUMIFS('Population ratios'!$D$7:$D$2010,'Population ratios'!$B$7:$B$2010,'Ratio mapping'!Y$5,'Population ratios'!$C$7:$C$2010,'Ratio mapping'!$A11)/SUMIFS('Population ratios'!$D$7:$D$2010,'Population ratios'!$C$7:$C$2010,'Ratio mapping'!$A11)</f>
        <v>0</v>
      </c>
      <c r="Z11" s="67">
        <f>SUMIFS('Population ratios'!$D$7:$D$2010,'Population ratios'!$B$7:$B$2010,'Ratio mapping'!Z$5,'Population ratios'!$C$7:$C$2010,'Ratio mapping'!$A11)/SUMIFS('Population ratios'!$D$7:$D$2010,'Population ratios'!$C$7:$C$2010,'Ratio mapping'!$A11)</f>
        <v>0</v>
      </c>
      <c r="AA11" s="67">
        <f>SUMIFS('Population ratios'!$D$7:$D$2010,'Population ratios'!$B$7:$B$2010,'Ratio mapping'!AA$5,'Population ratios'!$C$7:$C$2010,'Ratio mapping'!$A11)/SUMIFS('Population ratios'!$D$7:$D$2010,'Population ratios'!$C$7:$C$2010,'Ratio mapping'!$A11)</f>
        <v>0</v>
      </c>
      <c r="AB11" s="67">
        <f>SUMIFS('Population ratios'!$D$7:$D$2010,'Population ratios'!$B$7:$B$2010,'Ratio mapping'!AB$5,'Population ratios'!$C$7:$C$2010,'Ratio mapping'!$A11)/SUMIFS('Population ratios'!$D$7:$D$2010,'Population ratios'!$C$7:$C$2010,'Ratio mapping'!$A11)</f>
        <v>0</v>
      </c>
      <c r="AC11" s="67">
        <f>SUMIFS('Population ratios'!$D$7:$D$2010,'Population ratios'!$B$7:$B$2010,'Ratio mapping'!AC$5,'Population ratios'!$C$7:$C$2010,'Ratio mapping'!$A11)/SUMIFS('Population ratios'!$D$7:$D$2010,'Population ratios'!$C$7:$C$2010,'Ratio mapping'!$A11)</f>
        <v>0</v>
      </c>
      <c r="AD11" s="67">
        <f>SUMIFS('Population ratios'!$D$7:$D$2010,'Population ratios'!$B$7:$B$2010,'Ratio mapping'!AD$5,'Population ratios'!$C$7:$C$2010,'Ratio mapping'!$A11)/SUMIFS('Population ratios'!$D$7:$D$2010,'Population ratios'!$C$7:$C$2010,'Ratio mapping'!$A11)</f>
        <v>0</v>
      </c>
      <c r="AE11" s="67">
        <f>SUMIFS('Population ratios'!$D$7:$D$2010,'Population ratios'!$B$7:$B$2010,'Ratio mapping'!AE$5,'Population ratios'!$C$7:$C$2010,'Ratio mapping'!$A11)/SUMIFS('Population ratios'!$D$7:$D$2010,'Population ratios'!$C$7:$C$2010,'Ratio mapping'!$A11)</f>
        <v>0</v>
      </c>
    </row>
    <row r="12" spans="1:31" x14ac:dyDescent="0.25">
      <c r="A12" s="37" t="s">
        <v>2110</v>
      </c>
      <c r="B12" s="67">
        <f>SUMIFS('Population ratios'!$D$7:$D$2010,'Population ratios'!$B$7:$B$2010,'Ratio mapping'!B$5,'Population ratios'!$C$7:$C$2010,'Ratio mapping'!$A12)/SUMIFS('Population ratios'!$D$7:$D$2010,'Population ratios'!$C$7:$C$2010,'Ratio mapping'!$A12)</f>
        <v>0</v>
      </c>
      <c r="C12" s="67">
        <f>SUMIFS('Population ratios'!$D$7:$D$2010,'Population ratios'!$B$7:$B$2010,'Ratio mapping'!C$5,'Population ratios'!$C$7:$C$2010,'Ratio mapping'!$A12)/SUMIFS('Population ratios'!$D$7:$D$2010,'Population ratios'!$C$7:$C$2010,'Ratio mapping'!$A12)</f>
        <v>0</v>
      </c>
      <c r="D12" s="67">
        <f>SUMIFS('Population ratios'!$D$7:$D$2010,'Population ratios'!$B$7:$B$2010,'Ratio mapping'!D$5,'Population ratios'!$C$7:$C$2010,'Ratio mapping'!$A12)/SUMIFS('Population ratios'!$D$7:$D$2010,'Population ratios'!$C$7:$C$2010,'Ratio mapping'!$A12)</f>
        <v>0</v>
      </c>
      <c r="E12" s="67">
        <f>SUMIFS('Population ratios'!$D$7:$D$2010,'Population ratios'!$B$7:$B$2010,'Ratio mapping'!E$5,'Population ratios'!$C$7:$C$2010,'Ratio mapping'!$A12)/SUMIFS('Population ratios'!$D$7:$D$2010,'Population ratios'!$C$7:$C$2010,'Ratio mapping'!$A12)</f>
        <v>0</v>
      </c>
      <c r="F12" s="67">
        <f>SUMIFS('Population ratios'!$D$7:$D$2010,'Population ratios'!$B$7:$B$2010,'Ratio mapping'!F$5,'Population ratios'!$C$7:$C$2010,'Ratio mapping'!$A12)/SUMIFS('Population ratios'!$D$7:$D$2010,'Population ratios'!$C$7:$C$2010,'Ratio mapping'!$A12)</f>
        <v>0</v>
      </c>
      <c r="G12" s="67">
        <f>SUMIFS('Population ratios'!$D$7:$D$2010,'Population ratios'!$B$7:$B$2010,'Ratio mapping'!G$5,'Population ratios'!$C$7:$C$2010,'Ratio mapping'!$A12)/SUMIFS('Population ratios'!$D$7:$D$2010,'Population ratios'!$C$7:$C$2010,'Ratio mapping'!$A12)</f>
        <v>0</v>
      </c>
      <c r="H12" s="67">
        <f>SUMIFS('Population ratios'!$D$7:$D$2010,'Population ratios'!$B$7:$B$2010,'Ratio mapping'!H$5,'Population ratios'!$C$7:$C$2010,'Ratio mapping'!$A12)/SUMIFS('Population ratios'!$D$7:$D$2010,'Population ratios'!$C$7:$C$2010,'Ratio mapping'!$A12)</f>
        <v>0</v>
      </c>
      <c r="I12" s="67">
        <f>SUMIFS('Population ratios'!$D$7:$D$2010,'Population ratios'!$B$7:$B$2010,'Ratio mapping'!I$5,'Population ratios'!$C$7:$C$2010,'Ratio mapping'!$A12)/SUMIFS('Population ratios'!$D$7:$D$2010,'Population ratios'!$C$7:$C$2010,'Ratio mapping'!$A12)</f>
        <v>0</v>
      </c>
      <c r="J12" s="67">
        <f>SUMIFS('Population ratios'!$D$7:$D$2010,'Population ratios'!$B$7:$B$2010,'Ratio mapping'!J$5,'Population ratios'!$C$7:$C$2010,'Ratio mapping'!$A12)/SUMIFS('Population ratios'!$D$7:$D$2010,'Population ratios'!$C$7:$C$2010,'Ratio mapping'!$A12)</f>
        <v>0</v>
      </c>
      <c r="K12" s="67">
        <f>SUMIFS('Population ratios'!$D$7:$D$2010,'Population ratios'!$B$7:$B$2010,'Ratio mapping'!K$5,'Population ratios'!$C$7:$C$2010,'Ratio mapping'!$A12)/SUMIFS('Population ratios'!$D$7:$D$2010,'Population ratios'!$C$7:$C$2010,'Ratio mapping'!$A12)</f>
        <v>0</v>
      </c>
      <c r="L12" s="67">
        <f>SUMIFS('Population ratios'!$D$7:$D$2010,'Population ratios'!$B$7:$B$2010,'Ratio mapping'!L$5,'Population ratios'!$C$7:$C$2010,'Ratio mapping'!$A12)/SUMIFS('Population ratios'!$D$7:$D$2010,'Population ratios'!$C$7:$C$2010,'Ratio mapping'!$A12)</f>
        <v>0</v>
      </c>
      <c r="M12" s="67">
        <f>SUMIFS('Population ratios'!$D$7:$D$2010,'Population ratios'!$B$7:$B$2010,'Ratio mapping'!M$5,'Population ratios'!$C$7:$C$2010,'Ratio mapping'!$A12)/SUMIFS('Population ratios'!$D$7:$D$2010,'Population ratios'!$C$7:$C$2010,'Ratio mapping'!$A12)</f>
        <v>0</v>
      </c>
      <c r="N12" s="67">
        <f>SUMIFS('Population ratios'!$D$7:$D$2010,'Population ratios'!$B$7:$B$2010,'Ratio mapping'!N$5,'Population ratios'!$C$7:$C$2010,'Ratio mapping'!$A12)/SUMIFS('Population ratios'!$D$7:$D$2010,'Population ratios'!$C$7:$C$2010,'Ratio mapping'!$A12)</f>
        <v>0</v>
      </c>
      <c r="O12" s="67">
        <f>SUMIFS('Population ratios'!$D$7:$D$2010,'Population ratios'!$B$7:$B$2010,'Ratio mapping'!O$5,'Population ratios'!$C$7:$C$2010,'Ratio mapping'!$A12)/SUMIFS('Population ratios'!$D$7:$D$2010,'Population ratios'!$C$7:$C$2010,'Ratio mapping'!$A12)</f>
        <v>0</v>
      </c>
      <c r="P12" s="67">
        <f>SUMIFS('Population ratios'!$D$7:$D$2010,'Population ratios'!$B$7:$B$2010,'Ratio mapping'!P$5,'Population ratios'!$C$7:$C$2010,'Ratio mapping'!$A12)/SUMIFS('Population ratios'!$D$7:$D$2010,'Population ratios'!$C$7:$C$2010,'Ratio mapping'!$A12)</f>
        <v>0</v>
      </c>
      <c r="Q12" s="67">
        <f>SUMIFS('Population ratios'!$D$7:$D$2010,'Population ratios'!$B$7:$B$2010,'Ratio mapping'!Q$5,'Population ratios'!$C$7:$C$2010,'Ratio mapping'!$A12)/SUMIFS('Population ratios'!$D$7:$D$2010,'Population ratios'!$C$7:$C$2010,'Ratio mapping'!$A12)</f>
        <v>0</v>
      </c>
      <c r="R12" s="67">
        <f>SUMIFS('Population ratios'!$D$7:$D$2010,'Population ratios'!$B$7:$B$2010,'Ratio mapping'!R$5,'Population ratios'!$C$7:$C$2010,'Ratio mapping'!$A12)/SUMIFS('Population ratios'!$D$7:$D$2010,'Population ratios'!$C$7:$C$2010,'Ratio mapping'!$A12)</f>
        <v>0</v>
      </c>
      <c r="S12" s="67">
        <f>SUMIFS('Population ratios'!$D$7:$D$2010,'Population ratios'!$B$7:$B$2010,'Ratio mapping'!S$5,'Population ratios'!$C$7:$C$2010,'Ratio mapping'!$A12)/SUMIFS('Population ratios'!$D$7:$D$2010,'Population ratios'!$C$7:$C$2010,'Ratio mapping'!$A12)</f>
        <v>0</v>
      </c>
      <c r="T12" s="67">
        <f>SUMIFS('Population ratios'!$D$7:$D$2010,'Population ratios'!$B$7:$B$2010,'Ratio mapping'!T$5,'Population ratios'!$C$7:$C$2010,'Ratio mapping'!$A12)/SUMIFS('Population ratios'!$D$7:$D$2010,'Population ratios'!$C$7:$C$2010,'Ratio mapping'!$A12)</f>
        <v>0</v>
      </c>
      <c r="U12" s="67">
        <f>SUMIFS('Population ratios'!$D$7:$D$2010,'Population ratios'!$B$7:$B$2010,'Ratio mapping'!U$5,'Population ratios'!$C$7:$C$2010,'Ratio mapping'!$A12)/SUMIFS('Population ratios'!$D$7:$D$2010,'Population ratios'!$C$7:$C$2010,'Ratio mapping'!$A12)</f>
        <v>0</v>
      </c>
      <c r="V12" s="67">
        <f>SUMIFS('Population ratios'!$D$7:$D$2010,'Population ratios'!$B$7:$B$2010,'Ratio mapping'!V$5,'Population ratios'!$C$7:$C$2010,'Ratio mapping'!$A12)/SUMIFS('Population ratios'!$D$7:$D$2010,'Population ratios'!$C$7:$C$2010,'Ratio mapping'!$A12)</f>
        <v>0</v>
      </c>
      <c r="W12" s="67">
        <f>SUMIFS('Population ratios'!$D$7:$D$2010,'Population ratios'!$B$7:$B$2010,'Ratio mapping'!W$5,'Population ratios'!$C$7:$C$2010,'Ratio mapping'!$A12)/SUMIFS('Population ratios'!$D$7:$D$2010,'Population ratios'!$C$7:$C$2010,'Ratio mapping'!$A12)</f>
        <v>0</v>
      </c>
      <c r="X12" s="67">
        <f>SUMIFS('Population ratios'!$D$7:$D$2010,'Population ratios'!$B$7:$B$2010,'Ratio mapping'!X$5,'Population ratios'!$C$7:$C$2010,'Ratio mapping'!$A12)/SUMIFS('Population ratios'!$D$7:$D$2010,'Population ratios'!$C$7:$C$2010,'Ratio mapping'!$A12)</f>
        <v>0</v>
      </c>
      <c r="Y12" s="67">
        <f>SUMIFS('Population ratios'!$D$7:$D$2010,'Population ratios'!$B$7:$B$2010,'Ratio mapping'!Y$5,'Population ratios'!$C$7:$C$2010,'Ratio mapping'!$A12)/SUMIFS('Population ratios'!$D$7:$D$2010,'Population ratios'!$C$7:$C$2010,'Ratio mapping'!$A12)</f>
        <v>0</v>
      </c>
      <c r="Z12" s="67">
        <f>SUMIFS('Population ratios'!$D$7:$D$2010,'Population ratios'!$B$7:$B$2010,'Ratio mapping'!Z$5,'Population ratios'!$C$7:$C$2010,'Ratio mapping'!$A12)/SUMIFS('Population ratios'!$D$7:$D$2010,'Population ratios'!$C$7:$C$2010,'Ratio mapping'!$A12)</f>
        <v>0</v>
      </c>
      <c r="AA12" s="67">
        <f>SUMIFS('Population ratios'!$D$7:$D$2010,'Population ratios'!$B$7:$B$2010,'Ratio mapping'!AA$5,'Population ratios'!$C$7:$C$2010,'Ratio mapping'!$A12)/SUMIFS('Population ratios'!$D$7:$D$2010,'Population ratios'!$C$7:$C$2010,'Ratio mapping'!$A12)</f>
        <v>0</v>
      </c>
      <c r="AB12" s="67">
        <f>SUMIFS('Population ratios'!$D$7:$D$2010,'Population ratios'!$B$7:$B$2010,'Ratio mapping'!AB$5,'Population ratios'!$C$7:$C$2010,'Ratio mapping'!$A12)/SUMIFS('Population ratios'!$D$7:$D$2010,'Population ratios'!$C$7:$C$2010,'Ratio mapping'!$A12)</f>
        <v>0</v>
      </c>
      <c r="AC12" s="67">
        <f>SUMIFS('Population ratios'!$D$7:$D$2010,'Population ratios'!$B$7:$B$2010,'Ratio mapping'!AC$5,'Population ratios'!$C$7:$C$2010,'Ratio mapping'!$A12)/SUMIFS('Population ratios'!$D$7:$D$2010,'Population ratios'!$C$7:$C$2010,'Ratio mapping'!$A12)</f>
        <v>0</v>
      </c>
      <c r="AD12" s="67">
        <f>SUMIFS('Population ratios'!$D$7:$D$2010,'Population ratios'!$B$7:$B$2010,'Ratio mapping'!AD$5,'Population ratios'!$C$7:$C$2010,'Ratio mapping'!$A12)/SUMIFS('Population ratios'!$D$7:$D$2010,'Population ratios'!$C$7:$C$2010,'Ratio mapping'!$A12)</f>
        <v>0</v>
      </c>
      <c r="AE12" s="67">
        <f>SUMIFS('Population ratios'!$D$7:$D$2010,'Population ratios'!$B$7:$B$2010,'Ratio mapping'!AE$5,'Population ratios'!$C$7:$C$2010,'Ratio mapping'!$A12)/SUMIFS('Population ratios'!$D$7:$D$2010,'Population ratios'!$C$7:$C$2010,'Ratio mapping'!$A12)</f>
        <v>1</v>
      </c>
    </row>
    <row r="13" spans="1:31" x14ac:dyDescent="0.25">
      <c r="A13" s="37" t="s">
        <v>2104</v>
      </c>
      <c r="B13" s="67">
        <f>SUMIFS('Population ratios'!$D$7:$D$2010,'Population ratios'!$B$7:$B$2010,'Ratio mapping'!B$5,'Population ratios'!$C$7:$C$2010,'Ratio mapping'!$A13)/SUMIFS('Population ratios'!$D$7:$D$2010,'Population ratios'!$C$7:$C$2010,'Ratio mapping'!$A13)</f>
        <v>0</v>
      </c>
      <c r="C13" s="67">
        <f>SUMIFS('Population ratios'!$D$7:$D$2010,'Population ratios'!$B$7:$B$2010,'Ratio mapping'!C$5,'Population ratios'!$C$7:$C$2010,'Ratio mapping'!$A13)/SUMIFS('Population ratios'!$D$7:$D$2010,'Population ratios'!$C$7:$C$2010,'Ratio mapping'!$A13)</f>
        <v>0</v>
      </c>
      <c r="D13" s="67">
        <f>SUMIFS('Population ratios'!$D$7:$D$2010,'Population ratios'!$B$7:$B$2010,'Ratio mapping'!D$5,'Population ratios'!$C$7:$C$2010,'Ratio mapping'!$A13)/SUMIFS('Population ratios'!$D$7:$D$2010,'Population ratios'!$C$7:$C$2010,'Ratio mapping'!$A13)</f>
        <v>0</v>
      </c>
      <c r="E13" s="67">
        <f>SUMIFS('Population ratios'!$D$7:$D$2010,'Population ratios'!$B$7:$B$2010,'Ratio mapping'!E$5,'Population ratios'!$C$7:$C$2010,'Ratio mapping'!$A13)/SUMIFS('Population ratios'!$D$7:$D$2010,'Population ratios'!$C$7:$C$2010,'Ratio mapping'!$A13)</f>
        <v>0</v>
      </c>
      <c r="F13" s="67">
        <f>SUMIFS('Population ratios'!$D$7:$D$2010,'Population ratios'!$B$7:$B$2010,'Ratio mapping'!F$5,'Population ratios'!$C$7:$C$2010,'Ratio mapping'!$A13)/SUMIFS('Population ratios'!$D$7:$D$2010,'Population ratios'!$C$7:$C$2010,'Ratio mapping'!$A13)</f>
        <v>0</v>
      </c>
      <c r="G13" s="67">
        <f>SUMIFS('Population ratios'!$D$7:$D$2010,'Population ratios'!$B$7:$B$2010,'Ratio mapping'!G$5,'Population ratios'!$C$7:$C$2010,'Ratio mapping'!$A13)/SUMIFS('Population ratios'!$D$7:$D$2010,'Population ratios'!$C$7:$C$2010,'Ratio mapping'!$A13)</f>
        <v>0</v>
      </c>
      <c r="H13" s="67">
        <f>SUMIFS('Population ratios'!$D$7:$D$2010,'Population ratios'!$B$7:$B$2010,'Ratio mapping'!H$5,'Population ratios'!$C$7:$C$2010,'Ratio mapping'!$A13)/SUMIFS('Population ratios'!$D$7:$D$2010,'Population ratios'!$C$7:$C$2010,'Ratio mapping'!$A13)</f>
        <v>0</v>
      </c>
      <c r="I13" s="67">
        <f>SUMIFS('Population ratios'!$D$7:$D$2010,'Population ratios'!$B$7:$B$2010,'Ratio mapping'!I$5,'Population ratios'!$C$7:$C$2010,'Ratio mapping'!$A13)/SUMIFS('Population ratios'!$D$7:$D$2010,'Population ratios'!$C$7:$C$2010,'Ratio mapping'!$A13)</f>
        <v>0</v>
      </c>
      <c r="J13" s="67">
        <f>SUMIFS('Population ratios'!$D$7:$D$2010,'Population ratios'!$B$7:$B$2010,'Ratio mapping'!J$5,'Population ratios'!$C$7:$C$2010,'Ratio mapping'!$A13)/SUMIFS('Population ratios'!$D$7:$D$2010,'Population ratios'!$C$7:$C$2010,'Ratio mapping'!$A13)</f>
        <v>0</v>
      </c>
      <c r="K13" s="67">
        <f>SUMIFS('Population ratios'!$D$7:$D$2010,'Population ratios'!$B$7:$B$2010,'Ratio mapping'!K$5,'Population ratios'!$C$7:$C$2010,'Ratio mapping'!$A13)/SUMIFS('Population ratios'!$D$7:$D$2010,'Population ratios'!$C$7:$C$2010,'Ratio mapping'!$A13)</f>
        <v>0</v>
      </c>
      <c r="L13" s="67">
        <f>SUMIFS('Population ratios'!$D$7:$D$2010,'Population ratios'!$B$7:$B$2010,'Ratio mapping'!L$5,'Population ratios'!$C$7:$C$2010,'Ratio mapping'!$A13)/SUMIFS('Population ratios'!$D$7:$D$2010,'Population ratios'!$C$7:$C$2010,'Ratio mapping'!$A13)</f>
        <v>0</v>
      </c>
      <c r="M13" s="67">
        <f>SUMIFS('Population ratios'!$D$7:$D$2010,'Population ratios'!$B$7:$B$2010,'Ratio mapping'!M$5,'Population ratios'!$C$7:$C$2010,'Ratio mapping'!$A13)/SUMIFS('Population ratios'!$D$7:$D$2010,'Population ratios'!$C$7:$C$2010,'Ratio mapping'!$A13)</f>
        <v>0</v>
      </c>
      <c r="N13" s="67">
        <f>SUMIFS('Population ratios'!$D$7:$D$2010,'Population ratios'!$B$7:$B$2010,'Ratio mapping'!N$5,'Population ratios'!$C$7:$C$2010,'Ratio mapping'!$A13)/SUMIFS('Population ratios'!$D$7:$D$2010,'Population ratios'!$C$7:$C$2010,'Ratio mapping'!$A13)</f>
        <v>0</v>
      </c>
      <c r="O13" s="67">
        <f>SUMIFS('Population ratios'!$D$7:$D$2010,'Population ratios'!$B$7:$B$2010,'Ratio mapping'!O$5,'Population ratios'!$C$7:$C$2010,'Ratio mapping'!$A13)/SUMIFS('Population ratios'!$D$7:$D$2010,'Population ratios'!$C$7:$C$2010,'Ratio mapping'!$A13)</f>
        <v>0</v>
      </c>
      <c r="P13" s="67">
        <f>SUMIFS('Population ratios'!$D$7:$D$2010,'Population ratios'!$B$7:$B$2010,'Ratio mapping'!P$5,'Population ratios'!$C$7:$C$2010,'Ratio mapping'!$A13)/SUMIFS('Population ratios'!$D$7:$D$2010,'Population ratios'!$C$7:$C$2010,'Ratio mapping'!$A13)</f>
        <v>0</v>
      </c>
      <c r="Q13" s="67">
        <f>SUMIFS('Population ratios'!$D$7:$D$2010,'Population ratios'!$B$7:$B$2010,'Ratio mapping'!Q$5,'Population ratios'!$C$7:$C$2010,'Ratio mapping'!$A13)/SUMIFS('Population ratios'!$D$7:$D$2010,'Population ratios'!$C$7:$C$2010,'Ratio mapping'!$A13)</f>
        <v>0</v>
      </c>
      <c r="R13" s="67">
        <f>SUMIFS('Population ratios'!$D$7:$D$2010,'Population ratios'!$B$7:$B$2010,'Ratio mapping'!R$5,'Population ratios'!$C$7:$C$2010,'Ratio mapping'!$A13)/SUMIFS('Population ratios'!$D$7:$D$2010,'Population ratios'!$C$7:$C$2010,'Ratio mapping'!$A13)</f>
        <v>1</v>
      </c>
      <c r="S13" s="67">
        <f>SUMIFS('Population ratios'!$D$7:$D$2010,'Population ratios'!$B$7:$B$2010,'Ratio mapping'!S$5,'Population ratios'!$C$7:$C$2010,'Ratio mapping'!$A13)/SUMIFS('Population ratios'!$D$7:$D$2010,'Population ratios'!$C$7:$C$2010,'Ratio mapping'!$A13)</f>
        <v>0</v>
      </c>
      <c r="T13" s="67">
        <f>SUMIFS('Population ratios'!$D$7:$D$2010,'Population ratios'!$B$7:$B$2010,'Ratio mapping'!T$5,'Population ratios'!$C$7:$C$2010,'Ratio mapping'!$A13)/SUMIFS('Population ratios'!$D$7:$D$2010,'Population ratios'!$C$7:$C$2010,'Ratio mapping'!$A13)</f>
        <v>0</v>
      </c>
      <c r="U13" s="67">
        <f>SUMIFS('Population ratios'!$D$7:$D$2010,'Population ratios'!$B$7:$B$2010,'Ratio mapping'!U$5,'Population ratios'!$C$7:$C$2010,'Ratio mapping'!$A13)/SUMIFS('Population ratios'!$D$7:$D$2010,'Population ratios'!$C$7:$C$2010,'Ratio mapping'!$A13)</f>
        <v>0</v>
      </c>
      <c r="V13" s="67">
        <f>SUMIFS('Population ratios'!$D$7:$D$2010,'Population ratios'!$B$7:$B$2010,'Ratio mapping'!V$5,'Population ratios'!$C$7:$C$2010,'Ratio mapping'!$A13)/SUMIFS('Population ratios'!$D$7:$D$2010,'Population ratios'!$C$7:$C$2010,'Ratio mapping'!$A13)</f>
        <v>0</v>
      </c>
      <c r="W13" s="67">
        <f>SUMIFS('Population ratios'!$D$7:$D$2010,'Population ratios'!$B$7:$B$2010,'Ratio mapping'!W$5,'Population ratios'!$C$7:$C$2010,'Ratio mapping'!$A13)/SUMIFS('Population ratios'!$D$7:$D$2010,'Population ratios'!$C$7:$C$2010,'Ratio mapping'!$A13)</f>
        <v>0</v>
      </c>
      <c r="X13" s="67">
        <f>SUMIFS('Population ratios'!$D$7:$D$2010,'Population ratios'!$B$7:$B$2010,'Ratio mapping'!X$5,'Population ratios'!$C$7:$C$2010,'Ratio mapping'!$A13)/SUMIFS('Population ratios'!$D$7:$D$2010,'Population ratios'!$C$7:$C$2010,'Ratio mapping'!$A13)</f>
        <v>0</v>
      </c>
      <c r="Y13" s="67">
        <f>SUMIFS('Population ratios'!$D$7:$D$2010,'Population ratios'!$B$7:$B$2010,'Ratio mapping'!Y$5,'Population ratios'!$C$7:$C$2010,'Ratio mapping'!$A13)/SUMIFS('Population ratios'!$D$7:$D$2010,'Population ratios'!$C$7:$C$2010,'Ratio mapping'!$A13)</f>
        <v>0</v>
      </c>
      <c r="Z13" s="67">
        <f>SUMIFS('Population ratios'!$D$7:$D$2010,'Population ratios'!$B$7:$B$2010,'Ratio mapping'!Z$5,'Population ratios'!$C$7:$C$2010,'Ratio mapping'!$A13)/SUMIFS('Population ratios'!$D$7:$D$2010,'Population ratios'!$C$7:$C$2010,'Ratio mapping'!$A13)</f>
        <v>0</v>
      </c>
      <c r="AA13" s="67">
        <f>SUMIFS('Population ratios'!$D$7:$D$2010,'Population ratios'!$B$7:$B$2010,'Ratio mapping'!AA$5,'Population ratios'!$C$7:$C$2010,'Ratio mapping'!$A13)/SUMIFS('Population ratios'!$D$7:$D$2010,'Population ratios'!$C$7:$C$2010,'Ratio mapping'!$A13)</f>
        <v>0</v>
      </c>
      <c r="AB13" s="67">
        <f>SUMIFS('Population ratios'!$D$7:$D$2010,'Population ratios'!$B$7:$B$2010,'Ratio mapping'!AB$5,'Population ratios'!$C$7:$C$2010,'Ratio mapping'!$A13)/SUMIFS('Population ratios'!$D$7:$D$2010,'Population ratios'!$C$7:$C$2010,'Ratio mapping'!$A13)</f>
        <v>0</v>
      </c>
      <c r="AC13" s="67">
        <f>SUMIFS('Population ratios'!$D$7:$D$2010,'Population ratios'!$B$7:$B$2010,'Ratio mapping'!AC$5,'Population ratios'!$C$7:$C$2010,'Ratio mapping'!$A13)/SUMIFS('Population ratios'!$D$7:$D$2010,'Population ratios'!$C$7:$C$2010,'Ratio mapping'!$A13)</f>
        <v>0</v>
      </c>
      <c r="AD13" s="67">
        <f>SUMIFS('Population ratios'!$D$7:$D$2010,'Population ratios'!$B$7:$B$2010,'Ratio mapping'!AD$5,'Population ratios'!$C$7:$C$2010,'Ratio mapping'!$A13)/SUMIFS('Population ratios'!$D$7:$D$2010,'Population ratios'!$C$7:$C$2010,'Ratio mapping'!$A13)</f>
        <v>0</v>
      </c>
      <c r="AE13" s="67">
        <f>SUMIFS('Population ratios'!$D$7:$D$2010,'Population ratios'!$B$7:$B$2010,'Ratio mapping'!AE$5,'Population ratios'!$C$7:$C$2010,'Ratio mapping'!$A13)/SUMIFS('Population ratios'!$D$7:$D$2010,'Population ratios'!$C$7:$C$2010,'Ratio mapping'!$A13)</f>
        <v>0</v>
      </c>
    </row>
    <row r="14" spans="1:31" x14ac:dyDescent="0.25">
      <c r="A14" s="37" t="s">
        <v>2115</v>
      </c>
      <c r="B14" s="67">
        <f>SUMIFS('Population ratios'!$D$7:$D$2010,'Population ratios'!$B$7:$B$2010,'Ratio mapping'!B$5,'Population ratios'!$C$7:$C$2010,'Ratio mapping'!$A14)/SUMIFS('Population ratios'!$D$7:$D$2010,'Population ratios'!$C$7:$C$2010,'Ratio mapping'!$A14)</f>
        <v>0</v>
      </c>
      <c r="C14" s="67">
        <f>SUMIFS('Population ratios'!$D$7:$D$2010,'Population ratios'!$B$7:$B$2010,'Ratio mapping'!C$5,'Population ratios'!$C$7:$C$2010,'Ratio mapping'!$A14)/SUMIFS('Population ratios'!$D$7:$D$2010,'Population ratios'!$C$7:$C$2010,'Ratio mapping'!$A14)</f>
        <v>0</v>
      </c>
      <c r="D14" s="67">
        <f>SUMIFS('Population ratios'!$D$7:$D$2010,'Population ratios'!$B$7:$B$2010,'Ratio mapping'!D$5,'Population ratios'!$C$7:$C$2010,'Ratio mapping'!$A14)/SUMIFS('Population ratios'!$D$7:$D$2010,'Population ratios'!$C$7:$C$2010,'Ratio mapping'!$A14)</f>
        <v>0</v>
      </c>
      <c r="E14" s="67">
        <f>SUMIFS('Population ratios'!$D$7:$D$2010,'Population ratios'!$B$7:$B$2010,'Ratio mapping'!E$5,'Population ratios'!$C$7:$C$2010,'Ratio mapping'!$A14)/SUMIFS('Population ratios'!$D$7:$D$2010,'Population ratios'!$C$7:$C$2010,'Ratio mapping'!$A14)</f>
        <v>0</v>
      </c>
      <c r="F14" s="67">
        <f>SUMIFS('Population ratios'!$D$7:$D$2010,'Population ratios'!$B$7:$B$2010,'Ratio mapping'!F$5,'Population ratios'!$C$7:$C$2010,'Ratio mapping'!$A14)/SUMIFS('Population ratios'!$D$7:$D$2010,'Population ratios'!$C$7:$C$2010,'Ratio mapping'!$A14)</f>
        <v>0</v>
      </c>
      <c r="G14" s="67">
        <f>SUMIFS('Population ratios'!$D$7:$D$2010,'Population ratios'!$B$7:$B$2010,'Ratio mapping'!G$5,'Population ratios'!$C$7:$C$2010,'Ratio mapping'!$A14)/SUMIFS('Population ratios'!$D$7:$D$2010,'Population ratios'!$C$7:$C$2010,'Ratio mapping'!$A14)</f>
        <v>0</v>
      </c>
      <c r="H14" s="67">
        <f>SUMIFS('Population ratios'!$D$7:$D$2010,'Population ratios'!$B$7:$B$2010,'Ratio mapping'!H$5,'Population ratios'!$C$7:$C$2010,'Ratio mapping'!$A14)/SUMIFS('Population ratios'!$D$7:$D$2010,'Population ratios'!$C$7:$C$2010,'Ratio mapping'!$A14)</f>
        <v>0</v>
      </c>
      <c r="I14" s="67">
        <f>SUMIFS('Population ratios'!$D$7:$D$2010,'Population ratios'!$B$7:$B$2010,'Ratio mapping'!I$5,'Population ratios'!$C$7:$C$2010,'Ratio mapping'!$A14)/SUMIFS('Population ratios'!$D$7:$D$2010,'Population ratios'!$C$7:$C$2010,'Ratio mapping'!$A14)</f>
        <v>0</v>
      </c>
      <c r="J14" s="67">
        <f>SUMIFS('Population ratios'!$D$7:$D$2010,'Population ratios'!$B$7:$B$2010,'Ratio mapping'!J$5,'Population ratios'!$C$7:$C$2010,'Ratio mapping'!$A14)/SUMIFS('Population ratios'!$D$7:$D$2010,'Population ratios'!$C$7:$C$2010,'Ratio mapping'!$A14)</f>
        <v>0</v>
      </c>
      <c r="K14" s="67">
        <f>SUMIFS('Population ratios'!$D$7:$D$2010,'Population ratios'!$B$7:$B$2010,'Ratio mapping'!K$5,'Population ratios'!$C$7:$C$2010,'Ratio mapping'!$A14)/SUMIFS('Population ratios'!$D$7:$D$2010,'Population ratios'!$C$7:$C$2010,'Ratio mapping'!$A14)</f>
        <v>0</v>
      </c>
      <c r="L14" s="67">
        <f>SUMIFS('Population ratios'!$D$7:$D$2010,'Population ratios'!$B$7:$B$2010,'Ratio mapping'!L$5,'Population ratios'!$C$7:$C$2010,'Ratio mapping'!$A14)/SUMIFS('Population ratios'!$D$7:$D$2010,'Population ratios'!$C$7:$C$2010,'Ratio mapping'!$A14)</f>
        <v>0</v>
      </c>
      <c r="M14" s="67">
        <f>SUMIFS('Population ratios'!$D$7:$D$2010,'Population ratios'!$B$7:$B$2010,'Ratio mapping'!M$5,'Population ratios'!$C$7:$C$2010,'Ratio mapping'!$A14)/SUMIFS('Population ratios'!$D$7:$D$2010,'Population ratios'!$C$7:$C$2010,'Ratio mapping'!$A14)</f>
        <v>0</v>
      </c>
      <c r="N14" s="67">
        <f>SUMIFS('Population ratios'!$D$7:$D$2010,'Population ratios'!$B$7:$B$2010,'Ratio mapping'!N$5,'Population ratios'!$C$7:$C$2010,'Ratio mapping'!$A14)/SUMIFS('Population ratios'!$D$7:$D$2010,'Population ratios'!$C$7:$C$2010,'Ratio mapping'!$A14)</f>
        <v>0</v>
      </c>
      <c r="O14" s="67">
        <f>SUMIFS('Population ratios'!$D$7:$D$2010,'Population ratios'!$B$7:$B$2010,'Ratio mapping'!O$5,'Population ratios'!$C$7:$C$2010,'Ratio mapping'!$A14)/SUMIFS('Population ratios'!$D$7:$D$2010,'Population ratios'!$C$7:$C$2010,'Ratio mapping'!$A14)</f>
        <v>0</v>
      </c>
      <c r="P14" s="67">
        <f>SUMIFS('Population ratios'!$D$7:$D$2010,'Population ratios'!$B$7:$B$2010,'Ratio mapping'!P$5,'Population ratios'!$C$7:$C$2010,'Ratio mapping'!$A14)/SUMIFS('Population ratios'!$D$7:$D$2010,'Population ratios'!$C$7:$C$2010,'Ratio mapping'!$A14)</f>
        <v>0</v>
      </c>
      <c r="Q14" s="67">
        <f>SUMIFS('Population ratios'!$D$7:$D$2010,'Population ratios'!$B$7:$B$2010,'Ratio mapping'!Q$5,'Population ratios'!$C$7:$C$2010,'Ratio mapping'!$A14)/SUMIFS('Population ratios'!$D$7:$D$2010,'Population ratios'!$C$7:$C$2010,'Ratio mapping'!$A14)</f>
        <v>0</v>
      </c>
      <c r="R14" s="67">
        <f>SUMIFS('Population ratios'!$D$7:$D$2010,'Population ratios'!$B$7:$B$2010,'Ratio mapping'!R$5,'Population ratios'!$C$7:$C$2010,'Ratio mapping'!$A14)/SUMIFS('Population ratios'!$D$7:$D$2010,'Population ratios'!$C$7:$C$2010,'Ratio mapping'!$A14)</f>
        <v>0</v>
      </c>
      <c r="S14" s="67">
        <f>SUMIFS('Population ratios'!$D$7:$D$2010,'Population ratios'!$B$7:$B$2010,'Ratio mapping'!S$5,'Population ratios'!$C$7:$C$2010,'Ratio mapping'!$A14)/SUMIFS('Population ratios'!$D$7:$D$2010,'Population ratios'!$C$7:$C$2010,'Ratio mapping'!$A14)</f>
        <v>0.95909090909090911</v>
      </c>
      <c r="T14" s="67">
        <f>SUMIFS('Population ratios'!$D$7:$D$2010,'Population ratios'!$B$7:$B$2010,'Ratio mapping'!T$5,'Population ratios'!$C$7:$C$2010,'Ratio mapping'!$A14)/SUMIFS('Population ratios'!$D$7:$D$2010,'Population ratios'!$C$7:$C$2010,'Ratio mapping'!$A14)</f>
        <v>0</v>
      </c>
      <c r="U14" s="67">
        <f>SUMIFS('Population ratios'!$D$7:$D$2010,'Population ratios'!$B$7:$B$2010,'Ratio mapping'!U$5,'Population ratios'!$C$7:$C$2010,'Ratio mapping'!$A14)/SUMIFS('Population ratios'!$D$7:$D$2010,'Population ratios'!$C$7:$C$2010,'Ratio mapping'!$A14)</f>
        <v>0</v>
      </c>
      <c r="V14" s="67">
        <f>SUMIFS('Population ratios'!$D$7:$D$2010,'Population ratios'!$B$7:$B$2010,'Ratio mapping'!V$5,'Population ratios'!$C$7:$C$2010,'Ratio mapping'!$A14)/SUMIFS('Population ratios'!$D$7:$D$2010,'Population ratios'!$C$7:$C$2010,'Ratio mapping'!$A14)</f>
        <v>0</v>
      </c>
      <c r="W14" s="67">
        <f>SUMIFS('Population ratios'!$D$7:$D$2010,'Population ratios'!$B$7:$B$2010,'Ratio mapping'!W$5,'Population ratios'!$C$7:$C$2010,'Ratio mapping'!$A14)/SUMIFS('Population ratios'!$D$7:$D$2010,'Population ratios'!$C$7:$C$2010,'Ratio mapping'!$A14)</f>
        <v>4.0909090909090909E-2</v>
      </c>
      <c r="X14" s="67">
        <f>SUMIFS('Population ratios'!$D$7:$D$2010,'Population ratios'!$B$7:$B$2010,'Ratio mapping'!X$5,'Population ratios'!$C$7:$C$2010,'Ratio mapping'!$A14)/SUMIFS('Population ratios'!$D$7:$D$2010,'Population ratios'!$C$7:$C$2010,'Ratio mapping'!$A14)</f>
        <v>0</v>
      </c>
      <c r="Y14" s="67">
        <f>SUMIFS('Population ratios'!$D$7:$D$2010,'Population ratios'!$B$7:$B$2010,'Ratio mapping'!Y$5,'Population ratios'!$C$7:$C$2010,'Ratio mapping'!$A14)/SUMIFS('Population ratios'!$D$7:$D$2010,'Population ratios'!$C$7:$C$2010,'Ratio mapping'!$A14)</f>
        <v>0</v>
      </c>
      <c r="Z14" s="67">
        <f>SUMIFS('Population ratios'!$D$7:$D$2010,'Population ratios'!$B$7:$B$2010,'Ratio mapping'!Z$5,'Population ratios'!$C$7:$C$2010,'Ratio mapping'!$A14)/SUMIFS('Population ratios'!$D$7:$D$2010,'Population ratios'!$C$7:$C$2010,'Ratio mapping'!$A14)</f>
        <v>0</v>
      </c>
      <c r="AA14" s="67">
        <f>SUMIFS('Population ratios'!$D$7:$D$2010,'Population ratios'!$B$7:$B$2010,'Ratio mapping'!AA$5,'Population ratios'!$C$7:$C$2010,'Ratio mapping'!$A14)/SUMIFS('Population ratios'!$D$7:$D$2010,'Population ratios'!$C$7:$C$2010,'Ratio mapping'!$A14)</f>
        <v>0</v>
      </c>
      <c r="AB14" s="67">
        <f>SUMIFS('Population ratios'!$D$7:$D$2010,'Population ratios'!$B$7:$B$2010,'Ratio mapping'!AB$5,'Population ratios'!$C$7:$C$2010,'Ratio mapping'!$A14)/SUMIFS('Population ratios'!$D$7:$D$2010,'Population ratios'!$C$7:$C$2010,'Ratio mapping'!$A14)</f>
        <v>0</v>
      </c>
      <c r="AC14" s="67">
        <f>SUMIFS('Population ratios'!$D$7:$D$2010,'Population ratios'!$B$7:$B$2010,'Ratio mapping'!AC$5,'Population ratios'!$C$7:$C$2010,'Ratio mapping'!$A14)/SUMIFS('Population ratios'!$D$7:$D$2010,'Population ratios'!$C$7:$C$2010,'Ratio mapping'!$A14)</f>
        <v>0</v>
      </c>
      <c r="AD14" s="67">
        <f>SUMIFS('Population ratios'!$D$7:$D$2010,'Population ratios'!$B$7:$B$2010,'Ratio mapping'!AD$5,'Population ratios'!$C$7:$C$2010,'Ratio mapping'!$A14)/SUMIFS('Population ratios'!$D$7:$D$2010,'Population ratios'!$C$7:$C$2010,'Ratio mapping'!$A14)</f>
        <v>0</v>
      </c>
      <c r="AE14" s="67">
        <f>SUMIFS('Population ratios'!$D$7:$D$2010,'Population ratios'!$B$7:$B$2010,'Ratio mapping'!AE$5,'Population ratios'!$C$7:$C$2010,'Ratio mapping'!$A14)/SUMIFS('Population ratios'!$D$7:$D$2010,'Population ratios'!$C$7:$C$2010,'Ratio mapping'!$A14)</f>
        <v>0</v>
      </c>
    </row>
    <row r="15" spans="1:31" x14ac:dyDescent="0.25">
      <c r="A15" s="37" t="s">
        <v>2114</v>
      </c>
      <c r="B15" s="67">
        <f>SUMIFS('Population ratios'!$D$7:$D$2010,'Population ratios'!$B$7:$B$2010,'Ratio mapping'!B$5,'Population ratios'!$C$7:$C$2010,'Ratio mapping'!$A15)/SUMIFS('Population ratios'!$D$7:$D$2010,'Population ratios'!$C$7:$C$2010,'Ratio mapping'!$A15)</f>
        <v>0</v>
      </c>
      <c r="C15" s="67">
        <f>SUMIFS('Population ratios'!$D$7:$D$2010,'Population ratios'!$B$7:$B$2010,'Ratio mapping'!C$5,'Population ratios'!$C$7:$C$2010,'Ratio mapping'!$A15)/SUMIFS('Population ratios'!$D$7:$D$2010,'Population ratios'!$C$7:$C$2010,'Ratio mapping'!$A15)</f>
        <v>0.9597643228157221</v>
      </c>
      <c r="D15" s="67">
        <f>SUMIFS('Population ratios'!$D$7:$D$2010,'Population ratios'!$B$7:$B$2010,'Ratio mapping'!D$5,'Population ratios'!$C$7:$C$2010,'Ratio mapping'!$A15)/SUMIFS('Population ratios'!$D$7:$D$2010,'Population ratios'!$C$7:$C$2010,'Ratio mapping'!$A15)</f>
        <v>0</v>
      </c>
      <c r="E15" s="67">
        <f>SUMIFS('Population ratios'!$D$7:$D$2010,'Population ratios'!$B$7:$B$2010,'Ratio mapping'!E$5,'Population ratios'!$C$7:$C$2010,'Ratio mapping'!$A15)/SUMIFS('Population ratios'!$D$7:$D$2010,'Population ratios'!$C$7:$C$2010,'Ratio mapping'!$A15)</f>
        <v>0</v>
      </c>
      <c r="F15" s="67">
        <f>SUMIFS('Population ratios'!$D$7:$D$2010,'Population ratios'!$B$7:$B$2010,'Ratio mapping'!F$5,'Population ratios'!$C$7:$C$2010,'Ratio mapping'!$A15)/SUMIFS('Population ratios'!$D$7:$D$2010,'Population ratios'!$C$7:$C$2010,'Ratio mapping'!$A15)</f>
        <v>0</v>
      </c>
      <c r="G15" s="67">
        <f>SUMIFS('Population ratios'!$D$7:$D$2010,'Population ratios'!$B$7:$B$2010,'Ratio mapping'!G$5,'Population ratios'!$C$7:$C$2010,'Ratio mapping'!$A15)/SUMIFS('Population ratios'!$D$7:$D$2010,'Population ratios'!$C$7:$C$2010,'Ratio mapping'!$A15)</f>
        <v>0</v>
      </c>
      <c r="H15" s="67">
        <f>SUMIFS('Population ratios'!$D$7:$D$2010,'Population ratios'!$B$7:$B$2010,'Ratio mapping'!H$5,'Population ratios'!$C$7:$C$2010,'Ratio mapping'!$A15)/SUMIFS('Population ratios'!$D$7:$D$2010,'Population ratios'!$C$7:$C$2010,'Ratio mapping'!$A15)</f>
        <v>0</v>
      </c>
      <c r="I15" s="67">
        <f>SUMIFS('Population ratios'!$D$7:$D$2010,'Population ratios'!$B$7:$B$2010,'Ratio mapping'!I$5,'Population ratios'!$C$7:$C$2010,'Ratio mapping'!$A15)/SUMIFS('Population ratios'!$D$7:$D$2010,'Population ratios'!$C$7:$C$2010,'Ratio mapping'!$A15)</f>
        <v>0</v>
      </c>
      <c r="J15" s="67">
        <f>SUMIFS('Population ratios'!$D$7:$D$2010,'Population ratios'!$B$7:$B$2010,'Ratio mapping'!J$5,'Population ratios'!$C$7:$C$2010,'Ratio mapping'!$A15)/SUMIFS('Population ratios'!$D$7:$D$2010,'Population ratios'!$C$7:$C$2010,'Ratio mapping'!$A15)</f>
        <v>0</v>
      </c>
      <c r="K15" s="67">
        <f>SUMIFS('Population ratios'!$D$7:$D$2010,'Population ratios'!$B$7:$B$2010,'Ratio mapping'!K$5,'Population ratios'!$C$7:$C$2010,'Ratio mapping'!$A15)/SUMIFS('Population ratios'!$D$7:$D$2010,'Population ratios'!$C$7:$C$2010,'Ratio mapping'!$A15)</f>
        <v>0</v>
      </c>
      <c r="L15" s="67">
        <f>SUMIFS('Population ratios'!$D$7:$D$2010,'Population ratios'!$B$7:$B$2010,'Ratio mapping'!L$5,'Population ratios'!$C$7:$C$2010,'Ratio mapping'!$A15)/SUMIFS('Population ratios'!$D$7:$D$2010,'Population ratios'!$C$7:$C$2010,'Ratio mapping'!$A15)</f>
        <v>0</v>
      </c>
      <c r="M15" s="67">
        <f>SUMIFS('Population ratios'!$D$7:$D$2010,'Population ratios'!$B$7:$B$2010,'Ratio mapping'!M$5,'Population ratios'!$C$7:$C$2010,'Ratio mapping'!$A15)/SUMIFS('Population ratios'!$D$7:$D$2010,'Population ratios'!$C$7:$C$2010,'Ratio mapping'!$A15)</f>
        <v>0</v>
      </c>
      <c r="N15" s="67">
        <f>SUMIFS('Population ratios'!$D$7:$D$2010,'Population ratios'!$B$7:$B$2010,'Ratio mapping'!N$5,'Population ratios'!$C$7:$C$2010,'Ratio mapping'!$A15)/SUMIFS('Population ratios'!$D$7:$D$2010,'Population ratios'!$C$7:$C$2010,'Ratio mapping'!$A15)</f>
        <v>0</v>
      </c>
      <c r="O15" s="67">
        <f>SUMIFS('Population ratios'!$D$7:$D$2010,'Population ratios'!$B$7:$B$2010,'Ratio mapping'!O$5,'Population ratios'!$C$7:$C$2010,'Ratio mapping'!$A15)/SUMIFS('Population ratios'!$D$7:$D$2010,'Population ratios'!$C$7:$C$2010,'Ratio mapping'!$A15)</f>
        <v>0</v>
      </c>
      <c r="P15" s="67">
        <f>SUMIFS('Population ratios'!$D$7:$D$2010,'Population ratios'!$B$7:$B$2010,'Ratio mapping'!P$5,'Population ratios'!$C$7:$C$2010,'Ratio mapping'!$A15)/SUMIFS('Population ratios'!$D$7:$D$2010,'Population ratios'!$C$7:$C$2010,'Ratio mapping'!$A15)</f>
        <v>0</v>
      </c>
      <c r="Q15" s="67">
        <f>SUMIFS('Population ratios'!$D$7:$D$2010,'Population ratios'!$B$7:$B$2010,'Ratio mapping'!Q$5,'Population ratios'!$C$7:$C$2010,'Ratio mapping'!$A15)/SUMIFS('Population ratios'!$D$7:$D$2010,'Population ratios'!$C$7:$C$2010,'Ratio mapping'!$A15)</f>
        <v>0</v>
      </c>
      <c r="R15" s="67">
        <f>SUMIFS('Population ratios'!$D$7:$D$2010,'Population ratios'!$B$7:$B$2010,'Ratio mapping'!R$5,'Population ratios'!$C$7:$C$2010,'Ratio mapping'!$A15)/SUMIFS('Population ratios'!$D$7:$D$2010,'Population ratios'!$C$7:$C$2010,'Ratio mapping'!$A15)</f>
        <v>0</v>
      </c>
      <c r="S15" s="67">
        <f>SUMIFS('Population ratios'!$D$7:$D$2010,'Population ratios'!$B$7:$B$2010,'Ratio mapping'!S$5,'Population ratios'!$C$7:$C$2010,'Ratio mapping'!$A15)/SUMIFS('Population ratios'!$D$7:$D$2010,'Population ratios'!$C$7:$C$2010,'Ratio mapping'!$A15)</f>
        <v>4.0235677184277854E-2</v>
      </c>
      <c r="T15" s="67">
        <f>SUMIFS('Population ratios'!$D$7:$D$2010,'Population ratios'!$B$7:$B$2010,'Ratio mapping'!T$5,'Population ratios'!$C$7:$C$2010,'Ratio mapping'!$A15)/SUMIFS('Population ratios'!$D$7:$D$2010,'Population ratios'!$C$7:$C$2010,'Ratio mapping'!$A15)</f>
        <v>0</v>
      </c>
      <c r="U15" s="67">
        <f>SUMIFS('Population ratios'!$D$7:$D$2010,'Population ratios'!$B$7:$B$2010,'Ratio mapping'!U$5,'Population ratios'!$C$7:$C$2010,'Ratio mapping'!$A15)/SUMIFS('Population ratios'!$D$7:$D$2010,'Population ratios'!$C$7:$C$2010,'Ratio mapping'!$A15)</f>
        <v>0</v>
      </c>
      <c r="V15" s="67">
        <f>SUMIFS('Population ratios'!$D$7:$D$2010,'Population ratios'!$B$7:$B$2010,'Ratio mapping'!V$5,'Population ratios'!$C$7:$C$2010,'Ratio mapping'!$A15)/SUMIFS('Population ratios'!$D$7:$D$2010,'Population ratios'!$C$7:$C$2010,'Ratio mapping'!$A15)</f>
        <v>0</v>
      </c>
      <c r="W15" s="67">
        <f>SUMIFS('Population ratios'!$D$7:$D$2010,'Population ratios'!$B$7:$B$2010,'Ratio mapping'!W$5,'Population ratios'!$C$7:$C$2010,'Ratio mapping'!$A15)/SUMIFS('Population ratios'!$D$7:$D$2010,'Population ratios'!$C$7:$C$2010,'Ratio mapping'!$A15)</f>
        <v>0</v>
      </c>
      <c r="X15" s="67">
        <f>SUMIFS('Population ratios'!$D$7:$D$2010,'Population ratios'!$B$7:$B$2010,'Ratio mapping'!X$5,'Population ratios'!$C$7:$C$2010,'Ratio mapping'!$A15)/SUMIFS('Population ratios'!$D$7:$D$2010,'Population ratios'!$C$7:$C$2010,'Ratio mapping'!$A15)</f>
        <v>0</v>
      </c>
      <c r="Y15" s="67">
        <f>SUMIFS('Population ratios'!$D$7:$D$2010,'Population ratios'!$B$7:$B$2010,'Ratio mapping'!Y$5,'Population ratios'!$C$7:$C$2010,'Ratio mapping'!$A15)/SUMIFS('Population ratios'!$D$7:$D$2010,'Population ratios'!$C$7:$C$2010,'Ratio mapping'!$A15)</f>
        <v>0</v>
      </c>
      <c r="Z15" s="67">
        <f>SUMIFS('Population ratios'!$D$7:$D$2010,'Population ratios'!$B$7:$B$2010,'Ratio mapping'!Z$5,'Population ratios'!$C$7:$C$2010,'Ratio mapping'!$A15)/SUMIFS('Population ratios'!$D$7:$D$2010,'Population ratios'!$C$7:$C$2010,'Ratio mapping'!$A15)</f>
        <v>0</v>
      </c>
      <c r="AA15" s="67">
        <f>SUMIFS('Population ratios'!$D$7:$D$2010,'Population ratios'!$B$7:$B$2010,'Ratio mapping'!AA$5,'Population ratios'!$C$7:$C$2010,'Ratio mapping'!$A15)/SUMIFS('Population ratios'!$D$7:$D$2010,'Population ratios'!$C$7:$C$2010,'Ratio mapping'!$A15)</f>
        <v>0</v>
      </c>
      <c r="AB15" s="67">
        <f>SUMIFS('Population ratios'!$D$7:$D$2010,'Population ratios'!$B$7:$B$2010,'Ratio mapping'!AB$5,'Population ratios'!$C$7:$C$2010,'Ratio mapping'!$A15)/SUMIFS('Population ratios'!$D$7:$D$2010,'Population ratios'!$C$7:$C$2010,'Ratio mapping'!$A15)</f>
        <v>0</v>
      </c>
      <c r="AC15" s="67">
        <f>SUMIFS('Population ratios'!$D$7:$D$2010,'Population ratios'!$B$7:$B$2010,'Ratio mapping'!AC$5,'Population ratios'!$C$7:$C$2010,'Ratio mapping'!$A15)/SUMIFS('Population ratios'!$D$7:$D$2010,'Population ratios'!$C$7:$C$2010,'Ratio mapping'!$A15)</f>
        <v>0</v>
      </c>
      <c r="AD15" s="67">
        <f>SUMIFS('Population ratios'!$D$7:$D$2010,'Population ratios'!$B$7:$B$2010,'Ratio mapping'!AD$5,'Population ratios'!$C$7:$C$2010,'Ratio mapping'!$A15)/SUMIFS('Population ratios'!$D$7:$D$2010,'Population ratios'!$C$7:$C$2010,'Ratio mapping'!$A15)</f>
        <v>0</v>
      </c>
      <c r="AE15" s="67">
        <f>SUMIFS('Population ratios'!$D$7:$D$2010,'Population ratios'!$B$7:$B$2010,'Ratio mapping'!AE$5,'Population ratios'!$C$7:$C$2010,'Ratio mapping'!$A15)/SUMIFS('Population ratios'!$D$7:$D$2010,'Population ratios'!$C$7:$C$2010,'Ratio mapping'!$A15)</f>
        <v>0</v>
      </c>
    </row>
    <row r="16" spans="1:31" x14ac:dyDescent="0.25">
      <c r="A16" s="37" t="s">
        <v>2051</v>
      </c>
      <c r="B16" s="67">
        <f>SUMIFS('Population ratios'!$D$7:$D$2010,'Population ratios'!$B$7:$B$2010,'Ratio mapping'!B$5,'Population ratios'!$C$7:$C$2010,'Ratio mapping'!$A16)/SUMIFS('Population ratios'!$D$7:$D$2010,'Population ratios'!$C$7:$C$2010,'Ratio mapping'!$A16)</f>
        <v>0</v>
      </c>
      <c r="C16" s="67">
        <f>SUMIFS('Population ratios'!$D$7:$D$2010,'Population ratios'!$B$7:$B$2010,'Ratio mapping'!C$5,'Population ratios'!$C$7:$C$2010,'Ratio mapping'!$A16)/SUMIFS('Population ratios'!$D$7:$D$2010,'Population ratios'!$C$7:$C$2010,'Ratio mapping'!$A16)</f>
        <v>0</v>
      </c>
      <c r="D16" s="67">
        <f>SUMIFS('Population ratios'!$D$7:$D$2010,'Population ratios'!$B$7:$B$2010,'Ratio mapping'!D$5,'Population ratios'!$C$7:$C$2010,'Ratio mapping'!$A16)/SUMIFS('Population ratios'!$D$7:$D$2010,'Population ratios'!$C$7:$C$2010,'Ratio mapping'!$A16)</f>
        <v>0</v>
      </c>
      <c r="E16" s="67">
        <f>SUMIFS('Population ratios'!$D$7:$D$2010,'Population ratios'!$B$7:$B$2010,'Ratio mapping'!E$5,'Population ratios'!$C$7:$C$2010,'Ratio mapping'!$A16)/SUMIFS('Population ratios'!$D$7:$D$2010,'Population ratios'!$C$7:$C$2010,'Ratio mapping'!$A16)</f>
        <v>0</v>
      </c>
      <c r="F16" s="67">
        <f>SUMIFS('Population ratios'!$D$7:$D$2010,'Population ratios'!$B$7:$B$2010,'Ratio mapping'!F$5,'Population ratios'!$C$7:$C$2010,'Ratio mapping'!$A16)/SUMIFS('Population ratios'!$D$7:$D$2010,'Population ratios'!$C$7:$C$2010,'Ratio mapping'!$A16)</f>
        <v>0</v>
      </c>
      <c r="G16" s="67">
        <f>SUMIFS('Population ratios'!$D$7:$D$2010,'Population ratios'!$B$7:$B$2010,'Ratio mapping'!G$5,'Population ratios'!$C$7:$C$2010,'Ratio mapping'!$A16)/SUMIFS('Population ratios'!$D$7:$D$2010,'Population ratios'!$C$7:$C$2010,'Ratio mapping'!$A16)</f>
        <v>0</v>
      </c>
      <c r="H16" s="67">
        <f>SUMIFS('Population ratios'!$D$7:$D$2010,'Population ratios'!$B$7:$B$2010,'Ratio mapping'!H$5,'Population ratios'!$C$7:$C$2010,'Ratio mapping'!$A16)/SUMIFS('Population ratios'!$D$7:$D$2010,'Population ratios'!$C$7:$C$2010,'Ratio mapping'!$A16)</f>
        <v>0</v>
      </c>
      <c r="I16" s="67">
        <f>SUMIFS('Population ratios'!$D$7:$D$2010,'Population ratios'!$B$7:$B$2010,'Ratio mapping'!I$5,'Population ratios'!$C$7:$C$2010,'Ratio mapping'!$A16)/SUMIFS('Population ratios'!$D$7:$D$2010,'Population ratios'!$C$7:$C$2010,'Ratio mapping'!$A16)</f>
        <v>0</v>
      </c>
      <c r="J16" s="67">
        <f>SUMIFS('Population ratios'!$D$7:$D$2010,'Population ratios'!$B$7:$B$2010,'Ratio mapping'!J$5,'Population ratios'!$C$7:$C$2010,'Ratio mapping'!$A16)/SUMIFS('Population ratios'!$D$7:$D$2010,'Population ratios'!$C$7:$C$2010,'Ratio mapping'!$A16)</f>
        <v>0</v>
      </c>
      <c r="K16" s="67">
        <f>SUMIFS('Population ratios'!$D$7:$D$2010,'Population ratios'!$B$7:$B$2010,'Ratio mapping'!K$5,'Population ratios'!$C$7:$C$2010,'Ratio mapping'!$A16)/SUMIFS('Population ratios'!$D$7:$D$2010,'Population ratios'!$C$7:$C$2010,'Ratio mapping'!$A16)</f>
        <v>0</v>
      </c>
      <c r="L16" s="67">
        <f>SUMIFS('Population ratios'!$D$7:$D$2010,'Population ratios'!$B$7:$B$2010,'Ratio mapping'!L$5,'Population ratios'!$C$7:$C$2010,'Ratio mapping'!$A16)/SUMIFS('Population ratios'!$D$7:$D$2010,'Population ratios'!$C$7:$C$2010,'Ratio mapping'!$A16)</f>
        <v>0</v>
      </c>
      <c r="M16" s="67">
        <f>SUMIFS('Population ratios'!$D$7:$D$2010,'Population ratios'!$B$7:$B$2010,'Ratio mapping'!M$5,'Population ratios'!$C$7:$C$2010,'Ratio mapping'!$A16)/SUMIFS('Population ratios'!$D$7:$D$2010,'Population ratios'!$C$7:$C$2010,'Ratio mapping'!$A16)</f>
        <v>0</v>
      </c>
      <c r="N16" s="67">
        <f>SUMIFS('Population ratios'!$D$7:$D$2010,'Population ratios'!$B$7:$B$2010,'Ratio mapping'!N$5,'Population ratios'!$C$7:$C$2010,'Ratio mapping'!$A16)/SUMIFS('Population ratios'!$D$7:$D$2010,'Population ratios'!$C$7:$C$2010,'Ratio mapping'!$A16)</f>
        <v>0</v>
      </c>
      <c r="O16" s="67">
        <f>SUMIFS('Population ratios'!$D$7:$D$2010,'Population ratios'!$B$7:$B$2010,'Ratio mapping'!O$5,'Population ratios'!$C$7:$C$2010,'Ratio mapping'!$A16)/SUMIFS('Population ratios'!$D$7:$D$2010,'Population ratios'!$C$7:$C$2010,'Ratio mapping'!$A16)</f>
        <v>0</v>
      </c>
      <c r="P16" s="67">
        <f>SUMIFS('Population ratios'!$D$7:$D$2010,'Population ratios'!$B$7:$B$2010,'Ratio mapping'!P$5,'Population ratios'!$C$7:$C$2010,'Ratio mapping'!$A16)/SUMIFS('Population ratios'!$D$7:$D$2010,'Population ratios'!$C$7:$C$2010,'Ratio mapping'!$A16)</f>
        <v>0</v>
      </c>
      <c r="Q16" s="67">
        <f>SUMIFS('Population ratios'!$D$7:$D$2010,'Population ratios'!$B$7:$B$2010,'Ratio mapping'!Q$5,'Population ratios'!$C$7:$C$2010,'Ratio mapping'!$A16)/SUMIFS('Population ratios'!$D$7:$D$2010,'Population ratios'!$C$7:$C$2010,'Ratio mapping'!$A16)</f>
        <v>0</v>
      </c>
      <c r="R16" s="67">
        <f>SUMIFS('Population ratios'!$D$7:$D$2010,'Population ratios'!$B$7:$B$2010,'Ratio mapping'!R$5,'Population ratios'!$C$7:$C$2010,'Ratio mapping'!$A16)/SUMIFS('Population ratios'!$D$7:$D$2010,'Population ratios'!$C$7:$C$2010,'Ratio mapping'!$A16)</f>
        <v>0</v>
      </c>
      <c r="S16" s="67">
        <f>SUMIFS('Population ratios'!$D$7:$D$2010,'Population ratios'!$B$7:$B$2010,'Ratio mapping'!S$5,'Population ratios'!$C$7:$C$2010,'Ratio mapping'!$A16)/SUMIFS('Population ratios'!$D$7:$D$2010,'Population ratios'!$C$7:$C$2010,'Ratio mapping'!$A16)</f>
        <v>0</v>
      </c>
      <c r="T16" s="67">
        <f>SUMIFS('Population ratios'!$D$7:$D$2010,'Population ratios'!$B$7:$B$2010,'Ratio mapping'!T$5,'Population ratios'!$C$7:$C$2010,'Ratio mapping'!$A16)/SUMIFS('Population ratios'!$D$7:$D$2010,'Population ratios'!$C$7:$C$2010,'Ratio mapping'!$A16)</f>
        <v>0</v>
      </c>
      <c r="U16" s="67">
        <f>SUMIFS('Population ratios'!$D$7:$D$2010,'Population ratios'!$B$7:$B$2010,'Ratio mapping'!U$5,'Population ratios'!$C$7:$C$2010,'Ratio mapping'!$A16)/SUMIFS('Population ratios'!$D$7:$D$2010,'Population ratios'!$C$7:$C$2010,'Ratio mapping'!$A16)</f>
        <v>0</v>
      </c>
      <c r="V16" s="67">
        <f>SUMIFS('Population ratios'!$D$7:$D$2010,'Population ratios'!$B$7:$B$2010,'Ratio mapping'!V$5,'Population ratios'!$C$7:$C$2010,'Ratio mapping'!$A16)/SUMIFS('Population ratios'!$D$7:$D$2010,'Population ratios'!$C$7:$C$2010,'Ratio mapping'!$A16)</f>
        <v>0</v>
      </c>
      <c r="W16" s="67">
        <f>SUMIFS('Population ratios'!$D$7:$D$2010,'Population ratios'!$B$7:$B$2010,'Ratio mapping'!W$5,'Population ratios'!$C$7:$C$2010,'Ratio mapping'!$A16)/SUMIFS('Population ratios'!$D$7:$D$2010,'Population ratios'!$C$7:$C$2010,'Ratio mapping'!$A16)</f>
        <v>0</v>
      </c>
      <c r="X16" s="67">
        <f>SUMIFS('Population ratios'!$D$7:$D$2010,'Population ratios'!$B$7:$B$2010,'Ratio mapping'!X$5,'Population ratios'!$C$7:$C$2010,'Ratio mapping'!$A16)/SUMIFS('Population ratios'!$D$7:$D$2010,'Population ratios'!$C$7:$C$2010,'Ratio mapping'!$A16)</f>
        <v>0.9998410174880763</v>
      </c>
      <c r="Y16" s="67">
        <f>SUMIFS('Population ratios'!$D$7:$D$2010,'Population ratios'!$B$7:$B$2010,'Ratio mapping'!Y$5,'Population ratios'!$C$7:$C$2010,'Ratio mapping'!$A16)/SUMIFS('Population ratios'!$D$7:$D$2010,'Population ratios'!$C$7:$C$2010,'Ratio mapping'!$A16)</f>
        <v>0</v>
      </c>
      <c r="Z16" s="67">
        <f>SUMIFS('Population ratios'!$D$7:$D$2010,'Population ratios'!$B$7:$B$2010,'Ratio mapping'!Z$5,'Population ratios'!$C$7:$C$2010,'Ratio mapping'!$A16)/SUMIFS('Population ratios'!$D$7:$D$2010,'Population ratios'!$C$7:$C$2010,'Ratio mapping'!$A16)</f>
        <v>0</v>
      </c>
      <c r="AA16" s="67">
        <f>SUMIFS('Population ratios'!$D$7:$D$2010,'Population ratios'!$B$7:$B$2010,'Ratio mapping'!AA$5,'Population ratios'!$C$7:$C$2010,'Ratio mapping'!$A16)/SUMIFS('Population ratios'!$D$7:$D$2010,'Population ratios'!$C$7:$C$2010,'Ratio mapping'!$A16)</f>
        <v>0</v>
      </c>
      <c r="AB16" s="67">
        <f>SUMIFS('Population ratios'!$D$7:$D$2010,'Population ratios'!$B$7:$B$2010,'Ratio mapping'!AB$5,'Population ratios'!$C$7:$C$2010,'Ratio mapping'!$A16)/SUMIFS('Population ratios'!$D$7:$D$2010,'Population ratios'!$C$7:$C$2010,'Ratio mapping'!$A16)</f>
        <v>0</v>
      </c>
      <c r="AC16" s="67">
        <f>SUMIFS('Population ratios'!$D$7:$D$2010,'Population ratios'!$B$7:$B$2010,'Ratio mapping'!AC$5,'Population ratios'!$C$7:$C$2010,'Ratio mapping'!$A16)/SUMIFS('Population ratios'!$D$7:$D$2010,'Population ratios'!$C$7:$C$2010,'Ratio mapping'!$A16)</f>
        <v>0</v>
      </c>
      <c r="AD16" s="67">
        <f>SUMIFS('Population ratios'!$D$7:$D$2010,'Population ratios'!$B$7:$B$2010,'Ratio mapping'!AD$5,'Population ratios'!$C$7:$C$2010,'Ratio mapping'!$A16)/SUMIFS('Population ratios'!$D$7:$D$2010,'Population ratios'!$C$7:$C$2010,'Ratio mapping'!$A16)</f>
        <v>0</v>
      </c>
      <c r="AE16" s="67">
        <f>SUMIFS('Population ratios'!$D$7:$D$2010,'Population ratios'!$B$7:$B$2010,'Ratio mapping'!AE$5,'Population ratios'!$C$7:$C$2010,'Ratio mapping'!$A16)/SUMIFS('Population ratios'!$D$7:$D$2010,'Population ratios'!$C$7:$C$2010,'Ratio mapping'!$A16)</f>
        <v>1.5898251192368839E-4</v>
      </c>
    </row>
    <row r="17" spans="1:31" x14ac:dyDescent="0.25">
      <c r="A17" s="37" t="s">
        <v>2072</v>
      </c>
      <c r="B17" s="67">
        <f>SUMIFS('Population ratios'!$D$7:$D$2010,'Population ratios'!$B$7:$B$2010,'Ratio mapping'!B$5,'Population ratios'!$C$7:$C$2010,'Ratio mapping'!$A17)/SUMIFS('Population ratios'!$D$7:$D$2010,'Population ratios'!$C$7:$C$2010,'Ratio mapping'!$A17)</f>
        <v>0</v>
      </c>
      <c r="C17" s="67">
        <f>SUMIFS('Population ratios'!$D$7:$D$2010,'Population ratios'!$B$7:$B$2010,'Ratio mapping'!C$5,'Population ratios'!$C$7:$C$2010,'Ratio mapping'!$A17)/SUMIFS('Population ratios'!$D$7:$D$2010,'Population ratios'!$C$7:$C$2010,'Ratio mapping'!$A17)</f>
        <v>0</v>
      </c>
      <c r="D17" s="67">
        <f>SUMIFS('Population ratios'!$D$7:$D$2010,'Population ratios'!$B$7:$B$2010,'Ratio mapping'!D$5,'Population ratios'!$C$7:$C$2010,'Ratio mapping'!$A17)/SUMIFS('Population ratios'!$D$7:$D$2010,'Population ratios'!$C$7:$C$2010,'Ratio mapping'!$A17)</f>
        <v>0</v>
      </c>
      <c r="E17" s="67">
        <f>SUMIFS('Population ratios'!$D$7:$D$2010,'Population ratios'!$B$7:$B$2010,'Ratio mapping'!E$5,'Population ratios'!$C$7:$C$2010,'Ratio mapping'!$A17)/SUMIFS('Population ratios'!$D$7:$D$2010,'Population ratios'!$C$7:$C$2010,'Ratio mapping'!$A17)</f>
        <v>0</v>
      </c>
      <c r="F17" s="67">
        <f>SUMIFS('Population ratios'!$D$7:$D$2010,'Population ratios'!$B$7:$B$2010,'Ratio mapping'!F$5,'Population ratios'!$C$7:$C$2010,'Ratio mapping'!$A17)/SUMIFS('Population ratios'!$D$7:$D$2010,'Population ratios'!$C$7:$C$2010,'Ratio mapping'!$A17)</f>
        <v>0</v>
      </c>
      <c r="G17" s="67">
        <f>SUMIFS('Population ratios'!$D$7:$D$2010,'Population ratios'!$B$7:$B$2010,'Ratio mapping'!G$5,'Population ratios'!$C$7:$C$2010,'Ratio mapping'!$A17)/SUMIFS('Population ratios'!$D$7:$D$2010,'Population ratios'!$C$7:$C$2010,'Ratio mapping'!$A17)</f>
        <v>1</v>
      </c>
      <c r="H17" s="67">
        <f>SUMIFS('Population ratios'!$D$7:$D$2010,'Population ratios'!$B$7:$B$2010,'Ratio mapping'!H$5,'Population ratios'!$C$7:$C$2010,'Ratio mapping'!$A17)/SUMIFS('Population ratios'!$D$7:$D$2010,'Population ratios'!$C$7:$C$2010,'Ratio mapping'!$A17)</f>
        <v>0</v>
      </c>
      <c r="I17" s="67">
        <f>SUMIFS('Population ratios'!$D$7:$D$2010,'Population ratios'!$B$7:$B$2010,'Ratio mapping'!I$5,'Population ratios'!$C$7:$C$2010,'Ratio mapping'!$A17)/SUMIFS('Population ratios'!$D$7:$D$2010,'Population ratios'!$C$7:$C$2010,'Ratio mapping'!$A17)</f>
        <v>0</v>
      </c>
      <c r="J17" s="67">
        <f>SUMIFS('Population ratios'!$D$7:$D$2010,'Population ratios'!$B$7:$B$2010,'Ratio mapping'!J$5,'Population ratios'!$C$7:$C$2010,'Ratio mapping'!$A17)/SUMIFS('Population ratios'!$D$7:$D$2010,'Population ratios'!$C$7:$C$2010,'Ratio mapping'!$A17)</f>
        <v>0</v>
      </c>
      <c r="K17" s="67">
        <f>SUMIFS('Population ratios'!$D$7:$D$2010,'Population ratios'!$B$7:$B$2010,'Ratio mapping'!K$5,'Population ratios'!$C$7:$C$2010,'Ratio mapping'!$A17)/SUMIFS('Population ratios'!$D$7:$D$2010,'Population ratios'!$C$7:$C$2010,'Ratio mapping'!$A17)</f>
        <v>0</v>
      </c>
      <c r="L17" s="67">
        <f>SUMIFS('Population ratios'!$D$7:$D$2010,'Population ratios'!$B$7:$B$2010,'Ratio mapping'!L$5,'Population ratios'!$C$7:$C$2010,'Ratio mapping'!$A17)/SUMIFS('Population ratios'!$D$7:$D$2010,'Population ratios'!$C$7:$C$2010,'Ratio mapping'!$A17)</f>
        <v>0</v>
      </c>
      <c r="M17" s="67">
        <f>SUMIFS('Population ratios'!$D$7:$D$2010,'Population ratios'!$B$7:$B$2010,'Ratio mapping'!M$5,'Population ratios'!$C$7:$C$2010,'Ratio mapping'!$A17)/SUMIFS('Population ratios'!$D$7:$D$2010,'Population ratios'!$C$7:$C$2010,'Ratio mapping'!$A17)</f>
        <v>0</v>
      </c>
      <c r="N17" s="67">
        <f>SUMIFS('Population ratios'!$D$7:$D$2010,'Population ratios'!$B$7:$B$2010,'Ratio mapping'!N$5,'Population ratios'!$C$7:$C$2010,'Ratio mapping'!$A17)/SUMIFS('Population ratios'!$D$7:$D$2010,'Population ratios'!$C$7:$C$2010,'Ratio mapping'!$A17)</f>
        <v>0</v>
      </c>
      <c r="O17" s="67">
        <f>SUMIFS('Population ratios'!$D$7:$D$2010,'Population ratios'!$B$7:$B$2010,'Ratio mapping'!O$5,'Population ratios'!$C$7:$C$2010,'Ratio mapping'!$A17)/SUMIFS('Population ratios'!$D$7:$D$2010,'Population ratios'!$C$7:$C$2010,'Ratio mapping'!$A17)</f>
        <v>0</v>
      </c>
      <c r="P17" s="67">
        <f>SUMIFS('Population ratios'!$D$7:$D$2010,'Population ratios'!$B$7:$B$2010,'Ratio mapping'!P$5,'Population ratios'!$C$7:$C$2010,'Ratio mapping'!$A17)/SUMIFS('Population ratios'!$D$7:$D$2010,'Population ratios'!$C$7:$C$2010,'Ratio mapping'!$A17)</f>
        <v>0</v>
      </c>
      <c r="Q17" s="67">
        <f>SUMIFS('Population ratios'!$D$7:$D$2010,'Population ratios'!$B$7:$B$2010,'Ratio mapping'!Q$5,'Population ratios'!$C$7:$C$2010,'Ratio mapping'!$A17)/SUMIFS('Population ratios'!$D$7:$D$2010,'Population ratios'!$C$7:$C$2010,'Ratio mapping'!$A17)</f>
        <v>0</v>
      </c>
      <c r="R17" s="67">
        <f>SUMIFS('Population ratios'!$D$7:$D$2010,'Population ratios'!$B$7:$B$2010,'Ratio mapping'!R$5,'Population ratios'!$C$7:$C$2010,'Ratio mapping'!$A17)/SUMIFS('Population ratios'!$D$7:$D$2010,'Population ratios'!$C$7:$C$2010,'Ratio mapping'!$A17)</f>
        <v>0</v>
      </c>
      <c r="S17" s="67">
        <f>SUMIFS('Population ratios'!$D$7:$D$2010,'Population ratios'!$B$7:$B$2010,'Ratio mapping'!S$5,'Population ratios'!$C$7:$C$2010,'Ratio mapping'!$A17)/SUMIFS('Population ratios'!$D$7:$D$2010,'Population ratios'!$C$7:$C$2010,'Ratio mapping'!$A17)</f>
        <v>0</v>
      </c>
      <c r="T17" s="67">
        <f>SUMIFS('Population ratios'!$D$7:$D$2010,'Population ratios'!$B$7:$B$2010,'Ratio mapping'!T$5,'Population ratios'!$C$7:$C$2010,'Ratio mapping'!$A17)/SUMIFS('Population ratios'!$D$7:$D$2010,'Population ratios'!$C$7:$C$2010,'Ratio mapping'!$A17)</f>
        <v>0</v>
      </c>
      <c r="U17" s="67">
        <f>SUMIFS('Population ratios'!$D$7:$D$2010,'Population ratios'!$B$7:$B$2010,'Ratio mapping'!U$5,'Population ratios'!$C$7:$C$2010,'Ratio mapping'!$A17)/SUMIFS('Population ratios'!$D$7:$D$2010,'Population ratios'!$C$7:$C$2010,'Ratio mapping'!$A17)</f>
        <v>0</v>
      </c>
      <c r="V17" s="67">
        <f>SUMIFS('Population ratios'!$D$7:$D$2010,'Population ratios'!$B$7:$B$2010,'Ratio mapping'!V$5,'Population ratios'!$C$7:$C$2010,'Ratio mapping'!$A17)/SUMIFS('Population ratios'!$D$7:$D$2010,'Population ratios'!$C$7:$C$2010,'Ratio mapping'!$A17)</f>
        <v>0</v>
      </c>
      <c r="W17" s="67">
        <f>SUMIFS('Population ratios'!$D$7:$D$2010,'Population ratios'!$B$7:$B$2010,'Ratio mapping'!W$5,'Population ratios'!$C$7:$C$2010,'Ratio mapping'!$A17)/SUMIFS('Population ratios'!$D$7:$D$2010,'Population ratios'!$C$7:$C$2010,'Ratio mapping'!$A17)</f>
        <v>0</v>
      </c>
      <c r="X17" s="67">
        <f>SUMIFS('Population ratios'!$D$7:$D$2010,'Population ratios'!$B$7:$B$2010,'Ratio mapping'!X$5,'Population ratios'!$C$7:$C$2010,'Ratio mapping'!$A17)/SUMIFS('Population ratios'!$D$7:$D$2010,'Population ratios'!$C$7:$C$2010,'Ratio mapping'!$A17)</f>
        <v>0</v>
      </c>
      <c r="Y17" s="67">
        <f>SUMIFS('Population ratios'!$D$7:$D$2010,'Population ratios'!$B$7:$B$2010,'Ratio mapping'!Y$5,'Population ratios'!$C$7:$C$2010,'Ratio mapping'!$A17)/SUMIFS('Population ratios'!$D$7:$D$2010,'Population ratios'!$C$7:$C$2010,'Ratio mapping'!$A17)</f>
        <v>0</v>
      </c>
      <c r="Z17" s="67">
        <f>SUMIFS('Population ratios'!$D$7:$D$2010,'Population ratios'!$B$7:$B$2010,'Ratio mapping'!Z$5,'Population ratios'!$C$7:$C$2010,'Ratio mapping'!$A17)/SUMIFS('Population ratios'!$D$7:$D$2010,'Population ratios'!$C$7:$C$2010,'Ratio mapping'!$A17)</f>
        <v>0</v>
      </c>
      <c r="AA17" s="67">
        <f>SUMIFS('Population ratios'!$D$7:$D$2010,'Population ratios'!$B$7:$B$2010,'Ratio mapping'!AA$5,'Population ratios'!$C$7:$C$2010,'Ratio mapping'!$A17)/SUMIFS('Population ratios'!$D$7:$D$2010,'Population ratios'!$C$7:$C$2010,'Ratio mapping'!$A17)</f>
        <v>0</v>
      </c>
      <c r="AB17" s="67">
        <f>SUMIFS('Population ratios'!$D$7:$D$2010,'Population ratios'!$B$7:$B$2010,'Ratio mapping'!AB$5,'Population ratios'!$C$7:$C$2010,'Ratio mapping'!$A17)/SUMIFS('Population ratios'!$D$7:$D$2010,'Population ratios'!$C$7:$C$2010,'Ratio mapping'!$A17)</f>
        <v>0</v>
      </c>
      <c r="AC17" s="67">
        <f>SUMIFS('Population ratios'!$D$7:$D$2010,'Population ratios'!$B$7:$B$2010,'Ratio mapping'!AC$5,'Population ratios'!$C$7:$C$2010,'Ratio mapping'!$A17)/SUMIFS('Population ratios'!$D$7:$D$2010,'Population ratios'!$C$7:$C$2010,'Ratio mapping'!$A17)</f>
        <v>0</v>
      </c>
      <c r="AD17" s="67">
        <f>SUMIFS('Population ratios'!$D$7:$D$2010,'Population ratios'!$B$7:$B$2010,'Ratio mapping'!AD$5,'Population ratios'!$C$7:$C$2010,'Ratio mapping'!$A17)/SUMIFS('Population ratios'!$D$7:$D$2010,'Population ratios'!$C$7:$C$2010,'Ratio mapping'!$A17)</f>
        <v>0</v>
      </c>
      <c r="AE17" s="67">
        <f>SUMIFS('Population ratios'!$D$7:$D$2010,'Population ratios'!$B$7:$B$2010,'Ratio mapping'!AE$5,'Population ratios'!$C$7:$C$2010,'Ratio mapping'!$A17)/SUMIFS('Population ratios'!$D$7:$D$2010,'Population ratios'!$C$7:$C$2010,'Ratio mapping'!$A17)</f>
        <v>0</v>
      </c>
    </row>
    <row r="18" spans="1:31" x14ac:dyDescent="0.25">
      <c r="A18" s="37" t="s">
        <v>2117</v>
      </c>
      <c r="B18" s="67">
        <f>SUMIFS('Population ratios'!$D$7:$D$2010,'Population ratios'!$B$7:$B$2010,'Ratio mapping'!B$5,'Population ratios'!$C$7:$C$2010,'Ratio mapping'!$A18)/SUMIFS('Population ratios'!$D$7:$D$2010,'Population ratios'!$C$7:$C$2010,'Ratio mapping'!$A18)</f>
        <v>0</v>
      </c>
      <c r="C18" s="67">
        <f>SUMIFS('Population ratios'!$D$7:$D$2010,'Population ratios'!$B$7:$B$2010,'Ratio mapping'!C$5,'Population ratios'!$C$7:$C$2010,'Ratio mapping'!$A18)/SUMIFS('Population ratios'!$D$7:$D$2010,'Population ratios'!$C$7:$C$2010,'Ratio mapping'!$A18)</f>
        <v>0</v>
      </c>
      <c r="D18" s="67">
        <f>SUMIFS('Population ratios'!$D$7:$D$2010,'Population ratios'!$B$7:$B$2010,'Ratio mapping'!D$5,'Population ratios'!$C$7:$C$2010,'Ratio mapping'!$A18)/SUMIFS('Population ratios'!$D$7:$D$2010,'Population ratios'!$C$7:$C$2010,'Ratio mapping'!$A18)</f>
        <v>0</v>
      </c>
      <c r="E18" s="67">
        <f>SUMIFS('Population ratios'!$D$7:$D$2010,'Population ratios'!$B$7:$B$2010,'Ratio mapping'!E$5,'Population ratios'!$C$7:$C$2010,'Ratio mapping'!$A18)/SUMIFS('Population ratios'!$D$7:$D$2010,'Population ratios'!$C$7:$C$2010,'Ratio mapping'!$A18)</f>
        <v>0</v>
      </c>
      <c r="F18" s="67">
        <f>SUMIFS('Population ratios'!$D$7:$D$2010,'Population ratios'!$B$7:$B$2010,'Ratio mapping'!F$5,'Population ratios'!$C$7:$C$2010,'Ratio mapping'!$A18)/SUMIFS('Population ratios'!$D$7:$D$2010,'Population ratios'!$C$7:$C$2010,'Ratio mapping'!$A18)</f>
        <v>0</v>
      </c>
      <c r="G18" s="67">
        <f>SUMIFS('Population ratios'!$D$7:$D$2010,'Population ratios'!$B$7:$B$2010,'Ratio mapping'!G$5,'Population ratios'!$C$7:$C$2010,'Ratio mapping'!$A18)/SUMIFS('Population ratios'!$D$7:$D$2010,'Population ratios'!$C$7:$C$2010,'Ratio mapping'!$A18)</f>
        <v>0</v>
      </c>
      <c r="H18" s="67">
        <f>SUMIFS('Population ratios'!$D$7:$D$2010,'Population ratios'!$B$7:$B$2010,'Ratio mapping'!H$5,'Population ratios'!$C$7:$C$2010,'Ratio mapping'!$A18)/SUMIFS('Population ratios'!$D$7:$D$2010,'Population ratios'!$C$7:$C$2010,'Ratio mapping'!$A18)</f>
        <v>0</v>
      </c>
      <c r="I18" s="67">
        <f>SUMIFS('Population ratios'!$D$7:$D$2010,'Population ratios'!$B$7:$B$2010,'Ratio mapping'!I$5,'Population ratios'!$C$7:$C$2010,'Ratio mapping'!$A18)/SUMIFS('Population ratios'!$D$7:$D$2010,'Population ratios'!$C$7:$C$2010,'Ratio mapping'!$A18)</f>
        <v>0</v>
      </c>
      <c r="J18" s="67">
        <f>SUMIFS('Population ratios'!$D$7:$D$2010,'Population ratios'!$B$7:$B$2010,'Ratio mapping'!J$5,'Population ratios'!$C$7:$C$2010,'Ratio mapping'!$A18)/SUMIFS('Population ratios'!$D$7:$D$2010,'Population ratios'!$C$7:$C$2010,'Ratio mapping'!$A18)</f>
        <v>0</v>
      </c>
      <c r="K18" s="67">
        <f>SUMIFS('Population ratios'!$D$7:$D$2010,'Population ratios'!$B$7:$B$2010,'Ratio mapping'!K$5,'Population ratios'!$C$7:$C$2010,'Ratio mapping'!$A18)/SUMIFS('Population ratios'!$D$7:$D$2010,'Population ratios'!$C$7:$C$2010,'Ratio mapping'!$A18)</f>
        <v>0</v>
      </c>
      <c r="L18" s="67">
        <f>SUMIFS('Population ratios'!$D$7:$D$2010,'Population ratios'!$B$7:$B$2010,'Ratio mapping'!L$5,'Population ratios'!$C$7:$C$2010,'Ratio mapping'!$A18)/SUMIFS('Population ratios'!$D$7:$D$2010,'Population ratios'!$C$7:$C$2010,'Ratio mapping'!$A18)</f>
        <v>0</v>
      </c>
      <c r="M18" s="67">
        <f>SUMIFS('Population ratios'!$D$7:$D$2010,'Population ratios'!$B$7:$B$2010,'Ratio mapping'!M$5,'Population ratios'!$C$7:$C$2010,'Ratio mapping'!$A18)/SUMIFS('Population ratios'!$D$7:$D$2010,'Population ratios'!$C$7:$C$2010,'Ratio mapping'!$A18)</f>
        <v>0</v>
      </c>
      <c r="N18" s="67">
        <f>SUMIFS('Population ratios'!$D$7:$D$2010,'Population ratios'!$B$7:$B$2010,'Ratio mapping'!N$5,'Population ratios'!$C$7:$C$2010,'Ratio mapping'!$A18)/SUMIFS('Population ratios'!$D$7:$D$2010,'Population ratios'!$C$7:$C$2010,'Ratio mapping'!$A18)</f>
        <v>0</v>
      </c>
      <c r="O18" s="67">
        <f>SUMIFS('Population ratios'!$D$7:$D$2010,'Population ratios'!$B$7:$B$2010,'Ratio mapping'!O$5,'Population ratios'!$C$7:$C$2010,'Ratio mapping'!$A18)/SUMIFS('Population ratios'!$D$7:$D$2010,'Population ratios'!$C$7:$C$2010,'Ratio mapping'!$A18)</f>
        <v>0</v>
      </c>
      <c r="P18" s="67">
        <f>SUMIFS('Population ratios'!$D$7:$D$2010,'Population ratios'!$B$7:$B$2010,'Ratio mapping'!P$5,'Population ratios'!$C$7:$C$2010,'Ratio mapping'!$A18)/SUMIFS('Population ratios'!$D$7:$D$2010,'Population ratios'!$C$7:$C$2010,'Ratio mapping'!$A18)</f>
        <v>0</v>
      </c>
      <c r="Q18" s="67">
        <f>SUMIFS('Population ratios'!$D$7:$D$2010,'Population ratios'!$B$7:$B$2010,'Ratio mapping'!Q$5,'Population ratios'!$C$7:$C$2010,'Ratio mapping'!$A18)/SUMIFS('Population ratios'!$D$7:$D$2010,'Population ratios'!$C$7:$C$2010,'Ratio mapping'!$A18)</f>
        <v>0</v>
      </c>
      <c r="R18" s="67">
        <f>SUMIFS('Population ratios'!$D$7:$D$2010,'Population ratios'!$B$7:$B$2010,'Ratio mapping'!R$5,'Population ratios'!$C$7:$C$2010,'Ratio mapping'!$A18)/SUMIFS('Population ratios'!$D$7:$D$2010,'Population ratios'!$C$7:$C$2010,'Ratio mapping'!$A18)</f>
        <v>0</v>
      </c>
      <c r="S18" s="67">
        <f>SUMIFS('Population ratios'!$D$7:$D$2010,'Population ratios'!$B$7:$B$2010,'Ratio mapping'!S$5,'Population ratios'!$C$7:$C$2010,'Ratio mapping'!$A18)/SUMIFS('Population ratios'!$D$7:$D$2010,'Population ratios'!$C$7:$C$2010,'Ratio mapping'!$A18)</f>
        <v>0</v>
      </c>
      <c r="T18" s="67">
        <f>SUMIFS('Population ratios'!$D$7:$D$2010,'Population ratios'!$B$7:$B$2010,'Ratio mapping'!T$5,'Population ratios'!$C$7:$C$2010,'Ratio mapping'!$A18)/SUMIFS('Population ratios'!$D$7:$D$2010,'Population ratios'!$C$7:$C$2010,'Ratio mapping'!$A18)</f>
        <v>0</v>
      </c>
      <c r="U18" s="67">
        <f>SUMIFS('Population ratios'!$D$7:$D$2010,'Population ratios'!$B$7:$B$2010,'Ratio mapping'!U$5,'Population ratios'!$C$7:$C$2010,'Ratio mapping'!$A18)/SUMIFS('Population ratios'!$D$7:$D$2010,'Population ratios'!$C$7:$C$2010,'Ratio mapping'!$A18)</f>
        <v>0</v>
      </c>
      <c r="V18" s="67">
        <f>SUMIFS('Population ratios'!$D$7:$D$2010,'Population ratios'!$B$7:$B$2010,'Ratio mapping'!V$5,'Population ratios'!$C$7:$C$2010,'Ratio mapping'!$A18)/SUMIFS('Population ratios'!$D$7:$D$2010,'Population ratios'!$C$7:$C$2010,'Ratio mapping'!$A18)</f>
        <v>0</v>
      </c>
      <c r="W18" s="67">
        <f>SUMIFS('Population ratios'!$D$7:$D$2010,'Population ratios'!$B$7:$B$2010,'Ratio mapping'!W$5,'Population ratios'!$C$7:$C$2010,'Ratio mapping'!$A18)/SUMIFS('Population ratios'!$D$7:$D$2010,'Population ratios'!$C$7:$C$2010,'Ratio mapping'!$A18)</f>
        <v>1</v>
      </c>
      <c r="X18" s="67">
        <f>SUMIFS('Population ratios'!$D$7:$D$2010,'Population ratios'!$B$7:$B$2010,'Ratio mapping'!X$5,'Population ratios'!$C$7:$C$2010,'Ratio mapping'!$A18)/SUMIFS('Population ratios'!$D$7:$D$2010,'Population ratios'!$C$7:$C$2010,'Ratio mapping'!$A18)</f>
        <v>0</v>
      </c>
      <c r="Y18" s="67">
        <f>SUMIFS('Population ratios'!$D$7:$D$2010,'Population ratios'!$B$7:$B$2010,'Ratio mapping'!Y$5,'Population ratios'!$C$7:$C$2010,'Ratio mapping'!$A18)/SUMIFS('Population ratios'!$D$7:$D$2010,'Population ratios'!$C$7:$C$2010,'Ratio mapping'!$A18)</f>
        <v>0</v>
      </c>
      <c r="Z18" s="67">
        <f>SUMIFS('Population ratios'!$D$7:$D$2010,'Population ratios'!$B$7:$B$2010,'Ratio mapping'!Z$5,'Population ratios'!$C$7:$C$2010,'Ratio mapping'!$A18)/SUMIFS('Population ratios'!$D$7:$D$2010,'Population ratios'!$C$7:$C$2010,'Ratio mapping'!$A18)</f>
        <v>0</v>
      </c>
      <c r="AA18" s="67">
        <f>SUMIFS('Population ratios'!$D$7:$D$2010,'Population ratios'!$B$7:$B$2010,'Ratio mapping'!AA$5,'Population ratios'!$C$7:$C$2010,'Ratio mapping'!$A18)/SUMIFS('Population ratios'!$D$7:$D$2010,'Population ratios'!$C$7:$C$2010,'Ratio mapping'!$A18)</f>
        <v>0</v>
      </c>
      <c r="AB18" s="67">
        <f>SUMIFS('Population ratios'!$D$7:$D$2010,'Population ratios'!$B$7:$B$2010,'Ratio mapping'!AB$5,'Population ratios'!$C$7:$C$2010,'Ratio mapping'!$A18)/SUMIFS('Population ratios'!$D$7:$D$2010,'Population ratios'!$C$7:$C$2010,'Ratio mapping'!$A18)</f>
        <v>0</v>
      </c>
      <c r="AC18" s="67">
        <f>SUMIFS('Population ratios'!$D$7:$D$2010,'Population ratios'!$B$7:$B$2010,'Ratio mapping'!AC$5,'Population ratios'!$C$7:$C$2010,'Ratio mapping'!$A18)/SUMIFS('Population ratios'!$D$7:$D$2010,'Population ratios'!$C$7:$C$2010,'Ratio mapping'!$A18)</f>
        <v>0</v>
      </c>
      <c r="AD18" s="67">
        <f>SUMIFS('Population ratios'!$D$7:$D$2010,'Population ratios'!$B$7:$B$2010,'Ratio mapping'!AD$5,'Population ratios'!$C$7:$C$2010,'Ratio mapping'!$A18)/SUMIFS('Population ratios'!$D$7:$D$2010,'Population ratios'!$C$7:$C$2010,'Ratio mapping'!$A18)</f>
        <v>0</v>
      </c>
      <c r="AE18" s="67">
        <f>SUMIFS('Population ratios'!$D$7:$D$2010,'Population ratios'!$B$7:$B$2010,'Ratio mapping'!AE$5,'Population ratios'!$C$7:$C$2010,'Ratio mapping'!$A18)/SUMIFS('Population ratios'!$D$7:$D$2010,'Population ratios'!$C$7:$C$2010,'Ratio mapping'!$A18)</f>
        <v>0</v>
      </c>
    </row>
    <row r="19" spans="1:31" x14ac:dyDescent="0.25">
      <c r="A19" s="37" t="s">
        <v>2100</v>
      </c>
      <c r="B19" s="67">
        <f>SUMIFS('Population ratios'!$D$7:$D$2010,'Population ratios'!$B$7:$B$2010,'Ratio mapping'!B$5,'Population ratios'!$C$7:$C$2010,'Ratio mapping'!$A19)/SUMIFS('Population ratios'!$D$7:$D$2010,'Population ratios'!$C$7:$C$2010,'Ratio mapping'!$A19)</f>
        <v>0</v>
      </c>
      <c r="C19" s="67">
        <f>SUMIFS('Population ratios'!$D$7:$D$2010,'Population ratios'!$B$7:$B$2010,'Ratio mapping'!C$5,'Population ratios'!$C$7:$C$2010,'Ratio mapping'!$A19)/SUMIFS('Population ratios'!$D$7:$D$2010,'Population ratios'!$C$7:$C$2010,'Ratio mapping'!$A19)</f>
        <v>0</v>
      </c>
      <c r="D19" s="67">
        <f>SUMIFS('Population ratios'!$D$7:$D$2010,'Population ratios'!$B$7:$B$2010,'Ratio mapping'!D$5,'Population ratios'!$C$7:$C$2010,'Ratio mapping'!$A19)/SUMIFS('Population ratios'!$D$7:$D$2010,'Population ratios'!$C$7:$C$2010,'Ratio mapping'!$A19)</f>
        <v>0</v>
      </c>
      <c r="E19" s="67">
        <f>SUMIFS('Population ratios'!$D$7:$D$2010,'Population ratios'!$B$7:$B$2010,'Ratio mapping'!E$5,'Population ratios'!$C$7:$C$2010,'Ratio mapping'!$A19)/SUMIFS('Population ratios'!$D$7:$D$2010,'Population ratios'!$C$7:$C$2010,'Ratio mapping'!$A19)</f>
        <v>0</v>
      </c>
      <c r="F19" s="67">
        <f>SUMIFS('Population ratios'!$D$7:$D$2010,'Population ratios'!$B$7:$B$2010,'Ratio mapping'!F$5,'Population ratios'!$C$7:$C$2010,'Ratio mapping'!$A19)/SUMIFS('Population ratios'!$D$7:$D$2010,'Population ratios'!$C$7:$C$2010,'Ratio mapping'!$A19)</f>
        <v>0</v>
      </c>
      <c r="G19" s="67">
        <f>SUMIFS('Population ratios'!$D$7:$D$2010,'Population ratios'!$B$7:$B$2010,'Ratio mapping'!G$5,'Population ratios'!$C$7:$C$2010,'Ratio mapping'!$A19)/SUMIFS('Population ratios'!$D$7:$D$2010,'Population ratios'!$C$7:$C$2010,'Ratio mapping'!$A19)</f>
        <v>0</v>
      </c>
      <c r="H19" s="67">
        <f>SUMIFS('Population ratios'!$D$7:$D$2010,'Population ratios'!$B$7:$B$2010,'Ratio mapping'!H$5,'Population ratios'!$C$7:$C$2010,'Ratio mapping'!$A19)/SUMIFS('Population ratios'!$D$7:$D$2010,'Population ratios'!$C$7:$C$2010,'Ratio mapping'!$A19)</f>
        <v>0</v>
      </c>
      <c r="I19" s="67">
        <f>SUMIFS('Population ratios'!$D$7:$D$2010,'Population ratios'!$B$7:$B$2010,'Ratio mapping'!I$5,'Population ratios'!$C$7:$C$2010,'Ratio mapping'!$A19)/SUMIFS('Population ratios'!$D$7:$D$2010,'Population ratios'!$C$7:$C$2010,'Ratio mapping'!$A19)</f>
        <v>0</v>
      </c>
      <c r="J19" s="67">
        <f>SUMIFS('Population ratios'!$D$7:$D$2010,'Population ratios'!$B$7:$B$2010,'Ratio mapping'!J$5,'Population ratios'!$C$7:$C$2010,'Ratio mapping'!$A19)/SUMIFS('Population ratios'!$D$7:$D$2010,'Population ratios'!$C$7:$C$2010,'Ratio mapping'!$A19)</f>
        <v>0</v>
      </c>
      <c r="K19" s="67">
        <f>SUMIFS('Population ratios'!$D$7:$D$2010,'Population ratios'!$B$7:$B$2010,'Ratio mapping'!K$5,'Population ratios'!$C$7:$C$2010,'Ratio mapping'!$A19)/SUMIFS('Population ratios'!$D$7:$D$2010,'Population ratios'!$C$7:$C$2010,'Ratio mapping'!$A19)</f>
        <v>0</v>
      </c>
      <c r="L19" s="67">
        <f>SUMIFS('Population ratios'!$D$7:$D$2010,'Population ratios'!$B$7:$B$2010,'Ratio mapping'!L$5,'Population ratios'!$C$7:$C$2010,'Ratio mapping'!$A19)/SUMIFS('Population ratios'!$D$7:$D$2010,'Population ratios'!$C$7:$C$2010,'Ratio mapping'!$A19)</f>
        <v>0</v>
      </c>
      <c r="M19" s="67">
        <f>SUMIFS('Population ratios'!$D$7:$D$2010,'Population ratios'!$B$7:$B$2010,'Ratio mapping'!M$5,'Population ratios'!$C$7:$C$2010,'Ratio mapping'!$A19)/SUMIFS('Population ratios'!$D$7:$D$2010,'Population ratios'!$C$7:$C$2010,'Ratio mapping'!$A19)</f>
        <v>0</v>
      </c>
      <c r="N19" s="67">
        <f>SUMIFS('Population ratios'!$D$7:$D$2010,'Population ratios'!$B$7:$B$2010,'Ratio mapping'!N$5,'Population ratios'!$C$7:$C$2010,'Ratio mapping'!$A19)/SUMIFS('Population ratios'!$D$7:$D$2010,'Population ratios'!$C$7:$C$2010,'Ratio mapping'!$A19)</f>
        <v>0</v>
      </c>
      <c r="O19" s="67">
        <f>SUMIFS('Population ratios'!$D$7:$D$2010,'Population ratios'!$B$7:$B$2010,'Ratio mapping'!O$5,'Population ratios'!$C$7:$C$2010,'Ratio mapping'!$A19)/SUMIFS('Population ratios'!$D$7:$D$2010,'Population ratios'!$C$7:$C$2010,'Ratio mapping'!$A19)</f>
        <v>0</v>
      </c>
      <c r="P19" s="67">
        <f>SUMIFS('Population ratios'!$D$7:$D$2010,'Population ratios'!$B$7:$B$2010,'Ratio mapping'!P$5,'Population ratios'!$C$7:$C$2010,'Ratio mapping'!$A19)/SUMIFS('Population ratios'!$D$7:$D$2010,'Population ratios'!$C$7:$C$2010,'Ratio mapping'!$A19)</f>
        <v>0</v>
      </c>
      <c r="Q19" s="67">
        <f>SUMIFS('Population ratios'!$D$7:$D$2010,'Population ratios'!$B$7:$B$2010,'Ratio mapping'!Q$5,'Population ratios'!$C$7:$C$2010,'Ratio mapping'!$A19)/SUMIFS('Population ratios'!$D$7:$D$2010,'Population ratios'!$C$7:$C$2010,'Ratio mapping'!$A19)</f>
        <v>0</v>
      </c>
      <c r="R19" s="67">
        <f>SUMIFS('Population ratios'!$D$7:$D$2010,'Population ratios'!$B$7:$B$2010,'Ratio mapping'!R$5,'Population ratios'!$C$7:$C$2010,'Ratio mapping'!$A19)/SUMIFS('Population ratios'!$D$7:$D$2010,'Population ratios'!$C$7:$C$2010,'Ratio mapping'!$A19)</f>
        <v>0</v>
      </c>
      <c r="S19" s="67">
        <f>SUMIFS('Population ratios'!$D$7:$D$2010,'Population ratios'!$B$7:$B$2010,'Ratio mapping'!S$5,'Population ratios'!$C$7:$C$2010,'Ratio mapping'!$A19)/SUMIFS('Population ratios'!$D$7:$D$2010,'Population ratios'!$C$7:$C$2010,'Ratio mapping'!$A19)</f>
        <v>0</v>
      </c>
      <c r="T19" s="67">
        <f>SUMIFS('Population ratios'!$D$7:$D$2010,'Population ratios'!$B$7:$B$2010,'Ratio mapping'!T$5,'Population ratios'!$C$7:$C$2010,'Ratio mapping'!$A19)/SUMIFS('Population ratios'!$D$7:$D$2010,'Population ratios'!$C$7:$C$2010,'Ratio mapping'!$A19)</f>
        <v>0</v>
      </c>
      <c r="U19" s="67">
        <f>SUMIFS('Population ratios'!$D$7:$D$2010,'Population ratios'!$B$7:$B$2010,'Ratio mapping'!U$5,'Population ratios'!$C$7:$C$2010,'Ratio mapping'!$A19)/SUMIFS('Population ratios'!$D$7:$D$2010,'Population ratios'!$C$7:$C$2010,'Ratio mapping'!$A19)</f>
        <v>0</v>
      </c>
      <c r="V19" s="67">
        <f>SUMIFS('Population ratios'!$D$7:$D$2010,'Population ratios'!$B$7:$B$2010,'Ratio mapping'!V$5,'Population ratios'!$C$7:$C$2010,'Ratio mapping'!$A19)/SUMIFS('Population ratios'!$D$7:$D$2010,'Population ratios'!$C$7:$C$2010,'Ratio mapping'!$A19)</f>
        <v>0</v>
      </c>
      <c r="W19" s="67">
        <f>SUMIFS('Population ratios'!$D$7:$D$2010,'Population ratios'!$B$7:$B$2010,'Ratio mapping'!W$5,'Population ratios'!$C$7:$C$2010,'Ratio mapping'!$A19)/SUMIFS('Population ratios'!$D$7:$D$2010,'Population ratios'!$C$7:$C$2010,'Ratio mapping'!$A19)</f>
        <v>0</v>
      </c>
      <c r="X19" s="67">
        <f>SUMIFS('Population ratios'!$D$7:$D$2010,'Population ratios'!$B$7:$B$2010,'Ratio mapping'!X$5,'Population ratios'!$C$7:$C$2010,'Ratio mapping'!$A19)/SUMIFS('Population ratios'!$D$7:$D$2010,'Population ratios'!$C$7:$C$2010,'Ratio mapping'!$A19)</f>
        <v>0</v>
      </c>
      <c r="Y19" s="67">
        <f>SUMIFS('Population ratios'!$D$7:$D$2010,'Population ratios'!$B$7:$B$2010,'Ratio mapping'!Y$5,'Population ratios'!$C$7:$C$2010,'Ratio mapping'!$A19)/SUMIFS('Population ratios'!$D$7:$D$2010,'Population ratios'!$C$7:$C$2010,'Ratio mapping'!$A19)</f>
        <v>0</v>
      </c>
      <c r="Z19" s="67">
        <f>SUMIFS('Population ratios'!$D$7:$D$2010,'Population ratios'!$B$7:$B$2010,'Ratio mapping'!Z$5,'Population ratios'!$C$7:$C$2010,'Ratio mapping'!$A19)/SUMIFS('Population ratios'!$D$7:$D$2010,'Population ratios'!$C$7:$C$2010,'Ratio mapping'!$A19)</f>
        <v>0</v>
      </c>
      <c r="AA19" s="67">
        <f>SUMIFS('Population ratios'!$D$7:$D$2010,'Population ratios'!$B$7:$B$2010,'Ratio mapping'!AA$5,'Population ratios'!$C$7:$C$2010,'Ratio mapping'!$A19)/SUMIFS('Population ratios'!$D$7:$D$2010,'Population ratios'!$C$7:$C$2010,'Ratio mapping'!$A19)</f>
        <v>0</v>
      </c>
      <c r="AB19" s="67">
        <f>SUMIFS('Population ratios'!$D$7:$D$2010,'Population ratios'!$B$7:$B$2010,'Ratio mapping'!AB$5,'Population ratios'!$C$7:$C$2010,'Ratio mapping'!$A19)/SUMIFS('Population ratios'!$D$7:$D$2010,'Population ratios'!$C$7:$C$2010,'Ratio mapping'!$A19)</f>
        <v>0</v>
      </c>
      <c r="AC19" s="67">
        <f>SUMIFS('Population ratios'!$D$7:$D$2010,'Population ratios'!$B$7:$B$2010,'Ratio mapping'!AC$5,'Population ratios'!$C$7:$C$2010,'Ratio mapping'!$A19)/SUMIFS('Population ratios'!$D$7:$D$2010,'Population ratios'!$C$7:$C$2010,'Ratio mapping'!$A19)</f>
        <v>0</v>
      </c>
      <c r="AD19" s="67">
        <f>SUMIFS('Population ratios'!$D$7:$D$2010,'Population ratios'!$B$7:$B$2010,'Ratio mapping'!AD$5,'Population ratios'!$C$7:$C$2010,'Ratio mapping'!$A19)/SUMIFS('Population ratios'!$D$7:$D$2010,'Population ratios'!$C$7:$C$2010,'Ratio mapping'!$A19)</f>
        <v>1</v>
      </c>
      <c r="AE19" s="67">
        <f>SUMIFS('Population ratios'!$D$7:$D$2010,'Population ratios'!$B$7:$B$2010,'Ratio mapping'!AE$5,'Population ratios'!$C$7:$C$2010,'Ratio mapping'!$A19)/SUMIFS('Population ratios'!$D$7:$D$2010,'Population ratios'!$C$7:$C$2010,'Ratio mapping'!$A19)</f>
        <v>0</v>
      </c>
    </row>
    <row r="20" spans="1:31" x14ac:dyDescent="0.25">
      <c r="A20" s="37" t="s">
        <v>2060</v>
      </c>
      <c r="B20" s="67">
        <f>SUMIFS('Population ratios'!$D$7:$D$2010,'Population ratios'!$B$7:$B$2010,'Ratio mapping'!B$5,'Population ratios'!$C$7:$C$2010,'Ratio mapping'!$A20)/SUMIFS('Population ratios'!$D$7:$D$2010,'Population ratios'!$C$7:$C$2010,'Ratio mapping'!$A20)</f>
        <v>0</v>
      </c>
      <c r="C20" s="67">
        <f>SUMIFS('Population ratios'!$D$7:$D$2010,'Population ratios'!$B$7:$B$2010,'Ratio mapping'!C$5,'Population ratios'!$C$7:$C$2010,'Ratio mapping'!$A20)/SUMIFS('Population ratios'!$D$7:$D$2010,'Population ratios'!$C$7:$C$2010,'Ratio mapping'!$A20)</f>
        <v>0</v>
      </c>
      <c r="D20" s="67">
        <f>SUMIFS('Population ratios'!$D$7:$D$2010,'Population ratios'!$B$7:$B$2010,'Ratio mapping'!D$5,'Population ratios'!$C$7:$C$2010,'Ratio mapping'!$A20)/SUMIFS('Population ratios'!$D$7:$D$2010,'Population ratios'!$C$7:$C$2010,'Ratio mapping'!$A20)</f>
        <v>0</v>
      </c>
      <c r="E20" s="67">
        <f>SUMIFS('Population ratios'!$D$7:$D$2010,'Population ratios'!$B$7:$B$2010,'Ratio mapping'!E$5,'Population ratios'!$C$7:$C$2010,'Ratio mapping'!$A20)/SUMIFS('Population ratios'!$D$7:$D$2010,'Population ratios'!$C$7:$C$2010,'Ratio mapping'!$A20)</f>
        <v>0</v>
      </c>
      <c r="F20" s="67">
        <f>SUMIFS('Population ratios'!$D$7:$D$2010,'Population ratios'!$B$7:$B$2010,'Ratio mapping'!F$5,'Population ratios'!$C$7:$C$2010,'Ratio mapping'!$A20)/SUMIFS('Population ratios'!$D$7:$D$2010,'Population ratios'!$C$7:$C$2010,'Ratio mapping'!$A20)</f>
        <v>0</v>
      </c>
      <c r="G20" s="67">
        <f>SUMIFS('Population ratios'!$D$7:$D$2010,'Population ratios'!$B$7:$B$2010,'Ratio mapping'!G$5,'Population ratios'!$C$7:$C$2010,'Ratio mapping'!$A20)/SUMIFS('Population ratios'!$D$7:$D$2010,'Population ratios'!$C$7:$C$2010,'Ratio mapping'!$A20)</f>
        <v>0</v>
      </c>
      <c r="H20" s="67">
        <f>SUMIFS('Population ratios'!$D$7:$D$2010,'Population ratios'!$B$7:$B$2010,'Ratio mapping'!H$5,'Population ratios'!$C$7:$C$2010,'Ratio mapping'!$A20)/SUMIFS('Population ratios'!$D$7:$D$2010,'Population ratios'!$C$7:$C$2010,'Ratio mapping'!$A20)</f>
        <v>0</v>
      </c>
      <c r="I20" s="67">
        <f>SUMIFS('Population ratios'!$D$7:$D$2010,'Population ratios'!$B$7:$B$2010,'Ratio mapping'!I$5,'Population ratios'!$C$7:$C$2010,'Ratio mapping'!$A20)/SUMIFS('Population ratios'!$D$7:$D$2010,'Population ratios'!$C$7:$C$2010,'Ratio mapping'!$A20)</f>
        <v>0</v>
      </c>
      <c r="J20" s="67">
        <f>SUMIFS('Population ratios'!$D$7:$D$2010,'Population ratios'!$B$7:$B$2010,'Ratio mapping'!J$5,'Population ratios'!$C$7:$C$2010,'Ratio mapping'!$A20)/SUMIFS('Population ratios'!$D$7:$D$2010,'Population ratios'!$C$7:$C$2010,'Ratio mapping'!$A20)</f>
        <v>0</v>
      </c>
      <c r="K20" s="67">
        <f>SUMIFS('Population ratios'!$D$7:$D$2010,'Population ratios'!$B$7:$B$2010,'Ratio mapping'!K$5,'Population ratios'!$C$7:$C$2010,'Ratio mapping'!$A20)/SUMIFS('Population ratios'!$D$7:$D$2010,'Population ratios'!$C$7:$C$2010,'Ratio mapping'!$A20)</f>
        <v>0</v>
      </c>
      <c r="L20" s="67">
        <f>SUMIFS('Population ratios'!$D$7:$D$2010,'Population ratios'!$B$7:$B$2010,'Ratio mapping'!L$5,'Population ratios'!$C$7:$C$2010,'Ratio mapping'!$A20)/SUMIFS('Population ratios'!$D$7:$D$2010,'Population ratios'!$C$7:$C$2010,'Ratio mapping'!$A20)</f>
        <v>0</v>
      </c>
      <c r="M20" s="67">
        <f>SUMIFS('Population ratios'!$D$7:$D$2010,'Population ratios'!$B$7:$B$2010,'Ratio mapping'!M$5,'Population ratios'!$C$7:$C$2010,'Ratio mapping'!$A20)/SUMIFS('Population ratios'!$D$7:$D$2010,'Population ratios'!$C$7:$C$2010,'Ratio mapping'!$A20)</f>
        <v>0</v>
      </c>
      <c r="N20" s="67">
        <f>SUMIFS('Population ratios'!$D$7:$D$2010,'Population ratios'!$B$7:$B$2010,'Ratio mapping'!N$5,'Population ratios'!$C$7:$C$2010,'Ratio mapping'!$A20)/SUMIFS('Population ratios'!$D$7:$D$2010,'Population ratios'!$C$7:$C$2010,'Ratio mapping'!$A20)</f>
        <v>0</v>
      </c>
      <c r="O20" s="67">
        <f>SUMIFS('Population ratios'!$D$7:$D$2010,'Population ratios'!$B$7:$B$2010,'Ratio mapping'!O$5,'Population ratios'!$C$7:$C$2010,'Ratio mapping'!$A20)/SUMIFS('Population ratios'!$D$7:$D$2010,'Population ratios'!$C$7:$C$2010,'Ratio mapping'!$A20)</f>
        <v>0</v>
      </c>
      <c r="P20" s="67">
        <f>SUMIFS('Population ratios'!$D$7:$D$2010,'Population ratios'!$B$7:$B$2010,'Ratio mapping'!P$5,'Population ratios'!$C$7:$C$2010,'Ratio mapping'!$A20)/SUMIFS('Population ratios'!$D$7:$D$2010,'Population ratios'!$C$7:$C$2010,'Ratio mapping'!$A20)</f>
        <v>0</v>
      </c>
      <c r="Q20" s="67">
        <f>SUMIFS('Population ratios'!$D$7:$D$2010,'Population ratios'!$B$7:$B$2010,'Ratio mapping'!Q$5,'Population ratios'!$C$7:$C$2010,'Ratio mapping'!$A20)/SUMIFS('Population ratios'!$D$7:$D$2010,'Population ratios'!$C$7:$C$2010,'Ratio mapping'!$A20)</f>
        <v>0</v>
      </c>
      <c r="R20" s="67">
        <f>SUMIFS('Population ratios'!$D$7:$D$2010,'Population ratios'!$B$7:$B$2010,'Ratio mapping'!R$5,'Population ratios'!$C$7:$C$2010,'Ratio mapping'!$A20)/SUMIFS('Population ratios'!$D$7:$D$2010,'Population ratios'!$C$7:$C$2010,'Ratio mapping'!$A20)</f>
        <v>0</v>
      </c>
      <c r="S20" s="67">
        <f>SUMIFS('Population ratios'!$D$7:$D$2010,'Population ratios'!$B$7:$B$2010,'Ratio mapping'!S$5,'Population ratios'!$C$7:$C$2010,'Ratio mapping'!$A20)/SUMIFS('Population ratios'!$D$7:$D$2010,'Population ratios'!$C$7:$C$2010,'Ratio mapping'!$A20)</f>
        <v>0</v>
      </c>
      <c r="T20" s="67">
        <f>SUMIFS('Population ratios'!$D$7:$D$2010,'Population ratios'!$B$7:$B$2010,'Ratio mapping'!T$5,'Population ratios'!$C$7:$C$2010,'Ratio mapping'!$A20)/SUMIFS('Population ratios'!$D$7:$D$2010,'Population ratios'!$C$7:$C$2010,'Ratio mapping'!$A20)</f>
        <v>0</v>
      </c>
      <c r="U20" s="67">
        <f>SUMIFS('Population ratios'!$D$7:$D$2010,'Population ratios'!$B$7:$B$2010,'Ratio mapping'!U$5,'Population ratios'!$C$7:$C$2010,'Ratio mapping'!$A20)/SUMIFS('Population ratios'!$D$7:$D$2010,'Population ratios'!$C$7:$C$2010,'Ratio mapping'!$A20)</f>
        <v>0</v>
      </c>
      <c r="V20" s="67">
        <f>SUMIFS('Population ratios'!$D$7:$D$2010,'Population ratios'!$B$7:$B$2010,'Ratio mapping'!V$5,'Population ratios'!$C$7:$C$2010,'Ratio mapping'!$A20)/SUMIFS('Population ratios'!$D$7:$D$2010,'Population ratios'!$C$7:$C$2010,'Ratio mapping'!$A20)</f>
        <v>0</v>
      </c>
      <c r="W20" s="67">
        <f>SUMIFS('Population ratios'!$D$7:$D$2010,'Population ratios'!$B$7:$B$2010,'Ratio mapping'!W$5,'Population ratios'!$C$7:$C$2010,'Ratio mapping'!$A20)/SUMIFS('Population ratios'!$D$7:$D$2010,'Population ratios'!$C$7:$C$2010,'Ratio mapping'!$A20)</f>
        <v>0</v>
      </c>
      <c r="X20" s="67">
        <f>SUMIFS('Population ratios'!$D$7:$D$2010,'Population ratios'!$B$7:$B$2010,'Ratio mapping'!X$5,'Population ratios'!$C$7:$C$2010,'Ratio mapping'!$A20)/SUMIFS('Population ratios'!$D$7:$D$2010,'Population ratios'!$C$7:$C$2010,'Ratio mapping'!$A20)</f>
        <v>0</v>
      </c>
      <c r="Y20" s="67">
        <f>SUMIFS('Population ratios'!$D$7:$D$2010,'Population ratios'!$B$7:$B$2010,'Ratio mapping'!Y$5,'Population ratios'!$C$7:$C$2010,'Ratio mapping'!$A20)/SUMIFS('Population ratios'!$D$7:$D$2010,'Population ratios'!$C$7:$C$2010,'Ratio mapping'!$A20)</f>
        <v>0</v>
      </c>
      <c r="Z20" s="67">
        <f>SUMIFS('Population ratios'!$D$7:$D$2010,'Population ratios'!$B$7:$B$2010,'Ratio mapping'!Z$5,'Population ratios'!$C$7:$C$2010,'Ratio mapping'!$A20)/SUMIFS('Population ratios'!$D$7:$D$2010,'Population ratios'!$C$7:$C$2010,'Ratio mapping'!$A20)</f>
        <v>0</v>
      </c>
      <c r="AA20" s="67">
        <f>SUMIFS('Population ratios'!$D$7:$D$2010,'Population ratios'!$B$7:$B$2010,'Ratio mapping'!AA$5,'Population ratios'!$C$7:$C$2010,'Ratio mapping'!$A20)/SUMIFS('Population ratios'!$D$7:$D$2010,'Population ratios'!$C$7:$C$2010,'Ratio mapping'!$A20)</f>
        <v>0</v>
      </c>
      <c r="AB20" s="67">
        <f>SUMIFS('Population ratios'!$D$7:$D$2010,'Population ratios'!$B$7:$B$2010,'Ratio mapping'!AB$5,'Population ratios'!$C$7:$C$2010,'Ratio mapping'!$A20)/SUMIFS('Population ratios'!$D$7:$D$2010,'Population ratios'!$C$7:$C$2010,'Ratio mapping'!$A20)</f>
        <v>1</v>
      </c>
      <c r="AC20" s="67">
        <f>SUMIFS('Population ratios'!$D$7:$D$2010,'Population ratios'!$B$7:$B$2010,'Ratio mapping'!AC$5,'Population ratios'!$C$7:$C$2010,'Ratio mapping'!$A20)/SUMIFS('Population ratios'!$D$7:$D$2010,'Population ratios'!$C$7:$C$2010,'Ratio mapping'!$A20)</f>
        <v>0</v>
      </c>
      <c r="AD20" s="67">
        <f>SUMIFS('Population ratios'!$D$7:$D$2010,'Population ratios'!$B$7:$B$2010,'Ratio mapping'!AD$5,'Population ratios'!$C$7:$C$2010,'Ratio mapping'!$A20)/SUMIFS('Population ratios'!$D$7:$D$2010,'Population ratios'!$C$7:$C$2010,'Ratio mapping'!$A20)</f>
        <v>0</v>
      </c>
      <c r="AE20" s="67">
        <f>SUMIFS('Population ratios'!$D$7:$D$2010,'Population ratios'!$B$7:$B$2010,'Ratio mapping'!AE$5,'Population ratios'!$C$7:$C$2010,'Ratio mapping'!$A20)/SUMIFS('Population ratios'!$D$7:$D$2010,'Population ratios'!$C$7:$C$2010,'Ratio mapping'!$A20)</f>
        <v>0</v>
      </c>
    </row>
    <row r="21" spans="1:31" x14ac:dyDescent="0.25">
      <c r="A21" s="37" t="s">
        <v>2074</v>
      </c>
      <c r="B21" s="67">
        <f>SUMIFS('Population ratios'!$D$7:$D$2010,'Population ratios'!$B$7:$B$2010,'Ratio mapping'!B$5,'Population ratios'!$C$7:$C$2010,'Ratio mapping'!$A21)/SUMIFS('Population ratios'!$D$7:$D$2010,'Population ratios'!$C$7:$C$2010,'Ratio mapping'!$A21)</f>
        <v>0</v>
      </c>
      <c r="C21" s="67">
        <f>SUMIFS('Population ratios'!$D$7:$D$2010,'Population ratios'!$B$7:$B$2010,'Ratio mapping'!C$5,'Population ratios'!$C$7:$C$2010,'Ratio mapping'!$A21)/SUMIFS('Population ratios'!$D$7:$D$2010,'Population ratios'!$C$7:$C$2010,'Ratio mapping'!$A21)</f>
        <v>0</v>
      </c>
      <c r="D21" s="67">
        <f>SUMIFS('Population ratios'!$D$7:$D$2010,'Population ratios'!$B$7:$B$2010,'Ratio mapping'!D$5,'Population ratios'!$C$7:$C$2010,'Ratio mapping'!$A21)/SUMIFS('Population ratios'!$D$7:$D$2010,'Population ratios'!$C$7:$C$2010,'Ratio mapping'!$A21)</f>
        <v>0</v>
      </c>
      <c r="E21" s="67">
        <f>SUMIFS('Population ratios'!$D$7:$D$2010,'Population ratios'!$B$7:$B$2010,'Ratio mapping'!E$5,'Population ratios'!$C$7:$C$2010,'Ratio mapping'!$A21)/SUMIFS('Population ratios'!$D$7:$D$2010,'Population ratios'!$C$7:$C$2010,'Ratio mapping'!$A21)</f>
        <v>1.8131799424784295E-2</v>
      </c>
      <c r="F21" s="67">
        <f>SUMIFS('Population ratios'!$D$7:$D$2010,'Population ratios'!$B$7:$B$2010,'Ratio mapping'!F$5,'Population ratios'!$C$7:$C$2010,'Ratio mapping'!$A21)/SUMIFS('Population ratios'!$D$7:$D$2010,'Population ratios'!$C$7:$C$2010,'Ratio mapping'!$A21)</f>
        <v>0</v>
      </c>
      <c r="G21" s="67">
        <f>SUMIFS('Population ratios'!$D$7:$D$2010,'Population ratios'!$B$7:$B$2010,'Ratio mapping'!G$5,'Population ratios'!$C$7:$C$2010,'Ratio mapping'!$A21)/SUMIFS('Population ratios'!$D$7:$D$2010,'Population ratios'!$C$7:$C$2010,'Ratio mapping'!$A21)</f>
        <v>0</v>
      </c>
      <c r="H21" s="67">
        <f>SUMIFS('Population ratios'!$D$7:$D$2010,'Population ratios'!$B$7:$B$2010,'Ratio mapping'!H$5,'Population ratios'!$C$7:$C$2010,'Ratio mapping'!$A21)/SUMIFS('Population ratios'!$D$7:$D$2010,'Population ratios'!$C$7:$C$2010,'Ratio mapping'!$A21)</f>
        <v>0</v>
      </c>
      <c r="I21" s="67">
        <f>SUMIFS('Population ratios'!$D$7:$D$2010,'Population ratios'!$B$7:$B$2010,'Ratio mapping'!I$5,'Population ratios'!$C$7:$C$2010,'Ratio mapping'!$A21)/SUMIFS('Population ratios'!$D$7:$D$2010,'Population ratios'!$C$7:$C$2010,'Ratio mapping'!$A21)</f>
        <v>0</v>
      </c>
      <c r="J21" s="67">
        <f>SUMIFS('Population ratios'!$D$7:$D$2010,'Population ratios'!$B$7:$B$2010,'Ratio mapping'!J$5,'Population ratios'!$C$7:$C$2010,'Ratio mapping'!$A21)/SUMIFS('Population ratios'!$D$7:$D$2010,'Population ratios'!$C$7:$C$2010,'Ratio mapping'!$A21)</f>
        <v>0</v>
      </c>
      <c r="K21" s="67">
        <f>SUMIFS('Population ratios'!$D$7:$D$2010,'Population ratios'!$B$7:$B$2010,'Ratio mapping'!K$5,'Population ratios'!$C$7:$C$2010,'Ratio mapping'!$A21)/SUMIFS('Population ratios'!$D$7:$D$2010,'Population ratios'!$C$7:$C$2010,'Ratio mapping'!$A21)</f>
        <v>0</v>
      </c>
      <c r="L21" s="67">
        <f>SUMIFS('Population ratios'!$D$7:$D$2010,'Population ratios'!$B$7:$B$2010,'Ratio mapping'!L$5,'Population ratios'!$C$7:$C$2010,'Ratio mapping'!$A21)/SUMIFS('Population ratios'!$D$7:$D$2010,'Population ratios'!$C$7:$C$2010,'Ratio mapping'!$A21)</f>
        <v>0</v>
      </c>
      <c r="M21" s="67">
        <f>SUMIFS('Population ratios'!$D$7:$D$2010,'Population ratios'!$B$7:$B$2010,'Ratio mapping'!M$5,'Population ratios'!$C$7:$C$2010,'Ratio mapping'!$A21)/SUMIFS('Population ratios'!$D$7:$D$2010,'Population ratios'!$C$7:$C$2010,'Ratio mapping'!$A21)</f>
        <v>0</v>
      </c>
      <c r="N21" s="67">
        <f>SUMIFS('Population ratios'!$D$7:$D$2010,'Population ratios'!$B$7:$B$2010,'Ratio mapping'!N$5,'Population ratios'!$C$7:$C$2010,'Ratio mapping'!$A21)/SUMIFS('Population ratios'!$D$7:$D$2010,'Population ratios'!$C$7:$C$2010,'Ratio mapping'!$A21)</f>
        <v>0</v>
      </c>
      <c r="O21" s="67">
        <f>SUMIFS('Population ratios'!$D$7:$D$2010,'Population ratios'!$B$7:$B$2010,'Ratio mapping'!O$5,'Population ratios'!$C$7:$C$2010,'Ratio mapping'!$A21)/SUMIFS('Population ratios'!$D$7:$D$2010,'Population ratios'!$C$7:$C$2010,'Ratio mapping'!$A21)</f>
        <v>0</v>
      </c>
      <c r="P21" s="67">
        <f>SUMIFS('Population ratios'!$D$7:$D$2010,'Population ratios'!$B$7:$B$2010,'Ratio mapping'!P$5,'Population ratios'!$C$7:$C$2010,'Ratio mapping'!$A21)/SUMIFS('Population ratios'!$D$7:$D$2010,'Population ratios'!$C$7:$C$2010,'Ratio mapping'!$A21)</f>
        <v>0</v>
      </c>
      <c r="Q21" s="67">
        <f>SUMIFS('Population ratios'!$D$7:$D$2010,'Population ratios'!$B$7:$B$2010,'Ratio mapping'!Q$5,'Population ratios'!$C$7:$C$2010,'Ratio mapping'!$A21)/SUMIFS('Population ratios'!$D$7:$D$2010,'Population ratios'!$C$7:$C$2010,'Ratio mapping'!$A21)</f>
        <v>0</v>
      </c>
      <c r="R21" s="67">
        <f>SUMIFS('Population ratios'!$D$7:$D$2010,'Population ratios'!$B$7:$B$2010,'Ratio mapping'!R$5,'Population ratios'!$C$7:$C$2010,'Ratio mapping'!$A21)/SUMIFS('Population ratios'!$D$7:$D$2010,'Population ratios'!$C$7:$C$2010,'Ratio mapping'!$A21)</f>
        <v>0</v>
      </c>
      <c r="S21" s="67">
        <f>SUMIFS('Population ratios'!$D$7:$D$2010,'Population ratios'!$B$7:$B$2010,'Ratio mapping'!S$5,'Population ratios'!$C$7:$C$2010,'Ratio mapping'!$A21)/SUMIFS('Population ratios'!$D$7:$D$2010,'Population ratios'!$C$7:$C$2010,'Ratio mapping'!$A21)</f>
        <v>0</v>
      </c>
      <c r="T21" s="67">
        <f>SUMIFS('Population ratios'!$D$7:$D$2010,'Population ratios'!$B$7:$B$2010,'Ratio mapping'!T$5,'Population ratios'!$C$7:$C$2010,'Ratio mapping'!$A21)/SUMIFS('Population ratios'!$D$7:$D$2010,'Population ratios'!$C$7:$C$2010,'Ratio mapping'!$A21)</f>
        <v>0</v>
      </c>
      <c r="U21" s="67">
        <f>SUMIFS('Population ratios'!$D$7:$D$2010,'Population ratios'!$B$7:$B$2010,'Ratio mapping'!U$5,'Population ratios'!$C$7:$C$2010,'Ratio mapping'!$A21)/SUMIFS('Population ratios'!$D$7:$D$2010,'Population ratios'!$C$7:$C$2010,'Ratio mapping'!$A21)</f>
        <v>0</v>
      </c>
      <c r="V21" s="67">
        <f>SUMIFS('Population ratios'!$D$7:$D$2010,'Population ratios'!$B$7:$B$2010,'Ratio mapping'!V$5,'Population ratios'!$C$7:$C$2010,'Ratio mapping'!$A21)/SUMIFS('Population ratios'!$D$7:$D$2010,'Population ratios'!$C$7:$C$2010,'Ratio mapping'!$A21)</f>
        <v>0</v>
      </c>
      <c r="W21" s="67">
        <f>SUMIFS('Population ratios'!$D$7:$D$2010,'Population ratios'!$B$7:$B$2010,'Ratio mapping'!W$5,'Population ratios'!$C$7:$C$2010,'Ratio mapping'!$A21)/SUMIFS('Population ratios'!$D$7:$D$2010,'Population ratios'!$C$7:$C$2010,'Ratio mapping'!$A21)</f>
        <v>0</v>
      </c>
      <c r="X21" s="67">
        <f>SUMIFS('Population ratios'!$D$7:$D$2010,'Population ratios'!$B$7:$B$2010,'Ratio mapping'!X$5,'Population ratios'!$C$7:$C$2010,'Ratio mapping'!$A21)/SUMIFS('Population ratios'!$D$7:$D$2010,'Population ratios'!$C$7:$C$2010,'Ratio mapping'!$A21)</f>
        <v>0</v>
      </c>
      <c r="Y21" s="67">
        <f>SUMIFS('Population ratios'!$D$7:$D$2010,'Population ratios'!$B$7:$B$2010,'Ratio mapping'!Y$5,'Population ratios'!$C$7:$C$2010,'Ratio mapping'!$A21)/SUMIFS('Population ratios'!$D$7:$D$2010,'Population ratios'!$C$7:$C$2010,'Ratio mapping'!$A21)</f>
        <v>0.98186820057521573</v>
      </c>
      <c r="Z21" s="67">
        <f>SUMIFS('Population ratios'!$D$7:$D$2010,'Population ratios'!$B$7:$B$2010,'Ratio mapping'!Z$5,'Population ratios'!$C$7:$C$2010,'Ratio mapping'!$A21)/SUMIFS('Population ratios'!$D$7:$D$2010,'Population ratios'!$C$7:$C$2010,'Ratio mapping'!$A21)</f>
        <v>0</v>
      </c>
      <c r="AA21" s="67">
        <f>SUMIFS('Population ratios'!$D$7:$D$2010,'Population ratios'!$B$7:$B$2010,'Ratio mapping'!AA$5,'Population ratios'!$C$7:$C$2010,'Ratio mapping'!$A21)/SUMIFS('Population ratios'!$D$7:$D$2010,'Population ratios'!$C$7:$C$2010,'Ratio mapping'!$A21)</f>
        <v>0</v>
      </c>
      <c r="AB21" s="67">
        <f>SUMIFS('Population ratios'!$D$7:$D$2010,'Population ratios'!$B$7:$B$2010,'Ratio mapping'!AB$5,'Population ratios'!$C$7:$C$2010,'Ratio mapping'!$A21)/SUMIFS('Population ratios'!$D$7:$D$2010,'Population ratios'!$C$7:$C$2010,'Ratio mapping'!$A21)</f>
        <v>0</v>
      </c>
      <c r="AC21" s="67">
        <f>SUMIFS('Population ratios'!$D$7:$D$2010,'Population ratios'!$B$7:$B$2010,'Ratio mapping'!AC$5,'Population ratios'!$C$7:$C$2010,'Ratio mapping'!$A21)/SUMIFS('Population ratios'!$D$7:$D$2010,'Population ratios'!$C$7:$C$2010,'Ratio mapping'!$A21)</f>
        <v>0</v>
      </c>
      <c r="AD21" s="67">
        <f>SUMIFS('Population ratios'!$D$7:$D$2010,'Population ratios'!$B$7:$B$2010,'Ratio mapping'!AD$5,'Population ratios'!$C$7:$C$2010,'Ratio mapping'!$A21)/SUMIFS('Population ratios'!$D$7:$D$2010,'Population ratios'!$C$7:$C$2010,'Ratio mapping'!$A21)</f>
        <v>0</v>
      </c>
      <c r="AE21" s="67">
        <f>SUMIFS('Population ratios'!$D$7:$D$2010,'Population ratios'!$B$7:$B$2010,'Ratio mapping'!AE$5,'Population ratios'!$C$7:$C$2010,'Ratio mapping'!$A21)/SUMIFS('Population ratios'!$D$7:$D$2010,'Population ratios'!$C$7:$C$2010,'Ratio mapping'!$A21)</f>
        <v>0</v>
      </c>
    </row>
    <row r="22" spans="1:31" x14ac:dyDescent="0.25">
      <c r="A22" s="37" t="s">
        <v>2057</v>
      </c>
      <c r="B22" s="67">
        <f>SUMIFS('Population ratios'!$D$7:$D$2010,'Population ratios'!$B$7:$B$2010,'Ratio mapping'!B$5,'Population ratios'!$C$7:$C$2010,'Ratio mapping'!$A22)/SUMIFS('Population ratios'!$D$7:$D$2010,'Population ratios'!$C$7:$C$2010,'Ratio mapping'!$A22)</f>
        <v>0</v>
      </c>
      <c r="C22" s="67">
        <f>SUMIFS('Population ratios'!$D$7:$D$2010,'Population ratios'!$B$7:$B$2010,'Ratio mapping'!C$5,'Population ratios'!$C$7:$C$2010,'Ratio mapping'!$A22)/SUMIFS('Population ratios'!$D$7:$D$2010,'Population ratios'!$C$7:$C$2010,'Ratio mapping'!$A22)</f>
        <v>0</v>
      </c>
      <c r="D22" s="67">
        <f>SUMIFS('Population ratios'!$D$7:$D$2010,'Population ratios'!$B$7:$B$2010,'Ratio mapping'!D$5,'Population ratios'!$C$7:$C$2010,'Ratio mapping'!$A22)/SUMIFS('Population ratios'!$D$7:$D$2010,'Population ratios'!$C$7:$C$2010,'Ratio mapping'!$A22)</f>
        <v>0</v>
      </c>
      <c r="E22" s="67">
        <f>SUMIFS('Population ratios'!$D$7:$D$2010,'Population ratios'!$B$7:$B$2010,'Ratio mapping'!E$5,'Population ratios'!$C$7:$C$2010,'Ratio mapping'!$A22)/SUMIFS('Population ratios'!$D$7:$D$2010,'Population ratios'!$C$7:$C$2010,'Ratio mapping'!$A22)</f>
        <v>0</v>
      </c>
      <c r="F22" s="67">
        <f>SUMIFS('Population ratios'!$D$7:$D$2010,'Population ratios'!$B$7:$B$2010,'Ratio mapping'!F$5,'Population ratios'!$C$7:$C$2010,'Ratio mapping'!$A22)/SUMIFS('Population ratios'!$D$7:$D$2010,'Population ratios'!$C$7:$C$2010,'Ratio mapping'!$A22)</f>
        <v>4.4982698961937718E-2</v>
      </c>
      <c r="G22" s="67">
        <f>SUMIFS('Population ratios'!$D$7:$D$2010,'Population ratios'!$B$7:$B$2010,'Ratio mapping'!G$5,'Population ratios'!$C$7:$C$2010,'Ratio mapping'!$A22)/SUMIFS('Population ratios'!$D$7:$D$2010,'Population ratios'!$C$7:$C$2010,'Ratio mapping'!$A22)</f>
        <v>0</v>
      </c>
      <c r="H22" s="67">
        <f>SUMIFS('Population ratios'!$D$7:$D$2010,'Population ratios'!$B$7:$B$2010,'Ratio mapping'!H$5,'Population ratios'!$C$7:$C$2010,'Ratio mapping'!$A22)/SUMIFS('Population ratios'!$D$7:$D$2010,'Population ratios'!$C$7:$C$2010,'Ratio mapping'!$A22)</f>
        <v>0</v>
      </c>
      <c r="I22" s="67">
        <f>SUMIFS('Population ratios'!$D$7:$D$2010,'Population ratios'!$B$7:$B$2010,'Ratio mapping'!I$5,'Population ratios'!$C$7:$C$2010,'Ratio mapping'!$A22)/SUMIFS('Population ratios'!$D$7:$D$2010,'Population ratios'!$C$7:$C$2010,'Ratio mapping'!$A22)</f>
        <v>0</v>
      </c>
      <c r="J22" s="67">
        <f>SUMIFS('Population ratios'!$D$7:$D$2010,'Population ratios'!$B$7:$B$2010,'Ratio mapping'!J$5,'Population ratios'!$C$7:$C$2010,'Ratio mapping'!$A22)/SUMIFS('Population ratios'!$D$7:$D$2010,'Population ratios'!$C$7:$C$2010,'Ratio mapping'!$A22)</f>
        <v>0</v>
      </c>
      <c r="K22" s="67">
        <f>SUMIFS('Population ratios'!$D$7:$D$2010,'Population ratios'!$B$7:$B$2010,'Ratio mapping'!K$5,'Population ratios'!$C$7:$C$2010,'Ratio mapping'!$A22)/SUMIFS('Population ratios'!$D$7:$D$2010,'Population ratios'!$C$7:$C$2010,'Ratio mapping'!$A22)</f>
        <v>0</v>
      </c>
      <c r="L22" s="67">
        <f>SUMIFS('Population ratios'!$D$7:$D$2010,'Population ratios'!$B$7:$B$2010,'Ratio mapping'!L$5,'Population ratios'!$C$7:$C$2010,'Ratio mapping'!$A22)/SUMIFS('Population ratios'!$D$7:$D$2010,'Population ratios'!$C$7:$C$2010,'Ratio mapping'!$A22)</f>
        <v>0</v>
      </c>
      <c r="M22" s="67">
        <f>SUMIFS('Population ratios'!$D$7:$D$2010,'Population ratios'!$B$7:$B$2010,'Ratio mapping'!M$5,'Population ratios'!$C$7:$C$2010,'Ratio mapping'!$A22)/SUMIFS('Population ratios'!$D$7:$D$2010,'Population ratios'!$C$7:$C$2010,'Ratio mapping'!$A22)</f>
        <v>0</v>
      </c>
      <c r="N22" s="67">
        <f>SUMIFS('Population ratios'!$D$7:$D$2010,'Population ratios'!$B$7:$B$2010,'Ratio mapping'!N$5,'Population ratios'!$C$7:$C$2010,'Ratio mapping'!$A22)/SUMIFS('Population ratios'!$D$7:$D$2010,'Population ratios'!$C$7:$C$2010,'Ratio mapping'!$A22)</f>
        <v>0</v>
      </c>
      <c r="O22" s="67">
        <f>SUMIFS('Population ratios'!$D$7:$D$2010,'Population ratios'!$B$7:$B$2010,'Ratio mapping'!O$5,'Population ratios'!$C$7:$C$2010,'Ratio mapping'!$A22)/SUMIFS('Population ratios'!$D$7:$D$2010,'Population ratios'!$C$7:$C$2010,'Ratio mapping'!$A22)</f>
        <v>0</v>
      </c>
      <c r="P22" s="67">
        <f>SUMIFS('Population ratios'!$D$7:$D$2010,'Population ratios'!$B$7:$B$2010,'Ratio mapping'!P$5,'Population ratios'!$C$7:$C$2010,'Ratio mapping'!$A22)/SUMIFS('Population ratios'!$D$7:$D$2010,'Population ratios'!$C$7:$C$2010,'Ratio mapping'!$A22)</f>
        <v>0</v>
      </c>
      <c r="Q22" s="67">
        <f>SUMIFS('Population ratios'!$D$7:$D$2010,'Population ratios'!$B$7:$B$2010,'Ratio mapping'!Q$5,'Population ratios'!$C$7:$C$2010,'Ratio mapping'!$A22)/SUMIFS('Population ratios'!$D$7:$D$2010,'Population ratios'!$C$7:$C$2010,'Ratio mapping'!$A22)</f>
        <v>0</v>
      </c>
      <c r="R22" s="67">
        <f>SUMIFS('Population ratios'!$D$7:$D$2010,'Population ratios'!$B$7:$B$2010,'Ratio mapping'!R$5,'Population ratios'!$C$7:$C$2010,'Ratio mapping'!$A22)/SUMIFS('Population ratios'!$D$7:$D$2010,'Population ratios'!$C$7:$C$2010,'Ratio mapping'!$A22)</f>
        <v>0</v>
      </c>
      <c r="S22" s="67">
        <f>SUMIFS('Population ratios'!$D$7:$D$2010,'Population ratios'!$B$7:$B$2010,'Ratio mapping'!S$5,'Population ratios'!$C$7:$C$2010,'Ratio mapping'!$A22)/SUMIFS('Population ratios'!$D$7:$D$2010,'Population ratios'!$C$7:$C$2010,'Ratio mapping'!$A22)</f>
        <v>0</v>
      </c>
      <c r="T22" s="67">
        <f>SUMIFS('Population ratios'!$D$7:$D$2010,'Population ratios'!$B$7:$B$2010,'Ratio mapping'!T$5,'Population ratios'!$C$7:$C$2010,'Ratio mapping'!$A22)/SUMIFS('Population ratios'!$D$7:$D$2010,'Population ratios'!$C$7:$C$2010,'Ratio mapping'!$A22)</f>
        <v>0.95501730103806226</v>
      </c>
      <c r="U22" s="67">
        <f>SUMIFS('Population ratios'!$D$7:$D$2010,'Population ratios'!$B$7:$B$2010,'Ratio mapping'!U$5,'Population ratios'!$C$7:$C$2010,'Ratio mapping'!$A22)/SUMIFS('Population ratios'!$D$7:$D$2010,'Population ratios'!$C$7:$C$2010,'Ratio mapping'!$A22)</f>
        <v>0</v>
      </c>
      <c r="V22" s="67">
        <f>SUMIFS('Population ratios'!$D$7:$D$2010,'Population ratios'!$B$7:$B$2010,'Ratio mapping'!V$5,'Population ratios'!$C$7:$C$2010,'Ratio mapping'!$A22)/SUMIFS('Population ratios'!$D$7:$D$2010,'Population ratios'!$C$7:$C$2010,'Ratio mapping'!$A22)</f>
        <v>0</v>
      </c>
      <c r="W22" s="67">
        <f>SUMIFS('Population ratios'!$D$7:$D$2010,'Population ratios'!$B$7:$B$2010,'Ratio mapping'!W$5,'Population ratios'!$C$7:$C$2010,'Ratio mapping'!$A22)/SUMIFS('Population ratios'!$D$7:$D$2010,'Population ratios'!$C$7:$C$2010,'Ratio mapping'!$A22)</f>
        <v>0</v>
      </c>
      <c r="X22" s="67">
        <f>SUMIFS('Population ratios'!$D$7:$D$2010,'Population ratios'!$B$7:$B$2010,'Ratio mapping'!X$5,'Population ratios'!$C$7:$C$2010,'Ratio mapping'!$A22)/SUMIFS('Population ratios'!$D$7:$D$2010,'Population ratios'!$C$7:$C$2010,'Ratio mapping'!$A22)</f>
        <v>0</v>
      </c>
      <c r="Y22" s="67">
        <f>SUMIFS('Population ratios'!$D$7:$D$2010,'Population ratios'!$B$7:$B$2010,'Ratio mapping'!Y$5,'Population ratios'!$C$7:$C$2010,'Ratio mapping'!$A22)/SUMIFS('Population ratios'!$D$7:$D$2010,'Population ratios'!$C$7:$C$2010,'Ratio mapping'!$A22)</f>
        <v>0</v>
      </c>
      <c r="Z22" s="67">
        <f>SUMIFS('Population ratios'!$D$7:$D$2010,'Population ratios'!$B$7:$B$2010,'Ratio mapping'!Z$5,'Population ratios'!$C$7:$C$2010,'Ratio mapping'!$A22)/SUMIFS('Population ratios'!$D$7:$D$2010,'Population ratios'!$C$7:$C$2010,'Ratio mapping'!$A22)</f>
        <v>0</v>
      </c>
      <c r="AA22" s="67">
        <f>SUMIFS('Population ratios'!$D$7:$D$2010,'Population ratios'!$B$7:$B$2010,'Ratio mapping'!AA$5,'Population ratios'!$C$7:$C$2010,'Ratio mapping'!$A22)/SUMIFS('Population ratios'!$D$7:$D$2010,'Population ratios'!$C$7:$C$2010,'Ratio mapping'!$A22)</f>
        <v>0</v>
      </c>
      <c r="AB22" s="67">
        <f>SUMIFS('Population ratios'!$D$7:$D$2010,'Population ratios'!$B$7:$B$2010,'Ratio mapping'!AB$5,'Population ratios'!$C$7:$C$2010,'Ratio mapping'!$A22)/SUMIFS('Population ratios'!$D$7:$D$2010,'Population ratios'!$C$7:$C$2010,'Ratio mapping'!$A22)</f>
        <v>0</v>
      </c>
      <c r="AC22" s="67">
        <f>SUMIFS('Population ratios'!$D$7:$D$2010,'Population ratios'!$B$7:$B$2010,'Ratio mapping'!AC$5,'Population ratios'!$C$7:$C$2010,'Ratio mapping'!$A22)/SUMIFS('Population ratios'!$D$7:$D$2010,'Population ratios'!$C$7:$C$2010,'Ratio mapping'!$A22)</f>
        <v>0</v>
      </c>
      <c r="AD22" s="67">
        <f>SUMIFS('Population ratios'!$D$7:$D$2010,'Population ratios'!$B$7:$B$2010,'Ratio mapping'!AD$5,'Population ratios'!$C$7:$C$2010,'Ratio mapping'!$A22)/SUMIFS('Population ratios'!$D$7:$D$2010,'Population ratios'!$C$7:$C$2010,'Ratio mapping'!$A22)</f>
        <v>0</v>
      </c>
      <c r="AE22" s="67">
        <f>SUMIFS('Population ratios'!$D$7:$D$2010,'Population ratios'!$B$7:$B$2010,'Ratio mapping'!AE$5,'Population ratios'!$C$7:$C$2010,'Ratio mapping'!$A22)/SUMIFS('Population ratios'!$D$7:$D$2010,'Population ratios'!$C$7:$C$2010,'Ratio mapping'!$A22)</f>
        <v>0</v>
      </c>
    </row>
    <row r="23" spans="1:31" x14ac:dyDescent="0.25">
      <c r="A23" s="37" t="s">
        <v>2086</v>
      </c>
      <c r="B23" s="67">
        <f>SUMIFS('Population ratios'!$D$7:$D$2010,'Population ratios'!$B$7:$B$2010,'Ratio mapping'!B$5,'Population ratios'!$C$7:$C$2010,'Ratio mapping'!$A23)/SUMIFS('Population ratios'!$D$7:$D$2010,'Population ratios'!$C$7:$C$2010,'Ratio mapping'!$A23)</f>
        <v>0</v>
      </c>
      <c r="C23" s="67">
        <f>SUMIFS('Population ratios'!$D$7:$D$2010,'Population ratios'!$B$7:$B$2010,'Ratio mapping'!C$5,'Population ratios'!$C$7:$C$2010,'Ratio mapping'!$A23)/SUMIFS('Population ratios'!$D$7:$D$2010,'Population ratios'!$C$7:$C$2010,'Ratio mapping'!$A23)</f>
        <v>0</v>
      </c>
      <c r="D23" s="67">
        <f>SUMIFS('Population ratios'!$D$7:$D$2010,'Population ratios'!$B$7:$B$2010,'Ratio mapping'!D$5,'Population ratios'!$C$7:$C$2010,'Ratio mapping'!$A23)/SUMIFS('Population ratios'!$D$7:$D$2010,'Population ratios'!$C$7:$C$2010,'Ratio mapping'!$A23)</f>
        <v>0</v>
      </c>
      <c r="E23" s="67">
        <f>SUMIFS('Population ratios'!$D$7:$D$2010,'Population ratios'!$B$7:$B$2010,'Ratio mapping'!E$5,'Population ratios'!$C$7:$C$2010,'Ratio mapping'!$A23)/SUMIFS('Population ratios'!$D$7:$D$2010,'Population ratios'!$C$7:$C$2010,'Ratio mapping'!$A23)</f>
        <v>0</v>
      </c>
      <c r="F23" s="67">
        <f>SUMIFS('Population ratios'!$D$7:$D$2010,'Population ratios'!$B$7:$B$2010,'Ratio mapping'!F$5,'Population ratios'!$C$7:$C$2010,'Ratio mapping'!$A23)/SUMIFS('Population ratios'!$D$7:$D$2010,'Population ratios'!$C$7:$C$2010,'Ratio mapping'!$A23)</f>
        <v>0</v>
      </c>
      <c r="G23" s="67">
        <f>SUMIFS('Population ratios'!$D$7:$D$2010,'Population ratios'!$B$7:$B$2010,'Ratio mapping'!G$5,'Population ratios'!$C$7:$C$2010,'Ratio mapping'!$A23)/SUMIFS('Population ratios'!$D$7:$D$2010,'Population ratios'!$C$7:$C$2010,'Ratio mapping'!$A23)</f>
        <v>0</v>
      </c>
      <c r="H23" s="67">
        <f>SUMIFS('Population ratios'!$D$7:$D$2010,'Population ratios'!$B$7:$B$2010,'Ratio mapping'!H$5,'Population ratios'!$C$7:$C$2010,'Ratio mapping'!$A23)/SUMIFS('Population ratios'!$D$7:$D$2010,'Population ratios'!$C$7:$C$2010,'Ratio mapping'!$A23)</f>
        <v>1</v>
      </c>
      <c r="I23" s="67">
        <f>SUMIFS('Population ratios'!$D$7:$D$2010,'Population ratios'!$B$7:$B$2010,'Ratio mapping'!I$5,'Population ratios'!$C$7:$C$2010,'Ratio mapping'!$A23)/SUMIFS('Population ratios'!$D$7:$D$2010,'Population ratios'!$C$7:$C$2010,'Ratio mapping'!$A23)</f>
        <v>0</v>
      </c>
      <c r="J23" s="67">
        <f>SUMIFS('Population ratios'!$D$7:$D$2010,'Population ratios'!$B$7:$B$2010,'Ratio mapping'!J$5,'Population ratios'!$C$7:$C$2010,'Ratio mapping'!$A23)/SUMIFS('Population ratios'!$D$7:$D$2010,'Population ratios'!$C$7:$C$2010,'Ratio mapping'!$A23)</f>
        <v>0</v>
      </c>
      <c r="K23" s="67">
        <f>SUMIFS('Population ratios'!$D$7:$D$2010,'Population ratios'!$B$7:$B$2010,'Ratio mapping'!K$5,'Population ratios'!$C$7:$C$2010,'Ratio mapping'!$A23)/SUMIFS('Population ratios'!$D$7:$D$2010,'Population ratios'!$C$7:$C$2010,'Ratio mapping'!$A23)</f>
        <v>0</v>
      </c>
      <c r="L23" s="67">
        <f>SUMIFS('Population ratios'!$D$7:$D$2010,'Population ratios'!$B$7:$B$2010,'Ratio mapping'!L$5,'Population ratios'!$C$7:$C$2010,'Ratio mapping'!$A23)/SUMIFS('Population ratios'!$D$7:$D$2010,'Population ratios'!$C$7:$C$2010,'Ratio mapping'!$A23)</f>
        <v>0</v>
      </c>
      <c r="M23" s="67">
        <f>SUMIFS('Population ratios'!$D$7:$D$2010,'Population ratios'!$B$7:$B$2010,'Ratio mapping'!M$5,'Population ratios'!$C$7:$C$2010,'Ratio mapping'!$A23)/SUMIFS('Population ratios'!$D$7:$D$2010,'Population ratios'!$C$7:$C$2010,'Ratio mapping'!$A23)</f>
        <v>0</v>
      </c>
      <c r="N23" s="67">
        <f>SUMIFS('Population ratios'!$D$7:$D$2010,'Population ratios'!$B$7:$B$2010,'Ratio mapping'!N$5,'Population ratios'!$C$7:$C$2010,'Ratio mapping'!$A23)/SUMIFS('Population ratios'!$D$7:$D$2010,'Population ratios'!$C$7:$C$2010,'Ratio mapping'!$A23)</f>
        <v>0</v>
      </c>
      <c r="O23" s="67">
        <f>SUMIFS('Population ratios'!$D$7:$D$2010,'Population ratios'!$B$7:$B$2010,'Ratio mapping'!O$5,'Population ratios'!$C$7:$C$2010,'Ratio mapping'!$A23)/SUMIFS('Population ratios'!$D$7:$D$2010,'Population ratios'!$C$7:$C$2010,'Ratio mapping'!$A23)</f>
        <v>0</v>
      </c>
      <c r="P23" s="67">
        <f>SUMIFS('Population ratios'!$D$7:$D$2010,'Population ratios'!$B$7:$B$2010,'Ratio mapping'!P$5,'Population ratios'!$C$7:$C$2010,'Ratio mapping'!$A23)/SUMIFS('Population ratios'!$D$7:$D$2010,'Population ratios'!$C$7:$C$2010,'Ratio mapping'!$A23)</f>
        <v>0</v>
      </c>
      <c r="Q23" s="67">
        <f>SUMIFS('Population ratios'!$D$7:$D$2010,'Population ratios'!$B$7:$B$2010,'Ratio mapping'!Q$5,'Population ratios'!$C$7:$C$2010,'Ratio mapping'!$A23)/SUMIFS('Population ratios'!$D$7:$D$2010,'Population ratios'!$C$7:$C$2010,'Ratio mapping'!$A23)</f>
        <v>0</v>
      </c>
      <c r="R23" s="67">
        <f>SUMIFS('Population ratios'!$D$7:$D$2010,'Population ratios'!$B$7:$B$2010,'Ratio mapping'!R$5,'Population ratios'!$C$7:$C$2010,'Ratio mapping'!$A23)/SUMIFS('Population ratios'!$D$7:$D$2010,'Population ratios'!$C$7:$C$2010,'Ratio mapping'!$A23)</f>
        <v>0</v>
      </c>
      <c r="S23" s="67">
        <f>SUMIFS('Population ratios'!$D$7:$D$2010,'Population ratios'!$B$7:$B$2010,'Ratio mapping'!S$5,'Population ratios'!$C$7:$C$2010,'Ratio mapping'!$A23)/SUMIFS('Population ratios'!$D$7:$D$2010,'Population ratios'!$C$7:$C$2010,'Ratio mapping'!$A23)</f>
        <v>0</v>
      </c>
      <c r="T23" s="67">
        <f>SUMIFS('Population ratios'!$D$7:$D$2010,'Population ratios'!$B$7:$B$2010,'Ratio mapping'!T$5,'Population ratios'!$C$7:$C$2010,'Ratio mapping'!$A23)/SUMIFS('Population ratios'!$D$7:$D$2010,'Population ratios'!$C$7:$C$2010,'Ratio mapping'!$A23)</f>
        <v>0</v>
      </c>
      <c r="U23" s="67">
        <f>SUMIFS('Population ratios'!$D$7:$D$2010,'Population ratios'!$B$7:$B$2010,'Ratio mapping'!U$5,'Population ratios'!$C$7:$C$2010,'Ratio mapping'!$A23)/SUMIFS('Population ratios'!$D$7:$D$2010,'Population ratios'!$C$7:$C$2010,'Ratio mapping'!$A23)</f>
        <v>0</v>
      </c>
      <c r="V23" s="67">
        <f>SUMIFS('Population ratios'!$D$7:$D$2010,'Population ratios'!$B$7:$B$2010,'Ratio mapping'!V$5,'Population ratios'!$C$7:$C$2010,'Ratio mapping'!$A23)/SUMIFS('Population ratios'!$D$7:$D$2010,'Population ratios'!$C$7:$C$2010,'Ratio mapping'!$A23)</f>
        <v>0</v>
      </c>
      <c r="W23" s="67">
        <f>SUMIFS('Population ratios'!$D$7:$D$2010,'Population ratios'!$B$7:$B$2010,'Ratio mapping'!W$5,'Population ratios'!$C$7:$C$2010,'Ratio mapping'!$A23)/SUMIFS('Population ratios'!$D$7:$D$2010,'Population ratios'!$C$7:$C$2010,'Ratio mapping'!$A23)</f>
        <v>0</v>
      </c>
      <c r="X23" s="67">
        <f>SUMIFS('Population ratios'!$D$7:$D$2010,'Population ratios'!$B$7:$B$2010,'Ratio mapping'!X$5,'Population ratios'!$C$7:$C$2010,'Ratio mapping'!$A23)/SUMIFS('Population ratios'!$D$7:$D$2010,'Population ratios'!$C$7:$C$2010,'Ratio mapping'!$A23)</f>
        <v>0</v>
      </c>
      <c r="Y23" s="67">
        <f>SUMIFS('Population ratios'!$D$7:$D$2010,'Population ratios'!$B$7:$B$2010,'Ratio mapping'!Y$5,'Population ratios'!$C$7:$C$2010,'Ratio mapping'!$A23)/SUMIFS('Population ratios'!$D$7:$D$2010,'Population ratios'!$C$7:$C$2010,'Ratio mapping'!$A23)</f>
        <v>0</v>
      </c>
      <c r="Z23" s="67">
        <f>SUMIFS('Population ratios'!$D$7:$D$2010,'Population ratios'!$B$7:$B$2010,'Ratio mapping'!Z$5,'Population ratios'!$C$7:$C$2010,'Ratio mapping'!$A23)/SUMIFS('Population ratios'!$D$7:$D$2010,'Population ratios'!$C$7:$C$2010,'Ratio mapping'!$A23)</f>
        <v>0</v>
      </c>
      <c r="AA23" s="67">
        <f>SUMIFS('Population ratios'!$D$7:$D$2010,'Population ratios'!$B$7:$B$2010,'Ratio mapping'!AA$5,'Population ratios'!$C$7:$C$2010,'Ratio mapping'!$A23)/SUMIFS('Population ratios'!$D$7:$D$2010,'Population ratios'!$C$7:$C$2010,'Ratio mapping'!$A23)</f>
        <v>0</v>
      </c>
      <c r="AB23" s="67">
        <f>SUMIFS('Population ratios'!$D$7:$D$2010,'Population ratios'!$B$7:$B$2010,'Ratio mapping'!AB$5,'Population ratios'!$C$7:$C$2010,'Ratio mapping'!$A23)/SUMIFS('Population ratios'!$D$7:$D$2010,'Population ratios'!$C$7:$C$2010,'Ratio mapping'!$A23)</f>
        <v>0</v>
      </c>
      <c r="AC23" s="67">
        <f>SUMIFS('Population ratios'!$D$7:$D$2010,'Population ratios'!$B$7:$B$2010,'Ratio mapping'!AC$5,'Population ratios'!$C$7:$C$2010,'Ratio mapping'!$A23)/SUMIFS('Population ratios'!$D$7:$D$2010,'Population ratios'!$C$7:$C$2010,'Ratio mapping'!$A23)</f>
        <v>0</v>
      </c>
      <c r="AD23" s="67">
        <f>SUMIFS('Population ratios'!$D$7:$D$2010,'Population ratios'!$B$7:$B$2010,'Ratio mapping'!AD$5,'Population ratios'!$C$7:$C$2010,'Ratio mapping'!$A23)/SUMIFS('Population ratios'!$D$7:$D$2010,'Population ratios'!$C$7:$C$2010,'Ratio mapping'!$A23)</f>
        <v>0</v>
      </c>
      <c r="AE23" s="67">
        <f>SUMIFS('Population ratios'!$D$7:$D$2010,'Population ratios'!$B$7:$B$2010,'Ratio mapping'!AE$5,'Population ratios'!$C$7:$C$2010,'Ratio mapping'!$A23)/SUMIFS('Population ratios'!$D$7:$D$2010,'Population ratios'!$C$7:$C$2010,'Ratio mapping'!$A23)</f>
        <v>0</v>
      </c>
    </row>
    <row r="24" spans="1:31" x14ac:dyDescent="0.25">
      <c r="A24" s="37" t="s">
        <v>2102</v>
      </c>
      <c r="B24" s="67">
        <f>SUMIFS('Population ratios'!$D$7:$D$2010,'Population ratios'!$B$7:$B$2010,'Ratio mapping'!B$5,'Population ratios'!$C$7:$C$2010,'Ratio mapping'!$A24)/SUMIFS('Population ratios'!$D$7:$D$2010,'Population ratios'!$C$7:$C$2010,'Ratio mapping'!$A24)</f>
        <v>0</v>
      </c>
      <c r="C24" s="67">
        <f>SUMIFS('Population ratios'!$D$7:$D$2010,'Population ratios'!$B$7:$B$2010,'Ratio mapping'!C$5,'Population ratios'!$C$7:$C$2010,'Ratio mapping'!$A24)/SUMIFS('Population ratios'!$D$7:$D$2010,'Population ratios'!$C$7:$C$2010,'Ratio mapping'!$A24)</f>
        <v>0</v>
      </c>
      <c r="D24" s="67">
        <f>SUMIFS('Population ratios'!$D$7:$D$2010,'Population ratios'!$B$7:$B$2010,'Ratio mapping'!D$5,'Population ratios'!$C$7:$C$2010,'Ratio mapping'!$A24)/SUMIFS('Population ratios'!$D$7:$D$2010,'Population ratios'!$C$7:$C$2010,'Ratio mapping'!$A24)</f>
        <v>0</v>
      </c>
      <c r="E24" s="67">
        <f>SUMIFS('Population ratios'!$D$7:$D$2010,'Population ratios'!$B$7:$B$2010,'Ratio mapping'!E$5,'Population ratios'!$C$7:$C$2010,'Ratio mapping'!$A24)/SUMIFS('Population ratios'!$D$7:$D$2010,'Population ratios'!$C$7:$C$2010,'Ratio mapping'!$A24)</f>
        <v>0</v>
      </c>
      <c r="F24" s="67">
        <f>SUMIFS('Population ratios'!$D$7:$D$2010,'Population ratios'!$B$7:$B$2010,'Ratio mapping'!F$5,'Population ratios'!$C$7:$C$2010,'Ratio mapping'!$A24)/SUMIFS('Population ratios'!$D$7:$D$2010,'Population ratios'!$C$7:$C$2010,'Ratio mapping'!$A24)</f>
        <v>0</v>
      </c>
      <c r="G24" s="67">
        <f>SUMIFS('Population ratios'!$D$7:$D$2010,'Population ratios'!$B$7:$B$2010,'Ratio mapping'!G$5,'Population ratios'!$C$7:$C$2010,'Ratio mapping'!$A24)/SUMIFS('Population ratios'!$D$7:$D$2010,'Population ratios'!$C$7:$C$2010,'Ratio mapping'!$A24)</f>
        <v>0</v>
      </c>
      <c r="H24" s="67">
        <f>SUMIFS('Population ratios'!$D$7:$D$2010,'Population ratios'!$B$7:$B$2010,'Ratio mapping'!H$5,'Population ratios'!$C$7:$C$2010,'Ratio mapping'!$A24)/SUMIFS('Population ratios'!$D$7:$D$2010,'Population ratios'!$C$7:$C$2010,'Ratio mapping'!$A24)</f>
        <v>0</v>
      </c>
      <c r="I24" s="67">
        <f>SUMIFS('Population ratios'!$D$7:$D$2010,'Population ratios'!$B$7:$B$2010,'Ratio mapping'!I$5,'Population ratios'!$C$7:$C$2010,'Ratio mapping'!$A24)/SUMIFS('Population ratios'!$D$7:$D$2010,'Population ratios'!$C$7:$C$2010,'Ratio mapping'!$A24)</f>
        <v>0</v>
      </c>
      <c r="J24" s="67">
        <f>SUMIFS('Population ratios'!$D$7:$D$2010,'Population ratios'!$B$7:$B$2010,'Ratio mapping'!J$5,'Population ratios'!$C$7:$C$2010,'Ratio mapping'!$A24)/SUMIFS('Population ratios'!$D$7:$D$2010,'Population ratios'!$C$7:$C$2010,'Ratio mapping'!$A24)</f>
        <v>0</v>
      </c>
      <c r="K24" s="67">
        <f>SUMIFS('Population ratios'!$D$7:$D$2010,'Population ratios'!$B$7:$B$2010,'Ratio mapping'!K$5,'Population ratios'!$C$7:$C$2010,'Ratio mapping'!$A24)/SUMIFS('Population ratios'!$D$7:$D$2010,'Population ratios'!$C$7:$C$2010,'Ratio mapping'!$A24)</f>
        <v>0</v>
      </c>
      <c r="L24" s="67">
        <f>SUMIFS('Population ratios'!$D$7:$D$2010,'Population ratios'!$B$7:$B$2010,'Ratio mapping'!L$5,'Population ratios'!$C$7:$C$2010,'Ratio mapping'!$A24)/SUMIFS('Population ratios'!$D$7:$D$2010,'Population ratios'!$C$7:$C$2010,'Ratio mapping'!$A24)</f>
        <v>1</v>
      </c>
      <c r="M24" s="67">
        <f>SUMIFS('Population ratios'!$D$7:$D$2010,'Population ratios'!$B$7:$B$2010,'Ratio mapping'!M$5,'Population ratios'!$C$7:$C$2010,'Ratio mapping'!$A24)/SUMIFS('Population ratios'!$D$7:$D$2010,'Population ratios'!$C$7:$C$2010,'Ratio mapping'!$A24)</f>
        <v>0</v>
      </c>
      <c r="N24" s="67">
        <f>SUMIFS('Population ratios'!$D$7:$D$2010,'Population ratios'!$B$7:$B$2010,'Ratio mapping'!N$5,'Population ratios'!$C$7:$C$2010,'Ratio mapping'!$A24)/SUMIFS('Population ratios'!$D$7:$D$2010,'Population ratios'!$C$7:$C$2010,'Ratio mapping'!$A24)</f>
        <v>0</v>
      </c>
      <c r="O24" s="67">
        <f>SUMIFS('Population ratios'!$D$7:$D$2010,'Population ratios'!$B$7:$B$2010,'Ratio mapping'!O$5,'Population ratios'!$C$7:$C$2010,'Ratio mapping'!$A24)/SUMIFS('Population ratios'!$D$7:$D$2010,'Population ratios'!$C$7:$C$2010,'Ratio mapping'!$A24)</f>
        <v>0</v>
      </c>
      <c r="P24" s="67">
        <f>SUMIFS('Population ratios'!$D$7:$D$2010,'Population ratios'!$B$7:$B$2010,'Ratio mapping'!P$5,'Population ratios'!$C$7:$C$2010,'Ratio mapping'!$A24)/SUMIFS('Population ratios'!$D$7:$D$2010,'Population ratios'!$C$7:$C$2010,'Ratio mapping'!$A24)</f>
        <v>0</v>
      </c>
      <c r="Q24" s="67">
        <f>SUMIFS('Population ratios'!$D$7:$D$2010,'Population ratios'!$B$7:$B$2010,'Ratio mapping'!Q$5,'Population ratios'!$C$7:$C$2010,'Ratio mapping'!$A24)/SUMIFS('Population ratios'!$D$7:$D$2010,'Population ratios'!$C$7:$C$2010,'Ratio mapping'!$A24)</f>
        <v>0</v>
      </c>
      <c r="R24" s="67">
        <f>SUMIFS('Population ratios'!$D$7:$D$2010,'Population ratios'!$B$7:$B$2010,'Ratio mapping'!R$5,'Population ratios'!$C$7:$C$2010,'Ratio mapping'!$A24)/SUMIFS('Population ratios'!$D$7:$D$2010,'Population ratios'!$C$7:$C$2010,'Ratio mapping'!$A24)</f>
        <v>0</v>
      </c>
      <c r="S24" s="67">
        <f>SUMIFS('Population ratios'!$D$7:$D$2010,'Population ratios'!$B$7:$B$2010,'Ratio mapping'!S$5,'Population ratios'!$C$7:$C$2010,'Ratio mapping'!$A24)/SUMIFS('Population ratios'!$D$7:$D$2010,'Population ratios'!$C$7:$C$2010,'Ratio mapping'!$A24)</f>
        <v>0</v>
      </c>
      <c r="T24" s="67">
        <f>SUMIFS('Population ratios'!$D$7:$D$2010,'Population ratios'!$B$7:$B$2010,'Ratio mapping'!T$5,'Population ratios'!$C$7:$C$2010,'Ratio mapping'!$A24)/SUMIFS('Population ratios'!$D$7:$D$2010,'Population ratios'!$C$7:$C$2010,'Ratio mapping'!$A24)</f>
        <v>0</v>
      </c>
      <c r="U24" s="67">
        <f>SUMIFS('Population ratios'!$D$7:$D$2010,'Population ratios'!$B$7:$B$2010,'Ratio mapping'!U$5,'Population ratios'!$C$7:$C$2010,'Ratio mapping'!$A24)/SUMIFS('Population ratios'!$D$7:$D$2010,'Population ratios'!$C$7:$C$2010,'Ratio mapping'!$A24)</f>
        <v>0</v>
      </c>
      <c r="V24" s="67">
        <f>SUMIFS('Population ratios'!$D$7:$D$2010,'Population ratios'!$B$7:$B$2010,'Ratio mapping'!V$5,'Population ratios'!$C$7:$C$2010,'Ratio mapping'!$A24)/SUMIFS('Population ratios'!$D$7:$D$2010,'Population ratios'!$C$7:$C$2010,'Ratio mapping'!$A24)</f>
        <v>0</v>
      </c>
      <c r="W24" s="67">
        <f>SUMIFS('Population ratios'!$D$7:$D$2010,'Population ratios'!$B$7:$B$2010,'Ratio mapping'!W$5,'Population ratios'!$C$7:$C$2010,'Ratio mapping'!$A24)/SUMIFS('Population ratios'!$D$7:$D$2010,'Population ratios'!$C$7:$C$2010,'Ratio mapping'!$A24)</f>
        <v>0</v>
      </c>
      <c r="X24" s="67">
        <f>SUMIFS('Population ratios'!$D$7:$D$2010,'Population ratios'!$B$7:$B$2010,'Ratio mapping'!X$5,'Population ratios'!$C$7:$C$2010,'Ratio mapping'!$A24)/SUMIFS('Population ratios'!$D$7:$D$2010,'Population ratios'!$C$7:$C$2010,'Ratio mapping'!$A24)</f>
        <v>0</v>
      </c>
      <c r="Y24" s="67">
        <f>SUMIFS('Population ratios'!$D$7:$D$2010,'Population ratios'!$B$7:$B$2010,'Ratio mapping'!Y$5,'Population ratios'!$C$7:$C$2010,'Ratio mapping'!$A24)/SUMIFS('Population ratios'!$D$7:$D$2010,'Population ratios'!$C$7:$C$2010,'Ratio mapping'!$A24)</f>
        <v>0</v>
      </c>
      <c r="Z24" s="67">
        <f>SUMIFS('Population ratios'!$D$7:$D$2010,'Population ratios'!$B$7:$B$2010,'Ratio mapping'!Z$5,'Population ratios'!$C$7:$C$2010,'Ratio mapping'!$A24)/SUMIFS('Population ratios'!$D$7:$D$2010,'Population ratios'!$C$7:$C$2010,'Ratio mapping'!$A24)</f>
        <v>0</v>
      </c>
      <c r="AA24" s="67">
        <f>SUMIFS('Population ratios'!$D$7:$D$2010,'Population ratios'!$B$7:$B$2010,'Ratio mapping'!AA$5,'Population ratios'!$C$7:$C$2010,'Ratio mapping'!$A24)/SUMIFS('Population ratios'!$D$7:$D$2010,'Population ratios'!$C$7:$C$2010,'Ratio mapping'!$A24)</f>
        <v>0</v>
      </c>
      <c r="AB24" s="67">
        <f>SUMIFS('Population ratios'!$D$7:$D$2010,'Population ratios'!$B$7:$B$2010,'Ratio mapping'!AB$5,'Population ratios'!$C$7:$C$2010,'Ratio mapping'!$A24)/SUMIFS('Population ratios'!$D$7:$D$2010,'Population ratios'!$C$7:$C$2010,'Ratio mapping'!$A24)</f>
        <v>0</v>
      </c>
      <c r="AC24" s="67">
        <f>SUMIFS('Population ratios'!$D$7:$D$2010,'Population ratios'!$B$7:$B$2010,'Ratio mapping'!AC$5,'Population ratios'!$C$7:$C$2010,'Ratio mapping'!$A24)/SUMIFS('Population ratios'!$D$7:$D$2010,'Population ratios'!$C$7:$C$2010,'Ratio mapping'!$A24)</f>
        <v>0</v>
      </c>
      <c r="AD24" s="67">
        <f>SUMIFS('Population ratios'!$D$7:$D$2010,'Population ratios'!$B$7:$B$2010,'Ratio mapping'!AD$5,'Population ratios'!$C$7:$C$2010,'Ratio mapping'!$A24)/SUMIFS('Population ratios'!$D$7:$D$2010,'Population ratios'!$C$7:$C$2010,'Ratio mapping'!$A24)</f>
        <v>0</v>
      </c>
      <c r="AE24" s="67">
        <f>SUMIFS('Population ratios'!$D$7:$D$2010,'Population ratios'!$B$7:$B$2010,'Ratio mapping'!AE$5,'Population ratios'!$C$7:$C$2010,'Ratio mapping'!$A24)/SUMIFS('Population ratios'!$D$7:$D$2010,'Population ratios'!$C$7:$C$2010,'Ratio mapping'!$A24)</f>
        <v>0</v>
      </c>
    </row>
    <row r="25" spans="1:31" x14ac:dyDescent="0.25">
      <c r="A25" s="37" t="s">
        <v>2118</v>
      </c>
      <c r="B25" s="67">
        <f>SUMIFS('Population ratios'!$D$7:$D$2010,'Population ratios'!$B$7:$B$2010,'Ratio mapping'!B$5,'Population ratios'!$C$7:$C$2010,'Ratio mapping'!$A25)/SUMIFS('Population ratios'!$D$7:$D$2010,'Population ratios'!$C$7:$C$2010,'Ratio mapping'!$A25)</f>
        <v>0</v>
      </c>
      <c r="C25" s="67">
        <f>SUMIFS('Population ratios'!$D$7:$D$2010,'Population ratios'!$B$7:$B$2010,'Ratio mapping'!C$5,'Population ratios'!$C$7:$C$2010,'Ratio mapping'!$A25)/SUMIFS('Population ratios'!$D$7:$D$2010,'Population ratios'!$C$7:$C$2010,'Ratio mapping'!$A25)</f>
        <v>0</v>
      </c>
      <c r="D25" s="67">
        <f>SUMIFS('Population ratios'!$D$7:$D$2010,'Population ratios'!$B$7:$B$2010,'Ratio mapping'!D$5,'Population ratios'!$C$7:$C$2010,'Ratio mapping'!$A25)/SUMIFS('Population ratios'!$D$7:$D$2010,'Population ratios'!$C$7:$C$2010,'Ratio mapping'!$A25)</f>
        <v>0</v>
      </c>
      <c r="E25" s="67">
        <f>SUMIFS('Population ratios'!$D$7:$D$2010,'Population ratios'!$B$7:$B$2010,'Ratio mapping'!E$5,'Population ratios'!$C$7:$C$2010,'Ratio mapping'!$A25)/SUMIFS('Population ratios'!$D$7:$D$2010,'Population ratios'!$C$7:$C$2010,'Ratio mapping'!$A25)</f>
        <v>0</v>
      </c>
      <c r="F25" s="67">
        <f>SUMIFS('Population ratios'!$D$7:$D$2010,'Population ratios'!$B$7:$B$2010,'Ratio mapping'!F$5,'Population ratios'!$C$7:$C$2010,'Ratio mapping'!$A25)/SUMIFS('Population ratios'!$D$7:$D$2010,'Population ratios'!$C$7:$C$2010,'Ratio mapping'!$A25)</f>
        <v>0</v>
      </c>
      <c r="G25" s="67">
        <f>SUMIFS('Population ratios'!$D$7:$D$2010,'Population ratios'!$B$7:$B$2010,'Ratio mapping'!G$5,'Population ratios'!$C$7:$C$2010,'Ratio mapping'!$A25)/SUMIFS('Population ratios'!$D$7:$D$2010,'Population ratios'!$C$7:$C$2010,'Ratio mapping'!$A25)</f>
        <v>0</v>
      </c>
      <c r="H25" s="67">
        <f>SUMIFS('Population ratios'!$D$7:$D$2010,'Population ratios'!$B$7:$B$2010,'Ratio mapping'!H$5,'Population ratios'!$C$7:$C$2010,'Ratio mapping'!$A25)/SUMIFS('Population ratios'!$D$7:$D$2010,'Population ratios'!$C$7:$C$2010,'Ratio mapping'!$A25)</f>
        <v>0</v>
      </c>
      <c r="I25" s="67">
        <f>SUMIFS('Population ratios'!$D$7:$D$2010,'Population ratios'!$B$7:$B$2010,'Ratio mapping'!I$5,'Population ratios'!$C$7:$C$2010,'Ratio mapping'!$A25)/SUMIFS('Population ratios'!$D$7:$D$2010,'Population ratios'!$C$7:$C$2010,'Ratio mapping'!$A25)</f>
        <v>0</v>
      </c>
      <c r="J25" s="67">
        <f>SUMIFS('Population ratios'!$D$7:$D$2010,'Population ratios'!$B$7:$B$2010,'Ratio mapping'!J$5,'Population ratios'!$C$7:$C$2010,'Ratio mapping'!$A25)/SUMIFS('Population ratios'!$D$7:$D$2010,'Population ratios'!$C$7:$C$2010,'Ratio mapping'!$A25)</f>
        <v>0.67040115648717025</v>
      </c>
      <c r="K25" s="67">
        <f>SUMIFS('Population ratios'!$D$7:$D$2010,'Population ratios'!$B$7:$B$2010,'Ratio mapping'!K$5,'Population ratios'!$C$7:$C$2010,'Ratio mapping'!$A25)/SUMIFS('Population ratios'!$D$7:$D$2010,'Population ratios'!$C$7:$C$2010,'Ratio mapping'!$A25)</f>
        <v>0</v>
      </c>
      <c r="L25" s="67">
        <f>SUMIFS('Population ratios'!$D$7:$D$2010,'Population ratios'!$B$7:$B$2010,'Ratio mapping'!L$5,'Population ratios'!$C$7:$C$2010,'Ratio mapping'!$A25)/SUMIFS('Population ratios'!$D$7:$D$2010,'Population ratios'!$C$7:$C$2010,'Ratio mapping'!$A25)</f>
        <v>0</v>
      </c>
      <c r="M25" s="67">
        <f>SUMIFS('Population ratios'!$D$7:$D$2010,'Population ratios'!$B$7:$B$2010,'Ratio mapping'!M$5,'Population ratios'!$C$7:$C$2010,'Ratio mapping'!$A25)/SUMIFS('Population ratios'!$D$7:$D$2010,'Population ratios'!$C$7:$C$2010,'Ratio mapping'!$A25)</f>
        <v>0</v>
      </c>
      <c r="N25" s="67">
        <f>SUMIFS('Population ratios'!$D$7:$D$2010,'Population ratios'!$B$7:$B$2010,'Ratio mapping'!N$5,'Population ratios'!$C$7:$C$2010,'Ratio mapping'!$A25)/SUMIFS('Population ratios'!$D$7:$D$2010,'Population ratios'!$C$7:$C$2010,'Ratio mapping'!$A25)</f>
        <v>0</v>
      </c>
      <c r="O25" s="67">
        <f>SUMIFS('Population ratios'!$D$7:$D$2010,'Population ratios'!$B$7:$B$2010,'Ratio mapping'!O$5,'Population ratios'!$C$7:$C$2010,'Ratio mapping'!$A25)/SUMIFS('Population ratios'!$D$7:$D$2010,'Population ratios'!$C$7:$C$2010,'Ratio mapping'!$A25)</f>
        <v>0</v>
      </c>
      <c r="P25" s="67">
        <f>SUMIFS('Population ratios'!$D$7:$D$2010,'Population ratios'!$B$7:$B$2010,'Ratio mapping'!P$5,'Population ratios'!$C$7:$C$2010,'Ratio mapping'!$A25)/SUMIFS('Population ratios'!$D$7:$D$2010,'Population ratios'!$C$7:$C$2010,'Ratio mapping'!$A25)</f>
        <v>0</v>
      </c>
      <c r="Q25" s="67">
        <f>SUMIFS('Population ratios'!$D$7:$D$2010,'Population ratios'!$B$7:$B$2010,'Ratio mapping'!Q$5,'Population ratios'!$C$7:$C$2010,'Ratio mapping'!$A25)/SUMIFS('Population ratios'!$D$7:$D$2010,'Population ratios'!$C$7:$C$2010,'Ratio mapping'!$A25)</f>
        <v>0</v>
      </c>
      <c r="R25" s="67">
        <f>SUMIFS('Population ratios'!$D$7:$D$2010,'Population ratios'!$B$7:$B$2010,'Ratio mapping'!R$5,'Population ratios'!$C$7:$C$2010,'Ratio mapping'!$A25)/SUMIFS('Population ratios'!$D$7:$D$2010,'Population ratios'!$C$7:$C$2010,'Ratio mapping'!$A25)</f>
        <v>0</v>
      </c>
      <c r="S25" s="67">
        <f>SUMIFS('Population ratios'!$D$7:$D$2010,'Population ratios'!$B$7:$B$2010,'Ratio mapping'!S$5,'Population ratios'!$C$7:$C$2010,'Ratio mapping'!$A25)/SUMIFS('Population ratios'!$D$7:$D$2010,'Population ratios'!$C$7:$C$2010,'Ratio mapping'!$A25)</f>
        <v>0</v>
      </c>
      <c r="T25" s="67">
        <f>SUMIFS('Population ratios'!$D$7:$D$2010,'Population ratios'!$B$7:$B$2010,'Ratio mapping'!T$5,'Population ratios'!$C$7:$C$2010,'Ratio mapping'!$A25)/SUMIFS('Population ratios'!$D$7:$D$2010,'Population ratios'!$C$7:$C$2010,'Ratio mapping'!$A25)</f>
        <v>0</v>
      </c>
      <c r="U25" s="67">
        <f>SUMIFS('Population ratios'!$D$7:$D$2010,'Population ratios'!$B$7:$B$2010,'Ratio mapping'!U$5,'Population ratios'!$C$7:$C$2010,'Ratio mapping'!$A25)/SUMIFS('Population ratios'!$D$7:$D$2010,'Population ratios'!$C$7:$C$2010,'Ratio mapping'!$A25)</f>
        <v>0</v>
      </c>
      <c r="V25" s="67">
        <f>SUMIFS('Population ratios'!$D$7:$D$2010,'Population ratios'!$B$7:$B$2010,'Ratio mapping'!V$5,'Population ratios'!$C$7:$C$2010,'Ratio mapping'!$A25)/SUMIFS('Population ratios'!$D$7:$D$2010,'Population ratios'!$C$7:$C$2010,'Ratio mapping'!$A25)</f>
        <v>0</v>
      </c>
      <c r="W25" s="67">
        <f>SUMIFS('Population ratios'!$D$7:$D$2010,'Population ratios'!$B$7:$B$2010,'Ratio mapping'!W$5,'Population ratios'!$C$7:$C$2010,'Ratio mapping'!$A25)/SUMIFS('Population ratios'!$D$7:$D$2010,'Population ratios'!$C$7:$C$2010,'Ratio mapping'!$A25)</f>
        <v>0.32959884351282975</v>
      </c>
      <c r="X25" s="67">
        <f>SUMIFS('Population ratios'!$D$7:$D$2010,'Population ratios'!$B$7:$B$2010,'Ratio mapping'!X$5,'Population ratios'!$C$7:$C$2010,'Ratio mapping'!$A25)/SUMIFS('Population ratios'!$D$7:$D$2010,'Population ratios'!$C$7:$C$2010,'Ratio mapping'!$A25)</f>
        <v>0</v>
      </c>
      <c r="Y25" s="67">
        <f>SUMIFS('Population ratios'!$D$7:$D$2010,'Population ratios'!$B$7:$B$2010,'Ratio mapping'!Y$5,'Population ratios'!$C$7:$C$2010,'Ratio mapping'!$A25)/SUMIFS('Population ratios'!$D$7:$D$2010,'Population ratios'!$C$7:$C$2010,'Ratio mapping'!$A25)</f>
        <v>0</v>
      </c>
      <c r="Z25" s="67">
        <f>SUMIFS('Population ratios'!$D$7:$D$2010,'Population ratios'!$B$7:$B$2010,'Ratio mapping'!Z$5,'Population ratios'!$C$7:$C$2010,'Ratio mapping'!$A25)/SUMIFS('Population ratios'!$D$7:$D$2010,'Population ratios'!$C$7:$C$2010,'Ratio mapping'!$A25)</f>
        <v>0</v>
      </c>
      <c r="AA25" s="67">
        <f>SUMIFS('Population ratios'!$D$7:$D$2010,'Population ratios'!$B$7:$B$2010,'Ratio mapping'!AA$5,'Population ratios'!$C$7:$C$2010,'Ratio mapping'!$A25)/SUMIFS('Population ratios'!$D$7:$D$2010,'Population ratios'!$C$7:$C$2010,'Ratio mapping'!$A25)</f>
        <v>0</v>
      </c>
      <c r="AB25" s="67">
        <f>SUMIFS('Population ratios'!$D$7:$D$2010,'Population ratios'!$B$7:$B$2010,'Ratio mapping'!AB$5,'Population ratios'!$C$7:$C$2010,'Ratio mapping'!$A25)/SUMIFS('Population ratios'!$D$7:$D$2010,'Population ratios'!$C$7:$C$2010,'Ratio mapping'!$A25)</f>
        <v>0</v>
      </c>
      <c r="AC25" s="67">
        <f>SUMIFS('Population ratios'!$D$7:$D$2010,'Population ratios'!$B$7:$B$2010,'Ratio mapping'!AC$5,'Population ratios'!$C$7:$C$2010,'Ratio mapping'!$A25)/SUMIFS('Population ratios'!$D$7:$D$2010,'Population ratios'!$C$7:$C$2010,'Ratio mapping'!$A25)</f>
        <v>0</v>
      </c>
      <c r="AD25" s="67">
        <f>SUMIFS('Population ratios'!$D$7:$D$2010,'Population ratios'!$B$7:$B$2010,'Ratio mapping'!AD$5,'Population ratios'!$C$7:$C$2010,'Ratio mapping'!$A25)/SUMIFS('Population ratios'!$D$7:$D$2010,'Population ratios'!$C$7:$C$2010,'Ratio mapping'!$A25)</f>
        <v>0</v>
      </c>
      <c r="AE25" s="67">
        <f>SUMIFS('Population ratios'!$D$7:$D$2010,'Population ratios'!$B$7:$B$2010,'Ratio mapping'!AE$5,'Population ratios'!$C$7:$C$2010,'Ratio mapping'!$A25)/SUMIFS('Population ratios'!$D$7:$D$2010,'Population ratios'!$C$7:$C$2010,'Ratio mapping'!$A25)</f>
        <v>0</v>
      </c>
    </row>
    <row r="26" spans="1:31" x14ac:dyDescent="0.25">
      <c r="A26" s="37" t="s">
        <v>2098</v>
      </c>
      <c r="B26" s="67">
        <f>SUMIFS('Population ratios'!$D$7:$D$2010,'Population ratios'!$B$7:$B$2010,'Ratio mapping'!B$5,'Population ratios'!$C$7:$C$2010,'Ratio mapping'!$A26)/SUMIFS('Population ratios'!$D$7:$D$2010,'Population ratios'!$C$7:$C$2010,'Ratio mapping'!$A26)</f>
        <v>0</v>
      </c>
      <c r="C26" s="67">
        <f>SUMIFS('Population ratios'!$D$7:$D$2010,'Population ratios'!$B$7:$B$2010,'Ratio mapping'!C$5,'Population ratios'!$C$7:$C$2010,'Ratio mapping'!$A26)/SUMIFS('Population ratios'!$D$7:$D$2010,'Population ratios'!$C$7:$C$2010,'Ratio mapping'!$A26)</f>
        <v>0</v>
      </c>
      <c r="D26" s="67">
        <f>SUMIFS('Population ratios'!$D$7:$D$2010,'Population ratios'!$B$7:$B$2010,'Ratio mapping'!D$5,'Population ratios'!$C$7:$C$2010,'Ratio mapping'!$A26)/SUMIFS('Population ratios'!$D$7:$D$2010,'Population ratios'!$C$7:$C$2010,'Ratio mapping'!$A26)</f>
        <v>0</v>
      </c>
      <c r="E26" s="67">
        <f>SUMIFS('Population ratios'!$D$7:$D$2010,'Population ratios'!$B$7:$B$2010,'Ratio mapping'!E$5,'Population ratios'!$C$7:$C$2010,'Ratio mapping'!$A26)/SUMIFS('Population ratios'!$D$7:$D$2010,'Population ratios'!$C$7:$C$2010,'Ratio mapping'!$A26)</f>
        <v>0</v>
      </c>
      <c r="F26" s="67">
        <f>SUMIFS('Population ratios'!$D$7:$D$2010,'Population ratios'!$B$7:$B$2010,'Ratio mapping'!F$5,'Population ratios'!$C$7:$C$2010,'Ratio mapping'!$A26)/SUMIFS('Population ratios'!$D$7:$D$2010,'Population ratios'!$C$7:$C$2010,'Ratio mapping'!$A26)</f>
        <v>0</v>
      </c>
      <c r="G26" s="67">
        <f>SUMIFS('Population ratios'!$D$7:$D$2010,'Population ratios'!$B$7:$B$2010,'Ratio mapping'!G$5,'Population ratios'!$C$7:$C$2010,'Ratio mapping'!$A26)/SUMIFS('Population ratios'!$D$7:$D$2010,'Population ratios'!$C$7:$C$2010,'Ratio mapping'!$A26)</f>
        <v>0</v>
      </c>
      <c r="H26" s="67">
        <f>SUMIFS('Population ratios'!$D$7:$D$2010,'Population ratios'!$B$7:$B$2010,'Ratio mapping'!H$5,'Population ratios'!$C$7:$C$2010,'Ratio mapping'!$A26)/SUMIFS('Population ratios'!$D$7:$D$2010,'Population ratios'!$C$7:$C$2010,'Ratio mapping'!$A26)</f>
        <v>0</v>
      </c>
      <c r="I26" s="67">
        <f>SUMIFS('Population ratios'!$D$7:$D$2010,'Population ratios'!$B$7:$B$2010,'Ratio mapping'!I$5,'Population ratios'!$C$7:$C$2010,'Ratio mapping'!$A26)/SUMIFS('Population ratios'!$D$7:$D$2010,'Population ratios'!$C$7:$C$2010,'Ratio mapping'!$A26)</f>
        <v>0</v>
      </c>
      <c r="J26" s="67">
        <f>SUMIFS('Population ratios'!$D$7:$D$2010,'Population ratios'!$B$7:$B$2010,'Ratio mapping'!J$5,'Population ratios'!$C$7:$C$2010,'Ratio mapping'!$A26)/SUMIFS('Population ratios'!$D$7:$D$2010,'Population ratios'!$C$7:$C$2010,'Ratio mapping'!$A26)</f>
        <v>0</v>
      </c>
      <c r="K26" s="67">
        <f>SUMIFS('Population ratios'!$D$7:$D$2010,'Population ratios'!$B$7:$B$2010,'Ratio mapping'!K$5,'Population ratios'!$C$7:$C$2010,'Ratio mapping'!$A26)/SUMIFS('Population ratios'!$D$7:$D$2010,'Population ratios'!$C$7:$C$2010,'Ratio mapping'!$A26)</f>
        <v>0</v>
      </c>
      <c r="L26" s="67">
        <f>SUMIFS('Population ratios'!$D$7:$D$2010,'Population ratios'!$B$7:$B$2010,'Ratio mapping'!L$5,'Population ratios'!$C$7:$C$2010,'Ratio mapping'!$A26)/SUMIFS('Population ratios'!$D$7:$D$2010,'Population ratios'!$C$7:$C$2010,'Ratio mapping'!$A26)</f>
        <v>1</v>
      </c>
      <c r="M26" s="67">
        <f>SUMIFS('Population ratios'!$D$7:$D$2010,'Population ratios'!$B$7:$B$2010,'Ratio mapping'!M$5,'Population ratios'!$C$7:$C$2010,'Ratio mapping'!$A26)/SUMIFS('Population ratios'!$D$7:$D$2010,'Population ratios'!$C$7:$C$2010,'Ratio mapping'!$A26)</f>
        <v>0</v>
      </c>
      <c r="N26" s="67">
        <f>SUMIFS('Population ratios'!$D$7:$D$2010,'Population ratios'!$B$7:$B$2010,'Ratio mapping'!N$5,'Population ratios'!$C$7:$C$2010,'Ratio mapping'!$A26)/SUMIFS('Population ratios'!$D$7:$D$2010,'Population ratios'!$C$7:$C$2010,'Ratio mapping'!$A26)</f>
        <v>0</v>
      </c>
      <c r="O26" s="67">
        <f>SUMIFS('Population ratios'!$D$7:$D$2010,'Population ratios'!$B$7:$B$2010,'Ratio mapping'!O$5,'Population ratios'!$C$7:$C$2010,'Ratio mapping'!$A26)/SUMIFS('Population ratios'!$D$7:$D$2010,'Population ratios'!$C$7:$C$2010,'Ratio mapping'!$A26)</f>
        <v>0</v>
      </c>
      <c r="P26" s="67">
        <f>SUMIFS('Population ratios'!$D$7:$D$2010,'Population ratios'!$B$7:$B$2010,'Ratio mapping'!P$5,'Population ratios'!$C$7:$C$2010,'Ratio mapping'!$A26)/SUMIFS('Population ratios'!$D$7:$D$2010,'Population ratios'!$C$7:$C$2010,'Ratio mapping'!$A26)</f>
        <v>0</v>
      </c>
      <c r="Q26" s="67">
        <f>SUMIFS('Population ratios'!$D$7:$D$2010,'Population ratios'!$B$7:$B$2010,'Ratio mapping'!Q$5,'Population ratios'!$C$7:$C$2010,'Ratio mapping'!$A26)/SUMIFS('Population ratios'!$D$7:$D$2010,'Population ratios'!$C$7:$C$2010,'Ratio mapping'!$A26)</f>
        <v>0</v>
      </c>
      <c r="R26" s="67">
        <f>SUMIFS('Population ratios'!$D$7:$D$2010,'Population ratios'!$B$7:$B$2010,'Ratio mapping'!R$5,'Population ratios'!$C$7:$C$2010,'Ratio mapping'!$A26)/SUMIFS('Population ratios'!$D$7:$D$2010,'Population ratios'!$C$7:$C$2010,'Ratio mapping'!$A26)</f>
        <v>0</v>
      </c>
      <c r="S26" s="67">
        <f>SUMIFS('Population ratios'!$D$7:$D$2010,'Population ratios'!$B$7:$B$2010,'Ratio mapping'!S$5,'Population ratios'!$C$7:$C$2010,'Ratio mapping'!$A26)/SUMIFS('Population ratios'!$D$7:$D$2010,'Population ratios'!$C$7:$C$2010,'Ratio mapping'!$A26)</f>
        <v>0</v>
      </c>
      <c r="T26" s="67">
        <f>SUMIFS('Population ratios'!$D$7:$D$2010,'Population ratios'!$B$7:$B$2010,'Ratio mapping'!T$5,'Population ratios'!$C$7:$C$2010,'Ratio mapping'!$A26)/SUMIFS('Population ratios'!$D$7:$D$2010,'Population ratios'!$C$7:$C$2010,'Ratio mapping'!$A26)</f>
        <v>0</v>
      </c>
      <c r="U26" s="67">
        <f>SUMIFS('Population ratios'!$D$7:$D$2010,'Population ratios'!$B$7:$B$2010,'Ratio mapping'!U$5,'Population ratios'!$C$7:$C$2010,'Ratio mapping'!$A26)/SUMIFS('Population ratios'!$D$7:$D$2010,'Population ratios'!$C$7:$C$2010,'Ratio mapping'!$A26)</f>
        <v>0</v>
      </c>
      <c r="V26" s="67">
        <f>SUMIFS('Population ratios'!$D$7:$D$2010,'Population ratios'!$B$7:$B$2010,'Ratio mapping'!V$5,'Population ratios'!$C$7:$C$2010,'Ratio mapping'!$A26)/SUMIFS('Population ratios'!$D$7:$D$2010,'Population ratios'!$C$7:$C$2010,'Ratio mapping'!$A26)</f>
        <v>0</v>
      </c>
      <c r="W26" s="67">
        <f>SUMIFS('Population ratios'!$D$7:$D$2010,'Population ratios'!$B$7:$B$2010,'Ratio mapping'!W$5,'Population ratios'!$C$7:$C$2010,'Ratio mapping'!$A26)/SUMIFS('Population ratios'!$D$7:$D$2010,'Population ratios'!$C$7:$C$2010,'Ratio mapping'!$A26)</f>
        <v>0</v>
      </c>
      <c r="X26" s="67">
        <f>SUMIFS('Population ratios'!$D$7:$D$2010,'Population ratios'!$B$7:$B$2010,'Ratio mapping'!X$5,'Population ratios'!$C$7:$C$2010,'Ratio mapping'!$A26)/SUMIFS('Population ratios'!$D$7:$D$2010,'Population ratios'!$C$7:$C$2010,'Ratio mapping'!$A26)</f>
        <v>0</v>
      </c>
      <c r="Y26" s="67">
        <f>SUMIFS('Population ratios'!$D$7:$D$2010,'Population ratios'!$B$7:$B$2010,'Ratio mapping'!Y$5,'Population ratios'!$C$7:$C$2010,'Ratio mapping'!$A26)/SUMIFS('Population ratios'!$D$7:$D$2010,'Population ratios'!$C$7:$C$2010,'Ratio mapping'!$A26)</f>
        <v>0</v>
      </c>
      <c r="Z26" s="67">
        <f>SUMIFS('Population ratios'!$D$7:$D$2010,'Population ratios'!$B$7:$B$2010,'Ratio mapping'!Z$5,'Population ratios'!$C$7:$C$2010,'Ratio mapping'!$A26)/SUMIFS('Population ratios'!$D$7:$D$2010,'Population ratios'!$C$7:$C$2010,'Ratio mapping'!$A26)</f>
        <v>0</v>
      </c>
      <c r="AA26" s="67">
        <f>SUMIFS('Population ratios'!$D$7:$D$2010,'Population ratios'!$B$7:$B$2010,'Ratio mapping'!AA$5,'Population ratios'!$C$7:$C$2010,'Ratio mapping'!$A26)/SUMIFS('Population ratios'!$D$7:$D$2010,'Population ratios'!$C$7:$C$2010,'Ratio mapping'!$A26)</f>
        <v>0</v>
      </c>
      <c r="AB26" s="67">
        <f>SUMIFS('Population ratios'!$D$7:$D$2010,'Population ratios'!$B$7:$B$2010,'Ratio mapping'!AB$5,'Population ratios'!$C$7:$C$2010,'Ratio mapping'!$A26)/SUMIFS('Population ratios'!$D$7:$D$2010,'Population ratios'!$C$7:$C$2010,'Ratio mapping'!$A26)</f>
        <v>0</v>
      </c>
      <c r="AC26" s="67">
        <f>SUMIFS('Population ratios'!$D$7:$D$2010,'Population ratios'!$B$7:$B$2010,'Ratio mapping'!AC$5,'Population ratios'!$C$7:$C$2010,'Ratio mapping'!$A26)/SUMIFS('Population ratios'!$D$7:$D$2010,'Population ratios'!$C$7:$C$2010,'Ratio mapping'!$A26)</f>
        <v>0</v>
      </c>
      <c r="AD26" s="67">
        <f>SUMIFS('Population ratios'!$D$7:$D$2010,'Population ratios'!$B$7:$B$2010,'Ratio mapping'!AD$5,'Population ratios'!$C$7:$C$2010,'Ratio mapping'!$A26)/SUMIFS('Population ratios'!$D$7:$D$2010,'Population ratios'!$C$7:$C$2010,'Ratio mapping'!$A26)</f>
        <v>0</v>
      </c>
      <c r="AE26" s="67">
        <f>SUMIFS('Population ratios'!$D$7:$D$2010,'Population ratios'!$B$7:$B$2010,'Ratio mapping'!AE$5,'Population ratios'!$C$7:$C$2010,'Ratio mapping'!$A26)/SUMIFS('Population ratios'!$D$7:$D$2010,'Population ratios'!$C$7:$C$2010,'Ratio mapping'!$A26)</f>
        <v>0</v>
      </c>
    </row>
    <row r="27" spans="1:31" x14ac:dyDescent="0.25">
      <c r="A27" s="37" t="s">
        <v>2054</v>
      </c>
      <c r="B27" s="67">
        <f>SUMIFS('Population ratios'!$D$7:$D$2010,'Population ratios'!$B$7:$B$2010,'Ratio mapping'!B$5,'Population ratios'!$C$7:$C$2010,'Ratio mapping'!$A27)/SUMIFS('Population ratios'!$D$7:$D$2010,'Population ratios'!$C$7:$C$2010,'Ratio mapping'!$A27)</f>
        <v>0</v>
      </c>
      <c r="C27" s="67">
        <f>SUMIFS('Population ratios'!$D$7:$D$2010,'Population ratios'!$B$7:$B$2010,'Ratio mapping'!C$5,'Population ratios'!$C$7:$C$2010,'Ratio mapping'!$A27)/SUMIFS('Population ratios'!$D$7:$D$2010,'Population ratios'!$C$7:$C$2010,'Ratio mapping'!$A27)</f>
        <v>0</v>
      </c>
      <c r="D27" s="67">
        <f>SUMIFS('Population ratios'!$D$7:$D$2010,'Population ratios'!$B$7:$B$2010,'Ratio mapping'!D$5,'Population ratios'!$C$7:$C$2010,'Ratio mapping'!$A27)/SUMIFS('Population ratios'!$D$7:$D$2010,'Population ratios'!$C$7:$C$2010,'Ratio mapping'!$A27)</f>
        <v>0</v>
      </c>
      <c r="E27" s="67">
        <f>SUMIFS('Population ratios'!$D$7:$D$2010,'Population ratios'!$B$7:$B$2010,'Ratio mapping'!E$5,'Population ratios'!$C$7:$C$2010,'Ratio mapping'!$A27)/SUMIFS('Population ratios'!$D$7:$D$2010,'Population ratios'!$C$7:$C$2010,'Ratio mapping'!$A27)</f>
        <v>0</v>
      </c>
      <c r="F27" s="67">
        <f>SUMIFS('Population ratios'!$D$7:$D$2010,'Population ratios'!$B$7:$B$2010,'Ratio mapping'!F$5,'Population ratios'!$C$7:$C$2010,'Ratio mapping'!$A27)/SUMIFS('Population ratios'!$D$7:$D$2010,'Population ratios'!$C$7:$C$2010,'Ratio mapping'!$A27)</f>
        <v>0</v>
      </c>
      <c r="G27" s="67">
        <f>SUMIFS('Population ratios'!$D$7:$D$2010,'Population ratios'!$B$7:$B$2010,'Ratio mapping'!G$5,'Population ratios'!$C$7:$C$2010,'Ratio mapping'!$A27)/SUMIFS('Population ratios'!$D$7:$D$2010,'Population ratios'!$C$7:$C$2010,'Ratio mapping'!$A27)</f>
        <v>0</v>
      </c>
      <c r="H27" s="67">
        <f>SUMIFS('Population ratios'!$D$7:$D$2010,'Population ratios'!$B$7:$B$2010,'Ratio mapping'!H$5,'Population ratios'!$C$7:$C$2010,'Ratio mapping'!$A27)/SUMIFS('Population ratios'!$D$7:$D$2010,'Population ratios'!$C$7:$C$2010,'Ratio mapping'!$A27)</f>
        <v>0</v>
      </c>
      <c r="I27" s="67">
        <f>SUMIFS('Population ratios'!$D$7:$D$2010,'Population ratios'!$B$7:$B$2010,'Ratio mapping'!I$5,'Population ratios'!$C$7:$C$2010,'Ratio mapping'!$A27)/SUMIFS('Population ratios'!$D$7:$D$2010,'Population ratios'!$C$7:$C$2010,'Ratio mapping'!$A27)</f>
        <v>0</v>
      </c>
      <c r="J27" s="67">
        <f>SUMIFS('Population ratios'!$D$7:$D$2010,'Population ratios'!$B$7:$B$2010,'Ratio mapping'!J$5,'Population ratios'!$C$7:$C$2010,'Ratio mapping'!$A27)/SUMIFS('Population ratios'!$D$7:$D$2010,'Population ratios'!$C$7:$C$2010,'Ratio mapping'!$A27)</f>
        <v>0</v>
      </c>
      <c r="K27" s="67">
        <f>SUMIFS('Population ratios'!$D$7:$D$2010,'Population ratios'!$B$7:$B$2010,'Ratio mapping'!K$5,'Population ratios'!$C$7:$C$2010,'Ratio mapping'!$A27)/SUMIFS('Population ratios'!$D$7:$D$2010,'Population ratios'!$C$7:$C$2010,'Ratio mapping'!$A27)</f>
        <v>0</v>
      </c>
      <c r="L27" s="67">
        <f>SUMIFS('Population ratios'!$D$7:$D$2010,'Population ratios'!$B$7:$B$2010,'Ratio mapping'!L$5,'Population ratios'!$C$7:$C$2010,'Ratio mapping'!$A27)/SUMIFS('Population ratios'!$D$7:$D$2010,'Population ratios'!$C$7:$C$2010,'Ratio mapping'!$A27)</f>
        <v>0</v>
      </c>
      <c r="M27" s="67">
        <f>SUMIFS('Population ratios'!$D$7:$D$2010,'Population ratios'!$B$7:$B$2010,'Ratio mapping'!M$5,'Population ratios'!$C$7:$C$2010,'Ratio mapping'!$A27)/SUMIFS('Population ratios'!$D$7:$D$2010,'Population ratios'!$C$7:$C$2010,'Ratio mapping'!$A27)</f>
        <v>0</v>
      </c>
      <c r="N27" s="67">
        <f>SUMIFS('Population ratios'!$D$7:$D$2010,'Population ratios'!$B$7:$B$2010,'Ratio mapping'!N$5,'Population ratios'!$C$7:$C$2010,'Ratio mapping'!$A27)/SUMIFS('Population ratios'!$D$7:$D$2010,'Population ratios'!$C$7:$C$2010,'Ratio mapping'!$A27)</f>
        <v>0</v>
      </c>
      <c r="O27" s="67">
        <f>SUMIFS('Population ratios'!$D$7:$D$2010,'Population ratios'!$B$7:$B$2010,'Ratio mapping'!O$5,'Population ratios'!$C$7:$C$2010,'Ratio mapping'!$A27)/SUMIFS('Population ratios'!$D$7:$D$2010,'Population ratios'!$C$7:$C$2010,'Ratio mapping'!$A27)</f>
        <v>0</v>
      </c>
      <c r="P27" s="67">
        <f>SUMIFS('Population ratios'!$D$7:$D$2010,'Population ratios'!$B$7:$B$2010,'Ratio mapping'!P$5,'Population ratios'!$C$7:$C$2010,'Ratio mapping'!$A27)/SUMIFS('Population ratios'!$D$7:$D$2010,'Population ratios'!$C$7:$C$2010,'Ratio mapping'!$A27)</f>
        <v>0</v>
      </c>
      <c r="Q27" s="67">
        <f>SUMIFS('Population ratios'!$D$7:$D$2010,'Population ratios'!$B$7:$B$2010,'Ratio mapping'!Q$5,'Population ratios'!$C$7:$C$2010,'Ratio mapping'!$A27)/SUMIFS('Population ratios'!$D$7:$D$2010,'Population ratios'!$C$7:$C$2010,'Ratio mapping'!$A27)</f>
        <v>1</v>
      </c>
      <c r="R27" s="67">
        <f>SUMIFS('Population ratios'!$D$7:$D$2010,'Population ratios'!$B$7:$B$2010,'Ratio mapping'!R$5,'Population ratios'!$C$7:$C$2010,'Ratio mapping'!$A27)/SUMIFS('Population ratios'!$D$7:$D$2010,'Population ratios'!$C$7:$C$2010,'Ratio mapping'!$A27)</f>
        <v>0</v>
      </c>
      <c r="S27" s="67">
        <f>SUMIFS('Population ratios'!$D$7:$D$2010,'Population ratios'!$B$7:$B$2010,'Ratio mapping'!S$5,'Population ratios'!$C$7:$C$2010,'Ratio mapping'!$A27)/SUMIFS('Population ratios'!$D$7:$D$2010,'Population ratios'!$C$7:$C$2010,'Ratio mapping'!$A27)</f>
        <v>0</v>
      </c>
      <c r="T27" s="67">
        <f>SUMIFS('Population ratios'!$D$7:$D$2010,'Population ratios'!$B$7:$B$2010,'Ratio mapping'!T$5,'Population ratios'!$C$7:$C$2010,'Ratio mapping'!$A27)/SUMIFS('Population ratios'!$D$7:$D$2010,'Population ratios'!$C$7:$C$2010,'Ratio mapping'!$A27)</f>
        <v>0</v>
      </c>
      <c r="U27" s="67">
        <f>SUMIFS('Population ratios'!$D$7:$D$2010,'Population ratios'!$B$7:$B$2010,'Ratio mapping'!U$5,'Population ratios'!$C$7:$C$2010,'Ratio mapping'!$A27)/SUMIFS('Population ratios'!$D$7:$D$2010,'Population ratios'!$C$7:$C$2010,'Ratio mapping'!$A27)</f>
        <v>0</v>
      </c>
      <c r="V27" s="67">
        <f>SUMIFS('Population ratios'!$D$7:$D$2010,'Population ratios'!$B$7:$B$2010,'Ratio mapping'!V$5,'Population ratios'!$C$7:$C$2010,'Ratio mapping'!$A27)/SUMIFS('Population ratios'!$D$7:$D$2010,'Population ratios'!$C$7:$C$2010,'Ratio mapping'!$A27)</f>
        <v>0</v>
      </c>
      <c r="W27" s="67">
        <f>SUMIFS('Population ratios'!$D$7:$D$2010,'Population ratios'!$B$7:$B$2010,'Ratio mapping'!W$5,'Population ratios'!$C$7:$C$2010,'Ratio mapping'!$A27)/SUMIFS('Population ratios'!$D$7:$D$2010,'Population ratios'!$C$7:$C$2010,'Ratio mapping'!$A27)</f>
        <v>0</v>
      </c>
      <c r="X27" s="67">
        <f>SUMIFS('Population ratios'!$D$7:$D$2010,'Population ratios'!$B$7:$B$2010,'Ratio mapping'!X$5,'Population ratios'!$C$7:$C$2010,'Ratio mapping'!$A27)/SUMIFS('Population ratios'!$D$7:$D$2010,'Population ratios'!$C$7:$C$2010,'Ratio mapping'!$A27)</f>
        <v>0</v>
      </c>
      <c r="Y27" s="67">
        <f>SUMIFS('Population ratios'!$D$7:$D$2010,'Population ratios'!$B$7:$B$2010,'Ratio mapping'!Y$5,'Population ratios'!$C$7:$C$2010,'Ratio mapping'!$A27)/SUMIFS('Population ratios'!$D$7:$D$2010,'Population ratios'!$C$7:$C$2010,'Ratio mapping'!$A27)</f>
        <v>0</v>
      </c>
      <c r="Z27" s="67">
        <f>SUMIFS('Population ratios'!$D$7:$D$2010,'Population ratios'!$B$7:$B$2010,'Ratio mapping'!Z$5,'Population ratios'!$C$7:$C$2010,'Ratio mapping'!$A27)/SUMIFS('Population ratios'!$D$7:$D$2010,'Population ratios'!$C$7:$C$2010,'Ratio mapping'!$A27)</f>
        <v>0</v>
      </c>
      <c r="AA27" s="67">
        <f>SUMIFS('Population ratios'!$D$7:$D$2010,'Population ratios'!$B$7:$B$2010,'Ratio mapping'!AA$5,'Population ratios'!$C$7:$C$2010,'Ratio mapping'!$A27)/SUMIFS('Population ratios'!$D$7:$D$2010,'Population ratios'!$C$7:$C$2010,'Ratio mapping'!$A27)</f>
        <v>0</v>
      </c>
      <c r="AB27" s="67">
        <f>SUMIFS('Population ratios'!$D$7:$D$2010,'Population ratios'!$B$7:$B$2010,'Ratio mapping'!AB$5,'Population ratios'!$C$7:$C$2010,'Ratio mapping'!$A27)/SUMIFS('Population ratios'!$D$7:$D$2010,'Population ratios'!$C$7:$C$2010,'Ratio mapping'!$A27)</f>
        <v>0</v>
      </c>
      <c r="AC27" s="67">
        <f>SUMIFS('Population ratios'!$D$7:$D$2010,'Population ratios'!$B$7:$B$2010,'Ratio mapping'!AC$5,'Population ratios'!$C$7:$C$2010,'Ratio mapping'!$A27)/SUMIFS('Population ratios'!$D$7:$D$2010,'Population ratios'!$C$7:$C$2010,'Ratio mapping'!$A27)</f>
        <v>0</v>
      </c>
      <c r="AD27" s="67">
        <f>SUMIFS('Population ratios'!$D$7:$D$2010,'Population ratios'!$B$7:$B$2010,'Ratio mapping'!AD$5,'Population ratios'!$C$7:$C$2010,'Ratio mapping'!$A27)/SUMIFS('Population ratios'!$D$7:$D$2010,'Population ratios'!$C$7:$C$2010,'Ratio mapping'!$A27)</f>
        <v>0</v>
      </c>
      <c r="AE27" s="67">
        <f>SUMIFS('Population ratios'!$D$7:$D$2010,'Population ratios'!$B$7:$B$2010,'Ratio mapping'!AE$5,'Population ratios'!$C$7:$C$2010,'Ratio mapping'!$A27)/SUMIFS('Population ratios'!$D$7:$D$2010,'Population ratios'!$C$7:$C$2010,'Ratio mapping'!$A27)</f>
        <v>0</v>
      </c>
    </row>
    <row r="28" spans="1:31" x14ac:dyDescent="0.25">
      <c r="A28" s="37" t="s">
        <v>2087</v>
      </c>
      <c r="B28" s="67">
        <f>SUMIFS('Population ratios'!$D$7:$D$2010,'Population ratios'!$B$7:$B$2010,'Ratio mapping'!B$5,'Population ratios'!$C$7:$C$2010,'Ratio mapping'!$A28)/SUMIFS('Population ratios'!$D$7:$D$2010,'Population ratios'!$C$7:$C$2010,'Ratio mapping'!$A28)</f>
        <v>0</v>
      </c>
      <c r="C28" s="67">
        <f>SUMIFS('Population ratios'!$D$7:$D$2010,'Population ratios'!$B$7:$B$2010,'Ratio mapping'!C$5,'Population ratios'!$C$7:$C$2010,'Ratio mapping'!$A28)/SUMIFS('Population ratios'!$D$7:$D$2010,'Population ratios'!$C$7:$C$2010,'Ratio mapping'!$A28)</f>
        <v>0</v>
      </c>
      <c r="D28" s="67">
        <f>SUMIFS('Population ratios'!$D$7:$D$2010,'Population ratios'!$B$7:$B$2010,'Ratio mapping'!D$5,'Population ratios'!$C$7:$C$2010,'Ratio mapping'!$A28)/SUMIFS('Population ratios'!$D$7:$D$2010,'Population ratios'!$C$7:$C$2010,'Ratio mapping'!$A28)</f>
        <v>0</v>
      </c>
      <c r="E28" s="67">
        <f>SUMIFS('Population ratios'!$D$7:$D$2010,'Population ratios'!$B$7:$B$2010,'Ratio mapping'!E$5,'Population ratios'!$C$7:$C$2010,'Ratio mapping'!$A28)/SUMIFS('Population ratios'!$D$7:$D$2010,'Population ratios'!$C$7:$C$2010,'Ratio mapping'!$A28)</f>
        <v>0</v>
      </c>
      <c r="F28" s="67">
        <f>SUMIFS('Population ratios'!$D$7:$D$2010,'Population ratios'!$B$7:$B$2010,'Ratio mapping'!F$5,'Population ratios'!$C$7:$C$2010,'Ratio mapping'!$A28)/SUMIFS('Population ratios'!$D$7:$D$2010,'Population ratios'!$C$7:$C$2010,'Ratio mapping'!$A28)</f>
        <v>0</v>
      </c>
      <c r="G28" s="67">
        <f>SUMIFS('Population ratios'!$D$7:$D$2010,'Population ratios'!$B$7:$B$2010,'Ratio mapping'!G$5,'Population ratios'!$C$7:$C$2010,'Ratio mapping'!$A28)/SUMIFS('Population ratios'!$D$7:$D$2010,'Population ratios'!$C$7:$C$2010,'Ratio mapping'!$A28)</f>
        <v>0</v>
      </c>
      <c r="H28" s="67">
        <f>SUMIFS('Population ratios'!$D$7:$D$2010,'Population ratios'!$B$7:$B$2010,'Ratio mapping'!H$5,'Population ratios'!$C$7:$C$2010,'Ratio mapping'!$A28)/SUMIFS('Population ratios'!$D$7:$D$2010,'Population ratios'!$C$7:$C$2010,'Ratio mapping'!$A28)</f>
        <v>1</v>
      </c>
      <c r="I28" s="67">
        <f>SUMIFS('Population ratios'!$D$7:$D$2010,'Population ratios'!$B$7:$B$2010,'Ratio mapping'!I$5,'Population ratios'!$C$7:$C$2010,'Ratio mapping'!$A28)/SUMIFS('Population ratios'!$D$7:$D$2010,'Population ratios'!$C$7:$C$2010,'Ratio mapping'!$A28)</f>
        <v>0</v>
      </c>
      <c r="J28" s="67">
        <f>SUMIFS('Population ratios'!$D$7:$D$2010,'Population ratios'!$B$7:$B$2010,'Ratio mapping'!J$5,'Population ratios'!$C$7:$C$2010,'Ratio mapping'!$A28)/SUMIFS('Population ratios'!$D$7:$D$2010,'Population ratios'!$C$7:$C$2010,'Ratio mapping'!$A28)</f>
        <v>0</v>
      </c>
      <c r="K28" s="67">
        <f>SUMIFS('Population ratios'!$D$7:$D$2010,'Population ratios'!$B$7:$B$2010,'Ratio mapping'!K$5,'Population ratios'!$C$7:$C$2010,'Ratio mapping'!$A28)/SUMIFS('Population ratios'!$D$7:$D$2010,'Population ratios'!$C$7:$C$2010,'Ratio mapping'!$A28)</f>
        <v>0</v>
      </c>
      <c r="L28" s="67">
        <f>SUMIFS('Population ratios'!$D$7:$D$2010,'Population ratios'!$B$7:$B$2010,'Ratio mapping'!L$5,'Population ratios'!$C$7:$C$2010,'Ratio mapping'!$A28)/SUMIFS('Population ratios'!$D$7:$D$2010,'Population ratios'!$C$7:$C$2010,'Ratio mapping'!$A28)</f>
        <v>0</v>
      </c>
      <c r="M28" s="67">
        <f>SUMIFS('Population ratios'!$D$7:$D$2010,'Population ratios'!$B$7:$B$2010,'Ratio mapping'!M$5,'Population ratios'!$C$7:$C$2010,'Ratio mapping'!$A28)/SUMIFS('Population ratios'!$D$7:$D$2010,'Population ratios'!$C$7:$C$2010,'Ratio mapping'!$A28)</f>
        <v>0</v>
      </c>
      <c r="N28" s="67">
        <f>SUMIFS('Population ratios'!$D$7:$D$2010,'Population ratios'!$B$7:$B$2010,'Ratio mapping'!N$5,'Population ratios'!$C$7:$C$2010,'Ratio mapping'!$A28)/SUMIFS('Population ratios'!$D$7:$D$2010,'Population ratios'!$C$7:$C$2010,'Ratio mapping'!$A28)</f>
        <v>0</v>
      </c>
      <c r="O28" s="67">
        <f>SUMIFS('Population ratios'!$D$7:$D$2010,'Population ratios'!$B$7:$B$2010,'Ratio mapping'!O$5,'Population ratios'!$C$7:$C$2010,'Ratio mapping'!$A28)/SUMIFS('Population ratios'!$D$7:$D$2010,'Population ratios'!$C$7:$C$2010,'Ratio mapping'!$A28)</f>
        <v>0</v>
      </c>
      <c r="P28" s="67">
        <f>SUMIFS('Population ratios'!$D$7:$D$2010,'Population ratios'!$B$7:$B$2010,'Ratio mapping'!P$5,'Population ratios'!$C$7:$C$2010,'Ratio mapping'!$A28)/SUMIFS('Population ratios'!$D$7:$D$2010,'Population ratios'!$C$7:$C$2010,'Ratio mapping'!$A28)</f>
        <v>0</v>
      </c>
      <c r="Q28" s="67">
        <f>SUMIFS('Population ratios'!$D$7:$D$2010,'Population ratios'!$B$7:$B$2010,'Ratio mapping'!Q$5,'Population ratios'!$C$7:$C$2010,'Ratio mapping'!$A28)/SUMIFS('Population ratios'!$D$7:$D$2010,'Population ratios'!$C$7:$C$2010,'Ratio mapping'!$A28)</f>
        <v>0</v>
      </c>
      <c r="R28" s="67">
        <f>SUMIFS('Population ratios'!$D$7:$D$2010,'Population ratios'!$B$7:$B$2010,'Ratio mapping'!R$5,'Population ratios'!$C$7:$C$2010,'Ratio mapping'!$A28)/SUMIFS('Population ratios'!$D$7:$D$2010,'Population ratios'!$C$7:$C$2010,'Ratio mapping'!$A28)</f>
        <v>0</v>
      </c>
      <c r="S28" s="67">
        <f>SUMIFS('Population ratios'!$D$7:$D$2010,'Population ratios'!$B$7:$B$2010,'Ratio mapping'!S$5,'Population ratios'!$C$7:$C$2010,'Ratio mapping'!$A28)/SUMIFS('Population ratios'!$D$7:$D$2010,'Population ratios'!$C$7:$C$2010,'Ratio mapping'!$A28)</f>
        <v>0</v>
      </c>
      <c r="T28" s="67">
        <f>SUMIFS('Population ratios'!$D$7:$D$2010,'Population ratios'!$B$7:$B$2010,'Ratio mapping'!T$5,'Population ratios'!$C$7:$C$2010,'Ratio mapping'!$A28)/SUMIFS('Population ratios'!$D$7:$D$2010,'Population ratios'!$C$7:$C$2010,'Ratio mapping'!$A28)</f>
        <v>0</v>
      </c>
      <c r="U28" s="67">
        <f>SUMIFS('Population ratios'!$D$7:$D$2010,'Population ratios'!$B$7:$B$2010,'Ratio mapping'!U$5,'Population ratios'!$C$7:$C$2010,'Ratio mapping'!$A28)/SUMIFS('Population ratios'!$D$7:$D$2010,'Population ratios'!$C$7:$C$2010,'Ratio mapping'!$A28)</f>
        <v>0</v>
      </c>
      <c r="V28" s="67">
        <f>SUMIFS('Population ratios'!$D$7:$D$2010,'Population ratios'!$B$7:$B$2010,'Ratio mapping'!V$5,'Population ratios'!$C$7:$C$2010,'Ratio mapping'!$A28)/SUMIFS('Population ratios'!$D$7:$D$2010,'Population ratios'!$C$7:$C$2010,'Ratio mapping'!$A28)</f>
        <v>0</v>
      </c>
      <c r="W28" s="67">
        <f>SUMIFS('Population ratios'!$D$7:$D$2010,'Population ratios'!$B$7:$B$2010,'Ratio mapping'!W$5,'Population ratios'!$C$7:$C$2010,'Ratio mapping'!$A28)/SUMIFS('Population ratios'!$D$7:$D$2010,'Population ratios'!$C$7:$C$2010,'Ratio mapping'!$A28)</f>
        <v>0</v>
      </c>
      <c r="X28" s="67">
        <f>SUMIFS('Population ratios'!$D$7:$D$2010,'Population ratios'!$B$7:$B$2010,'Ratio mapping'!X$5,'Population ratios'!$C$7:$C$2010,'Ratio mapping'!$A28)/SUMIFS('Population ratios'!$D$7:$D$2010,'Population ratios'!$C$7:$C$2010,'Ratio mapping'!$A28)</f>
        <v>0</v>
      </c>
      <c r="Y28" s="67">
        <f>SUMIFS('Population ratios'!$D$7:$D$2010,'Population ratios'!$B$7:$B$2010,'Ratio mapping'!Y$5,'Population ratios'!$C$7:$C$2010,'Ratio mapping'!$A28)/SUMIFS('Population ratios'!$D$7:$D$2010,'Population ratios'!$C$7:$C$2010,'Ratio mapping'!$A28)</f>
        <v>0</v>
      </c>
      <c r="Z28" s="67">
        <f>SUMIFS('Population ratios'!$D$7:$D$2010,'Population ratios'!$B$7:$B$2010,'Ratio mapping'!Z$5,'Population ratios'!$C$7:$C$2010,'Ratio mapping'!$A28)/SUMIFS('Population ratios'!$D$7:$D$2010,'Population ratios'!$C$7:$C$2010,'Ratio mapping'!$A28)</f>
        <v>0</v>
      </c>
      <c r="AA28" s="67">
        <f>SUMIFS('Population ratios'!$D$7:$D$2010,'Population ratios'!$B$7:$B$2010,'Ratio mapping'!AA$5,'Population ratios'!$C$7:$C$2010,'Ratio mapping'!$A28)/SUMIFS('Population ratios'!$D$7:$D$2010,'Population ratios'!$C$7:$C$2010,'Ratio mapping'!$A28)</f>
        <v>0</v>
      </c>
      <c r="AB28" s="67">
        <f>SUMIFS('Population ratios'!$D$7:$D$2010,'Population ratios'!$B$7:$B$2010,'Ratio mapping'!AB$5,'Population ratios'!$C$7:$C$2010,'Ratio mapping'!$A28)/SUMIFS('Population ratios'!$D$7:$D$2010,'Population ratios'!$C$7:$C$2010,'Ratio mapping'!$A28)</f>
        <v>0</v>
      </c>
      <c r="AC28" s="67">
        <f>SUMIFS('Population ratios'!$D$7:$D$2010,'Population ratios'!$B$7:$B$2010,'Ratio mapping'!AC$5,'Population ratios'!$C$7:$C$2010,'Ratio mapping'!$A28)/SUMIFS('Population ratios'!$D$7:$D$2010,'Population ratios'!$C$7:$C$2010,'Ratio mapping'!$A28)</f>
        <v>0</v>
      </c>
      <c r="AD28" s="67">
        <f>SUMIFS('Population ratios'!$D$7:$D$2010,'Population ratios'!$B$7:$B$2010,'Ratio mapping'!AD$5,'Population ratios'!$C$7:$C$2010,'Ratio mapping'!$A28)/SUMIFS('Population ratios'!$D$7:$D$2010,'Population ratios'!$C$7:$C$2010,'Ratio mapping'!$A28)</f>
        <v>0</v>
      </c>
      <c r="AE28" s="67">
        <f>SUMIFS('Population ratios'!$D$7:$D$2010,'Population ratios'!$B$7:$B$2010,'Ratio mapping'!AE$5,'Population ratios'!$C$7:$C$2010,'Ratio mapping'!$A28)/SUMIFS('Population ratios'!$D$7:$D$2010,'Population ratios'!$C$7:$C$2010,'Ratio mapping'!$A28)</f>
        <v>0</v>
      </c>
    </row>
    <row r="29" spans="1:31" x14ac:dyDescent="0.25">
      <c r="A29" s="37" t="s">
        <v>2070</v>
      </c>
      <c r="B29" s="67">
        <f>SUMIFS('Population ratios'!$D$7:$D$2010,'Population ratios'!$B$7:$B$2010,'Ratio mapping'!B$5,'Population ratios'!$C$7:$C$2010,'Ratio mapping'!$A29)/SUMIFS('Population ratios'!$D$7:$D$2010,'Population ratios'!$C$7:$C$2010,'Ratio mapping'!$A29)</f>
        <v>0</v>
      </c>
      <c r="C29" s="67">
        <f>SUMIFS('Population ratios'!$D$7:$D$2010,'Population ratios'!$B$7:$B$2010,'Ratio mapping'!C$5,'Population ratios'!$C$7:$C$2010,'Ratio mapping'!$A29)/SUMIFS('Population ratios'!$D$7:$D$2010,'Population ratios'!$C$7:$C$2010,'Ratio mapping'!$A29)</f>
        <v>0</v>
      </c>
      <c r="D29" s="67">
        <f>SUMIFS('Population ratios'!$D$7:$D$2010,'Population ratios'!$B$7:$B$2010,'Ratio mapping'!D$5,'Population ratios'!$C$7:$C$2010,'Ratio mapping'!$A29)/SUMIFS('Population ratios'!$D$7:$D$2010,'Population ratios'!$C$7:$C$2010,'Ratio mapping'!$A29)</f>
        <v>0</v>
      </c>
      <c r="E29" s="67">
        <f>SUMIFS('Population ratios'!$D$7:$D$2010,'Population ratios'!$B$7:$B$2010,'Ratio mapping'!E$5,'Population ratios'!$C$7:$C$2010,'Ratio mapping'!$A29)/SUMIFS('Population ratios'!$D$7:$D$2010,'Population ratios'!$C$7:$C$2010,'Ratio mapping'!$A29)</f>
        <v>0</v>
      </c>
      <c r="F29" s="67">
        <f>SUMIFS('Population ratios'!$D$7:$D$2010,'Population ratios'!$B$7:$B$2010,'Ratio mapping'!F$5,'Population ratios'!$C$7:$C$2010,'Ratio mapping'!$A29)/SUMIFS('Population ratios'!$D$7:$D$2010,'Population ratios'!$C$7:$C$2010,'Ratio mapping'!$A29)</f>
        <v>0</v>
      </c>
      <c r="G29" s="67">
        <f>SUMIFS('Population ratios'!$D$7:$D$2010,'Population ratios'!$B$7:$B$2010,'Ratio mapping'!G$5,'Population ratios'!$C$7:$C$2010,'Ratio mapping'!$A29)/SUMIFS('Population ratios'!$D$7:$D$2010,'Population ratios'!$C$7:$C$2010,'Ratio mapping'!$A29)</f>
        <v>0</v>
      </c>
      <c r="H29" s="67">
        <f>SUMIFS('Population ratios'!$D$7:$D$2010,'Population ratios'!$B$7:$B$2010,'Ratio mapping'!H$5,'Population ratios'!$C$7:$C$2010,'Ratio mapping'!$A29)/SUMIFS('Population ratios'!$D$7:$D$2010,'Population ratios'!$C$7:$C$2010,'Ratio mapping'!$A29)</f>
        <v>0</v>
      </c>
      <c r="I29" s="67">
        <f>SUMIFS('Population ratios'!$D$7:$D$2010,'Population ratios'!$B$7:$B$2010,'Ratio mapping'!I$5,'Population ratios'!$C$7:$C$2010,'Ratio mapping'!$A29)/SUMIFS('Population ratios'!$D$7:$D$2010,'Population ratios'!$C$7:$C$2010,'Ratio mapping'!$A29)</f>
        <v>0</v>
      </c>
      <c r="J29" s="67">
        <f>SUMIFS('Population ratios'!$D$7:$D$2010,'Population ratios'!$B$7:$B$2010,'Ratio mapping'!J$5,'Population ratios'!$C$7:$C$2010,'Ratio mapping'!$A29)/SUMIFS('Population ratios'!$D$7:$D$2010,'Population ratios'!$C$7:$C$2010,'Ratio mapping'!$A29)</f>
        <v>0</v>
      </c>
      <c r="K29" s="67">
        <f>SUMIFS('Population ratios'!$D$7:$D$2010,'Population ratios'!$B$7:$B$2010,'Ratio mapping'!K$5,'Population ratios'!$C$7:$C$2010,'Ratio mapping'!$A29)/SUMIFS('Population ratios'!$D$7:$D$2010,'Population ratios'!$C$7:$C$2010,'Ratio mapping'!$A29)</f>
        <v>1</v>
      </c>
      <c r="L29" s="67">
        <f>SUMIFS('Population ratios'!$D$7:$D$2010,'Population ratios'!$B$7:$B$2010,'Ratio mapping'!L$5,'Population ratios'!$C$7:$C$2010,'Ratio mapping'!$A29)/SUMIFS('Population ratios'!$D$7:$D$2010,'Population ratios'!$C$7:$C$2010,'Ratio mapping'!$A29)</f>
        <v>0</v>
      </c>
      <c r="M29" s="67">
        <f>SUMIFS('Population ratios'!$D$7:$D$2010,'Population ratios'!$B$7:$B$2010,'Ratio mapping'!M$5,'Population ratios'!$C$7:$C$2010,'Ratio mapping'!$A29)/SUMIFS('Population ratios'!$D$7:$D$2010,'Population ratios'!$C$7:$C$2010,'Ratio mapping'!$A29)</f>
        <v>0</v>
      </c>
      <c r="N29" s="67">
        <f>SUMIFS('Population ratios'!$D$7:$D$2010,'Population ratios'!$B$7:$B$2010,'Ratio mapping'!N$5,'Population ratios'!$C$7:$C$2010,'Ratio mapping'!$A29)/SUMIFS('Population ratios'!$D$7:$D$2010,'Population ratios'!$C$7:$C$2010,'Ratio mapping'!$A29)</f>
        <v>0</v>
      </c>
      <c r="O29" s="67">
        <f>SUMIFS('Population ratios'!$D$7:$D$2010,'Population ratios'!$B$7:$B$2010,'Ratio mapping'!O$5,'Population ratios'!$C$7:$C$2010,'Ratio mapping'!$A29)/SUMIFS('Population ratios'!$D$7:$D$2010,'Population ratios'!$C$7:$C$2010,'Ratio mapping'!$A29)</f>
        <v>0</v>
      </c>
      <c r="P29" s="67">
        <f>SUMIFS('Population ratios'!$D$7:$D$2010,'Population ratios'!$B$7:$B$2010,'Ratio mapping'!P$5,'Population ratios'!$C$7:$C$2010,'Ratio mapping'!$A29)/SUMIFS('Population ratios'!$D$7:$D$2010,'Population ratios'!$C$7:$C$2010,'Ratio mapping'!$A29)</f>
        <v>0</v>
      </c>
      <c r="Q29" s="67">
        <f>SUMIFS('Population ratios'!$D$7:$D$2010,'Population ratios'!$B$7:$B$2010,'Ratio mapping'!Q$5,'Population ratios'!$C$7:$C$2010,'Ratio mapping'!$A29)/SUMIFS('Population ratios'!$D$7:$D$2010,'Population ratios'!$C$7:$C$2010,'Ratio mapping'!$A29)</f>
        <v>0</v>
      </c>
      <c r="R29" s="67">
        <f>SUMIFS('Population ratios'!$D$7:$D$2010,'Population ratios'!$B$7:$B$2010,'Ratio mapping'!R$5,'Population ratios'!$C$7:$C$2010,'Ratio mapping'!$A29)/SUMIFS('Population ratios'!$D$7:$D$2010,'Population ratios'!$C$7:$C$2010,'Ratio mapping'!$A29)</f>
        <v>0</v>
      </c>
      <c r="S29" s="67">
        <f>SUMIFS('Population ratios'!$D$7:$D$2010,'Population ratios'!$B$7:$B$2010,'Ratio mapping'!S$5,'Population ratios'!$C$7:$C$2010,'Ratio mapping'!$A29)/SUMIFS('Population ratios'!$D$7:$D$2010,'Population ratios'!$C$7:$C$2010,'Ratio mapping'!$A29)</f>
        <v>0</v>
      </c>
      <c r="T29" s="67">
        <f>SUMIFS('Population ratios'!$D$7:$D$2010,'Population ratios'!$B$7:$B$2010,'Ratio mapping'!T$5,'Population ratios'!$C$7:$C$2010,'Ratio mapping'!$A29)/SUMIFS('Population ratios'!$D$7:$D$2010,'Population ratios'!$C$7:$C$2010,'Ratio mapping'!$A29)</f>
        <v>0</v>
      </c>
      <c r="U29" s="67">
        <f>SUMIFS('Population ratios'!$D$7:$D$2010,'Population ratios'!$B$7:$B$2010,'Ratio mapping'!U$5,'Population ratios'!$C$7:$C$2010,'Ratio mapping'!$A29)/SUMIFS('Population ratios'!$D$7:$D$2010,'Population ratios'!$C$7:$C$2010,'Ratio mapping'!$A29)</f>
        <v>0</v>
      </c>
      <c r="V29" s="67">
        <f>SUMIFS('Population ratios'!$D$7:$D$2010,'Population ratios'!$B$7:$B$2010,'Ratio mapping'!V$5,'Population ratios'!$C$7:$C$2010,'Ratio mapping'!$A29)/SUMIFS('Population ratios'!$D$7:$D$2010,'Population ratios'!$C$7:$C$2010,'Ratio mapping'!$A29)</f>
        <v>0</v>
      </c>
      <c r="W29" s="67">
        <f>SUMIFS('Population ratios'!$D$7:$D$2010,'Population ratios'!$B$7:$B$2010,'Ratio mapping'!W$5,'Population ratios'!$C$7:$C$2010,'Ratio mapping'!$A29)/SUMIFS('Population ratios'!$D$7:$D$2010,'Population ratios'!$C$7:$C$2010,'Ratio mapping'!$A29)</f>
        <v>0</v>
      </c>
      <c r="X29" s="67">
        <f>SUMIFS('Population ratios'!$D$7:$D$2010,'Population ratios'!$B$7:$B$2010,'Ratio mapping'!X$5,'Population ratios'!$C$7:$C$2010,'Ratio mapping'!$A29)/SUMIFS('Population ratios'!$D$7:$D$2010,'Population ratios'!$C$7:$C$2010,'Ratio mapping'!$A29)</f>
        <v>0</v>
      </c>
      <c r="Y29" s="67">
        <f>SUMIFS('Population ratios'!$D$7:$D$2010,'Population ratios'!$B$7:$B$2010,'Ratio mapping'!Y$5,'Population ratios'!$C$7:$C$2010,'Ratio mapping'!$A29)/SUMIFS('Population ratios'!$D$7:$D$2010,'Population ratios'!$C$7:$C$2010,'Ratio mapping'!$A29)</f>
        <v>0</v>
      </c>
      <c r="Z29" s="67">
        <f>SUMIFS('Population ratios'!$D$7:$D$2010,'Population ratios'!$B$7:$B$2010,'Ratio mapping'!Z$5,'Population ratios'!$C$7:$C$2010,'Ratio mapping'!$A29)/SUMIFS('Population ratios'!$D$7:$D$2010,'Population ratios'!$C$7:$C$2010,'Ratio mapping'!$A29)</f>
        <v>0</v>
      </c>
      <c r="AA29" s="67">
        <f>SUMIFS('Population ratios'!$D$7:$D$2010,'Population ratios'!$B$7:$B$2010,'Ratio mapping'!AA$5,'Population ratios'!$C$7:$C$2010,'Ratio mapping'!$A29)/SUMIFS('Population ratios'!$D$7:$D$2010,'Population ratios'!$C$7:$C$2010,'Ratio mapping'!$A29)</f>
        <v>0</v>
      </c>
      <c r="AB29" s="67">
        <f>SUMIFS('Population ratios'!$D$7:$D$2010,'Population ratios'!$B$7:$B$2010,'Ratio mapping'!AB$5,'Population ratios'!$C$7:$C$2010,'Ratio mapping'!$A29)/SUMIFS('Population ratios'!$D$7:$D$2010,'Population ratios'!$C$7:$C$2010,'Ratio mapping'!$A29)</f>
        <v>0</v>
      </c>
      <c r="AC29" s="67">
        <f>SUMIFS('Population ratios'!$D$7:$D$2010,'Population ratios'!$B$7:$B$2010,'Ratio mapping'!AC$5,'Population ratios'!$C$7:$C$2010,'Ratio mapping'!$A29)/SUMIFS('Population ratios'!$D$7:$D$2010,'Population ratios'!$C$7:$C$2010,'Ratio mapping'!$A29)</f>
        <v>0</v>
      </c>
      <c r="AD29" s="67">
        <f>SUMIFS('Population ratios'!$D$7:$D$2010,'Population ratios'!$B$7:$B$2010,'Ratio mapping'!AD$5,'Population ratios'!$C$7:$C$2010,'Ratio mapping'!$A29)/SUMIFS('Population ratios'!$D$7:$D$2010,'Population ratios'!$C$7:$C$2010,'Ratio mapping'!$A29)</f>
        <v>0</v>
      </c>
      <c r="AE29" s="67">
        <f>SUMIFS('Population ratios'!$D$7:$D$2010,'Population ratios'!$B$7:$B$2010,'Ratio mapping'!AE$5,'Population ratios'!$C$7:$C$2010,'Ratio mapping'!$A29)/SUMIFS('Population ratios'!$D$7:$D$2010,'Population ratios'!$C$7:$C$2010,'Ratio mapping'!$A29)</f>
        <v>0</v>
      </c>
    </row>
    <row r="30" spans="1:31" x14ac:dyDescent="0.25">
      <c r="A30" s="37" t="s">
        <v>2090</v>
      </c>
      <c r="B30" s="67">
        <f>SUMIFS('Population ratios'!$D$7:$D$2010,'Population ratios'!$B$7:$B$2010,'Ratio mapping'!B$5,'Population ratios'!$C$7:$C$2010,'Ratio mapping'!$A30)/SUMIFS('Population ratios'!$D$7:$D$2010,'Population ratios'!$C$7:$C$2010,'Ratio mapping'!$A30)</f>
        <v>0</v>
      </c>
      <c r="C30" s="67">
        <f>SUMIFS('Population ratios'!$D$7:$D$2010,'Population ratios'!$B$7:$B$2010,'Ratio mapping'!C$5,'Population ratios'!$C$7:$C$2010,'Ratio mapping'!$A30)/SUMIFS('Population ratios'!$D$7:$D$2010,'Population ratios'!$C$7:$C$2010,'Ratio mapping'!$A30)</f>
        <v>0</v>
      </c>
      <c r="D30" s="67">
        <f>SUMIFS('Population ratios'!$D$7:$D$2010,'Population ratios'!$B$7:$B$2010,'Ratio mapping'!D$5,'Population ratios'!$C$7:$C$2010,'Ratio mapping'!$A30)/SUMIFS('Population ratios'!$D$7:$D$2010,'Population ratios'!$C$7:$C$2010,'Ratio mapping'!$A30)</f>
        <v>0</v>
      </c>
      <c r="E30" s="67">
        <f>SUMIFS('Population ratios'!$D$7:$D$2010,'Population ratios'!$B$7:$B$2010,'Ratio mapping'!E$5,'Population ratios'!$C$7:$C$2010,'Ratio mapping'!$A30)/SUMIFS('Population ratios'!$D$7:$D$2010,'Population ratios'!$C$7:$C$2010,'Ratio mapping'!$A30)</f>
        <v>0</v>
      </c>
      <c r="F30" s="67">
        <f>SUMIFS('Population ratios'!$D$7:$D$2010,'Population ratios'!$B$7:$B$2010,'Ratio mapping'!F$5,'Population ratios'!$C$7:$C$2010,'Ratio mapping'!$A30)/SUMIFS('Population ratios'!$D$7:$D$2010,'Population ratios'!$C$7:$C$2010,'Ratio mapping'!$A30)</f>
        <v>0</v>
      </c>
      <c r="G30" s="67">
        <f>SUMIFS('Population ratios'!$D$7:$D$2010,'Population ratios'!$B$7:$B$2010,'Ratio mapping'!G$5,'Population ratios'!$C$7:$C$2010,'Ratio mapping'!$A30)/SUMIFS('Population ratios'!$D$7:$D$2010,'Population ratios'!$C$7:$C$2010,'Ratio mapping'!$A30)</f>
        <v>0</v>
      </c>
      <c r="H30" s="67">
        <f>SUMIFS('Population ratios'!$D$7:$D$2010,'Population ratios'!$B$7:$B$2010,'Ratio mapping'!H$5,'Population ratios'!$C$7:$C$2010,'Ratio mapping'!$A30)/SUMIFS('Population ratios'!$D$7:$D$2010,'Population ratios'!$C$7:$C$2010,'Ratio mapping'!$A30)</f>
        <v>0</v>
      </c>
      <c r="I30" s="67">
        <f>SUMIFS('Population ratios'!$D$7:$D$2010,'Population ratios'!$B$7:$B$2010,'Ratio mapping'!I$5,'Population ratios'!$C$7:$C$2010,'Ratio mapping'!$A30)/SUMIFS('Population ratios'!$D$7:$D$2010,'Population ratios'!$C$7:$C$2010,'Ratio mapping'!$A30)</f>
        <v>0</v>
      </c>
      <c r="J30" s="67">
        <f>SUMIFS('Population ratios'!$D$7:$D$2010,'Population ratios'!$B$7:$B$2010,'Ratio mapping'!J$5,'Population ratios'!$C$7:$C$2010,'Ratio mapping'!$A30)/SUMIFS('Population ratios'!$D$7:$D$2010,'Population ratios'!$C$7:$C$2010,'Ratio mapping'!$A30)</f>
        <v>0</v>
      </c>
      <c r="K30" s="67">
        <f>SUMIFS('Population ratios'!$D$7:$D$2010,'Population ratios'!$B$7:$B$2010,'Ratio mapping'!K$5,'Population ratios'!$C$7:$C$2010,'Ratio mapping'!$A30)/SUMIFS('Population ratios'!$D$7:$D$2010,'Population ratios'!$C$7:$C$2010,'Ratio mapping'!$A30)</f>
        <v>0</v>
      </c>
      <c r="L30" s="67">
        <f>SUMIFS('Population ratios'!$D$7:$D$2010,'Population ratios'!$B$7:$B$2010,'Ratio mapping'!L$5,'Population ratios'!$C$7:$C$2010,'Ratio mapping'!$A30)/SUMIFS('Population ratios'!$D$7:$D$2010,'Population ratios'!$C$7:$C$2010,'Ratio mapping'!$A30)</f>
        <v>0</v>
      </c>
      <c r="M30" s="67">
        <f>SUMIFS('Population ratios'!$D$7:$D$2010,'Population ratios'!$B$7:$B$2010,'Ratio mapping'!M$5,'Population ratios'!$C$7:$C$2010,'Ratio mapping'!$A30)/SUMIFS('Population ratios'!$D$7:$D$2010,'Population ratios'!$C$7:$C$2010,'Ratio mapping'!$A30)</f>
        <v>0</v>
      </c>
      <c r="N30" s="67">
        <f>SUMIFS('Population ratios'!$D$7:$D$2010,'Population ratios'!$B$7:$B$2010,'Ratio mapping'!N$5,'Population ratios'!$C$7:$C$2010,'Ratio mapping'!$A30)/SUMIFS('Population ratios'!$D$7:$D$2010,'Population ratios'!$C$7:$C$2010,'Ratio mapping'!$A30)</f>
        <v>0</v>
      </c>
      <c r="O30" s="67">
        <f>SUMIFS('Population ratios'!$D$7:$D$2010,'Population ratios'!$B$7:$B$2010,'Ratio mapping'!O$5,'Population ratios'!$C$7:$C$2010,'Ratio mapping'!$A30)/SUMIFS('Population ratios'!$D$7:$D$2010,'Population ratios'!$C$7:$C$2010,'Ratio mapping'!$A30)</f>
        <v>0</v>
      </c>
      <c r="P30" s="67">
        <f>SUMIFS('Population ratios'!$D$7:$D$2010,'Population ratios'!$B$7:$B$2010,'Ratio mapping'!P$5,'Population ratios'!$C$7:$C$2010,'Ratio mapping'!$A30)/SUMIFS('Population ratios'!$D$7:$D$2010,'Population ratios'!$C$7:$C$2010,'Ratio mapping'!$A30)</f>
        <v>0</v>
      </c>
      <c r="Q30" s="67">
        <f>SUMIFS('Population ratios'!$D$7:$D$2010,'Population ratios'!$B$7:$B$2010,'Ratio mapping'!Q$5,'Population ratios'!$C$7:$C$2010,'Ratio mapping'!$A30)/SUMIFS('Population ratios'!$D$7:$D$2010,'Population ratios'!$C$7:$C$2010,'Ratio mapping'!$A30)</f>
        <v>0</v>
      </c>
      <c r="R30" s="67">
        <f>SUMIFS('Population ratios'!$D$7:$D$2010,'Population ratios'!$B$7:$B$2010,'Ratio mapping'!R$5,'Population ratios'!$C$7:$C$2010,'Ratio mapping'!$A30)/SUMIFS('Population ratios'!$D$7:$D$2010,'Population ratios'!$C$7:$C$2010,'Ratio mapping'!$A30)</f>
        <v>0</v>
      </c>
      <c r="S30" s="67">
        <f>SUMIFS('Population ratios'!$D$7:$D$2010,'Population ratios'!$B$7:$B$2010,'Ratio mapping'!S$5,'Population ratios'!$C$7:$C$2010,'Ratio mapping'!$A30)/SUMIFS('Population ratios'!$D$7:$D$2010,'Population ratios'!$C$7:$C$2010,'Ratio mapping'!$A30)</f>
        <v>0</v>
      </c>
      <c r="T30" s="67">
        <f>SUMIFS('Population ratios'!$D$7:$D$2010,'Population ratios'!$B$7:$B$2010,'Ratio mapping'!T$5,'Population ratios'!$C$7:$C$2010,'Ratio mapping'!$A30)/SUMIFS('Population ratios'!$D$7:$D$2010,'Population ratios'!$C$7:$C$2010,'Ratio mapping'!$A30)</f>
        <v>0</v>
      </c>
      <c r="U30" s="67">
        <f>SUMIFS('Population ratios'!$D$7:$D$2010,'Population ratios'!$B$7:$B$2010,'Ratio mapping'!U$5,'Population ratios'!$C$7:$C$2010,'Ratio mapping'!$A30)/SUMIFS('Population ratios'!$D$7:$D$2010,'Population ratios'!$C$7:$C$2010,'Ratio mapping'!$A30)</f>
        <v>0</v>
      </c>
      <c r="V30" s="67">
        <f>SUMIFS('Population ratios'!$D$7:$D$2010,'Population ratios'!$B$7:$B$2010,'Ratio mapping'!V$5,'Population ratios'!$C$7:$C$2010,'Ratio mapping'!$A30)/SUMIFS('Population ratios'!$D$7:$D$2010,'Population ratios'!$C$7:$C$2010,'Ratio mapping'!$A30)</f>
        <v>0</v>
      </c>
      <c r="W30" s="67">
        <f>SUMIFS('Population ratios'!$D$7:$D$2010,'Population ratios'!$B$7:$B$2010,'Ratio mapping'!W$5,'Population ratios'!$C$7:$C$2010,'Ratio mapping'!$A30)/SUMIFS('Population ratios'!$D$7:$D$2010,'Population ratios'!$C$7:$C$2010,'Ratio mapping'!$A30)</f>
        <v>0</v>
      </c>
      <c r="X30" s="67">
        <f>SUMIFS('Population ratios'!$D$7:$D$2010,'Population ratios'!$B$7:$B$2010,'Ratio mapping'!X$5,'Population ratios'!$C$7:$C$2010,'Ratio mapping'!$A30)/SUMIFS('Population ratios'!$D$7:$D$2010,'Population ratios'!$C$7:$C$2010,'Ratio mapping'!$A30)</f>
        <v>0</v>
      </c>
      <c r="Y30" s="67">
        <f>SUMIFS('Population ratios'!$D$7:$D$2010,'Population ratios'!$B$7:$B$2010,'Ratio mapping'!Y$5,'Population ratios'!$C$7:$C$2010,'Ratio mapping'!$A30)/SUMIFS('Population ratios'!$D$7:$D$2010,'Population ratios'!$C$7:$C$2010,'Ratio mapping'!$A30)</f>
        <v>0</v>
      </c>
      <c r="Z30" s="67">
        <f>SUMIFS('Population ratios'!$D$7:$D$2010,'Population ratios'!$B$7:$B$2010,'Ratio mapping'!Z$5,'Population ratios'!$C$7:$C$2010,'Ratio mapping'!$A30)/SUMIFS('Population ratios'!$D$7:$D$2010,'Population ratios'!$C$7:$C$2010,'Ratio mapping'!$A30)</f>
        <v>0</v>
      </c>
      <c r="AA30" s="67">
        <f>SUMIFS('Population ratios'!$D$7:$D$2010,'Population ratios'!$B$7:$B$2010,'Ratio mapping'!AA$5,'Population ratios'!$C$7:$C$2010,'Ratio mapping'!$A30)/SUMIFS('Population ratios'!$D$7:$D$2010,'Population ratios'!$C$7:$C$2010,'Ratio mapping'!$A30)</f>
        <v>0</v>
      </c>
      <c r="AB30" s="67">
        <f>SUMIFS('Population ratios'!$D$7:$D$2010,'Population ratios'!$B$7:$B$2010,'Ratio mapping'!AB$5,'Population ratios'!$C$7:$C$2010,'Ratio mapping'!$A30)/SUMIFS('Population ratios'!$D$7:$D$2010,'Population ratios'!$C$7:$C$2010,'Ratio mapping'!$A30)</f>
        <v>3.8106125559683718E-4</v>
      </c>
      <c r="AC30" s="67">
        <f>SUMIFS('Population ratios'!$D$7:$D$2010,'Population ratios'!$B$7:$B$2010,'Ratio mapping'!AC$5,'Population ratios'!$C$7:$C$2010,'Ratio mapping'!$A30)/SUMIFS('Population ratios'!$D$7:$D$2010,'Population ratios'!$C$7:$C$2010,'Ratio mapping'!$A30)</f>
        <v>0.99961893874440322</v>
      </c>
      <c r="AD30" s="67">
        <f>SUMIFS('Population ratios'!$D$7:$D$2010,'Population ratios'!$B$7:$B$2010,'Ratio mapping'!AD$5,'Population ratios'!$C$7:$C$2010,'Ratio mapping'!$A30)/SUMIFS('Population ratios'!$D$7:$D$2010,'Population ratios'!$C$7:$C$2010,'Ratio mapping'!$A30)</f>
        <v>0</v>
      </c>
      <c r="AE30" s="67">
        <f>SUMIFS('Population ratios'!$D$7:$D$2010,'Population ratios'!$B$7:$B$2010,'Ratio mapping'!AE$5,'Population ratios'!$C$7:$C$2010,'Ratio mapping'!$A30)/SUMIFS('Population ratios'!$D$7:$D$2010,'Population ratios'!$C$7:$C$2010,'Ratio mapping'!$A30)</f>
        <v>0</v>
      </c>
    </row>
    <row r="31" spans="1:31" x14ac:dyDescent="0.25">
      <c r="A31" s="37" t="s">
        <v>2108</v>
      </c>
      <c r="B31" s="67">
        <f>SUMIFS('Population ratios'!$D$7:$D$2010,'Population ratios'!$B$7:$B$2010,'Ratio mapping'!B$5,'Population ratios'!$C$7:$C$2010,'Ratio mapping'!$A31)/SUMIFS('Population ratios'!$D$7:$D$2010,'Population ratios'!$C$7:$C$2010,'Ratio mapping'!$A31)</f>
        <v>1</v>
      </c>
      <c r="C31" s="67">
        <f>SUMIFS('Population ratios'!$D$7:$D$2010,'Population ratios'!$B$7:$B$2010,'Ratio mapping'!C$5,'Population ratios'!$C$7:$C$2010,'Ratio mapping'!$A31)/SUMIFS('Population ratios'!$D$7:$D$2010,'Population ratios'!$C$7:$C$2010,'Ratio mapping'!$A31)</f>
        <v>0</v>
      </c>
      <c r="D31" s="67">
        <f>SUMIFS('Population ratios'!$D$7:$D$2010,'Population ratios'!$B$7:$B$2010,'Ratio mapping'!D$5,'Population ratios'!$C$7:$C$2010,'Ratio mapping'!$A31)/SUMIFS('Population ratios'!$D$7:$D$2010,'Population ratios'!$C$7:$C$2010,'Ratio mapping'!$A31)</f>
        <v>0</v>
      </c>
      <c r="E31" s="67">
        <f>SUMIFS('Population ratios'!$D$7:$D$2010,'Population ratios'!$B$7:$B$2010,'Ratio mapping'!E$5,'Population ratios'!$C$7:$C$2010,'Ratio mapping'!$A31)/SUMIFS('Population ratios'!$D$7:$D$2010,'Population ratios'!$C$7:$C$2010,'Ratio mapping'!$A31)</f>
        <v>0</v>
      </c>
      <c r="F31" s="67">
        <f>SUMIFS('Population ratios'!$D$7:$D$2010,'Population ratios'!$B$7:$B$2010,'Ratio mapping'!F$5,'Population ratios'!$C$7:$C$2010,'Ratio mapping'!$A31)/SUMIFS('Population ratios'!$D$7:$D$2010,'Population ratios'!$C$7:$C$2010,'Ratio mapping'!$A31)</f>
        <v>0</v>
      </c>
      <c r="G31" s="67">
        <f>SUMIFS('Population ratios'!$D$7:$D$2010,'Population ratios'!$B$7:$B$2010,'Ratio mapping'!G$5,'Population ratios'!$C$7:$C$2010,'Ratio mapping'!$A31)/SUMIFS('Population ratios'!$D$7:$D$2010,'Population ratios'!$C$7:$C$2010,'Ratio mapping'!$A31)</f>
        <v>0</v>
      </c>
      <c r="H31" s="67">
        <f>SUMIFS('Population ratios'!$D$7:$D$2010,'Population ratios'!$B$7:$B$2010,'Ratio mapping'!H$5,'Population ratios'!$C$7:$C$2010,'Ratio mapping'!$A31)/SUMIFS('Population ratios'!$D$7:$D$2010,'Population ratios'!$C$7:$C$2010,'Ratio mapping'!$A31)</f>
        <v>0</v>
      </c>
      <c r="I31" s="67">
        <f>SUMIFS('Population ratios'!$D$7:$D$2010,'Population ratios'!$B$7:$B$2010,'Ratio mapping'!I$5,'Population ratios'!$C$7:$C$2010,'Ratio mapping'!$A31)/SUMIFS('Population ratios'!$D$7:$D$2010,'Population ratios'!$C$7:$C$2010,'Ratio mapping'!$A31)</f>
        <v>0</v>
      </c>
      <c r="J31" s="67">
        <f>SUMIFS('Population ratios'!$D$7:$D$2010,'Population ratios'!$B$7:$B$2010,'Ratio mapping'!J$5,'Population ratios'!$C$7:$C$2010,'Ratio mapping'!$A31)/SUMIFS('Population ratios'!$D$7:$D$2010,'Population ratios'!$C$7:$C$2010,'Ratio mapping'!$A31)</f>
        <v>0</v>
      </c>
      <c r="K31" s="67">
        <f>SUMIFS('Population ratios'!$D$7:$D$2010,'Population ratios'!$B$7:$B$2010,'Ratio mapping'!K$5,'Population ratios'!$C$7:$C$2010,'Ratio mapping'!$A31)/SUMIFS('Population ratios'!$D$7:$D$2010,'Population ratios'!$C$7:$C$2010,'Ratio mapping'!$A31)</f>
        <v>0</v>
      </c>
      <c r="L31" s="67">
        <f>SUMIFS('Population ratios'!$D$7:$D$2010,'Population ratios'!$B$7:$B$2010,'Ratio mapping'!L$5,'Population ratios'!$C$7:$C$2010,'Ratio mapping'!$A31)/SUMIFS('Population ratios'!$D$7:$D$2010,'Population ratios'!$C$7:$C$2010,'Ratio mapping'!$A31)</f>
        <v>0</v>
      </c>
      <c r="M31" s="67">
        <f>SUMIFS('Population ratios'!$D$7:$D$2010,'Population ratios'!$B$7:$B$2010,'Ratio mapping'!M$5,'Population ratios'!$C$7:$C$2010,'Ratio mapping'!$A31)/SUMIFS('Population ratios'!$D$7:$D$2010,'Population ratios'!$C$7:$C$2010,'Ratio mapping'!$A31)</f>
        <v>0</v>
      </c>
      <c r="N31" s="67">
        <f>SUMIFS('Population ratios'!$D$7:$D$2010,'Population ratios'!$B$7:$B$2010,'Ratio mapping'!N$5,'Population ratios'!$C$7:$C$2010,'Ratio mapping'!$A31)/SUMIFS('Population ratios'!$D$7:$D$2010,'Population ratios'!$C$7:$C$2010,'Ratio mapping'!$A31)</f>
        <v>0</v>
      </c>
      <c r="O31" s="67">
        <f>SUMIFS('Population ratios'!$D$7:$D$2010,'Population ratios'!$B$7:$B$2010,'Ratio mapping'!O$5,'Population ratios'!$C$7:$C$2010,'Ratio mapping'!$A31)/SUMIFS('Population ratios'!$D$7:$D$2010,'Population ratios'!$C$7:$C$2010,'Ratio mapping'!$A31)</f>
        <v>0</v>
      </c>
      <c r="P31" s="67">
        <f>SUMIFS('Population ratios'!$D$7:$D$2010,'Population ratios'!$B$7:$B$2010,'Ratio mapping'!P$5,'Population ratios'!$C$7:$C$2010,'Ratio mapping'!$A31)/SUMIFS('Population ratios'!$D$7:$D$2010,'Population ratios'!$C$7:$C$2010,'Ratio mapping'!$A31)</f>
        <v>0</v>
      </c>
      <c r="Q31" s="67">
        <f>SUMIFS('Population ratios'!$D$7:$D$2010,'Population ratios'!$B$7:$B$2010,'Ratio mapping'!Q$5,'Population ratios'!$C$7:$C$2010,'Ratio mapping'!$A31)/SUMIFS('Population ratios'!$D$7:$D$2010,'Population ratios'!$C$7:$C$2010,'Ratio mapping'!$A31)</f>
        <v>0</v>
      </c>
      <c r="R31" s="67">
        <f>SUMIFS('Population ratios'!$D$7:$D$2010,'Population ratios'!$B$7:$B$2010,'Ratio mapping'!R$5,'Population ratios'!$C$7:$C$2010,'Ratio mapping'!$A31)/SUMIFS('Population ratios'!$D$7:$D$2010,'Population ratios'!$C$7:$C$2010,'Ratio mapping'!$A31)</f>
        <v>0</v>
      </c>
      <c r="S31" s="67">
        <f>SUMIFS('Population ratios'!$D$7:$D$2010,'Population ratios'!$B$7:$B$2010,'Ratio mapping'!S$5,'Population ratios'!$C$7:$C$2010,'Ratio mapping'!$A31)/SUMIFS('Population ratios'!$D$7:$D$2010,'Population ratios'!$C$7:$C$2010,'Ratio mapping'!$A31)</f>
        <v>0</v>
      </c>
      <c r="T31" s="67">
        <f>SUMIFS('Population ratios'!$D$7:$D$2010,'Population ratios'!$B$7:$B$2010,'Ratio mapping'!T$5,'Population ratios'!$C$7:$C$2010,'Ratio mapping'!$A31)/SUMIFS('Population ratios'!$D$7:$D$2010,'Population ratios'!$C$7:$C$2010,'Ratio mapping'!$A31)</f>
        <v>0</v>
      </c>
      <c r="U31" s="67">
        <f>SUMIFS('Population ratios'!$D$7:$D$2010,'Population ratios'!$B$7:$B$2010,'Ratio mapping'!U$5,'Population ratios'!$C$7:$C$2010,'Ratio mapping'!$A31)/SUMIFS('Population ratios'!$D$7:$D$2010,'Population ratios'!$C$7:$C$2010,'Ratio mapping'!$A31)</f>
        <v>0</v>
      </c>
      <c r="V31" s="67">
        <f>SUMIFS('Population ratios'!$D$7:$D$2010,'Population ratios'!$B$7:$B$2010,'Ratio mapping'!V$5,'Population ratios'!$C$7:$C$2010,'Ratio mapping'!$A31)/SUMIFS('Population ratios'!$D$7:$D$2010,'Population ratios'!$C$7:$C$2010,'Ratio mapping'!$A31)</f>
        <v>0</v>
      </c>
      <c r="W31" s="67">
        <f>SUMIFS('Population ratios'!$D$7:$D$2010,'Population ratios'!$B$7:$B$2010,'Ratio mapping'!W$5,'Population ratios'!$C$7:$C$2010,'Ratio mapping'!$A31)/SUMIFS('Population ratios'!$D$7:$D$2010,'Population ratios'!$C$7:$C$2010,'Ratio mapping'!$A31)</f>
        <v>0</v>
      </c>
      <c r="X31" s="67">
        <f>SUMIFS('Population ratios'!$D$7:$D$2010,'Population ratios'!$B$7:$B$2010,'Ratio mapping'!X$5,'Population ratios'!$C$7:$C$2010,'Ratio mapping'!$A31)/SUMIFS('Population ratios'!$D$7:$D$2010,'Population ratios'!$C$7:$C$2010,'Ratio mapping'!$A31)</f>
        <v>0</v>
      </c>
      <c r="Y31" s="67">
        <f>SUMIFS('Population ratios'!$D$7:$D$2010,'Population ratios'!$B$7:$B$2010,'Ratio mapping'!Y$5,'Population ratios'!$C$7:$C$2010,'Ratio mapping'!$A31)/SUMIFS('Population ratios'!$D$7:$D$2010,'Population ratios'!$C$7:$C$2010,'Ratio mapping'!$A31)</f>
        <v>0</v>
      </c>
      <c r="Z31" s="67">
        <f>SUMIFS('Population ratios'!$D$7:$D$2010,'Population ratios'!$B$7:$B$2010,'Ratio mapping'!Z$5,'Population ratios'!$C$7:$C$2010,'Ratio mapping'!$A31)/SUMIFS('Population ratios'!$D$7:$D$2010,'Population ratios'!$C$7:$C$2010,'Ratio mapping'!$A31)</f>
        <v>0</v>
      </c>
      <c r="AA31" s="67">
        <f>SUMIFS('Population ratios'!$D$7:$D$2010,'Population ratios'!$B$7:$B$2010,'Ratio mapping'!AA$5,'Population ratios'!$C$7:$C$2010,'Ratio mapping'!$A31)/SUMIFS('Population ratios'!$D$7:$D$2010,'Population ratios'!$C$7:$C$2010,'Ratio mapping'!$A31)</f>
        <v>0</v>
      </c>
      <c r="AB31" s="67">
        <f>SUMIFS('Population ratios'!$D$7:$D$2010,'Population ratios'!$B$7:$B$2010,'Ratio mapping'!AB$5,'Population ratios'!$C$7:$C$2010,'Ratio mapping'!$A31)/SUMIFS('Population ratios'!$D$7:$D$2010,'Population ratios'!$C$7:$C$2010,'Ratio mapping'!$A31)</f>
        <v>0</v>
      </c>
      <c r="AC31" s="67">
        <f>SUMIFS('Population ratios'!$D$7:$D$2010,'Population ratios'!$B$7:$B$2010,'Ratio mapping'!AC$5,'Population ratios'!$C$7:$C$2010,'Ratio mapping'!$A31)/SUMIFS('Population ratios'!$D$7:$D$2010,'Population ratios'!$C$7:$C$2010,'Ratio mapping'!$A31)</f>
        <v>0</v>
      </c>
      <c r="AD31" s="67">
        <f>SUMIFS('Population ratios'!$D$7:$D$2010,'Population ratios'!$B$7:$B$2010,'Ratio mapping'!AD$5,'Population ratios'!$C$7:$C$2010,'Ratio mapping'!$A31)/SUMIFS('Population ratios'!$D$7:$D$2010,'Population ratios'!$C$7:$C$2010,'Ratio mapping'!$A31)</f>
        <v>0</v>
      </c>
      <c r="AE31" s="67">
        <f>SUMIFS('Population ratios'!$D$7:$D$2010,'Population ratios'!$B$7:$B$2010,'Ratio mapping'!AE$5,'Population ratios'!$C$7:$C$2010,'Ratio mapping'!$A31)/SUMIFS('Population ratios'!$D$7:$D$2010,'Population ratios'!$C$7:$C$2010,'Ratio mapping'!$A31)</f>
        <v>0</v>
      </c>
    </row>
    <row r="32" spans="1:31" x14ac:dyDescent="0.25">
      <c r="A32" s="37" t="s">
        <v>2083</v>
      </c>
      <c r="B32" s="67">
        <f>SUMIFS('Population ratios'!$D$7:$D$2010,'Population ratios'!$B$7:$B$2010,'Ratio mapping'!B$5,'Population ratios'!$C$7:$C$2010,'Ratio mapping'!$A32)/SUMIFS('Population ratios'!$D$7:$D$2010,'Population ratios'!$C$7:$C$2010,'Ratio mapping'!$A32)</f>
        <v>0</v>
      </c>
      <c r="C32" s="67">
        <f>SUMIFS('Population ratios'!$D$7:$D$2010,'Population ratios'!$B$7:$B$2010,'Ratio mapping'!C$5,'Population ratios'!$C$7:$C$2010,'Ratio mapping'!$A32)/SUMIFS('Population ratios'!$D$7:$D$2010,'Population ratios'!$C$7:$C$2010,'Ratio mapping'!$A32)</f>
        <v>0</v>
      </c>
      <c r="D32" s="67">
        <f>SUMIFS('Population ratios'!$D$7:$D$2010,'Population ratios'!$B$7:$B$2010,'Ratio mapping'!D$5,'Population ratios'!$C$7:$C$2010,'Ratio mapping'!$A32)/SUMIFS('Population ratios'!$D$7:$D$2010,'Population ratios'!$C$7:$C$2010,'Ratio mapping'!$A32)</f>
        <v>0</v>
      </c>
      <c r="E32" s="67">
        <f>SUMIFS('Population ratios'!$D$7:$D$2010,'Population ratios'!$B$7:$B$2010,'Ratio mapping'!E$5,'Population ratios'!$C$7:$C$2010,'Ratio mapping'!$A32)/SUMIFS('Population ratios'!$D$7:$D$2010,'Population ratios'!$C$7:$C$2010,'Ratio mapping'!$A32)</f>
        <v>0</v>
      </c>
      <c r="F32" s="67">
        <f>SUMIFS('Population ratios'!$D$7:$D$2010,'Population ratios'!$B$7:$B$2010,'Ratio mapping'!F$5,'Population ratios'!$C$7:$C$2010,'Ratio mapping'!$A32)/SUMIFS('Population ratios'!$D$7:$D$2010,'Population ratios'!$C$7:$C$2010,'Ratio mapping'!$A32)</f>
        <v>0</v>
      </c>
      <c r="G32" s="67">
        <f>SUMIFS('Population ratios'!$D$7:$D$2010,'Population ratios'!$B$7:$B$2010,'Ratio mapping'!G$5,'Population ratios'!$C$7:$C$2010,'Ratio mapping'!$A32)/SUMIFS('Population ratios'!$D$7:$D$2010,'Population ratios'!$C$7:$C$2010,'Ratio mapping'!$A32)</f>
        <v>0</v>
      </c>
      <c r="H32" s="67">
        <f>SUMIFS('Population ratios'!$D$7:$D$2010,'Population ratios'!$B$7:$B$2010,'Ratio mapping'!H$5,'Population ratios'!$C$7:$C$2010,'Ratio mapping'!$A32)/SUMIFS('Population ratios'!$D$7:$D$2010,'Population ratios'!$C$7:$C$2010,'Ratio mapping'!$A32)</f>
        <v>0</v>
      </c>
      <c r="I32" s="67">
        <f>SUMIFS('Population ratios'!$D$7:$D$2010,'Population ratios'!$B$7:$B$2010,'Ratio mapping'!I$5,'Population ratios'!$C$7:$C$2010,'Ratio mapping'!$A32)/SUMIFS('Population ratios'!$D$7:$D$2010,'Population ratios'!$C$7:$C$2010,'Ratio mapping'!$A32)</f>
        <v>0</v>
      </c>
      <c r="J32" s="67">
        <f>SUMIFS('Population ratios'!$D$7:$D$2010,'Population ratios'!$B$7:$B$2010,'Ratio mapping'!J$5,'Population ratios'!$C$7:$C$2010,'Ratio mapping'!$A32)/SUMIFS('Population ratios'!$D$7:$D$2010,'Population ratios'!$C$7:$C$2010,'Ratio mapping'!$A32)</f>
        <v>0</v>
      </c>
      <c r="K32" s="67">
        <f>SUMIFS('Population ratios'!$D$7:$D$2010,'Population ratios'!$B$7:$B$2010,'Ratio mapping'!K$5,'Population ratios'!$C$7:$C$2010,'Ratio mapping'!$A32)/SUMIFS('Population ratios'!$D$7:$D$2010,'Population ratios'!$C$7:$C$2010,'Ratio mapping'!$A32)</f>
        <v>0</v>
      </c>
      <c r="L32" s="67">
        <f>SUMIFS('Population ratios'!$D$7:$D$2010,'Population ratios'!$B$7:$B$2010,'Ratio mapping'!L$5,'Population ratios'!$C$7:$C$2010,'Ratio mapping'!$A32)/SUMIFS('Population ratios'!$D$7:$D$2010,'Population ratios'!$C$7:$C$2010,'Ratio mapping'!$A32)</f>
        <v>0</v>
      </c>
      <c r="M32" s="67">
        <f>SUMIFS('Population ratios'!$D$7:$D$2010,'Population ratios'!$B$7:$B$2010,'Ratio mapping'!M$5,'Population ratios'!$C$7:$C$2010,'Ratio mapping'!$A32)/SUMIFS('Population ratios'!$D$7:$D$2010,'Population ratios'!$C$7:$C$2010,'Ratio mapping'!$A32)</f>
        <v>0</v>
      </c>
      <c r="N32" s="67">
        <f>SUMIFS('Population ratios'!$D$7:$D$2010,'Population ratios'!$B$7:$B$2010,'Ratio mapping'!N$5,'Population ratios'!$C$7:$C$2010,'Ratio mapping'!$A32)/SUMIFS('Population ratios'!$D$7:$D$2010,'Population ratios'!$C$7:$C$2010,'Ratio mapping'!$A32)</f>
        <v>0</v>
      </c>
      <c r="O32" s="67">
        <f>SUMIFS('Population ratios'!$D$7:$D$2010,'Population ratios'!$B$7:$B$2010,'Ratio mapping'!O$5,'Population ratios'!$C$7:$C$2010,'Ratio mapping'!$A32)/SUMIFS('Population ratios'!$D$7:$D$2010,'Population ratios'!$C$7:$C$2010,'Ratio mapping'!$A32)</f>
        <v>0</v>
      </c>
      <c r="P32" s="67">
        <f>SUMIFS('Population ratios'!$D$7:$D$2010,'Population ratios'!$B$7:$B$2010,'Ratio mapping'!P$5,'Population ratios'!$C$7:$C$2010,'Ratio mapping'!$A32)/SUMIFS('Population ratios'!$D$7:$D$2010,'Population ratios'!$C$7:$C$2010,'Ratio mapping'!$A32)</f>
        <v>0</v>
      </c>
      <c r="Q32" s="67">
        <f>SUMIFS('Population ratios'!$D$7:$D$2010,'Population ratios'!$B$7:$B$2010,'Ratio mapping'!Q$5,'Population ratios'!$C$7:$C$2010,'Ratio mapping'!$A32)/SUMIFS('Population ratios'!$D$7:$D$2010,'Population ratios'!$C$7:$C$2010,'Ratio mapping'!$A32)</f>
        <v>0</v>
      </c>
      <c r="R32" s="67">
        <f>SUMIFS('Population ratios'!$D$7:$D$2010,'Population ratios'!$B$7:$B$2010,'Ratio mapping'!R$5,'Population ratios'!$C$7:$C$2010,'Ratio mapping'!$A32)/SUMIFS('Population ratios'!$D$7:$D$2010,'Population ratios'!$C$7:$C$2010,'Ratio mapping'!$A32)</f>
        <v>0</v>
      </c>
      <c r="S32" s="67">
        <f>SUMIFS('Population ratios'!$D$7:$D$2010,'Population ratios'!$B$7:$B$2010,'Ratio mapping'!S$5,'Population ratios'!$C$7:$C$2010,'Ratio mapping'!$A32)/SUMIFS('Population ratios'!$D$7:$D$2010,'Population ratios'!$C$7:$C$2010,'Ratio mapping'!$A32)</f>
        <v>0</v>
      </c>
      <c r="T32" s="67">
        <f>SUMIFS('Population ratios'!$D$7:$D$2010,'Population ratios'!$B$7:$B$2010,'Ratio mapping'!T$5,'Population ratios'!$C$7:$C$2010,'Ratio mapping'!$A32)/SUMIFS('Population ratios'!$D$7:$D$2010,'Population ratios'!$C$7:$C$2010,'Ratio mapping'!$A32)</f>
        <v>1</v>
      </c>
      <c r="U32" s="67">
        <f>SUMIFS('Population ratios'!$D$7:$D$2010,'Population ratios'!$B$7:$B$2010,'Ratio mapping'!U$5,'Population ratios'!$C$7:$C$2010,'Ratio mapping'!$A32)/SUMIFS('Population ratios'!$D$7:$D$2010,'Population ratios'!$C$7:$C$2010,'Ratio mapping'!$A32)</f>
        <v>0</v>
      </c>
      <c r="V32" s="67">
        <f>SUMIFS('Population ratios'!$D$7:$D$2010,'Population ratios'!$B$7:$B$2010,'Ratio mapping'!V$5,'Population ratios'!$C$7:$C$2010,'Ratio mapping'!$A32)/SUMIFS('Population ratios'!$D$7:$D$2010,'Population ratios'!$C$7:$C$2010,'Ratio mapping'!$A32)</f>
        <v>0</v>
      </c>
      <c r="W32" s="67">
        <f>SUMIFS('Population ratios'!$D$7:$D$2010,'Population ratios'!$B$7:$B$2010,'Ratio mapping'!W$5,'Population ratios'!$C$7:$C$2010,'Ratio mapping'!$A32)/SUMIFS('Population ratios'!$D$7:$D$2010,'Population ratios'!$C$7:$C$2010,'Ratio mapping'!$A32)</f>
        <v>0</v>
      </c>
      <c r="X32" s="67">
        <f>SUMIFS('Population ratios'!$D$7:$D$2010,'Population ratios'!$B$7:$B$2010,'Ratio mapping'!X$5,'Population ratios'!$C$7:$C$2010,'Ratio mapping'!$A32)/SUMIFS('Population ratios'!$D$7:$D$2010,'Population ratios'!$C$7:$C$2010,'Ratio mapping'!$A32)</f>
        <v>0</v>
      </c>
      <c r="Y32" s="67">
        <f>SUMIFS('Population ratios'!$D$7:$D$2010,'Population ratios'!$B$7:$B$2010,'Ratio mapping'!Y$5,'Population ratios'!$C$7:$C$2010,'Ratio mapping'!$A32)/SUMIFS('Population ratios'!$D$7:$D$2010,'Population ratios'!$C$7:$C$2010,'Ratio mapping'!$A32)</f>
        <v>0</v>
      </c>
      <c r="Z32" s="67">
        <f>SUMIFS('Population ratios'!$D$7:$D$2010,'Population ratios'!$B$7:$B$2010,'Ratio mapping'!Z$5,'Population ratios'!$C$7:$C$2010,'Ratio mapping'!$A32)/SUMIFS('Population ratios'!$D$7:$D$2010,'Population ratios'!$C$7:$C$2010,'Ratio mapping'!$A32)</f>
        <v>0</v>
      </c>
      <c r="AA32" s="67">
        <f>SUMIFS('Population ratios'!$D$7:$D$2010,'Population ratios'!$B$7:$B$2010,'Ratio mapping'!AA$5,'Population ratios'!$C$7:$C$2010,'Ratio mapping'!$A32)/SUMIFS('Population ratios'!$D$7:$D$2010,'Population ratios'!$C$7:$C$2010,'Ratio mapping'!$A32)</f>
        <v>0</v>
      </c>
      <c r="AB32" s="67">
        <f>SUMIFS('Population ratios'!$D$7:$D$2010,'Population ratios'!$B$7:$B$2010,'Ratio mapping'!AB$5,'Population ratios'!$C$7:$C$2010,'Ratio mapping'!$A32)/SUMIFS('Population ratios'!$D$7:$D$2010,'Population ratios'!$C$7:$C$2010,'Ratio mapping'!$A32)</f>
        <v>0</v>
      </c>
      <c r="AC32" s="67">
        <f>SUMIFS('Population ratios'!$D$7:$D$2010,'Population ratios'!$B$7:$B$2010,'Ratio mapping'!AC$5,'Population ratios'!$C$7:$C$2010,'Ratio mapping'!$A32)/SUMIFS('Population ratios'!$D$7:$D$2010,'Population ratios'!$C$7:$C$2010,'Ratio mapping'!$A32)</f>
        <v>0</v>
      </c>
      <c r="AD32" s="67">
        <f>SUMIFS('Population ratios'!$D$7:$D$2010,'Population ratios'!$B$7:$B$2010,'Ratio mapping'!AD$5,'Population ratios'!$C$7:$C$2010,'Ratio mapping'!$A32)/SUMIFS('Population ratios'!$D$7:$D$2010,'Population ratios'!$C$7:$C$2010,'Ratio mapping'!$A32)</f>
        <v>0</v>
      </c>
      <c r="AE32" s="67">
        <f>SUMIFS('Population ratios'!$D$7:$D$2010,'Population ratios'!$B$7:$B$2010,'Ratio mapping'!AE$5,'Population ratios'!$C$7:$C$2010,'Ratio mapping'!$A32)/SUMIFS('Population ratios'!$D$7:$D$2010,'Population ratios'!$C$7:$C$2010,'Ratio mapping'!$A32)</f>
        <v>0</v>
      </c>
    </row>
    <row r="33" spans="1:31" x14ac:dyDescent="0.25">
      <c r="A33" s="37" t="s">
        <v>2097</v>
      </c>
      <c r="B33" s="67">
        <f>SUMIFS('Population ratios'!$D$7:$D$2010,'Population ratios'!$B$7:$B$2010,'Ratio mapping'!B$5,'Population ratios'!$C$7:$C$2010,'Ratio mapping'!$A33)/SUMIFS('Population ratios'!$D$7:$D$2010,'Population ratios'!$C$7:$C$2010,'Ratio mapping'!$A33)</f>
        <v>0</v>
      </c>
      <c r="C33" s="67">
        <f>SUMIFS('Population ratios'!$D$7:$D$2010,'Population ratios'!$B$7:$B$2010,'Ratio mapping'!C$5,'Population ratios'!$C$7:$C$2010,'Ratio mapping'!$A33)/SUMIFS('Population ratios'!$D$7:$D$2010,'Population ratios'!$C$7:$C$2010,'Ratio mapping'!$A33)</f>
        <v>0</v>
      </c>
      <c r="D33" s="67">
        <f>SUMIFS('Population ratios'!$D$7:$D$2010,'Population ratios'!$B$7:$B$2010,'Ratio mapping'!D$5,'Population ratios'!$C$7:$C$2010,'Ratio mapping'!$A33)/SUMIFS('Population ratios'!$D$7:$D$2010,'Population ratios'!$C$7:$C$2010,'Ratio mapping'!$A33)</f>
        <v>0</v>
      </c>
      <c r="E33" s="67">
        <f>SUMIFS('Population ratios'!$D$7:$D$2010,'Population ratios'!$B$7:$B$2010,'Ratio mapping'!E$5,'Population ratios'!$C$7:$C$2010,'Ratio mapping'!$A33)/SUMIFS('Population ratios'!$D$7:$D$2010,'Population ratios'!$C$7:$C$2010,'Ratio mapping'!$A33)</f>
        <v>0</v>
      </c>
      <c r="F33" s="67">
        <f>SUMIFS('Population ratios'!$D$7:$D$2010,'Population ratios'!$B$7:$B$2010,'Ratio mapping'!F$5,'Population ratios'!$C$7:$C$2010,'Ratio mapping'!$A33)/SUMIFS('Population ratios'!$D$7:$D$2010,'Population ratios'!$C$7:$C$2010,'Ratio mapping'!$A33)</f>
        <v>0</v>
      </c>
      <c r="G33" s="67">
        <f>SUMIFS('Population ratios'!$D$7:$D$2010,'Population ratios'!$B$7:$B$2010,'Ratio mapping'!G$5,'Population ratios'!$C$7:$C$2010,'Ratio mapping'!$A33)/SUMIFS('Population ratios'!$D$7:$D$2010,'Population ratios'!$C$7:$C$2010,'Ratio mapping'!$A33)</f>
        <v>0</v>
      </c>
      <c r="H33" s="67">
        <f>SUMIFS('Population ratios'!$D$7:$D$2010,'Population ratios'!$B$7:$B$2010,'Ratio mapping'!H$5,'Population ratios'!$C$7:$C$2010,'Ratio mapping'!$A33)/SUMIFS('Population ratios'!$D$7:$D$2010,'Population ratios'!$C$7:$C$2010,'Ratio mapping'!$A33)</f>
        <v>0</v>
      </c>
      <c r="I33" s="67">
        <f>SUMIFS('Population ratios'!$D$7:$D$2010,'Population ratios'!$B$7:$B$2010,'Ratio mapping'!I$5,'Population ratios'!$C$7:$C$2010,'Ratio mapping'!$A33)/SUMIFS('Population ratios'!$D$7:$D$2010,'Population ratios'!$C$7:$C$2010,'Ratio mapping'!$A33)</f>
        <v>0</v>
      </c>
      <c r="J33" s="67">
        <f>SUMIFS('Population ratios'!$D$7:$D$2010,'Population ratios'!$B$7:$B$2010,'Ratio mapping'!J$5,'Population ratios'!$C$7:$C$2010,'Ratio mapping'!$A33)/SUMIFS('Population ratios'!$D$7:$D$2010,'Population ratios'!$C$7:$C$2010,'Ratio mapping'!$A33)</f>
        <v>0</v>
      </c>
      <c r="K33" s="67">
        <f>SUMIFS('Population ratios'!$D$7:$D$2010,'Population ratios'!$B$7:$B$2010,'Ratio mapping'!K$5,'Population ratios'!$C$7:$C$2010,'Ratio mapping'!$A33)/SUMIFS('Population ratios'!$D$7:$D$2010,'Population ratios'!$C$7:$C$2010,'Ratio mapping'!$A33)</f>
        <v>0</v>
      </c>
      <c r="L33" s="67">
        <f>SUMIFS('Population ratios'!$D$7:$D$2010,'Population ratios'!$B$7:$B$2010,'Ratio mapping'!L$5,'Population ratios'!$C$7:$C$2010,'Ratio mapping'!$A33)/SUMIFS('Population ratios'!$D$7:$D$2010,'Population ratios'!$C$7:$C$2010,'Ratio mapping'!$A33)</f>
        <v>0</v>
      </c>
      <c r="M33" s="67">
        <f>SUMIFS('Population ratios'!$D$7:$D$2010,'Population ratios'!$B$7:$B$2010,'Ratio mapping'!M$5,'Population ratios'!$C$7:$C$2010,'Ratio mapping'!$A33)/SUMIFS('Population ratios'!$D$7:$D$2010,'Population ratios'!$C$7:$C$2010,'Ratio mapping'!$A33)</f>
        <v>1</v>
      </c>
      <c r="N33" s="67">
        <f>SUMIFS('Population ratios'!$D$7:$D$2010,'Population ratios'!$B$7:$B$2010,'Ratio mapping'!N$5,'Population ratios'!$C$7:$C$2010,'Ratio mapping'!$A33)/SUMIFS('Population ratios'!$D$7:$D$2010,'Population ratios'!$C$7:$C$2010,'Ratio mapping'!$A33)</f>
        <v>0</v>
      </c>
      <c r="O33" s="67">
        <f>SUMIFS('Population ratios'!$D$7:$D$2010,'Population ratios'!$B$7:$B$2010,'Ratio mapping'!O$5,'Population ratios'!$C$7:$C$2010,'Ratio mapping'!$A33)/SUMIFS('Population ratios'!$D$7:$D$2010,'Population ratios'!$C$7:$C$2010,'Ratio mapping'!$A33)</f>
        <v>0</v>
      </c>
      <c r="P33" s="67">
        <f>SUMIFS('Population ratios'!$D$7:$D$2010,'Population ratios'!$B$7:$B$2010,'Ratio mapping'!P$5,'Population ratios'!$C$7:$C$2010,'Ratio mapping'!$A33)/SUMIFS('Population ratios'!$D$7:$D$2010,'Population ratios'!$C$7:$C$2010,'Ratio mapping'!$A33)</f>
        <v>0</v>
      </c>
      <c r="Q33" s="67">
        <f>SUMIFS('Population ratios'!$D$7:$D$2010,'Population ratios'!$B$7:$B$2010,'Ratio mapping'!Q$5,'Population ratios'!$C$7:$C$2010,'Ratio mapping'!$A33)/SUMIFS('Population ratios'!$D$7:$D$2010,'Population ratios'!$C$7:$C$2010,'Ratio mapping'!$A33)</f>
        <v>0</v>
      </c>
      <c r="R33" s="67">
        <f>SUMIFS('Population ratios'!$D$7:$D$2010,'Population ratios'!$B$7:$B$2010,'Ratio mapping'!R$5,'Population ratios'!$C$7:$C$2010,'Ratio mapping'!$A33)/SUMIFS('Population ratios'!$D$7:$D$2010,'Population ratios'!$C$7:$C$2010,'Ratio mapping'!$A33)</f>
        <v>0</v>
      </c>
      <c r="S33" s="67">
        <f>SUMIFS('Population ratios'!$D$7:$D$2010,'Population ratios'!$B$7:$B$2010,'Ratio mapping'!S$5,'Population ratios'!$C$7:$C$2010,'Ratio mapping'!$A33)/SUMIFS('Population ratios'!$D$7:$D$2010,'Population ratios'!$C$7:$C$2010,'Ratio mapping'!$A33)</f>
        <v>0</v>
      </c>
      <c r="T33" s="67">
        <f>SUMIFS('Population ratios'!$D$7:$D$2010,'Population ratios'!$B$7:$B$2010,'Ratio mapping'!T$5,'Population ratios'!$C$7:$C$2010,'Ratio mapping'!$A33)/SUMIFS('Population ratios'!$D$7:$D$2010,'Population ratios'!$C$7:$C$2010,'Ratio mapping'!$A33)</f>
        <v>0</v>
      </c>
      <c r="U33" s="67">
        <f>SUMIFS('Population ratios'!$D$7:$D$2010,'Population ratios'!$B$7:$B$2010,'Ratio mapping'!U$5,'Population ratios'!$C$7:$C$2010,'Ratio mapping'!$A33)/SUMIFS('Population ratios'!$D$7:$D$2010,'Population ratios'!$C$7:$C$2010,'Ratio mapping'!$A33)</f>
        <v>0</v>
      </c>
      <c r="V33" s="67">
        <f>SUMIFS('Population ratios'!$D$7:$D$2010,'Population ratios'!$B$7:$B$2010,'Ratio mapping'!V$5,'Population ratios'!$C$7:$C$2010,'Ratio mapping'!$A33)/SUMIFS('Population ratios'!$D$7:$D$2010,'Population ratios'!$C$7:$C$2010,'Ratio mapping'!$A33)</f>
        <v>0</v>
      </c>
      <c r="W33" s="67">
        <f>SUMIFS('Population ratios'!$D$7:$D$2010,'Population ratios'!$B$7:$B$2010,'Ratio mapping'!W$5,'Population ratios'!$C$7:$C$2010,'Ratio mapping'!$A33)/SUMIFS('Population ratios'!$D$7:$D$2010,'Population ratios'!$C$7:$C$2010,'Ratio mapping'!$A33)</f>
        <v>0</v>
      </c>
      <c r="X33" s="67">
        <f>SUMIFS('Population ratios'!$D$7:$D$2010,'Population ratios'!$B$7:$B$2010,'Ratio mapping'!X$5,'Population ratios'!$C$7:$C$2010,'Ratio mapping'!$A33)/SUMIFS('Population ratios'!$D$7:$D$2010,'Population ratios'!$C$7:$C$2010,'Ratio mapping'!$A33)</f>
        <v>0</v>
      </c>
      <c r="Y33" s="67">
        <f>SUMIFS('Population ratios'!$D$7:$D$2010,'Population ratios'!$B$7:$B$2010,'Ratio mapping'!Y$5,'Population ratios'!$C$7:$C$2010,'Ratio mapping'!$A33)/SUMIFS('Population ratios'!$D$7:$D$2010,'Population ratios'!$C$7:$C$2010,'Ratio mapping'!$A33)</f>
        <v>0</v>
      </c>
      <c r="Z33" s="67">
        <f>SUMIFS('Population ratios'!$D$7:$D$2010,'Population ratios'!$B$7:$B$2010,'Ratio mapping'!Z$5,'Population ratios'!$C$7:$C$2010,'Ratio mapping'!$A33)/SUMIFS('Population ratios'!$D$7:$D$2010,'Population ratios'!$C$7:$C$2010,'Ratio mapping'!$A33)</f>
        <v>0</v>
      </c>
      <c r="AA33" s="67">
        <f>SUMIFS('Population ratios'!$D$7:$D$2010,'Population ratios'!$B$7:$B$2010,'Ratio mapping'!AA$5,'Population ratios'!$C$7:$C$2010,'Ratio mapping'!$A33)/SUMIFS('Population ratios'!$D$7:$D$2010,'Population ratios'!$C$7:$C$2010,'Ratio mapping'!$A33)</f>
        <v>0</v>
      </c>
      <c r="AB33" s="67">
        <f>SUMIFS('Population ratios'!$D$7:$D$2010,'Population ratios'!$B$7:$B$2010,'Ratio mapping'!AB$5,'Population ratios'!$C$7:$C$2010,'Ratio mapping'!$A33)/SUMIFS('Population ratios'!$D$7:$D$2010,'Population ratios'!$C$7:$C$2010,'Ratio mapping'!$A33)</f>
        <v>0</v>
      </c>
      <c r="AC33" s="67">
        <f>SUMIFS('Population ratios'!$D$7:$D$2010,'Population ratios'!$B$7:$B$2010,'Ratio mapping'!AC$5,'Population ratios'!$C$7:$C$2010,'Ratio mapping'!$A33)/SUMIFS('Population ratios'!$D$7:$D$2010,'Population ratios'!$C$7:$C$2010,'Ratio mapping'!$A33)</f>
        <v>0</v>
      </c>
      <c r="AD33" s="67">
        <f>SUMIFS('Population ratios'!$D$7:$D$2010,'Population ratios'!$B$7:$B$2010,'Ratio mapping'!AD$5,'Population ratios'!$C$7:$C$2010,'Ratio mapping'!$A33)/SUMIFS('Population ratios'!$D$7:$D$2010,'Population ratios'!$C$7:$C$2010,'Ratio mapping'!$A33)</f>
        <v>0</v>
      </c>
      <c r="AE33" s="67">
        <f>SUMIFS('Population ratios'!$D$7:$D$2010,'Population ratios'!$B$7:$B$2010,'Ratio mapping'!AE$5,'Population ratios'!$C$7:$C$2010,'Ratio mapping'!$A33)/SUMIFS('Population ratios'!$D$7:$D$2010,'Population ratios'!$C$7:$C$2010,'Ratio mapping'!$A33)</f>
        <v>0</v>
      </c>
    </row>
    <row r="34" spans="1:31" x14ac:dyDescent="0.25">
      <c r="A34" s="37" t="s">
        <v>2092</v>
      </c>
      <c r="B34" s="67">
        <f>SUMIFS('Population ratios'!$D$7:$D$2010,'Population ratios'!$B$7:$B$2010,'Ratio mapping'!B$5,'Population ratios'!$C$7:$C$2010,'Ratio mapping'!$A34)/SUMIFS('Population ratios'!$D$7:$D$2010,'Population ratios'!$C$7:$C$2010,'Ratio mapping'!$A34)</f>
        <v>0</v>
      </c>
      <c r="C34" s="67">
        <f>SUMIFS('Population ratios'!$D$7:$D$2010,'Population ratios'!$B$7:$B$2010,'Ratio mapping'!C$5,'Population ratios'!$C$7:$C$2010,'Ratio mapping'!$A34)/SUMIFS('Population ratios'!$D$7:$D$2010,'Population ratios'!$C$7:$C$2010,'Ratio mapping'!$A34)</f>
        <v>0</v>
      </c>
      <c r="D34" s="67">
        <f>SUMIFS('Population ratios'!$D$7:$D$2010,'Population ratios'!$B$7:$B$2010,'Ratio mapping'!D$5,'Population ratios'!$C$7:$C$2010,'Ratio mapping'!$A34)/SUMIFS('Population ratios'!$D$7:$D$2010,'Population ratios'!$C$7:$C$2010,'Ratio mapping'!$A34)</f>
        <v>0</v>
      </c>
      <c r="E34" s="67">
        <f>SUMIFS('Population ratios'!$D$7:$D$2010,'Population ratios'!$B$7:$B$2010,'Ratio mapping'!E$5,'Population ratios'!$C$7:$C$2010,'Ratio mapping'!$A34)/SUMIFS('Population ratios'!$D$7:$D$2010,'Population ratios'!$C$7:$C$2010,'Ratio mapping'!$A34)</f>
        <v>0</v>
      </c>
      <c r="F34" s="67">
        <f>SUMIFS('Population ratios'!$D$7:$D$2010,'Population ratios'!$B$7:$B$2010,'Ratio mapping'!F$5,'Population ratios'!$C$7:$C$2010,'Ratio mapping'!$A34)/SUMIFS('Population ratios'!$D$7:$D$2010,'Population ratios'!$C$7:$C$2010,'Ratio mapping'!$A34)</f>
        <v>0</v>
      </c>
      <c r="G34" s="67">
        <f>SUMIFS('Population ratios'!$D$7:$D$2010,'Population ratios'!$B$7:$B$2010,'Ratio mapping'!G$5,'Population ratios'!$C$7:$C$2010,'Ratio mapping'!$A34)/SUMIFS('Population ratios'!$D$7:$D$2010,'Population ratios'!$C$7:$C$2010,'Ratio mapping'!$A34)</f>
        <v>0</v>
      </c>
      <c r="H34" s="67">
        <f>SUMIFS('Population ratios'!$D$7:$D$2010,'Population ratios'!$B$7:$B$2010,'Ratio mapping'!H$5,'Population ratios'!$C$7:$C$2010,'Ratio mapping'!$A34)/SUMIFS('Population ratios'!$D$7:$D$2010,'Population ratios'!$C$7:$C$2010,'Ratio mapping'!$A34)</f>
        <v>0</v>
      </c>
      <c r="I34" s="67">
        <f>SUMIFS('Population ratios'!$D$7:$D$2010,'Population ratios'!$B$7:$B$2010,'Ratio mapping'!I$5,'Population ratios'!$C$7:$C$2010,'Ratio mapping'!$A34)/SUMIFS('Population ratios'!$D$7:$D$2010,'Population ratios'!$C$7:$C$2010,'Ratio mapping'!$A34)</f>
        <v>0</v>
      </c>
      <c r="J34" s="67">
        <f>SUMIFS('Population ratios'!$D$7:$D$2010,'Population ratios'!$B$7:$B$2010,'Ratio mapping'!J$5,'Population ratios'!$C$7:$C$2010,'Ratio mapping'!$A34)/SUMIFS('Population ratios'!$D$7:$D$2010,'Population ratios'!$C$7:$C$2010,'Ratio mapping'!$A34)</f>
        <v>0</v>
      </c>
      <c r="K34" s="67">
        <f>SUMIFS('Population ratios'!$D$7:$D$2010,'Population ratios'!$B$7:$B$2010,'Ratio mapping'!K$5,'Population ratios'!$C$7:$C$2010,'Ratio mapping'!$A34)/SUMIFS('Population ratios'!$D$7:$D$2010,'Population ratios'!$C$7:$C$2010,'Ratio mapping'!$A34)</f>
        <v>0</v>
      </c>
      <c r="L34" s="67">
        <f>SUMIFS('Population ratios'!$D$7:$D$2010,'Population ratios'!$B$7:$B$2010,'Ratio mapping'!L$5,'Population ratios'!$C$7:$C$2010,'Ratio mapping'!$A34)/SUMIFS('Population ratios'!$D$7:$D$2010,'Population ratios'!$C$7:$C$2010,'Ratio mapping'!$A34)</f>
        <v>0</v>
      </c>
      <c r="M34" s="67">
        <f>SUMIFS('Population ratios'!$D$7:$D$2010,'Population ratios'!$B$7:$B$2010,'Ratio mapping'!M$5,'Population ratios'!$C$7:$C$2010,'Ratio mapping'!$A34)/SUMIFS('Population ratios'!$D$7:$D$2010,'Population ratios'!$C$7:$C$2010,'Ratio mapping'!$A34)</f>
        <v>0</v>
      </c>
      <c r="N34" s="67">
        <f>SUMIFS('Population ratios'!$D$7:$D$2010,'Population ratios'!$B$7:$B$2010,'Ratio mapping'!N$5,'Population ratios'!$C$7:$C$2010,'Ratio mapping'!$A34)/SUMIFS('Population ratios'!$D$7:$D$2010,'Population ratios'!$C$7:$C$2010,'Ratio mapping'!$A34)</f>
        <v>0</v>
      </c>
      <c r="O34" s="67">
        <f>SUMIFS('Population ratios'!$D$7:$D$2010,'Population ratios'!$B$7:$B$2010,'Ratio mapping'!O$5,'Population ratios'!$C$7:$C$2010,'Ratio mapping'!$A34)/SUMIFS('Population ratios'!$D$7:$D$2010,'Population ratios'!$C$7:$C$2010,'Ratio mapping'!$A34)</f>
        <v>0</v>
      </c>
      <c r="P34" s="67">
        <f>SUMIFS('Population ratios'!$D$7:$D$2010,'Population ratios'!$B$7:$B$2010,'Ratio mapping'!P$5,'Population ratios'!$C$7:$C$2010,'Ratio mapping'!$A34)/SUMIFS('Population ratios'!$D$7:$D$2010,'Population ratios'!$C$7:$C$2010,'Ratio mapping'!$A34)</f>
        <v>0</v>
      </c>
      <c r="Q34" s="67">
        <f>SUMIFS('Population ratios'!$D$7:$D$2010,'Population ratios'!$B$7:$B$2010,'Ratio mapping'!Q$5,'Population ratios'!$C$7:$C$2010,'Ratio mapping'!$A34)/SUMIFS('Population ratios'!$D$7:$D$2010,'Population ratios'!$C$7:$C$2010,'Ratio mapping'!$A34)</f>
        <v>0</v>
      </c>
      <c r="R34" s="67">
        <f>SUMIFS('Population ratios'!$D$7:$D$2010,'Population ratios'!$B$7:$B$2010,'Ratio mapping'!R$5,'Population ratios'!$C$7:$C$2010,'Ratio mapping'!$A34)/SUMIFS('Population ratios'!$D$7:$D$2010,'Population ratios'!$C$7:$C$2010,'Ratio mapping'!$A34)</f>
        <v>0</v>
      </c>
      <c r="S34" s="67">
        <f>SUMIFS('Population ratios'!$D$7:$D$2010,'Population ratios'!$B$7:$B$2010,'Ratio mapping'!S$5,'Population ratios'!$C$7:$C$2010,'Ratio mapping'!$A34)/SUMIFS('Population ratios'!$D$7:$D$2010,'Population ratios'!$C$7:$C$2010,'Ratio mapping'!$A34)</f>
        <v>0</v>
      </c>
      <c r="T34" s="67">
        <f>SUMIFS('Population ratios'!$D$7:$D$2010,'Population ratios'!$B$7:$B$2010,'Ratio mapping'!T$5,'Population ratios'!$C$7:$C$2010,'Ratio mapping'!$A34)/SUMIFS('Population ratios'!$D$7:$D$2010,'Population ratios'!$C$7:$C$2010,'Ratio mapping'!$A34)</f>
        <v>1</v>
      </c>
      <c r="U34" s="67">
        <f>SUMIFS('Population ratios'!$D$7:$D$2010,'Population ratios'!$B$7:$B$2010,'Ratio mapping'!U$5,'Population ratios'!$C$7:$C$2010,'Ratio mapping'!$A34)/SUMIFS('Population ratios'!$D$7:$D$2010,'Population ratios'!$C$7:$C$2010,'Ratio mapping'!$A34)</f>
        <v>0</v>
      </c>
      <c r="V34" s="67">
        <f>SUMIFS('Population ratios'!$D$7:$D$2010,'Population ratios'!$B$7:$B$2010,'Ratio mapping'!V$5,'Population ratios'!$C$7:$C$2010,'Ratio mapping'!$A34)/SUMIFS('Population ratios'!$D$7:$D$2010,'Population ratios'!$C$7:$C$2010,'Ratio mapping'!$A34)</f>
        <v>0</v>
      </c>
      <c r="W34" s="67">
        <f>SUMIFS('Population ratios'!$D$7:$D$2010,'Population ratios'!$B$7:$B$2010,'Ratio mapping'!W$5,'Population ratios'!$C$7:$C$2010,'Ratio mapping'!$A34)/SUMIFS('Population ratios'!$D$7:$D$2010,'Population ratios'!$C$7:$C$2010,'Ratio mapping'!$A34)</f>
        <v>0</v>
      </c>
      <c r="X34" s="67">
        <f>SUMIFS('Population ratios'!$D$7:$D$2010,'Population ratios'!$B$7:$B$2010,'Ratio mapping'!X$5,'Population ratios'!$C$7:$C$2010,'Ratio mapping'!$A34)/SUMIFS('Population ratios'!$D$7:$D$2010,'Population ratios'!$C$7:$C$2010,'Ratio mapping'!$A34)</f>
        <v>0</v>
      </c>
      <c r="Y34" s="67">
        <f>SUMIFS('Population ratios'!$D$7:$D$2010,'Population ratios'!$B$7:$B$2010,'Ratio mapping'!Y$5,'Population ratios'!$C$7:$C$2010,'Ratio mapping'!$A34)/SUMIFS('Population ratios'!$D$7:$D$2010,'Population ratios'!$C$7:$C$2010,'Ratio mapping'!$A34)</f>
        <v>0</v>
      </c>
      <c r="Z34" s="67">
        <f>SUMIFS('Population ratios'!$D$7:$D$2010,'Population ratios'!$B$7:$B$2010,'Ratio mapping'!Z$5,'Population ratios'!$C$7:$C$2010,'Ratio mapping'!$A34)/SUMIFS('Population ratios'!$D$7:$D$2010,'Population ratios'!$C$7:$C$2010,'Ratio mapping'!$A34)</f>
        <v>0</v>
      </c>
      <c r="AA34" s="67">
        <f>SUMIFS('Population ratios'!$D$7:$D$2010,'Population ratios'!$B$7:$B$2010,'Ratio mapping'!AA$5,'Population ratios'!$C$7:$C$2010,'Ratio mapping'!$A34)/SUMIFS('Population ratios'!$D$7:$D$2010,'Population ratios'!$C$7:$C$2010,'Ratio mapping'!$A34)</f>
        <v>0</v>
      </c>
      <c r="AB34" s="67">
        <f>SUMIFS('Population ratios'!$D$7:$D$2010,'Population ratios'!$B$7:$B$2010,'Ratio mapping'!AB$5,'Population ratios'!$C$7:$C$2010,'Ratio mapping'!$A34)/SUMIFS('Population ratios'!$D$7:$D$2010,'Population ratios'!$C$7:$C$2010,'Ratio mapping'!$A34)</f>
        <v>0</v>
      </c>
      <c r="AC34" s="67">
        <f>SUMIFS('Population ratios'!$D$7:$D$2010,'Population ratios'!$B$7:$B$2010,'Ratio mapping'!AC$5,'Population ratios'!$C$7:$C$2010,'Ratio mapping'!$A34)/SUMIFS('Population ratios'!$D$7:$D$2010,'Population ratios'!$C$7:$C$2010,'Ratio mapping'!$A34)</f>
        <v>0</v>
      </c>
      <c r="AD34" s="67">
        <f>SUMIFS('Population ratios'!$D$7:$D$2010,'Population ratios'!$B$7:$B$2010,'Ratio mapping'!AD$5,'Population ratios'!$C$7:$C$2010,'Ratio mapping'!$A34)/SUMIFS('Population ratios'!$D$7:$D$2010,'Population ratios'!$C$7:$C$2010,'Ratio mapping'!$A34)</f>
        <v>0</v>
      </c>
      <c r="AE34" s="67">
        <f>SUMIFS('Population ratios'!$D$7:$D$2010,'Population ratios'!$B$7:$B$2010,'Ratio mapping'!AE$5,'Population ratios'!$C$7:$C$2010,'Ratio mapping'!$A34)/SUMIFS('Population ratios'!$D$7:$D$2010,'Population ratios'!$C$7:$C$2010,'Ratio mapping'!$A34)</f>
        <v>0</v>
      </c>
    </row>
    <row r="35" spans="1:31" x14ac:dyDescent="0.25">
      <c r="A35" s="37" t="s">
        <v>2059</v>
      </c>
      <c r="B35" s="67">
        <f>SUMIFS('Population ratios'!$D$7:$D$2010,'Population ratios'!$B$7:$B$2010,'Ratio mapping'!B$5,'Population ratios'!$C$7:$C$2010,'Ratio mapping'!$A35)/SUMIFS('Population ratios'!$D$7:$D$2010,'Population ratios'!$C$7:$C$2010,'Ratio mapping'!$A35)</f>
        <v>0</v>
      </c>
      <c r="C35" s="67">
        <f>SUMIFS('Population ratios'!$D$7:$D$2010,'Population ratios'!$B$7:$B$2010,'Ratio mapping'!C$5,'Population ratios'!$C$7:$C$2010,'Ratio mapping'!$A35)/SUMIFS('Population ratios'!$D$7:$D$2010,'Population ratios'!$C$7:$C$2010,'Ratio mapping'!$A35)</f>
        <v>0</v>
      </c>
      <c r="D35" s="67">
        <f>SUMIFS('Population ratios'!$D$7:$D$2010,'Population ratios'!$B$7:$B$2010,'Ratio mapping'!D$5,'Population ratios'!$C$7:$C$2010,'Ratio mapping'!$A35)/SUMIFS('Population ratios'!$D$7:$D$2010,'Population ratios'!$C$7:$C$2010,'Ratio mapping'!$A35)</f>
        <v>0</v>
      </c>
      <c r="E35" s="67">
        <f>SUMIFS('Population ratios'!$D$7:$D$2010,'Population ratios'!$B$7:$B$2010,'Ratio mapping'!E$5,'Population ratios'!$C$7:$C$2010,'Ratio mapping'!$A35)/SUMIFS('Population ratios'!$D$7:$D$2010,'Population ratios'!$C$7:$C$2010,'Ratio mapping'!$A35)</f>
        <v>0</v>
      </c>
      <c r="F35" s="67">
        <f>SUMIFS('Population ratios'!$D$7:$D$2010,'Population ratios'!$B$7:$B$2010,'Ratio mapping'!F$5,'Population ratios'!$C$7:$C$2010,'Ratio mapping'!$A35)/SUMIFS('Population ratios'!$D$7:$D$2010,'Population ratios'!$C$7:$C$2010,'Ratio mapping'!$A35)</f>
        <v>0</v>
      </c>
      <c r="G35" s="67">
        <f>SUMIFS('Population ratios'!$D$7:$D$2010,'Population ratios'!$B$7:$B$2010,'Ratio mapping'!G$5,'Population ratios'!$C$7:$C$2010,'Ratio mapping'!$A35)/SUMIFS('Population ratios'!$D$7:$D$2010,'Population ratios'!$C$7:$C$2010,'Ratio mapping'!$A35)</f>
        <v>0</v>
      </c>
      <c r="H35" s="67">
        <f>SUMIFS('Population ratios'!$D$7:$D$2010,'Population ratios'!$B$7:$B$2010,'Ratio mapping'!H$5,'Population ratios'!$C$7:$C$2010,'Ratio mapping'!$A35)/SUMIFS('Population ratios'!$D$7:$D$2010,'Population ratios'!$C$7:$C$2010,'Ratio mapping'!$A35)</f>
        <v>0</v>
      </c>
      <c r="I35" s="67">
        <f>SUMIFS('Population ratios'!$D$7:$D$2010,'Population ratios'!$B$7:$B$2010,'Ratio mapping'!I$5,'Population ratios'!$C$7:$C$2010,'Ratio mapping'!$A35)/SUMIFS('Population ratios'!$D$7:$D$2010,'Population ratios'!$C$7:$C$2010,'Ratio mapping'!$A35)</f>
        <v>0</v>
      </c>
      <c r="J35" s="67">
        <f>SUMIFS('Population ratios'!$D$7:$D$2010,'Population ratios'!$B$7:$B$2010,'Ratio mapping'!J$5,'Population ratios'!$C$7:$C$2010,'Ratio mapping'!$A35)/SUMIFS('Population ratios'!$D$7:$D$2010,'Population ratios'!$C$7:$C$2010,'Ratio mapping'!$A35)</f>
        <v>0</v>
      </c>
      <c r="K35" s="67">
        <f>SUMIFS('Population ratios'!$D$7:$D$2010,'Population ratios'!$B$7:$B$2010,'Ratio mapping'!K$5,'Population ratios'!$C$7:$C$2010,'Ratio mapping'!$A35)/SUMIFS('Population ratios'!$D$7:$D$2010,'Population ratios'!$C$7:$C$2010,'Ratio mapping'!$A35)</f>
        <v>0</v>
      </c>
      <c r="L35" s="67">
        <f>SUMIFS('Population ratios'!$D$7:$D$2010,'Population ratios'!$B$7:$B$2010,'Ratio mapping'!L$5,'Population ratios'!$C$7:$C$2010,'Ratio mapping'!$A35)/SUMIFS('Population ratios'!$D$7:$D$2010,'Population ratios'!$C$7:$C$2010,'Ratio mapping'!$A35)</f>
        <v>0</v>
      </c>
      <c r="M35" s="67">
        <f>SUMIFS('Population ratios'!$D$7:$D$2010,'Population ratios'!$B$7:$B$2010,'Ratio mapping'!M$5,'Population ratios'!$C$7:$C$2010,'Ratio mapping'!$A35)/SUMIFS('Population ratios'!$D$7:$D$2010,'Population ratios'!$C$7:$C$2010,'Ratio mapping'!$A35)</f>
        <v>0</v>
      </c>
      <c r="N35" s="67">
        <f>SUMIFS('Population ratios'!$D$7:$D$2010,'Population ratios'!$B$7:$B$2010,'Ratio mapping'!N$5,'Population ratios'!$C$7:$C$2010,'Ratio mapping'!$A35)/SUMIFS('Population ratios'!$D$7:$D$2010,'Population ratios'!$C$7:$C$2010,'Ratio mapping'!$A35)</f>
        <v>0</v>
      </c>
      <c r="O35" s="67">
        <f>SUMIFS('Population ratios'!$D$7:$D$2010,'Population ratios'!$B$7:$B$2010,'Ratio mapping'!O$5,'Population ratios'!$C$7:$C$2010,'Ratio mapping'!$A35)/SUMIFS('Population ratios'!$D$7:$D$2010,'Population ratios'!$C$7:$C$2010,'Ratio mapping'!$A35)</f>
        <v>0</v>
      </c>
      <c r="P35" s="67">
        <f>SUMIFS('Population ratios'!$D$7:$D$2010,'Population ratios'!$B$7:$B$2010,'Ratio mapping'!P$5,'Population ratios'!$C$7:$C$2010,'Ratio mapping'!$A35)/SUMIFS('Population ratios'!$D$7:$D$2010,'Population ratios'!$C$7:$C$2010,'Ratio mapping'!$A35)</f>
        <v>0</v>
      </c>
      <c r="Q35" s="67">
        <f>SUMIFS('Population ratios'!$D$7:$D$2010,'Population ratios'!$B$7:$B$2010,'Ratio mapping'!Q$5,'Population ratios'!$C$7:$C$2010,'Ratio mapping'!$A35)/SUMIFS('Population ratios'!$D$7:$D$2010,'Population ratios'!$C$7:$C$2010,'Ratio mapping'!$A35)</f>
        <v>0</v>
      </c>
      <c r="R35" s="67">
        <f>SUMIFS('Population ratios'!$D$7:$D$2010,'Population ratios'!$B$7:$B$2010,'Ratio mapping'!R$5,'Population ratios'!$C$7:$C$2010,'Ratio mapping'!$A35)/SUMIFS('Population ratios'!$D$7:$D$2010,'Population ratios'!$C$7:$C$2010,'Ratio mapping'!$A35)</f>
        <v>0</v>
      </c>
      <c r="S35" s="67">
        <f>SUMIFS('Population ratios'!$D$7:$D$2010,'Population ratios'!$B$7:$B$2010,'Ratio mapping'!S$5,'Population ratios'!$C$7:$C$2010,'Ratio mapping'!$A35)/SUMIFS('Population ratios'!$D$7:$D$2010,'Population ratios'!$C$7:$C$2010,'Ratio mapping'!$A35)</f>
        <v>0</v>
      </c>
      <c r="T35" s="67">
        <f>SUMIFS('Population ratios'!$D$7:$D$2010,'Population ratios'!$B$7:$B$2010,'Ratio mapping'!T$5,'Population ratios'!$C$7:$C$2010,'Ratio mapping'!$A35)/SUMIFS('Population ratios'!$D$7:$D$2010,'Population ratios'!$C$7:$C$2010,'Ratio mapping'!$A35)</f>
        <v>1</v>
      </c>
      <c r="U35" s="67">
        <f>SUMIFS('Population ratios'!$D$7:$D$2010,'Population ratios'!$B$7:$B$2010,'Ratio mapping'!U$5,'Population ratios'!$C$7:$C$2010,'Ratio mapping'!$A35)/SUMIFS('Population ratios'!$D$7:$D$2010,'Population ratios'!$C$7:$C$2010,'Ratio mapping'!$A35)</f>
        <v>0</v>
      </c>
      <c r="V35" s="67">
        <f>SUMIFS('Population ratios'!$D$7:$D$2010,'Population ratios'!$B$7:$B$2010,'Ratio mapping'!V$5,'Population ratios'!$C$7:$C$2010,'Ratio mapping'!$A35)/SUMIFS('Population ratios'!$D$7:$D$2010,'Population ratios'!$C$7:$C$2010,'Ratio mapping'!$A35)</f>
        <v>0</v>
      </c>
      <c r="W35" s="67">
        <f>SUMIFS('Population ratios'!$D$7:$D$2010,'Population ratios'!$B$7:$B$2010,'Ratio mapping'!W$5,'Population ratios'!$C$7:$C$2010,'Ratio mapping'!$A35)/SUMIFS('Population ratios'!$D$7:$D$2010,'Population ratios'!$C$7:$C$2010,'Ratio mapping'!$A35)</f>
        <v>0</v>
      </c>
      <c r="X35" s="67">
        <f>SUMIFS('Population ratios'!$D$7:$D$2010,'Population ratios'!$B$7:$B$2010,'Ratio mapping'!X$5,'Population ratios'!$C$7:$C$2010,'Ratio mapping'!$A35)/SUMIFS('Population ratios'!$D$7:$D$2010,'Population ratios'!$C$7:$C$2010,'Ratio mapping'!$A35)</f>
        <v>0</v>
      </c>
      <c r="Y35" s="67">
        <f>SUMIFS('Population ratios'!$D$7:$D$2010,'Population ratios'!$B$7:$B$2010,'Ratio mapping'!Y$5,'Population ratios'!$C$7:$C$2010,'Ratio mapping'!$A35)/SUMIFS('Population ratios'!$D$7:$D$2010,'Population ratios'!$C$7:$C$2010,'Ratio mapping'!$A35)</f>
        <v>0</v>
      </c>
      <c r="Z35" s="67">
        <f>SUMIFS('Population ratios'!$D$7:$D$2010,'Population ratios'!$B$7:$B$2010,'Ratio mapping'!Z$5,'Population ratios'!$C$7:$C$2010,'Ratio mapping'!$A35)/SUMIFS('Population ratios'!$D$7:$D$2010,'Population ratios'!$C$7:$C$2010,'Ratio mapping'!$A35)</f>
        <v>0</v>
      </c>
      <c r="AA35" s="67">
        <f>SUMIFS('Population ratios'!$D$7:$D$2010,'Population ratios'!$B$7:$B$2010,'Ratio mapping'!AA$5,'Population ratios'!$C$7:$C$2010,'Ratio mapping'!$A35)/SUMIFS('Population ratios'!$D$7:$D$2010,'Population ratios'!$C$7:$C$2010,'Ratio mapping'!$A35)</f>
        <v>0</v>
      </c>
      <c r="AB35" s="67">
        <f>SUMIFS('Population ratios'!$D$7:$D$2010,'Population ratios'!$B$7:$B$2010,'Ratio mapping'!AB$5,'Population ratios'!$C$7:$C$2010,'Ratio mapping'!$A35)/SUMIFS('Population ratios'!$D$7:$D$2010,'Population ratios'!$C$7:$C$2010,'Ratio mapping'!$A35)</f>
        <v>0</v>
      </c>
      <c r="AC35" s="67">
        <f>SUMIFS('Population ratios'!$D$7:$D$2010,'Population ratios'!$B$7:$B$2010,'Ratio mapping'!AC$5,'Population ratios'!$C$7:$C$2010,'Ratio mapping'!$A35)/SUMIFS('Population ratios'!$D$7:$D$2010,'Population ratios'!$C$7:$C$2010,'Ratio mapping'!$A35)</f>
        <v>0</v>
      </c>
      <c r="AD35" s="67">
        <f>SUMIFS('Population ratios'!$D$7:$D$2010,'Population ratios'!$B$7:$B$2010,'Ratio mapping'!AD$5,'Population ratios'!$C$7:$C$2010,'Ratio mapping'!$A35)/SUMIFS('Population ratios'!$D$7:$D$2010,'Population ratios'!$C$7:$C$2010,'Ratio mapping'!$A35)</f>
        <v>0</v>
      </c>
      <c r="AE35" s="67">
        <f>SUMIFS('Population ratios'!$D$7:$D$2010,'Population ratios'!$B$7:$B$2010,'Ratio mapping'!AE$5,'Population ratios'!$C$7:$C$2010,'Ratio mapping'!$A35)/SUMIFS('Population ratios'!$D$7:$D$2010,'Population ratios'!$C$7:$C$2010,'Ratio mapping'!$A35)</f>
        <v>0</v>
      </c>
    </row>
    <row r="36" spans="1:31" x14ac:dyDescent="0.25">
      <c r="A36" s="37" t="s">
        <v>2075</v>
      </c>
      <c r="B36" s="67">
        <f>SUMIFS('Population ratios'!$D$7:$D$2010,'Population ratios'!$B$7:$B$2010,'Ratio mapping'!B$5,'Population ratios'!$C$7:$C$2010,'Ratio mapping'!$A36)/SUMIFS('Population ratios'!$D$7:$D$2010,'Population ratios'!$C$7:$C$2010,'Ratio mapping'!$A36)</f>
        <v>0</v>
      </c>
      <c r="C36" s="67">
        <f>SUMIFS('Population ratios'!$D$7:$D$2010,'Population ratios'!$B$7:$B$2010,'Ratio mapping'!C$5,'Population ratios'!$C$7:$C$2010,'Ratio mapping'!$A36)/SUMIFS('Population ratios'!$D$7:$D$2010,'Population ratios'!$C$7:$C$2010,'Ratio mapping'!$A36)</f>
        <v>0</v>
      </c>
      <c r="D36" s="67">
        <f>SUMIFS('Population ratios'!$D$7:$D$2010,'Population ratios'!$B$7:$B$2010,'Ratio mapping'!D$5,'Population ratios'!$C$7:$C$2010,'Ratio mapping'!$A36)/SUMIFS('Population ratios'!$D$7:$D$2010,'Population ratios'!$C$7:$C$2010,'Ratio mapping'!$A36)</f>
        <v>0</v>
      </c>
      <c r="E36" s="67">
        <f>SUMIFS('Population ratios'!$D$7:$D$2010,'Population ratios'!$B$7:$B$2010,'Ratio mapping'!E$5,'Population ratios'!$C$7:$C$2010,'Ratio mapping'!$A36)/SUMIFS('Population ratios'!$D$7:$D$2010,'Population ratios'!$C$7:$C$2010,'Ratio mapping'!$A36)</f>
        <v>0</v>
      </c>
      <c r="F36" s="67">
        <f>SUMIFS('Population ratios'!$D$7:$D$2010,'Population ratios'!$B$7:$B$2010,'Ratio mapping'!F$5,'Population ratios'!$C$7:$C$2010,'Ratio mapping'!$A36)/SUMIFS('Population ratios'!$D$7:$D$2010,'Population ratios'!$C$7:$C$2010,'Ratio mapping'!$A36)</f>
        <v>0</v>
      </c>
      <c r="G36" s="67">
        <f>SUMIFS('Population ratios'!$D$7:$D$2010,'Population ratios'!$B$7:$B$2010,'Ratio mapping'!G$5,'Population ratios'!$C$7:$C$2010,'Ratio mapping'!$A36)/SUMIFS('Population ratios'!$D$7:$D$2010,'Population ratios'!$C$7:$C$2010,'Ratio mapping'!$A36)</f>
        <v>0</v>
      </c>
      <c r="H36" s="67">
        <f>SUMIFS('Population ratios'!$D$7:$D$2010,'Population ratios'!$B$7:$B$2010,'Ratio mapping'!H$5,'Population ratios'!$C$7:$C$2010,'Ratio mapping'!$A36)/SUMIFS('Population ratios'!$D$7:$D$2010,'Population ratios'!$C$7:$C$2010,'Ratio mapping'!$A36)</f>
        <v>0</v>
      </c>
      <c r="I36" s="67">
        <f>SUMIFS('Population ratios'!$D$7:$D$2010,'Population ratios'!$B$7:$B$2010,'Ratio mapping'!I$5,'Population ratios'!$C$7:$C$2010,'Ratio mapping'!$A36)/SUMIFS('Population ratios'!$D$7:$D$2010,'Population ratios'!$C$7:$C$2010,'Ratio mapping'!$A36)</f>
        <v>0</v>
      </c>
      <c r="J36" s="67">
        <f>SUMIFS('Population ratios'!$D$7:$D$2010,'Population ratios'!$B$7:$B$2010,'Ratio mapping'!J$5,'Population ratios'!$C$7:$C$2010,'Ratio mapping'!$A36)/SUMIFS('Population ratios'!$D$7:$D$2010,'Population ratios'!$C$7:$C$2010,'Ratio mapping'!$A36)</f>
        <v>0</v>
      </c>
      <c r="K36" s="67">
        <f>SUMIFS('Population ratios'!$D$7:$D$2010,'Population ratios'!$B$7:$B$2010,'Ratio mapping'!K$5,'Population ratios'!$C$7:$C$2010,'Ratio mapping'!$A36)/SUMIFS('Population ratios'!$D$7:$D$2010,'Population ratios'!$C$7:$C$2010,'Ratio mapping'!$A36)</f>
        <v>0</v>
      </c>
      <c r="L36" s="67">
        <f>SUMIFS('Population ratios'!$D$7:$D$2010,'Population ratios'!$B$7:$B$2010,'Ratio mapping'!L$5,'Population ratios'!$C$7:$C$2010,'Ratio mapping'!$A36)/SUMIFS('Population ratios'!$D$7:$D$2010,'Population ratios'!$C$7:$C$2010,'Ratio mapping'!$A36)</f>
        <v>0</v>
      </c>
      <c r="M36" s="67">
        <f>SUMIFS('Population ratios'!$D$7:$D$2010,'Population ratios'!$B$7:$B$2010,'Ratio mapping'!M$5,'Population ratios'!$C$7:$C$2010,'Ratio mapping'!$A36)/SUMIFS('Population ratios'!$D$7:$D$2010,'Population ratios'!$C$7:$C$2010,'Ratio mapping'!$A36)</f>
        <v>0</v>
      </c>
      <c r="N36" s="67">
        <f>SUMIFS('Population ratios'!$D$7:$D$2010,'Population ratios'!$B$7:$B$2010,'Ratio mapping'!N$5,'Population ratios'!$C$7:$C$2010,'Ratio mapping'!$A36)/SUMIFS('Population ratios'!$D$7:$D$2010,'Population ratios'!$C$7:$C$2010,'Ratio mapping'!$A36)</f>
        <v>0</v>
      </c>
      <c r="O36" s="67">
        <f>SUMIFS('Population ratios'!$D$7:$D$2010,'Population ratios'!$B$7:$B$2010,'Ratio mapping'!O$5,'Population ratios'!$C$7:$C$2010,'Ratio mapping'!$A36)/SUMIFS('Population ratios'!$D$7:$D$2010,'Population ratios'!$C$7:$C$2010,'Ratio mapping'!$A36)</f>
        <v>0</v>
      </c>
      <c r="P36" s="67">
        <f>SUMIFS('Population ratios'!$D$7:$D$2010,'Population ratios'!$B$7:$B$2010,'Ratio mapping'!P$5,'Population ratios'!$C$7:$C$2010,'Ratio mapping'!$A36)/SUMIFS('Population ratios'!$D$7:$D$2010,'Population ratios'!$C$7:$C$2010,'Ratio mapping'!$A36)</f>
        <v>0</v>
      </c>
      <c r="Q36" s="67">
        <f>SUMIFS('Population ratios'!$D$7:$D$2010,'Population ratios'!$B$7:$B$2010,'Ratio mapping'!Q$5,'Population ratios'!$C$7:$C$2010,'Ratio mapping'!$A36)/SUMIFS('Population ratios'!$D$7:$D$2010,'Population ratios'!$C$7:$C$2010,'Ratio mapping'!$A36)</f>
        <v>0</v>
      </c>
      <c r="R36" s="67">
        <f>SUMIFS('Population ratios'!$D$7:$D$2010,'Population ratios'!$B$7:$B$2010,'Ratio mapping'!R$5,'Population ratios'!$C$7:$C$2010,'Ratio mapping'!$A36)/SUMIFS('Population ratios'!$D$7:$D$2010,'Population ratios'!$C$7:$C$2010,'Ratio mapping'!$A36)</f>
        <v>0</v>
      </c>
      <c r="S36" s="67">
        <f>SUMIFS('Population ratios'!$D$7:$D$2010,'Population ratios'!$B$7:$B$2010,'Ratio mapping'!S$5,'Population ratios'!$C$7:$C$2010,'Ratio mapping'!$A36)/SUMIFS('Population ratios'!$D$7:$D$2010,'Population ratios'!$C$7:$C$2010,'Ratio mapping'!$A36)</f>
        <v>0</v>
      </c>
      <c r="T36" s="67">
        <f>SUMIFS('Population ratios'!$D$7:$D$2010,'Population ratios'!$B$7:$B$2010,'Ratio mapping'!T$5,'Population ratios'!$C$7:$C$2010,'Ratio mapping'!$A36)/SUMIFS('Population ratios'!$D$7:$D$2010,'Population ratios'!$C$7:$C$2010,'Ratio mapping'!$A36)</f>
        <v>0</v>
      </c>
      <c r="U36" s="67">
        <f>SUMIFS('Population ratios'!$D$7:$D$2010,'Population ratios'!$B$7:$B$2010,'Ratio mapping'!U$5,'Population ratios'!$C$7:$C$2010,'Ratio mapping'!$A36)/SUMIFS('Population ratios'!$D$7:$D$2010,'Population ratios'!$C$7:$C$2010,'Ratio mapping'!$A36)</f>
        <v>0</v>
      </c>
      <c r="V36" s="67">
        <f>SUMIFS('Population ratios'!$D$7:$D$2010,'Population ratios'!$B$7:$B$2010,'Ratio mapping'!V$5,'Population ratios'!$C$7:$C$2010,'Ratio mapping'!$A36)/SUMIFS('Population ratios'!$D$7:$D$2010,'Population ratios'!$C$7:$C$2010,'Ratio mapping'!$A36)</f>
        <v>0</v>
      </c>
      <c r="W36" s="67">
        <f>SUMIFS('Population ratios'!$D$7:$D$2010,'Population ratios'!$B$7:$B$2010,'Ratio mapping'!W$5,'Population ratios'!$C$7:$C$2010,'Ratio mapping'!$A36)/SUMIFS('Population ratios'!$D$7:$D$2010,'Population ratios'!$C$7:$C$2010,'Ratio mapping'!$A36)</f>
        <v>0</v>
      </c>
      <c r="X36" s="67">
        <f>SUMIFS('Population ratios'!$D$7:$D$2010,'Population ratios'!$B$7:$B$2010,'Ratio mapping'!X$5,'Population ratios'!$C$7:$C$2010,'Ratio mapping'!$A36)/SUMIFS('Population ratios'!$D$7:$D$2010,'Population ratios'!$C$7:$C$2010,'Ratio mapping'!$A36)</f>
        <v>0</v>
      </c>
      <c r="Y36" s="67">
        <f>SUMIFS('Population ratios'!$D$7:$D$2010,'Population ratios'!$B$7:$B$2010,'Ratio mapping'!Y$5,'Population ratios'!$C$7:$C$2010,'Ratio mapping'!$A36)/SUMIFS('Population ratios'!$D$7:$D$2010,'Population ratios'!$C$7:$C$2010,'Ratio mapping'!$A36)</f>
        <v>1</v>
      </c>
      <c r="Z36" s="67">
        <f>SUMIFS('Population ratios'!$D$7:$D$2010,'Population ratios'!$B$7:$B$2010,'Ratio mapping'!Z$5,'Population ratios'!$C$7:$C$2010,'Ratio mapping'!$A36)/SUMIFS('Population ratios'!$D$7:$D$2010,'Population ratios'!$C$7:$C$2010,'Ratio mapping'!$A36)</f>
        <v>0</v>
      </c>
      <c r="AA36" s="67">
        <f>SUMIFS('Population ratios'!$D$7:$D$2010,'Population ratios'!$B$7:$B$2010,'Ratio mapping'!AA$5,'Population ratios'!$C$7:$C$2010,'Ratio mapping'!$A36)/SUMIFS('Population ratios'!$D$7:$D$2010,'Population ratios'!$C$7:$C$2010,'Ratio mapping'!$A36)</f>
        <v>0</v>
      </c>
      <c r="AB36" s="67">
        <f>SUMIFS('Population ratios'!$D$7:$D$2010,'Population ratios'!$B$7:$B$2010,'Ratio mapping'!AB$5,'Population ratios'!$C$7:$C$2010,'Ratio mapping'!$A36)/SUMIFS('Population ratios'!$D$7:$D$2010,'Population ratios'!$C$7:$C$2010,'Ratio mapping'!$A36)</f>
        <v>0</v>
      </c>
      <c r="AC36" s="67">
        <f>SUMIFS('Population ratios'!$D$7:$D$2010,'Population ratios'!$B$7:$B$2010,'Ratio mapping'!AC$5,'Population ratios'!$C$7:$C$2010,'Ratio mapping'!$A36)/SUMIFS('Population ratios'!$D$7:$D$2010,'Population ratios'!$C$7:$C$2010,'Ratio mapping'!$A36)</f>
        <v>0</v>
      </c>
      <c r="AD36" s="67">
        <f>SUMIFS('Population ratios'!$D$7:$D$2010,'Population ratios'!$B$7:$B$2010,'Ratio mapping'!AD$5,'Population ratios'!$C$7:$C$2010,'Ratio mapping'!$A36)/SUMIFS('Population ratios'!$D$7:$D$2010,'Population ratios'!$C$7:$C$2010,'Ratio mapping'!$A36)</f>
        <v>0</v>
      </c>
      <c r="AE36" s="67">
        <f>SUMIFS('Population ratios'!$D$7:$D$2010,'Population ratios'!$B$7:$B$2010,'Ratio mapping'!AE$5,'Population ratios'!$C$7:$C$2010,'Ratio mapping'!$A36)/SUMIFS('Population ratios'!$D$7:$D$2010,'Population ratios'!$C$7:$C$2010,'Ratio mapping'!$A36)</f>
        <v>0</v>
      </c>
    </row>
    <row r="37" spans="1:31" x14ac:dyDescent="0.25">
      <c r="A37" s="37" t="s">
        <v>2096</v>
      </c>
      <c r="B37" s="67">
        <f>SUMIFS('Population ratios'!$D$7:$D$2010,'Population ratios'!$B$7:$B$2010,'Ratio mapping'!B$5,'Population ratios'!$C$7:$C$2010,'Ratio mapping'!$A37)/SUMIFS('Population ratios'!$D$7:$D$2010,'Population ratios'!$C$7:$C$2010,'Ratio mapping'!$A37)</f>
        <v>0</v>
      </c>
      <c r="C37" s="67">
        <f>SUMIFS('Population ratios'!$D$7:$D$2010,'Population ratios'!$B$7:$B$2010,'Ratio mapping'!C$5,'Population ratios'!$C$7:$C$2010,'Ratio mapping'!$A37)/SUMIFS('Population ratios'!$D$7:$D$2010,'Population ratios'!$C$7:$C$2010,'Ratio mapping'!$A37)</f>
        <v>0</v>
      </c>
      <c r="D37" s="67">
        <f>SUMIFS('Population ratios'!$D$7:$D$2010,'Population ratios'!$B$7:$B$2010,'Ratio mapping'!D$5,'Population ratios'!$C$7:$C$2010,'Ratio mapping'!$A37)/SUMIFS('Population ratios'!$D$7:$D$2010,'Population ratios'!$C$7:$C$2010,'Ratio mapping'!$A37)</f>
        <v>0</v>
      </c>
      <c r="E37" s="67">
        <f>SUMIFS('Population ratios'!$D$7:$D$2010,'Population ratios'!$B$7:$B$2010,'Ratio mapping'!E$5,'Population ratios'!$C$7:$C$2010,'Ratio mapping'!$A37)/SUMIFS('Population ratios'!$D$7:$D$2010,'Population ratios'!$C$7:$C$2010,'Ratio mapping'!$A37)</f>
        <v>0</v>
      </c>
      <c r="F37" s="67">
        <f>SUMIFS('Population ratios'!$D$7:$D$2010,'Population ratios'!$B$7:$B$2010,'Ratio mapping'!F$5,'Population ratios'!$C$7:$C$2010,'Ratio mapping'!$A37)/SUMIFS('Population ratios'!$D$7:$D$2010,'Population ratios'!$C$7:$C$2010,'Ratio mapping'!$A37)</f>
        <v>0</v>
      </c>
      <c r="G37" s="67">
        <f>SUMIFS('Population ratios'!$D$7:$D$2010,'Population ratios'!$B$7:$B$2010,'Ratio mapping'!G$5,'Population ratios'!$C$7:$C$2010,'Ratio mapping'!$A37)/SUMIFS('Population ratios'!$D$7:$D$2010,'Population ratios'!$C$7:$C$2010,'Ratio mapping'!$A37)</f>
        <v>0</v>
      </c>
      <c r="H37" s="67">
        <f>SUMIFS('Population ratios'!$D$7:$D$2010,'Population ratios'!$B$7:$B$2010,'Ratio mapping'!H$5,'Population ratios'!$C$7:$C$2010,'Ratio mapping'!$A37)/SUMIFS('Population ratios'!$D$7:$D$2010,'Population ratios'!$C$7:$C$2010,'Ratio mapping'!$A37)</f>
        <v>0</v>
      </c>
      <c r="I37" s="67">
        <f>SUMIFS('Population ratios'!$D$7:$D$2010,'Population ratios'!$B$7:$B$2010,'Ratio mapping'!I$5,'Population ratios'!$C$7:$C$2010,'Ratio mapping'!$A37)/SUMIFS('Population ratios'!$D$7:$D$2010,'Population ratios'!$C$7:$C$2010,'Ratio mapping'!$A37)</f>
        <v>0</v>
      </c>
      <c r="J37" s="67">
        <f>SUMIFS('Population ratios'!$D$7:$D$2010,'Population ratios'!$B$7:$B$2010,'Ratio mapping'!J$5,'Population ratios'!$C$7:$C$2010,'Ratio mapping'!$A37)/SUMIFS('Population ratios'!$D$7:$D$2010,'Population ratios'!$C$7:$C$2010,'Ratio mapping'!$A37)</f>
        <v>0</v>
      </c>
      <c r="K37" s="67">
        <f>SUMIFS('Population ratios'!$D$7:$D$2010,'Population ratios'!$B$7:$B$2010,'Ratio mapping'!K$5,'Population ratios'!$C$7:$C$2010,'Ratio mapping'!$A37)/SUMIFS('Population ratios'!$D$7:$D$2010,'Population ratios'!$C$7:$C$2010,'Ratio mapping'!$A37)</f>
        <v>0</v>
      </c>
      <c r="L37" s="67">
        <f>SUMIFS('Population ratios'!$D$7:$D$2010,'Population ratios'!$B$7:$B$2010,'Ratio mapping'!L$5,'Population ratios'!$C$7:$C$2010,'Ratio mapping'!$A37)/SUMIFS('Population ratios'!$D$7:$D$2010,'Population ratios'!$C$7:$C$2010,'Ratio mapping'!$A37)</f>
        <v>0</v>
      </c>
      <c r="M37" s="67">
        <f>SUMIFS('Population ratios'!$D$7:$D$2010,'Population ratios'!$B$7:$B$2010,'Ratio mapping'!M$5,'Population ratios'!$C$7:$C$2010,'Ratio mapping'!$A37)/SUMIFS('Population ratios'!$D$7:$D$2010,'Population ratios'!$C$7:$C$2010,'Ratio mapping'!$A37)</f>
        <v>0</v>
      </c>
      <c r="N37" s="67">
        <f>SUMIFS('Population ratios'!$D$7:$D$2010,'Population ratios'!$B$7:$B$2010,'Ratio mapping'!N$5,'Population ratios'!$C$7:$C$2010,'Ratio mapping'!$A37)/SUMIFS('Population ratios'!$D$7:$D$2010,'Population ratios'!$C$7:$C$2010,'Ratio mapping'!$A37)</f>
        <v>0.50540958268933545</v>
      </c>
      <c r="O37" s="67">
        <f>SUMIFS('Population ratios'!$D$7:$D$2010,'Population ratios'!$B$7:$B$2010,'Ratio mapping'!O$5,'Population ratios'!$C$7:$C$2010,'Ratio mapping'!$A37)/SUMIFS('Population ratios'!$D$7:$D$2010,'Population ratios'!$C$7:$C$2010,'Ratio mapping'!$A37)</f>
        <v>0.49459041731066461</v>
      </c>
      <c r="P37" s="67">
        <f>SUMIFS('Population ratios'!$D$7:$D$2010,'Population ratios'!$B$7:$B$2010,'Ratio mapping'!P$5,'Population ratios'!$C$7:$C$2010,'Ratio mapping'!$A37)/SUMIFS('Population ratios'!$D$7:$D$2010,'Population ratios'!$C$7:$C$2010,'Ratio mapping'!$A37)</f>
        <v>0</v>
      </c>
      <c r="Q37" s="67">
        <f>SUMIFS('Population ratios'!$D$7:$D$2010,'Population ratios'!$B$7:$B$2010,'Ratio mapping'!Q$5,'Population ratios'!$C$7:$C$2010,'Ratio mapping'!$A37)/SUMIFS('Population ratios'!$D$7:$D$2010,'Population ratios'!$C$7:$C$2010,'Ratio mapping'!$A37)</f>
        <v>0</v>
      </c>
      <c r="R37" s="67">
        <f>SUMIFS('Population ratios'!$D$7:$D$2010,'Population ratios'!$B$7:$B$2010,'Ratio mapping'!R$5,'Population ratios'!$C$7:$C$2010,'Ratio mapping'!$A37)/SUMIFS('Population ratios'!$D$7:$D$2010,'Population ratios'!$C$7:$C$2010,'Ratio mapping'!$A37)</f>
        <v>0</v>
      </c>
      <c r="S37" s="67">
        <f>SUMIFS('Population ratios'!$D$7:$D$2010,'Population ratios'!$B$7:$B$2010,'Ratio mapping'!S$5,'Population ratios'!$C$7:$C$2010,'Ratio mapping'!$A37)/SUMIFS('Population ratios'!$D$7:$D$2010,'Population ratios'!$C$7:$C$2010,'Ratio mapping'!$A37)</f>
        <v>0</v>
      </c>
      <c r="T37" s="67">
        <f>SUMIFS('Population ratios'!$D$7:$D$2010,'Population ratios'!$B$7:$B$2010,'Ratio mapping'!T$5,'Population ratios'!$C$7:$C$2010,'Ratio mapping'!$A37)/SUMIFS('Population ratios'!$D$7:$D$2010,'Population ratios'!$C$7:$C$2010,'Ratio mapping'!$A37)</f>
        <v>0</v>
      </c>
      <c r="U37" s="67">
        <f>SUMIFS('Population ratios'!$D$7:$D$2010,'Population ratios'!$B$7:$B$2010,'Ratio mapping'!U$5,'Population ratios'!$C$7:$C$2010,'Ratio mapping'!$A37)/SUMIFS('Population ratios'!$D$7:$D$2010,'Population ratios'!$C$7:$C$2010,'Ratio mapping'!$A37)</f>
        <v>0</v>
      </c>
      <c r="V37" s="67">
        <f>SUMIFS('Population ratios'!$D$7:$D$2010,'Population ratios'!$B$7:$B$2010,'Ratio mapping'!V$5,'Population ratios'!$C$7:$C$2010,'Ratio mapping'!$A37)/SUMIFS('Population ratios'!$D$7:$D$2010,'Population ratios'!$C$7:$C$2010,'Ratio mapping'!$A37)</f>
        <v>0</v>
      </c>
      <c r="W37" s="67">
        <f>SUMIFS('Population ratios'!$D$7:$D$2010,'Population ratios'!$B$7:$B$2010,'Ratio mapping'!W$5,'Population ratios'!$C$7:$C$2010,'Ratio mapping'!$A37)/SUMIFS('Population ratios'!$D$7:$D$2010,'Population ratios'!$C$7:$C$2010,'Ratio mapping'!$A37)</f>
        <v>0</v>
      </c>
      <c r="X37" s="67">
        <f>SUMIFS('Population ratios'!$D$7:$D$2010,'Population ratios'!$B$7:$B$2010,'Ratio mapping'!X$5,'Population ratios'!$C$7:$C$2010,'Ratio mapping'!$A37)/SUMIFS('Population ratios'!$D$7:$D$2010,'Population ratios'!$C$7:$C$2010,'Ratio mapping'!$A37)</f>
        <v>0</v>
      </c>
      <c r="Y37" s="67">
        <f>SUMIFS('Population ratios'!$D$7:$D$2010,'Population ratios'!$B$7:$B$2010,'Ratio mapping'!Y$5,'Population ratios'!$C$7:$C$2010,'Ratio mapping'!$A37)/SUMIFS('Population ratios'!$D$7:$D$2010,'Population ratios'!$C$7:$C$2010,'Ratio mapping'!$A37)</f>
        <v>0</v>
      </c>
      <c r="Z37" s="67">
        <f>SUMIFS('Population ratios'!$D$7:$D$2010,'Population ratios'!$B$7:$B$2010,'Ratio mapping'!Z$5,'Population ratios'!$C$7:$C$2010,'Ratio mapping'!$A37)/SUMIFS('Population ratios'!$D$7:$D$2010,'Population ratios'!$C$7:$C$2010,'Ratio mapping'!$A37)</f>
        <v>0</v>
      </c>
      <c r="AA37" s="67">
        <f>SUMIFS('Population ratios'!$D$7:$D$2010,'Population ratios'!$B$7:$B$2010,'Ratio mapping'!AA$5,'Population ratios'!$C$7:$C$2010,'Ratio mapping'!$A37)/SUMIFS('Population ratios'!$D$7:$D$2010,'Population ratios'!$C$7:$C$2010,'Ratio mapping'!$A37)</f>
        <v>0</v>
      </c>
      <c r="AB37" s="67">
        <f>SUMIFS('Population ratios'!$D$7:$D$2010,'Population ratios'!$B$7:$B$2010,'Ratio mapping'!AB$5,'Population ratios'!$C$7:$C$2010,'Ratio mapping'!$A37)/SUMIFS('Population ratios'!$D$7:$D$2010,'Population ratios'!$C$7:$C$2010,'Ratio mapping'!$A37)</f>
        <v>0</v>
      </c>
      <c r="AC37" s="67">
        <f>SUMIFS('Population ratios'!$D$7:$D$2010,'Population ratios'!$B$7:$B$2010,'Ratio mapping'!AC$5,'Population ratios'!$C$7:$C$2010,'Ratio mapping'!$A37)/SUMIFS('Population ratios'!$D$7:$D$2010,'Population ratios'!$C$7:$C$2010,'Ratio mapping'!$A37)</f>
        <v>0</v>
      </c>
      <c r="AD37" s="67">
        <f>SUMIFS('Population ratios'!$D$7:$D$2010,'Population ratios'!$B$7:$B$2010,'Ratio mapping'!AD$5,'Population ratios'!$C$7:$C$2010,'Ratio mapping'!$A37)/SUMIFS('Population ratios'!$D$7:$D$2010,'Population ratios'!$C$7:$C$2010,'Ratio mapping'!$A37)</f>
        <v>0</v>
      </c>
      <c r="AE37" s="67">
        <f>SUMIFS('Population ratios'!$D$7:$D$2010,'Population ratios'!$B$7:$B$2010,'Ratio mapping'!AE$5,'Population ratios'!$C$7:$C$2010,'Ratio mapping'!$A37)/SUMIFS('Population ratios'!$D$7:$D$2010,'Population ratios'!$C$7:$C$2010,'Ratio mapping'!$A37)</f>
        <v>0</v>
      </c>
    </row>
    <row r="38" spans="1:31" x14ac:dyDescent="0.25">
      <c r="A38" s="37" t="s">
        <v>2077</v>
      </c>
      <c r="B38" s="67">
        <f>SUMIFS('Population ratios'!$D$7:$D$2010,'Population ratios'!$B$7:$B$2010,'Ratio mapping'!B$5,'Population ratios'!$C$7:$C$2010,'Ratio mapping'!$A38)/SUMIFS('Population ratios'!$D$7:$D$2010,'Population ratios'!$C$7:$C$2010,'Ratio mapping'!$A38)</f>
        <v>0</v>
      </c>
      <c r="C38" s="67">
        <f>SUMIFS('Population ratios'!$D$7:$D$2010,'Population ratios'!$B$7:$B$2010,'Ratio mapping'!C$5,'Population ratios'!$C$7:$C$2010,'Ratio mapping'!$A38)/SUMIFS('Population ratios'!$D$7:$D$2010,'Population ratios'!$C$7:$C$2010,'Ratio mapping'!$A38)</f>
        <v>0</v>
      </c>
      <c r="D38" s="67">
        <f>SUMIFS('Population ratios'!$D$7:$D$2010,'Population ratios'!$B$7:$B$2010,'Ratio mapping'!D$5,'Population ratios'!$C$7:$C$2010,'Ratio mapping'!$A38)/SUMIFS('Population ratios'!$D$7:$D$2010,'Population ratios'!$C$7:$C$2010,'Ratio mapping'!$A38)</f>
        <v>0</v>
      </c>
      <c r="E38" s="67">
        <f>SUMIFS('Population ratios'!$D$7:$D$2010,'Population ratios'!$B$7:$B$2010,'Ratio mapping'!E$5,'Population ratios'!$C$7:$C$2010,'Ratio mapping'!$A38)/SUMIFS('Population ratios'!$D$7:$D$2010,'Population ratios'!$C$7:$C$2010,'Ratio mapping'!$A38)</f>
        <v>0</v>
      </c>
      <c r="F38" s="67">
        <f>SUMIFS('Population ratios'!$D$7:$D$2010,'Population ratios'!$B$7:$B$2010,'Ratio mapping'!F$5,'Population ratios'!$C$7:$C$2010,'Ratio mapping'!$A38)/SUMIFS('Population ratios'!$D$7:$D$2010,'Population ratios'!$C$7:$C$2010,'Ratio mapping'!$A38)</f>
        <v>0</v>
      </c>
      <c r="G38" s="67">
        <f>SUMIFS('Population ratios'!$D$7:$D$2010,'Population ratios'!$B$7:$B$2010,'Ratio mapping'!G$5,'Population ratios'!$C$7:$C$2010,'Ratio mapping'!$A38)/SUMIFS('Population ratios'!$D$7:$D$2010,'Population ratios'!$C$7:$C$2010,'Ratio mapping'!$A38)</f>
        <v>0</v>
      </c>
      <c r="H38" s="67">
        <f>SUMIFS('Population ratios'!$D$7:$D$2010,'Population ratios'!$B$7:$B$2010,'Ratio mapping'!H$5,'Population ratios'!$C$7:$C$2010,'Ratio mapping'!$A38)/SUMIFS('Population ratios'!$D$7:$D$2010,'Population ratios'!$C$7:$C$2010,'Ratio mapping'!$A38)</f>
        <v>0</v>
      </c>
      <c r="I38" s="67">
        <f>SUMIFS('Population ratios'!$D$7:$D$2010,'Population ratios'!$B$7:$B$2010,'Ratio mapping'!I$5,'Population ratios'!$C$7:$C$2010,'Ratio mapping'!$A38)/SUMIFS('Population ratios'!$D$7:$D$2010,'Population ratios'!$C$7:$C$2010,'Ratio mapping'!$A38)</f>
        <v>0</v>
      </c>
      <c r="J38" s="67">
        <f>SUMIFS('Population ratios'!$D$7:$D$2010,'Population ratios'!$B$7:$B$2010,'Ratio mapping'!J$5,'Population ratios'!$C$7:$C$2010,'Ratio mapping'!$A38)/SUMIFS('Population ratios'!$D$7:$D$2010,'Population ratios'!$C$7:$C$2010,'Ratio mapping'!$A38)</f>
        <v>0</v>
      </c>
      <c r="K38" s="67">
        <f>SUMIFS('Population ratios'!$D$7:$D$2010,'Population ratios'!$B$7:$B$2010,'Ratio mapping'!K$5,'Population ratios'!$C$7:$C$2010,'Ratio mapping'!$A38)/SUMIFS('Population ratios'!$D$7:$D$2010,'Population ratios'!$C$7:$C$2010,'Ratio mapping'!$A38)</f>
        <v>0</v>
      </c>
      <c r="L38" s="67">
        <f>SUMIFS('Population ratios'!$D$7:$D$2010,'Population ratios'!$B$7:$B$2010,'Ratio mapping'!L$5,'Population ratios'!$C$7:$C$2010,'Ratio mapping'!$A38)/SUMIFS('Population ratios'!$D$7:$D$2010,'Population ratios'!$C$7:$C$2010,'Ratio mapping'!$A38)</f>
        <v>0</v>
      </c>
      <c r="M38" s="67">
        <f>SUMIFS('Population ratios'!$D$7:$D$2010,'Population ratios'!$B$7:$B$2010,'Ratio mapping'!M$5,'Population ratios'!$C$7:$C$2010,'Ratio mapping'!$A38)/SUMIFS('Population ratios'!$D$7:$D$2010,'Population ratios'!$C$7:$C$2010,'Ratio mapping'!$A38)</f>
        <v>0</v>
      </c>
      <c r="N38" s="67">
        <f>SUMIFS('Population ratios'!$D$7:$D$2010,'Population ratios'!$B$7:$B$2010,'Ratio mapping'!N$5,'Population ratios'!$C$7:$C$2010,'Ratio mapping'!$A38)/SUMIFS('Population ratios'!$D$7:$D$2010,'Population ratios'!$C$7:$C$2010,'Ratio mapping'!$A38)</f>
        <v>0</v>
      </c>
      <c r="O38" s="67">
        <f>SUMIFS('Population ratios'!$D$7:$D$2010,'Population ratios'!$B$7:$B$2010,'Ratio mapping'!O$5,'Population ratios'!$C$7:$C$2010,'Ratio mapping'!$A38)/SUMIFS('Population ratios'!$D$7:$D$2010,'Population ratios'!$C$7:$C$2010,'Ratio mapping'!$A38)</f>
        <v>0</v>
      </c>
      <c r="P38" s="67">
        <f>SUMIFS('Population ratios'!$D$7:$D$2010,'Population ratios'!$B$7:$B$2010,'Ratio mapping'!P$5,'Population ratios'!$C$7:$C$2010,'Ratio mapping'!$A38)/SUMIFS('Population ratios'!$D$7:$D$2010,'Population ratios'!$C$7:$C$2010,'Ratio mapping'!$A38)</f>
        <v>0</v>
      </c>
      <c r="Q38" s="67">
        <f>SUMIFS('Population ratios'!$D$7:$D$2010,'Population ratios'!$B$7:$B$2010,'Ratio mapping'!Q$5,'Population ratios'!$C$7:$C$2010,'Ratio mapping'!$A38)/SUMIFS('Population ratios'!$D$7:$D$2010,'Population ratios'!$C$7:$C$2010,'Ratio mapping'!$A38)</f>
        <v>0</v>
      </c>
      <c r="R38" s="67">
        <f>SUMIFS('Population ratios'!$D$7:$D$2010,'Population ratios'!$B$7:$B$2010,'Ratio mapping'!R$5,'Population ratios'!$C$7:$C$2010,'Ratio mapping'!$A38)/SUMIFS('Population ratios'!$D$7:$D$2010,'Population ratios'!$C$7:$C$2010,'Ratio mapping'!$A38)</f>
        <v>0</v>
      </c>
      <c r="S38" s="67">
        <f>SUMIFS('Population ratios'!$D$7:$D$2010,'Population ratios'!$B$7:$B$2010,'Ratio mapping'!S$5,'Population ratios'!$C$7:$C$2010,'Ratio mapping'!$A38)/SUMIFS('Population ratios'!$D$7:$D$2010,'Population ratios'!$C$7:$C$2010,'Ratio mapping'!$A38)</f>
        <v>0</v>
      </c>
      <c r="T38" s="67">
        <f>SUMIFS('Population ratios'!$D$7:$D$2010,'Population ratios'!$B$7:$B$2010,'Ratio mapping'!T$5,'Population ratios'!$C$7:$C$2010,'Ratio mapping'!$A38)/SUMIFS('Population ratios'!$D$7:$D$2010,'Population ratios'!$C$7:$C$2010,'Ratio mapping'!$A38)</f>
        <v>1</v>
      </c>
      <c r="U38" s="67">
        <f>SUMIFS('Population ratios'!$D$7:$D$2010,'Population ratios'!$B$7:$B$2010,'Ratio mapping'!U$5,'Population ratios'!$C$7:$C$2010,'Ratio mapping'!$A38)/SUMIFS('Population ratios'!$D$7:$D$2010,'Population ratios'!$C$7:$C$2010,'Ratio mapping'!$A38)</f>
        <v>0</v>
      </c>
      <c r="V38" s="67">
        <f>SUMIFS('Population ratios'!$D$7:$D$2010,'Population ratios'!$B$7:$B$2010,'Ratio mapping'!V$5,'Population ratios'!$C$7:$C$2010,'Ratio mapping'!$A38)/SUMIFS('Population ratios'!$D$7:$D$2010,'Population ratios'!$C$7:$C$2010,'Ratio mapping'!$A38)</f>
        <v>0</v>
      </c>
      <c r="W38" s="67">
        <f>SUMIFS('Population ratios'!$D$7:$D$2010,'Population ratios'!$B$7:$B$2010,'Ratio mapping'!W$5,'Population ratios'!$C$7:$C$2010,'Ratio mapping'!$A38)/SUMIFS('Population ratios'!$D$7:$D$2010,'Population ratios'!$C$7:$C$2010,'Ratio mapping'!$A38)</f>
        <v>0</v>
      </c>
      <c r="X38" s="67">
        <f>SUMIFS('Population ratios'!$D$7:$D$2010,'Population ratios'!$B$7:$B$2010,'Ratio mapping'!X$5,'Population ratios'!$C$7:$C$2010,'Ratio mapping'!$A38)/SUMIFS('Population ratios'!$D$7:$D$2010,'Population ratios'!$C$7:$C$2010,'Ratio mapping'!$A38)</f>
        <v>0</v>
      </c>
      <c r="Y38" s="67">
        <f>SUMIFS('Population ratios'!$D$7:$D$2010,'Population ratios'!$B$7:$B$2010,'Ratio mapping'!Y$5,'Population ratios'!$C$7:$C$2010,'Ratio mapping'!$A38)/SUMIFS('Population ratios'!$D$7:$D$2010,'Population ratios'!$C$7:$C$2010,'Ratio mapping'!$A38)</f>
        <v>0</v>
      </c>
      <c r="Z38" s="67">
        <f>SUMIFS('Population ratios'!$D$7:$D$2010,'Population ratios'!$B$7:$B$2010,'Ratio mapping'!Z$5,'Population ratios'!$C$7:$C$2010,'Ratio mapping'!$A38)/SUMIFS('Population ratios'!$D$7:$D$2010,'Population ratios'!$C$7:$C$2010,'Ratio mapping'!$A38)</f>
        <v>0</v>
      </c>
      <c r="AA38" s="67">
        <f>SUMIFS('Population ratios'!$D$7:$D$2010,'Population ratios'!$B$7:$B$2010,'Ratio mapping'!AA$5,'Population ratios'!$C$7:$C$2010,'Ratio mapping'!$A38)/SUMIFS('Population ratios'!$D$7:$D$2010,'Population ratios'!$C$7:$C$2010,'Ratio mapping'!$A38)</f>
        <v>0</v>
      </c>
      <c r="AB38" s="67">
        <f>SUMIFS('Population ratios'!$D$7:$D$2010,'Population ratios'!$B$7:$B$2010,'Ratio mapping'!AB$5,'Population ratios'!$C$7:$C$2010,'Ratio mapping'!$A38)/SUMIFS('Population ratios'!$D$7:$D$2010,'Population ratios'!$C$7:$C$2010,'Ratio mapping'!$A38)</f>
        <v>0</v>
      </c>
      <c r="AC38" s="67">
        <f>SUMIFS('Population ratios'!$D$7:$D$2010,'Population ratios'!$B$7:$B$2010,'Ratio mapping'!AC$5,'Population ratios'!$C$7:$C$2010,'Ratio mapping'!$A38)/SUMIFS('Population ratios'!$D$7:$D$2010,'Population ratios'!$C$7:$C$2010,'Ratio mapping'!$A38)</f>
        <v>0</v>
      </c>
      <c r="AD38" s="67">
        <f>SUMIFS('Population ratios'!$D$7:$D$2010,'Population ratios'!$B$7:$B$2010,'Ratio mapping'!AD$5,'Population ratios'!$C$7:$C$2010,'Ratio mapping'!$A38)/SUMIFS('Population ratios'!$D$7:$D$2010,'Population ratios'!$C$7:$C$2010,'Ratio mapping'!$A38)</f>
        <v>0</v>
      </c>
      <c r="AE38" s="67">
        <f>SUMIFS('Population ratios'!$D$7:$D$2010,'Population ratios'!$B$7:$B$2010,'Ratio mapping'!AE$5,'Population ratios'!$C$7:$C$2010,'Ratio mapping'!$A38)/SUMIFS('Population ratios'!$D$7:$D$2010,'Population ratios'!$C$7:$C$2010,'Ratio mapping'!$A38)</f>
        <v>0</v>
      </c>
    </row>
    <row r="39" spans="1:31" x14ac:dyDescent="0.25">
      <c r="A39" s="37" t="s">
        <v>2071</v>
      </c>
      <c r="B39" s="67">
        <f>SUMIFS('Population ratios'!$D$7:$D$2010,'Population ratios'!$B$7:$B$2010,'Ratio mapping'!B$5,'Population ratios'!$C$7:$C$2010,'Ratio mapping'!$A39)/SUMIFS('Population ratios'!$D$7:$D$2010,'Population ratios'!$C$7:$C$2010,'Ratio mapping'!$A39)</f>
        <v>0</v>
      </c>
      <c r="C39" s="67">
        <f>SUMIFS('Population ratios'!$D$7:$D$2010,'Population ratios'!$B$7:$B$2010,'Ratio mapping'!C$5,'Population ratios'!$C$7:$C$2010,'Ratio mapping'!$A39)/SUMIFS('Population ratios'!$D$7:$D$2010,'Population ratios'!$C$7:$C$2010,'Ratio mapping'!$A39)</f>
        <v>0</v>
      </c>
      <c r="D39" s="67">
        <f>SUMIFS('Population ratios'!$D$7:$D$2010,'Population ratios'!$B$7:$B$2010,'Ratio mapping'!D$5,'Population ratios'!$C$7:$C$2010,'Ratio mapping'!$A39)/SUMIFS('Population ratios'!$D$7:$D$2010,'Population ratios'!$C$7:$C$2010,'Ratio mapping'!$A39)</f>
        <v>0</v>
      </c>
      <c r="E39" s="67">
        <f>SUMIFS('Population ratios'!$D$7:$D$2010,'Population ratios'!$B$7:$B$2010,'Ratio mapping'!E$5,'Population ratios'!$C$7:$C$2010,'Ratio mapping'!$A39)/SUMIFS('Population ratios'!$D$7:$D$2010,'Population ratios'!$C$7:$C$2010,'Ratio mapping'!$A39)</f>
        <v>0</v>
      </c>
      <c r="F39" s="67">
        <f>SUMIFS('Population ratios'!$D$7:$D$2010,'Population ratios'!$B$7:$B$2010,'Ratio mapping'!F$5,'Population ratios'!$C$7:$C$2010,'Ratio mapping'!$A39)/SUMIFS('Population ratios'!$D$7:$D$2010,'Population ratios'!$C$7:$C$2010,'Ratio mapping'!$A39)</f>
        <v>0</v>
      </c>
      <c r="G39" s="67">
        <f>SUMIFS('Population ratios'!$D$7:$D$2010,'Population ratios'!$B$7:$B$2010,'Ratio mapping'!G$5,'Population ratios'!$C$7:$C$2010,'Ratio mapping'!$A39)/SUMIFS('Population ratios'!$D$7:$D$2010,'Population ratios'!$C$7:$C$2010,'Ratio mapping'!$A39)</f>
        <v>0</v>
      </c>
      <c r="H39" s="67">
        <f>SUMIFS('Population ratios'!$D$7:$D$2010,'Population ratios'!$B$7:$B$2010,'Ratio mapping'!H$5,'Population ratios'!$C$7:$C$2010,'Ratio mapping'!$A39)/SUMIFS('Population ratios'!$D$7:$D$2010,'Population ratios'!$C$7:$C$2010,'Ratio mapping'!$A39)</f>
        <v>0</v>
      </c>
      <c r="I39" s="67">
        <f>SUMIFS('Population ratios'!$D$7:$D$2010,'Population ratios'!$B$7:$B$2010,'Ratio mapping'!I$5,'Population ratios'!$C$7:$C$2010,'Ratio mapping'!$A39)/SUMIFS('Population ratios'!$D$7:$D$2010,'Population ratios'!$C$7:$C$2010,'Ratio mapping'!$A39)</f>
        <v>0</v>
      </c>
      <c r="J39" s="67">
        <f>SUMIFS('Population ratios'!$D$7:$D$2010,'Population ratios'!$B$7:$B$2010,'Ratio mapping'!J$5,'Population ratios'!$C$7:$C$2010,'Ratio mapping'!$A39)/SUMIFS('Population ratios'!$D$7:$D$2010,'Population ratios'!$C$7:$C$2010,'Ratio mapping'!$A39)</f>
        <v>0</v>
      </c>
      <c r="K39" s="67">
        <f>SUMIFS('Population ratios'!$D$7:$D$2010,'Population ratios'!$B$7:$B$2010,'Ratio mapping'!K$5,'Population ratios'!$C$7:$C$2010,'Ratio mapping'!$A39)/SUMIFS('Population ratios'!$D$7:$D$2010,'Population ratios'!$C$7:$C$2010,'Ratio mapping'!$A39)</f>
        <v>1</v>
      </c>
      <c r="L39" s="67">
        <f>SUMIFS('Population ratios'!$D$7:$D$2010,'Population ratios'!$B$7:$B$2010,'Ratio mapping'!L$5,'Population ratios'!$C$7:$C$2010,'Ratio mapping'!$A39)/SUMIFS('Population ratios'!$D$7:$D$2010,'Population ratios'!$C$7:$C$2010,'Ratio mapping'!$A39)</f>
        <v>0</v>
      </c>
      <c r="M39" s="67">
        <f>SUMIFS('Population ratios'!$D$7:$D$2010,'Population ratios'!$B$7:$B$2010,'Ratio mapping'!M$5,'Population ratios'!$C$7:$C$2010,'Ratio mapping'!$A39)/SUMIFS('Population ratios'!$D$7:$D$2010,'Population ratios'!$C$7:$C$2010,'Ratio mapping'!$A39)</f>
        <v>0</v>
      </c>
      <c r="N39" s="67">
        <f>SUMIFS('Population ratios'!$D$7:$D$2010,'Population ratios'!$B$7:$B$2010,'Ratio mapping'!N$5,'Population ratios'!$C$7:$C$2010,'Ratio mapping'!$A39)/SUMIFS('Population ratios'!$D$7:$D$2010,'Population ratios'!$C$7:$C$2010,'Ratio mapping'!$A39)</f>
        <v>0</v>
      </c>
      <c r="O39" s="67">
        <f>SUMIFS('Population ratios'!$D$7:$D$2010,'Population ratios'!$B$7:$B$2010,'Ratio mapping'!O$5,'Population ratios'!$C$7:$C$2010,'Ratio mapping'!$A39)/SUMIFS('Population ratios'!$D$7:$D$2010,'Population ratios'!$C$7:$C$2010,'Ratio mapping'!$A39)</f>
        <v>0</v>
      </c>
      <c r="P39" s="67">
        <f>SUMIFS('Population ratios'!$D$7:$D$2010,'Population ratios'!$B$7:$B$2010,'Ratio mapping'!P$5,'Population ratios'!$C$7:$C$2010,'Ratio mapping'!$A39)/SUMIFS('Population ratios'!$D$7:$D$2010,'Population ratios'!$C$7:$C$2010,'Ratio mapping'!$A39)</f>
        <v>0</v>
      </c>
      <c r="Q39" s="67">
        <f>SUMIFS('Population ratios'!$D$7:$D$2010,'Population ratios'!$B$7:$B$2010,'Ratio mapping'!Q$5,'Population ratios'!$C$7:$C$2010,'Ratio mapping'!$A39)/SUMIFS('Population ratios'!$D$7:$D$2010,'Population ratios'!$C$7:$C$2010,'Ratio mapping'!$A39)</f>
        <v>0</v>
      </c>
      <c r="R39" s="67">
        <f>SUMIFS('Population ratios'!$D$7:$D$2010,'Population ratios'!$B$7:$B$2010,'Ratio mapping'!R$5,'Population ratios'!$C$7:$C$2010,'Ratio mapping'!$A39)/SUMIFS('Population ratios'!$D$7:$D$2010,'Population ratios'!$C$7:$C$2010,'Ratio mapping'!$A39)</f>
        <v>0</v>
      </c>
      <c r="S39" s="67">
        <f>SUMIFS('Population ratios'!$D$7:$D$2010,'Population ratios'!$B$7:$B$2010,'Ratio mapping'!S$5,'Population ratios'!$C$7:$C$2010,'Ratio mapping'!$A39)/SUMIFS('Population ratios'!$D$7:$D$2010,'Population ratios'!$C$7:$C$2010,'Ratio mapping'!$A39)</f>
        <v>0</v>
      </c>
      <c r="T39" s="67">
        <f>SUMIFS('Population ratios'!$D$7:$D$2010,'Population ratios'!$B$7:$B$2010,'Ratio mapping'!T$5,'Population ratios'!$C$7:$C$2010,'Ratio mapping'!$A39)/SUMIFS('Population ratios'!$D$7:$D$2010,'Population ratios'!$C$7:$C$2010,'Ratio mapping'!$A39)</f>
        <v>0</v>
      </c>
      <c r="U39" s="67">
        <f>SUMIFS('Population ratios'!$D$7:$D$2010,'Population ratios'!$B$7:$B$2010,'Ratio mapping'!U$5,'Population ratios'!$C$7:$C$2010,'Ratio mapping'!$A39)/SUMIFS('Population ratios'!$D$7:$D$2010,'Population ratios'!$C$7:$C$2010,'Ratio mapping'!$A39)</f>
        <v>0</v>
      </c>
      <c r="V39" s="67">
        <f>SUMIFS('Population ratios'!$D$7:$D$2010,'Population ratios'!$B$7:$B$2010,'Ratio mapping'!V$5,'Population ratios'!$C$7:$C$2010,'Ratio mapping'!$A39)/SUMIFS('Population ratios'!$D$7:$D$2010,'Population ratios'!$C$7:$C$2010,'Ratio mapping'!$A39)</f>
        <v>0</v>
      </c>
      <c r="W39" s="67">
        <f>SUMIFS('Population ratios'!$D$7:$D$2010,'Population ratios'!$B$7:$B$2010,'Ratio mapping'!W$5,'Population ratios'!$C$7:$C$2010,'Ratio mapping'!$A39)/SUMIFS('Population ratios'!$D$7:$D$2010,'Population ratios'!$C$7:$C$2010,'Ratio mapping'!$A39)</f>
        <v>0</v>
      </c>
      <c r="X39" s="67">
        <f>SUMIFS('Population ratios'!$D$7:$D$2010,'Population ratios'!$B$7:$B$2010,'Ratio mapping'!X$5,'Population ratios'!$C$7:$C$2010,'Ratio mapping'!$A39)/SUMIFS('Population ratios'!$D$7:$D$2010,'Population ratios'!$C$7:$C$2010,'Ratio mapping'!$A39)</f>
        <v>0</v>
      </c>
      <c r="Y39" s="67">
        <f>SUMIFS('Population ratios'!$D$7:$D$2010,'Population ratios'!$B$7:$B$2010,'Ratio mapping'!Y$5,'Population ratios'!$C$7:$C$2010,'Ratio mapping'!$A39)/SUMIFS('Population ratios'!$D$7:$D$2010,'Population ratios'!$C$7:$C$2010,'Ratio mapping'!$A39)</f>
        <v>0</v>
      </c>
      <c r="Z39" s="67">
        <f>SUMIFS('Population ratios'!$D$7:$D$2010,'Population ratios'!$B$7:$B$2010,'Ratio mapping'!Z$5,'Population ratios'!$C$7:$C$2010,'Ratio mapping'!$A39)/SUMIFS('Population ratios'!$D$7:$D$2010,'Population ratios'!$C$7:$C$2010,'Ratio mapping'!$A39)</f>
        <v>0</v>
      </c>
      <c r="AA39" s="67">
        <f>SUMIFS('Population ratios'!$D$7:$D$2010,'Population ratios'!$B$7:$B$2010,'Ratio mapping'!AA$5,'Population ratios'!$C$7:$C$2010,'Ratio mapping'!$A39)/SUMIFS('Population ratios'!$D$7:$D$2010,'Population ratios'!$C$7:$C$2010,'Ratio mapping'!$A39)</f>
        <v>0</v>
      </c>
      <c r="AB39" s="67">
        <f>SUMIFS('Population ratios'!$D$7:$D$2010,'Population ratios'!$B$7:$B$2010,'Ratio mapping'!AB$5,'Population ratios'!$C$7:$C$2010,'Ratio mapping'!$A39)/SUMIFS('Population ratios'!$D$7:$D$2010,'Population ratios'!$C$7:$C$2010,'Ratio mapping'!$A39)</f>
        <v>0</v>
      </c>
      <c r="AC39" s="67">
        <f>SUMIFS('Population ratios'!$D$7:$D$2010,'Population ratios'!$B$7:$B$2010,'Ratio mapping'!AC$5,'Population ratios'!$C$7:$C$2010,'Ratio mapping'!$A39)/SUMIFS('Population ratios'!$D$7:$D$2010,'Population ratios'!$C$7:$C$2010,'Ratio mapping'!$A39)</f>
        <v>0</v>
      </c>
      <c r="AD39" s="67">
        <f>SUMIFS('Population ratios'!$D$7:$D$2010,'Population ratios'!$B$7:$B$2010,'Ratio mapping'!AD$5,'Population ratios'!$C$7:$C$2010,'Ratio mapping'!$A39)/SUMIFS('Population ratios'!$D$7:$D$2010,'Population ratios'!$C$7:$C$2010,'Ratio mapping'!$A39)</f>
        <v>0</v>
      </c>
      <c r="AE39" s="67">
        <f>SUMIFS('Population ratios'!$D$7:$D$2010,'Population ratios'!$B$7:$B$2010,'Ratio mapping'!AE$5,'Population ratios'!$C$7:$C$2010,'Ratio mapping'!$A39)/SUMIFS('Population ratios'!$D$7:$D$2010,'Population ratios'!$C$7:$C$2010,'Ratio mapping'!$A39)</f>
        <v>0</v>
      </c>
    </row>
    <row r="40" spans="1:31" x14ac:dyDescent="0.25">
      <c r="A40" s="37" t="s">
        <v>2062</v>
      </c>
      <c r="B40" s="67">
        <f>SUMIFS('Population ratios'!$D$7:$D$2010,'Population ratios'!$B$7:$B$2010,'Ratio mapping'!B$5,'Population ratios'!$C$7:$C$2010,'Ratio mapping'!$A40)/SUMIFS('Population ratios'!$D$7:$D$2010,'Population ratios'!$C$7:$C$2010,'Ratio mapping'!$A40)</f>
        <v>0</v>
      </c>
      <c r="C40" s="67">
        <f>SUMIFS('Population ratios'!$D$7:$D$2010,'Population ratios'!$B$7:$B$2010,'Ratio mapping'!C$5,'Population ratios'!$C$7:$C$2010,'Ratio mapping'!$A40)/SUMIFS('Population ratios'!$D$7:$D$2010,'Population ratios'!$C$7:$C$2010,'Ratio mapping'!$A40)</f>
        <v>0</v>
      </c>
      <c r="D40" s="67">
        <f>SUMIFS('Population ratios'!$D$7:$D$2010,'Population ratios'!$B$7:$B$2010,'Ratio mapping'!D$5,'Population ratios'!$C$7:$C$2010,'Ratio mapping'!$A40)/SUMIFS('Population ratios'!$D$7:$D$2010,'Population ratios'!$C$7:$C$2010,'Ratio mapping'!$A40)</f>
        <v>0</v>
      </c>
      <c r="E40" s="67">
        <f>SUMIFS('Population ratios'!$D$7:$D$2010,'Population ratios'!$B$7:$B$2010,'Ratio mapping'!E$5,'Population ratios'!$C$7:$C$2010,'Ratio mapping'!$A40)/SUMIFS('Population ratios'!$D$7:$D$2010,'Population ratios'!$C$7:$C$2010,'Ratio mapping'!$A40)</f>
        <v>0</v>
      </c>
      <c r="F40" s="67">
        <f>SUMIFS('Population ratios'!$D$7:$D$2010,'Population ratios'!$B$7:$B$2010,'Ratio mapping'!F$5,'Population ratios'!$C$7:$C$2010,'Ratio mapping'!$A40)/SUMIFS('Population ratios'!$D$7:$D$2010,'Population ratios'!$C$7:$C$2010,'Ratio mapping'!$A40)</f>
        <v>0</v>
      </c>
      <c r="G40" s="67">
        <f>SUMIFS('Population ratios'!$D$7:$D$2010,'Population ratios'!$B$7:$B$2010,'Ratio mapping'!G$5,'Population ratios'!$C$7:$C$2010,'Ratio mapping'!$A40)/SUMIFS('Population ratios'!$D$7:$D$2010,'Population ratios'!$C$7:$C$2010,'Ratio mapping'!$A40)</f>
        <v>0</v>
      </c>
      <c r="H40" s="67">
        <f>SUMIFS('Population ratios'!$D$7:$D$2010,'Population ratios'!$B$7:$B$2010,'Ratio mapping'!H$5,'Population ratios'!$C$7:$C$2010,'Ratio mapping'!$A40)/SUMIFS('Population ratios'!$D$7:$D$2010,'Population ratios'!$C$7:$C$2010,'Ratio mapping'!$A40)</f>
        <v>0</v>
      </c>
      <c r="I40" s="67">
        <f>SUMIFS('Population ratios'!$D$7:$D$2010,'Population ratios'!$B$7:$B$2010,'Ratio mapping'!I$5,'Population ratios'!$C$7:$C$2010,'Ratio mapping'!$A40)/SUMIFS('Population ratios'!$D$7:$D$2010,'Population ratios'!$C$7:$C$2010,'Ratio mapping'!$A40)</f>
        <v>0</v>
      </c>
      <c r="J40" s="67">
        <f>SUMIFS('Population ratios'!$D$7:$D$2010,'Population ratios'!$B$7:$B$2010,'Ratio mapping'!J$5,'Population ratios'!$C$7:$C$2010,'Ratio mapping'!$A40)/SUMIFS('Population ratios'!$D$7:$D$2010,'Population ratios'!$C$7:$C$2010,'Ratio mapping'!$A40)</f>
        <v>0</v>
      </c>
      <c r="K40" s="67">
        <f>SUMIFS('Population ratios'!$D$7:$D$2010,'Population ratios'!$B$7:$B$2010,'Ratio mapping'!K$5,'Population ratios'!$C$7:$C$2010,'Ratio mapping'!$A40)/SUMIFS('Population ratios'!$D$7:$D$2010,'Population ratios'!$C$7:$C$2010,'Ratio mapping'!$A40)</f>
        <v>0</v>
      </c>
      <c r="L40" s="67">
        <f>SUMIFS('Population ratios'!$D$7:$D$2010,'Population ratios'!$B$7:$B$2010,'Ratio mapping'!L$5,'Population ratios'!$C$7:$C$2010,'Ratio mapping'!$A40)/SUMIFS('Population ratios'!$D$7:$D$2010,'Population ratios'!$C$7:$C$2010,'Ratio mapping'!$A40)</f>
        <v>0</v>
      </c>
      <c r="M40" s="67">
        <f>SUMIFS('Population ratios'!$D$7:$D$2010,'Population ratios'!$B$7:$B$2010,'Ratio mapping'!M$5,'Population ratios'!$C$7:$C$2010,'Ratio mapping'!$A40)/SUMIFS('Population ratios'!$D$7:$D$2010,'Population ratios'!$C$7:$C$2010,'Ratio mapping'!$A40)</f>
        <v>0</v>
      </c>
      <c r="N40" s="67">
        <f>SUMIFS('Population ratios'!$D$7:$D$2010,'Population ratios'!$B$7:$B$2010,'Ratio mapping'!N$5,'Population ratios'!$C$7:$C$2010,'Ratio mapping'!$A40)/SUMIFS('Population ratios'!$D$7:$D$2010,'Population ratios'!$C$7:$C$2010,'Ratio mapping'!$A40)</f>
        <v>0</v>
      </c>
      <c r="O40" s="67">
        <f>SUMIFS('Population ratios'!$D$7:$D$2010,'Population ratios'!$B$7:$B$2010,'Ratio mapping'!O$5,'Population ratios'!$C$7:$C$2010,'Ratio mapping'!$A40)/SUMIFS('Population ratios'!$D$7:$D$2010,'Population ratios'!$C$7:$C$2010,'Ratio mapping'!$A40)</f>
        <v>0</v>
      </c>
      <c r="P40" s="67">
        <f>SUMIFS('Population ratios'!$D$7:$D$2010,'Population ratios'!$B$7:$B$2010,'Ratio mapping'!P$5,'Population ratios'!$C$7:$C$2010,'Ratio mapping'!$A40)/SUMIFS('Population ratios'!$D$7:$D$2010,'Population ratios'!$C$7:$C$2010,'Ratio mapping'!$A40)</f>
        <v>0</v>
      </c>
      <c r="Q40" s="67">
        <f>SUMIFS('Population ratios'!$D$7:$D$2010,'Population ratios'!$B$7:$B$2010,'Ratio mapping'!Q$5,'Population ratios'!$C$7:$C$2010,'Ratio mapping'!$A40)/SUMIFS('Population ratios'!$D$7:$D$2010,'Population ratios'!$C$7:$C$2010,'Ratio mapping'!$A40)</f>
        <v>0</v>
      </c>
      <c r="R40" s="67">
        <f>SUMIFS('Population ratios'!$D$7:$D$2010,'Population ratios'!$B$7:$B$2010,'Ratio mapping'!R$5,'Population ratios'!$C$7:$C$2010,'Ratio mapping'!$A40)/SUMIFS('Population ratios'!$D$7:$D$2010,'Population ratios'!$C$7:$C$2010,'Ratio mapping'!$A40)</f>
        <v>0</v>
      </c>
      <c r="S40" s="67">
        <f>SUMIFS('Population ratios'!$D$7:$D$2010,'Population ratios'!$B$7:$B$2010,'Ratio mapping'!S$5,'Population ratios'!$C$7:$C$2010,'Ratio mapping'!$A40)/SUMIFS('Population ratios'!$D$7:$D$2010,'Population ratios'!$C$7:$C$2010,'Ratio mapping'!$A40)</f>
        <v>0</v>
      </c>
      <c r="T40" s="67">
        <f>SUMIFS('Population ratios'!$D$7:$D$2010,'Population ratios'!$B$7:$B$2010,'Ratio mapping'!T$5,'Population ratios'!$C$7:$C$2010,'Ratio mapping'!$A40)/SUMIFS('Population ratios'!$D$7:$D$2010,'Population ratios'!$C$7:$C$2010,'Ratio mapping'!$A40)</f>
        <v>0</v>
      </c>
      <c r="U40" s="67">
        <f>SUMIFS('Population ratios'!$D$7:$D$2010,'Population ratios'!$B$7:$B$2010,'Ratio mapping'!U$5,'Population ratios'!$C$7:$C$2010,'Ratio mapping'!$A40)/SUMIFS('Population ratios'!$D$7:$D$2010,'Population ratios'!$C$7:$C$2010,'Ratio mapping'!$A40)</f>
        <v>0</v>
      </c>
      <c r="V40" s="67">
        <f>SUMIFS('Population ratios'!$D$7:$D$2010,'Population ratios'!$B$7:$B$2010,'Ratio mapping'!V$5,'Population ratios'!$C$7:$C$2010,'Ratio mapping'!$A40)/SUMIFS('Population ratios'!$D$7:$D$2010,'Population ratios'!$C$7:$C$2010,'Ratio mapping'!$A40)</f>
        <v>0.71290009699321044</v>
      </c>
      <c r="W40" s="67">
        <f>SUMIFS('Population ratios'!$D$7:$D$2010,'Population ratios'!$B$7:$B$2010,'Ratio mapping'!W$5,'Population ratios'!$C$7:$C$2010,'Ratio mapping'!$A40)/SUMIFS('Population ratios'!$D$7:$D$2010,'Population ratios'!$C$7:$C$2010,'Ratio mapping'!$A40)</f>
        <v>0</v>
      </c>
      <c r="X40" s="67">
        <f>SUMIFS('Population ratios'!$D$7:$D$2010,'Population ratios'!$B$7:$B$2010,'Ratio mapping'!X$5,'Population ratios'!$C$7:$C$2010,'Ratio mapping'!$A40)/SUMIFS('Population ratios'!$D$7:$D$2010,'Population ratios'!$C$7:$C$2010,'Ratio mapping'!$A40)</f>
        <v>0</v>
      </c>
      <c r="Y40" s="67">
        <f>SUMIFS('Population ratios'!$D$7:$D$2010,'Population ratios'!$B$7:$B$2010,'Ratio mapping'!Y$5,'Population ratios'!$C$7:$C$2010,'Ratio mapping'!$A40)/SUMIFS('Population ratios'!$D$7:$D$2010,'Population ratios'!$C$7:$C$2010,'Ratio mapping'!$A40)</f>
        <v>0</v>
      </c>
      <c r="Z40" s="67">
        <f>SUMIFS('Population ratios'!$D$7:$D$2010,'Population ratios'!$B$7:$B$2010,'Ratio mapping'!Z$5,'Population ratios'!$C$7:$C$2010,'Ratio mapping'!$A40)/SUMIFS('Population ratios'!$D$7:$D$2010,'Population ratios'!$C$7:$C$2010,'Ratio mapping'!$A40)</f>
        <v>0</v>
      </c>
      <c r="AA40" s="67">
        <f>SUMIFS('Population ratios'!$D$7:$D$2010,'Population ratios'!$B$7:$B$2010,'Ratio mapping'!AA$5,'Population ratios'!$C$7:$C$2010,'Ratio mapping'!$A40)/SUMIFS('Population ratios'!$D$7:$D$2010,'Population ratios'!$C$7:$C$2010,'Ratio mapping'!$A40)</f>
        <v>0.2870999030067895</v>
      </c>
      <c r="AB40" s="67">
        <f>SUMIFS('Population ratios'!$D$7:$D$2010,'Population ratios'!$B$7:$B$2010,'Ratio mapping'!AB$5,'Population ratios'!$C$7:$C$2010,'Ratio mapping'!$A40)/SUMIFS('Population ratios'!$D$7:$D$2010,'Population ratios'!$C$7:$C$2010,'Ratio mapping'!$A40)</f>
        <v>0</v>
      </c>
      <c r="AC40" s="67">
        <f>SUMIFS('Population ratios'!$D$7:$D$2010,'Population ratios'!$B$7:$B$2010,'Ratio mapping'!AC$5,'Population ratios'!$C$7:$C$2010,'Ratio mapping'!$A40)/SUMIFS('Population ratios'!$D$7:$D$2010,'Population ratios'!$C$7:$C$2010,'Ratio mapping'!$A40)</f>
        <v>0</v>
      </c>
      <c r="AD40" s="67">
        <f>SUMIFS('Population ratios'!$D$7:$D$2010,'Population ratios'!$B$7:$B$2010,'Ratio mapping'!AD$5,'Population ratios'!$C$7:$C$2010,'Ratio mapping'!$A40)/SUMIFS('Population ratios'!$D$7:$D$2010,'Population ratios'!$C$7:$C$2010,'Ratio mapping'!$A40)</f>
        <v>0</v>
      </c>
      <c r="AE40" s="67">
        <f>SUMIFS('Population ratios'!$D$7:$D$2010,'Population ratios'!$B$7:$B$2010,'Ratio mapping'!AE$5,'Population ratios'!$C$7:$C$2010,'Ratio mapping'!$A40)/SUMIFS('Population ratios'!$D$7:$D$2010,'Population ratios'!$C$7:$C$2010,'Ratio mapping'!$A40)</f>
        <v>0</v>
      </c>
    </row>
    <row r="41" spans="1:31" x14ac:dyDescent="0.25">
      <c r="A41" s="37" t="s">
        <v>2084</v>
      </c>
      <c r="B41" s="67">
        <f>SUMIFS('Population ratios'!$D$7:$D$2010,'Population ratios'!$B$7:$B$2010,'Ratio mapping'!B$5,'Population ratios'!$C$7:$C$2010,'Ratio mapping'!$A41)/SUMIFS('Population ratios'!$D$7:$D$2010,'Population ratios'!$C$7:$C$2010,'Ratio mapping'!$A41)</f>
        <v>0</v>
      </c>
      <c r="C41" s="67">
        <f>SUMIFS('Population ratios'!$D$7:$D$2010,'Population ratios'!$B$7:$B$2010,'Ratio mapping'!C$5,'Population ratios'!$C$7:$C$2010,'Ratio mapping'!$A41)/SUMIFS('Population ratios'!$D$7:$D$2010,'Population ratios'!$C$7:$C$2010,'Ratio mapping'!$A41)</f>
        <v>0</v>
      </c>
      <c r="D41" s="67">
        <f>SUMIFS('Population ratios'!$D$7:$D$2010,'Population ratios'!$B$7:$B$2010,'Ratio mapping'!D$5,'Population ratios'!$C$7:$C$2010,'Ratio mapping'!$A41)/SUMIFS('Population ratios'!$D$7:$D$2010,'Population ratios'!$C$7:$C$2010,'Ratio mapping'!$A41)</f>
        <v>0</v>
      </c>
      <c r="E41" s="67">
        <f>SUMIFS('Population ratios'!$D$7:$D$2010,'Population ratios'!$B$7:$B$2010,'Ratio mapping'!E$5,'Population ratios'!$C$7:$C$2010,'Ratio mapping'!$A41)/SUMIFS('Population ratios'!$D$7:$D$2010,'Population ratios'!$C$7:$C$2010,'Ratio mapping'!$A41)</f>
        <v>0</v>
      </c>
      <c r="F41" s="67">
        <f>SUMIFS('Population ratios'!$D$7:$D$2010,'Population ratios'!$B$7:$B$2010,'Ratio mapping'!F$5,'Population ratios'!$C$7:$C$2010,'Ratio mapping'!$A41)/SUMIFS('Population ratios'!$D$7:$D$2010,'Population ratios'!$C$7:$C$2010,'Ratio mapping'!$A41)</f>
        <v>0</v>
      </c>
      <c r="G41" s="67">
        <f>SUMIFS('Population ratios'!$D$7:$D$2010,'Population ratios'!$B$7:$B$2010,'Ratio mapping'!G$5,'Population ratios'!$C$7:$C$2010,'Ratio mapping'!$A41)/SUMIFS('Population ratios'!$D$7:$D$2010,'Population ratios'!$C$7:$C$2010,'Ratio mapping'!$A41)</f>
        <v>0</v>
      </c>
      <c r="H41" s="67">
        <f>SUMIFS('Population ratios'!$D$7:$D$2010,'Population ratios'!$B$7:$B$2010,'Ratio mapping'!H$5,'Population ratios'!$C$7:$C$2010,'Ratio mapping'!$A41)/SUMIFS('Population ratios'!$D$7:$D$2010,'Population ratios'!$C$7:$C$2010,'Ratio mapping'!$A41)</f>
        <v>0</v>
      </c>
      <c r="I41" s="67">
        <f>SUMIFS('Population ratios'!$D$7:$D$2010,'Population ratios'!$B$7:$B$2010,'Ratio mapping'!I$5,'Population ratios'!$C$7:$C$2010,'Ratio mapping'!$A41)/SUMIFS('Population ratios'!$D$7:$D$2010,'Population ratios'!$C$7:$C$2010,'Ratio mapping'!$A41)</f>
        <v>0</v>
      </c>
      <c r="J41" s="67">
        <f>SUMIFS('Population ratios'!$D$7:$D$2010,'Population ratios'!$B$7:$B$2010,'Ratio mapping'!J$5,'Population ratios'!$C$7:$C$2010,'Ratio mapping'!$A41)/SUMIFS('Population ratios'!$D$7:$D$2010,'Population ratios'!$C$7:$C$2010,'Ratio mapping'!$A41)</f>
        <v>0</v>
      </c>
      <c r="K41" s="67">
        <f>SUMIFS('Population ratios'!$D$7:$D$2010,'Population ratios'!$B$7:$B$2010,'Ratio mapping'!K$5,'Population ratios'!$C$7:$C$2010,'Ratio mapping'!$A41)/SUMIFS('Population ratios'!$D$7:$D$2010,'Population ratios'!$C$7:$C$2010,'Ratio mapping'!$A41)</f>
        <v>0</v>
      </c>
      <c r="L41" s="67">
        <f>SUMIFS('Population ratios'!$D$7:$D$2010,'Population ratios'!$B$7:$B$2010,'Ratio mapping'!L$5,'Population ratios'!$C$7:$C$2010,'Ratio mapping'!$A41)/SUMIFS('Population ratios'!$D$7:$D$2010,'Population ratios'!$C$7:$C$2010,'Ratio mapping'!$A41)</f>
        <v>0</v>
      </c>
      <c r="M41" s="67">
        <f>SUMIFS('Population ratios'!$D$7:$D$2010,'Population ratios'!$B$7:$B$2010,'Ratio mapping'!M$5,'Population ratios'!$C$7:$C$2010,'Ratio mapping'!$A41)/SUMIFS('Population ratios'!$D$7:$D$2010,'Population ratios'!$C$7:$C$2010,'Ratio mapping'!$A41)</f>
        <v>0</v>
      </c>
      <c r="N41" s="67">
        <f>SUMIFS('Population ratios'!$D$7:$D$2010,'Population ratios'!$B$7:$B$2010,'Ratio mapping'!N$5,'Population ratios'!$C$7:$C$2010,'Ratio mapping'!$A41)/SUMIFS('Population ratios'!$D$7:$D$2010,'Population ratios'!$C$7:$C$2010,'Ratio mapping'!$A41)</f>
        <v>0</v>
      </c>
      <c r="O41" s="67">
        <f>SUMIFS('Population ratios'!$D$7:$D$2010,'Population ratios'!$B$7:$B$2010,'Ratio mapping'!O$5,'Population ratios'!$C$7:$C$2010,'Ratio mapping'!$A41)/SUMIFS('Population ratios'!$D$7:$D$2010,'Population ratios'!$C$7:$C$2010,'Ratio mapping'!$A41)</f>
        <v>0</v>
      </c>
      <c r="P41" s="67">
        <f>SUMIFS('Population ratios'!$D$7:$D$2010,'Population ratios'!$B$7:$B$2010,'Ratio mapping'!P$5,'Population ratios'!$C$7:$C$2010,'Ratio mapping'!$A41)/SUMIFS('Population ratios'!$D$7:$D$2010,'Population ratios'!$C$7:$C$2010,'Ratio mapping'!$A41)</f>
        <v>0</v>
      </c>
      <c r="Q41" s="67">
        <f>SUMIFS('Population ratios'!$D$7:$D$2010,'Population ratios'!$B$7:$B$2010,'Ratio mapping'!Q$5,'Population ratios'!$C$7:$C$2010,'Ratio mapping'!$A41)/SUMIFS('Population ratios'!$D$7:$D$2010,'Population ratios'!$C$7:$C$2010,'Ratio mapping'!$A41)</f>
        <v>0</v>
      </c>
      <c r="R41" s="67">
        <f>SUMIFS('Population ratios'!$D$7:$D$2010,'Population ratios'!$B$7:$B$2010,'Ratio mapping'!R$5,'Population ratios'!$C$7:$C$2010,'Ratio mapping'!$A41)/SUMIFS('Population ratios'!$D$7:$D$2010,'Population ratios'!$C$7:$C$2010,'Ratio mapping'!$A41)</f>
        <v>0</v>
      </c>
      <c r="S41" s="67">
        <f>SUMIFS('Population ratios'!$D$7:$D$2010,'Population ratios'!$B$7:$B$2010,'Ratio mapping'!S$5,'Population ratios'!$C$7:$C$2010,'Ratio mapping'!$A41)/SUMIFS('Population ratios'!$D$7:$D$2010,'Population ratios'!$C$7:$C$2010,'Ratio mapping'!$A41)</f>
        <v>0</v>
      </c>
      <c r="T41" s="67">
        <f>SUMIFS('Population ratios'!$D$7:$D$2010,'Population ratios'!$B$7:$B$2010,'Ratio mapping'!T$5,'Population ratios'!$C$7:$C$2010,'Ratio mapping'!$A41)/SUMIFS('Population ratios'!$D$7:$D$2010,'Population ratios'!$C$7:$C$2010,'Ratio mapping'!$A41)</f>
        <v>1</v>
      </c>
      <c r="U41" s="67">
        <f>SUMIFS('Population ratios'!$D$7:$D$2010,'Population ratios'!$B$7:$B$2010,'Ratio mapping'!U$5,'Population ratios'!$C$7:$C$2010,'Ratio mapping'!$A41)/SUMIFS('Population ratios'!$D$7:$D$2010,'Population ratios'!$C$7:$C$2010,'Ratio mapping'!$A41)</f>
        <v>0</v>
      </c>
      <c r="V41" s="67">
        <f>SUMIFS('Population ratios'!$D$7:$D$2010,'Population ratios'!$B$7:$B$2010,'Ratio mapping'!V$5,'Population ratios'!$C$7:$C$2010,'Ratio mapping'!$A41)/SUMIFS('Population ratios'!$D$7:$D$2010,'Population ratios'!$C$7:$C$2010,'Ratio mapping'!$A41)</f>
        <v>0</v>
      </c>
      <c r="W41" s="67">
        <f>SUMIFS('Population ratios'!$D$7:$D$2010,'Population ratios'!$B$7:$B$2010,'Ratio mapping'!W$5,'Population ratios'!$C$7:$C$2010,'Ratio mapping'!$A41)/SUMIFS('Population ratios'!$D$7:$D$2010,'Population ratios'!$C$7:$C$2010,'Ratio mapping'!$A41)</f>
        <v>0</v>
      </c>
      <c r="X41" s="67">
        <f>SUMIFS('Population ratios'!$D$7:$D$2010,'Population ratios'!$B$7:$B$2010,'Ratio mapping'!X$5,'Population ratios'!$C$7:$C$2010,'Ratio mapping'!$A41)/SUMIFS('Population ratios'!$D$7:$D$2010,'Population ratios'!$C$7:$C$2010,'Ratio mapping'!$A41)</f>
        <v>0</v>
      </c>
      <c r="Y41" s="67">
        <f>SUMIFS('Population ratios'!$D$7:$D$2010,'Population ratios'!$B$7:$B$2010,'Ratio mapping'!Y$5,'Population ratios'!$C$7:$C$2010,'Ratio mapping'!$A41)/SUMIFS('Population ratios'!$D$7:$D$2010,'Population ratios'!$C$7:$C$2010,'Ratio mapping'!$A41)</f>
        <v>0</v>
      </c>
      <c r="Z41" s="67">
        <f>SUMIFS('Population ratios'!$D$7:$D$2010,'Population ratios'!$B$7:$B$2010,'Ratio mapping'!Z$5,'Population ratios'!$C$7:$C$2010,'Ratio mapping'!$A41)/SUMIFS('Population ratios'!$D$7:$D$2010,'Population ratios'!$C$7:$C$2010,'Ratio mapping'!$A41)</f>
        <v>0</v>
      </c>
      <c r="AA41" s="67">
        <f>SUMIFS('Population ratios'!$D$7:$D$2010,'Population ratios'!$B$7:$B$2010,'Ratio mapping'!AA$5,'Population ratios'!$C$7:$C$2010,'Ratio mapping'!$A41)/SUMIFS('Population ratios'!$D$7:$D$2010,'Population ratios'!$C$7:$C$2010,'Ratio mapping'!$A41)</f>
        <v>0</v>
      </c>
      <c r="AB41" s="67">
        <f>SUMIFS('Population ratios'!$D$7:$D$2010,'Population ratios'!$B$7:$B$2010,'Ratio mapping'!AB$5,'Population ratios'!$C$7:$C$2010,'Ratio mapping'!$A41)/SUMIFS('Population ratios'!$D$7:$D$2010,'Population ratios'!$C$7:$C$2010,'Ratio mapping'!$A41)</f>
        <v>0</v>
      </c>
      <c r="AC41" s="67">
        <f>SUMIFS('Population ratios'!$D$7:$D$2010,'Population ratios'!$B$7:$B$2010,'Ratio mapping'!AC$5,'Population ratios'!$C$7:$C$2010,'Ratio mapping'!$A41)/SUMIFS('Population ratios'!$D$7:$D$2010,'Population ratios'!$C$7:$C$2010,'Ratio mapping'!$A41)</f>
        <v>0</v>
      </c>
      <c r="AD41" s="67">
        <f>SUMIFS('Population ratios'!$D$7:$D$2010,'Population ratios'!$B$7:$B$2010,'Ratio mapping'!AD$5,'Population ratios'!$C$7:$C$2010,'Ratio mapping'!$A41)/SUMIFS('Population ratios'!$D$7:$D$2010,'Population ratios'!$C$7:$C$2010,'Ratio mapping'!$A41)</f>
        <v>0</v>
      </c>
      <c r="AE41" s="67">
        <f>SUMIFS('Population ratios'!$D$7:$D$2010,'Population ratios'!$B$7:$B$2010,'Ratio mapping'!AE$5,'Population ratios'!$C$7:$C$2010,'Ratio mapping'!$A41)/SUMIFS('Population ratios'!$D$7:$D$2010,'Population ratios'!$C$7:$C$2010,'Ratio mapping'!$A41)</f>
        <v>0</v>
      </c>
    </row>
    <row r="42" spans="1:31" x14ac:dyDescent="0.25">
      <c r="A42" s="37" t="s">
        <v>2088</v>
      </c>
      <c r="B42" s="67">
        <f>SUMIFS('Population ratios'!$D$7:$D$2010,'Population ratios'!$B$7:$B$2010,'Ratio mapping'!B$5,'Population ratios'!$C$7:$C$2010,'Ratio mapping'!$A42)/SUMIFS('Population ratios'!$D$7:$D$2010,'Population ratios'!$C$7:$C$2010,'Ratio mapping'!$A42)</f>
        <v>0</v>
      </c>
      <c r="C42" s="67">
        <f>SUMIFS('Population ratios'!$D$7:$D$2010,'Population ratios'!$B$7:$B$2010,'Ratio mapping'!C$5,'Population ratios'!$C$7:$C$2010,'Ratio mapping'!$A42)/SUMIFS('Population ratios'!$D$7:$D$2010,'Population ratios'!$C$7:$C$2010,'Ratio mapping'!$A42)</f>
        <v>0</v>
      </c>
      <c r="D42" s="67">
        <f>SUMIFS('Population ratios'!$D$7:$D$2010,'Population ratios'!$B$7:$B$2010,'Ratio mapping'!D$5,'Population ratios'!$C$7:$C$2010,'Ratio mapping'!$A42)/SUMIFS('Population ratios'!$D$7:$D$2010,'Population ratios'!$C$7:$C$2010,'Ratio mapping'!$A42)</f>
        <v>0</v>
      </c>
      <c r="E42" s="67">
        <f>SUMIFS('Population ratios'!$D$7:$D$2010,'Population ratios'!$B$7:$B$2010,'Ratio mapping'!E$5,'Population ratios'!$C$7:$C$2010,'Ratio mapping'!$A42)/SUMIFS('Population ratios'!$D$7:$D$2010,'Population ratios'!$C$7:$C$2010,'Ratio mapping'!$A42)</f>
        <v>0</v>
      </c>
      <c r="F42" s="67">
        <f>SUMIFS('Population ratios'!$D$7:$D$2010,'Population ratios'!$B$7:$B$2010,'Ratio mapping'!F$5,'Population ratios'!$C$7:$C$2010,'Ratio mapping'!$A42)/SUMIFS('Population ratios'!$D$7:$D$2010,'Population ratios'!$C$7:$C$2010,'Ratio mapping'!$A42)</f>
        <v>0</v>
      </c>
      <c r="G42" s="67">
        <f>SUMIFS('Population ratios'!$D$7:$D$2010,'Population ratios'!$B$7:$B$2010,'Ratio mapping'!G$5,'Population ratios'!$C$7:$C$2010,'Ratio mapping'!$A42)/SUMIFS('Population ratios'!$D$7:$D$2010,'Population ratios'!$C$7:$C$2010,'Ratio mapping'!$A42)</f>
        <v>0</v>
      </c>
      <c r="H42" s="67">
        <f>SUMIFS('Population ratios'!$D$7:$D$2010,'Population ratios'!$B$7:$B$2010,'Ratio mapping'!H$5,'Population ratios'!$C$7:$C$2010,'Ratio mapping'!$A42)/SUMIFS('Population ratios'!$D$7:$D$2010,'Population ratios'!$C$7:$C$2010,'Ratio mapping'!$A42)</f>
        <v>0</v>
      </c>
      <c r="I42" s="67">
        <f>SUMIFS('Population ratios'!$D$7:$D$2010,'Population ratios'!$B$7:$B$2010,'Ratio mapping'!I$5,'Population ratios'!$C$7:$C$2010,'Ratio mapping'!$A42)/SUMIFS('Population ratios'!$D$7:$D$2010,'Population ratios'!$C$7:$C$2010,'Ratio mapping'!$A42)</f>
        <v>0</v>
      </c>
      <c r="J42" s="67">
        <f>SUMIFS('Population ratios'!$D$7:$D$2010,'Population ratios'!$B$7:$B$2010,'Ratio mapping'!J$5,'Population ratios'!$C$7:$C$2010,'Ratio mapping'!$A42)/SUMIFS('Population ratios'!$D$7:$D$2010,'Population ratios'!$C$7:$C$2010,'Ratio mapping'!$A42)</f>
        <v>0</v>
      </c>
      <c r="K42" s="67">
        <f>SUMIFS('Population ratios'!$D$7:$D$2010,'Population ratios'!$B$7:$B$2010,'Ratio mapping'!K$5,'Population ratios'!$C$7:$C$2010,'Ratio mapping'!$A42)/SUMIFS('Population ratios'!$D$7:$D$2010,'Population ratios'!$C$7:$C$2010,'Ratio mapping'!$A42)</f>
        <v>0</v>
      </c>
      <c r="L42" s="67">
        <f>SUMIFS('Population ratios'!$D$7:$D$2010,'Population ratios'!$B$7:$B$2010,'Ratio mapping'!L$5,'Population ratios'!$C$7:$C$2010,'Ratio mapping'!$A42)/SUMIFS('Population ratios'!$D$7:$D$2010,'Population ratios'!$C$7:$C$2010,'Ratio mapping'!$A42)</f>
        <v>0</v>
      </c>
      <c r="M42" s="67">
        <f>SUMIFS('Population ratios'!$D$7:$D$2010,'Population ratios'!$B$7:$B$2010,'Ratio mapping'!M$5,'Population ratios'!$C$7:$C$2010,'Ratio mapping'!$A42)/SUMIFS('Population ratios'!$D$7:$D$2010,'Population ratios'!$C$7:$C$2010,'Ratio mapping'!$A42)</f>
        <v>0</v>
      </c>
      <c r="N42" s="67">
        <f>SUMIFS('Population ratios'!$D$7:$D$2010,'Population ratios'!$B$7:$B$2010,'Ratio mapping'!N$5,'Population ratios'!$C$7:$C$2010,'Ratio mapping'!$A42)/SUMIFS('Population ratios'!$D$7:$D$2010,'Population ratios'!$C$7:$C$2010,'Ratio mapping'!$A42)</f>
        <v>0</v>
      </c>
      <c r="O42" s="67">
        <f>SUMIFS('Population ratios'!$D$7:$D$2010,'Population ratios'!$B$7:$B$2010,'Ratio mapping'!O$5,'Population ratios'!$C$7:$C$2010,'Ratio mapping'!$A42)/SUMIFS('Population ratios'!$D$7:$D$2010,'Population ratios'!$C$7:$C$2010,'Ratio mapping'!$A42)</f>
        <v>0</v>
      </c>
      <c r="P42" s="67">
        <f>SUMIFS('Population ratios'!$D$7:$D$2010,'Population ratios'!$B$7:$B$2010,'Ratio mapping'!P$5,'Population ratios'!$C$7:$C$2010,'Ratio mapping'!$A42)/SUMIFS('Population ratios'!$D$7:$D$2010,'Population ratios'!$C$7:$C$2010,'Ratio mapping'!$A42)</f>
        <v>0</v>
      </c>
      <c r="Q42" s="67">
        <f>SUMIFS('Population ratios'!$D$7:$D$2010,'Population ratios'!$B$7:$B$2010,'Ratio mapping'!Q$5,'Population ratios'!$C$7:$C$2010,'Ratio mapping'!$A42)/SUMIFS('Population ratios'!$D$7:$D$2010,'Population ratios'!$C$7:$C$2010,'Ratio mapping'!$A42)</f>
        <v>0</v>
      </c>
      <c r="R42" s="67">
        <f>SUMIFS('Population ratios'!$D$7:$D$2010,'Population ratios'!$B$7:$B$2010,'Ratio mapping'!R$5,'Population ratios'!$C$7:$C$2010,'Ratio mapping'!$A42)/SUMIFS('Population ratios'!$D$7:$D$2010,'Population ratios'!$C$7:$C$2010,'Ratio mapping'!$A42)</f>
        <v>0</v>
      </c>
      <c r="S42" s="67">
        <f>SUMIFS('Population ratios'!$D$7:$D$2010,'Population ratios'!$B$7:$B$2010,'Ratio mapping'!S$5,'Population ratios'!$C$7:$C$2010,'Ratio mapping'!$A42)/SUMIFS('Population ratios'!$D$7:$D$2010,'Population ratios'!$C$7:$C$2010,'Ratio mapping'!$A42)</f>
        <v>0</v>
      </c>
      <c r="T42" s="67">
        <f>SUMIFS('Population ratios'!$D$7:$D$2010,'Population ratios'!$B$7:$B$2010,'Ratio mapping'!T$5,'Population ratios'!$C$7:$C$2010,'Ratio mapping'!$A42)/SUMIFS('Population ratios'!$D$7:$D$2010,'Population ratios'!$C$7:$C$2010,'Ratio mapping'!$A42)</f>
        <v>0</v>
      </c>
      <c r="U42" s="67">
        <f>SUMIFS('Population ratios'!$D$7:$D$2010,'Population ratios'!$B$7:$B$2010,'Ratio mapping'!U$5,'Population ratios'!$C$7:$C$2010,'Ratio mapping'!$A42)/SUMIFS('Population ratios'!$D$7:$D$2010,'Population ratios'!$C$7:$C$2010,'Ratio mapping'!$A42)</f>
        <v>0</v>
      </c>
      <c r="V42" s="67">
        <f>SUMIFS('Population ratios'!$D$7:$D$2010,'Population ratios'!$B$7:$B$2010,'Ratio mapping'!V$5,'Population ratios'!$C$7:$C$2010,'Ratio mapping'!$A42)/SUMIFS('Population ratios'!$D$7:$D$2010,'Population ratios'!$C$7:$C$2010,'Ratio mapping'!$A42)</f>
        <v>0</v>
      </c>
      <c r="W42" s="67">
        <f>SUMIFS('Population ratios'!$D$7:$D$2010,'Population ratios'!$B$7:$B$2010,'Ratio mapping'!W$5,'Population ratios'!$C$7:$C$2010,'Ratio mapping'!$A42)/SUMIFS('Population ratios'!$D$7:$D$2010,'Population ratios'!$C$7:$C$2010,'Ratio mapping'!$A42)</f>
        <v>0</v>
      </c>
      <c r="X42" s="67">
        <f>SUMIFS('Population ratios'!$D$7:$D$2010,'Population ratios'!$B$7:$B$2010,'Ratio mapping'!X$5,'Population ratios'!$C$7:$C$2010,'Ratio mapping'!$A42)/SUMIFS('Population ratios'!$D$7:$D$2010,'Population ratios'!$C$7:$C$2010,'Ratio mapping'!$A42)</f>
        <v>0</v>
      </c>
      <c r="Y42" s="67">
        <f>SUMIFS('Population ratios'!$D$7:$D$2010,'Population ratios'!$B$7:$B$2010,'Ratio mapping'!Y$5,'Population ratios'!$C$7:$C$2010,'Ratio mapping'!$A42)/SUMIFS('Population ratios'!$D$7:$D$2010,'Population ratios'!$C$7:$C$2010,'Ratio mapping'!$A42)</f>
        <v>0</v>
      </c>
      <c r="Z42" s="67">
        <f>SUMIFS('Population ratios'!$D$7:$D$2010,'Population ratios'!$B$7:$B$2010,'Ratio mapping'!Z$5,'Population ratios'!$C$7:$C$2010,'Ratio mapping'!$A42)/SUMIFS('Population ratios'!$D$7:$D$2010,'Population ratios'!$C$7:$C$2010,'Ratio mapping'!$A42)</f>
        <v>0</v>
      </c>
      <c r="AA42" s="67">
        <f>SUMIFS('Population ratios'!$D$7:$D$2010,'Population ratios'!$B$7:$B$2010,'Ratio mapping'!AA$5,'Population ratios'!$C$7:$C$2010,'Ratio mapping'!$A42)/SUMIFS('Population ratios'!$D$7:$D$2010,'Population ratios'!$C$7:$C$2010,'Ratio mapping'!$A42)</f>
        <v>0</v>
      </c>
      <c r="AB42" s="67">
        <f>SUMIFS('Population ratios'!$D$7:$D$2010,'Population ratios'!$B$7:$B$2010,'Ratio mapping'!AB$5,'Population ratios'!$C$7:$C$2010,'Ratio mapping'!$A42)/SUMIFS('Population ratios'!$D$7:$D$2010,'Population ratios'!$C$7:$C$2010,'Ratio mapping'!$A42)</f>
        <v>0</v>
      </c>
      <c r="AC42" s="67">
        <f>SUMIFS('Population ratios'!$D$7:$D$2010,'Population ratios'!$B$7:$B$2010,'Ratio mapping'!AC$5,'Population ratios'!$C$7:$C$2010,'Ratio mapping'!$A42)/SUMIFS('Population ratios'!$D$7:$D$2010,'Population ratios'!$C$7:$C$2010,'Ratio mapping'!$A42)</f>
        <v>1</v>
      </c>
      <c r="AD42" s="67">
        <f>SUMIFS('Population ratios'!$D$7:$D$2010,'Population ratios'!$B$7:$B$2010,'Ratio mapping'!AD$5,'Population ratios'!$C$7:$C$2010,'Ratio mapping'!$A42)/SUMIFS('Population ratios'!$D$7:$D$2010,'Population ratios'!$C$7:$C$2010,'Ratio mapping'!$A42)</f>
        <v>0</v>
      </c>
      <c r="AE42" s="67">
        <f>SUMIFS('Population ratios'!$D$7:$D$2010,'Population ratios'!$B$7:$B$2010,'Ratio mapping'!AE$5,'Population ratios'!$C$7:$C$2010,'Ratio mapping'!$A42)/SUMIFS('Population ratios'!$D$7:$D$2010,'Population ratios'!$C$7:$C$2010,'Ratio mapping'!$A42)</f>
        <v>0</v>
      </c>
    </row>
    <row r="43" spans="1:31" x14ac:dyDescent="0.25">
      <c r="A43" s="37" t="s">
        <v>2113</v>
      </c>
      <c r="B43" s="67">
        <f>SUMIFS('Population ratios'!$D$7:$D$2010,'Population ratios'!$B$7:$B$2010,'Ratio mapping'!B$5,'Population ratios'!$C$7:$C$2010,'Ratio mapping'!$A43)/SUMIFS('Population ratios'!$D$7:$D$2010,'Population ratios'!$C$7:$C$2010,'Ratio mapping'!$A43)</f>
        <v>0</v>
      </c>
      <c r="C43" s="67">
        <f>SUMIFS('Population ratios'!$D$7:$D$2010,'Population ratios'!$B$7:$B$2010,'Ratio mapping'!C$5,'Population ratios'!$C$7:$C$2010,'Ratio mapping'!$A43)/SUMIFS('Population ratios'!$D$7:$D$2010,'Population ratios'!$C$7:$C$2010,'Ratio mapping'!$A43)</f>
        <v>0.91322530057501305</v>
      </c>
      <c r="D43" s="67">
        <f>SUMIFS('Population ratios'!$D$7:$D$2010,'Population ratios'!$B$7:$B$2010,'Ratio mapping'!D$5,'Population ratios'!$C$7:$C$2010,'Ratio mapping'!$A43)/SUMIFS('Population ratios'!$D$7:$D$2010,'Population ratios'!$C$7:$C$2010,'Ratio mapping'!$A43)</f>
        <v>0</v>
      </c>
      <c r="E43" s="67">
        <f>SUMIFS('Population ratios'!$D$7:$D$2010,'Population ratios'!$B$7:$B$2010,'Ratio mapping'!E$5,'Population ratios'!$C$7:$C$2010,'Ratio mapping'!$A43)/SUMIFS('Population ratios'!$D$7:$D$2010,'Population ratios'!$C$7:$C$2010,'Ratio mapping'!$A43)</f>
        <v>0</v>
      </c>
      <c r="F43" s="67">
        <f>SUMIFS('Population ratios'!$D$7:$D$2010,'Population ratios'!$B$7:$B$2010,'Ratio mapping'!F$5,'Population ratios'!$C$7:$C$2010,'Ratio mapping'!$A43)/SUMIFS('Population ratios'!$D$7:$D$2010,'Population ratios'!$C$7:$C$2010,'Ratio mapping'!$A43)</f>
        <v>0</v>
      </c>
      <c r="G43" s="67">
        <f>SUMIFS('Population ratios'!$D$7:$D$2010,'Population ratios'!$B$7:$B$2010,'Ratio mapping'!G$5,'Population ratios'!$C$7:$C$2010,'Ratio mapping'!$A43)/SUMIFS('Population ratios'!$D$7:$D$2010,'Population ratios'!$C$7:$C$2010,'Ratio mapping'!$A43)</f>
        <v>0</v>
      </c>
      <c r="H43" s="67">
        <f>SUMIFS('Population ratios'!$D$7:$D$2010,'Population ratios'!$B$7:$B$2010,'Ratio mapping'!H$5,'Population ratios'!$C$7:$C$2010,'Ratio mapping'!$A43)/SUMIFS('Population ratios'!$D$7:$D$2010,'Population ratios'!$C$7:$C$2010,'Ratio mapping'!$A43)</f>
        <v>0</v>
      </c>
      <c r="I43" s="67">
        <f>SUMIFS('Population ratios'!$D$7:$D$2010,'Population ratios'!$B$7:$B$2010,'Ratio mapping'!I$5,'Population ratios'!$C$7:$C$2010,'Ratio mapping'!$A43)/SUMIFS('Population ratios'!$D$7:$D$2010,'Population ratios'!$C$7:$C$2010,'Ratio mapping'!$A43)</f>
        <v>0</v>
      </c>
      <c r="J43" s="67">
        <f>SUMIFS('Population ratios'!$D$7:$D$2010,'Population ratios'!$B$7:$B$2010,'Ratio mapping'!J$5,'Population ratios'!$C$7:$C$2010,'Ratio mapping'!$A43)/SUMIFS('Population ratios'!$D$7:$D$2010,'Population ratios'!$C$7:$C$2010,'Ratio mapping'!$A43)</f>
        <v>0</v>
      </c>
      <c r="K43" s="67">
        <f>SUMIFS('Population ratios'!$D$7:$D$2010,'Population ratios'!$B$7:$B$2010,'Ratio mapping'!K$5,'Population ratios'!$C$7:$C$2010,'Ratio mapping'!$A43)/SUMIFS('Population ratios'!$D$7:$D$2010,'Population ratios'!$C$7:$C$2010,'Ratio mapping'!$A43)</f>
        <v>0</v>
      </c>
      <c r="L43" s="67">
        <f>SUMIFS('Population ratios'!$D$7:$D$2010,'Population ratios'!$B$7:$B$2010,'Ratio mapping'!L$5,'Population ratios'!$C$7:$C$2010,'Ratio mapping'!$A43)/SUMIFS('Population ratios'!$D$7:$D$2010,'Population ratios'!$C$7:$C$2010,'Ratio mapping'!$A43)</f>
        <v>0</v>
      </c>
      <c r="M43" s="67">
        <f>SUMIFS('Population ratios'!$D$7:$D$2010,'Population ratios'!$B$7:$B$2010,'Ratio mapping'!M$5,'Population ratios'!$C$7:$C$2010,'Ratio mapping'!$A43)/SUMIFS('Population ratios'!$D$7:$D$2010,'Population ratios'!$C$7:$C$2010,'Ratio mapping'!$A43)</f>
        <v>0</v>
      </c>
      <c r="N43" s="67">
        <f>SUMIFS('Population ratios'!$D$7:$D$2010,'Population ratios'!$B$7:$B$2010,'Ratio mapping'!N$5,'Population ratios'!$C$7:$C$2010,'Ratio mapping'!$A43)/SUMIFS('Population ratios'!$D$7:$D$2010,'Population ratios'!$C$7:$C$2010,'Ratio mapping'!$A43)</f>
        <v>0</v>
      </c>
      <c r="O43" s="67">
        <f>SUMIFS('Population ratios'!$D$7:$D$2010,'Population ratios'!$B$7:$B$2010,'Ratio mapping'!O$5,'Population ratios'!$C$7:$C$2010,'Ratio mapping'!$A43)/SUMIFS('Population ratios'!$D$7:$D$2010,'Population ratios'!$C$7:$C$2010,'Ratio mapping'!$A43)</f>
        <v>0</v>
      </c>
      <c r="P43" s="67">
        <f>SUMIFS('Population ratios'!$D$7:$D$2010,'Population ratios'!$B$7:$B$2010,'Ratio mapping'!P$5,'Population ratios'!$C$7:$C$2010,'Ratio mapping'!$A43)/SUMIFS('Population ratios'!$D$7:$D$2010,'Population ratios'!$C$7:$C$2010,'Ratio mapping'!$A43)</f>
        <v>0</v>
      </c>
      <c r="Q43" s="67">
        <f>SUMIFS('Population ratios'!$D$7:$D$2010,'Population ratios'!$B$7:$B$2010,'Ratio mapping'!Q$5,'Population ratios'!$C$7:$C$2010,'Ratio mapping'!$A43)/SUMIFS('Population ratios'!$D$7:$D$2010,'Population ratios'!$C$7:$C$2010,'Ratio mapping'!$A43)</f>
        <v>0</v>
      </c>
      <c r="R43" s="67">
        <f>SUMIFS('Population ratios'!$D$7:$D$2010,'Population ratios'!$B$7:$B$2010,'Ratio mapping'!R$5,'Population ratios'!$C$7:$C$2010,'Ratio mapping'!$A43)/SUMIFS('Population ratios'!$D$7:$D$2010,'Population ratios'!$C$7:$C$2010,'Ratio mapping'!$A43)</f>
        <v>0</v>
      </c>
      <c r="S43" s="67">
        <f>SUMIFS('Population ratios'!$D$7:$D$2010,'Population ratios'!$B$7:$B$2010,'Ratio mapping'!S$5,'Population ratios'!$C$7:$C$2010,'Ratio mapping'!$A43)/SUMIFS('Population ratios'!$D$7:$D$2010,'Population ratios'!$C$7:$C$2010,'Ratio mapping'!$A43)</f>
        <v>8.6774699424986931E-2</v>
      </c>
      <c r="T43" s="67">
        <f>SUMIFS('Population ratios'!$D$7:$D$2010,'Population ratios'!$B$7:$B$2010,'Ratio mapping'!T$5,'Population ratios'!$C$7:$C$2010,'Ratio mapping'!$A43)/SUMIFS('Population ratios'!$D$7:$D$2010,'Population ratios'!$C$7:$C$2010,'Ratio mapping'!$A43)</f>
        <v>0</v>
      </c>
      <c r="U43" s="67">
        <f>SUMIFS('Population ratios'!$D$7:$D$2010,'Population ratios'!$B$7:$B$2010,'Ratio mapping'!U$5,'Population ratios'!$C$7:$C$2010,'Ratio mapping'!$A43)/SUMIFS('Population ratios'!$D$7:$D$2010,'Population ratios'!$C$7:$C$2010,'Ratio mapping'!$A43)</f>
        <v>0</v>
      </c>
      <c r="V43" s="67">
        <f>SUMIFS('Population ratios'!$D$7:$D$2010,'Population ratios'!$B$7:$B$2010,'Ratio mapping'!V$5,'Population ratios'!$C$7:$C$2010,'Ratio mapping'!$A43)/SUMIFS('Population ratios'!$D$7:$D$2010,'Population ratios'!$C$7:$C$2010,'Ratio mapping'!$A43)</f>
        <v>0</v>
      </c>
      <c r="W43" s="67">
        <f>SUMIFS('Population ratios'!$D$7:$D$2010,'Population ratios'!$B$7:$B$2010,'Ratio mapping'!W$5,'Population ratios'!$C$7:$C$2010,'Ratio mapping'!$A43)/SUMIFS('Population ratios'!$D$7:$D$2010,'Population ratios'!$C$7:$C$2010,'Ratio mapping'!$A43)</f>
        <v>0</v>
      </c>
      <c r="X43" s="67">
        <f>SUMIFS('Population ratios'!$D$7:$D$2010,'Population ratios'!$B$7:$B$2010,'Ratio mapping'!X$5,'Population ratios'!$C$7:$C$2010,'Ratio mapping'!$A43)/SUMIFS('Population ratios'!$D$7:$D$2010,'Population ratios'!$C$7:$C$2010,'Ratio mapping'!$A43)</f>
        <v>0</v>
      </c>
      <c r="Y43" s="67">
        <f>SUMIFS('Population ratios'!$D$7:$D$2010,'Population ratios'!$B$7:$B$2010,'Ratio mapping'!Y$5,'Population ratios'!$C$7:$C$2010,'Ratio mapping'!$A43)/SUMIFS('Population ratios'!$D$7:$D$2010,'Population ratios'!$C$7:$C$2010,'Ratio mapping'!$A43)</f>
        <v>0</v>
      </c>
      <c r="Z43" s="67">
        <f>SUMIFS('Population ratios'!$D$7:$D$2010,'Population ratios'!$B$7:$B$2010,'Ratio mapping'!Z$5,'Population ratios'!$C$7:$C$2010,'Ratio mapping'!$A43)/SUMIFS('Population ratios'!$D$7:$D$2010,'Population ratios'!$C$7:$C$2010,'Ratio mapping'!$A43)</f>
        <v>0</v>
      </c>
      <c r="AA43" s="67">
        <f>SUMIFS('Population ratios'!$D$7:$D$2010,'Population ratios'!$B$7:$B$2010,'Ratio mapping'!AA$5,'Population ratios'!$C$7:$C$2010,'Ratio mapping'!$A43)/SUMIFS('Population ratios'!$D$7:$D$2010,'Population ratios'!$C$7:$C$2010,'Ratio mapping'!$A43)</f>
        <v>0</v>
      </c>
      <c r="AB43" s="67">
        <f>SUMIFS('Population ratios'!$D$7:$D$2010,'Population ratios'!$B$7:$B$2010,'Ratio mapping'!AB$5,'Population ratios'!$C$7:$C$2010,'Ratio mapping'!$A43)/SUMIFS('Population ratios'!$D$7:$D$2010,'Population ratios'!$C$7:$C$2010,'Ratio mapping'!$A43)</f>
        <v>0</v>
      </c>
      <c r="AC43" s="67">
        <f>SUMIFS('Population ratios'!$D$7:$D$2010,'Population ratios'!$B$7:$B$2010,'Ratio mapping'!AC$5,'Population ratios'!$C$7:$C$2010,'Ratio mapping'!$A43)/SUMIFS('Population ratios'!$D$7:$D$2010,'Population ratios'!$C$7:$C$2010,'Ratio mapping'!$A43)</f>
        <v>0</v>
      </c>
      <c r="AD43" s="67">
        <f>SUMIFS('Population ratios'!$D$7:$D$2010,'Population ratios'!$B$7:$B$2010,'Ratio mapping'!AD$5,'Population ratios'!$C$7:$C$2010,'Ratio mapping'!$A43)/SUMIFS('Population ratios'!$D$7:$D$2010,'Population ratios'!$C$7:$C$2010,'Ratio mapping'!$A43)</f>
        <v>0</v>
      </c>
      <c r="AE43" s="67">
        <f>SUMIFS('Population ratios'!$D$7:$D$2010,'Population ratios'!$B$7:$B$2010,'Ratio mapping'!AE$5,'Population ratios'!$C$7:$C$2010,'Ratio mapping'!$A43)/SUMIFS('Population ratios'!$D$7:$D$2010,'Population ratios'!$C$7:$C$2010,'Ratio mapping'!$A43)</f>
        <v>0</v>
      </c>
    </row>
    <row r="44" spans="1:31" x14ac:dyDescent="0.25">
      <c r="A44" s="37" t="s">
        <v>2082</v>
      </c>
      <c r="B44" s="67">
        <f>SUMIFS('Population ratios'!$D$7:$D$2010,'Population ratios'!$B$7:$B$2010,'Ratio mapping'!B$5,'Population ratios'!$C$7:$C$2010,'Ratio mapping'!$A44)/SUMIFS('Population ratios'!$D$7:$D$2010,'Population ratios'!$C$7:$C$2010,'Ratio mapping'!$A44)</f>
        <v>0</v>
      </c>
      <c r="C44" s="67">
        <f>SUMIFS('Population ratios'!$D$7:$D$2010,'Population ratios'!$B$7:$B$2010,'Ratio mapping'!C$5,'Population ratios'!$C$7:$C$2010,'Ratio mapping'!$A44)/SUMIFS('Population ratios'!$D$7:$D$2010,'Population ratios'!$C$7:$C$2010,'Ratio mapping'!$A44)</f>
        <v>0</v>
      </c>
      <c r="D44" s="67">
        <f>SUMIFS('Population ratios'!$D$7:$D$2010,'Population ratios'!$B$7:$B$2010,'Ratio mapping'!D$5,'Population ratios'!$C$7:$C$2010,'Ratio mapping'!$A44)/SUMIFS('Population ratios'!$D$7:$D$2010,'Population ratios'!$C$7:$C$2010,'Ratio mapping'!$A44)</f>
        <v>0</v>
      </c>
      <c r="E44" s="67">
        <f>SUMIFS('Population ratios'!$D$7:$D$2010,'Population ratios'!$B$7:$B$2010,'Ratio mapping'!E$5,'Population ratios'!$C$7:$C$2010,'Ratio mapping'!$A44)/SUMIFS('Population ratios'!$D$7:$D$2010,'Population ratios'!$C$7:$C$2010,'Ratio mapping'!$A44)</f>
        <v>0</v>
      </c>
      <c r="F44" s="67">
        <f>SUMIFS('Population ratios'!$D$7:$D$2010,'Population ratios'!$B$7:$B$2010,'Ratio mapping'!F$5,'Population ratios'!$C$7:$C$2010,'Ratio mapping'!$A44)/SUMIFS('Population ratios'!$D$7:$D$2010,'Population ratios'!$C$7:$C$2010,'Ratio mapping'!$A44)</f>
        <v>0</v>
      </c>
      <c r="G44" s="67">
        <f>SUMIFS('Population ratios'!$D$7:$D$2010,'Population ratios'!$B$7:$B$2010,'Ratio mapping'!G$5,'Population ratios'!$C$7:$C$2010,'Ratio mapping'!$A44)/SUMIFS('Population ratios'!$D$7:$D$2010,'Population ratios'!$C$7:$C$2010,'Ratio mapping'!$A44)</f>
        <v>0</v>
      </c>
      <c r="H44" s="67">
        <f>SUMIFS('Population ratios'!$D$7:$D$2010,'Population ratios'!$B$7:$B$2010,'Ratio mapping'!H$5,'Population ratios'!$C$7:$C$2010,'Ratio mapping'!$A44)/SUMIFS('Population ratios'!$D$7:$D$2010,'Population ratios'!$C$7:$C$2010,'Ratio mapping'!$A44)</f>
        <v>0</v>
      </c>
      <c r="I44" s="67">
        <f>SUMIFS('Population ratios'!$D$7:$D$2010,'Population ratios'!$B$7:$B$2010,'Ratio mapping'!I$5,'Population ratios'!$C$7:$C$2010,'Ratio mapping'!$A44)/SUMIFS('Population ratios'!$D$7:$D$2010,'Population ratios'!$C$7:$C$2010,'Ratio mapping'!$A44)</f>
        <v>0</v>
      </c>
      <c r="J44" s="67">
        <f>SUMIFS('Population ratios'!$D$7:$D$2010,'Population ratios'!$B$7:$B$2010,'Ratio mapping'!J$5,'Population ratios'!$C$7:$C$2010,'Ratio mapping'!$A44)/SUMIFS('Population ratios'!$D$7:$D$2010,'Population ratios'!$C$7:$C$2010,'Ratio mapping'!$A44)</f>
        <v>0</v>
      </c>
      <c r="K44" s="67">
        <f>SUMIFS('Population ratios'!$D$7:$D$2010,'Population ratios'!$B$7:$B$2010,'Ratio mapping'!K$5,'Population ratios'!$C$7:$C$2010,'Ratio mapping'!$A44)/SUMIFS('Population ratios'!$D$7:$D$2010,'Population ratios'!$C$7:$C$2010,'Ratio mapping'!$A44)</f>
        <v>0</v>
      </c>
      <c r="L44" s="67">
        <f>SUMIFS('Population ratios'!$D$7:$D$2010,'Population ratios'!$B$7:$B$2010,'Ratio mapping'!L$5,'Population ratios'!$C$7:$C$2010,'Ratio mapping'!$A44)/SUMIFS('Population ratios'!$D$7:$D$2010,'Population ratios'!$C$7:$C$2010,'Ratio mapping'!$A44)</f>
        <v>0</v>
      </c>
      <c r="M44" s="67">
        <f>SUMIFS('Population ratios'!$D$7:$D$2010,'Population ratios'!$B$7:$B$2010,'Ratio mapping'!M$5,'Population ratios'!$C$7:$C$2010,'Ratio mapping'!$A44)/SUMIFS('Population ratios'!$D$7:$D$2010,'Population ratios'!$C$7:$C$2010,'Ratio mapping'!$A44)</f>
        <v>0</v>
      </c>
      <c r="N44" s="67">
        <f>SUMIFS('Population ratios'!$D$7:$D$2010,'Population ratios'!$B$7:$B$2010,'Ratio mapping'!N$5,'Population ratios'!$C$7:$C$2010,'Ratio mapping'!$A44)/SUMIFS('Population ratios'!$D$7:$D$2010,'Population ratios'!$C$7:$C$2010,'Ratio mapping'!$A44)</f>
        <v>0</v>
      </c>
      <c r="O44" s="67">
        <f>SUMIFS('Population ratios'!$D$7:$D$2010,'Population ratios'!$B$7:$B$2010,'Ratio mapping'!O$5,'Population ratios'!$C$7:$C$2010,'Ratio mapping'!$A44)/SUMIFS('Population ratios'!$D$7:$D$2010,'Population ratios'!$C$7:$C$2010,'Ratio mapping'!$A44)</f>
        <v>0</v>
      </c>
      <c r="P44" s="67">
        <f>SUMIFS('Population ratios'!$D$7:$D$2010,'Population ratios'!$B$7:$B$2010,'Ratio mapping'!P$5,'Population ratios'!$C$7:$C$2010,'Ratio mapping'!$A44)/SUMIFS('Population ratios'!$D$7:$D$2010,'Population ratios'!$C$7:$C$2010,'Ratio mapping'!$A44)</f>
        <v>0</v>
      </c>
      <c r="Q44" s="67">
        <f>SUMIFS('Population ratios'!$D$7:$D$2010,'Population ratios'!$B$7:$B$2010,'Ratio mapping'!Q$5,'Population ratios'!$C$7:$C$2010,'Ratio mapping'!$A44)/SUMIFS('Population ratios'!$D$7:$D$2010,'Population ratios'!$C$7:$C$2010,'Ratio mapping'!$A44)</f>
        <v>0</v>
      </c>
      <c r="R44" s="67">
        <f>SUMIFS('Population ratios'!$D$7:$D$2010,'Population ratios'!$B$7:$B$2010,'Ratio mapping'!R$5,'Population ratios'!$C$7:$C$2010,'Ratio mapping'!$A44)/SUMIFS('Population ratios'!$D$7:$D$2010,'Population ratios'!$C$7:$C$2010,'Ratio mapping'!$A44)</f>
        <v>0</v>
      </c>
      <c r="S44" s="67">
        <f>SUMIFS('Population ratios'!$D$7:$D$2010,'Population ratios'!$B$7:$B$2010,'Ratio mapping'!S$5,'Population ratios'!$C$7:$C$2010,'Ratio mapping'!$A44)/SUMIFS('Population ratios'!$D$7:$D$2010,'Population ratios'!$C$7:$C$2010,'Ratio mapping'!$A44)</f>
        <v>0</v>
      </c>
      <c r="T44" s="67">
        <f>SUMIFS('Population ratios'!$D$7:$D$2010,'Population ratios'!$B$7:$B$2010,'Ratio mapping'!T$5,'Population ratios'!$C$7:$C$2010,'Ratio mapping'!$A44)/SUMIFS('Population ratios'!$D$7:$D$2010,'Population ratios'!$C$7:$C$2010,'Ratio mapping'!$A44)</f>
        <v>1</v>
      </c>
      <c r="U44" s="67">
        <f>SUMIFS('Population ratios'!$D$7:$D$2010,'Population ratios'!$B$7:$B$2010,'Ratio mapping'!U$5,'Population ratios'!$C$7:$C$2010,'Ratio mapping'!$A44)/SUMIFS('Population ratios'!$D$7:$D$2010,'Population ratios'!$C$7:$C$2010,'Ratio mapping'!$A44)</f>
        <v>0</v>
      </c>
      <c r="V44" s="67">
        <f>SUMIFS('Population ratios'!$D$7:$D$2010,'Population ratios'!$B$7:$B$2010,'Ratio mapping'!V$5,'Population ratios'!$C$7:$C$2010,'Ratio mapping'!$A44)/SUMIFS('Population ratios'!$D$7:$D$2010,'Population ratios'!$C$7:$C$2010,'Ratio mapping'!$A44)</f>
        <v>0</v>
      </c>
      <c r="W44" s="67">
        <f>SUMIFS('Population ratios'!$D$7:$D$2010,'Population ratios'!$B$7:$B$2010,'Ratio mapping'!W$5,'Population ratios'!$C$7:$C$2010,'Ratio mapping'!$A44)/SUMIFS('Population ratios'!$D$7:$D$2010,'Population ratios'!$C$7:$C$2010,'Ratio mapping'!$A44)</f>
        <v>0</v>
      </c>
      <c r="X44" s="67">
        <f>SUMIFS('Population ratios'!$D$7:$D$2010,'Population ratios'!$B$7:$B$2010,'Ratio mapping'!X$5,'Population ratios'!$C$7:$C$2010,'Ratio mapping'!$A44)/SUMIFS('Population ratios'!$D$7:$D$2010,'Population ratios'!$C$7:$C$2010,'Ratio mapping'!$A44)</f>
        <v>0</v>
      </c>
      <c r="Y44" s="67">
        <f>SUMIFS('Population ratios'!$D$7:$D$2010,'Population ratios'!$B$7:$B$2010,'Ratio mapping'!Y$5,'Population ratios'!$C$7:$C$2010,'Ratio mapping'!$A44)/SUMIFS('Population ratios'!$D$7:$D$2010,'Population ratios'!$C$7:$C$2010,'Ratio mapping'!$A44)</f>
        <v>0</v>
      </c>
      <c r="Z44" s="67">
        <f>SUMIFS('Population ratios'!$D$7:$D$2010,'Population ratios'!$B$7:$B$2010,'Ratio mapping'!Z$5,'Population ratios'!$C$7:$C$2010,'Ratio mapping'!$A44)/SUMIFS('Population ratios'!$D$7:$D$2010,'Population ratios'!$C$7:$C$2010,'Ratio mapping'!$A44)</f>
        <v>0</v>
      </c>
      <c r="AA44" s="67">
        <f>SUMIFS('Population ratios'!$D$7:$D$2010,'Population ratios'!$B$7:$B$2010,'Ratio mapping'!AA$5,'Population ratios'!$C$7:$C$2010,'Ratio mapping'!$A44)/SUMIFS('Population ratios'!$D$7:$D$2010,'Population ratios'!$C$7:$C$2010,'Ratio mapping'!$A44)</f>
        <v>0</v>
      </c>
      <c r="AB44" s="67">
        <f>SUMIFS('Population ratios'!$D$7:$D$2010,'Population ratios'!$B$7:$B$2010,'Ratio mapping'!AB$5,'Population ratios'!$C$7:$C$2010,'Ratio mapping'!$A44)/SUMIFS('Population ratios'!$D$7:$D$2010,'Population ratios'!$C$7:$C$2010,'Ratio mapping'!$A44)</f>
        <v>0</v>
      </c>
      <c r="AC44" s="67">
        <f>SUMIFS('Population ratios'!$D$7:$D$2010,'Population ratios'!$B$7:$B$2010,'Ratio mapping'!AC$5,'Population ratios'!$C$7:$C$2010,'Ratio mapping'!$A44)/SUMIFS('Population ratios'!$D$7:$D$2010,'Population ratios'!$C$7:$C$2010,'Ratio mapping'!$A44)</f>
        <v>0</v>
      </c>
      <c r="AD44" s="67">
        <f>SUMIFS('Population ratios'!$D$7:$D$2010,'Population ratios'!$B$7:$B$2010,'Ratio mapping'!AD$5,'Population ratios'!$C$7:$C$2010,'Ratio mapping'!$A44)/SUMIFS('Population ratios'!$D$7:$D$2010,'Population ratios'!$C$7:$C$2010,'Ratio mapping'!$A44)</f>
        <v>0</v>
      </c>
      <c r="AE44" s="67">
        <f>SUMIFS('Population ratios'!$D$7:$D$2010,'Population ratios'!$B$7:$B$2010,'Ratio mapping'!AE$5,'Population ratios'!$C$7:$C$2010,'Ratio mapping'!$A44)/SUMIFS('Population ratios'!$D$7:$D$2010,'Population ratios'!$C$7:$C$2010,'Ratio mapping'!$A44)</f>
        <v>0</v>
      </c>
    </row>
    <row r="45" spans="1:31" x14ac:dyDescent="0.25">
      <c r="A45" s="37" t="s">
        <v>2068</v>
      </c>
      <c r="B45" s="67">
        <f>SUMIFS('Population ratios'!$D$7:$D$2010,'Population ratios'!$B$7:$B$2010,'Ratio mapping'!B$5,'Population ratios'!$C$7:$C$2010,'Ratio mapping'!$A45)/SUMIFS('Population ratios'!$D$7:$D$2010,'Population ratios'!$C$7:$C$2010,'Ratio mapping'!$A45)</f>
        <v>0</v>
      </c>
      <c r="C45" s="67">
        <f>SUMIFS('Population ratios'!$D$7:$D$2010,'Population ratios'!$B$7:$B$2010,'Ratio mapping'!C$5,'Population ratios'!$C$7:$C$2010,'Ratio mapping'!$A45)/SUMIFS('Population ratios'!$D$7:$D$2010,'Population ratios'!$C$7:$C$2010,'Ratio mapping'!$A45)</f>
        <v>0</v>
      </c>
      <c r="D45" s="67">
        <f>SUMIFS('Population ratios'!$D$7:$D$2010,'Population ratios'!$B$7:$B$2010,'Ratio mapping'!D$5,'Population ratios'!$C$7:$C$2010,'Ratio mapping'!$A45)/SUMIFS('Population ratios'!$D$7:$D$2010,'Population ratios'!$C$7:$C$2010,'Ratio mapping'!$A45)</f>
        <v>0</v>
      </c>
      <c r="E45" s="67">
        <f>SUMIFS('Population ratios'!$D$7:$D$2010,'Population ratios'!$B$7:$B$2010,'Ratio mapping'!E$5,'Population ratios'!$C$7:$C$2010,'Ratio mapping'!$A45)/SUMIFS('Population ratios'!$D$7:$D$2010,'Population ratios'!$C$7:$C$2010,'Ratio mapping'!$A45)</f>
        <v>0</v>
      </c>
      <c r="F45" s="67">
        <f>SUMIFS('Population ratios'!$D$7:$D$2010,'Population ratios'!$B$7:$B$2010,'Ratio mapping'!F$5,'Population ratios'!$C$7:$C$2010,'Ratio mapping'!$A45)/SUMIFS('Population ratios'!$D$7:$D$2010,'Population ratios'!$C$7:$C$2010,'Ratio mapping'!$A45)</f>
        <v>0</v>
      </c>
      <c r="G45" s="67">
        <f>SUMIFS('Population ratios'!$D$7:$D$2010,'Population ratios'!$B$7:$B$2010,'Ratio mapping'!G$5,'Population ratios'!$C$7:$C$2010,'Ratio mapping'!$A45)/SUMIFS('Population ratios'!$D$7:$D$2010,'Population ratios'!$C$7:$C$2010,'Ratio mapping'!$A45)</f>
        <v>0</v>
      </c>
      <c r="H45" s="67">
        <f>SUMIFS('Population ratios'!$D$7:$D$2010,'Population ratios'!$B$7:$B$2010,'Ratio mapping'!H$5,'Population ratios'!$C$7:$C$2010,'Ratio mapping'!$A45)/SUMIFS('Population ratios'!$D$7:$D$2010,'Population ratios'!$C$7:$C$2010,'Ratio mapping'!$A45)</f>
        <v>0</v>
      </c>
      <c r="I45" s="67">
        <f>SUMIFS('Population ratios'!$D$7:$D$2010,'Population ratios'!$B$7:$B$2010,'Ratio mapping'!I$5,'Population ratios'!$C$7:$C$2010,'Ratio mapping'!$A45)/SUMIFS('Population ratios'!$D$7:$D$2010,'Population ratios'!$C$7:$C$2010,'Ratio mapping'!$A45)</f>
        <v>0</v>
      </c>
      <c r="J45" s="67">
        <f>SUMIFS('Population ratios'!$D$7:$D$2010,'Population ratios'!$B$7:$B$2010,'Ratio mapping'!J$5,'Population ratios'!$C$7:$C$2010,'Ratio mapping'!$A45)/SUMIFS('Population ratios'!$D$7:$D$2010,'Population ratios'!$C$7:$C$2010,'Ratio mapping'!$A45)</f>
        <v>0</v>
      </c>
      <c r="K45" s="67">
        <f>SUMIFS('Population ratios'!$D$7:$D$2010,'Population ratios'!$B$7:$B$2010,'Ratio mapping'!K$5,'Population ratios'!$C$7:$C$2010,'Ratio mapping'!$A45)/SUMIFS('Population ratios'!$D$7:$D$2010,'Population ratios'!$C$7:$C$2010,'Ratio mapping'!$A45)</f>
        <v>5.9888579387186629E-3</v>
      </c>
      <c r="L45" s="67">
        <f>SUMIFS('Population ratios'!$D$7:$D$2010,'Population ratios'!$B$7:$B$2010,'Ratio mapping'!L$5,'Population ratios'!$C$7:$C$2010,'Ratio mapping'!$A45)/SUMIFS('Population ratios'!$D$7:$D$2010,'Population ratios'!$C$7:$C$2010,'Ratio mapping'!$A45)</f>
        <v>0</v>
      </c>
      <c r="M45" s="67">
        <f>SUMIFS('Population ratios'!$D$7:$D$2010,'Population ratios'!$B$7:$B$2010,'Ratio mapping'!M$5,'Population ratios'!$C$7:$C$2010,'Ratio mapping'!$A45)/SUMIFS('Population ratios'!$D$7:$D$2010,'Population ratios'!$C$7:$C$2010,'Ratio mapping'!$A45)</f>
        <v>0</v>
      </c>
      <c r="N45" s="67">
        <f>SUMIFS('Population ratios'!$D$7:$D$2010,'Population ratios'!$B$7:$B$2010,'Ratio mapping'!N$5,'Population ratios'!$C$7:$C$2010,'Ratio mapping'!$A45)/SUMIFS('Population ratios'!$D$7:$D$2010,'Population ratios'!$C$7:$C$2010,'Ratio mapping'!$A45)</f>
        <v>0</v>
      </c>
      <c r="O45" s="67">
        <f>SUMIFS('Population ratios'!$D$7:$D$2010,'Population ratios'!$B$7:$B$2010,'Ratio mapping'!O$5,'Population ratios'!$C$7:$C$2010,'Ratio mapping'!$A45)/SUMIFS('Population ratios'!$D$7:$D$2010,'Population ratios'!$C$7:$C$2010,'Ratio mapping'!$A45)</f>
        <v>0</v>
      </c>
      <c r="P45" s="67">
        <f>SUMIFS('Population ratios'!$D$7:$D$2010,'Population ratios'!$B$7:$B$2010,'Ratio mapping'!P$5,'Population ratios'!$C$7:$C$2010,'Ratio mapping'!$A45)/SUMIFS('Population ratios'!$D$7:$D$2010,'Population ratios'!$C$7:$C$2010,'Ratio mapping'!$A45)</f>
        <v>0</v>
      </c>
      <c r="Q45" s="67">
        <f>SUMIFS('Population ratios'!$D$7:$D$2010,'Population ratios'!$B$7:$B$2010,'Ratio mapping'!Q$5,'Population ratios'!$C$7:$C$2010,'Ratio mapping'!$A45)/SUMIFS('Population ratios'!$D$7:$D$2010,'Population ratios'!$C$7:$C$2010,'Ratio mapping'!$A45)</f>
        <v>0</v>
      </c>
      <c r="R45" s="67">
        <f>SUMIFS('Population ratios'!$D$7:$D$2010,'Population ratios'!$B$7:$B$2010,'Ratio mapping'!R$5,'Population ratios'!$C$7:$C$2010,'Ratio mapping'!$A45)/SUMIFS('Population ratios'!$D$7:$D$2010,'Population ratios'!$C$7:$C$2010,'Ratio mapping'!$A45)</f>
        <v>0</v>
      </c>
      <c r="S45" s="67">
        <f>SUMIFS('Population ratios'!$D$7:$D$2010,'Population ratios'!$B$7:$B$2010,'Ratio mapping'!S$5,'Population ratios'!$C$7:$C$2010,'Ratio mapping'!$A45)/SUMIFS('Population ratios'!$D$7:$D$2010,'Population ratios'!$C$7:$C$2010,'Ratio mapping'!$A45)</f>
        <v>0</v>
      </c>
      <c r="T45" s="67">
        <f>SUMIFS('Population ratios'!$D$7:$D$2010,'Population ratios'!$B$7:$B$2010,'Ratio mapping'!T$5,'Population ratios'!$C$7:$C$2010,'Ratio mapping'!$A45)/SUMIFS('Population ratios'!$D$7:$D$2010,'Population ratios'!$C$7:$C$2010,'Ratio mapping'!$A45)</f>
        <v>0</v>
      </c>
      <c r="U45" s="67">
        <f>SUMIFS('Population ratios'!$D$7:$D$2010,'Population ratios'!$B$7:$B$2010,'Ratio mapping'!U$5,'Population ratios'!$C$7:$C$2010,'Ratio mapping'!$A45)/SUMIFS('Population ratios'!$D$7:$D$2010,'Population ratios'!$C$7:$C$2010,'Ratio mapping'!$A45)</f>
        <v>0</v>
      </c>
      <c r="V45" s="67">
        <f>SUMIFS('Population ratios'!$D$7:$D$2010,'Population ratios'!$B$7:$B$2010,'Ratio mapping'!V$5,'Population ratios'!$C$7:$C$2010,'Ratio mapping'!$A45)/SUMIFS('Population ratios'!$D$7:$D$2010,'Population ratios'!$C$7:$C$2010,'Ratio mapping'!$A45)</f>
        <v>0</v>
      </c>
      <c r="W45" s="67">
        <f>SUMIFS('Population ratios'!$D$7:$D$2010,'Population ratios'!$B$7:$B$2010,'Ratio mapping'!W$5,'Population ratios'!$C$7:$C$2010,'Ratio mapping'!$A45)/SUMIFS('Population ratios'!$D$7:$D$2010,'Population ratios'!$C$7:$C$2010,'Ratio mapping'!$A45)</f>
        <v>0</v>
      </c>
      <c r="X45" s="67">
        <f>SUMIFS('Population ratios'!$D$7:$D$2010,'Population ratios'!$B$7:$B$2010,'Ratio mapping'!X$5,'Population ratios'!$C$7:$C$2010,'Ratio mapping'!$A45)/SUMIFS('Population ratios'!$D$7:$D$2010,'Population ratios'!$C$7:$C$2010,'Ratio mapping'!$A45)</f>
        <v>0</v>
      </c>
      <c r="Y45" s="67">
        <f>SUMIFS('Population ratios'!$D$7:$D$2010,'Population ratios'!$B$7:$B$2010,'Ratio mapping'!Y$5,'Population ratios'!$C$7:$C$2010,'Ratio mapping'!$A45)/SUMIFS('Population ratios'!$D$7:$D$2010,'Population ratios'!$C$7:$C$2010,'Ratio mapping'!$A45)</f>
        <v>0.99401114206128138</v>
      </c>
      <c r="Z45" s="67">
        <f>SUMIFS('Population ratios'!$D$7:$D$2010,'Population ratios'!$B$7:$B$2010,'Ratio mapping'!Z$5,'Population ratios'!$C$7:$C$2010,'Ratio mapping'!$A45)/SUMIFS('Population ratios'!$D$7:$D$2010,'Population ratios'!$C$7:$C$2010,'Ratio mapping'!$A45)</f>
        <v>0</v>
      </c>
      <c r="AA45" s="67">
        <f>SUMIFS('Population ratios'!$D$7:$D$2010,'Population ratios'!$B$7:$B$2010,'Ratio mapping'!AA$5,'Population ratios'!$C$7:$C$2010,'Ratio mapping'!$A45)/SUMIFS('Population ratios'!$D$7:$D$2010,'Population ratios'!$C$7:$C$2010,'Ratio mapping'!$A45)</f>
        <v>0</v>
      </c>
      <c r="AB45" s="67">
        <f>SUMIFS('Population ratios'!$D$7:$D$2010,'Population ratios'!$B$7:$B$2010,'Ratio mapping'!AB$5,'Population ratios'!$C$7:$C$2010,'Ratio mapping'!$A45)/SUMIFS('Population ratios'!$D$7:$D$2010,'Population ratios'!$C$7:$C$2010,'Ratio mapping'!$A45)</f>
        <v>0</v>
      </c>
      <c r="AC45" s="67">
        <f>SUMIFS('Population ratios'!$D$7:$D$2010,'Population ratios'!$B$7:$B$2010,'Ratio mapping'!AC$5,'Population ratios'!$C$7:$C$2010,'Ratio mapping'!$A45)/SUMIFS('Population ratios'!$D$7:$D$2010,'Population ratios'!$C$7:$C$2010,'Ratio mapping'!$A45)</f>
        <v>0</v>
      </c>
      <c r="AD45" s="67">
        <f>SUMIFS('Population ratios'!$D$7:$D$2010,'Population ratios'!$B$7:$B$2010,'Ratio mapping'!AD$5,'Population ratios'!$C$7:$C$2010,'Ratio mapping'!$A45)/SUMIFS('Population ratios'!$D$7:$D$2010,'Population ratios'!$C$7:$C$2010,'Ratio mapping'!$A45)</f>
        <v>0</v>
      </c>
      <c r="AE45" s="67">
        <f>SUMIFS('Population ratios'!$D$7:$D$2010,'Population ratios'!$B$7:$B$2010,'Ratio mapping'!AE$5,'Population ratios'!$C$7:$C$2010,'Ratio mapping'!$A45)/SUMIFS('Population ratios'!$D$7:$D$2010,'Population ratios'!$C$7:$C$2010,'Ratio mapping'!$A45)</f>
        <v>0</v>
      </c>
    </row>
    <row r="46" spans="1:31" x14ac:dyDescent="0.25">
      <c r="A46" s="37" t="s">
        <v>2080</v>
      </c>
      <c r="B46" s="67">
        <f>SUMIFS('Population ratios'!$D$7:$D$2010,'Population ratios'!$B$7:$B$2010,'Ratio mapping'!B$5,'Population ratios'!$C$7:$C$2010,'Ratio mapping'!$A46)/SUMIFS('Population ratios'!$D$7:$D$2010,'Population ratios'!$C$7:$C$2010,'Ratio mapping'!$A46)</f>
        <v>0</v>
      </c>
      <c r="C46" s="67">
        <f>SUMIFS('Population ratios'!$D$7:$D$2010,'Population ratios'!$B$7:$B$2010,'Ratio mapping'!C$5,'Population ratios'!$C$7:$C$2010,'Ratio mapping'!$A46)/SUMIFS('Population ratios'!$D$7:$D$2010,'Population ratios'!$C$7:$C$2010,'Ratio mapping'!$A46)</f>
        <v>0</v>
      </c>
      <c r="D46" s="67">
        <f>SUMIFS('Population ratios'!$D$7:$D$2010,'Population ratios'!$B$7:$B$2010,'Ratio mapping'!D$5,'Population ratios'!$C$7:$C$2010,'Ratio mapping'!$A46)/SUMIFS('Population ratios'!$D$7:$D$2010,'Population ratios'!$C$7:$C$2010,'Ratio mapping'!$A46)</f>
        <v>0</v>
      </c>
      <c r="E46" s="67">
        <f>SUMIFS('Population ratios'!$D$7:$D$2010,'Population ratios'!$B$7:$B$2010,'Ratio mapping'!E$5,'Population ratios'!$C$7:$C$2010,'Ratio mapping'!$A46)/SUMIFS('Population ratios'!$D$7:$D$2010,'Population ratios'!$C$7:$C$2010,'Ratio mapping'!$A46)</f>
        <v>0</v>
      </c>
      <c r="F46" s="67">
        <f>SUMIFS('Population ratios'!$D$7:$D$2010,'Population ratios'!$B$7:$B$2010,'Ratio mapping'!F$5,'Population ratios'!$C$7:$C$2010,'Ratio mapping'!$A46)/SUMIFS('Population ratios'!$D$7:$D$2010,'Population ratios'!$C$7:$C$2010,'Ratio mapping'!$A46)</f>
        <v>0</v>
      </c>
      <c r="G46" s="67">
        <f>SUMIFS('Population ratios'!$D$7:$D$2010,'Population ratios'!$B$7:$B$2010,'Ratio mapping'!G$5,'Population ratios'!$C$7:$C$2010,'Ratio mapping'!$A46)/SUMIFS('Population ratios'!$D$7:$D$2010,'Population ratios'!$C$7:$C$2010,'Ratio mapping'!$A46)</f>
        <v>0</v>
      </c>
      <c r="H46" s="67">
        <f>SUMIFS('Population ratios'!$D$7:$D$2010,'Population ratios'!$B$7:$B$2010,'Ratio mapping'!H$5,'Population ratios'!$C$7:$C$2010,'Ratio mapping'!$A46)/SUMIFS('Population ratios'!$D$7:$D$2010,'Population ratios'!$C$7:$C$2010,'Ratio mapping'!$A46)</f>
        <v>0</v>
      </c>
      <c r="I46" s="67">
        <f>SUMIFS('Population ratios'!$D$7:$D$2010,'Population ratios'!$B$7:$B$2010,'Ratio mapping'!I$5,'Population ratios'!$C$7:$C$2010,'Ratio mapping'!$A46)/SUMIFS('Population ratios'!$D$7:$D$2010,'Population ratios'!$C$7:$C$2010,'Ratio mapping'!$A46)</f>
        <v>0</v>
      </c>
      <c r="J46" s="67">
        <f>SUMIFS('Population ratios'!$D$7:$D$2010,'Population ratios'!$B$7:$B$2010,'Ratio mapping'!J$5,'Population ratios'!$C$7:$C$2010,'Ratio mapping'!$A46)/SUMIFS('Population ratios'!$D$7:$D$2010,'Population ratios'!$C$7:$C$2010,'Ratio mapping'!$A46)</f>
        <v>0</v>
      </c>
      <c r="K46" s="67">
        <f>SUMIFS('Population ratios'!$D$7:$D$2010,'Population ratios'!$B$7:$B$2010,'Ratio mapping'!K$5,'Population ratios'!$C$7:$C$2010,'Ratio mapping'!$A46)/SUMIFS('Population ratios'!$D$7:$D$2010,'Population ratios'!$C$7:$C$2010,'Ratio mapping'!$A46)</f>
        <v>0</v>
      </c>
      <c r="L46" s="67">
        <f>SUMIFS('Population ratios'!$D$7:$D$2010,'Population ratios'!$B$7:$B$2010,'Ratio mapping'!L$5,'Population ratios'!$C$7:$C$2010,'Ratio mapping'!$A46)/SUMIFS('Population ratios'!$D$7:$D$2010,'Population ratios'!$C$7:$C$2010,'Ratio mapping'!$A46)</f>
        <v>0</v>
      </c>
      <c r="M46" s="67">
        <f>SUMIFS('Population ratios'!$D$7:$D$2010,'Population ratios'!$B$7:$B$2010,'Ratio mapping'!M$5,'Population ratios'!$C$7:$C$2010,'Ratio mapping'!$A46)/SUMIFS('Population ratios'!$D$7:$D$2010,'Population ratios'!$C$7:$C$2010,'Ratio mapping'!$A46)</f>
        <v>0</v>
      </c>
      <c r="N46" s="67">
        <f>SUMIFS('Population ratios'!$D$7:$D$2010,'Population ratios'!$B$7:$B$2010,'Ratio mapping'!N$5,'Population ratios'!$C$7:$C$2010,'Ratio mapping'!$A46)/SUMIFS('Population ratios'!$D$7:$D$2010,'Population ratios'!$C$7:$C$2010,'Ratio mapping'!$A46)</f>
        <v>0</v>
      </c>
      <c r="O46" s="67">
        <f>SUMIFS('Population ratios'!$D$7:$D$2010,'Population ratios'!$B$7:$B$2010,'Ratio mapping'!O$5,'Population ratios'!$C$7:$C$2010,'Ratio mapping'!$A46)/SUMIFS('Population ratios'!$D$7:$D$2010,'Population ratios'!$C$7:$C$2010,'Ratio mapping'!$A46)</f>
        <v>0</v>
      </c>
      <c r="P46" s="67">
        <f>SUMIFS('Population ratios'!$D$7:$D$2010,'Population ratios'!$B$7:$B$2010,'Ratio mapping'!P$5,'Population ratios'!$C$7:$C$2010,'Ratio mapping'!$A46)/SUMIFS('Population ratios'!$D$7:$D$2010,'Population ratios'!$C$7:$C$2010,'Ratio mapping'!$A46)</f>
        <v>0</v>
      </c>
      <c r="Q46" s="67">
        <f>SUMIFS('Population ratios'!$D$7:$D$2010,'Population ratios'!$B$7:$B$2010,'Ratio mapping'!Q$5,'Population ratios'!$C$7:$C$2010,'Ratio mapping'!$A46)/SUMIFS('Population ratios'!$D$7:$D$2010,'Population ratios'!$C$7:$C$2010,'Ratio mapping'!$A46)</f>
        <v>0</v>
      </c>
      <c r="R46" s="67">
        <f>SUMIFS('Population ratios'!$D$7:$D$2010,'Population ratios'!$B$7:$B$2010,'Ratio mapping'!R$5,'Population ratios'!$C$7:$C$2010,'Ratio mapping'!$A46)/SUMIFS('Population ratios'!$D$7:$D$2010,'Population ratios'!$C$7:$C$2010,'Ratio mapping'!$A46)</f>
        <v>0</v>
      </c>
      <c r="S46" s="67">
        <f>SUMIFS('Population ratios'!$D$7:$D$2010,'Population ratios'!$B$7:$B$2010,'Ratio mapping'!S$5,'Population ratios'!$C$7:$C$2010,'Ratio mapping'!$A46)/SUMIFS('Population ratios'!$D$7:$D$2010,'Population ratios'!$C$7:$C$2010,'Ratio mapping'!$A46)</f>
        <v>0</v>
      </c>
      <c r="T46" s="67">
        <f>SUMIFS('Population ratios'!$D$7:$D$2010,'Population ratios'!$B$7:$B$2010,'Ratio mapping'!T$5,'Population ratios'!$C$7:$C$2010,'Ratio mapping'!$A46)/SUMIFS('Population ratios'!$D$7:$D$2010,'Population ratios'!$C$7:$C$2010,'Ratio mapping'!$A46)</f>
        <v>0.15647339158061954</v>
      </c>
      <c r="U46" s="67">
        <f>SUMIFS('Population ratios'!$D$7:$D$2010,'Population ratios'!$B$7:$B$2010,'Ratio mapping'!U$5,'Population ratios'!$C$7:$C$2010,'Ratio mapping'!$A46)/SUMIFS('Population ratios'!$D$7:$D$2010,'Population ratios'!$C$7:$C$2010,'Ratio mapping'!$A46)</f>
        <v>0</v>
      </c>
      <c r="V46" s="67">
        <f>SUMIFS('Population ratios'!$D$7:$D$2010,'Population ratios'!$B$7:$B$2010,'Ratio mapping'!V$5,'Population ratios'!$C$7:$C$2010,'Ratio mapping'!$A46)/SUMIFS('Population ratios'!$D$7:$D$2010,'Population ratios'!$C$7:$C$2010,'Ratio mapping'!$A46)</f>
        <v>0.84352660841938043</v>
      </c>
      <c r="W46" s="67">
        <f>SUMIFS('Population ratios'!$D$7:$D$2010,'Population ratios'!$B$7:$B$2010,'Ratio mapping'!W$5,'Population ratios'!$C$7:$C$2010,'Ratio mapping'!$A46)/SUMIFS('Population ratios'!$D$7:$D$2010,'Population ratios'!$C$7:$C$2010,'Ratio mapping'!$A46)</f>
        <v>0</v>
      </c>
      <c r="X46" s="67">
        <f>SUMIFS('Population ratios'!$D$7:$D$2010,'Population ratios'!$B$7:$B$2010,'Ratio mapping'!X$5,'Population ratios'!$C$7:$C$2010,'Ratio mapping'!$A46)/SUMIFS('Population ratios'!$D$7:$D$2010,'Population ratios'!$C$7:$C$2010,'Ratio mapping'!$A46)</f>
        <v>0</v>
      </c>
      <c r="Y46" s="67">
        <f>SUMIFS('Population ratios'!$D$7:$D$2010,'Population ratios'!$B$7:$B$2010,'Ratio mapping'!Y$5,'Population ratios'!$C$7:$C$2010,'Ratio mapping'!$A46)/SUMIFS('Population ratios'!$D$7:$D$2010,'Population ratios'!$C$7:$C$2010,'Ratio mapping'!$A46)</f>
        <v>0</v>
      </c>
      <c r="Z46" s="67">
        <f>SUMIFS('Population ratios'!$D$7:$D$2010,'Population ratios'!$B$7:$B$2010,'Ratio mapping'!Z$5,'Population ratios'!$C$7:$C$2010,'Ratio mapping'!$A46)/SUMIFS('Population ratios'!$D$7:$D$2010,'Population ratios'!$C$7:$C$2010,'Ratio mapping'!$A46)</f>
        <v>0</v>
      </c>
      <c r="AA46" s="67">
        <f>SUMIFS('Population ratios'!$D$7:$D$2010,'Population ratios'!$B$7:$B$2010,'Ratio mapping'!AA$5,'Population ratios'!$C$7:$C$2010,'Ratio mapping'!$A46)/SUMIFS('Population ratios'!$D$7:$D$2010,'Population ratios'!$C$7:$C$2010,'Ratio mapping'!$A46)</f>
        <v>0</v>
      </c>
      <c r="AB46" s="67">
        <f>SUMIFS('Population ratios'!$D$7:$D$2010,'Population ratios'!$B$7:$B$2010,'Ratio mapping'!AB$5,'Population ratios'!$C$7:$C$2010,'Ratio mapping'!$A46)/SUMIFS('Population ratios'!$D$7:$D$2010,'Population ratios'!$C$7:$C$2010,'Ratio mapping'!$A46)</f>
        <v>0</v>
      </c>
      <c r="AC46" s="67">
        <f>SUMIFS('Population ratios'!$D$7:$D$2010,'Population ratios'!$B$7:$B$2010,'Ratio mapping'!AC$5,'Population ratios'!$C$7:$C$2010,'Ratio mapping'!$A46)/SUMIFS('Population ratios'!$D$7:$D$2010,'Population ratios'!$C$7:$C$2010,'Ratio mapping'!$A46)</f>
        <v>0</v>
      </c>
      <c r="AD46" s="67">
        <f>SUMIFS('Population ratios'!$D$7:$D$2010,'Population ratios'!$B$7:$B$2010,'Ratio mapping'!AD$5,'Population ratios'!$C$7:$C$2010,'Ratio mapping'!$A46)/SUMIFS('Population ratios'!$D$7:$D$2010,'Population ratios'!$C$7:$C$2010,'Ratio mapping'!$A46)</f>
        <v>0</v>
      </c>
      <c r="AE46" s="67">
        <f>SUMIFS('Population ratios'!$D$7:$D$2010,'Population ratios'!$B$7:$B$2010,'Ratio mapping'!AE$5,'Population ratios'!$C$7:$C$2010,'Ratio mapping'!$A46)/SUMIFS('Population ratios'!$D$7:$D$2010,'Population ratios'!$C$7:$C$2010,'Ratio mapping'!$A46)</f>
        <v>0</v>
      </c>
    </row>
    <row r="47" spans="1:31" x14ac:dyDescent="0.25">
      <c r="A47" s="37" t="s">
        <v>2105</v>
      </c>
      <c r="B47" s="67">
        <f>SUMIFS('Population ratios'!$D$7:$D$2010,'Population ratios'!$B$7:$B$2010,'Ratio mapping'!B$5,'Population ratios'!$C$7:$C$2010,'Ratio mapping'!$A47)/SUMIFS('Population ratios'!$D$7:$D$2010,'Population ratios'!$C$7:$C$2010,'Ratio mapping'!$A47)</f>
        <v>0</v>
      </c>
      <c r="C47" s="67">
        <f>SUMIFS('Population ratios'!$D$7:$D$2010,'Population ratios'!$B$7:$B$2010,'Ratio mapping'!C$5,'Population ratios'!$C$7:$C$2010,'Ratio mapping'!$A47)/SUMIFS('Population ratios'!$D$7:$D$2010,'Population ratios'!$C$7:$C$2010,'Ratio mapping'!$A47)</f>
        <v>0</v>
      </c>
      <c r="D47" s="67">
        <f>SUMIFS('Population ratios'!$D$7:$D$2010,'Population ratios'!$B$7:$B$2010,'Ratio mapping'!D$5,'Population ratios'!$C$7:$C$2010,'Ratio mapping'!$A47)/SUMIFS('Population ratios'!$D$7:$D$2010,'Population ratios'!$C$7:$C$2010,'Ratio mapping'!$A47)</f>
        <v>0</v>
      </c>
      <c r="E47" s="67">
        <f>SUMIFS('Population ratios'!$D$7:$D$2010,'Population ratios'!$B$7:$B$2010,'Ratio mapping'!E$5,'Population ratios'!$C$7:$C$2010,'Ratio mapping'!$A47)/SUMIFS('Population ratios'!$D$7:$D$2010,'Population ratios'!$C$7:$C$2010,'Ratio mapping'!$A47)</f>
        <v>0</v>
      </c>
      <c r="F47" s="67">
        <f>SUMIFS('Population ratios'!$D$7:$D$2010,'Population ratios'!$B$7:$B$2010,'Ratio mapping'!F$5,'Population ratios'!$C$7:$C$2010,'Ratio mapping'!$A47)/SUMIFS('Population ratios'!$D$7:$D$2010,'Population ratios'!$C$7:$C$2010,'Ratio mapping'!$A47)</f>
        <v>0</v>
      </c>
      <c r="G47" s="67">
        <f>SUMIFS('Population ratios'!$D$7:$D$2010,'Population ratios'!$B$7:$B$2010,'Ratio mapping'!G$5,'Population ratios'!$C$7:$C$2010,'Ratio mapping'!$A47)/SUMIFS('Population ratios'!$D$7:$D$2010,'Population ratios'!$C$7:$C$2010,'Ratio mapping'!$A47)</f>
        <v>0</v>
      </c>
      <c r="H47" s="67">
        <f>SUMIFS('Population ratios'!$D$7:$D$2010,'Population ratios'!$B$7:$B$2010,'Ratio mapping'!H$5,'Population ratios'!$C$7:$C$2010,'Ratio mapping'!$A47)/SUMIFS('Population ratios'!$D$7:$D$2010,'Population ratios'!$C$7:$C$2010,'Ratio mapping'!$A47)</f>
        <v>0</v>
      </c>
      <c r="I47" s="67">
        <f>SUMIFS('Population ratios'!$D$7:$D$2010,'Population ratios'!$B$7:$B$2010,'Ratio mapping'!I$5,'Population ratios'!$C$7:$C$2010,'Ratio mapping'!$A47)/SUMIFS('Population ratios'!$D$7:$D$2010,'Population ratios'!$C$7:$C$2010,'Ratio mapping'!$A47)</f>
        <v>0</v>
      </c>
      <c r="J47" s="67">
        <f>SUMIFS('Population ratios'!$D$7:$D$2010,'Population ratios'!$B$7:$B$2010,'Ratio mapping'!J$5,'Population ratios'!$C$7:$C$2010,'Ratio mapping'!$A47)/SUMIFS('Population ratios'!$D$7:$D$2010,'Population ratios'!$C$7:$C$2010,'Ratio mapping'!$A47)</f>
        <v>0</v>
      </c>
      <c r="K47" s="67">
        <f>SUMIFS('Population ratios'!$D$7:$D$2010,'Population ratios'!$B$7:$B$2010,'Ratio mapping'!K$5,'Population ratios'!$C$7:$C$2010,'Ratio mapping'!$A47)/SUMIFS('Population ratios'!$D$7:$D$2010,'Population ratios'!$C$7:$C$2010,'Ratio mapping'!$A47)</f>
        <v>0</v>
      </c>
      <c r="L47" s="67">
        <f>SUMIFS('Population ratios'!$D$7:$D$2010,'Population ratios'!$B$7:$B$2010,'Ratio mapping'!L$5,'Population ratios'!$C$7:$C$2010,'Ratio mapping'!$A47)/SUMIFS('Population ratios'!$D$7:$D$2010,'Population ratios'!$C$7:$C$2010,'Ratio mapping'!$A47)</f>
        <v>0</v>
      </c>
      <c r="M47" s="67">
        <f>SUMIFS('Population ratios'!$D$7:$D$2010,'Population ratios'!$B$7:$B$2010,'Ratio mapping'!M$5,'Population ratios'!$C$7:$C$2010,'Ratio mapping'!$A47)/SUMIFS('Population ratios'!$D$7:$D$2010,'Population ratios'!$C$7:$C$2010,'Ratio mapping'!$A47)</f>
        <v>0</v>
      </c>
      <c r="N47" s="67">
        <f>SUMIFS('Population ratios'!$D$7:$D$2010,'Population ratios'!$B$7:$B$2010,'Ratio mapping'!N$5,'Population ratios'!$C$7:$C$2010,'Ratio mapping'!$A47)/SUMIFS('Population ratios'!$D$7:$D$2010,'Population ratios'!$C$7:$C$2010,'Ratio mapping'!$A47)</f>
        <v>0</v>
      </c>
      <c r="O47" s="67">
        <f>SUMIFS('Population ratios'!$D$7:$D$2010,'Population ratios'!$B$7:$B$2010,'Ratio mapping'!O$5,'Population ratios'!$C$7:$C$2010,'Ratio mapping'!$A47)/SUMIFS('Population ratios'!$D$7:$D$2010,'Population ratios'!$C$7:$C$2010,'Ratio mapping'!$A47)</f>
        <v>0</v>
      </c>
      <c r="P47" s="67">
        <f>SUMIFS('Population ratios'!$D$7:$D$2010,'Population ratios'!$B$7:$B$2010,'Ratio mapping'!P$5,'Population ratios'!$C$7:$C$2010,'Ratio mapping'!$A47)/SUMIFS('Population ratios'!$D$7:$D$2010,'Population ratios'!$C$7:$C$2010,'Ratio mapping'!$A47)</f>
        <v>0</v>
      </c>
      <c r="Q47" s="67">
        <f>SUMIFS('Population ratios'!$D$7:$D$2010,'Population ratios'!$B$7:$B$2010,'Ratio mapping'!Q$5,'Population ratios'!$C$7:$C$2010,'Ratio mapping'!$A47)/SUMIFS('Population ratios'!$D$7:$D$2010,'Population ratios'!$C$7:$C$2010,'Ratio mapping'!$A47)</f>
        <v>0</v>
      </c>
      <c r="R47" s="67">
        <f>SUMIFS('Population ratios'!$D$7:$D$2010,'Population ratios'!$B$7:$B$2010,'Ratio mapping'!R$5,'Population ratios'!$C$7:$C$2010,'Ratio mapping'!$A47)/SUMIFS('Population ratios'!$D$7:$D$2010,'Population ratios'!$C$7:$C$2010,'Ratio mapping'!$A47)</f>
        <v>1</v>
      </c>
      <c r="S47" s="67">
        <f>SUMIFS('Population ratios'!$D$7:$D$2010,'Population ratios'!$B$7:$B$2010,'Ratio mapping'!S$5,'Population ratios'!$C$7:$C$2010,'Ratio mapping'!$A47)/SUMIFS('Population ratios'!$D$7:$D$2010,'Population ratios'!$C$7:$C$2010,'Ratio mapping'!$A47)</f>
        <v>0</v>
      </c>
      <c r="T47" s="67">
        <f>SUMIFS('Population ratios'!$D$7:$D$2010,'Population ratios'!$B$7:$B$2010,'Ratio mapping'!T$5,'Population ratios'!$C$7:$C$2010,'Ratio mapping'!$A47)/SUMIFS('Population ratios'!$D$7:$D$2010,'Population ratios'!$C$7:$C$2010,'Ratio mapping'!$A47)</f>
        <v>0</v>
      </c>
      <c r="U47" s="67">
        <f>SUMIFS('Population ratios'!$D$7:$D$2010,'Population ratios'!$B$7:$B$2010,'Ratio mapping'!U$5,'Population ratios'!$C$7:$C$2010,'Ratio mapping'!$A47)/SUMIFS('Population ratios'!$D$7:$D$2010,'Population ratios'!$C$7:$C$2010,'Ratio mapping'!$A47)</f>
        <v>0</v>
      </c>
      <c r="V47" s="67">
        <f>SUMIFS('Population ratios'!$D$7:$D$2010,'Population ratios'!$B$7:$B$2010,'Ratio mapping'!V$5,'Population ratios'!$C$7:$C$2010,'Ratio mapping'!$A47)/SUMIFS('Population ratios'!$D$7:$D$2010,'Population ratios'!$C$7:$C$2010,'Ratio mapping'!$A47)</f>
        <v>0</v>
      </c>
      <c r="W47" s="67">
        <f>SUMIFS('Population ratios'!$D$7:$D$2010,'Population ratios'!$B$7:$B$2010,'Ratio mapping'!W$5,'Population ratios'!$C$7:$C$2010,'Ratio mapping'!$A47)/SUMIFS('Population ratios'!$D$7:$D$2010,'Population ratios'!$C$7:$C$2010,'Ratio mapping'!$A47)</f>
        <v>0</v>
      </c>
      <c r="X47" s="67">
        <f>SUMIFS('Population ratios'!$D$7:$D$2010,'Population ratios'!$B$7:$B$2010,'Ratio mapping'!X$5,'Population ratios'!$C$7:$C$2010,'Ratio mapping'!$A47)/SUMIFS('Population ratios'!$D$7:$D$2010,'Population ratios'!$C$7:$C$2010,'Ratio mapping'!$A47)</f>
        <v>0</v>
      </c>
      <c r="Y47" s="67">
        <f>SUMIFS('Population ratios'!$D$7:$D$2010,'Population ratios'!$B$7:$B$2010,'Ratio mapping'!Y$5,'Population ratios'!$C$7:$C$2010,'Ratio mapping'!$A47)/SUMIFS('Population ratios'!$D$7:$D$2010,'Population ratios'!$C$7:$C$2010,'Ratio mapping'!$A47)</f>
        <v>0</v>
      </c>
      <c r="Z47" s="67">
        <f>SUMIFS('Population ratios'!$D$7:$D$2010,'Population ratios'!$B$7:$B$2010,'Ratio mapping'!Z$5,'Population ratios'!$C$7:$C$2010,'Ratio mapping'!$A47)/SUMIFS('Population ratios'!$D$7:$D$2010,'Population ratios'!$C$7:$C$2010,'Ratio mapping'!$A47)</f>
        <v>0</v>
      </c>
      <c r="AA47" s="67">
        <f>SUMIFS('Population ratios'!$D$7:$D$2010,'Population ratios'!$B$7:$B$2010,'Ratio mapping'!AA$5,'Population ratios'!$C$7:$C$2010,'Ratio mapping'!$A47)/SUMIFS('Population ratios'!$D$7:$D$2010,'Population ratios'!$C$7:$C$2010,'Ratio mapping'!$A47)</f>
        <v>0</v>
      </c>
      <c r="AB47" s="67">
        <f>SUMIFS('Population ratios'!$D$7:$D$2010,'Population ratios'!$B$7:$B$2010,'Ratio mapping'!AB$5,'Population ratios'!$C$7:$C$2010,'Ratio mapping'!$A47)/SUMIFS('Population ratios'!$D$7:$D$2010,'Population ratios'!$C$7:$C$2010,'Ratio mapping'!$A47)</f>
        <v>0</v>
      </c>
      <c r="AC47" s="67">
        <f>SUMIFS('Population ratios'!$D$7:$D$2010,'Population ratios'!$B$7:$B$2010,'Ratio mapping'!AC$5,'Population ratios'!$C$7:$C$2010,'Ratio mapping'!$A47)/SUMIFS('Population ratios'!$D$7:$D$2010,'Population ratios'!$C$7:$C$2010,'Ratio mapping'!$A47)</f>
        <v>0</v>
      </c>
      <c r="AD47" s="67">
        <f>SUMIFS('Population ratios'!$D$7:$D$2010,'Population ratios'!$B$7:$B$2010,'Ratio mapping'!AD$5,'Population ratios'!$C$7:$C$2010,'Ratio mapping'!$A47)/SUMIFS('Population ratios'!$D$7:$D$2010,'Population ratios'!$C$7:$C$2010,'Ratio mapping'!$A47)</f>
        <v>0</v>
      </c>
      <c r="AE47" s="67">
        <f>SUMIFS('Population ratios'!$D$7:$D$2010,'Population ratios'!$B$7:$B$2010,'Ratio mapping'!AE$5,'Population ratios'!$C$7:$C$2010,'Ratio mapping'!$A47)/SUMIFS('Population ratios'!$D$7:$D$2010,'Population ratios'!$C$7:$C$2010,'Ratio mapping'!$A47)</f>
        <v>0</v>
      </c>
    </row>
    <row r="48" spans="1:31" x14ac:dyDescent="0.25">
      <c r="A48" s="37" t="s">
        <v>2079</v>
      </c>
      <c r="B48" s="67">
        <f>SUMIFS('Population ratios'!$D$7:$D$2010,'Population ratios'!$B$7:$B$2010,'Ratio mapping'!B$5,'Population ratios'!$C$7:$C$2010,'Ratio mapping'!$A48)/SUMIFS('Population ratios'!$D$7:$D$2010,'Population ratios'!$C$7:$C$2010,'Ratio mapping'!$A48)</f>
        <v>0</v>
      </c>
      <c r="C48" s="67">
        <f>SUMIFS('Population ratios'!$D$7:$D$2010,'Population ratios'!$B$7:$B$2010,'Ratio mapping'!C$5,'Population ratios'!$C$7:$C$2010,'Ratio mapping'!$A48)/SUMIFS('Population ratios'!$D$7:$D$2010,'Population ratios'!$C$7:$C$2010,'Ratio mapping'!$A48)</f>
        <v>0</v>
      </c>
      <c r="D48" s="67">
        <f>SUMIFS('Population ratios'!$D$7:$D$2010,'Population ratios'!$B$7:$B$2010,'Ratio mapping'!D$5,'Population ratios'!$C$7:$C$2010,'Ratio mapping'!$A48)/SUMIFS('Population ratios'!$D$7:$D$2010,'Population ratios'!$C$7:$C$2010,'Ratio mapping'!$A48)</f>
        <v>0</v>
      </c>
      <c r="E48" s="67">
        <f>SUMIFS('Population ratios'!$D$7:$D$2010,'Population ratios'!$B$7:$B$2010,'Ratio mapping'!E$5,'Population ratios'!$C$7:$C$2010,'Ratio mapping'!$A48)/SUMIFS('Population ratios'!$D$7:$D$2010,'Population ratios'!$C$7:$C$2010,'Ratio mapping'!$A48)</f>
        <v>0</v>
      </c>
      <c r="F48" s="67">
        <f>SUMIFS('Population ratios'!$D$7:$D$2010,'Population ratios'!$B$7:$B$2010,'Ratio mapping'!F$5,'Population ratios'!$C$7:$C$2010,'Ratio mapping'!$A48)/SUMIFS('Population ratios'!$D$7:$D$2010,'Population ratios'!$C$7:$C$2010,'Ratio mapping'!$A48)</f>
        <v>0</v>
      </c>
      <c r="G48" s="67">
        <f>SUMIFS('Population ratios'!$D$7:$D$2010,'Population ratios'!$B$7:$B$2010,'Ratio mapping'!G$5,'Population ratios'!$C$7:$C$2010,'Ratio mapping'!$A48)/SUMIFS('Population ratios'!$D$7:$D$2010,'Population ratios'!$C$7:$C$2010,'Ratio mapping'!$A48)</f>
        <v>0</v>
      </c>
      <c r="H48" s="67">
        <f>SUMIFS('Population ratios'!$D$7:$D$2010,'Population ratios'!$B$7:$B$2010,'Ratio mapping'!H$5,'Population ratios'!$C$7:$C$2010,'Ratio mapping'!$A48)/SUMIFS('Population ratios'!$D$7:$D$2010,'Population ratios'!$C$7:$C$2010,'Ratio mapping'!$A48)</f>
        <v>0</v>
      </c>
      <c r="I48" s="67">
        <f>SUMIFS('Population ratios'!$D$7:$D$2010,'Population ratios'!$B$7:$B$2010,'Ratio mapping'!I$5,'Population ratios'!$C$7:$C$2010,'Ratio mapping'!$A48)/SUMIFS('Population ratios'!$D$7:$D$2010,'Population ratios'!$C$7:$C$2010,'Ratio mapping'!$A48)</f>
        <v>0</v>
      </c>
      <c r="J48" s="67">
        <f>SUMIFS('Population ratios'!$D$7:$D$2010,'Population ratios'!$B$7:$B$2010,'Ratio mapping'!J$5,'Population ratios'!$C$7:$C$2010,'Ratio mapping'!$A48)/SUMIFS('Population ratios'!$D$7:$D$2010,'Population ratios'!$C$7:$C$2010,'Ratio mapping'!$A48)</f>
        <v>0</v>
      </c>
      <c r="K48" s="67">
        <f>SUMIFS('Population ratios'!$D$7:$D$2010,'Population ratios'!$B$7:$B$2010,'Ratio mapping'!K$5,'Population ratios'!$C$7:$C$2010,'Ratio mapping'!$A48)/SUMIFS('Population ratios'!$D$7:$D$2010,'Population ratios'!$C$7:$C$2010,'Ratio mapping'!$A48)</f>
        <v>0</v>
      </c>
      <c r="L48" s="67">
        <f>SUMIFS('Population ratios'!$D$7:$D$2010,'Population ratios'!$B$7:$B$2010,'Ratio mapping'!L$5,'Population ratios'!$C$7:$C$2010,'Ratio mapping'!$A48)/SUMIFS('Population ratios'!$D$7:$D$2010,'Population ratios'!$C$7:$C$2010,'Ratio mapping'!$A48)</f>
        <v>0</v>
      </c>
      <c r="M48" s="67">
        <f>SUMIFS('Population ratios'!$D$7:$D$2010,'Population ratios'!$B$7:$B$2010,'Ratio mapping'!M$5,'Population ratios'!$C$7:$C$2010,'Ratio mapping'!$A48)/SUMIFS('Population ratios'!$D$7:$D$2010,'Population ratios'!$C$7:$C$2010,'Ratio mapping'!$A48)</f>
        <v>0</v>
      </c>
      <c r="N48" s="67">
        <f>SUMIFS('Population ratios'!$D$7:$D$2010,'Population ratios'!$B$7:$B$2010,'Ratio mapping'!N$5,'Population ratios'!$C$7:$C$2010,'Ratio mapping'!$A48)/SUMIFS('Population ratios'!$D$7:$D$2010,'Population ratios'!$C$7:$C$2010,'Ratio mapping'!$A48)</f>
        <v>0</v>
      </c>
      <c r="O48" s="67">
        <f>SUMIFS('Population ratios'!$D$7:$D$2010,'Population ratios'!$B$7:$B$2010,'Ratio mapping'!O$5,'Population ratios'!$C$7:$C$2010,'Ratio mapping'!$A48)/SUMIFS('Population ratios'!$D$7:$D$2010,'Population ratios'!$C$7:$C$2010,'Ratio mapping'!$A48)</f>
        <v>0</v>
      </c>
      <c r="P48" s="67">
        <f>SUMIFS('Population ratios'!$D$7:$D$2010,'Population ratios'!$B$7:$B$2010,'Ratio mapping'!P$5,'Population ratios'!$C$7:$C$2010,'Ratio mapping'!$A48)/SUMIFS('Population ratios'!$D$7:$D$2010,'Population ratios'!$C$7:$C$2010,'Ratio mapping'!$A48)</f>
        <v>0</v>
      </c>
      <c r="Q48" s="67">
        <f>SUMIFS('Population ratios'!$D$7:$D$2010,'Population ratios'!$B$7:$B$2010,'Ratio mapping'!Q$5,'Population ratios'!$C$7:$C$2010,'Ratio mapping'!$A48)/SUMIFS('Population ratios'!$D$7:$D$2010,'Population ratios'!$C$7:$C$2010,'Ratio mapping'!$A48)</f>
        <v>0</v>
      </c>
      <c r="R48" s="67">
        <f>SUMIFS('Population ratios'!$D$7:$D$2010,'Population ratios'!$B$7:$B$2010,'Ratio mapping'!R$5,'Population ratios'!$C$7:$C$2010,'Ratio mapping'!$A48)/SUMIFS('Population ratios'!$D$7:$D$2010,'Population ratios'!$C$7:$C$2010,'Ratio mapping'!$A48)</f>
        <v>0</v>
      </c>
      <c r="S48" s="67">
        <f>SUMIFS('Population ratios'!$D$7:$D$2010,'Population ratios'!$B$7:$B$2010,'Ratio mapping'!S$5,'Population ratios'!$C$7:$C$2010,'Ratio mapping'!$A48)/SUMIFS('Population ratios'!$D$7:$D$2010,'Population ratios'!$C$7:$C$2010,'Ratio mapping'!$A48)</f>
        <v>0</v>
      </c>
      <c r="T48" s="67">
        <f>SUMIFS('Population ratios'!$D$7:$D$2010,'Population ratios'!$B$7:$B$2010,'Ratio mapping'!T$5,'Population ratios'!$C$7:$C$2010,'Ratio mapping'!$A48)/SUMIFS('Population ratios'!$D$7:$D$2010,'Population ratios'!$C$7:$C$2010,'Ratio mapping'!$A48)</f>
        <v>1</v>
      </c>
      <c r="U48" s="67">
        <f>SUMIFS('Population ratios'!$D$7:$D$2010,'Population ratios'!$B$7:$B$2010,'Ratio mapping'!U$5,'Population ratios'!$C$7:$C$2010,'Ratio mapping'!$A48)/SUMIFS('Population ratios'!$D$7:$D$2010,'Population ratios'!$C$7:$C$2010,'Ratio mapping'!$A48)</f>
        <v>0</v>
      </c>
      <c r="V48" s="67">
        <f>SUMIFS('Population ratios'!$D$7:$D$2010,'Population ratios'!$B$7:$B$2010,'Ratio mapping'!V$5,'Population ratios'!$C$7:$C$2010,'Ratio mapping'!$A48)/SUMIFS('Population ratios'!$D$7:$D$2010,'Population ratios'!$C$7:$C$2010,'Ratio mapping'!$A48)</f>
        <v>0</v>
      </c>
      <c r="W48" s="67">
        <f>SUMIFS('Population ratios'!$D$7:$D$2010,'Population ratios'!$B$7:$B$2010,'Ratio mapping'!W$5,'Population ratios'!$C$7:$C$2010,'Ratio mapping'!$A48)/SUMIFS('Population ratios'!$D$7:$D$2010,'Population ratios'!$C$7:$C$2010,'Ratio mapping'!$A48)</f>
        <v>0</v>
      </c>
      <c r="X48" s="67">
        <f>SUMIFS('Population ratios'!$D$7:$D$2010,'Population ratios'!$B$7:$B$2010,'Ratio mapping'!X$5,'Population ratios'!$C$7:$C$2010,'Ratio mapping'!$A48)/SUMIFS('Population ratios'!$D$7:$D$2010,'Population ratios'!$C$7:$C$2010,'Ratio mapping'!$A48)</f>
        <v>0</v>
      </c>
      <c r="Y48" s="67">
        <f>SUMIFS('Population ratios'!$D$7:$D$2010,'Population ratios'!$B$7:$B$2010,'Ratio mapping'!Y$5,'Population ratios'!$C$7:$C$2010,'Ratio mapping'!$A48)/SUMIFS('Population ratios'!$D$7:$D$2010,'Population ratios'!$C$7:$C$2010,'Ratio mapping'!$A48)</f>
        <v>0</v>
      </c>
      <c r="Z48" s="67">
        <f>SUMIFS('Population ratios'!$D$7:$D$2010,'Population ratios'!$B$7:$B$2010,'Ratio mapping'!Z$5,'Population ratios'!$C$7:$C$2010,'Ratio mapping'!$A48)/SUMIFS('Population ratios'!$D$7:$D$2010,'Population ratios'!$C$7:$C$2010,'Ratio mapping'!$A48)</f>
        <v>0</v>
      </c>
      <c r="AA48" s="67">
        <f>SUMIFS('Population ratios'!$D$7:$D$2010,'Population ratios'!$B$7:$B$2010,'Ratio mapping'!AA$5,'Population ratios'!$C$7:$C$2010,'Ratio mapping'!$A48)/SUMIFS('Population ratios'!$D$7:$D$2010,'Population ratios'!$C$7:$C$2010,'Ratio mapping'!$A48)</f>
        <v>0</v>
      </c>
      <c r="AB48" s="67">
        <f>SUMIFS('Population ratios'!$D$7:$D$2010,'Population ratios'!$B$7:$B$2010,'Ratio mapping'!AB$5,'Population ratios'!$C$7:$C$2010,'Ratio mapping'!$A48)/SUMIFS('Population ratios'!$D$7:$D$2010,'Population ratios'!$C$7:$C$2010,'Ratio mapping'!$A48)</f>
        <v>0</v>
      </c>
      <c r="AC48" s="67">
        <f>SUMIFS('Population ratios'!$D$7:$D$2010,'Population ratios'!$B$7:$B$2010,'Ratio mapping'!AC$5,'Population ratios'!$C$7:$C$2010,'Ratio mapping'!$A48)/SUMIFS('Population ratios'!$D$7:$D$2010,'Population ratios'!$C$7:$C$2010,'Ratio mapping'!$A48)</f>
        <v>0</v>
      </c>
      <c r="AD48" s="67">
        <f>SUMIFS('Population ratios'!$D$7:$D$2010,'Population ratios'!$B$7:$B$2010,'Ratio mapping'!AD$5,'Population ratios'!$C$7:$C$2010,'Ratio mapping'!$A48)/SUMIFS('Population ratios'!$D$7:$D$2010,'Population ratios'!$C$7:$C$2010,'Ratio mapping'!$A48)</f>
        <v>0</v>
      </c>
      <c r="AE48" s="67">
        <f>SUMIFS('Population ratios'!$D$7:$D$2010,'Population ratios'!$B$7:$B$2010,'Ratio mapping'!AE$5,'Population ratios'!$C$7:$C$2010,'Ratio mapping'!$A48)/SUMIFS('Population ratios'!$D$7:$D$2010,'Population ratios'!$C$7:$C$2010,'Ratio mapping'!$A48)</f>
        <v>0</v>
      </c>
    </row>
    <row r="49" spans="1:31" x14ac:dyDescent="0.25">
      <c r="A49" s="37" t="s">
        <v>2063</v>
      </c>
      <c r="B49" s="67">
        <f>SUMIFS('Population ratios'!$D$7:$D$2010,'Population ratios'!$B$7:$B$2010,'Ratio mapping'!B$5,'Population ratios'!$C$7:$C$2010,'Ratio mapping'!$A49)/SUMIFS('Population ratios'!$D$7:$D$2010,'Population ratios'!$C$7:$C$2010,'Ratio mapping'!$A49)</f>
        <v>0</v>
      </c>
      <c r="C49" s="67">
        <f>SUMIFS('Population ratios'!$D$7:$D$2010,'Population ratios'!$B$7:$B$2010,'Ratio mapping'!C$5,'Population ratios'!$C$7:$C$2010,'Ratio mapping'!$A49)/SUMIFS('Population ratios'!$D$7:$D$2010,'Population ratios'!$C$7:$C$2010,'Ratio mapping'!$A49)</f>
        <v>0</v>
      </c>
      <c r="D49" s="67">
        <f>SUMIFS('Population ratios'!$D$7:$D$2010,'Population ratios'!$B$7:$B$2010,'Ratio mapping'!D$5,'Population ratios'!$C$7:$C$2010,'Ratio mapping'!$A49)/SUMIFS('Population ratios'!$D$7:$D$2010,'Population ratios'!$C$7:$C$2010,'Ratio mapping'!$A49)</f>
        <v>0</v>
      </c>
      <c r="E49" s="67">
        <f>SUMIFS('Population ratios'!$D$7:$D$2010,'Population ratios'!$B$7:$B$2010,'Ratio mapping'!E$5,'Population ratios'!$C$7:$C$2010,'Ratio mapping'!$A49)/SUMIFS('Population ratios'!$D$7:$D$2010,'Population ratios'!$C$7:$C$2010,'Ratio mapping'!$A49)</f>
        <v>0</v>
      </c>
      <c r="F49" s="67">
        <f>SUMIFS('Population ratios'!$D$7:$D$2010,'Population ratios'!$B$7:$B$2010,'Ratio mapping'!F$5,'Population ratios'!$C$7:$C$2010,'Ratio mapping'!$A49)/SUMIFS('Population ratios'!$D$7:$D$2010,'Population ratios'!$C$7:$C$2010,'Ratio mapping'!$A49)</f>
        <v>0</v>
      </c>
      <c r="G49" s="67">
        <f>SUMIFS('Population ratios'!$D$7:$D$2010,'Population ratios'!$B$7:$B$2010,'Ratio mapping'!G$5,'Population ratios'!$C$7:$C$2010,'Ratio mapping'!$A49)/SUMIFS('Population ratios'!$D$7:$D$2010,'Population ratios'!$C$7:$C$2010,'Ratio mapping'!$A49)</f>
        <v>0</v>
      </c>
      <c r="H49" s="67">
        <f>SUMIFS('Population ratios'!$D$7:$D$2010,'Population ratios'!$B$7:$B$2010,'Ratio mapping'!H$5,'Population ratios'!$C$7:$C$2010,'Ratio mapping'!$A49)/SUMIFS('Population ratios'!$D$7:$D$2010,'Population ratios'!$C$7:$C$2010,'Ratio mapping'!$A49)</f>
        <v>0</v>
      </c>
      <c r="I49" s="67">
        <f>SUMIFS('Population ratios'!$D$7:$D$2010,'Population ratios'!$B$7:$B$2010,'Ratio mapping'!I$5,'Population ratios'!$C$7:$C$2010,'Ratio mapping'!$A49)/SUMIFS('Population ratios'!$D$7:$D$2010,'Population ratios'!$C$7:$C$2010,'Ratio mapping'!$A49)</f>
        <v>0</v>
      </c>
      <c r="J49" s="67">
        <f>SUMIFS('Population ratios'!$D$7:$D$2010,'Population ratios'!$B$7:$B$2010,'Ratio mapping'!J$5,'Population ratios'!$C$7:$C$2010,'Ratio mapping'!$A49)/SUMIFS('Population ratios'!$D$7:$D$2010,'Population ratios'!$C$7:$C$2010,'Ratio mapping'!$A49)</f>
        <v>0</v>
      </c>
      <c r="K49" s="67">
        <f>SUMIFS('Population ratios'!$D$7:$D$2010,'Population ratios'!$B$7:$B$2010,'Ratio mapping'!K$5,'Population ratios'!$C$7:$C$2010,'Ratio mapping'!$A49)/SUMIFS('Population ratios'!$D$7:$D$2010,'Population ratios'!$C$7:$C$2010,'Ratio mapping'!$A49)</f>
        <v>0</v>
      </c>
      <c r="L49" s="67">
        <f>SUMIFS('Population ratios'!$D$7:$D$2010,'Population ratios'!$B$7:$B$2010,'Ratio mapping'!L$5,'Population ratios'!$C$7:$C$2010,'Ratio mapping'!$A49)/SUMIFS('Population ratios'!$D$7:$D$2010,'Population ratios'!$C$7:$C$2010,'Ratio mapping'!$A49)</f>
        <v>0</v>
      </c>
      <c r="M49" s="67">
        <f>SUMIFS('Population ratios'!$D$7:$D$2010,'Population ratios'!$B$7:$B$2010,'Ratio mapping'!M$5,'Population ratios'!$C$7:$C$2010,'Ratio mapping'!$A49)/SUMIFS('Population ratios'!$D$7:$D$2010,'Population ratios'!$C$7:$C$2010,'Ratio mapping'!$A49)</f>
        <v>0</v>
      </c>
      <c r="N49" s="67">
        <f>SUMIFS('Population ratios'!$D$7:$D$2010,'Population ratios'!$B$7:$B$2010,'Ratio mapping'!N$5,'Population ratios'!$C$7:$C$2010,'Ratio mapping'!$A49)/SUMIFS('Population ratios'!$D$7:$D$2010,'Population ratios'!$C$7:$C$2010,'Ratio mapping'!$A49)</f>
        <v>0</v>
      </c>
      <c r="O49" s="67">
        <f>SUMIFS('Population ratios'!$D$7:$D$2010,'Population ratios'!$B$7:$B$2010,'Ratio mapping'!O$5,'Population ratios'!$C$7:$C$2010,'Ratio mapping'!$A49)/SUMIFS('Population ratios'!$D$7:$D$2010,'Population ratios'!$C$7:$C$2010,'Ratio mapping'!$A49)</f>
        <v>0</v>
      </c>
      <c r="P49" s="67">
        <f>SUMIFS('Population ratios'!$D$7:$D$2010,'Population ratios'!$B$7:$B$2010,'Ratio mapping'!P$5,'Population ratios'!$C$7:$C$2010,'Ratio mapping'!$A49)/SUMIFS('Population ratios'!$D$7:$D$2010,'Population ratios'!$C$7:$C$2010,'Ratio mapping'!$A49)</f>
        <v>0</v>
      </c>
      <c r="Q49" s="67">
        <f>SUMIFS('Population ratios'!$D$7:$D$2010,'Population ratios'!$B$7:$B$2010,'Ratio mapping'!Q$5,'Population ratios'!$C$7:$C$2010,'Ratio mapping'!$A49)/SUMIFS('Population ratios'!$D$7:$D$2010,'Population ratios'!$C$7:$C$2010,'Ratio mapping'!$A49)</f>
        <v>0</v>
      </c>
      <c r="R49" s="67">
        <f>SUMIFS('Population ratios'!$D$7:$D$2010,'Population ratios'!$B$7:$B$2010,'Ratio mapping'!R$5,'Population ratios'!$C$7:$C$2010,'Ratio mapping'!$A49)/SUMIFS('Population ratios'!$D$7:$D$2010,'Population ratios'!$C$7:$C$2010,'Ratio mapping'!$A49)</f>
        <v>0</v>
      </c>
      <c r="S49" s="67">
        <f>SUMIFS('Population ratios'!$D$7:$D$2010,'Population ratios'!$B$7:$B$2010,'Ratio mapping'!S$5,'Population ratios'!$C$7:$C$2010,'Ratio mapping'!$A49)/SUMIFS('Population ratios'!$D$7:$D$2010,'Population ratios'!$C$7:$C$2010,'Ratio mapping'!$A49)</f>
        <v>0</v>
      </c>
      <c r="T49" s="67">
        <f>SUMIFS('Population ratios'!$D$7:$D$2010,'Population ratios'!$B$7:$B$2010,'Ratio mapping'!T$5,'Population ratios'!$C$7:$C$2010,'Ratio mapping'!$A49)/SUMIFS('Population ratios'!$D$7:$D$2010,'Population ratios'!$C$7:$C$2010,'Ratio mapping'!$A49)</f>
        <v>0.96461282264779347</v>
      </c>
      <c r="U49" s="67">
        <f>SUMIFS('Population ratios'!$D$7:$D$2010,'Population ratios'!$B$7:$B$2010,'Ratio mapping'!U$5,'Population ratios'!$C$7:$C$2010,'Ratio mapping'!$A49)/SUMIFS('Population ratios'!$D$7:$D$2010,'Population ratios'!$C$7:$C$2010,'Ratio mapping'!$A49)</f>
        <v>0</v>
      </c>
      <c r="V49" s="67">
        <f>SUMIFS('Population ratios'!$D$7:$D$2010,'Population ratios'!$B$7:$B$2010,'Ratio mapping'!V$5,'Population ratios'!$C$7:$C$2010,'Ratio mapping'!$A49)/SUMIFS('Population ratios'!$D$7:$D$2010,'Population ratios'!$C$7:$C$2010,'Ratio mapping'!$A49)</f>
        <v>0</v>
      </c>
      <c r="W49" s="67">
        <f>SUMIFS('Population ratios'!$D$7:$D$2010,'Population ratios'!$B$7:$B$2010,'Ratio mapping'!W$5,'Population ratios'!$C$7:$C$2010,'Ratio mapping'!$A49)/SUMIFS('Population ratios'!$D$7:$D$2010,'Population ratios'!$C$7:$C$2010,'Ratio mapping'!$A49)</f>
        <v>0</v>
      </c>
      <c r="X49" s="67">
        <f>SUMIFS('Population ratios'!$D$7:$D$2010,'Population ratios'!$B$7:$B$2010,'Ratio mapping'!X$5,'Population ratios'!$C$7:$C$2010,'Ratio mapping'!$A49)/SUMIFS('Population ratios'!$D$7:$D$2010,'Population ratios'!$C$7:$C$2010,'Ratio mapping'!$A49)</f>
        <v>0</v>
      </c>
      <c r="Y49" s="67">
        <f>SUMIFS('Population ratios'!$D$7:$D$2010,'Population ratios'!$B$7:$B$2010,'Ratio mapping'!Y$5,'Population ratios'!$C$7:$C$2010,'Ratio mapping'!$A49)/SUMIFS('Population ratios'!$D$7:$D$2010,'Population ratios'!$C$7:$C$2010,'Ratio mapping'!$A49)</f>
        <v>3.5387177352206492E-2</v>
      </c>
      <c r="Z49" s="67">
        <f>SUMIFS('Population ratios'!$D$7:$D$2010,'Population ratios'!$B$7:$B$2010,'Ratio mapping'!Z$5,'Population ratios'!$C$7:$C$2010,'Ratio mapping'!$A49)/SUMIFS('Population ratios'!$D$7:$D$2010,'Population ratios'!$C$7:$C$2010,'Ratio mapping'!$A49)</f>
        <v>0</v>
      </c>
      <c r="AA49" s="67">
        <f>SUMIFS('Population ratios'!$D$7:$D$2010,'Population ratios'!$B$7:$B$2010,'Ratio mapping'!AA$5,'Population ratios'!$C$7:$C$2010,'Ratio mapping'!$A49)/SUMIFS('Population ratios'!$D$7:$D$2010,'Population ratios'!$C$7:$C$2010,'Ratio mapping'!$A49)</f>
        <v>0</v>
      </c>
      <c r="AB49" s="67">
        <f>SUMIFS('Population ratios'!$D$7:$D$2010,'Population ratios'!$B$7:$B$2010,'Ratio mapping'!AB$5,'Population ratios'!$C$7:$C$2010,'Ratio mapping'!$A49)/SUMIFS('Population ratios'!$D$7:$D$2010,'Population ratios'!$C$7:$C$2010,'Ratio mapping'!$A49)</f>
        <v>0</v>
      </c>
      <c r="AC49" s="67">
        <f>SUMIFS('Population ratios'!$D$7:$D$2010,'Population ratios'!$B$7:$B$2010,'Ratio mapping'!AC$5,'Population ratios'!$C$7:$C$2010,'Ratio mapping'!$A49)/SUMIFS('Population ratios'!$D$7:$D$2010,'Population ratios'!$C$7:$C$2010,'Ratio mapping'!$A49)</f>
        <v>0</v>
      </c>
      <c r="AD49" s="67">
        <f>SUMIFS('Population ratios'!$D$7:$D$2010,'Population ratios'!$B$7:$B$2010,'Ratio mapping'!AD$5,'Population ratios'!$C$7:$C$2010,'Ratio mapping'!$A49)/SUMIFS('Population ratios'!$D$7:$D$2010,'Population ratios'!$C$7:$C$2010,'Ratio mapping'!$A49)</f>
        <v>0</v>
      </c>
      <c r="AE49" s="67">
        <f>SUMIFS('Population ratios'!$D$7:$D$2010,'Population ratios'!$B$7:$B$2010,'Ratio mapping'!AE$5,'Population ratios'!$C$7:$C$2010,'Ratio mapping'!$A49)/SUMIFS('Population ratios'!$D$7:$D$2010,'Population ratios'!$C$7:$C$2010,'Ratio mapping'!$A49)</f>
        <v>0</v>
      </c>
    </row>
    <row r="50" spans="1:31" x14ac:dyDescent="0.25">
      <c r="A50" s="37" t="s">
        <v>2094</v>
      </c>
      <c r="B50" s="67">
        <f>SUMIFS('Population ratios'!$D$7:$D$2010,'Population ratios'!$B$7:$B$2010,'Ratio mapping'!B$5,'Population ratios'!$C$7:$C$2010,'Ratio mapping'!$A50)/SUMIFS('Population ratios'!$D$7:$D$2010,'Population ratios'!$C$7:$C$2010,'Ratio mapping'!$A50)</f>
        <v>0</v>
      </c>
      <c r="C50" s="67">
        <f>SUMIFS('Population ratios'!$D$7:$D$2010,'Population ratios'!$B$7:$B$2010,'Ratio mapping'!C$5,'Population ratios'!$C$7:$C$2010,'Ratio mapping'!$A50)/SUMIFS('Population ratios'!$D$7:$D$2010,'Population ratios'!$C$7:$C$2010,'Ratio mapping'!$A50)</f>
        <v>0</v>
      </c>
      <c r="D50" s="67">
        <f>SUMIFS('Population ratios'!$D$7:$D$2010,'Population ratios'!$B$7:$B$2010,'Ratio mapping'!D$5,'Population ratios'!$C$7:$C$2010,'Ratio mapping'!$A50)/SUMIFS('Population ratios'!$D$7:$D$2010,'Population ratios'!$C$7:$C$2010,'Ratio mapping'!$A50)</f>
        <v>0</v>
      </c>
      <c r="E50" s="67">
        <f>SUMIFS('Population ratios'!$D$7:$D$2010,'Population ratios'!$B$7:$B$2010,'Ratio mapping'!E$5,'Population ratios'!$C$7:$C$2010,'Ratio mapping'!$A50)/SUMIFS('Population ratios'!$D$7:$D$2010,'Population ratios'!$C$7:$C$2010,'Ratio mapping'!$A50)</f>
        <v>0</v>
      </c>
      <c r="F50" s="67">
        <f>SUMIFS('Population ratios'!$D$7:$D$2010,'Population ratios'!$B$7:$B$2010,'Ratio mapping'!F$5,'Population ratios'!$C$7:$C$2010,'Ratio mapping'!$A50)/SUMIFS('Population ratios'!$D$7:$D$2010,'Population ratios'!$C$7:$C$2010,'Ratio mapping'!$A50)</f>
        <v>0</v>
      </c>
      <c r="G50" s="67">
        <f>SUMIFS('Population ratios'!$D$7:$D$2010,'Population ratios'!$B$7:$B$2010,'Ratio mapping'!G$5,'Population ratios'!$C$7:$C$2010,'Ratio mapping'!$A50)/SUMIFS('Population ratios'!$D$7:$D$2010,'Population ratios'!$C$7:$C$2010,'Ratio mapping'!$A50)</f>
        <v>0</v>
      </c>
      <c r="H50" s="67">
        <f>SUMIFS('Population ratios'!$D$7:$D$2010,'Population ratios'!$B$7:$B$2010,'Ratio mapping'!H$5,'Population ratios'!$C$7:$C$2010,'Ratio mapping'!$A50)/SUMIFS('Population ratios'!$D$7:$D$2010,'Population ratios'!$C$7:$C$2010,'Ratio mapping'!$A50)</f>
        <v>0</v>
      </c>
      <c r="I50" s="67">
        <f>SUMIFS('Population ratios'!$D$7:$D$2010,'Population ratios'!$B$7:$B$2010,'Ratio mapping'!I$5,'Population ratios'!$C$7:$C$2010,'Ratio mapping'!$A50)/SUMIFS('Population ratios'!$D$7:$D$2010,'Population ratios'!$C$7:$C$2010,'Ratio mapping'!$A50)</f>
        <v>0</v>
      </c>
      <c r="J50" s="67">
        <f>SUMIFS('Population ratios'!$D$7:$D$2010,'Population ratios'!$B$7:$B$2010,'Ratio mapping'!J$5,'Population ratios'!$C$7:$C$2010,'Ratio mapping'!$A50)/SUMIFS('Population ratios'!$D$7:$D$2010,'Population ratios'!$C$7:$C$2010,'Ratio mapping'!$A50)</f>
        <v>0</v>
      </c>
      <c r="K50" s="67">
        <f>SUMIFS('Population ratios'!$D$7:$D$2010,'Population ratios'!$B$7:$B$2010,'Ratio mapping'!K$5,'Population ratios'!$C$7:$C$2010,'Ratio mapping'!$A50)/SUMIFS('Population ratios'!$D$7:$D$2010,'Population ratios'!$C$7:$C$2010,'Ratio mapping'!$A50)</f>
        <v>0</v>
      </c>
      <c r="L50" s="67">
        <f>SUMIFS('Population ratios'!$D$7:$D$2010,'Population ratios'!$B$7:$B$2010,'Ratio mapping'!L$5,'Population ratios'!$C$7:$C$2010,'Ratio mapping'!$A50)/SUMIFS('Population ratios'!$D$7:$D$2010,'Population ratios'!$C$7:$C$2010,'Ratio mapping'!$A50)</f>
        <v>0</v>
      </c>
      <c r="M50" s="67">
        <f>SUMIFS('Population ratios'!$D$7:$D$2010,'Population ratios'!$B$7:$B$2010,'Ratio mapping'!M$5,'Population ratios'!$C$7:$C$2010,'Ratio mapping'!$A50)/SUMIFS('Population ratios'!$D$7:$D$2010,'Population ratios'!$C$7:$C$2010,'Ratio mapping'!$A50)</f>
        <v>0</v>
      </c>
      <c r="N50" s="67">
        <f>SUMIFS('Population ratios'!$D$7:$D$2010,'Population ratios'!$B$7:$B$2010,'Ratio mapping'!N$5,'Population ratios'!$C$7:$C$2010,'Ratio mapping'!$A50)/SUMIFS('Population ratios'!$D$7:$D$2010,'Population ratios'!$C$7:$C$2010,'Ratio mapping'!$A50)</f>
        <v>0</v>
      </c>
      <c r="O50" s="67">
        <f>SUMIFS('Population ratios'!$D$7:$D$2010,'Population ratios'!$B$7:$B$2010,'Ratio mapping'!O$5,'Population ratios'!$C$7:$C$2010,'Ratio mapping'!$A50)/SUMIFS('Population ratios'!$D$7:$D$2010,'Population ratios'!$C$7:$C$2010,'Ratio mapping'!$A50)</f>
        <v>0</v>
      </c>
      <c r="P50" s="67">
        <f>SUMIFS('Population ratios'!$D$7:$D$2010,'Population ratios'!$B$7:$B$2010,'Ratio mapping'!P$5,'Population ratios'!$C$7:$C$2010,'Ratio mapping'!$A50)/SUMIFS('Population ratios'!$D$7:$D$2010,'Population ratios'!$C$7:$C$2010,'Ratio mapping'!$A50)</f>
        <v>0</v>
      </c>
      <c r="Q50" s="67">
        <f>SUMIFS('Population ratios'!$D$7:$D$2010,'Population ratios'!$B$7:$B$2010,'Ratio mapping'!Q$5,'Population ratios'!$C$7:$C$2010,'Ratio mapping'!$A50)/SUMIFS('Population ratios'!$D$7:$D$2010,'Population ratios'!$C$7:$C$2010,'Ratio mapping'!$A50)</f>
        <v>0</v>
      </c>
      <c r="R50" s="67">
        <f>SUMIFS('Population ratios'!$D$7:$D$2010,'Population ratios'!$B$7:$B$2010,'Ratio mapping'!R$5,'Population ratios'!$C$7:$C$2010,'Ratio mapping'!$A50)/SUMIFS('Population ratios'!$D$7:$D$2010,'Population ratios'!$C$7:$C$2010,'Ratio mapping'!$A50)</f>
        <v>0</v>
      </c>
      <c r="S50" s="67">
        <f>SUMIFS('Population ratios'!$D$7:$D$2010,'Population ratios'!$B$7:$B$2010,'Ratio mapping'!S$5,'Population ratios'!$C$7:$C$2010,'Ratio mapping'!$A50)/SUMIFS('Population ratios'!$D$7:$D$2010,'Population ratios'!$C$7:$C$2010,'Ratio mapping'!$A50)</f>
        <v>0</v>
      </c>
      <c r="T50" s="67">
        <f>SUMIFS('Population ratios'!$D$7:$D$2010,'Population ratios'!$B$7:$B$2010,'Ratio mapping'!T$5,'Population ratios'!$C$7:$C$2010,'Ratio mapping'!$A50)/SUMIFS('Population ratios'!$D$7:$D$2010,'Population ratios'!$C$7:$C$2010,'Ratio mapping'!$A50)</f>
        <v>1</v>
      </c>
      <c r="U50" s="67">
        <f>SUMIFS('Population ratios'!$D$7:$D$2010,'Population ratios'!$B$7:$B$2010,'Ratio mapping'!U$5,'Population ratios'!$C$7:$C$2010,'Ratio mapping'!$A50)/SUMIFS('Population ratios'!$D$7:$D$2010,'Population ratios'!$C$7:$C$2010,'Ratio mapping'!$A50)</f>
        <v>0</v>
      </c>
      <c r="V50" s="67">
        <f>SUMIFS('Population ratios'!$D$7:$D$2010,'Population ratios'!$B$7:$B$2010,'Ratio mapping'!V$5,'Population ratios'!$C$7:$C$2010,'Ratio mapping'!$A50)/SUMIFS('Population ratios'!$D$7:$D$2010,'Population ratios'!$C$7:$C$2010,'Ratio mapping'!$A50)</f>
        <v>0</v>
      </c>
      <c r="W50" s="67">
        <f>SUMIFS('Population ratios'!$D$7:$D$2010,'Population ratios'!$B$7:$B$2010,'Ratio mapping'!W$5,'Population ratios'!$C$7:$C$2010,'Ratio mapping'!$A50)/SUMIFS('Population ratios'!$D$7:$D$2010,'Population ratios'!$C$7:$C$2010,'Ratio mapping'!$A50)</f>
        <v>0</v>
      </c>
      <c r="X50" s="67">
        <f>SUMIFS('Population ratios'!$D$7:$D$2010,'Population ratios'!$B$7:$B$2010,'Ratio mapping'!X$5,'Population ratios'!$C$7:$C$2010,'Ratio mapping'!$A50)/SUMIFS('Population ratios'!$D$7:$D$2010,'Population ratios'!$C$7:$C$2010,'Ratio mapping'!$A50)</f>
        <v>0</v>
      </c>
      <c r="Y50" s="67">
        <f>SUMIFS('Population ratios'!$D$7:$D$2010,'Population ratios'!$B$7:$B$2010,'Ratio mapping'!Y$5,'Population ratios'!$C$7:$C$2010,'Ratio mapping'!$A50)/SUMIFS('Population ratios'!$D$7:$D$2010,'Population ratios'!$C$7:$C$2010,'Ratio mapping'!$A50)</f>
        <v>0</v>
      </c>
      <c r="Z50" s="67">
        <f>SUMIFS('Population ratios'!$D$7:$D$2010,'Population ratios'!$B$7:$B$2010,'Ratio mapping'!Z$5,'Population ratios'!$C$7:$C$2010,'Ratio mapping'!$A50)/SUMIFS('Population ratios'!$D$7:$D$2010,'Population ratios'!$C$7:$C$2010,'Ratio mapping'!$A50)</f>
        <v>0</v>
      </c>
      <c r="AA50" s="67">
        <f>SUMIFS('Population ratios'!$D$7:$D$2010,'Population ratios'!$B$7:$B$2010,'Ratio mapping'!AA$5,'Population ratios'!$C$7:$C$2010,'Ratio mapping'!$A50)/SUMIFS('Population ratios'!$D$7:$D$2010,'Population ratios'!$C$7:$C$2010,'Ratio mapping'!$A50)</f>
        <v>0</v>
      </c>
      <c r="AB50" s="67">
        <f>SUMIFS('Population ratios'!$D$7:$D$2010,'Population ratios'!$B$7:$B$2010,'Ratio mapping'!AB$5,'Population ratios'!$C$7:$C$2010,'Ratio mapping'!$A50)/SUMIFS('Population ratios'!$D$7:$D$2010,'Population ratios'!$C$7:$C$2010,'Ratio mapping'!$A50)</f>
        <v>0</v>
      </c>
      <c r="AC50" s="67">
        <f>SUMIFS('Population ratios'!$D$7:$D$2010,'Population ratios'!$B$7:$B$2010,'Ratio mapping'!AC$5,'Population ratios'!$C$7:$C$2010,'Ratio mapping'!$A50)/SUMIFS('Population ratios'!$D$7:$D$2010,'Population ratios'!$C$7:$C$2010,'Ratio mapping'!$A50)</f>
        <v>0</v>
      </c>
      <c r="AD50" s="67">
        <f>SUMIFS('Population ratios'!$D$7:$D$2010,'Population ratios'!$B$7:$B$2010,'Ratio mapping'!AD$5,'Population ratios'!$C$7:$C$2010,'Ratio mapping'!$A50)/SUMIFS('Population ratios'!$D$7:$D$2010,'Population ratios'!$C$7:$C$2010,'Ratio mapping'!$A50)</f>
        <v>0</v>
      </c>
      <c r="AE50" s="67">
        <f>SUMIFS('Population ratios'!$D$7:$D$2010,'Population ratios'!$B$7:$B$2010,'Ratio mapping'!AE$5,'Population ratios'!$C$7:$C$2010,'Ratio mapping'!$A50)/SUMIFS('Population ratios'!$D$7:$D$2010,'Population ratios'!$C$7:$C$2010,'Ratio mapping'!$A50)</f>
        <v>0</v>
      </c>
    </row>
    <row r="51" spans="1:31" x14ac:dyDescent="0.25">
      <c r="A51" s="37" t="s">
        <v>2116</v>
      </c>
      <c r="B51" s="67">
        <f>SUMIFS('Population ratios'!$D$7:$D$2010,'Population ratios'!$B$7:$B$2010,'Ratio mapping'!B$5,'Population ratios'!$C$7:$C$2010,'Ratio mapping'!$A51)/SUMIFS('Population ratios'!$D$7:$D$2010,'Population ratios'!$C$7:$C$2010,'Ratio mapping'!$A51)</f>
        <v>0</v>
      </c>
      <c r="C51" s="67">
        <f>SUMIFS('Population ratios'!$D$7:$D$2010,'Population ratios'!$B$7:$B$2010,'Ratio mapping'!C$5,'Population ratios'!$C$7:$C$2010,'Ratio mapping'!$A51)/SUMIFS('Population ratios'!$D$7:$D$2010,'Population ratios'!$C$7:$C$2010,'Ratio mapping'!$A51)</f>
        <v>0</v>
      </c>
      <c r="D51" s="67">
        <f>SUMIFS('Population ratios'!$D$7:$D$2010,'Population ratios'!$B$7:$B$2010,'Ratio mapping'!D$5,'Population ratios'!$C$7:$C$2010,'Ratio mapping'!$A51)/SUMIFS('Population ratios'!$D$7:$D$2010,'Population ratios'!$C$7:$C$2010,'Ratio mapping'!$A51)</f>
        <v>0</v>
      </c>
      <c r="E51" s="67">
        <f>SUMIFS('Population ratios'!$D$7:$D$2010,'Population ratios'!$B$7:$B$2010,'Ratio mapping'!E$5,'Population ratios'!$C$7:$C$2010,'Ratio mapping'!$A51)/SUMIFS('Population ratios'!$D$7:$D$2010,'Population ratios'!$C$7:$C$2010,'Ratio mapping'!$A51)</f>
        <v>0</v>
      </c>
      <c r="F51" s="67">
        <f>SUMIFS('Population ratios'!$D$7:$D$2010,'Population ratios'!$B$7:$B$2010,'Ratio mapping'!F$5,'Population ratios'!$C$7:$C$2010,'Ratio mapping'!$A51)/SUMIFS('Population ratios'!$D$7:$D$2010,'Population ratios'!$C$7:$C$2010,'Ratio mapping'!$A51)</f>
        <v>0</v>
      </c>
      <c r="G51" s="67">
        <f>SUMIFS('Population ratios'!$D$7:$D$2010,'Population ratios'!$B$7:$B$2010,'Ratio mapping'!G$5,'Population ratios'!$C$7:$C$2010,'Ratio mapping'!$A51)/SUMIFS('Population ratios'!$D$7:$D$2010,'Population ratios'!$C$7:$C$2010,'Ratio mapping'!$A51)</f>
        <v>0</v>
      </c>
      <c r="H51" s="67">
        <f>SUMIFS('Population ratios'!$D$7:$D$2010,'Population ratios'!$B$7:$B$2010,'Ratio mapping'!H$5,'Population ratios'!$C$7:$C$2010,'Ratio mapping'!$A51)/SUMIFS('Population ratios'!$D$7:$D$2010,'Population ratios'!$C$7:$C$2010,'Ratio mapping'!$A51)</f>
        <v>0</v>
      </c>
      <c r="I51" s="67">
        <f>SUMIFS('Population ratios'!$D$7:$D$2010,'Population ratios'!$B$7:$B$2010,'Ratio mapping'!I$5,'Population ratios'!$C$7:$C$2010,'Ratio mapping'!$A51)/SUMIFS('Population ratios'!$D$7:$D$2010,'Population ratios'!$C$7:$C$2010,'Ratio mapping'!$A51)</f>
        <v>0</v>
      </c>
      <c r="J51" s="67">
        <f>SUMIFS('Population ratios'!$D$7:$D$2010,'Population ratios'!$B$7:$B$2010,'Ratio mapping'!J$5,'Population ratios'!$C$7:$C$2010,'Ratio mapping'!$A51)/SUMIFS('Population ratios'!$D$7:$D$2010,'Population ratios'!$C$7:$C$2010,'Ratio mapping'!$A51)</f>
        <v>0</v>
      </c>
      <c r="K51" s="67">
        <f>SUMIFS('Population ratios'!$D$7:$D$2010,'Population ratios'!$B$7:$B$2010,'Ratio mapping'!K$5,'Population ratios'!$C$7:$C$2010,'Ratio mapping'!$A51)/SUMIFS('Population ratios'!$D$7:$D$2010,'Population ratios'!$C$7:$C$2010,'Ratio mapping'!$A51)</f>
        <v>0</v>
      </c>
      <c r="L51" s="67">
        <f>SUMIFS('Population ratios'!$D$7:$D$2010,'Population ratios'!$B$7:$B$2010,'Ratio mapping'!L$5,'Population ratios'!$C$7:$C$2010,'Ratio mapping'!$A51)/SUMIFS('Population ratios'!$D$7:$D$2010,'Population ratios'!$C$7:$C$2010,'Ratio mapping'!$A51)</f>
        <v>0</v>
      </c>
      <c r="M51" s="67">
        <f>SUMIFS('Population ratios'!$D$7:$D$2010,'Population ratios'!$B$7:$B$2010,'Ratio mapping'!M$5,'Population ratios'!$C$7:$C$2010,'Ratio mapping'!$A51)/SUMIFS('Population ratios'!$D$7:$D$2010,'Population ratios'!$C$7:$C$2010,'Ratio mapping'!$A51)</f>
        <v>0</v>
      </c>
      <c r="N51" s="67">
        <f>SUMIFS('Population ratios'!$D$7:$D$2010,'Population ratios'!$B$7:$B$2010,'Ratio mapping'!N$5,'Population ratios'!$C$7:$C$2010,'Ratio mapping'!$A51)/SUMIFS('Population ratios'!$D$7:$D$2010,'Population ratios'!$C$7:$C$2010,'Ratio mapping'!$A51)</f>
        <v>0</v>
      </c>
      <c r="O51" s="67">
        <f>SUMIFS('Population ratios'!$D$7:$D$2010,'Population ratios'!$B$7:$B$2010,'Ratio mapping'!O$5,'Population ratios'!$C$7:$C$2010,'Ratio mapping'!$A51)/SUMIFS('Population ratios'!$D$7:$D$2010,'Population ratios'!$C$7:$C$2010,'Ratio mapping'!$A51)</f>
        <v>0</v>
      </c>
      <c r="P51" s="67">
        <f>SUMIFS('Population ratios'!$D$7:$D$2010,'Population ratios'!$B$7:$B$2010,'Ratio mapping'!P$5,'Population ratios'!$C$7:$C$2010,'Ratio mapping'!$A51)/SUMIFS('Population ratios'!$D$7:$D$2010,'Population ratios'!$C$7:$C$2010,'Ratio mapping'!$A51)</f>
        <v>0</v>
      </c>
      <c r="Q51" s="67">
        <f>SUMIFS('Population ratios'!$D$7:$D$2010,'Population ratios'!$B$7:$B$2010,'Ratio mapping'!Q$5,'Population ratios'!$C$7:$C$2010,'Ratio mapping'!$A51)/SUMIFS('Population ratios'!$D$7:$D$2010,'Population ratios'!$C$7:$C$2010,'Ratio mapping'!$A51)</f>
        <v>0</v>
      </c>
      <c r="R51" s="67">
        <f>SUMIFS('Population ratios'!$D$7:$D$2010,'Population ratios'!$B$7:$B$2010,'Ratio mapping'!R$5,'Population ratios'!$C$7:$C$2010,'Ratio mapping'!$A51)/SUMIFS('Population ratios'!$D$7:$D$2010,'Population ratios'!$C$7:$C$2010,'Ratio mapping'!$A51)</f>
        <v>0</v>
      </c>
      <c r="S51" s="67">
        <f>SUMIFS('Population ratios'!$D$7:$D$2010,'Population ratios'!$B$7:$B$2010,'Ratio mapping'!S$5,'Population ratios'!$C$7:$C$2010,'Ratio mapping'!$A51)/SUMIFS('Population ratios'!$D$7:$D$2010,'Population ratios'!$C$7:$C$2010,'Ratio mapping'!$A51)</f>
        <v>0</v>
      </c>
      <c r="T51" s="67">
        <f>SUMIFS('Population ratios'!$D$7:$D$2010,'Population ratios'!$B$7:$B$2010,'Ratio mapping'!T$5,'Population ratios'!$C$7:$C$2010,'Ratio mapping'!$A51)/SUMIFS('Population ratios'!$D$7:$D$2010,'Population ratios'!$C$7:$C$2010,'Ratio mapping'!$A51)</f>
        <v>0</v>
      </c>
      <c r="U51" s="67">
        <f>SUMIFS('Population ratios'!$D$7:$D$2010,'Population ratios'!$B$7:$B$2010,'Ratio mapping'!U$5,'Population ratios'!$C$7:$C$2010,'Ratio mapping'!$A51)/SUMIFS('Population ratios'!$D$7:$D$2010,'Population ratios'!$C$7:$C$2010,'Ratio mapping'!$A51)</f>
        <v>0</v>
      </c>
      <c r="V51" s="67">
        <f>SUMIFS('Population ratios'!$D$7:$D$2010,'Population ratios'!$B$7:$B$2010,'Ratio mapping'!V$5,'Population ratios'!$C$7:$C$2010,'Ratio mapping'!$A51)/SUMIFS('Population ratios'!$D$7:$D$2010,'Population ratios'!$C$7:$C$2010,'Ratio mapping'!$A51)</f>
        <v>0</v>
      </c>
      <c r="W51" s="67">
        <f>SUMIFS('Population ratios'!$D$7:$D$2010,'Population ratios'!$B$7:$B$2010,'Ratio mapping'!W$5,'Population ratios'!$C$7:$C$2010,'Ratio mapping'!$A51)/SUMIFS('Population ratios'!$D$7:$D$2010,'Population ratios'!$C$7:$C$2010,'Ratio mapping'!$A51)</f>
        <v>0.98215992354252946</v>
      </c>
      <c r="X51" s="67">
        <f>SUMIFS('Population ratios'!$D$7:$D$2010,'Population ratios'!$B$7:$B$2010,'Ratio mapping'!X$5,'Population ratios'!$C$7:$C$2010,'Ratio mapping'!$A51)/SUMIFS('Population ratios'!$D$7:$D$2010,'Population ratios'!$C$7:$C$2010,'Ratio mapping'!$A51)</f>
        <v>0</v>
      </c>
      <c r="Y51" s="67">
        <f>SUMIFS('Population ratios'!$D$7:$D$2010,'Population ratios'!$B$7:$B$2010,'Ratio mapping'!Y$5,'Population ratios'!$C$7:$C$2010,'Ratio mapping'!$A51)/SUMIFS('Population ratios'!$D$7:$D$2010,'Population ratios'!$C$7:$C$2010,'Ratio mapping'!$A51)</f>
        <v>0</v>
      </c>
      <c r="Z51" s="67">
        <f>SUMIFS('Population ratios'!$D$7:$D$2010,'Population ratios'!$B$7:$B$2010,'Ratio mapping'!Z$5,'Population ratios'!$C$7:$C$2010,'Ratio mapping'!$A51)/SUMIFS('Population ratios'!$D$7:$D$2010,'Population ratios'!$C$7:$C$2010,'Ratio mapping'!$A51)</f>
        <v>0</v>
      </c>
      <c r="AA51" s="67">
        <f>SUMIFS('Population ratios'!$D$7:$D$2010,'Population ratios'!$B$7:$B$2010,'Ratio mapping'!AA$5,'Population ratios'!$C$7:$C$2010,'Ratio mapping'!$A51)/SUMIFS('Population ratios'!$D$7:$D$2010,'Population ratios'!$C$7:$C$2010,'Ratio mapping'!$A51)</f>
        <v>0</v>
      </c>
      <c r="AB51" s="67">
        <f>SUMIFS('Population ratios'!$D$7:$D$2010,'Population ratios'!$B$7:$B$2010,'Ratio mapping'!AB$5,'Population ratios'!$C$7:$C$2010,'Ratio mapping'!$A51)/SUMIFS('Population ratios'!$D$7:$D$2010,'Population ratios'!$C$7:$C$2010,'Ratio mapping'!$A51)</f>
        <v>0</v>
      </c>
      <c r="AC51" s="67">
        <f>SUMIFS('Population ratios'!$D$7:$D$2010,'Population ratios'!$B$7:$B$2010,'Ratio mapping'!AC$5,'Population ratios'!$C$7:$C$2010,'Ratio mapping'!$A51)/SUMIFS('Population ratios'!$D$7:$D$2010,'Population ratios'!$C$7:$C$2010,'Ratio mapping'!$A51)</f>
        <v>0</v>
      </c>
      <c r="AD51" s="67">
        <f>SUMIFS('Population ratios'!$D$7:$D$2010,'Population ratios'!$B$7:$B$2010,'Ratio mapping'!AD$5,'Population ratios'!$C$7:$C$2010,'Ratio mapping'!$A51)/SUMIFS('Population ratios'!$D$7:$D$2010,'Population ratios'!$C$7:$C$2010,'Ratio mapping'!$A51)</f>
        <v>0</v>
      </c>
      <c r="AE51" s="67">
        <f>SUMIFS('Population ratios'!$D$7:$D$2010,'Population ratios'!$B$7:$B$2010,'Ratio mapping'!AE$5,'Population ratios'!$C$7:$C$2010,'Ratio mapping'!$A51)/SUMIFS('Population ratios'!$D$7:$D$2010,'Population ratios'!$C$7:$C$2010,'Ratio mapping'!$A51)</f>
        <v>1.7840076457470534E-2</v>
      </c>
    </row>
    <row r="52" spans="1:31" x14ac:dyDescent="0.25">
      <c r="A52" s="37" t="s">
        <v>2078</v>
      </c>
      <c r="B52" s="67">
        <f>SUMIFS('Population ratios'!$D$7:$D$2010,'Population ratios'!$B$7:$B$2010,'Ratio mapping'!B$5,'Population ratios'!$C$7:$C$2010,'Ratio mapping'!$A52)/SUMIFS('Population ratios'!$D$7:$D$2010,'Population ratios'!$C$7:$C$2010,'Ratio mapping'!$A52)</f>
        <v>0</v>
      </c>
      <c r="C52" s="67">
        <f>SUMIFS('Population ratios'!$D$7:$D$2010,'Population ratios'!$B$7:$B$2010,'Ratio mapping'!C$5,'Population ratios'!$C$7:$C$2010,'Ratio mapping'!$A52)/SUMIFS('Population ratios'!$D$7:$D$2010,'Population ratios'!$C$7:$C$2010,'Ratio mapping'!$A52)</f>
        <v>0</v>
      </c>
      <c r="D52" s="67">
        <f>SUMIFS('Population ratios'!$D$7:$D$2010,'Population ratios'!$B$7:$B$2010,'Ratio mapping'!D$5,'Population ratios'!$C$7:$C$2010,'Ratio mapping'!$A52)/SUMIFS('Population ratios'!$D$7:$D$2010,'Population ratios'!$C$7:$C$2010,'Ratio mapping'!$A52)</f>
        <v>0</v>
      </c>
      <c r="E52" s="67">
        <f>SUMIFS('Population ratios'!$D$7:$D$2010,'Population ratios'!$B$7:$B$2010,'Ratio mapping'!E$5,'Population ratios'!$C$7:$C$2010,'Ratio mapping'!$A52)/SUMIFS('Population ratios'!$D$7:$D$2010,'Population ratios'!$C$7:$C$2010,'Ratio mapping'!$A52)</f>
        <v>0</v>
      </c>
      <c r="F52" s="67">
        <f>SUMIFS('Population ratios'!$D$7:$D$2010,'Population ratios'!$B$7:$B$2010,'Ratio mapping'!F$5,'Population ratios'!$C$7:$C$2010,'Ratio mapping'!$A52)/SUMIFS('Population ratios'!$D$7:$D$2010,'Population ratios'!$C$7:$C$2010,'Ratio mapping'!$A52)</f>
        <v>0</v>
      </c>
      <c r="G52" s="67">
        <f>SUMIFS('Population ratios'!$D$7:$D$2010,'Population ratios'!$B$7:$B$2010,'Ratio mapping'!G$5,'Population ratios'!$C$7:$C$2010,'Ratio mapping'!$A52)/SUMIFS('Population ratios'!$D$7:$D$2010,'Population ratios'!$C$7:$C$2010,'Ratio mapping'!$A52)</f>
        <v>0</v>
      </c>
      <c r="H52" s="67">
        <f>SUMIFS('Population ratios'!$D$7:$D$2010,'Population ratios'!$B$7:$B$2010,'Ratio mapping'!H$5,'Population ratios'!$C$7:$C$2010,'Ratio mapping'!$A52)/SUMIFS('Population ratios'!$D$7:$D$2010,'Population ratios'!$C$7:$C$2010,'Ratio mapping'!$A52)</f>
        <v>0</v>
      </c>
      <c r="I52" s="67">
        <f>SUMIFS('Population ratios'!$D$7:$D$2010,'Population ratios'!$B$7:$B$2010,'Ratio mapping'!I$5,'Population ratios'!$C$7:$C$2010,'Ratio mapping'!$A52)/SUMIFS('Population ratios'!$D$7:$D$2010,'Population ratios'!$C$7:$C$2010,'Ratio mapping'!$A52)</f>
        <v>0</v>
      </c>
      <c r="J52" s="67">
        <f>SUMIFS('Population ratios'!$D$7:$D$2010,'Population ratios'!$B$7:$B$2010,'Ratio mapping'!J$5,'Population ratios'!$C$7:$C$2010,'Ratio mapping'!$A52)/SUMIFS('Population ratios'!$D$7:$D$2010,'Population ratios'!$C$7:$C$2010,'Ratio mapping'!$A52)</f>
        <v>0</v>
      </c>
      <c r="K52" s="67">
        <f>SUMIFS('Population ratios'!$D$7:$D$2010,'Population ratios'!$B$7:$B$2010,'Ratio mapping'!K$5,'Population ratios'!$C$7:$C$2010,'Ratio mapping'!$A52)/SUMIFS('Population ratios'!$D$7:$D$2010,'Population ratios'!$C$7:$C$2010,'Ratio mapping'!$A52)</f>
        <v>0</v>
      </c>
      <c r="L52" s="67">
        <f>SUMIFS('Population ratios'!$D$7:$D$2010,'Population ratios'!$B$7:$B$2010,'Ratio mapping'!L$5,'Population ratios'!$C$7:$C$2010,'Ratio mapping'!$A52)/SUMIFS('Population ratios'!$D$7:$D$2010,'Population ratios'!$C$7:$C$2010,'Ratio mapping'!$A52)</f>
        <v>0</v>
      </c>
      <c r="M52" s="67">
        <f>SUMIFS('Population ratios'!$D$7:$D$2010,'Population ratios'!$B$7:$B$2010,'Ratio mapping'!M$5,'Population ratios'!$C$7:$C$2010,'Ratio mapping'!$A52)/SUMIFS('Population ratios'!$D$7:$D$2010,'Population ratios'!$C$7:$C$2010,'Ratio mapping'!$A52)</f>
        <v>0</v>
      </c>
      <c r="N52" s="67">
        <f>SUMIFS('Population ratios'!$D$7:$D$2010,'Population ratios'!$B$7:$B$2010,'Ratio mapping'!N$5,'Population ratios'!$C$7:$C$2010,'Ratio mapping'!$A52)/SUMIFS('Population ratios'!$D$7:$D$2010,'Population ratios'!$C$7:$C$2010,'Ratio mapping'!$A52)</f>
        <v>0</v>
      </c>
      <c r="O52" s="67">
        <f>SUMIFS('Population ratios'!$D$7:$D$2010,'Population ratios'!$B$7:$B$2010,'Ratio mapping'!O$5,'Population ratios'!$C$7:$C$2010,'Ratio mapping'!$A52)/SUMIFS('Population ratios'!$D$7:$D$2010,'Population ratios'!$C$7:$C$2010,'Ratio mapping'!$A52)</f>
        <v>0</v>
      </c>
      <c r="P52" s="67">
        <f>SUMIFS('Population ratios'!$D$7:$D$2010,'Population ratios'!$B$7:$B$2010,'Ratio mapping'!P$5,'Population ratios'!$C$7:$C$2010,'Ratio mapping'!$A52)/SUMIFS('Population ratios'!$D$7:$D$2010,'Population ratios'!$C$7:$C$2010,'Ratio mapping'!$A52)</f>
        <v>0</v>
      </c>
      <c r="Q52" s="67">
        <f>SUMIFS('Population ratios'!$D$7:$D$2010,'Population ratios'!$B$7:$B$2010,'Ratio mapping'!Q$5,'Population ratios'!$C$7:$C$2010,'Ratio mapping'!$A52)/SUMIFS('Population ratios'!$D$7:$D$2010,'Population ratios'!$C$7:$C$2010,'Ratio mapping'!$A52)</f>
        <v>0</v>
      </c>
      <c r="R52" s="67">
        <f>SUMIFS('Population ratios'!$D$7:$D$2010,'Population ratios'!$B$7:$B$2010,'Ratio mapping'!R$5,'Population ratios'!$C$7:$C$2010,'Ratio mapping'!$A52)/SUMIFS('Population ratios'!$D$7:$D$2010,'Population ratios'!$C$7:$C$2010,'Ratio mapping'!$A52)</f>
        <v>0</v>
      </c>
      <c r="S52" s="67">
        <f>SUMIFS('Population ratios'!$D$7:$D$2010,'Population ratios'!$B$7:$B$2010,'Ratio mapping'!S$5,'Population ratios'!$C$7:$C$2010,'Ratio mapping'!$A52)/SUMIFS('Population ratios'!$D$7:$D$2010,'Population ratios'!$C$7:$C$2010,'Ratio mapping'!$A52)</f>
        <v>0</v>
      </c>
      <c r="T52" s="67">
        <f>SUMIFS('Population ratios'!$D$7:$D$2010,'Population ratios'!$B$7:$B$2010,'Ratio mapping'!T$5,'Population ratios'!$C$7:$C$2010,'Ratio mapping'!$A52)/SUMIFS('Population ratios'!$D$7:$D$2010,'Population ratios'!$C$7:$C$2010,'Ratio mapping'!$A52)</f>
        <v>1</v>
      </c>
      <c r="U52" s="67">
        <f>SUMIFS('Population ratios'!$D$7:$D$2010,'Population ratios'!$B$7:$B$2010,'Ratio mapping'!U$5,'Population ratios'!$C$7:$C$2010,'Ratio mapping'!$A52)/SUMIFS('Population ratios'!$D$7:$D$2010,'Population ratios'!$C$7:$C$2010,'Ratio mapping'!$A52)</f>
        <v>0</v>
      </c>
      <c r="V52" s="67">
        <f>SUMIFS('Population ratios'!$D$7:$D$2010,'Population ratios'!$B$7:$B$2010,'Ratio mapping'!V$5,'Population ratios'!$C$7:$C$2010,'Ratio mapping'!$A52)/SUMIFS('Population ratios'!$D$7:$D$2010,'Population ratios'!$C$7:$C$2010,'Ratio mapping'!$A52)</f>
        <v>0</v>
      </c>
      <c r="W52" s="67">
        <f>SUMIFS('Population ratios'!$D$7:$D$2010,'Population ratios'!$B$7:$B$2010,'Ratio mapping'!W$5,'Population ratios'!$C$7:$C$2010,'Ratio mapping'!$A52)/SUMIFS('Population ratios'!$D$7:$D$2010,'Population ratios'!$C$7:$C$2010,'Ratio mapping'!$A52)</f>
        <v>0</v>
      </c>
      <c r="X52" s="67">
        <f>SUMIFS('Population ratios'!$D$7:$D$2010,'Population ratios'!$B$7:$B$2010,'Ratio mapping'!X$5,'Population ratios'!$C$7:$C$2010,'Ratio mapping'!$A52)/SUMIFS('Population ratios'!$D$7:$D$2010,'Population ratios'!$C$7:$C$2010,'Ratio mapping'!$A52)</f>
        <v>0</v>
      </c>
      <c r="Y52" s="67">
        <f>SUMIFS('Population ratios'!$D$7:$D$2010,'Population ratios'!$B$7:$B$2010,'Ratio mapping'!Y$5,'Population ratios'!$C$7:$C$2010,'Ratio mapping'!$A52)/SUMIFS('Population ratios'!$D$7:$D$2010,'Population ratios'!$C$7:$C$2010,'Ratio mapping'!$A52)</f>
        <v>0</v>
      </c>
      <c r="Z52" s="67">
        <f>SUMIFS('Population ratios'!$D$7:$D$2010,'Population ratios'!$B$7:$B$2010,'Ratio mapping'!Z$5,'Population ratios'!$C$7:$C$2010,'Ratio mapping'!$A52)/SUMIFS('Population ratios'!$D$7:$D$2010,'Population ratios'!$C$7:$C$2010,'Ratio mapping'!$A52)</f>
        <v>0</v>
      </c>
      <c r="AA52" s="67">
        <f>SUMIFS('Population ratios'!$D$7:$D$2010,'Population ratios'!$B$7:$B$2010,'Ratio mapping'!AA$5,'Population ratios'!$C$7:$C$2010,'Ratio mapping'!$A52)/SUMIFS('Population ratios'!$D$7:$D$2010,'Population ratios'!$C$7:$C$2010,'Ratio mapping'!$A52)</f>
        <v>0</v>
      </c>
      <c r="AB52" s="67">
        <f>SUMIFS('Population ratios'!$D$7:$D$2010,'Population ratios'!$B$7:$B$2010,'Ratio mapping'!AB$5,'Population ratios'!$C$7:$C$2010,'Ratio mapping'!$A52)/SUMIFS('Population ratios'!$D$7:$D$2010,'Population ratios'!$C$7:$C$2010,'Ratio mapping'!$A52)</f>
        <v>0</v>
      </c>
      <c r="AC52" s="67">
        <f>SUMIFS('Population ratios'!$D$7:$D$2010,'Population ratios'!$B$7:$B$2010,'Ratio mapping'!AC$5,'Population ratios'!$C$7:$C$2010,'Ratio mapping'!$A52)/SUMIFS('Population ratios'!$D$7:$D$2010,'Population ratios'!$C$7:$C$2010,'Ratio mapping'!$A52)</f>
        <v>0</v>
      </c>
      <c r="AD52" s="67">
        <f>SUMIFS('Population ratios'!$D$7:$D$2010,'Population ratios'!$B$7:$B$2010,'Ratio mapping'!AD$5,'Population ratios'!$C$7:$C$2010,'Ratio mapping'!$A52)/SUMIFS('Population ratios'!$D$7:$D$2010,'Population ratios'!$C$7:$C$2010,'Ratio mapping'!$A52)</f>
        <v>0</v>
      </c>
      <c r="AE52" s="67">
        <f>SUMIFS('Population ratios'!$D$7:$D$2010,'Population ratios'!$B$7:$B$2010,'Ratio mapping'!AE$5,'Population ratios'!$C$7:$C$2010,'Ratio mapping'!$A52)/SUMIFS('Population ratios'!$D$7:$D$2010,'Population ratios'!$C$7:$C$2010,'Ratio mapping'!$A52)</f>
        <v>0</v>
      </c>
    </row>
    <row r="53" spans="1:31" x14ac:dyDescent="0.25">
      <c r="A53" s="37" t="s">
        <v>2085</v>
      </c>
      <c r="B53" s="67">
        <f>SUMIFS('Population ratios'!$D$7:$D$2010,'Population ratios'!$B$7:$B$2010,'Ratio mapping'!B$5,'Population ratios'!$C$7:$C$2010,'Ratio mapping'!$A53)/SUMIFS('Population ratios'!$D$7:$D$2010,'Population ratios'!$C$7:$C$2010,'Ratio mapping'!$A53)</f>
        <v>0</v>
      </c>
      <c r="C53" s="67">
        <f>SUMIFS('Population ratios'!$D$7:$D$2010,'Population ratios'!$B$7:$B$2010,'Ratio mapping'!C$5,'Population ratios'!$C$7:$C$2010,'Ratio mapping'!$A53)/SUMIFS('Population ratios'!$D$7:$D$2010,'Population ratios'!$C$7:$C$2010,'Ratio mapping'!$A53)</f>
        <v>0</v>
      </c>
      <c r="D53" s="67">
        <f>SUMIFS('Population ratios'!$D$7:$D$2010,'Population ratios'!$B$7:$B$2010,'Ratio mapping'!D$5,'Population ratios'!$C$7:$C$2010,'Ratio mapping'!$A53)/SUMIFS('Population ratios'!$D$7:$D$2010,'Population ratios'!$C$7:$C$2010,'Ratio mapping'!$A53)</f>
        <v>0</v>
      </c>
      <c r="E53" s="67">
        <f>SUMIFS('Population ratios'!$D$7:$D$2010,'Population ratios'!$B$7:$B$2010,'Ratio mapping'!E$5,'Population ratios'!$C$7:$C$2010,'Ratio mapping'!$A53)/SUMIFS('Population ratios'!$D$7:$D$2010,'Population ratios'!$C$7:$C$2010,'Ratio mapping'!$A53)</f>
        <v>0</v>
      </c>
      <c r="F53" s="67">
        <f>SUMIFS('Population ratios'!$D$7:$D$2010,'Population ratios'!$B$7:$B$2010,'Ratio mapping'!F$5,'Population ratios'!$C$7:$C$2010,'Ratio mapping'!$A53)/SUMIFS('Population ratios'!$D$7:$D$2010,'Population ratios'!$C$7:$C$2010,'Ratio mapping'!$A53)</f>
        <v>0</v>
      </c>
      <c r="G53" s="67">
        <f>SUMIFS('Population ratios'!$D$7:$D$2010,'Population ratios'!$B$7:$B$2010,'Ratio mapping'!G$5,'Population ratios'!$C$7:$C$2010,'Ratio mapping'!$A53)/SUMIFS('Population ratios'!$D$7:$D$2010,'Population ratios'!$C$7:$C$2010,'Ratio mapping'!$A53)</f>
        <v>0</v>
      </c>
      <c r="H53" s="67">
        <f>SUMIFS('Population ratios'!$D$7:$D$2010,'Population ratios'!$B$7:$B$2010,'Ratio mapping'!H$5,'Population ratios'!$C$7:$C$2010,'Ratio mapping'!$A53)/SUMIFS('Population ratios'!$D$7:$D$2010,'Population ratios'!$C$7:$C$2010,'Ratio mapping'!$A53)</f>
        <v>0</v>
      </c>
      <c r="I53" s="67">
        <f>SUMIFS('Population ratios'!$D$7:$D$2010,'Population ratios'!$B$7:$B$2010,'Ratio mapping'!I$5,'Population ratios'!$C$7:$C$2010,'Ratio mapping'!$A53)/SUMIFS('Population ratios'!$D$7:$D$2010,'Population ratios'!$C$7:$C$2010,'Ratio mapping'!$A53)</f>
        <v>0</v>
      </c>
      <c r="J53" s="67">
        <f>SUMIFS('Population ratios'!$D$7:$D$2010,'Population ratios'!$B$7:$B$2010,'Ratio mapping'!J$5,'Population ratios'!$C$7:$C$2010,'Ratio mapping'!$A53)/SUMIFS('Population ratios'!$D$7:$D$2010,'Population ratios'!$C$7:$C$2010,'Ratio mapping'!$A53)</f>
        <v>0</v>
      </c>
      <c r="K53" s="67">
        <f>SUMIFS('Population ratios'!$D$7:$D$2010,'Population ratios'!$B$7:$B$2010,'Ratio mapping'!K$5,'Population ratios'!$C$7:$C$2010,'Ratio mapping'!$A53)/SUMIFS('Population ratios'!$D$7:$D$2010,'Population ratios'!$C$7:$C$2010,'Ratio mapping'!$A53)</f>
        <v>0</v>
      </c>
      <c r="L53" s="67">
        <f>SUMIFS('Population ratios'!$D$7:$D$2010,'Population ratios'!$B$7:$B$2010,'Ratio mapping'!L$5,'Population ratios'!$C$7:$C$2010,'Ratio mapping'!$A53)/SUMIFS('Population ratios'!$D$7:$D$2010,'Population ratios'!$C$7:$C$2010,'Ratio mapping'!$A53)</f>
        <v>0</v>
      </c>
      <c r="M53" s="67">
        <f>SUMIFS('Population ratios'!$D$7:$D$2010,'Population ratios'!$B$7:$B$2010,'Ratio mapping'!M$5,'Population ratios'!$C$7:$C$2010,'Ratio mapping'!$A53)/SUMIFS('Population ratios'!$D$7:$D$2010,'Population ratios'!$C$7:$C$2010,'Ratio mapping'!$A53)</f>
        <v>0</v>
      </c>
      <c r="N53" s="67">
        <f>SUMIFS('Population ratios'!$D$7:$D$2010,'Population ratios'!$B$7:$B$2010,'Ratio mapping'!N$5,'Population ratios'!$C$7:$C$2010,'Ratio mapping'!$A53)/SUMIFS('Population ratios'!$D$7:$D$2010,'Population ratios'!$C$7:$C$2010,'Ratio mapping'!$A53)</f>
        <v>0</v>
      </c>
      <c r="O53" s="67">
        <f>SUMIFS('Population ratios'!$D$7:$D$2010,'Population ratios'!$B$7:$B$2010,'Ratio mapping'!O$5,'Population ratios'!$C$7:$C$2010,'Ratio mapping'!$A53)/SUMIFS('Population ratios'!$D$7:$D$2010,'Population ratios'!$C$7:$C$2010,'Ratio mapping'!$A53)</f>
        <v>0</v>
      </c>
      <c r="P53" s="67">
        <f>SUMIFS('Population ratios'!$D$7:$D$2010,'Population ratios'!$B$7:$B$2010,'Ratio mapping'!P$5,'Population ratios'!$C$7:$C$2010,'Ratio mapping'!$A53)/SUMIFS('Population ratios'!$D$7:$D$2010,'Population ratios'!$C$7:$C$2010,'Ratio mapping'!$A53)</f>
        <v>0</v>
      </c>
      <c r="Q53" s="67">
        <f>SUMIFS('Population ratios'!$D$7:$D$2010,'Population ratios'!$B$7:$B$2010,'Ratio mapping'!Q$5,'Population ratios'!$C$7:$C$2010,'Ratio mapping'!$A53)/SUMIFS('Population ratios'!$D$7:$D$2010,'Population ratios'!$C$7:$C$2010,'Ratio mapping'!$A53)</f>
        <v>0</v>
      </c>
      <c r="R53" s="67">
        <f>SUMIFS('Population ratios'!$D$7:$D$2010,'Population ratios'!$B$7:$B$2010,'Ratio mapping'!R$5,'Population ratios'!$C$7:$C$2010,'Ratio mapping'!$A53)/SUMIFS('Population ratios'!$D$7:$D$2010,'Population ratios'!$C$7:$C$2010,'Ratio mapping'!$A53)</f>
        <v>0</v>
      </c>
      <c r="S53" s="67">
        <f>SUMIFS('Population ratios'!$D$7:$D$2010,'Population ratios'!$B$7:$B$2010,'Ratio mapping'!S$5,'Population ratios'!$C$7:$C$2010,'Ratio mapping'!$A53)/SUMIFS('Population ratios'!$D$7:$D$2010,'Population ratios'!$C$7:$C$2010,'Ratio mapping'!$A53)</f>
        <v>0</v>
      </c>
      <c r="T53" s="67">
        <f>SUMIFS('Population ratios'!$D$7:$D$2010,'Population ratios'!$B$7:$B$2010,'Ratio mapping'!T$5,'Population ratios'!$C$7:$C$2010,'Ratio mapping'!$A53)/SUMIFS('Population ratios'!$D$7:$D$2010,'Population ratios'!$C$7:$C$2010,'Ratio mapping'!$A53)</f>
        <v>0.35183066361556065</v>
      </c>
      <c r="U53" s="67">
        <f>SUMIFS('Population ratios'!$D$7:$D$2010,'Population ratios'!$B$7:$B$2010,'Ratio mapping'!U$5,'Population ratios'!$C$7:$C$2010,'Ratio mapping'!$A53)/SUMIFS('Population ratios'!$D$7:$D$2010,'Population ratios'!$C$7:$C$2010,'Ratio mapping'!$A53)</f>
        <v>0.64816933638443941</v>
      </c>
      <c r="V53" s="67">
        <f>SUMIFS('Population ratios'!$D$7:$D$2010,'Population ratios'!$B$7:$B$2010,'Ratio mapping'!V$5,'Population ratios'!$C$7:$C$2010,'Ratio mapping'!$A53)/SUMIFS('Population ratios'!$D$7:$D$2010,'Population ratios'!$C$7:$C$2010,'Ratio mapping'!$A53)</f>
        <v>0</v>
      </c>
      <c r="W53" s="67">
        <f>SUMIFS('Population ratios'!$D$7:$D$2010,'Population ratios'!$B$7:$B$2010,'Ratio mapping'!W$5,'Population ratios'!$C$7:$C$2010,'Ratio mapping'!$A53)/SUMIFS('Population ratios'!$D$7:$D$2010,'Population ratios'!$C$7:$C$2010,'Ratio mapping'!$A53)</f>
        <v>0</v>
      </c>
      <c r="X53" s="67">
        <f>SUMIFS('Population ratios'!$D$7:$D$2010,'Population ratios'!$B$7:$B$2010,'Ratio mapping'!X$5,'Population ratios'!$C$7:$C$2010,'Ratio mapping'!$A53)/SUMIFS('Population ratios'!$D$7:$D$2010,'Population ratios'!$C$7:$C$2010,'Ratio mapping'!$A53)</f>
        <v>0</v>
      </c>
      <c r="Y53" s="67">
        <f>SUMIFS('Population ratios'!$D$7:$D$2010,'Population ratios'!$B$7:$B$2010,'Ratio mapping'!Y$5,'Population ratios'!$C$7:$C$2010,'Ratio mapping'!$A53)/SUMIFS('Population ratios'!$D$7:$D$2010,'Population ratios'!$C$7:$C$2010,'Ratio mapping'!$A53)</f>
        <v>0</v>
      </c>
      <c r="Z53" s="67">
        <f>SUMIFS('Population ratios'!$D$7:$D$2010,'Population ratios'!$B$7:$B$2010,'Ratio mapping'!Z$5,'Population ratios'!$C$7:$C$2010,'Ratio mapping'!$A53)/SUMIFS('Population ratios'!$D$7:$D$2010,'Population ratios'!$C$7:$C$2010,'Ratio mapping'!$A53)</f>
        <v>0</v>
      </c>
      <c r="AA53" s="67">
        <f>SUMIFS('Population ratios'!$D$7:$D$2010,'Population ratios'!$B$7:$B$2010,'Ratio mapping'!AA$5,'Population ratios'!$C$7:$C$2010,'Ratio mapping'!$A53)/SUMIFS('Population ratios'!$D$7:$D$2010,'Population ratios'!$C$7:$C$2010,'Ratio mapping'!$A53)</f>
        <v>0</v>
      </c>
      <c r="AB53" s="67">
        <f>SUMIFS('Population ratios'!$D$7:$D$2010,'Population ratios'!$B$7:$B$2010,'Ratio mapping'!AB$5,'Population ratios'!$C$7:$C$2010,'Ratio mapping'!$A53)/SUMIFS('Population ratios'!$D$7:$D$2010,'Population ratios'!$C$7:$C$2010,'Ratio mapping'!$A53)</f>
        <v>0</v>
      </c>
      <c r="AC53" s="67">
        <f>SUMIFS('Population ratios'!$D$7:$D$2010,'Population ratios'!$B$7:$B$2010,'Ratio mapping'!AC$5,'Population ratios'!$C$7:$C$2010,'Ratio mapping'!$A53)/SUMIFS('Population ratios'!$D$7:$D$2010,'Population ratios'!$C$7:$C$2010,'Ratio mapping'!$A53)</f>
        <v>0</v>
      </c>
      <c r="AD53" s="67">
        <f>SUMIFS('Population ratios'!$D$7:$D$2010,'Population ratios'!$B$7:$B$2010,'Ratio mapping'!AD$5,'Population ratios'!$C$7:$C$2010,'Ratio mapping'!$A53)/SUMIFS('Population ratios'!$D$7:$D$2010,'Population ratios'!$C$7:$C$2010,'Ratio mapping'!$A53)</f>
        <v>0</v>
      </c>
      <c r="AE53" s="67">
        <f>SUMIFS('Population ratios'!$D$7:$D$2010,'Population ratios'!$B$7:$B$2010,'Ratio mapping'!AE$5,'Population ratios'!$C$7:$C$2010,'Ratio mapping'!$A53)/SUMIFS('Population ratios'!$D$7:$D$2010,'Population ratios'!$C$7:$C$2010,'Ratio mapping'!$A53)</f>
        <v>0</v>
      </c>
    </row>
    <row r="54" spans="1:31" x14ac:dyDescent="0.25">
      <c r="A54" s="37" t="s">
        <v>2095</v>
      </c>
      <c r="B54" s="67">
        <f>SUMIFS('Population ratios'!$D$7:$D$2010,'Population ratios'!$B$7:$B$2010,'Ratio mapping'!B$5,'Population ratios'!$C$7:$C$2010,'Ratio mapping'!$A54)/SUMIFS('Population ratios'!$D$7:$D$2010,'Population ratios'!$C$7:$C$2010,'Ratio mapping'!$A54)</f>
        <v>0</v>
      </c>
      <c r="C54" s="67">
        <f>SUMIFS('Population ratios'!$D$7:$D$2010,'Population ratios'!$B$7:$B$2010,'Ratio mapping'!C$5,'Population ratios'!$C$7:$C$2010,'Ratio mapping'!$A54)/SUMIFS('Population ratios'!$D$7:$D$2010,'Population ratios'!$C$7:$C$2010,'Ratio mapping'!$A54)</f>
        <v>0</v>
      </c>
      <c r="D54" s="67">
        <f>SUMIFS('Population ratios'!$D$7:$D$2010,'Population ratios'!$B$7:$B$2010,'Ratio mapping'!D$5,'Population ratios'!$C$7:$C$2010,'Ratio mapping'!$A54)/SUMIFS('Population ratios'!$D$7:$D$2010,'Population ratios'!$C$7:$C$2010,'Ratio mapping'!$A54)</f>
        <v>0</v>
      </c>
      <c r="E54" s="67">
        <f>SUMIFS('Population ratios'!$D$7:$D$2010,'Population ratios'!$B$7:$B$2010,'Ratio mapping'!E$5,'Population ratios'!$C$7:$C$2010,'Ratio mapping'!$A54)/SUMIFS('Population ratios'!$D$7:$D$2010,'Population ratios'!$C$7:$C$2010,'Ratio mapping'!$A54)</f>
        <v>0</v>
      </c>
      <c r="F54" s="67">
        <f>SUMIFS('Population ratios'!$D$7:$D$2010,'Population ratios'!$B$7:$B$2010,'Ratio mapping'!F$5,'Population ratios'!$C$7:$C$2010,'Ratio mapping'!$A54)/SUMIFS('Population ratios'!$D$7:$D$2010,'Population ratios'!$C$7:$C$2010,'Ratio mapping'!$A54)</f>
        <v>0</v>
      </c>
      <c r="G54" s="67">
        <f>SUMIFS('Population ratios'!$D$7:$D$2010,'Population ratios'!$B$7:$B$2010,'Ratio mapping'!G$5,'Population ratios'!$C$7:$C$2010,'Ratio mapping'!$A54)/SUMIFS('Population ratios'!$D$7:$D$2010,'Population ratios'!$C$7:$C$2010,'Ratio mapping'!$A54)</f>
        <v>0</v>
      </c>
      <c r="H54" s="67">
        <f>SUMIFS('Population ratios'!$D$7:$D$2010,'Population ratios'!$B$7:$B$2010,'Ratio mapping'!H$5,'Population ratios'!$C$7:$C$2010,'Ratio mapping'!$A54)/SUMIFS('Population ratios'!$D$7:$D$2010,'Population ratios'!$C$7:$C$2010,'Ratio mapping'!$A54)</f>
        <v>0</v>
      </c>
      <c r="I54" s="67">
        <f>SUMIFS('Population ratios'!$D$7:$D$2010,'Population ratios'!$B$7:$B$2010,'Ratio mapping'!I$5,'Population ratios'!$C$7:$C$2010,'Ratio mapping'!$A54)/SUMIFS('Population ratios'!$D$7:$D$2010,'Population ratios'!$C$7:$C$2010,'Ratio mapping'!$A54)</f>
        <v>0</v>
      </c>
      <c r="J54" s="67">
        <f>SUMIFS('Population ratios'!$D$7:$D$2010,'Population ratios'!$B$7:$B$2010,'Ratio mapping'!J$5,'Population ratios'!$C$7:$C$2010,'Ratio mapping'!$A54)/SUMIFS('Population ratios'!$D$7:$D$2010,'Population ratios'!$C$7:$C$2010,'Ratio mapping'!$A54)</f>
        <v>0</v>
      </c>
      <c r="K54" s="67">
        <f>SUMIFS('Population ratios'!$D$7:$D$2010,'Population ratios'!$B$7:$B$2010,'Ratio mapping'!K$5,'Population ratios'!$C$7:$C$2010,'Ratio mapping'!$A54)/SUMIFS('Population ratios'!$D$7:$D$2010,'Population ratios'!$C$7:$C$2010,'Ratio mapping'!$A54)</f>
        <v>0</v>
      </c>
      <c r="L54" s="67">
        <f>SUMIFS('Population ratios'!$D$7:$D$2010,'Population ratios'!$B$7:$B$2010,'Ratio mapping'!L$5,'Population ratios'!$C$7:$C$2010,'Ratio mapping'!$A54)/SUMIFS('Population ratios'!$D$7:$D$2010,'Population ratios'!$C$7:$C$2010,'Ratio mapping'!$A54)</f>
        <v>0</v>
      </c>
      <c r="M54" s="67">
        <f>SUMIFS('Population ratios'!$D$7:$D$2010,'Population ratios'!$B$7:$B$2010,'Ratio mapping'!M$5,'Population ratios'!$C$7:$C$2010,'Ratio mapping'!$A54)/SUMIFS('Population ratios'!$D$7:$D$2010,'Population ratios'!$C$7:$C$2010,'Ratio mapping'!$A54)</f>
        <v>0</v>
      </c>
      <c r="N54" s="67">
        <f>SUMIFS('Population ratios'!$D$7:$D$2010,'Population ratios'!$B$7:$B$2010,'Ratio mapping'!N$5,'Population ratios'!$C$7:$C$2010,'Ratio mapping'!$A54)/SUMIFS('Population ratios'!$D$7:$D$2010,'Population ratios'!$C$7:$C$2010,'Ratio mapping'!$A54)</f>
        <v>0</v>
      </c>
      <c r="O54" s="67">
        <f>SUMIFS('Population ratios'!$D$7:$D$2010,'Population ratios'!$B$7:$B$2010,'Ratio mapping'!O$5,'Population ratios'!$C$7:$C$2010,'Ratio mapping'!$A54)/SUMIFS('Population ratios'!$D$7:$D$2010,'Population ratios'!$C$7:$C$2010,'Ratio mapping'!$A54)</f>
        <v>1</v>
      </c>
      <c r="P54" s="67">
        <f>SUMIFS('Population ratios'!$D$7:$D$2010,'Population ratios'!$B$7:$B$2010,'Ratio mapping'!P$5,'Population ratios'!$C$7:$C$2010,'Ratio mapping'!$A54)/SUMIFS('Population ratios'!$D$7:$D$2010,'Population ratios'!$C$7:$C$2010,'Ratio mapping'!$A54)</f>
        <v>0</v>
      </c>
      <c r="Q54" s="67">
        <f>SUMIFS('Population ratios'!$D$7:$D$2010,'Population ratios'!$B$7:$B$2010,'Ratio mapping'!Q$5,'Population ratios'!$C$7:$C$2010,'Ratio mapping'!$A54)/SUMIFS('Population ratios'!$D$7:$D$2010,'Population ratios'!$C$7:$C$2010,'Ratio mapping'!$A54)</f>
        <v>0</v>
      </c>
      <c r="R54" s="67">
        <f>SUMIFS('Population ratios'!$D$7:$D$2010,'Population ratios'!$B$7:$B$2010,'Ratio mapping'!R$5,'Population ratios'!$C$7:$C$2010,'Ratio mapping'!$A54)/SUMIFS('Population ratios'!$D$7:$D$2010,'Population ratios'!$C$7:$C$2010,'Ratio mapping'!$A54)</f>
        <v>0</v>
      </c>
      <c r="S54" s="67">
        <f>SUMIFS('Population ratios'!$D$7:$D$2010,'Population ratios'!$B$7:$B$2010,'Ratio mapping'!S$5,'Population ratios'!$C$7:$C$2010,'Ratio mapping'!$A54)/SUMIFS('Population ratios'!$D$7:$D$2010,'Population ratios'!$C$7:$C$2010,'Ratio mapping'!$A54)</f>
        <v>0</v>
      </c>
      <c r="T54" s="67">
        <f>SUMIFS('Population ratios'!$D$7:$D$2010,'Population ratios'!$B$7:$B$2010,'Ratio mapping'!T$5,'Population ratios'!$C$7:$C$2010,'Ratio mapping'!$A54)/SUMIFS('Population ratios'!$D$7:$D$2010,'Population ratios'!$C$7:$C$2010,'Ratio mapping'!$A54)</f>
        <v>0</v>
      </c>
      <c r="U54" s="67">
        <f>SUMIFS('Population ratios'!$D$7:$D$2010,'Population ratios'!$B$7:$B$2010,'Ratio mapping'!U$5,'Population ratios'!$C$7:$C$2010,'Ratio mapping'!$A54)/SUMIFS('Population ratios'!$D$7:$D$2010,'Population ratios'!$C$7:$C$2010,'Ratio mapping'!$A54)</f>
        <v>0</v>
      </c>
      <c r="V54" s="67">
        <f>SUMIFS('Population ratios'!$D$7:$D$2010,'Population ratios'!$B$7:$B$2010,'Ratio mapping'!V$5,'Population ratios'!$C$7:$C$2010,'Ratio mapping'!$A54)/SUMIFS('Population ratios'!$D$7:$D$2010,'Population ratios'!$C$7:$C$2010,'Ratio mapping'!$A54)</f>
        <v>0</v>
      </c>
      <c r="W54" s="67">
        <f>SUMIFS('Population ratios'!$D$7:$D$2010,'Population ratios'!$B$7:$B$2010,'Ratio mapping'!W$5,'Population ratios'!$C$7:$C$2010,'Ratio mapping'!$A54)/SUMIFS('Population ratios'!$D$7:$D$2010,'Population ratios'!$C$7:$C$2010,'Ratio mapping'!$A54)</f>
        <v>0</v>
      </c>
      <c r="X54" s="67">
        <f>SUMIFS('Population ratios'!$D$7:$D$2010,'Population ratios'!$B$7:$B$2010,'Ratio mapping'!X$5,'Population ratios'!$C$7:$C$2010,'Ratio mapping'!$A54)/SUMIFS('Population ratios'!$D$7:$D$2010,'Population ratios'!$C$7:$C$2010,'Ratio mapping'!$A54)</f>
        <v>0</v>
      </c>
      <c r="Y54" s="67">
        <f>SUMIFS('Population ratios'!$D$7:$D$2010,'Population ratios'!$B$7:$B$2010,'Ratio mapping'!Y$5,'Population ratios'!$C$7:$C$2010,'Ratio mapping'!$A54)/SUMIFS('Population ratios'!$D$7:$D$2010,'Population ratios'!$C$7:$C$2010,'Ratio mapping'!$A54)</f>
        <v>0</v>
      </c>
      <c r="Z54" s="67">
        <f>SUMIFS('Population ratios'!$D$7:$D$2010,'Population ratios'!$B$7:$B$2010,'Ratio mapping'!Z$5,'Population ratios'!$C$7:$C$2010,'Ratio mapping'!$A54)/SUMIFS('Population ratios'!$D$7:$D$2010,'Population ratios'!$C$7:$C$2010,'Ratio mapping'!$A54)</f>
        <v>0</v>
      </c>
      <c r="AA54" s="67">
        <f>SUMIFS('Population ratios'!$D$7:$D$2010,'Population ratios'!$B$7:$B$2010,'Ratio mapping'!AA$5,'Population ratios'!$C$7:$C$2010,'Ratio mapping'!$A54)/SUMIFS('Population ratios'!$D$7:$D$2010,'Population ratios'!$C$7:$C$2010,'Ratio mapping'!$A54)</f>
        <v>0</v>
      </c>
      <c r="AB54" s="67">
        <f>SUMIFS('Population ratios'!$D$7:$D$2010,'Population ratios'!$B$7:$B$2010,'Ratio mapping'!AB$5,'Population ratios'!$C$7:$C$2010,'Ratio mapping'!$A54)/SUMIFS('Population ratios'!$D$7:$D$2010,'Population ratios'!$C$7:$C$2010,'Ratio mapping'!$A54)</f>
        <v>0</v>
      </c>
      <c r="AC54" s="67">
        <f>SUMIFS('Population ratios'!$D$7:$D$2010,'Population ratios'!$B$7:$B$2010,'Ratio mapping'!AC$5,'Population ratios'!$C$7:$C$2010,'Ratio mapping'!$A54)/SUMIFS('Population ratios'!$D$7:$D$2010,'Population ratios'!$C$7:$C$2010,'Ratio mapping'!$A54)</f>
        <v>0</v>
      </c>
      <c r="AD54" s="67">
        <f>SUMIFS('Population ratios'!$D$7:$D$2010,'Population ratios'!$B$7:$B$2010,'Ratio mapping'!AD$5,'Population ratios'!$C$7:$C$2010,'Ratio mapping'!$A54)/SUMIFS('Population ratios'!$D$7:$D$2010,'Population ratios'!$C$7:$C$2010,'Ratio mapping'!$A54)</f>
        <v>0</v>
      </c>
      <c r="AE54" s="67">
        <f>SUMIFS('Population ratios'!$D$7:$D$2010,'Population ratios'!$B$7:$B$2010,'Ratio mapping'!AE$5,'Population ratios'!$C$7:$C$2010,'Ratio mapping'!$A54)/SUMIFS('Population ratios'!$D$7:$D$2010,'Population ratios'!$C$7:$C$2010,'Ratio mapping'!$A54)</f>
        <v>0</v>
      </c>
    </row>
    <row r="55" spans="1:31" x14ac:dyDescent="0.25">
      <c r="A55" s="37" t="s">
        <v>2065</v>
      </c>
      <c r="B55" s="67">
        <f>SUMIFS('Population ratios'!$D$7:$D$2010,'Population ratios'!$B$7:$B$2010,'Ratio mapping'!B$5,'Population ratios'!$C$7:$C$2010,'Ratio mapping'!$A55)/SUMIFS('Population ratios'!$D$7:$D$2010,'Population ratios'!$C$7:$C$2010,'Ratio mapping'!$A55)</f>
        <v>0</v>
      </c>
      <c r="C55" s="67">
        <f>SUMIFS('Population ratios'!$D$7:$D$2010,'Population ratios'!$B$7:$B$2010,'Ratio mapping'!C$5,'Population ratios'!$C$7:$C$2010,'Ratio mapping'!$A55)/SUMIFS('Population ratios'!$D$7:$D$2010,'Population ratios'!$C$7:$C$2010,'Ratio mapping'!$A55)</f>
        <v>0</v>
      </c>
      <c r="D55" s="67">
        <f>SUMIFS('Population ratios'!$D$7:$D$2010,'Population ratios'!$B$7:$B$2010,'Ratio mapping'!D$5,'Population ratios'!$C$7:$C$2010,'Ratio mapping'!$A55)/SUMIFS('Population ratios'!$D$7:$D$2010,'Population ratios'!$C$7:$C$2010,'Ratio mapping'!$A55)</f>
        <v>0</v>
      </c>
      <c r="E55" s="67">
        <f>SUMIFS('Population ratios'!$D$7:$D$2010,'Population ratios'!$B$7:$B$2010,'Ratio mapping'!E$5,'Population ratios'!$C$7:$C$2010,'Ratio mapping'!$A55)/SUMIFS('Population ratios'!$D$7:$D$2010,'Population ratios'!$C$7:$C$2010,'Ratio mapping'!$A55)</f>
        <v>0</v>
      </c>
      <c r="F55" s="67">
        <f>SUMIFS('Population ratios'!$D$7:$D$2010,'Population ratios'!$B$7:$B$2010,'Ratio mapping'!F$5,'Population ratios'!$C$7:$C$2010,'Ratio mapping'!$A55)/SUMIFS('Population ratios'!$D$7:$D$2010,'Population ratios'!$C$7:$C$2010,'Ratio mapping'!$A55)</f>
        <v>0</v>
      </c>
      <c r="G55" s="67">
        <f>SUMIFS('Population ratios'!$D$7:$D$2010,'Population ratios'!$B$7:$B$2010,'Ratio mapping'!G$5,'Population ratios'!$C$7:$C$2010,'Ratio mapping'!$A55)/SUMIFS('Population ratios'!$D$7:$D$2010,'Population ratios'!$C$7:$C$2010,'Ratio mapping'!$A55)</f>
        <v>0</v>
      </c>
      <c r="H55" s="67">
        <f>SUMIFS('Population ratios'!$D$7:$D$2010,'Population ratios'!$B$7:$B$2010,'Ratio mapping'!H$5,'Population ratios'!$C$7:$C$2010,'Ratio mapping'!$A55)/SUMIFS('Population ratios'!$D$7:$D$2010,'Population ratios'!$C$7:$C$2010,'Ratio mapping'!$A55)</f>
        <v>0</v>
      </c>
      <c r="I55" s="67">
        <f>SUMIFS('Population ratios'!$D$7:$D$2010,'Population ratios'!$B$7:$B$2010,'Ratio mapping'!I$5,'Population ratios'!$C$7:$C$2010,'Ratio mapping'!$A55)/SUMIFS('Population ratios'!$D$7:$D$2010,'Population ratios'!$C$7:$C$2010,'Ratio mapping'!$A55)</f>
        <v>0</v>
      </c>
      <c r="J55" s="67">
        <f>SUMIFS('Population ratios'!$D$7:$D$2010,'Population ratios'!$B$7:$B$2010,'Ratio mapping'!J$5,'Population ratios'!$C$7:$C$2010,'Ratio mapping'!$A55)/SUMIFS('Population ratios'!$D$7:$D$2010,'Population ratios'!$C$7:$C$2010,'Ratio mapping'!$A55)</f>
        <v>0</v>
      </c>
      <c r="K55" s="67">
        <f>SUMIFS('Population ratios'!$D$7:$D$2010,'Population ratios'!$B$7:$B$2010,'Ratio mapping'!K$5,'Population ratios'!$C$7:$C$2010,'Ratio mapping'!$A55)/SUMIFS('Population ratios'!$D$7:$D$2010,'Population ratios'!$C$7:$C$2010,'Ratio mapping'!$A55)</f>
        <v>0</v>
      </c>
      <c r="L55" s="67">
        <f>SUMIFS('Population ratios'!$D$7:$D$2010,'Population ratios'!$B$7:$B$2010,'Ratio mapping'!L$5,'Population ratios'!$C$7:$C$2010,'Ratio mapping'!$A55)/SUMIFS('Population ratios'!$D$7:$D$2010,'Population ratios'!$C$7:$C$2010,'Ratio mapping'!$A55)</f>
        <v>0</v>
      </c>
      <c r="M55" s="67">
        <f>SUMIFS('Population ratios'!$D$7:$D$2010,'Population ratios'!$B$7:$B$2010,'Ratio mapping'!M$5,'Population ratios'!$C$7:$C$2010,'Ratio mapping'!$A55)/SUMIFS('Population ratios'!$D$7:$D$2010,'Population ratios'!$C$7:$C$2010,'Ratio mapping'!$A55)</f>
        <v>0</v>
      </c>
      <c r="N55" s="67">
        <f>SUMIFS('Population ratios'!$D$7:$D$2010,'Population ratios'!$B$7:$B$2010,'Ratio mapping'!N$5,'Population ratios'!$C$7:$C$2010,'Ratio mapping'!$A55)/SUMIFS('Population ratios'!$D$7:$D$2010,'Population ratios'!$C$7:$C$2010,'Ratio mapping'!$A55)</f>
        <v>0</v>
      </c>
      <c r="O55" s="67">
        <f>SUMIFS('Population ratios'!$D$7:$D$2010,'Population ratios'!$B$7:$B$2010,'Ratio mapping'!O$5,'Population ratios'!$C$7:$C$2010,'Ratio mapping'!$A55)/SUMIFS('Population ratios'!$D$7:$D$2010,'Population ratios'!$C$7:$C$2010,'Ratio mapping'!$A55)</f>
        <v>0</v>
      </c>
      <c r="P55" s="67">
        <f>SUMIFS('Population ratios'!$D$7:$D$2010,'Population ratios'!$B$7:$B$2010,'Ratio mapping'!P$5,'Population ratios'!$C$7:$C$2010,'Ratio mapping'!$A55)/SUMIFS('Population ratios'!$D$7:$D$2010,'Population ratios'!$C$7:$C$2010,'Ratio mapping'!$A55)</f>
        <v>0</v>
      </c>
      <c r="Q55" s="67">
        <f>SUMIFS('Population ratios'!$D$7:$D$2010,'Population ratios'!$B$7:$B$2010,'Ratio mapping'!Q$5,'Population ratios'!$C$7:$C$2010,'Ratio mapping'!$A55)/SUMIFS('Population ratios'!$D$7:$D$2010,'Population ratios'!$C$7:$C$2010,'Ratio mapping'!$A55)</f>
        <v>0</v>
      </c>
      <c r="R55" s="67">
        <f>SUMIFS('Population ratios'!$D$7:$D$2010,'Population ratios'!$B$7:$B$2010,'Ratio mapping'!R$5,'Population ratios'!$C$7:$C$2010,'Ratio mapping'!$A55)/SUMIFS('Population ratios'!$D$7:$D$2010,'Population ratios'!$C$7:$C$2010,'Ratio mapping'!$A55)</f>
        <v>0</v>
      </c>
      <c r="S55" s="67">
        <f>SUMIFS('Population ratios'!$D$7:$D$2010,'Population ratios'!$B$7:$B$2010,'Ratio mapping'!S$5,'Population ratios'!$C$7:$C$2010,'Ratio mapping'!$A55)/SUMIFS('Population ratios'!$D$7:$D$2010,'Population ratios'!$C$7:$C$2010,'Ratio mapping'!$A55)</f>
        <v>0</v>
      </c>
      <c r="T55" s="67">
        <f>SUMIFS('Population ratios'!$D$7:$D$2010,'Population ratios'!$B$7:$B$2010,'Ratio mapping'!T$5,'Population ratios'!$C$7:$C$2010,'Ratio mapping'!$A55)/SUMIFS('Population ratios'!$D$7:$D$2010,'Population ratios'!$C$7:$C$2010,'Ratio mapping'!$A55)</f>
        <v>0</v>
      </c>
      <c r="U55" s="67">
        <f>SUMIFS('Population ratios'!$D$7:$D$2010,'Population ratios'!$B$7:$B$2010,'Ratio mapping'!U$5,'Population ratios'!$C$7:$C$2010,'Ratio mapping'!$A55)/SUMIFS('Population ratios'!$D$7:$D$2010,'Population ratios'!$C$7:$C$2010,'Ratio mapping'!$A55)</f>
        <v>0</v>
      </c>
      <c r="V55" s="67">
        <f>SUMIFS('Population ratios'!$D$7:$D$2010,'Population ratios'!$B$7:$B$2010,'Ratio mapping'!V$5,'Population ratios'!$C$7:$C$2010,'Ratio mapping'!$A55)/SUMIFS('Population ratios'!$D$7:$D$2010,'Population ratios'!$C$7:$C$2010,'Ratio mapping'!$A55)</f>
        <v>0.17715053763440861</v>
      </c>
      <c r="W55" s="67">
        <f>SUMIFS('Population ratios'!$D$7:$D$2010,'Population ratios'!$B$7:$B$2010,'Ratio mapping'!W$5,'Population ratios'!$C$7:$C$2010,'Ratio mapping'!$A55)/SUMIFS('Population ratios'!$D$7:$D$2010,'Population ratios'!$C$7:$C$2010,'Ratio mapping'!$A55)</f>
        <v>0</v>
      </c>
      <c r="X55" s="67">
        <f>SUMIFS('Population ratios'!$D$7:$D$2010,'Population ratios'!$B$7:$B$2010,'Ratio mapping'!X$5,'Population ratios'!$C$7:$C$2010,'Ratio mapping'!$A55)/SUMIFS('Population ratios'!$D$7:$D$2010,'Population ratios'!$C$7:$C$2010,'Ratio mapping'!$A55)</f>
        <v>0</v>
      </c>
      <c r="Y55" s="67">
        <f>SUMIFS('Population ratios'!$D$7:$D$2010,'Population ratios'!$B$7:$B$2010,'Ratio mapping'!Y$5,'Population ratios'!$C$7:$C$2010,'Ratio mapping'!$A55)/SUMIFS('Population ratios'!$D$7:$D$2010,'Population ratios'!$C$7:$C$2010,'Ratio mapping'!$A55)</f>
        <v>0.82284946236559142</v>
      </c>
      <c r="Z55" s="67">
        <f>SUMIFS('Population ratios'!$D$7:$D$2010,'Population ratios'!$B$7:$B$2010,'Ratio mapping'!Z$5,'Population ratios'!$C$7:$C$2010,'Ratio mapping'!$A55)/SUMIFS('Population ratios'!$D$7:$D$2010,'Population ratios'!$C$7:$C$2010,'Ratio mapping'!$A55)</f>
        <v>0</v>
      </c>
      <c r="AA55" s="67">
        <f>SUMIFS('Population ratios'!$D$7:$D$2010,'Population ratios'!$B$7:$B$2010,'Ratio mapping'!AA$5,'Population ratios'!$C$7:$C$2010,'Ratio mapping'!$A55)/SUMIFS('Population ratios'!$D$7:$D$2010,'Population ratios'!$C$7:$C$2010,'Ratio mapping'!$A55)</f>
        <v>0</v>
      </c>
      <c r="AB55" s="67">
        <f>SUMIFS('Population ratios'!$D$7:$D$2010,'Population ratios'!$B$7:$B$2010,'Ratio mapping'!AB$5,'Population ratios'!$C$7:$C$2010,'Ratio mapping'!$A55)/SUMIFS('Population ratios'!$D$7:$D$2010,'Population ratios'!$C$7:$C$2010,'Ratio mapping'!$A55)</f>
        <v>0</v>
      </c>
      <c r="AC55" s="67">
        <f>SUMIFS('Population ratios'!$D$7:$D$2010,'Population ratios'!$B$7:$B$2010,'Ratio mapping'!AC$5,'Population ratios'!$C$7:$C$2010,'Ratio mapping'!$A55)/SUMIFS('Population ratios'!$D$7:$D$2010,'Population ratios'!$C$7:$C$2010,'Ratio mapping'!$A55)</f>
        <v>0</v>
      </c>
      <c r="AD55" s="67">
        <f>SUMIFS('Population ratios'!$D$7:$D$2010,'Population ratios'!$B$7:$B$2010,'Ratio mapping'!AD$5,'Population ratios'!$C$7:$C$2010,'Ratio mapping'!$A55)/SUMIFS('Population ratios'!$D$7:$D$2010,'Population ratios'!$C$7:$C$2010,'Ratio mapping'!$A55)</f>
        <v>0</v>
      </c>
      <c r="AE55" s="67">
        <f>SUMIFS('Population ratios'!$D$7:$D$2010,'Population ratios'!$B$7:$B$2010,'Ratio mapping'!AE$5,'Population ratios'!$C$7:$C$2010,'Ratio mapping'!$A55)/SUMIFS('Population ratios'!$D$7:$D$2010,'Population ratios'!$C$7:$C$2010,'Ratio mapping'!$A55)</f>
        <v>0</v>
      </c>
    </row>
    <row r="56" spans="1:31" x14ac:dyDescent="0.25">
      <c r="A56" s="37" t="s">
        <v>2067</v>
      </c>
      <c r="B56" s="67">
        <f>SUMIFS('Population ratios'!$D$7:$D$2010,'Population ratios'!$B$7:$B$2010,'Ratio mapping'!B$5,'Population ratios'!$C$7:$C$2010,'Ratio mapping'!$A56)/SUMIFS('Population ratios'!$D$7:$D$2010,'Population ratios'!$C$7:$C$2010,'Ratio mapping'!$A56)</f>
        <v>0</v>
      </c>
      <c r="C56" s="67">
        <f>SUMIFS('Population ratios'!$D$7:$D$2010,'Population ratios'!$B$7:$B$2010,'Ratio mapping'!C$5,'Population ratios'!$C$7:$C$2010,'Ratio mapping'!$A56)/SUMIFS('Population ratios'!$D$7:$D$2010,'Population ratios'!$C$7:$C$2010,'Ratio mapping'!$A56)</f>
        <v>0</v>
      </c>
      <c r="D56" s="67">
        <f>SUMIFS('Population ratios'!$D$7:$D$2010,'Population ratios'!$B$7:$B$2010,'Ratio mapping'!D$5,'Population ratios'!$C$7:$C$2010,'Ratio mapping'!$A56)/SUMIFS('Population ratios'!$D$7:$D$2010,'Population ratios'!$C$7:$C$2010,'Ratio mapping'!$A56)</f>
        <v>0</v>
      </c>
      <c r="E56" s="67">
        <f>SUMIFS('Population ratios'!$D$7:$D$2010,'Population ratios'!$B$7:$B$2010,'Ratio mapping'!E$5,'Population ratios'!$C$7:$C$2010,'Ratio mapping'!$A56)/SUMIFS('Population ratios'!$D$7:$D$2010,'Population ratios'!$C$7:$C$2010,'Ratio mapping'!$A56)</f>
        <v>0</v>
      </c>
      <c r="F56" s="67">
        <f>SUMIFS('Population ratios'!$D$7:$D$2010,'Population ratios'!$B$7:$B$2010,'Ratio mapping'!F$5,'Population ratios'!$C$7:$C$2010,'Ratio mapping'!$A56)/SUMIFS('Population ratios'!$D$7:$D$2010,'Population ratios'!$C$7:$C$2010,'Ratio mapping'!$A56)</f>
        <v>0</v>
      </c>
      <c r="G56" s="67">
        <f>SUMIFS('Population ratios'!$D$7:$D$2010,'Population ratios'!$B$7:$B$2010,'Ratio mapping'!G$5,'Population ratios'!$C$7:$C$2010,'Ratio mapping'!$A56)/SUMIFS('Population ratios'!$D$7:$D$2010,'Population ratios'!$C$7:$C$2010,'Ratio mapping'!$A56)</f>
        <v>0</v>
      </c>
      <c r="H56" s="67">
        <f>SUMIFS('Population ratios'!$D$7:$D$2010,'Population ratios'!$B$7:$B$2010,'Ratio mapping'!H$5,'Population ratios'!$C$7:$C$2010,'Ratio mapping'!$A56)/SUMIFS('Population ratios'!$D$7:$D$2010,'Population ratios'!$C$7:$C$2010,'Ratio mapping'!$A56)</f>
        <v>0</v>
      </c>
      <c r="I56" s="67">
        <f>SUMIFS('Population ratios'!$D$7:$D$2010,'Population ratios'!$B$7:$B$2010,'Ratio mapping'!I$5,'Population ratios'!$C$7:$C$2010,'Ratio mapping'!$A56)/SUMIFS('Population ratios'!$D$7:$D$2010,'Population ratios'!$C$7:$C$2010,'Ratio mapping'!$A56)</f>
        <v>0</v>
      </c>
      <c r="J56" s="67">
        <f>SUMIFS('Population ratios'!$D$7:$D$2010,'Population ratios'!$B$7:$B$2010,'Ratio mapping'!J$5,'Population ratios'!$C$7:$C$2010,'Ratio mapping'!$A56)/SUMIFS('Population ratios'!$D$7:$D$2010,'Population ratios'!$C$7:$C$2010,'Ratio mapping'!$A56)</f>
        <v>0</v>
      </c>
      <c r="K56" s="67">
        <f>SUMIFS('Population ratios'!$D$7:$D$2010,'Population ratios'!$B$7:$B$2010,'Ratio mapping'!K$5,'Population ratios'!$C$7:$C$2010,'Ratio mapping'!$A56)/SUMIFS('Population ratios'!$D$7:$D$2010,'Population ratios'!$C$7:$C$2010,'Ratio mapping'!$A56)</f>
        <v>0</v>
      </c>
      <c r="L56" s="67">
        <f>SUMIFS('Population ratios'!$D$7:$D$2010,'Population ratios'!$B$7:$B$2010,'Ratio mapping'!L$5,'Population ratios'!$C$7:$C$2010,'Ratio mapping'!$A56)/SUMIFS('Population ratios'!$D$7:$D$2010,'Population ratios'!$C$7:$C$2010,'Ratio mapping'!$A56)</f>
        <v>0</v>
      </c>
      <c r="M56" s="67">
        <f>SUMIFS('Population ratios'!$D$7:$D$2010,'Population ratios'!$B$7:$B$2010,'Ratio mapping'!M$5,'Population ratios'!$C$7:$C$2010,'Ratio mapping'!$A56)/SUMIFS('Population ratios'!$D$7:$D$2010,'Population ratios'!$C$7:$C$2010,'Ratio mapping'!$A56)</f>
        <v>0</v>
      </c>
      <c r="N56" s="67">
        <f>SUMIFS('Population ratios'!$D$7:$D$2010,'Population ratios'!$B$7:$B$2010,'Ratio mapping'!N$5,'Population ratios'!$C$7:$C$2010,'Ratio mapping'!$A56)/SUMIFS('Population ratios'!$D$7:$D$2010,'Population ratios'!$C$7:$C$2010,'Ratio mapping'!$A56)</f>
        <v>0</v>
      </c>
      <c r="O56" s="67">
        <f>SUMIFS('Population ratios'!$D$7:$D$2010,'Population ratios'!$B$7:$B$2010,'Ratio mapping'!O$5,'Population ratios'!$C$7:$C$2010,'Ratio mapping'!$A56)/SUMIFS('Population ratios'!$D$7:$D$2010,'Population ratios'!$C$7:$C$2010,'Ratio mapping'!$A56)</f>
        <v>0</v>
      </c>
      <c r="P56" s="67">
        <f>SUMIFS('Population ratios'!$D$7:$D$2010,'Population ratios'!$B$7:$B$2010,'Ratio mapping'!P$5,'Population ratios'!$C$7:$C$2010,'Ratio mapping'!$A56)/SUMIFS('Population ratios'!$D$7:$D$2010,'Population ratios'!$C$7:$C$2010,'Ratio mapping'!$A56)</f>
        <v>0</v>
      </c>
      <c r="Q56" s="67">
        <f>SUMIFS('Population ratios'!$D$7:$D$2010,'Population ratios'!$B$7:$B$2010,'Ratio mapping'!Q$5,'Population ratios'!$C$7:$C$2010,'Ratio mapping'!$A56)/SUMIFS('Population ratios'!$D$7:$D$2010,'Population ratios'!$C$7:$C$2010,'Ratio mapping'!$A56)</f>
        <v>0</v>
      </c>
      <c r="R56" s="67">
        <f>SUMIFS('Population ratios'!$D$7:$D$2010,'Population ratios'!$B$7:$B$2010,'Ratio mapping'!R$5,'Population ratios'!$C$7:$C$2010,'Ratio mapping'!$A56)/SUMIFS('Population ratios'!$D$7:$D$2010,'Population ratios'!$C$7:$C$2010,'Ratio mapping'!$A56)</f>
        <v>0</v>
      </c>
      <c r="S56" s="67">
        <f>SUMIFS('Population ratios'!$D$7:$D$2010,'Population ratios'!$B$7:$B$2010,'Ratio mapping'!S$5,'Population ratios'!$C$7:$C$2010,'Ratio mapping'!$A56)/SUMIFS('Population ratios'!$D$7:$D$2010,'Population ratios'!$C$7:$C$2010,'Ratio mapping'!$A56)</f>
        <v>0</v>
      </c>
      <c r="T56" s="67">
        <f>SUMIFS('Population ratios'!$D$7:$D$2010,'Population ratios'!$B$7:$B$2010,'Ratio mapping'!T$5,'Population ratios'!$C$7:$C$2010,'Ratio mapping'!$A56)/SUMIFS('Population ratios'!$D$7:$D$2010,'Population ratios'!$C$7:$C$2010,'Ratio mapping'!$A56)</f>
        <v>1</v>
      </c>
      <c r="U56" s="67">
        <f>SUMIFS('Population ratios'!$D$7:$D$2010,'Population ratios'!$B$7:$B$2010,'Ratio mapping'!U$5,'Population ratios'!$C$7:$C$2010,'Ratio mapping'!$A56)/SUMIFS('Population ratios'!$D$7:$D$2010,'Population ratios'!$C$7:$C$2010,'Ratio mapping'!$A56)</f>
        <v>0</v>
      </c>
      <c r="V56" s="67">
        <f>SUMIFS('Population ratios'!$D$7:$D$2010,'Population ratios'!$B$7:$B$2010,'Ratio mapping'!V$5,'Population ratios'!$C$7:$C$2010,'Ratio mapping'!$A56)/SUMIFS('Population ratios'!$D$7:$D$2010,'Population ratios'!$C$7:$C$2010,'Ratio mapping'!$A56)</f>
        <v>0</v>
      </c>
      <c r="W56" s="67">
        <f>SUMIFS('Population ratios'!$D$7:$D$2010,'Population ratios'!$B$7:$B$2010,'Ratio mapping'!W$5,'Population ratios'!$C$7:$C$2010,'Ratio mapping'!$A56)/SUMIFS('Population ratios'!$D$7:$D$2010,'Population ratios'!$C$7:$C$2010,'Ratio mapping'!$A56)</f>
        <v>0</v>
      </c>
      <c r="X56" s="67">
        <f>SUMIFS('Population ratios'!$D$7:$D$2010,'Population ratios'!$B$7:$B$2010,'Ratio mapping'!X$5,'Population ratios'!$C$7:$C$2010,'Ratio mapping'!$A56)/SUMIFS('Population ratios'!$D$7:$D$2010,'Population ratios'!$C$7:$C$2010,'Ratio mapping'!$A56)</f>
        <v>0</v>
      </c>
      <c r="Y56" s="67">
        <f>SUMIFS('Population ratios'!$D$7:$D$2010,'Population ratios'!$B$7:$B$2010,'Ratio mapping'!Y$5,'Population ratios'!$C$7:$C$2010,'Ratio mapping'!$A56)/SUMIFS('Population ratios'!$D$7:$D$2010,'Population ratios'!$C$7:$C$2010,'Ratio mapping'!$A56)</f>
        <v>0</v>
      </c>
      <c r="Z56" s="67">
        <f>SUMIFS('Population ratios'!$D$7:$D$2010,'Population ratios'!$B$7:$B$2010,'Ratio mapping'!Z$5,'Population ratios'!$C$7:$C$2010,'Ratio mapping'!$A56)/SUMIFS('Population ratios'!$D$7:$D$2010,'Population ratios'!$C$7:$C$2010,'Ratio mapping'!$A56)</f>
        <v>0</v>
      </c>
      <c r="AA56" s="67">
        <f>SUMIFS('Population ratios'!$D$7:$D$2010,'Population ratios'!$B$7:$B$2010,'Ratio mapping'!AA$5,'Population ratios'!$C$7:$C$2010,'Ratio mapping'!$A56)/SUMIFS('Population ratios'!$D$7:$D$2010,'Population ratios'!$C$7:$C$2010,'Ratio mapping'!$A56)</f>
        <v>0</v>
      </c>
      <c r="AB56" s="67">
        <f>SUMIFS('Population ratios'!$D$7:$D$2010,'Population ratios'!$B$7:$B$2010,'Ratio mapping'!AB$5,'Population ratios'!$C$7:$C$2010,'Ratio mapping'!$A56)/SUMIFS('Population ratios'!$D$7:$D$2010,'Population ratios'!$C$7:$C$2010,'Ratio mapping'!$A56)</f>
        <v>0</v>
      </c>
      <c r="AC56" s="67">
        <f>SUMIFS('Population ratios'!$D$7:$D$2010,'Population ratios'!$B$7:$B$2010,'Ratio mapping'!AC$5,'Population ratios'!$C$7:$C$2010,'Ratio mapping'!$A56)/SUMIFS('Population ratios'!$D$7:$D$2010,'Population ratios'!$C$7:$C$2010,'Ratio mapping'!$A56)</f>
        <v>0</v>
      </c>
      <c r="AD56" s="67">
        <f>SUMIFS('Population ratios'!$D$7:$D$2010,'Population ratios'!$B$7:$B$2010,'Ratio mapping'!AD$5,'Population ratios'!$C$7:$C$2010,'Ratio mapping'!$A56)/SUMIFS('Population ratios'!$D$7:$D$2010,'Population ratios'!$C$7:$C$2010,'Ratio mapping'!$A56)</f>
        <v>0</v>
      </c>
      <c r="AE56" s="67">
        <f>SUMIFS('Population ratios'!$D$7:$D$2010,'Population ratios'!$B$7:$B$2010,'Ratio mapping'!AE$5,'Population ratios'!$C$7:$C$2010,'Ratio mapping'!$A56)/SUMIFS('Population ratios'!$D$7:$D$2010,'Population ratios'!$C$7:$C$2010,'Ratio mapping'!$A56)</f>
        <v>0</v>
      </c>
    </row>
    <row r="57" spans="1:31" x14ac:dyDescent="0.25">
      <c r="A57" s="37" t="s">
        <v>2056</v>
      </c>
      <c r="B57" s="67">
        <f>SUMIFS('Population ratios'!$D$7:$D$2010,'Population ratios'!$B$7:$B$2010,'Ratio mapping'!B$5,'Population ratios'!$C$7:$C$2010,'Ratio mapping'!$A57)/SUMIFS('Population ratios'!$D$7:$D$2010,'Population ratios'!$C$7:$C$2010,'Ratio mapping'!$A57)</f>
        <v>0</v>
      </c>
      <c r="C57" s="67">
        <f>SUMIFS('Population ratios'!$D$7:$D$2010,'Population ratios'!$B$7:$B$2010,'Ratio mapping'!C$5,'Population ratios'!$C$7:$C$2010,'Ratio mapping'!$A57)/SUMIFS('Population ratios'!$D$7:$D$2010,'Population ratios'!$C$7:$C$2010,'Ratio mapping'!$A57)</f>
        <v>0</v>
      </c>
      <c r="D57" s="67">
        <f>SUMIFS('Population ratios'!$D$7:$D$2010,'Population ratios'!$B$7:$B$2010,'Ratio mapping'!D$5,'Population ratios'!$C$7:$C$2010,'Ratio mapping'!$A57)/SUMIFS('Population ratios'!$D$7:$D$2010,'Population ratios'!$C$7:$C$2010,'Ratio mapping'!$A57)</f>
        <v>0</v>
      </c>
      <c r="E57" s="67">
        <f>SUMIFS('Population ratios'!$D$7:$D$2010,'Population ratios'!$B$7:$B$2010,'Ratio mapping'!E$5,'Population ratios'!$C$7:$C$2010,'Ratio mapping'!$A57)/SUMIFS('Population ratios'!$D$7:$D$2010,'Population ratios'!$C$7:$C$2010,'Ratio mapping'!$A57)</f>
        <v>0</v>
      </c>
      <c r="F57" s="67">
        <f>SUMIFS('Population ratios'!$D$7:$D$2010,'Population ratios'!$B$7:$B$2010,'Ratio mapping'!F$5,'Population ratios'!$C$7:$C$2010,'Ratio mapping'!$A57)/SUMIFS('Population ratios'!$D$7:$D$2010,'Population ratios'!$C$7:$C$2010,'Ratio mapping'!$A57)</f>
        <v>0</v>
      </c>
      <c r="G57" s="67">
        <f>SUMIFS('Population ratios'!$D$7:$D$2010,'Population ratios'!$B$7:$B$2010,'Ratio mapping'!G$5,'Population ratios'!$C$7:$C$2010,'Ratio mapping'!$A57)/SUMIFS('Population ratios'!$D$7:$D$2010,'Population ratios'!$C$7:$C$2010,'Ratio mapping'!$A57)</f>
        <v>0</v>
      </c>
      <c r="H57" s="67">
        <f>SUMIFS('Population ratios'!$D$7:$D$2010,'Population ratios'!$B$7:$B$2010,'Ratio mapping'!H$5,'Population ratios'!$C$7:$C$2010,'Ratio mapping'!$A57)/SUMIFS('Population ratios'!$D$7:$D$2010,'Population ratios'!$C$7:$C$2010,'Ratio mapping'!$A57)</f>
        <v>0</v>
      </c>
      <c r="I57" s="67">
        <f>SUMIFS('Population ratios'!$D$7:$D$2010,'Population ratios'!$B$7:$B$2010,'Ratio mapping'!I$5,'Population ratios'!$C$7:$C$2010,'Ratio mapping'!$A57)/SUMIFS('Population ratios'!$D$7:$D$2010,'Population ratios'!$C$7:$C$2010,'Ratio mapping'!$A57)</f>
        <v>0</v>
      </c>
      <c r="J57" s="67">
        <f>SUMIFS('Population ratios'!$D$7:$D$2010,'Population ratios'!$B$7:$B$2010,'Ratio mapping'!J$5,'Population ratios'!$C$7:$C$2010,'Ratio mapping'!$A57)/SUMIFS('Population ratios'!$D$7:$D$2010,'Population ratios'!$C$7:$C$2010,'Ratio mapping'!$A57)</f>
        <v>0</v>
      </c>
      <c r="K57" s="67">
        <f>SUMIFS('Population ratios'!$D$7:$D$2010,'Population ratios'!$B$7:$B$2010,'Ratio mapping'!K$5,'Population ratios'!$C$7:$C$2010,'Ratio mapping'!$A57)/SUMIFS('Population ratios'!$D$7:$D$2010,'Population ratios'!$C$7:$C$2010,'Ratio mapping'!$A57)</f>
        <v>0</v>
      </c>
      <c r="L57" s="67">
        <f>SUMIFS('Population ratios'!$D$7:$D$2010,'Population ratios'!$B$7:$B$2010,'Ratio mapping'!L$5,'Population ratios'!$C$7:$C$2010,'Ratio mapping'!$A57)/SUMIFS('Population ratios'!$D$7:$D$2010,'Population ratios'!$C$7:$C$2010,'Ratio mapping'!$A57)</f>
        <v>0</v>
      </c>
      <c r="M57" s="67">
        <f>SUMIFS('Population ratios'!$D$7:$D$2010,'Population ratios'!$B$7:$B$2010,'Ratio mapping'!M$5,'Population ratios'!$C$7:$C$2010,'Ratio mapping'!$A57)/SUMIFS('Population ratios'!$D$7:$D$2010,'Population ratios'!$C$7:$C$2010,'Ratio mapping'!$A57)</f>
        <v>0</v>
      </c>
      <c r="N57" s="67">
        <f>SUMIFS('Population ratios'!$D$7:$D$2010,'Population ratios'!$B$7:$B$2010,'Ratio mapping'!N$5,'Population ratios'!$C$7:$C$2010,'Ratio mapping'!$A57)/SUMIFS('Population ratios'!$D$7:$D$2010,'Population ratios'!$C$7:$C$2010,'Ratio mapping'!$A57)</f>
        <v>0</v>
      </c>
      <c r="O57" s="67">
        <f>SUMIFS('Population ratios'!$D$7:$D$2010,'Population ratios'!$B$7:$B$2010,'Ratio mapping'!O$5,'Population ratios'!$C$7:$C$2010,'Ratio mapping'!$A57)/SUMIFS('Population ratios'!$D$7:$D$2010,'Population ratios'!$C$7:$C$2010,'Ratio mapping'!$A57)</f>
        <v>0</v>
      </c>
      <c r="P57" s="67">
        <f>SUMIFS('Population ratios'!$D$7:$D$2010,'Population ratios'!$B$7:$B$2010,'Ratio mapping'!P$5,'Population ratios'!$C$7:$C$2010,'Ratio mapping'!$A57)/SUMIFS('Population ratios'!$D$7:$D$2010,'Population ratios'!$C$7:$C$2010,'Ratio mapping'!$A57)</f>
        <v>0</v>
      </c>
      <c r="Q57" s="67">
        <f>SUMIFS('Population ratios'!$D$7:$D$2010,'Population ratios'!$B$7:$B$2010,'Ratio mapping'!Q$5,'Population ratios'!$C$7:$C$2010,'Ratio mapping'!$A57)/SUMIFS('Population ratios'!$D$7:$D$2010,'Population ratios'!$C$7:$C$2010,'Ratio mapping'!$A57)</f>
        <v>0</v>
      </c>
      <c r="R57" s="67">
        <f>SUMIFS('Population ratios'!$D$7:$D$2010,'Population ratios'!$B$7:$B$2010,'Ratio mapping'!R$5,'Population ratios'!$C$7:$C$2010,'Ratio mapping'!$A57)/SUMIFS('Population ratios'!$D$7:$D$2010,'Population ratios'!$C$7:$C$2010,'Ratio mapping'!$A57)</f>
        <v>0</v>
      </c>
      <c r="S57" s="67">
        <f>SUMIFS('Population ratios'!$D$7:$D$2010,'Population ratios'!$B$7:$B$2010,'Ratio mapping'!S$5,'Population ratios'!$C$7:$C$2010,'Ratio mapping'!$A57)/SUMIFS('Population ratios'!$D$7:$D$2010,'Population ratios'!$C$7:$C$2010,'Ratio mapping'!$A57)</f>
        <v>0</v>
      </c>
      <c r="T57" s="67">
        <f>SUMIFS('Population ratios'!$D$7:$D$2010,'Population ratios'!$B$7:$B$2010,'Ratio mapping'!T$5,'Population ratios'!$C$7:$C$2010,'Ratio mapping'!$A57)/SUMIFS('Population ratios'!$D$7:$D$2010,'Population ratios'!$C$7:$C$2010,'Ratio mapping'!$A57)</f>
        <v>1</v>
      </c>
      <c r="U57" s="67">
        <f>SUMIFS('Population ratios'!$D$7:$D$2010,'Population ratios'!$B$7:$B$2010,'Ratio mapping'!U$5,'Population ratios'!$C$7:$C$2010,'Ratio mapping'!$A57)/SUMIFS('Population ratios'!$D$7:$D$2010,'Population ratios'!$C$7:$C$2010,'Ratio mapping'!$A57)</f>
        <v>0</v>
      </c>
      <c r="V57" s="67">
        <f>SUMIFS('Population ratios'!$D$7:$D$2010,'Population ratios'!$B$7:$B$2010,'Ratio mapping'!V$5,'Population ratios'!$C$7:$C$2010,'Ratio mapping'!$A57)/SUMIFS('Population ratios'!$D$7:$D$2010,'Population ratios'!$C$7:$C$2010,'Ratio mapping'!$A57)</f>
        <v>0</v>
      </c>
      <c r="W57" s="67">
        <f>SUMIFS('Population ratios'!$D$7:$D$2010,'Population ratios'!$B$7:$B$2010,'Ratio mapping'!W$5,'Population ratios'!$C$7:$C$2010,'Ratio mapping'!$A57)/SUMIFS('Population ratios'!$D$7:$D$2010,'Population ratios'!$C$7:$C$2010,'Ratio mapping'!$A57)</f>
        <v>0</v>
      </c>
      <c r="X57" s="67">
        <f>SUMIFS('Population ratios'!$D$7:$D$2010,'Population ratios'!$B$7:$B$2010,'Ratio mapping'!X$5,'Population ratios'!$C$7:$C$2010,'Ratio mapping'!$A57)/SUMIFS('Population ratios'!$D$7:$D$2010,'Population ratios'!$C$7:$C$2010,'Ratio mapping'!$A57)</f>
        <v>0</v>
      </c>
      <c r="Y57" s="67">
        <f>SUMIFS('Population ratios'!$D$7:$D$2010,'Population ratios'!$B$7:$B$2010,'Ratio mapping'!Y$5,'Population ratios'!$C$7:$C$2010,'Ratio mapping'!$A57)/SUMIFS('Population ratios'!$D$7:$D$2010,'Population ratios'!$C$7:$C$2010,'Ratio mapping'!$A57)</f>
        <v>0</v>
      </c>
      <c r="Z57" s="67">
        <f>SUMIFS('Population ratios'!$D$7:$D$2010,'Population ratios'!$B$7:$B$2010,'Ratio mapping'!Z$5,'Population ratios'!$C$7:$C$2010,'Ratio mapping'!$A57)/SUMIFS('Population ratios'!$D$7:$D$2010,'Population ratios'!$C$7:$C$2010,'Ratio mapping'!$A57)</f>
        <v>0</v>
      </c>
      <c r="AA57" s="67">
        <f>SUMIFS('Population ratios'!$D$7:$D$2010,'Population ratios'!$B$7:$B$2010,'Ratio mapping'!AA$5,'Population ratios'!$C$7:$C$2010,'Ratio mapping'!$A57)/SUMIFS('Population ratios'!$D$7:$D$2010,'Population ratios'!$C$7:$C$2010,'Ratio mapping'!$A57)</f>
        <v>0</v>
      </c>
      <c r="AB57" s="67">
        <f>SUMIFS('Population ratios'!$D$7:$D$2010,'Population ratios'!$B$7:$B$2010,'Ratio mapping'!AB$5,'Population ratios'!$C$7:$C$2010,'Ratio mapping'!$A57)/SUMIFS('Population ratios'!$D$7:$D$2010,'Population ratios'!$C$7:$C$2010,'Ratio mapping'!$A57)</f>
        <v>0</v>
      </c>
      <c r="AC57" s="67">
        <f>SUMIFS('Population ratios'!$D$7:$D$2010,'Population ratios'!$B$7:$B$2010,'Ratio mapping'!AC$5,'Population ratios'!$C$7:$C$2010,'Ratio mapping'!$A57)/SUMIFS('Population ratios'!$D$7:$D$2010,'Population ratios'!$C$7:$C$2010,'Ratio mapping'!$A57)</f>
        <v>0</v>
      </c>
      <c r="AD57" s="67">
        <f>SUMIFS('Population ratios'!$D$7:$D$2010,'Population ratios'!$B$7:$B$2010,'Ratio mapping'!AD$5,'Population ratios'!$C$7:$C$2010,'Ratio mapping'!$A57)/SUMIFS('Population ratios'!$D$7:$D$2010,'Population ratios'!$C$7:$C$2010,'Ratio mapping'!$A57)</f>
        <v>0</v>
      </c>
      <c r="AE57" s="67">
        <f>SUMIFS('Population ratios'!$D$7:$D$2010,'Population ratios'!$B$7:$B$2010,'Ratio mapping'!AE$5,'Population ratios'!$C$7:$C$2010,'Ratio mapping'!$A57)/SUMIFS('Population ratios'!$D$7:$D$2010,'Population ratios'!$C$7:$C$2010,'Ratio mapping'!$A57)</f>
        <v>0</v>
      </c>
    </row>
    <row r="58" spans="1:31" x14ac:dyDescent="0.25">
      <c r="A58" s="37" t="s">
        <v>2107</v>
      </c>
      <c r="B58" s="67">
        <f>SUMIFS('Population ratios'!$D$7:$D$2010,'Population ratios'!$B$7:$B$2010,'Ratio mapping'!B$5,'Population ratios'!$C$7:$C$2010,'Ratio mapping'!$A58)/SUMIFS('Population ratios'!$D$7:$D$2010,'Population ratios'!$C$7:$C$2010,'Ratio mapping'!$A58)</f>
        <v>0.99831152384972566</v>
      </c>
      <c r="C58" s="67">
        <f>SUMIFS('Population ratios'!$D$7:$D$2010,'Population ratios'!$B$7:$B$2010,'Ratio mapping'!C$5,'Population ratios'!$C$7:$C$2010,'Ratio mapping'!$A58)/SUMIFS('Population ratios'!$D$7:$D$2010,'Population ratios'!$C$7:$C$2010,'Ratio mapping'!$A58)</f>
        <v>0</v>
      </c>
      <c r="D58" s="67">
        <f>SUMIFS('Population ratios'!$D$7:$D$2010,'Population ratios'!$B$7:$B$2010,'Ratio mapping'!D$5,'Population ratios'!$C$7:$C$2010,'Ratio mapping'!$A58)/SUMIFS('Population ratios'!$D$7:$D$2010,'Population ratios'!$C$7:$C$2010,'Ratio mapping'!$A58)</f>
        <v>0</v>
      </c>
      <c r="E58" s="67">
        <f>SUMIFS('Population ratios'!$D$7:$D$2010,'Population ratios'!$B$7:$B$2010,'Ratio mapping'!E$5,'Population ratios'!$C$7:$C$2010,'Ratio mapping'!$A58)/SUMIFS('Population ratios'!$D$7:$D$2010,'Population ratios'!$C$7:$C$2010,'Ratio mapping'!$A58)</f>
        <v>0</v>
      </c>
      <c r="F58" s="67">
        <f>SUMIFS('Population ratios'!$D$7:$D$2010,'Population ratios'!$B$7:$B$2010,'Ratio mapping'!F$5,'Population ratios'!$C$7:$C$2010,'Ratio mapping'!$A58)/SUMIFS('Population ratios'!$D$7:$D$2010,'Population ratios'!$C$7:$C$2010,'Ratio mapping'!$A58)</f>
        <v>0</v>
      </c>
      <c r="G58" s="67">
        <f>SUMIFS('Population ratios'!$D$7:$D$2010,'Population ratios'!$B$7:$B$2010,'Ratio mapping'!G$5,'Population ratios'!$C$7:$C$2010,'Ratio mapping'!$A58)/SUMIFS('Population ratios'!$D$7:$D$2010,'Population ratios'!$C$7:$C$2010,'Ratio mapping'!$A58)</f>
        <v>0</v>
      </c>
      <c r="H58" s="67">
        <f>SUMIFS('Population ratios'!$D$7:$D$2010,'Population ratios'!$B$7:$B$2010,'Ratio mapping'!H$5,'Population ratios'!$C$7:$C$2010,'Ratio mapping'!$A58)/SUMIFS('Population ratios'!$D$7:$D$2010,'Population ratios'!$C$7:$C$2010,'Ratio mapping'!$A58)</f>
        <v>0</v>
      </c>
      <c r="I58" s="67">
        <f>SUMIFS('Population ratios'!$D$7:$D$2010,'Population ratios'!$B$7:$B$2010,'Ratio mapping'!I$5,'Population ratios'!$C$7:$C$2010,'Ratio mapping'!$A58)/SUMIFS('Population ratios'!$D$7:$D$2010,'Population ratios'!$C$7:$C$2010,'Ratio mapping'!$A58)</f>
        <v>1.6884761502743773E-3</v>
      </c>
      <c r="J58" s="67">
        <f>SUMIFS('Population ratios'!$D$7:$D$2010,'Population ratios'!$B$7:$B$2010,'Ratio mapping'!J$5,'Population ratios'!$C$7:$C$2010,'Ratio mapping'!$A58)/SUMIFS('Population ratios'!$D$7:$D$2010,'Population ratios'!$C$7:$C$2010,'Ratio mapping'!$A58)</f>
        <v>0</v>
      </c>
      <c r="K58" s="67">
        <f>SUMIFS('Population ratios'!$D$7:$D$2010,'Population ratios'!$B$7:$B$2010,'Ratio mapping'!K$5,'Population ratios'!$C$7:$C$2010,'Ratio mapping'!$A58)/SUMIFS('Population ratios'!$D$7:$D$2010,'Population ratios'!$C$7:$C$2010,'Ratio mapping'!$A58)</f>
        <v>0</v>
      </c>
      <c r="L58" s="67">
        <f>SUMIFS('Population ratios'!$D$7:$D$2010,'Population ratios'!$B$7:$B$2010,'Ratio mapping'!L$5,'Population ratios'!$C$7:$C$2010,'Ratio mapping'!$A58)/SUMIFS('Population ratios'!$D$7:$D$2010,'Population ratios'!$C$7:$C$2010,'Ratio mapping'!$A58)</f>
        <v>0</v>
      </c>
      <c r="M58" s="67">
        <f>SUMIFS('Population ratios'!$D$7:$D$2010,'Population ratios'!$B$7:$B$2010,'Ratio mapping'!M$5,'Population ratios'!$C$7:$C$2010,'Ratio mapping'!$A58)/SUMIFS('Population ratios'!$D$7:$D$2010,'Population ratios'!$C$7:$C$2010,'Ratio mapping'!$A58)</f>
        <v>0</v>
      </c>
      <c r="N58" s="67">
        <f>SUMIFS('Population ratios'!$D$7:$D$2010,'Population ratios'!$B$7:$B$2010,'Ratio mapping'!N$5,'Population ratios'!$C$7:$C$2010,'Ratio mapping'!$A58)/SUMIFS('Population ratios'!$D$7:$D$2010,'Population ratios'!$C$7:$C$2010,'Ratio mapping'!$A58)</f>
        <v>0</v>
      </c>
      <c r="O58" s="67">
        <f>SUMIFS('Population ratios'!$D$7:$D$2010,'Population ratios'!$B$7:$B$2010,'Ratio mapping'!O$5,'Population ratios'!$C$7:$C$2010,'Ratio mapping'!$A58)/SUMIFS('Population ratios'!$D$7:$D$2010,'Population ratios'!$C$7:$C$2010,'Ratio mapping'!$A58)</f>
        <v>0</v>
      </c>
      <c r="P58" s="67">
        <f>SUMIFS('Population ratios'!$D$7:$D$2010,'Population ratios'!$B$7:$B$2010,'Ratio mapping'!P$5,'Population ratios'!$C$7:$C$2010,'Ratio mapping'!$A58)/SUMIFS('Population ratios'!$D$7:$D$2010,'Population ratios'!$C$7:$C$2010,'Ratio mapping'!$A58)</f>
        <v>0</v>
      </c>
      <c r="Q58" s="67">
        <f>SUMIFS('Population ratios'!$D$7:$D$2010,'Population ratios'!$B$7:$B$2010,'Ratio mapping'!Q$5,'Population ratios'!$C$7:$C$2010,'Ratio mapping'!$A58)/SUMIFS('Population ratios'!$D$7:$D$2010,'Population ratios'!$C$7:$C$2010,'Ratio mapping'!$A58)</f>
        <v>0</v>
      </c>
      <c r="R58" s="67">
        <f>SUMIFS('Population ratios'!$D$7:$D$2010,'Population ratios'!$B$7:$B$2010,'Ratio mapping'!R$5,'Population ratios'!$C$7:$C$2010,'Ratio mapping'!$A58)/SUMIFS('Population ratios'!$D$7:$D$2010,'Population ratios'!$C$7:$C$2010,'Ratio mapping'!$A58)</f>
        <v>0</v>
      </c>
      <c r="S58" s="67">
        <f>SUMIFS('Population ratios'!$D$7:$D$2010,'Population ratios'!$B$7:$B$2010,'Ratio mapping'!S$5,'Population ratios'!$C$7:$C$2010,'Ratio mapping'!$A58)/SUMIFS('Population ratios'!$D$7:$D$2010,'Population ratios'!$C$7:$C$2010,'Ratio mapping'!$A58)</f>
        <v>0</v>
      </c>
      <c r="T58" s="67">
        <f>SUMIFS('Population ratios'!$D$7:$D$2010,'Population ratios'!$B$7:$B$2010,'Ratio mapping'!T$5,'Population ratios'!$C$7:$C$2010,'Ratio mapping'!$A58)/SUMIFS('Population ratios'!$D$7:$D$2010,'Population ratios'!$C$7:$C$2010,'Ratio mapping'!$A58)</f>
        <v>0</v>
      </c>
      <c r="U58" s="67">
        <f>SUMIFS('Population ratios'!$D$7:$D$2010,'Population ratios'!$B$7:$B$2010,'Ratio mapping'!U$5,'Population ratios'!$C$7:$C$2010,'Ratio mapping'!$A58)/SUMIFS('Population ratios'!$D$7:$D$2010,'Population ratios'!$C$7:$C$2010,'Ratio mapping'!$A58)</f>
        <v>0</v>
      </c>
      <c r="V58" s="67">
        <f>SUMIFS('Population ratios'!$D$7:$D$2010,'Population ratios'!$B$7:$B$2010,'Ratio mapping'!V$5,'Population ratios'!$C$7:$C$2010,'Ratio mapping'!$A58)/SUMIFS('Population ratios'!$D$7:$D$2010,'Population ratios'!$C$7:$C$2010,'Ratio mapping'!$A58)</f>
        <v>0</v>
      </c>
      <c r="W58" s="67">
        <f>SUMIFS('Population ratios'!$D$7:$D$2010,'Population ratios'!$B$7:$B$2010,'Ratio mapping'!W$5,'Population ratios'!$C$7:$C$2010,'Ratio mapping'!$A58)/SUMIFS('Population ratios'!$D$7:$D$2010,'Population ratios'!$C$7:$C$2010,'Ratio mapping'!$A58)</f>
        <v>0</v>
      </c>
      <c r="X58" s="67">
        <f>SUMIFS('Population ratios'!$D$7:$D$2010,'Population ratios'!$B$7:$B$2010,'Ratio mapping'!X$5,'Population ratios'!$C$7:$C$2010,'Ratio mapping'!$A58)/SUMIFS('Population ratios'!$D$7:$D$2010,'Population ratios'!$C$7:$C$2010,'Ratio mapping'!$A58)</f>
        <v>0</v>
      </c>
      <c r="Y58" s="67">
        <f>SUMIFS('Population ratios'!$D$7:$D$2010,'Population ratios'!$B$7:$B$2010,'Ratio mapping'!Y$5,'Population ratios'!$C$7:$C$2010,'Ratio mapping'!$A58)/SUMIFS('Population ratios'!$D$7:$D$2010,'Population ratios'!$C$7:$C$2010,'Ratio mapping'!$A58)</f>
        <v>0</v>
      </c>
      <c r="Z58" s="67">
        <f>SUMIFS('Population ratios'!$D$7:$D$2010,'Population ratios'!$B$7:$B$2010,'Ratio mapping'!Z$5,'Population ratios'!$C$7:$C$2010,'Ratio mapping'!$A58)/SUMIFS('Population ratios'!$D$7:$D$2010,'Population ratios'!$C$7:$C$2010,'Ratio mapping'!$A58)</f>
        <v>0</v>
      </c>
      <c r="AA58" s="67">
        <f>SUMIFS('Population ratios'!$D$7:$D$2010,'Population ratios'!$B$7:$B$2010,'Ratio mapping'!AA$5,'Population ratios'!$C$7:$C$2010,'Ratio mapping'!$A58)/SUMIFS('Population ratios'!$D$7:$D$2010,'Population ratios'!$C$7:$C$2010,'Ratio mapping'!$A58)</f>
        <v>0</v>
      </c>
      <c r="AB58" s="67">
        <f>SUMIFS('Population ratios'!$D$7:$D$2010,'Population ratios'!$B$7:$B$2010,'Ratio mapping'!AB$5,'Population ratios'!$C$7:$C$2010,'Ratio mapping'!$A58)/SUMIFS('Population ratios'!$D$7:$D$2010,'Population ratios'!$C$7:$C$2010,'Ratio mapping'!$A58)</f>
        <v>0</v>
      </c>
      <c r="AC58" s="67">
        <f>SUMIFS('Population ratios'!$D$7:$D$2010,'Population ratios'!$B$7:$B$2010,'Ratio mapping'!AC$5,'Population ratios'!$C$7:$C$2010,'Ratio mapping'!$A58)/SUMIFS('Population ratios'!$D$7:$D$2010,'Population ratios'!$C$7:$C$2010,'Ratio mapping'!$A58)</f>
        <v>0</v>
      </c>
      <c r="AD58" s="67">
        <f>SUMIFS('Population ratios'!$D$7:$D$2010,'Population ratios'!$B$7:$B$2010,'Ratio mapping'!AD$5,'Population ratios'!$C$7:$C$2010,'Ratio mapping'!$A58)/SUMIFS('Population ratios'!$D$7:$D$2010,'Population ratios'!$C$7:$C$2010,'Ratio mapping'!$A58)</f>
        <v>0</v>
      </c>
      <c r="AE58" s="67">
        <f>SUMIFS('Population ratios'!$D$7:$D$2010,'Population ratios'!$B$7:$B$2010,'Ratio mapping'!AE$5,'Population ratios'!$C$7:$C$2010,'Ratio mapping'!$A58)/SUMIFS('Population ratios'!$D$7:$D$2010,'Population ratios'!$C$7:$C$2010,'Ratio mapping'!$A58)</f>
        <v>0</v>
      </c>
    </row>
    <row r="59" spans="1:31" x14ac:dyDescent="0.25">
      <c r="A59" s="37" t="s">
        <v>2089</v>
      </c>
      <c r="B59" s="67">
        <f>SUMIFS('Population ratios'!$D$7:$D$2010,'Population ratios'!$B$7:$B$2010,'Ratio mapping'!B$5,'Population ratios'!$C$7:$C$2010,'Ratio mapping'!$A59)/SUMIFS('Population ratios'!$D$7:$D$2010,'Population ratios'!$C$7:$C$2010,'Ratio mapping'!$A59)</f>
        <v>0</v>
      </c>
      <c r="C59" s="67">
        <f>SUMIFS('Population ratios'!$D$7:$D$2010,'Population ratios'!$B$7:$B$2010,'Ratio mapping'!C$5,'Population ratios'!$C$7:$C$2010,'Ratio mapping'!$A59)/SUMIFS('Population ratios'!$D$7:$D$2010,'Population ratios'!$C$7:$C$2010,'Ratio mapping'!$A59)</f>
        <v>0</v>
      </c>
      <c r="D59" s="67">
        <f>SUMIFS('Population ratios'!$D$7:$D$2010,'Population ratios'!$B$7:$B$2010,'Ratio mapping'!D$5,'Population ratios'!$C$7:$C$2010,'Ratio mapping'!$A59)/SUMIFS('Population ratios'!$D$7:$D$2010,'Population ratios'!$C$7:$C$2010,'Ratio mapping'!$A59)</f>
        <v>0</v>
      </c>
      <c r="E59" s="67">
        <f>SUMIFS('Population ratios'!$D$7:$D$2010,'Population ratios'!$B$7:$B$2010,'Ratio mapping'!E$5,'Population ratios'!$C$7:$C$2010,'Ratio mapping'!$A59)/SUMIFS('Population ratios'!$D$7:$D$2010,'Population ratios'!$C$7:$C$2010,'Ratio mapping'!$A59)</f>
        <v>0</v>
      </c>
      <c r="F59" s="67">
        <f>SUMIFS('Population ratios'!$D$7:$D$2010,'Population ratios'!$B$7:$B$2010,'Ratio mapping'!F$5,'Population ratios'!$C$7:$C$2010,'Ratio mapping'!$A59)/SUMIFS('Population ratios'!$D$7:$D$2010,'Population ratios'!$C$7:$C$2010,'Ratio mapping'!$A59)</f>
        <v>0</v>
      </c>
      <c r="G59" s="67">
        <f>SUMIFS('Population ratios'!$D$7:$D$2010,'Population ratios'!$B$7:$B$2010,'Ratio mapping'!G$5,'Population ratios'!$C$7:$C$2010,'Ratio mapping'!$A59)/SUMIFS('Population ratios'!$D$7:$D$2010,'Population ratios'!$C$7:$C$2010,'Ratio mapping'!$A59)</f>
        <v>0</v>
      </c>
      <c r="H59" s="67">
        <f>SUMIFS('Population ratios'!$D$7:$D$2010,'Population ratios'!$B$7:$B$2010,'Ratio mapping'!H$5,'Population ratios'!$C$7:$C$2010,'Ratio mapping'!$A59)/SUMIFS('Population ratios'!$D$7:$D$2010,'Population ratios'!$C$7:$C$2010,'Ratio mapping'!$A59)</f>
        <v>0</v>
      </c>
      <c r="I59" s="67">
        <f>SUMIFS('Population ratios'!$D$7:$D$2010,'Population ratios'!$B$7:$B$2010,'Ratio mapping'!I$5,'Population ratios'!$C$7:$C$2010,'Ratio mapping'!$A59)/SUMIFS('Population ratios'!$D$7:$D$2010,'Population ratios'!$C$7:$C$2010,'Ratio mapping'!$A59)</f>
        <v>0</v>
      </c>
      <c r="J59" s="67">
        <f>SUMIFS('Population ratios'!$D$7:$D$2010,'Population ratios'!$B$7:$B$2010,'Ratio mapping'!J$5,'Population ratios'!$C$7:$C$2010,'Ratio mapping'!$A59)/SUMIFS('Population ratios'!$D$7:$D$2010,'Population ratios'!$C$7:$C$2010,'Ratio mapping'!$A59)</f>
        <v>0</v>
      </c>
      <c r="K59" s="67">
        <f>SUMIFS('Population ratios'!$D$7:$D$2010,'Population ratios'!$B$7:$B$2010,'Ratio mapping'!K$5,'Population ratios'!$C$7:$C$2010,'Ratio mapping'!$A59)/SUMIFS('Population ratios'!$D$7:$D$2010,'Population ratios'!$C$7:$C$2010,'Ratio mapping'!$A59)</f>
        <v>0</v>
      </c>
      <c r="L59" s="67">
        <f>SUMIFS('Population ratios'!$D$7:$D$2010,'Population ratios'!$B$7:$B$2010,'Ratio mapping'!L$5,'Population ratios'!$C$7:$C$2010,'Ratio mapping'!$A59)/SUMIFS('Population ratios'!$D$7:$D$2010,'Population ratios'!$C$7:$C$2010,'Ratio mapping'!$A59)</f>
        <v>0</v>
      </c>
      <c r="M59" s="67">
        <f>SUMIFS('Population ratios'!$D$7:$D$2010,'Population ratios'!$B$7:$B$2010,'Ratio mapping'!M$5,'Population ratios'!$C$7:$C$2010,'Ratio mapping'!$A59)/SUMIFS('Population ratios'!$D$7:$D$2010,'Population ratios'!$C$7:$C$2010,'Ratio mapping'!$A59)</f>
        <v>0</v>
      </c>
      <c r="N59" s="67">
        <f>SUMIFS('Population ratios'!$D$7:$D$2010,'Population ratios'!$B$7:$B$2010,'Ratio mapping'!N$5,'Population ratios'!$C$7:$C$2010,'Ratio mapping'!$A59)/SUMIFS('Population ratios'!$D$7:$D$2010,'Population ratios'!$C$7:$C$2010,'Ratio mapping'!$A59)</f>
        <v>0</v>
      </c>
      <c r="O59" s="67">
        <f>SUMIFS('Population ratios'!$D$7:$D$2010,'Population ratios'!$B$7:$B$2010,'Ratio mapping'!O$5,'Population ratios'!$C$7:$C$2010,'Ratio mapping'!$A59)/SUMIFS('Population ratios'!$D$7:$D$2010,'Population ratios'!$C$7:$C$2010,'Ratio mapping'!$A59)</f>
        <v>0</v>
      </c>
      <c r="P59" s="67">
        <f>SUMIFS('Population ratios'!$D$7:$D$2010,'Population ratios'!$B$7:$B$2010,'Ratio mapping'!P$5,'Population ratios'!$C$7:$C$2010,'Ratio mapping'!$A59)/SUMIFS('Population ratios'!$D$7:$D$2010,'Population ratios'!$C$7:$C$2010,'Ratio mapping'!$A59)</f>
        <v>0</v>
      </c>
      <c r="Q59" s="67">
        <f>SUMIFS('Population ratios'!$D$7:$D$2010,'Population ratios'!$B$7:$B$2010,'Ratio mapping'!Q$5,'Population ratios'!$C$7:$C$2010,'Ratio mapping'!$A59)/SUMIFS('Population ratios'!$D$7:$D$2010,'Population ratios'!$C$7:$C$2010,'Ratio mapping'!$A59)</f>
        <v>0</v>
      </c>
      <c r="R59" s="67">
        <f>SUMIFS('Population ratios'!$D$7:$D$2010,'Population ratios'!$B$7:$B$2010,'Ratio mapping'!R$5,'Population ratios'!$C$7:$C$2010,'Ratio mapping'!$A59)/SUMIFS('Population ratios'!$D$7:$D$2010,'Population ratios'!$C$7:$C$2010,'Ratio mapping'!$A59)</f>
        <v>0</v>
      </c>
      <c r="S59" s="67">
        <f>SUMIFS('Population ratios'!$D$7:$D$2010,'Population ratios'!$B$7:$B$2010,'Ratio mapping'!S$5,'Population ratios'!$C$7:$C$2010,'Ratio mapping'!$A59)/SUMIFS('Population ratios'!$D$7:$D$2010,'Population ratios'!$C$7:$C$2010,'Ratio mapping'!$A59)</f>
        <v>0</v>
      </c>
      <c r="T59" s="67">
        <f>SUMIFS('Population ratios'!$D$7:$D$2010,'Population ratios'!$B$7:$B$2010,'Ratio mapping'!T$5,'Population ratios'!$C$7:$C$2010,'Ratio mapping'!$A59)/SUMIFS('Population ratios'!$D$7:$D$2010,'Population ratios'!$C$7:$C$2010,'Ratio mapping'!$A59)</f>
        <v>0</v>
      </c>
      <c r="U59" s="67">
        <f>SUMIFS('Population ratios'!$D$7:$D$2010,'Population ratios'!$B$7:$B$2010,'Ratio mapping'!U$5,'Population ratios'!$C$7:$C$2010,'Ratio mapping'!$A59)/SUMIFS('Population ratios'!$D$7:$D$2010,'Population ratios'!$C$7:$C$2010,'Ratio mapping'!$A59)</f>
        <v>0</v>
      </c>
      <c r="V59" s="67">
        <f>SUMIFS('Population ratios'!$D$7:$D$2010,'Population ratios'!$B$7:$B$2010,'Ratio mapping'!V$5,'Population ratios'!$C$7:$C$2010,'Ratio mapping'!$A59)/SUMIFS('Population ratios'!$D$7:$D$2010,'Population ratios'!$C$7:$C$2010,'Ratio mapping'!$A59)</f>
        <v>0</v>
      </c>
      <c r="W59" s="67">
        <f>SUMIFS('Population ratios'!$D$7:$D$2010,'Population ratios'!$B$7:$B$2010,'Ratio mapping'!W$5,'Population ratios'!$C$7:$C$2010,'Ratio mapping'!$A59)/SUMIFS('Population ratios'!$D$7:$D$2010,'Population ratios'!$C$7:$C$2010,'Ratio mapping'!$A59)</f>
        <v>0</v>
      </c>
      <c r="X59" s="67">
        <f>SUMIFS('Population ratios'!$D$7:$D$2010,'Population ratios'!$B$7:$B$2010,'Ratio mapping'!X$5,'Population ratios'!$C$7:$C$2010,'Ratio mapping'!$A59)/SUMIFS('Population ratios'!$D$7:$D$2010,'Population ratios'!$C$7:$C$2010,'Ratio mapping'!$A59)</f>
        <v>0</v>
      </c>
      <c r="Y59" s="67">
        <f>SUMIFS('Population ratios'!$D$7:$D$2010,'Population ratios'!$B$7:$B$2010,'Ratio mapping'!Y$5,'Population ratios'!$C$7:$C$2010,'Ratio mapping'!$A59)/SUMIFS('Population ratios'!$D$7:$D$2010,'Population ratios'!$C$7:$C$2010,'Ratio mapping'!$A59)</f>
        <v>0</v>
      </c>
      <c r="Z59" s="67">
        <f>SUMIFS('Population ratios'!$D$7:$D$2010,'Population ratios'!$B$7:$B$2010,'Ratio mapping'!Z$5,'Population ratios'!$C$7:$C$2010,'Ratio mapping'!$A59)/SUMIFS('Population ratios'!$D$7:$D$2010,'Population ratios'!$C$7:$C$2010,'Ratio mapping'!$A59)</f>
        <v>0</v>
      </c>
      <c r="AA59" s="67">
        <f>SUMIFS('Population ratios'!$D$7:$D$2010,'Population ratios'!$B$7:$B$2010,'Ratio mapping'!AA$5,'Population ratios'!$C$7:$C$2010,'Ratio mapping'!$A59)/SUMIFS('Population ratios'!$D$7:$D$2010,'Population ratios'!$C$7:$C$2010,'Ratio mapping'!$A59)</f>
        <v>0</v>
      </c>
      <c r="AB59" s="67">
        <f>SUMIFS('Population ratios'!$D$7:$D$2010,'Population ratios'!$B$7:$B$2010,'Ratio mapping'!AB$5,'Population ratios'!$C$7:$C$2010,'Ratio mapping'!$A59)/SUMIFS('Population ratios'!$D$7:$D$2010,'Population ratios'!$C$7:$C$2010,'Ratio mapping'!$A59)</f>
        <v>0</v>
      </c>
      <c r="AC59" s="67">
        <f>SUMIFS('Population ratios'!$D$7:$D$2010,'Population ratios'!$B$7:$B$2010,'Ratio mapping'!AC$5,'Population ratios'!$C$7:$C$2010,'Ratio mapping'!$A59)/SUMIFS('Population ratios'!$D$7:$D$2010,'Population ratios'!$C$7:$C$2010,'Ratio mapping'!$A59)</f>
        <v>1</v>
      </c>
      <c r="AD59" s="67">
        <f>SUMIFS('Population ratios'!$D$7:$D$2010,'Population ratios'!$B$7:$B$2010,'Ratio mapping'!AD$5,'Population ratios'!$C$7:$C$2010,'Ratio mapping'!$A59)/SUMIFS('Population ratios'!$D$7:$D$2010,'Population ratios'!$C$7:$C$2010,'Ratio mapping'!$A59)</f>
        <v>0</v>
      </c>
      <c r="AE59" s="67">
        <f>SUMIFS('Population ratios'!$D$7:$D$2010,'Population ratios'!$B$7:$B$2010,'Ratio mapping'!AE$5,'Population ratios'!$C$7:$C$2010,'Ratio mapping'!$A59)/SUMIFS('Population ratios'!$D$7:$D$2010,'Population ratios'!$C$7:$C$2010,'Ratio mapping'!$A59)</f>
        <v>0</v>
      </c>
    </row>
    <row r="60" spans="1:31" x14ac:dyDescent="0.25">
      <c r="A60" s="37" t="s">
        <v>2058</v>
      </c>
      <c r="B60" s="67">
        <f>SUMIFS('Population ratios'!$D$7:$D$2010,'Population ratios'!$B$7:$B$2010,'Ratio mapping'!B$5,'Population ratios'!$C$7:$C$2010,'Ratio mapping'!$A60)/SUMIFS('Population ratios'!$D$7:$D$2010,'Population ratios'!$C$7:$C$2010,'Ratio mapping'!$A60)</f>
        <v>0</v>
      </c>
      <c r="C60" s="67">
        <f>SUMIFS('Population ratios'!$D$7:$D$2010,'Population ratios'!$B$7:$B$2010,'Ratio mapping'!C$5,'Population ratios'!$C$7:$C$2010,'Ratio mapping'!$A60)/SUMIFS('Population ratios'!$D$7:$D$2010,'Population ratios'!$C$7:$C$2010,'Ratio mapping'!$A60)</f>
        <v>0</v>
      </c>
      <c r="D60" s="67">
        <f>SUMIFS('Population ratios'!$D$7:$D$2010,'Population ratios'!$B$7:$B$2010,'Ratio mapping'!D$5,'Population ratios'!$C$7:$C$2010,'Ratio mapping'!$A60)/SUMIFS('Population ratios'!$D$7:$D$2010,'Population ratios'!$C$7:$C$2010,'Ratio mapping'!$A60)</f>
        <v>0</v>
      </c>
      <c r="E60" s="67">
        <f>SUMIFS('Population ratios'!$D$7:$D$2010,'Population ratios'!$B$7:$B$2010,'Ratio mapping'!E$5,'Population ratios'!$C$7:$C$2010,'Ratio mapping'!$A60)/SUMIFS('Population ratios'!$D$7:$D$2010,'Population ratios'!$C$7:$C$2010,'Ratio mapping'!$A60)</f>
        <v>0</v>
      </c>
      <c r="F60" s="67">
        <f>SUMIFS('Population ratios'!$D$7:$D$2010,'Population ratios'!$B$7:$B$2010,'Ratio mapping'!F$5,'Population ratios'!$C$7:$C$2010,'Ratio mapping'!$A60)/SUMIFS('Population ratios'!$D$7:$D$2010,'Population ratios'!$C$7:$C$2010,'Ratio mapping'!$A60)</f>
        <v>0.25046530178144111</v>
      </c>
      <c r="G60" s="67">
        <f>SUMIFS('Population ratios'!$D$7:$D$2010,'Population ratios'!$B$7:$B$2010,'Ratio mapping'!G$5,'Population ratios'!$C$7:$C$2010,'Ratio mapping'!$A60)/SUMIFS('Population ratios'!$D$7:$D$2010,'Population ratios'!$C$7:$C$2010,'Ratio mapping'!$A60)</f>
        <v>0</v>
      </c>
      <c r="H60" s="67">
        <f>SUMIFS('Population ratios'!$D$7:$D$2010,'Population ratios'!$B$7:$B$2010,'Ratio mapping'!H$5,'Population ratios'!$C$7:$C$2010,'Ratio mapping'!$A60)/SUMIFS('Population ratios'!$D$7:$D$2010,'Population ratios'!$C$7:$C$2010,'Ratio mapping'!$A60)</f>
        <v>0</v>
      </c>
      <c r="I60" s="67">
        <f>SUMIFS('Population ratios'!$D$7:$D$2010,'Population ratios'!$B$7:$B$2010,'Ratio mapping'!I$5,'Population ratios'!$C$7:$C$2010,'Ratio mapping'!$A60)/SUMIFS('Population ratios'!$D$7:$D$2010,'Population ratios'!$C$7:$C$2010,'Ratio mapping'!$A60)</f>
        <v>0</v>
      </c>
      <c r="J60" s="67">
        <f>SUMIFS('Population ratios'!$D$7:$D$2010,'Population ratios'!$B$7:$B$2010,'Ratio mapping'!J$5,'Population ratios'!$C$7:$C$2010,'Ratio mapping'!$A60)/SUMIFS('Population ratios'!$D$7:$D$2010,'Population ratios'!$C$7:$C$2010,'Ratio mapping'!$A60)</f>
        <v>0</v>
      </c>
      <c r="K60" s="67">
        <f>SUMIFS('Population ratios'!$D$7:$D$2010,'Population ratios'!$B$7:$B$2010,'Ratio mapping'!K$5,'Population ratios'!$C$7:$C$2010,'Ratio mapping'!$A60)/SUMIFS('Population ratios'!$D$7:$D$2010,'Population ratios'!$C$7:$C$2010,'Ratio mapping'!$A60)</f>
        <v>0</v>
      </c>
      <c r="L60" s="67">
        <f>SUMIFS('Population ratios'!$D$7:$D$2010,'Population ratios'!$B$7:$B$2010,'Ratio mapping'!L$5,'Population ratios'!$C$7:$C$2010,'Ratio mapping'!$A60)/SUMIFS('Population ratios'!$D$7:$D$2010,'Population ratios'!$C$7:$C$2010,'Ratio mapping'!$A60)</f>
        <v>0</v>
      </c>
      <c r="M60" s="67">
        <f>SUMIFS('Population ratios'!$D$7:$D$2010,'Population ratios'!$B$7:$B$2010,'Ratio mapping'!M$5,'Population ratios'!$C$7:$C$2010,'Ratio mapping'!$A60)/SUMIFS('Population ratios'!$D$7:$D$2010,'Population ratios'!$C$7:$C$2010,'Ratio mapping'!$A60)</f>
        <v>0</v>
      </c>
      <c r="N60" s="67">
        <f>SUMIFS('Population ratios'!$D$7:$D$2010,'Population ratios'!$B$7:$B$2010,'Ratio mapping'!N$5,'Population ratios'!$C$7:$C$2010,'Ratio mapping'!$A60)/SUMIFS('Population ratios'!$D$7:$D$2010,'Population ratios'!$C$7:$C$2010,'Ratio mapping'!$A60)</f>
        <v>0</v>
      </c>
      <c r="O60" s="67">
        <f>SUMIFS('Population ratios'!$D$7:$D$2010,'Population ratios'!$B$7:$B$2010,'Ratio mapping'!O$5,'Population ratios'!$C$7:$C$2010,'Ratio mapping'!$A60)/SUMIFS('Population ratios'!$D$7:$D$2010,'Population ratios'!$C$7:$C$2010,'Ratio mapping'!$A60)</f>
        <v>0</v>
      </c>
      <c r="P60" s="67">
        <f>SUMIFS('Population ratios'!$D$7:$D$2010,'Population ratios'!$B$7:$B$2010,'Ratio mapping'!P$5,'Population ratios'!$C$7:$C$2010,'Ratio mapping'!$A60)/SUMIFS('Population ratios'!$D$7:$D$2010,'Population ratios'!$C$7:$C$2010,'Ratio mapping'!$A60)</f>
        <v>0</v>
      </c>
      <c r="Q60" s="67">
        <f>SUMIFS('Population ratios'!$D$7:$D$2010,'Population ratios'!$B$7:$B$2010,'Ratio mapping'!Q$5,'Population ratios'!$C$7:$C$2010,'Ratio mapping'!$A60)/SUMIFS('Population ratios'!$D$7:$D$2010,'Population ratios'!$C$7:$C$2010,'Ratio mapping'!$A60)</f>
        <v>0</v>
      </c>
      <c r="R60" s="67">
        <f>SUMIFS('Population ratios'!$D$7:$D$2010,'Population ratios'!$B$7:$B$2010,'Ratio mapping'!R$5,'Population ratios'!$C$7:$C$2010,'Ratio mapping'!$A60)/SUMIFS('Population ratios'!$D$7:$D$2010,'Population ratios'!$C$7:$C$2010,'Ratio mapping'!$A60)</f>
        <v>0</v>
      </c>
      <c r="S60" s="67">
        <f>SUMIFS('Population ratios'!$D$7:$D$2010,'Population ratios'!$B$7:$B$2010,'Ratio mapping'!S$5,'Population ratios'!$C$7:$C$2010,'Ratio mapping'!$A60)/SUMIFS('Population ratios'!$D$7:$D$2010,'Population ratios'!$C$7:$C$2010,'Ratio mapping'!$A60)</f>
        <v>0</v>
      </c>
      <c r="T60" s="67">
        <f>SUMIFS('Population ratios'!$D$7:$D$2010,'Population ratios'!$B$7:$B$2010,'Ratio mapping'!T$5,'Population ratios'!$C$7:$C$2010,'Ratio mapping'!$A60)/SUMIFS('Population ratios'!$D$7:$D$2010,'Population ratios'!$C$7:$C$2010,'Ratio mapping'!$A60)</f>
        <v>0</v>
      </c>
      <c r="U60" s="67">
        <f>SUMIFS('Population ratios'!$D$7:$D$2010,'Population ratios'!$B$7:$B$2010,'Ratio mapping'!U$5,'Population ratios'!$C$7:$C$2010,'Ratio mapping'!$A60)/SUMIFS('Population ratios'!$D$7:$D$2010,'Population ratios'!$C$7:$C$2010,'Ratio mapping'!$A60)</f>
        <v>0</v>
      </c>
      <c r="V60" s="67">
        <f>SUMIFS('Population ratios'!$D$7:$D$2010,'Population ratios'!$B$7:$B$2010,'Ratio mapping'!V$5,'Population ratios'!$C$7:$C$2010,'Ratio mapping'!$A60)/SUMIFS('Population ratios'!$D$7:$D$2010,'Population ratios'!$C$7:$C$2010,'Ratio mapping'!$A60)</f>
        <v>0</v>
      </c>
      <c r="W60" s="67">
        <f>SUMIFS('Population ratios'!$D$7:$D$2010,'Population ratios'!$B$7:$B$2010,'Ratio mapping'!W$5,'Population ratios'!$C$7:$C$2010,'Ratio mapping'!$A60)/SUMIFS('Population ratios'!$D$7:$D$2010,'Population ratios'!$C$7:$C$2010,'Ratio mapping'!$A60)</f>
        <v>0</v>
      </c>
      <c r="X60" s="67">
        <f>SUMIFS('Population ratios'!$D$7:$D$2010,'Population ratios'!$B$7:$B$2010,'Ratio mapping'!X$5,'Population ratios'!$C$7:$C$2010,'Ratio mapping'!$A60)/SUMIFS('Population ratios'!$D$7:$D$2010,'Population ratios'!$C$7:$C$2010,'Ratio mapping'!$A60)</f>
        <v>0</v>
      </c>
      <c r="Y60" s="67">
        <f>SUMIFS('Population ratios'!$D$7:$D$2010,'Population ratios'!$B$7:$B$2010,'Ratio mapping'!Y$5,'Population ratios'!$C$7:$C$2010,'Ratio mapping'!$A60)/SUMIFS('Population ratios'!$D$7:$D$2010,'Population ratios'!$C$7:$C$2010,'Ratio mapping'!$A60)</f>
        <v>0</v>
      </c>
      <c r="Z60" s="67">
        <f>SUMIFS('Population ratios'!$D$7:$D$2010,'Population ratios'!$B$7:$B$2010,'Ratio mapping'!Z$5,'Population ratios'!$C$7:$C$2010,'Ratio mapping'!$A60)/SUMIFS('Population ratios'!$D$7:$D$2010,'Population ratios'!$C$7:$C$2010,'Ratio mapping'!$A60)</f>
        <v>0</v>
      </c>
      <c r="AA60" s="67">
        <f>SUMIFS('Population ratios'!$D$7:$D$2010,'Population ratios'!$B$7:$B$2010,'Ratio mapping'!AA$5,'Population ratios'!$C$7:$C$2010,'Ratio mapping'!$A60)/SUMIFS('Population ratios'!$D$7:$D$2010,'Population ratios'!$C$7:$C$2010,'Ratio mapping'!$A60)</f>
        <v>0</v>
      </c>
      <c r="AB60" s="67">
        <f>SUMIFS('Population ratios'!$D$7:$D$2010,'Population ratios'!$B$7:$B$2010,'Ratio mapping'!AB$5,'Population ratios'!$C$7:$C$2010,'Ratio mapping'!$A60)/SUMIFS('Population ratios'!$D$7:$D$2010,'Population ratios'!$C$7:$C$2010,'Ratio mapping'!$A60)</f>
        <v>0.74953469821855889</v>
      </c>
      <c r="AC60" s="67">
        <f>SUMIFS('Population ratios'!$D$7:$D$2010,'Population ratios'!$B$7:$B$2010,'Ratio mapping'!AC$5,'Population ratios'!$C$7:$C$2010,'Ratio mapping'!$A60)/SUMIFS('Population ratios'!$D$7:$D$2010,'Population ratios'!$C$7:$C$2010,'Ratio mapping'!$A60)</f>
        <v>0</v>
      </c>
      <c r="AD60" s="67">
        <f>SUMIFS('Population ratios'!$D$7:$D$2010,'Population ratios'!$B$7:$B$2010,'Ratio mapping'!AD$5,'Population ratios'!$C$7:$C$2010,'Ratio mapping'!$A60)/SUMIFS('Population ratios'!$D$7:$D$2010,'Population ratios'!$C$7:$C$2010,'Ratio mapping'!$A60)</f>
        <v>0</v>
      </c>
      <c r="AE60" s="67">
        <f>SUMIFS('Population ratios'!$D$7:$D$2010,'Population ratios'!$B$7:$B$2010,'Ratio mapping'!AE$5,'Population ratios'!$C$7:$C$2010,'Ratio mapping'!$A60)/SUMIFS('Population ratios'!$D$7:$D$2010,'Population ratios'!$C$7:$C$2010,'Ratio mapping'!$A60)</f>
        <v>0</v>
      </c>
    </row>
    <row r="61" spans="1:31" x14ac:dyDescent="0.25">
      <c r="A61" s="37" t="s">
        <v>2103</v>
      </c>
      <c r="B61" s="67">
        <f>SUMIFS('Population ratios'!$D$7:$D$2010,'Population ratios'!$B$7:$B$2010,'Ratio mapping'!B$5,'Population ratios'!$C$7:$C$2010,'Ratio mapping'!$A61)/SUMIFS('Population ratios'!$D$7:$D$2010,'Population ratios'!$C$7:$C$2010,'Ratio mapping'!$A61)</f>
        <v>0</v>
      </c>
      <c r="C61" s="67">
        <f>SUMIFS('Population ratios'!$D$7:$D$2010,'Population ratios'!$B$7:$B$2010,'Ratio mapping'!C$5,'Population ratios'!$C$7:$C$2010,'Ratio mapping'!$A61)/SUMIFS('Population ratios'!$D$7:$D$2010,'Population ratios'!$C$7:$C$2010,'Ratio mapping'!$A61)</f>
        <v>0</v>
      </c>
      <c r="D61" s="67">
        <f>SUMIFS('Population ratios'!$D$7:$D$2010,'Population ratios'!$B$7:$B$2010,'Ratio mapping'!D$5,'Population ratios'!$C$7:$C$2010,'Ratio mapping'!$A61)/SUMIFS('Population ratios'!$D$7:$D$2010,'Population ratios'!$C$7:$C$2010,'Ratio mapping'!$A61)</f>
        <v>0</v>
      </c>
      <c r="E61" s="67">
        <f>SUMIFS('Population ratios'!$D$7:$D$2010,'Population ratios'!$B$7:$B$2010,'Ratio mapping'!E$5,'Population ratios'!$C$7:$C$2010,'Ratio mapping'!$A61)/SUMIFS('Population ratios'!$D$7:$D$2010,'Population ratios'!$C$7:$C$2010,'Ratio mapping'!$A61)</f>
        <v>0</v>
      </c>
      <c r="F61" s="67">
        <f>SUMIFS('Population ratios'!$D$7:$D$2010,'Population ratios'!$B$7:$B$2010,'Ratio mapping'!F$5,'Population ratios'!$C$7:$C$2010,'Ratio mapping'!$A61)/SUMIFS('Population ratios'!$D$7:$D$2010,'Population ratios'!$C$7:$C$2010,'Ratio mapping'!$A61)</f>
        <v>0</v>
      </c>
      <c r="G61" s="67">
        <f>SUMIFS('Population ratios'!$D$7:$D$2010,'Population ratios'!$B$7:$B$2010,'Ratio mapping'!G$5,'Population ratios'!$C$7:$C$2010,'Ratio mapping'!$A61)/SUMIFS('Population ratios'!$D$7:$D$2010,'Population ratios'!$C$7:$C$2010,'Ratio mapping'!$A61)</f>
        <v>0</v>
      </c>
      <c r="H61" s="67">
        <f>SUMIFS('Population ratios'!$D$7:$D$2010,'Population ratios'!$B$7:$B$2010,'Ratio mapping'!H$5,'Population ratios'!$C$7:$C$2010,'Ratio mapping'!$A61)/SUMIFS('Population ratios'!$D$7:$D$2010,'Population ratios'!$C$7:$C$2010,'Ratio mapping'!$A61)</f>
        <v>0</v>
      </c>
      <c r="I61" s="67">
        <f>SUMIFS('Population ratios'!$D$7:$D$2010,'Population ratios'!$B$7:$B$2010,'Ratio mapping'!I$5,'Population ratios'!$C$7:$C$2010,'Ratio mapping'!$A61)/SUMIFS('Population ratios'!$D$7:$D$2010,'Population ratios'!$C$7:$C$2010,'Ratio mapping'!$A61)</f>
        <v>0</v>
      </c>
      <c r="J61" s="67">
        <f>SUMIFS('Population ratios'!$D$7:$D$2010,'Population ratios'!$B$7:$B$2010,'Ratio mapping'!J$5,'Population ratios'!$C$7:$C$2010,'Ratio mapping'!$A61)/SUMIFS('Population ratios'!$D$7:$D$2010,'Population ratios'!$C$7:$C$2010,'Ratio mapping'!$A61)</f>
        <v>0</v>
      </c>
      <c r="K61" s="67">
        <f>SUMIFS('Population ratios'!$D$7:$D$2010,'Population ratios'!$B$7:$B$2010,'Ratio mapping'!K$5,'Population ratios'!$C$7:$C$2010,'Ratio mapping'!$A61)/SUMIFS('Population ratios'!$D$7:$D$2010,'Population ratios'!$C$7:$C$2010,'Ratio mapping'!$A61)</f>
        <v>0</v>
      </c>
      <c r="L61" s="67">
        <f>SUMIFS('Population ratios'!$D$7:$D$2010,'Population ratios'!$B$7:$B$2010,'Ratio mapping'!L$5,'Population ratios'!$C$7:$C$2010,'Ratio mapping'!$A61)/SUMIFS('Population ratios'!$D$7:$D$2010,'Population ratios'!$C$7:$C$2010,'Ratio mapping'!$A61)</f>
        <v>1</v>
      </c>
      <c r="M61" s="67">
        <f>SUMIFS('Population ratios'!$D$7:$D$2010,'Population ratios'!$B$7:$B$2010,'Ratio mapping'!M$5,'Population ratios'!$C$7:$C$2010,'Ratio mapping'!$A61)/SUMIFS('Population ratios'!$D$7:$D$2010,'Population ratios'!$C$7:$C$2010,'Ratio mapping'!$A61)</f>
        <v>0</v>
      </c>
      <c r="N61" s="67">
        <f>SUMIFS('Population ratios'!$D$7:$D$2010,'Population ratios'!$B$7:$B$2010,'Ratio mapping'!N$5,'Population ratios'!$C$7:$C$2010,'Ratio mapping'!$A61)/SUMIFS('Population ratios'!$D$7:$D$2010,'Population ratios'!$C$7:$C$2010,'Ratio mapping'!$A61)</f>
        <v>0</v>
      </c>
      <c r="O61" s="67">
        <f>SUMIFS('Population ratios'!$D$7:$D$2010,'Population ratios'!$B$7:$B$2010,'Ratio mapping'!O$5,'Population ratios'!$C$7:$C$2010,'Ratio mapping'!$A61)/SUMIFS('Population ratios'!$D$7:$D$2010,'Population ratios'!$C$7:$C$2010,'Ratio mapping'!$A61)</f>
        <v>0</v>
      </c>
      <c r="P61" s="67">
        <f>SUMIFS('Population ratios'!$D$7:$D$2010,'Population ratios'!$B$7:$B$2010,'Ratio mapping'!P$5,'Population ratios'!$C$7:$C$2010,'Ratio mapping'!$A61)/SUMIFS('Population ratios'!$D$7:$D$2010,'Population ratios'!$C$7:$C$2010,'Ratio mapping'!$A61)</f>
        <v>0</v>
      </c>
      <c r="Q61" s="67">
        <f>SUMIFS('Population ratios'!$D$7:$D$2010,'Population ratios'!$B$7:$B$2010,'Ratio mapping'!Q$5,'Population ratios'!$C$7:$C$2010,'Ratio mapping'!$A61)/SUMIFS('Population ratios'!$D$7:$D$2010,'Population ratios'!$C$7:$C$2010,'Ratio mapping'!$A61)</f>
        <v>0</v>
      </c>
      <c r="R61" s="67">
        <f>SUMIFS('Population ratios'!$D$7:$D$2010,'Population ratios'!$B$7:$B$2010,'Ratio mapping'!R$5,'Population ratios'!$C$7:$C$2010,'Ratio mapping'!$A61)/SUMIFS('Population ratios'!$D$7:$D$2010,'Population ratios'!$C$7:$C$2010,'Ratio mapping'!$A61)</f>
        <v>0</v>
      </c>
      <c r="S61" s="67">
        <f>SUMIFS('Population ratios'!$D$7:$D$2010,'Population ratios'!$B$7:$B$2010,'Ratio mapping'!S$5,'Population ratios'!$C$7:$C$2010,'Ratio mapping'!$A61)/SUMIFS('Population ratios'!$D$7:$D$2010,'Population ratios'!$C$7:$C$2010,'Ratio mapping'!$A61)</f>
        <v>0</v>
      </c>
      <c r="T61" s="67">
        <f>SUMIFS('Population ratios'!$D$7:$D$2010,'Population ratios'!$B$7:$B$2010,'Ratio mapping'!T$5,'Population ratios'!$C$7:$C$2010,'Ratio mapping'!$A61)/SUMIFS('Population ratios'!$D$7:$D$2010,'Population ratios'!$C$7:$C$2010,'Ratio mapping'!$A61)</f>
        <v>0</v>
      </c>
      <c r="U61" s="67">
        <f>SUMIFS('Population ratios'!$D$7:$D$2010,'Population ratios'!$B$7:$B$2010,'Ratio mapping'!U$5,'Population ratios'!$C$7:$C$2010,'Ratio mapping'!$A61)/SUMIFS('Population ratios'!$D$7:$D$2010,'Population ratios'!$C$7:$C$2010,'Ratio mapping'!$A61)</f>
        <v>0</v>
      </c>
      <c r="V61" s="67">
        <f>SUMIFS('Population ratios'!$D$7:$D$2010,'Population ratios'!$B$7:$B$2010,'Ratio mapping'!V$5,'Population ratios'!$C$7:$C$2010,'Ratio mapping'!$A61)/SUMIFS('Population ratios'!$D$7:$D$2010,'Population ratios'!$C$7:$C$2010,'Ratio mapping'!$A61)</f>
        <v>0</v>
      </c>
      <c r="W61" s="67">
        <f>SUMIFS('Population ratios'!$D$7:$D$2010,'Population ratios'!$B$7:$B$2010,'Ratio mapping'!W$5,'Population ratios'!$C$7:$C$2010,'Ratio mapping'!$A61)/SUMIFS('Population ratios'!$D$7:$D$2010,'Population ratios'!$C$7:$C$2010,'Ratio mapping'!$A61)</f>
        <v>0</v>
      </c>
      <c r="X61" s="67">
        <f>SUMIFS('Population ratios'!$D$7:$D$2010,'Population ratios'!$B$7:$B$2010,'Ratio mapping'!X$5,'Population ratios'!$C$7:$C$2010,'Ratio mapping'!$A61)/SUMIFS('Population ratios'!$D$7:$D$2010,'Population ratios'!$C$7:$C$2010,'Ratio mapping'!$A61)</f>
        <v>0</v>
      </c>
      <c r="Y61" s="67">
        <f>SUMIFS('Population ratios'!$D$7:$D$2010,'Population ratios'!$B$7:$B$2010,'Ratio mapping'!Y$5,'Population ratios'!$C$7:$C$2010,'Ratio mapping'!$A61)/SUMIFS('Population ratios'!$D$7:$D$2010,'Population ratios'!$C$7:$C$2010,'Ratio mapping'!$A61)</f>
        <v>0</v>
      </c>
      <c r="Z61" s="67">
        <f>SUMIFS('Population ratios'!$D$7:$D$2010,'Population ratios'!$B$7:$B$2010,'Ratio mapping'!Z$5,'Population ratios'!$C$7:$C$2010,'Ratio mapping'!$A61)/SUMIFS('Population ratios'!$D$7:$D$2010,'Population ratios'!$C$7:$C$2010,'Ratio mapping'!$A61)</f>
        <v>0</v>
      </c>
      <c r="AA61" s="67">
        <f>SUMIFS('Population ratios'!$D$7:$D$2010,'Population ratios'!$B$7:$B$2010,'Ratio mapping'!AA$5,'Population ratios'!$C$7:$C$2010,'Ratio mapping'!$A61)/SUMIFS('Population ratios'!$D$7:$D$2010,'Population ratios'!$C$7:$C$2010,'Ratio mapping'!$A61)</f>
        <v>0</v>
      </c>
      <c r="AB61" s="67">
        <f>SUMIFS('Population ratios'!$D$7:$D$2010,'Population ratios'!$B$7:$B$2010,'Ratio mapping'!AB$5,'Population ratios'!$C$7:$C$2010,'Ratio mapping'!$A61)/SUMIFS('Population ratios'!$D$7:$D$2010,'Population ratios'!$C$7:$C$2010,'Ratio mapping'!$A61)</f>
        <v>0</v>
      </c>
      <c r="AC61" s="67">
        <f>SUMIFS('Population ratios'!$D$7:$D$2010,'Population ratios'!$B$7:$B$2010,'Ratio mapping'!AC$5,'Population ratios'!$C$7:$C$2010,'Ratio mapping'!$A61)/SUMIFS('Population ratios'!$D$7:$D$2010,'Population ratios'!$C$7:$C$2010,'Ratio mapping'!$A61)</f>
        <v>0</v>
      </c>
      <c r="AD61" s="67">
        <f>SUMIFS('Population ratios'!$D$7:$D$2010,'Population ratios'!$B$7:$B$2010,'Ratio mapping'!AD$5,'Population ratios'!$C$7:$C$2010,'Ratio mapping'!$A61)/SUMIFS('Population ratios'!$D$7:$D$2010,'Population ratios'!$C$7:$C$2010,'Ratio mapping'!$A61)</f>
        <v>0</v>
      </c>
      <c r="AE61" s="67">
        <f>SUMIFS('Population ratios'!$D$7:$D$2010,'Population ratios'!$B$7:$B$2010,'Ratio mapping'!AE$5,'Population ratios'!$C$7:$C$2010,'Ratio mapping'!$A61)/SUMIFS('Population ratios'!$D$7:$D$2010,'Population ratios'!$C$7:$C$2010,'Ratio mapping'!$A61)</f>
        <v>0</v>
      </c>
    </row>
    <row r="62" spans="1:31" x14ac:dyDescent="0.25">
      <c r="A62" s="37" t="s">
        <v>2109</v>
      </c>
      <c r="B62" s="67">
        <f>SUMIFS('Population ratios'!$D$7:$D$2010,'Population ratios'!$B$7:$B$2010,'Ratio mapping'!B$5,'Population ratios'!$C$7:$C$2010,'Ratio mapping'!$A62)/SUMIFS('Population ratios'!$D$7:$D$2010,'Population ratios'!$C$7:$C$2010,'Ratio mapping'!$A62)</f>
        <v>1</v>
      </c>
      <c r="C62" s="67">
        <f>SUMIFS('Population ratios'!$D$7:$D$2010,'Population ratios'!$B$7:$B$2010,'Ratio mapping'!C$5,'Population ratios'!$C$7:$C$2010,'Ratio mapping'!$A62)/SUMIFS('Population ratios'!$D$7:$D$2010,'Population ratios'!$C$7:$C$2010,'Ratio mapping'!$A62)</f>
        <v>0</v>
      </c>
      <c r="D62" s="67">
        <f>SUMIFS('Population ratios'!$D$7:$D$2010,'Population ratios'!$B$7:$B$2010,'Ratio mapping'!D$5,'Population ratios'!$C$7:$C$2010,'Ratio mapping'!$A62)/SUMIFS('Population ratios'!$D$7:$D$2010,'Population ratios'!$C$7:$C$2010,'Ratio mapping'!$A62)</f>
        <v>0</v>
      </c>
      <c r="E62" s="67">
        <f>SUMIFS('Population ratios'!$D$7:$D$2010,'Population ratios'!$B$7:$B$2010,'Ratio mapping'!E$5,'Population ratios'!$C$7:$C$2010,'Ratio mapping'!$A62)/SUMIFS('Population ratios'!$D$7:$D$2010,'Population ratios'!$C$7:$C$2010,'Ratio mapping'!$A62)</f>
        <v>0</v>
      </c>
      <c r="F62" s="67">
        <f>SUMIFS('Population ratios'!$D$7:$D$2010,'Population ratios'!$B$7:$B$2010,'Ratio mapping'!F$5,'Population ratios'!$C$7:$C$2010,'Ratio mapping'!$A62)/SUMIFS('Population ratios'!$D$7:$D$2010,'Population ratios'!$C$7:$C$2010,'Ratio mapping'!$A62)</f>
        <v>0</v>
      </c>
      <c r="G62" s="67">
        <f>SUMIFS('Population ratios'!$D$7:$D$2010,'Population ratios'!$B$7:$B$2010,'Ratio mapping'!G$5,'Population ratios'!$C$7:$C$2010,'Ratio mapping'!$A62)/SUMIFS('Population ratios'!$D$7:$D$2010,'Population ratios'!$C$7:$C$2010,'Ratio mapping'!$A62)</f>
        <v>0</v>
      </c>
      <c r="H62" s="67">
        <f>SUMIFS('Population ratios'!$D$7:$D$2010,'Population ratios'!$B$7:$B$2010,'Ratio mapping'!H$5,'Population ratios'!$C$7:$C$2010,'Ratio mapping'!$A62)/SUMIFS('Population ratios'!$D$7:$D$2010,'Population ratios'!$C$7:$C$2010,'Ratio mapping'!$A62)</f>
        <v>0</v>
      </c>
      <c r="I62" s="67">
        <f>SUMIFS('Population ratios'!$D$7:$D$2010,'Population ratios'!$B$7:$B$2010,'Ratio mapping'!I$5,'Population ratios'!$C$7:$C$2010,'Ratio mapping'!$A62)/SUMIFS('Population ratios'!$D$7:$D$2010,'Population ratios'!$C$7:$C$2010,'Ratio mapping'!$A62)</f>
        <v>0</v>
      </c>
      <c r="J62" s="67">
        <f>SUMIFS('Population ratios'!$D$7:$D$2010,'Population ratios'!$B$7:$B$2010,'Ratio mapping'!J$5,'Population ratios'!$C$7:$C$2010,'Ratio mapping'!$A62)/SUMIFS('Population ratios'!$D$7:$D$2010,'Population ratios'!$C$7:$C$2010,'Ratio mapping'!$A62)</f>
        <v>0</v>
      </c>
      <c r="K62" s="67">
        <f>SUMIFS('Population ratios'!$D$7:$D$2010,'Population ratios'!$B$7:$B$2010,'Ratio mapping'!K$5,'Population ratios'!$C$7:$C$2010,'Ratio mapping'!$A62)/SUMIFS('Population ratios'!$D$7:$D$2010,'Population ratios'!$C$7:$C$2010,'Ratio mapping'!$A62)</f>
        <v>0</v>
      </c>
      <c r="L62" s="67">
        <f>SUMIFS('Population ratios'!$D$7:$D$2010,'Population ratios'!$B$7:$B$2010,'Ratio mapping'!L$5,'Population ratios'!$C$7:$C$2010,'Ratio mapping'!$A62)/SUMIFS('Population ratios'!$D$7:$D$2010,'Population ratios'!$C$7:$C$2010,'Ratio mapping'!$A62)</f>
        <v>0</v>
      </c>
      <c r="M62" s="67">
        <f>SUMIFS('Population ratios'!$D$7:$D$2010,'Population ratios'!$B$7:$B$2010,'Ratio mapping'!M$5,'Population ratios'!$C$7:$C$2010,'Ratio mapping'!$A62)/SUMIFS('Population ratios'!$D$7:$D$2010,'Population ratios'!$C$7:$C$2010,'Ratio mapping'!$A62)</f>
        <v>0</v>
      </c>
      <c r="N62" s="67">
        <f>SUMIFS('Population ratios'!$D$7:$D$2010,'Population ratios'!$B$7:$B$2010,'Ratio mapping'!N$5,'Population ratios'!$C$7:$C$2010,'Ratio mapping'!$A62)/SUMIFS('Population ratios'!$D$7:$D$2010,'Population ratios'!$C$7:$C$2010,'Ratio mapping'!$A62)</f>
        <v>0</v>
      </c>
      <c r="O62" s="67">
        <f>SUMIFS('Population ratios'!$D$7:$D$2010,'Population ratios'!$B$7:$B$2010,'Ratio mapping'!O$5,'Population ratios'!$C$7:$C$2010,'Ratio mapping'!$A62)/SUMIFS('Population ratios'!$D$7:$D$2010,'Population ratios'!$C$7:$C$2010,'Ratio mapping'!$A62)</f>
        <v>0</v>
      </c>
      <c r="P62" s="67">
        <f>SUMIFS('Population ratios'!$D$7:$D$2010,'Population ratios'!$B$7:$B$2010,'Ratio mapping'!P$5,'Population ratios'!$C$7:$C$2010,'Ratio mapping'!$A62)/SUMIFS('Population ratios'!$D$7:$D$2010,'Population ratios'!$C$7:$C$2010,'Ratio mapping'!$A62)</f>
        <v>0</v>
      </c>
      <c r="Q62" s="67">
        <f>SUMIFS('Population ratios'!$D$7:$D$2010,'Population ratios'!$B$7:$B$2010,'Ratio mapping'!Q$5,'Population ratios'!$C$7:$C$2010,'Ratio mapping'!$A62)/SUMIFS('Population ratios'!$D$7:$D$2010,'Population ratios'!$C$7:$C$2010,'Ratio mapping'!$A62)</f>
        <v>0</v>
      </c>
      <c r="R62" s="67">
        <f>SUMIFS('Population ratios'!$D$7:$D$2010,'Population ratios'!$B$7:$B$2010,'Ratio mapping'!R$5,'Population ratios'!$C$7:$C$2010,'Ratio mapping'!$A62)/SUMIFS('Population ratios'!$D$7:$D$2010,'Population ratios'!$C$7:$C$2010,'Ratio mapping'!$A62)</f>
        <v>0</v>
      </c>
      <c r="S62" s="67">
        <f>SUMIFS('Population ratios'!$D$7:$D$2010,'Population ratios'!$B$7:$B$2010,'Ratio mapping'!S$5,'Population ratios'!$C$7:$C$2010,'Ratio mapping'!$A62)/SUMIFS('Population ratios'!$D$7:$D$2010,'Population ratios'!$C$7:$C$2010,'Ratio mapping'!$A62)</f>
        <v>0</v>
      </c>
      <c r="T62" s="67">
        <f>SUMIFS('Population ratios'!$D$7:$D$2010,'Population ratios'!$B$7:$B$2010,'Ratio mapping'!T$5,'Population ratios'!$C$7:$C$2010,'Ratio mapping'!$A62)/SUMIFS('Population ratios'!$D$7:$D$2010,'Population ratios'!$C$7:$C$2010,'Ratio mapping'!$A62)</f>
        <v>0</v>
      </c>
      <c r="U62" s="67">
        <f>SUMIFS('Population ratios'!$D$7:$D$2010,'Population ratios'!$B$7:$B$2010,'Ratio mapping'!U$5,'Population ratios'!$C$7:$C$2010,'Ratio mapping'!$A62)/SUMIFS('Population ratios'!$D$7:$D$2010,'Population ratios'!$C$7:$C$2010,'Ratio mapping'!$A62)</f>
        <v>0</v>
      </c>
      <c r="V62" s="67">
        <f>SUMIFS('Population ratios'!$D$7:$D$2010,'Population ratios'!$B$7:$B$2010,'Ratio mapping'!V$5,'Population ratios'!$C$7:$C$2010,'Ratio mapping'!$A62)/SUMIFS('Population ratios'!$D$7:$D$2010,'Population ratios'!$C$7:$C$2010,'Ratio mapping'!$A62)</f>
        <v>0</v>
      </c>
      <c r="W62" s="67">
        <f>SUMIFS('Population ratios'!$D$7:$D$2010,'Population ratios'!$B$7:$B$2010,'Ratio mapping'!W$5,'Population ratios'!$C$7:$C$2010,'Ratio mapping'!$A62)/SUMIFS('Population ratios'!$D$7:$D$2010,'Population ratios'!$C$7:$C$2010,'Ratio mapping'!$A62)</f>
        <v>0</v>
      </c>
      <c r="X62" s="67">
        <f>SUMIFS('Population ratios'!$D$7:$D$2010,'Population ratios'!$B$7:$B$2010,'Ratio mapping'!X$5,'Population ratios'!$C$7:$C$2010,'Ratio mapping'!$A62)/SUMIFS('Population ratios'!$D$7:$D$2010,'Population ratios'!$C$7:$C$2010,'Ratio mapping'!$A62)</f>
        <v>0</v>
      </c>
      <c r="Y62" s="67">
        <f>SUMIFS('Population ratios'!$D$7:$D$2010,'Population ratios'!$B$7:$B$2010,'Ratio mapping'!Y$5,'Population ratios'!$C$7:$C$2010,'Ratio mapping'!$A62)/SUMIFS('Population ratios'!$D$7:$D$2010,'Population ratios'!$C$7:$C$2010,'Ratio mapping'!$A62)</f>
        <v>0</v>
      </c>
      <c r="Z62" s="67">
        <f>SUMIFS('Population ratios'!$D$7:$D$2010,'Population ratios'!$B$7:$B$2010,'Ratio mapping'!Z$5,'Population ratios'!$C$7:$C$2010,'Ratio mapping'!$A62)/SUMIFS('Population ratios'!$D$7:$D$2010,'Population ratios'!$C$7:$C$2010,'Ratio mapping'!$A62)</f>
        <v>0</v>
      </c>
      <c r="AA62" s="67">
        <f>SUMIFS('Population ratios'!$D$7:$D$2010,'Population ratios'!$B$7:$B$2010,'Ratio mapping'!AA$5,'Population ratios'!$C$7:$C$2010,'Ratio mapping'!$A62)/SUMIFS('Population ratios'!$D$7:$D$2010,'Population ratios'!$C$7:$C$2010,'Ratio mapping'!$A62)</f>
        <v>0</v>
      </c>
      <c r="AB62" s="67">
        <f>SUMIFS('Population ratios'!$D$7:$D$2010,'Population ratios'!$B$7:$B$2010,'Ratio mapping'!AB$5,'Population ratios'!$C$7:$C$2010,'Ratio mapping'!$A62)/SUMIFS('Population ratios'!$D$7:$D$2010,'Population ratios'!$C$7:$C$2010,'Ratio mapping'!$A62)</f>
        <v>0</v>
      </c>
      <c r="AC62" s="67">
        <f>SUMIFS('Population ratios'!$D$7:$D$2010,'Population ratios'!$B$7:$B$2010,'Ratio mapping'!AC$5,'Population ratios'!$C$7:$C$2010,'Ratio mapping'!$A62)/SUMIFS('Population ratios'!$D$7:$D$2010,'Population ratios'!$C$7:$C$2010,'Ratio mapping'!$A62)</f>
        <v>0</v>
      </c>
      <c r="AD62" s="67">
        <f>SUMIFS('Population ratios'!$D$7:$D$2010,'Population ratios'!$B$7:$B$2010,'Ratio mapping'!AD$5,'Population ratios'!$C$7:$C$2010,'Ratio mapping'!$A62)/SUMIFS('Population ratios'!$D$7:$D$2010,'Population ratios'!$C$7:$C$2010,'Ratio mapping'!$A62)</f>
        <v>0</v>
      </c>
      <c r="AE62" s="67">
        <f>SUMIFS('Population ratios'!$D$7:$D$2010,'Population ratios'!$B$7:$B$2010,'Ratio mapping'!AE$5,'Population ratios'!$C$7:$C$2010,'Ratio mapping'!$A62)/SUMIFS('Population ratios'!$D$7:$D$2010,'Population ratios'!$C$7:$C$2010,'Ratio mapping'!$A62)</f>
        <v>0</v>
      </c>
    </row>
    <row r="63" spans="1:31" x14ac:dyDescent="0.25">
      <c r="A63" s="37" t="s">
        <v>2061</v>
      </c>
      <c r="B63" s="67">
        <f>SUMIFS('Population ratios'!$D$7:$D$2010,'Population ratios'!$B$7:$B$2010,'Ratio mapping'!B$5,'Population ratios'!$C$7:$C$2010,'Ratio mapping'!$A63)/SUMIFS('Population ratios'!$D$7:$D$2010,'Population ratios'!$C$7:$C$2010,'Ratio mapping'!$A63)</f>
        <v>0</v>
      </c>
      <c r="C63" s="67">
        <f>SUMIFS('Population ratios'!$D$7:$D$2010,'Population ratios'!$B$7:$B$2010,'Ratio mapping'!C$5,'Population ratios'!$C$7:$C$2010,'Ratio mapping'!$A63)/SUMIFS('Population ratios'!$D$7:$D$2010,'Population ratios'!$C$7:$C$2010,'Ratio mapping'!$A63)</f>
        <v>0</v>
      </c>
      <c r="D63" s="67">
        <f>SUMIFS('Population ratios'!$D$7:$D$2010,'Population ratios'!$B$7:$B$2010,'Ratio mapping'!D$5,'Population ratios'!$C$7:$C$2010,'Ratio mapping'!$A63)/SUMIFS('Population ratios'!$D$7:$D$2010,'Population ratios'!$C$7:$C$2010,'Ratio mapping'!$A63)</f>
        <v>0</v>
      </c>
      <c r="E63" s="67">
        <f>SUMIFS('Population ratios'!$D$7:$D$2010,'Population ratios'!$B$7:$B$2010,'Ratio mapping'!E$5,'Population ratios'!$C$7:$C$2010,'Ratio mapping'!$A63)/SUMIFS('Population ratios'!$D$7:$D$2010,'Population ratios'!$C$7:$C$2010,'Ratio mapping'!$A63)</f>
        <v>0</v>
      </c>
      <c r="F63" s="67">
        <f>SUMIFS('Population ratios'!$D$7:$D$2010,'Population ratios'!$B$7:$B$2010,'Ratio mapping'!F$5,'Population ratios'!$C$7:$C$2010,'Ratio mapping'!$A63)/SUMIFS('Population ratios'!$D$7:$D$2010,'Population ratios'!$C$7:$C$2010,'Ratio mapping'!$A63)</f>
        <v>0</v>
      </c>
      <c r="G63" s="67">
        <f>SUMIFS('Population ratios'!$D$7:$D$2010,'Population ratios'!$B$7:$B$2010,'Ratio mapping'!G$5,'Population ratios'!$C$7:$C$2010,'Ratio mapping'!$A63)/SUMIFS('Population ratios'!$D$7:$D$2010,'Population ratios'!$C$7:$C$2010,'Ratio mapping'!$A63)</f>
        <v>0</v>
      </c>
      <c r="H63" s="67">
        <f>SUMIFS('Population ratios'!$D$7:$D$2010,'Population ratios'!$B$7:$B$2010,'Ratio mapping'!H$5,'Population ratios'!$C$7:$C$2010,'Ratio mapping'!$A63)/SUMIFS('Population ratios'!$D$7:$D$2010,'Population ratios'!$C$7:$C$2010,'Ratio mapping'!$A63)</f>
        <v>0</v>
      </c>
      <c r="I63" s="67">
        <f>SUMIFS('Population ratios'!$D$7:$D$2010,'Population ratios'!$B$7:$B$2010,'Ratio mapping'!I$5,'Population ratios'!$C$7:$C$2010,'Ratio mapping'!$A63)/SUMIFS('Population ratios'!$D$7:$D$2010,'Population ratios'!$C$7:$C$2010,'Ratio mapping'!$A63)</f>
        <v>0</v>
      </c>
      <c r="J63" s="67">
        <f>SUMIFS('Population ratios'!$D$7:$D$2010,'Population ratios'!$B$7:$B$2010,'Ratio mapping'!J$5,'Population ratios'!$C$7:$C$2010,'Ratio mapping'!$A63)/SUMIFS('Population ratios'!$D$7:$D$2010,'Population ratios'!$C$7:$C$2010,'Ratio mapping'!$A63)</f>
        <v>0</v>
      </c>
      <c r="K63" s="67">
        <f>SUMIFS('Population ratios'!$D$7:$D$2010,'Population ratios'!$B$7:$B$2010,'Ratio mapping'!K$5,'Population ratios'!$C$7:$C$2010,'Ratio mapping'!$A63)/SUMIFS('Population ratios'!$D$7:$D$2010,'Population ratios'!$C$7:$C$2010,'Ratio mapping'!$A63)</f>
        <v>0</v>
      </c>
      <c r="L63" s="67">
        <f>SUMIFS('Population ratios'!$D$7:$D$2010,'Population ratios'!$B$7:$B$2010,'Ratio mapping'!L$5,'Population ratios'!$C$7:$C$2010,'Ratio mapping'!$A63)/SUMIFS('Population ratios'!$D$7:$D$2010,'Population ratios'!$C$7:$C$2010,'Ratio mapping'!$A63)</f>
        <v>0</v>
      </c>
      <c r="M63" s="67">
        <f>SUMIFS('Population ratios'!$D$7:$D$2010,'Population ratios'!$B$7:$B$2010,'Ratio mapping'!M$5,'Population ratios'!$C$7:$C$2010,'Ratio mapping'!$A63)/SUMIFS('Population ratios'!$D$7:$D$2010,'Population ratios'!$C$7:$C$2010,'Ratio mapping'!$A63)</f>
        <v>0</v>
      </c>
      <c r="N63" s="67">
        <f>SUMIFS('Population ratios'!$D$7:$D$2010,'Population ratios'!$B$7:$B$2010,'Ratio mapping'!N$5,'Population ratios'!$C$7:$C$2010,'Ratio mapping'!$A63)/SUMIFS('Population ratios'!$D$7:$D$2010,'Population ratios'!$C$7:$C$2010,'Ratio mapping'!$A63)</f>
        <v>0</v>
      </c>
      <c r="O63" s="67">
        <f>SUMIFS('Population ratios'!$D$7:$D$2010,'Population ratios'!$B$7:$B$2010,'Ratio mapping'!O$5,'Population ratios'!$C$7:$C$2010,'Ratio mapping'!$A63)/SUMIFS('Population ratios'!$D$7:$D$2010,'Population ratios'!$C$7:$C$2010,'Ratio mapping'!$A63)</f>
        <v>0</v>
      </c>
      <c r="P63" s="67">
        <f>SUMIFS('Population ratios'!$D$7:$D$2010,'Population ratios'!$B$7:$B$2010,'Ratio mapping'!P$5,'Population ratios'!$C$7:$C$2010,'Ratio mapping'!$A63)/SUMIFS('Population ratios'!$D$7:$D$2010,'Population ratios'!$C$7:$C$2010,'Ratio mapping'!$A63)</f>
        <v>0</v>
      </c>
      <c r="Q63" s="67">
        <f>SUMIFS('Population ratios'!$D$7:$D$2010,'Population ratios'!$B$7:$B$2010,'Ratio mapping'!Q$5,'Population ratios'!$C$7:$C$2010,'Ratio mapping'!$A63)/SUMIFS('Population ratios'!$D$7:$D$2010,'Population ratios'!$C$7:$C$2010,'Ratio mapping'!$A63)</f>
        <v>0</v>
      </c>
      <c r="R63" s="67">
        <f>SUMIFS('Population ratios'!$D$7:$D$2010,'Population ratios'!$B$7:$B$2010,'Ratio mapping'!R$5,'Population ratios'!$C$7:$C$2010,'Ratio mapping'!$A63)/SUMIFS('Population ratios'!$D$7:$D$2010,'Population ratios'!$C$7:$C$2010,'Ratio mapping'!$A63)</f>
        <v>0</v>
      </c>
      <c r="S63" s="67">
        <f>SUMIFS('Population ratios'!$D$7:$D$2010,'Population ratios'!$B$7:$B$2010,'Ratio mapping'!S$5,'Population ratios'!$C$7:$C$2010,'Ratio mapping'!$A63)/SUMIFS('Population ratios'!$D$7:$D$2010,'Population ratios'!$C$7:$C$2010,'Ratio mapping'!$A63)</f>
        <v>0</v>
      </c>
      <c r="T63" s="67">
        <f>SUMIFS('Population ratios'!$D$7:$D$2010,'Population ratios'!$B$7:$B$2010,'Ratio mapping'!T$5,'Population ratios'!$C$7:$C$2010,'Ratio mapping'!$A63)/SUMIFS('Population ratios'!$D$7:$D$2010,'Population ratios'!$C$7:$C$2010,'Ratio mapping'!$A63)</f>
        <v>0</v>
      </c>
      <c r="U63" s="67">
        <f>SUMIFS('Population ratios'!$D$7:$D$2010,'Population ratios'!$B$7:$B$2010,'Ratio mapping'!U$5,'Population ratios'!$C$7:$C$2010,'Ratio mapping'!$A63)/SUMIFS('Population ratios'!$D$7:$D$2010,'Population ratios'!$C$7:$C$2010,'Ratio mapping'!$A63)</f>
        <v>0</v>
      </c>
      <c r="V63" s="67">
        <f>SUMIFS('Population ratios'!$D$7:$D$2010,'Population ratios'!$B$7:$B$2010,'Ratio mapping'!V$5,'Population ratios'!$C$7:$C$2010,'Ratio mapping'!$A63)/SUMIFS('Population ratios'!$D$7:$D$2010,'Population ratios'!$C$7:$C$2010,'Ratio mapping'!$A63)</f>
        <v>0</v>
      </c>
      <c r="W63" s="67">
        <f>SUMIFS('Population ratios'!$D$7:$D$2010,'Population ratios'!$B$7:$B$2010,'Ratio mapping'!W$5,'Population ratios'!$C$7:$C$2010,'Ratio mapping'!$A63)/SUMIFS('Population ratios'!$D$7:$D$2010,'Population ratios'!$C$7:$C$2010,'Ratio mapping'!$A63)</f>
        <v>0</v>
      </c>
      <c r="X63" s="67">
        <f>SUMIFS('Population ratios'!$D$7:$D$2010,'Population ratios'!$B$7:$B$2010,'Ratio mapping'!X$5,'Population ratios'!$C$7:$C$2010,'Ratio mapping'!$A63)/SUMIFS('Population ratios'!$D$7:$D$2010,'Population ratios'!$C$7:$C$2010,'Ratio mapping'!$A63)</f>
        <v>0</v>
      </c>
      <c r="Y63" s="67">
        <f>SUMIFS('Population ratios'!$D$7:$D$2010,'Population ratios'!$B$7:$B$2010,'Ratio mapping'!Y$5,'Population ratios'!$C$7:$C$2010,'Ratio mapping'!$A63)/SUMIFS('Population ratios'!$D$7:$D$2010,'Population ratios'!$C$7:$C$2010,'Ratio mapping'!$A63)</f>
        <v>0</v>
      </c>
      <c r="Z63" s="67">
        <f>SUMIFS('Population ratios'!$D$7:$D$2010,'Population ratios'!$B$7:$B$2010,'Ratio mapping'!Z$5,'Population ratios'!$C$7:$C$2010,'Ratio mapping'!$A63)/SUMIFS('Population ratios'!$D$7:$D$2010,'Population ratios'!$C$7:$C$2010,'Ratio mapping'!$A63)</f>
        <v>0</v>
      </c>
      <c r="AA63" s="67">
        <f>SUMIFS('Population ratios'!$D$7:$D$2010,'Population ratios'!$B$7:$B$2010,'Ratio mapping'!AA$5,'Population ratios'!$C$7:$C$2010,'Ratio mapping'!$A63)/SUMIFS('Population ratios'!$D$7:$D$2010,'Population ratios'!$C$7:$C$2010,'Ratio mapping'!$A63)</f>
        <v>0.93005565862708717</v>
      </c>
      <c r="AB63" s="67">
        <f>SUMIFS('Population ratios'!$D$7:$D$2010,'Population ratios'!$B$7:$B$2010,'Ratio mapping'!AB$5,'Population ratios'!$C$7:$C$2010,'Ratio mapping'!$A63)/SUMIFS('Population ratios'!$D$7:$D$2010,'Population ratios'!$C$7:$C$2010,'Ratio mapping'!$A63)</f>
        <v>6.9944341372912805E-2</v>
      </c>
      <c r="AC63" s="67">
        <f>SUMIFS('Population ratios'!$D$7:$D$2010,'Population ratios'!$B$7:$B$2010,'Ratio mapping'!AC$5,'Population ratios'!$C$7:$C$2010,'Ratio mapping'!$A63)/SUMIFS('Population ratios'!$D$7:$D$2010,'Population ratios'!$C$7:$C$2010,'Ratio mapping'!$A63)</f>
        <v>0</v>
      </c>
      <c r="AD63" s="67">
        <f>SUMIFS('Population ratios'!$D$7:$D$2010,'Population ratios'!$B$7:$B$2010,'Ratio mapping'!AD$5,'Population ratios'!$C$7:$C$2010,'Ratio mapping'!$A63)/SUMIFS('Population ratios'!$D$7:$D$2010,'Population ratios'!$C$7:$C$2010,'Ratio mapping'!$A63)</f>
        <v>0</v>
      </c>
      <c r="AE63" s="67">
        <f>SUMIFS('Population ratios'!$D$7:$D$2010,'Population ratios'!$B$7:$B$2010,'Ratio mapping'!AE$5,'Population ratios'!$C$7:$C$2010,'Ratio mapping'!$A63)/SUMIFS('Population ratios'!$D$7:$D$2010,'Population ratios'!$C$7:$C$2010,'Ratio mapping'!$A63)</f>
        <v>0</v>
      </c>
    </row>
    <row r="64" spans="1:31" x14ac:dyDescent="0.25">
      <c r="A64" s="37" t="s">
        <v>2073</v>
      </c>
      <c r="B64" s="67">
        <f>SUMIFS('Population ratios'!$D$7:$D$2010,'Population ratios'!$B$7:$B$2010,'Ratio mapping'!B$5,'Population ratios'!$C$7:$C$2010,'Ratio mapping'!$A64)/SUMIFS('Population ratios'!$D$7:$D$2010,'Population ratios'!$C$7:$C$2010,'Ratio mapping'!$A64)</f>
        <v>0</v>
      </c>
      <c r="C64" s="67">
        <f>SUMIFS('Population ratios'!$D$7:$D$2010,'Population ratios'!$B$7:$B$2010,'Ratio mapping'!C$5,'Population ratios'!$C$7:$C$2010,'Ratio mapping'!$A64)/SUMIFS('Population ratios'!$D$7:$D$2010,'Population ratios'!$C$7:$C$2010,'Ratio mapping'!$A64)</f>
        <v>0</v>
      </c>
      <c r="D64" s="67">
        <f>SUMIFS('Population ratios'!$D$7:$D$2010,'Population ratios'!$B$7:$B$2010,'Ratio mapping'!D$5,'Population ratios'!$C$7:$C$2010,'Ratio mapping'!$A64)/SUMIFS('Population ratios'!$D$7:$D$2010,'Population ratios'!$C$7:$C$2010,'Ratio mapping'!$A64)</f>
        <v>0</v>
      </c>
      <c r="E64" s="67">
        <f>SUMIFS('Population ratios'!$D$7:$D$2010,'Population ratios'!$B$7:$B$2010,'Ratio mapping'!E$5,'Population ratios'!$C$7:$C$2010,'Ratio mapping'!$A64)/SUMIFS('Population ratios'!$D$7:$D$2010,'Population ratios'!$C$7:$C$2010,'Ratio mapping'!$A64)</f>
        <v>0</v>
      </c>
      <c r="F64" s="67">
        <f>SUMIFS('Population ratios'!$D$7:$D$2010,'Population ratios'!$B$7:$B$2010,'Ratio mapping'!F$5,'Population ratios'!$C$7:$C$2010,'Ratio mapping'!$A64)/SUMIFS('Population ratios'!$D$7:$D$2010,'Population ratios'!$C$7:$C$2010,'Ratio mapping'!$A64)</f>
        <v>0</v>
      </c>
      <c r="G64" s="67">
        <f>SUMIFS('Population ratios'!$D$7:$D$2010,'Population ratios'!$B$7:$B$2010,'Ratio mapping'!G$5,'Population ratios'!$C$7:$C$2010,'Ratio mapping'!$A64)/SUMIFS('Population ratios'!$D$7:$D$2010,'Population ratios'!$C$7:$C$2010,'Ratio mapping'!$A64)</f>
        <v>1</v>
      </c>
      <c r="H64" s="67">
        <f>SUMIFS('Population ratios'!$D$7:$D$2010,'Population ratios'!$B$7:$B$2010,'Ratio mapping'!H$5,'Population ratios'!$C$7:$C$2010,'Ratio mapping'!$A64)/SUMIFS('Population ratios'!$D$7:$D$2010,'Population ratios'!$C$7:$C$2010,'Ratio mapping'!$A64)</f>
        <v>0</v>
      </c>
      <c r="I64" s="67">
        <f>SUMIFS('Population ratios'!$D$7:$D$2010,'Population ratios'!$B$7:$B$2010,'Ratio mapping'!I$5,'Population ratios'!$C$7:$C$2010,'Ratio mapping'!$A64)/SUMIFS('Population ratios'!$D$7:$D$2010,'Population ratios'!$C$7:$C$2010,'Ratio mapping'!$A64)</f>
        <v>0</v>
      </c>
      <c r="J64" s="67">
        <f>SUMIFS('Population ratios'!$D$7:$D$2010,'Population ratios'!$B$7:$B$2010,'Ratio mapping'!J$5,'Population ratios'!$C$7:$C$2010,'Ratio mapping'!$A64)/SUMIFS('Population ratios'!$D$7:$D$2010,'Population ratios'!$C$7:$C$2010,'Ratio mapping'!$A64)</f>
        <v>0</v>
      </c>
      <c r="K64" s="67">
        <f>SUMIFS('Population ratios'!$D$7:$D$2010,'Population ratios'!$B$7:$B$2010,'Ratio mapping'!K$5,'Population ratios'!$C$7:$C$2010,'Ratio mapping'!$A64)/SUMIFS('Population ratios'!$D$7:$D$2010,'Population ratios'!$C$7:$C$2010,'Ratio mapping'!$A64)</f>
        <v>0</v>
      </c>
      <c r="L64" s="67">
        <f>SUMIFS('Population ratios'!$D$7:$D$2010,'Population ratios'!$B$7:$B$2010,'Ratio mapping'!L$5,'Population ratios'!$C$7:$C$2010,'Ratio mapping'!$A64)/SUMIFS('Population ratios'!$D$7:$D$2010,'Population ratios'!$C$7:$C$2010,'Ratio mapping'!$A64)</f>
        <v>0</v>
      </c>
      <c r="M64" s="67">
        <f>SUMIFS('Population ratios'!$D$7:$D$2010,'Population ratios'!$B$7:$B$2010,'Ratio mapping'!M$5,'Population ratios'!$C$7:$C$2010,'Ratio mapping'!$A64)/SUMIFS('Population ratios'!$D$7:$D$2010,'Population ratios'!$C$7:$C$2010,'Ratio mapping'!$A64)</f>
        <v>0</v>
      </c>
      <c r="N64" s="67">
        <f>SUMIFS('Population ratios'!$D$7:$D$2010,'Population ratios'!$B$7:$B$2010,'Ratio mapping'!N$5,'Population ratios'!$C$7:$C$2010,'Ratio mapping'!$A64)/SUMIFS('Population ratios'!$D$7:$D$2010,'Population ratios'!$C$7:$C$2010,'Ratio mapping'!$A64)</f>
        <v>0</v>
      </c>
      <c r="O64" s="67">
        <f>SUMIFS('Population ratios'!$D$7:$D$2010,'Population ratios'!$B$7:$B$2010,'Ratio mapping'!O$5,'Population ratios'!$C$7:$C$2010,'Ratio mapping'!$A64)/SUMIFS('Population ratios'!$D$7:$D$2010,'Population ratios'!$C$7:$C$2010,'Ratio mapping'!$A64)</f>
        <v>0</v>
      </c>
      <c r="P64" s="67">
        <f>SUMIFS('Population ratios'!$D$7:$D$2010,'Population ratios'!$B$7:$B$2010,'Ratio mapping'!P$5,'Population ratios'!$C$7:$C$2010,'Ratio mapping'!$A64)/SUMIFS('Population ratios'!$D$7:$D$2010,'Population ratios'!$C$7:$C$2010,'Ratio mapping'!$A64)</f>
        <v>0</v>
      </c>
      <c r="Q64" s="67">
        <f>SUMIFS('Population ratios'!$D$7:$D$2010,'Population ratios'!$B$7:$B$2010,'Ratio mapping'!Q$5,'Population ratios'!$C$7:$C$2010,'Ratio mapping'!$A64)/SUMIFS('Population ratios'!$D$7:$D$2010,'Population ratios'!$C$7:$C$2010,'Ratio mapping'!$A64)</f>
        <v>0</v>
      </c>
      <c r="R64" s="67">
        <f>SUMIFS('Population ratios'!$D$7:$D$2010,'Population ratios'!$B$7:$B$2010,'Ratio mapping'!R$5,'Population ratios'!$C$7:$C$2010,'Ratio mapping'!$A64)/SUMIFS('Population ratios'!$D$7:$D$2010,'Population ratios'!$C$7:$C$2010,'Ratio mapping'!$A64)</f>
        <v>0</v>
      </c>
      <c r="S64" s="67">
        <f>SUMIFS('Population ratios'!$D$7:$D$2010,'Population ratios'!$B$7:$B$2010,'Ratio mapping'!S$5,'Population ratios'!$C$7:$C$2010,'Ratio mapping'!$A64)/SUMIFS('Population ratios'!$D$7:$D$2010,'Population ratios'!$C$7:$C$2010,'Ratio mapping'!$A64)</f>
        <v>0</v>
      </c>
      <c r="T64" s="67">
        <f>SUMIFS('Population ratios'!$D$7:$D$2010,'Population ratios'!$B$7:$B$2010,'Ratio mapping'!T$5,'Population ratios'!$C$7:$C$2010,'Ratio mapping'!$A64)/SUMIFS('Population ratios'!$D$7:$D$2010,'Population ratios'!$C$7:$C$2010,'Ratio mapping'!$A64)</f>
        <v>0</v>
      </c>
      <c r="U64" s="67">
        <f>SUMIFS('Population ratios'!$D$7:$D$2010,'Population ratios'!$B$7:$B$2010,'Ratio mapping'!U$5,'Population ratios'!$C$7:$C$2010,'Ratio mapping'!$A64)/SUMIFS('Population ratios'!$D$7:$D$2010,'Population ratios'!$C$7:$C$2010,'Ratio mapping'!$A64)</f>
        <v>0</v>
      </c>
      <c r="V64" s="67">
        <f>SUMIFS('Population ratios'!$D$7:$D$2010,'Population ratios'!$B$7:$B$2010,'Ratio mapping'!V$5,'Population ratios'!$C$7:$C$2010,'Ratio mapping'!$A64)/SUMIFS('Population ratios'!$D$7:$D$2010,'Population ratios'!$C$7:$C$2010,'Ratio mapping'!$A64)</f>
        <v>0</v>
      </c>
      <c r="W64" s="67">
        <f>SUMIFS('Population ratios'!$D$7:$D$2010,'Population ratios'!$B$7:$B$2010,'Ratio mapping'!W$5,'Population ratios'!$C$7:$C$2010,'Ratio mapping'!$A64)/SUMIFS('Population ratios'!$D$7:$D$2010,'Population ratios'!$C$7:$C$2010,'Ratio mapping'!$A64)</f>
        <v>0</v>
      </c>
      <c r="X64" s="67">
        <f>SUMIFS('Population ratios'!$D$7:$D$2010,'Population ratios'!$B$7:$B$2010,'Ratio mapping'!X$5,'Population ratios'!$C$7:$C$2010,'Ratio mapping'!$A64)/SUMIFS('Population ratios'!$D$7:$D$2010,'Population ratios'!$C$7:$C$2010,'Ratio mapping'!$A64)</f>
        <v>0</v>
      </c>
      <c r="Y64" s="67">
        <f>SUMIFS('Population ratios'!$D$7:$D$2010,'Population ratios'!$B$7:$B$2010,'Ratio mapping'!Y$5,'Population ratios'!$C$7:$C$2010,'Ratio mapping'!$A64)/SUMIFS('Population ratios'!$D$7:$D$2010,'Population ratios'!$C$7:$C$2010,'Ratio mapping'!$A64)</f>
        <v>0</v>
      </c>
      <c r="Z64" s="67">
        <f>SUMIFS('Population ratios'!$D$7:$D$2010,'Population ratios'!$B$7:$B$2010,'Ratio mapping'!Z$5,'Population ratios'!$C$7:$C$2010,'Ratio mapping'!$A64)/SUMIFS('Population ratios'!$D$7:$D$2010,'Population ratios'!$C$7:$C$2010,'Ratio mapping'!$A64)</f>
        <v>0</v>
      </c>
      <c r="AA64" s="67">
        <f>SUMIFS('Population ratios'!$D$7:$D$2010,'Population ratios'!$B$7:$B$2010,'Ratio mapping'!AA$5,'Population ratios'!$C$7:$C$2010,'Ratio mapping'!$A64)/SUMIFS('Population ratios'!$D$7:$D$2010,'Population ratios'!$C$7:$C$2010,'Ratio mapping'!$A64)</f>
        <v>0</v>
      </c>
      <c r="AB64" s="67">
        <f>SUMIFS('Population ratios'!$D$7:$D$2010,'Population ratios'!$B$7:$B$2010,'Ratio mapping'!AB$5,'Population ratios'!$C$7:$C$2010,'Ratio mapping'!$A64)/SUMIFS('Population ratios'!$D$7:$D$2010,'Population ratios'!$C$7:$C$2010,'Ratio mapping'!$A64)</f>
        <v>0</v>
      </c>
      <c r="AC64" s="67">
        <f>SUMIFS('Population ratios'!$D$7:$D$2010,'Population ratios'!$B$7:$B$2010,'Ratio mapping'!AC$5,'Population ratios'!$C$7:$C$2010,'Ratio mapping'!$A64)/SUMIFS('Population ratios'!$D$7:$D$2010,'Population ratios'!$C$7:$C$2010,'Ratio mapping'!$A64)</f>
        <v>0</v>
      </c>
      <c r="AD64" s="67">
        <f>SUMIFS('Population ratios'!$D$7:$D$2010,'Population ratios'!$B$7:$B$2010,'Ratio mapping'!AD$5,'Population ratios'!$C$7:$C$2010,'Ratio mapping'!$A64)/SUMIFS('Population ratios'!$D$7:$D$2010,'Population ratios'!$C$7:$C$2010,'Ratio mapping'!$A64)</f>
        <v>0</v>
      </c>
      <c r="AE64" s="67">
        <f>SUMIFS('Population ratios'!$D$7:$D$2010,'Population ratios'!$B$7:$B$2010,'Ratio mapping'!AE$5,'Population ratios'!$C$7:$C$2010,'Ratio mapping'!$A64)/SUMIFS('Population ratios'!$D$7:$D$2010,'Population ratios'!$C$7:$C$2010,'Ratio mapping'!$A64)</f>
        <v>0</v>
      </c>
    </row>
    <row r="65" spans="1:31" x14ac:dyDescent="0.25">
      <c r="A65" s="37" t="s">
        <v>2111</v>
      </c>
      <c r="B65" s="67">
        <f>SUMIFS('Population ratios'!$D$7:$D$2010,'Population ratios'!$B$7:$B$2010,'Ratio mapping'!B$5,'Population ratios'!$C$7:$C$2010,'Ratio mapping'!$A65)/SUMIFS('Population ratios'!$D$7:$D$2010,'Population ratios'!$C$7:$C$2010,'Ratio mapping'!$A65)</f>
        <v>0</v>
      </c>
      <c r="C65" s="67">
        <f>SUMIFS('Population ratios'!$D$7:$D$2010,'Population ratios'!$B$7:$B$2010,'Ratio mapping'!C$5,'Population ratios'!$C$7:$C$2010,'Ratio mapping'!$A65)/SUMIFS('Population ratios'!$D$7:$D$2010,'Population ratios'!$C$7:$C$2010,'Ratio mapping'!$A65)</f>
        <v>0</v>
      </c>
      <c r="D65" s="67">
        <f>SUMIFS('Population ratios'!$D$7:$D$2010,'Population ratios'!$B$7:$B$2010,'Ratio mapping'!D$5,'Population ratios'!$C$7:$C$2010,'Ratio mapping'!$A65)/SUMIFS('Population ratios'!$D$7:$D$2010,'Population ratios'!$C$7:$C$2010,'Ratio mapping'!$A65)</f>
        <v>0</v>
      </c>
      <c r="E65" s="67">
        <f>SUMIFS('Population ratios'!$D$7:$D$2010,'Population ratios'!$B$7:$B$2010,'Ratio mapping'!E$5,'Population ratios'!$C$7:$C$2010,'Ratio mapping'!$A65)/SUMIFS('Population ratios'!$D$7:$D$2010,'Population ratios'!$C$7:$C$2010,'Ratio mapping'!$A65)</f>
        <v>0</v>
      </c>
      <c r="F65" s="67">
        <f>SUMIFS('Population ratios'!$D$7:$D$2010,'Population ratios'!$B$7:$B$2010,'Ratio mapping'!F$5,'Population ratios'!$C$7:$C$2010,'Ratio mapping'!$A65)/SUMIFS('Population ratios'!$D$7:$D$2010,'Population ratios'!$C$7:$C$2010,'Ratio mapping'!$A65)</f>
        <v>0</v>
      </c>
      <c r="G65" s="67">
        <f>SUMIFS('Population ratios'!$D$7:$D$2010,'Population ratios'!$B$7:$B$2010,'Ratio mapping'!G$5,'Population ratios'!$C$7:$C$2010,'Ratio mapping'!$A65)/SUMIFS('Population ratios'!$D$7:$D$2010,'Population ratios'!$C$7:$C$2010,'Ratio mapping'!$A65)</f>
        <v>0</v>
      </c>
      <c r="H65" s="67">
        <f>SUMIFS('Population ratios'!$D$7:$D$2010,'Population ratios'!$B$7:$B$2010,'Ratio mapping'!H$5,'Population ratios'!$C$7:$C$2010,'Ratio mapping'!$A65)/SUMIFS('Population ratios'!$D$7:$D$2010,'Population ratios'!$C$7:$C$2010,'Ratio mapping'!$A65)</f>
        <v>0</v>
      </c>
      <c r="I65" s="67">
        <f>SUMIFS('Population ratios'!$D$7:$D$2010,'Population ratios'!$B$7:$B$2010,'Ratio mapping'!I$5,'Population ratios'!$C$7:$C$2010,'Ratio mapping'!$A65)/SUMIFS('Population ratios'!$D$7:$D$2010,'Population ratios'!$C$7:$C$2010,'Ratio mapping'!$A65)</f>
        <v>0</v>
      </c>
      <c r="J65" s="67">
        <f>SUMIFS('Population ratios'!$D$7:$D$2010,'Population ratios'!$B$7:$B$2010,'Ratio mapping'!J$5,'Population ratios'!$C$7:$C$2010,'Ratio mapping'!$A65)/SUMIFS('Population ratios'!$D$7:$D$2010,'Population ratios'!$C$7:$C$2010,'Ratio mapping'!$A65)</f>
        <v>0</v>
      </c>
      <c r="K65" s="67">
        <f>SUMIFS('Population ratios'!$D$7:$D$2010,'Population ratios'!$B$7:$B$2010,'Ratio mapping'!K$5,'Population ratios'!$C$7:$C$2010,'Ratio mapping'!$A65)/SUMIFS('Population ratios'!$D$7:$D$2010,'Population ratios'!$C$7:$C$2010,'Ratio mapping'!$A65)</f>
        <v>0</v>
      </c>
      <c r="L65" s="67">
        <f>SUMIFS('Population ratios'!$D$7:$D$2010,'Population ratios'!$B$7:$B$2010,'Ratio mapping'!L$5,'Population ratios'!$C$7:$C$2010,'Ratio mapping'!$A65)/SUMIFS('Population ratios'!$D$7:$D$2010,'Population ratios'!$C$7:$C$2010,'Ratio mapping'!$A65)</f>
        <v>0</v>
      </c>
      <c r="M65" s="67">
        <f>SUMIFS('Population ratios'!$D$7:$D$2010,'Population ratios'!$B$7:$B$2010,'Ratio mapping'!M$5,'Population ratios'!$C$7:$C$2010,'Ratio mapping'!$A65)/SUMIFS('Population ratios'!$D$7:$D$2010,'Population ratios'!$C$7:$C$2010,'Ratio mapping'!$A65)</f>
        <v>0</v>
      </c>
      <c r="N65" s="67">
        <f>SUMIFS('Population ratios'!$D$7:$D$2010,'Population ratios'!$B$7:$B$2010,'Ratio mapping'!N$5,'Population ratios'!$C$7:$C$2010,'Ratio mapping'!$A65)/SUMIFS('Population ratios'!$D$7:$D$2010,'Population ratios'!$C$7:$C$2010,'Ratio mapping'!$A65)</f>
        <v>0</v>
      </c>
      <c r="O65" s="67">
        <f>SUMIFS('Population ratios'!$D$7:$D$2010,'Population ratios'!$B$7:$B$2010,'Ratio mapping'!O$5,'Population ratios'!$C$7:$C$2010,'Ratio mapping'!$A65)/SUMIFS('Population ratios'!$D$7:$D$2010,'Population ratios'!$C$7:$C$2010,'Ratio mapping'!$A65)</f>
        <v>0</v>
      </c>
      <c r="P65" s="67">
        <f>SUMIFS('Population ratios'!$D$7:$D$2010,'Population ratios'!$B$7:$B$2010,'Ratio mapping'!P$5,'Population ratios'!$C$7:$C$2010,'Ratio mapping'!$A65)/SUMIFS('Population ratios'!$D$7:$D$2010,'Population ratios'!$C$7:$C$2010,'Ratio mapping'!$A65)</f>
        <v>0.92456219128872918</v>
      </c>
      <c r="Q65" s="67">
        <f>SUMIFS('Population ratios'!$D$7:$D$2010,'Population ratios'!$B$7:$B$2010,'Ratio mapping'!Q$5,'Population ratios'!$C$7:$C$2010,'Ratio mapping'!$A65)/SUMIFS('Population ratios'!$D$7:$D$2010,'Population ratios'!$C$7:$C$2010,'Ratio mapping'!$A65)</f>
        <v>0</v>
      </c>
      <c r="R65" s="67">
        <f>SUMIFS('Population ratios'!$D$7:$D$2010,'Population ratios'!$B$7:$B$2010,'Ratio mapping'!R$5,'Population ratios'!$C$7:$C$2010,'Ratio mapping'!$A65)/SUMIFS('Population ratios'!$D$7:$D$2010,'Population ratios'!$C$7:$C$2010,'Ratio mapping'!$A65)</f>
        <v>0</v>
      </c>
      <c r="S65" s="67">
        <f>SUMIFS('Population ratios'!$D$7:$D$2010,'Population ratios'!$B$7:$B$2010,'Ratio mapping'!S$5,'Population ratios'!$C$7:$C$2010,'Ratio mapping'!$A65)/SUMIFS('Population ratios'!$D$7:$D$2010,'Population ratios'!$C$7:$C$2010,'Ratio mapping'!$A65)</f>
        <v>7.5437808711270773E-2</v>
      </c>
      <c r="T65" s="67">
        <f>SUMIFS('Population ratios'!$D$7:$D$2010,'Population ratios'!$B$7:$B$2010,'Ratio mapping'!T$5,'Population ratios'!$C$7:$C$2010,'Ratio mapping'!$A65)/SUMIFS('Population ratios'!$D$7:$D$2010,'Population ratios'!$C$7:$C$2010,'Ratio mapping'!$A65)</f>
        <v>0</v>
      </c>
      <c r="U65" s="67">
        <f>SUMIFS('Population ratios'!$D$7:$D$2010,'Population ratios'!$B$7:$B$2010,'Ratio mapping'!U$5,'Population ratios'!$C$7:$C$2010,'Ratio mapping'!$A65)/SUMIFS('Population ratios'!$D$7:$D$2010,'Population ratios'!$C$7:$C$2010,'Ratio mapping'!$A65)</f>
        <v>0</v>
      </c>
      <c r="V65" s="67">
        <f>SUMIFS('Population ratios'!$D$7:$D$2010,'Population ratios'!$B$7:$B$2010,'Ratio mapping'!V$5,'Population ratios'!$C$7:$C$2010,'Ratio mapping'!$A65)/SUMIFS('Population ratios'!$D$7:$D$2010,'Population ratios'!$C$7:$C$2010,'Ratio mapping'!$A65)</f>
        <v>0</v>
      </c>
      <c r="W65" s="67">
        <f>SUMIFS('Population ratios'!$D$7:$D$2010,'Population ratios'!$B$7:$B$2010,'Ratio mapping'!W$5,'Population ratios'!$C$7:$C$2010,'Ratio mapping'!$A65)/SUMIFS('Population ratios'!$D$7:$D$2010,'Population ratios'!$C$7:$C$2010,'Ratio mapping'!$A65)</f>
        <v>0</v>
      </c>
      <c r="X65" s="67">
        <f>SUMIFS('Population ratios'!$D$7:$D$2010,'Population ratios'!$B$7:$B$2010,'Ratio mapping'!X$5,'Population ratios'!$C$7:$C$2010,'Ratio mapping'!$A65)/SUMIFS('Population ratios'!$D$7:$D$2010,'Population ratios'!$C$7:$C$2010,'Ratio mapping'!$A65)</f>
        <v>0</v>
      </c>
      <c r="Y65" s="67">
        <f>SUMIFS('Population ratios'!$D$7:$D$2010,'Population ratios'!$B$7:$B$2010,'Ratio mapping'!Y$5,'Population ratios'!$C$7:$C$2010,'Ratio mapping'!$A65)/SUMIFS('Population ratios'!$D$7:$D$2010,'Population ratios'!$C$7:$C$2010,'Ratio mapping'!$A65)</f>
        <v>0</v>
      </c>
      <c r="Z65" s="67">
        <f>SUMIFS('Population ratios'!$D$7:$D$2010,'Population ratios'!$B$7:$B$2010,'Ratio mapping'!Z$5,'Population ratios'!$C$7:$C$2010,'Ratio mapping'!$A65)/SUMIFS('Population ratios'!$D$7:$D$2010,'Population ratios'!$C$7:$C$2010,'Ratio mapping'!$A65)</f>
        <v>0</v>
      </c>
      <c r="AA65" s="67">
        <f>SUMIFS('Population ratios'!$D$7:$D$2010,'Population ratios'!$B$7:$B$2010,'Ratio mapping'!AA$5,'Population ratios'!$C$7:$C$2010,'Ratio mapping'!$A65)/SUMIFS('Population ratios'!$D$7:$D$2010,'Population ratios'!$C$7:$C$2010,'Ratio mapping'!$A65)</f>
        <v>0</v>
      </c>
      <c r="AB65" s="67">
        <f>SUMIFS('Population ratios'!$D$7:$D$2010,'Population ratios'!$B$7:$B$2010,'Ratio mapping'!AB$5,'Population ratios'!$C$7:$C$2010,'Ratio mapping'!$A65)/SUMIFS('Population ratios'!$D$7:$D$2010,'Population ratios'!$C$7:$C$2010,'Ratio mapping'!$A65)</f>
        <v>0</v>
      </c>
      <c r="AC65" s="67">
        <f>SUMIFS('Population ratios'!$D$7:$D$2010,'Population ratios'!$B$7:$B$2010,'Ratio mapping'!AC$5,'Population ratios'!$C$7:$C$2010,'Ratio mapping'!$A65)/SUMIFS('Population ratios'!$D$7:$D$2010,'Population ratios'!$C$7:$C$2010,'Ratio mapping'!$A65)</f>
        <v>0</v>
      </c>
      <c r="AD65" s="67">
        <f>SUMIFS('Population ratios'!$D$7:$D$2010,'Population ratios'!$B$7:$B$2010,'Ratio mapping'!AD$5,'Population ratios'!$C$7:$C$2010,'Ratio mapping'!$A65)/SUMIFS('Population ratios'!$D$7:$D$2010,'Population ratios'!$C$7:$C$2010,'Ratio mapping'!$A65)</f>
        <v>0</v>
      </c>
      <c r="AE65" s="67">
        <f>SUMIFS('Population ratios'!$D$7:$D$2010,'Population ratios'!$B$7:$B$2010,'Ratio mapping'!AE$5,'Population ratios'!$C$7:$C$2010,'Ratio mapping'!$A65)/SUMIFS('Population ratios'!$D$7:$D$2010,'Population ratios'!$C$7:$C$2010,'Ratio mapping'!$A65)</f>
        <v>0</v>
      </c>
    </row>
    <row r="66" spans="1:31" x14ac:dyDescent="0.25">
      <c r="A66" s="37" t="s">
        <v>2064</v>
      </c>
      <c r="B66" s="67">
        <f>SUMIFS('Population ratios'!$D$7:$D$2010,'Population ratios'!$B$7:$B$2010,'Ratio mapping'!B$5,'Population ratios'!$C$7:$C$2010,'Ratio mapping'!$A66)/SUMIFS('Population ratios'!$D$7:$D$2010,'Population ratios'!$C$7:$C$2010,'Ratio mapping'!$A66)</f>
        <v>0</v>
      </c>
      <c r="C66" s="67">
        <f>SUMIFS('Population ratios'!$D$7:$D$2010,'Population ratios'!$B$7:$B$2010,'Ratio mapping'!C$5,'Population ratios'!$C$7:$C$2010,'Ratio mapping'!$A66)/SUMIFS('Population ratios'!$D$7:$D$2010,'Population ratios'!$C$7:$C$2010,'Ratio mapping'!$A66)</f>
        <v>0</v>
      </c>
      <c r="D66" s="67">
        <f>SUMIFS('Population ratios'!$D$7:$D$2010,'Population ratios'!$B$7:$B$2010,'Ratio mapping'!D$5,'Population ratios'!$C$7:$C$2010,'Ratio mapping'!$A66)/SUMIFS('Population ratios'!$D$7:$D$2010,'Population ratios'!$C$7:$C$2010,'Ratio mapping'!$A66)</f>
        <v>0</v>
      </c>
      <c r="E66" s="67">
        <f>SUMIFS('Population ratios'!$D$7:$D$2010,'Population ratios'!$B$7:$B$2010,'Ratio mapping'!E$5,'Population ratios'!$C$7:$C$2010,'Ratio mapping'!$A66)/SUMIFS('Population ratios'!$D$7:$D$2010,'Population ratios'!$C$7:$C$2010,'Ratio mapping'!$A66)</f>
        <v>0</v>
      </c>
      <c r="F66" s="67">
        <f>SUMIFS('Population ratios'!$D$7:$D$2010,'Population ratios'!$B$7:$B$2010,'Ratio mapping'!F$5,'Population ratios'!$C$7:$C$2010,'Ratio mapping'!$A66)/SUMIFS('Population ratios'!$D$7:$D$2010,'Population ratios'!$C$7:$C$2010,'Ratio mapping'!$A66)</f>
        <v>0</v>
      </c>
      <c r="G66" s="67">
        <f>SUMIFS('Population ratios'!$D$7:$D$2010,'Population ratios'!$B$7:$B$2010,'Ratio mapping'!G$5,'Population ratios'!$C$7:$C$2010,'Ratio mapping'!$A66)/SUMIFS('Population ratios'!$D$7:$D$2010,'Population ratios'!$C$7:$C$2010,'Ratio mapping'!$A66)</f>
        <v>0</v>
      </c>
      <c r="H66" s="67">
        <f>SUMIFS('Population ratios'!$D$7:$D$2010,'Population ratios'!$B$7:$B$2010,'Ratio mapping'!H$5,'Population ratios'!$C$7:$C$2010,'Ratio mapping'!$A66)/SUMIFS('Population ratios'!$D$7:$D$2010,'Population ratios'!$C$7:$C$2010,'Ratio mapping'!$A66)</f>
        <v>0</v>
      </c>
      <c r="I66" s="67">
        <f>SUMIFS('Population ratios'!$D$7:$D$2010,'Population ratios'!$B$7:$B$2010,'Ratio mapping'!I$5,'Population ratios'!$C$7:$C$2010,'Ratio mapping'!$A66)/SUMIFS('Population ratios'!$D$7:$D$2010,'Population ratios'!$C$7:$C$2010,'Ratio mapping'!$A66)</f>
        <v>0</v>
      </c>
      <c r="J66" s="67">
        <f>SUMIFS('Population ratios'!$D$7:$D$2010,'Population ratios'!$B$7:$B$2010,'Ratio mapping'!J$5,'Population ratios'!$C$7:$C$2010,'Ratio mapping'!$A66)/SUMIFS('Population ratios'!$D$7:$D$2010,'Population ratios'!$C$7:$C$2010,'Ratio mapping'!$A66)</f>
        <v>0</v>
      </c>
      <c r="K66" s="67">
        <f>SUMIFS('Population ratios'!$D$7:$D$2010,'Population ratios'!$B$7:$B$2010,'Ratio mapping'!K$5,'Population ratios'!$C$7:$C$2010,'Ratio mapping'!$A66)/SUMIFS('Population ratios'!$D$7:$D$2010,'Population ratios'!$C$7:$C$2010,'Ratio mapping'!$A66)</f>
        <v>0</v>
      </c>
      <c r="L66" s="67">
        <f>SUMIFS('Population ratios'!$D$7:$D$2010,'Population ratios'!$B$7:$B$2010,'Ratio mapping'!L$5,'Population ratios'!$C$7:$C$2010,'Ratio mapping'!$A66)/SUMIFS('Population ratios'!$D$7:$D$2010,'Population ratios'!$C$7:$C$2010,'Ratio mapping'!$A66)</f>
        <v>0</v>
      </c>
      <c r="M66" s="67">
        <f>SUMIFS('Population ratios'!$D$7:$D$2010,'Population ratios'!$B$7:$B$2010,'Ratio mapping'!M$5,'Population ratios'!$C$7:$C$2010,'Ratio mapping'!$A66)/SUMIFS('Population ratios'!$D$7:$D$2010,'Population ratios'!$C$7:$C$2010,'Ratio mapping'!$A66)</f>
        <v>0</v>
      </c>
      <c r="N66" s="67">
        <f>SUMIFS('Population ratios'!$D$7:$D$2010,'Population ratios'!$B$7:$B$2010,'Ratio mapping'!N$5,'Population ratios'!$C$7:$C$2010,'Ratio mapping'!$A66)/SUMIFS('Population ratios'!$D$7:$D$2010,'Population ratios'!$C$7:$C$2010,'Ratio mapping'!$A66)</f>
        <v>0</v>
      </c>
      <c r="O66" s="67">
        <f>SUMIFS('Population ratios'!$D$7:$D$2010,'Population ratios'!$B$7:$B$2010,'Ratio mapping'!O$5,'Population ratios'!$C$7:$C$2010,'Ratio mapping'!$A66)/SUMIFS('Population ratios'!$D$7:$D$2010,'Population ratios'!$C$7:$C$2010,'Ratio mapping'!$A66)</f>
        <v>0</v>
      </c>
      <c r="P66" s="67">
        <f>SUMIFS('Population ratios'!$D$7:$D$2010,'Population ratios'!$B$7:$B$2010,'Ratio mapping'!P$5,'Population ratios'!$C$7:$C$2010,'Ratio mapping'!$A66)/SUMIFS('Population ratios'!$D$7:$D$2010,'Population ratios'!$C$7:$C$2010,'Ratio mapping'!$A66)</f>
        <v>0</v>
      </c>
      <c r="Q66" s="67">
        <f>SUMIFS('Population ratios'!$D$7:$D$2010,'Population ratios'!$B$7:$B$2010,'Ratio mapping'!Q$5,'Population ratios'!$C$7:$C$2010,'Ratio mapping'!$A66)/SUMIFS('Population ratios'!$D$7:$D$2010,'Population ratios'!$C$7:$C$2010,'Ratio mapping'!$A66)</f>
        <v>0</v>
      </c>
      <c r="R66" s="67">
        <f>SUMIFS('Population ratios'!$D$7:$D$2010,'Population ratios'!$B$7:$B$2010,'Ratio mapping'!R$5,'Population ratios'!$C$7:$C$2010,'Ratio mapping'!$A66)/SUMIFS('Population ratios'!$D$7:$D$2010,'Population ratios'!$C$7:$C$2010,'Ratio mapping'!$A66)</f>
        <v>0</v>
      </c>
      <c r="S66" s="67">
        <f>SUMIFS('Population ratios'!$D$7:$D$2010,'Population ratios'!$B$7:$B$2010,'Ratio mapping'!S$5,'Population ratios'!$C$7:$C$2010,'Ratio mapping'!$A66)/SUMIFS('Population ratios'!$D$7:$D$2010,'Population ratios'!$C$7:$C$2010,'Ratio mapping'!$A66)</f>
        <v>0</v>
      </c>
      <c r="T66" s="67">
        <f>SUMIFS('Population ratios'!$D$7:$D$2010,'Population ratios'!$B$7:$B$2010,'Ratio mapping'!T$5,'Population ratios'!$C$7:$C$2010,'Ratio mapping'!$A66)/SUMIFS('Population ratios'!$D$7:$D$2010,'Population ratios'!$C$7:$C$2010,'Ratio mapping'!$A66)</f>
        <v>0</v>
      </c>
      <c r="U66" s="67">
        <f>SUMIFS('Population ratios'!$D$7:$D$2010,'Population ratios'!$B$7:$B$2010,'Ratio mapping'!U$5,'Population ratios'!$C$7:$C$2010,'Ratio mapping'!$A66)/SUMIFS('Population ratios'!$D$7:$D$2010,'Population ratios'!$C$7:$C$2010,'Ratio mapping'!$A66)</f>
        <v>0</v>
      </c>
      <c r="V66" s="67">
        <f>SUMIFS('Population ratios'!$D$7:$D$2010,'Population ratios'!$B$7:$B$2010,'Ratio mapping'!V$5,'Population ratios'!$C$7:$C$2010,'Ratio mapping'!$A66)/SUMIFS('Population ratios'!$D$7:$D$2010,'Population ratios'!$C$7:$C$2010,'Ratio mapping'!$A66)</f>
        <v>1</v>
      </c>
      <c r="W66" s="67">
        <f>SUMIFS('Population ratios'!$D$7:$D$2010,'Population ratios'!$B$7:$B$2010,'Ratio mapping'!W$5,'Population ratios'!$C$7:$C$2010,'Ratio mapping'!$A66)/SUMIFS('Population ratios'!$D$7:$D$2010,'Population ratios'!$C$7:$C$2010,'Ratio mapping'!$A66)</f>
        <v>0</v>
      </c>
      <c r="X66" s="67">
        <f>SUMIFS('Population ratios'!$D$7:$D$2010,'Population ratios'!$B$7:$B$2010,'Ratio mapping'!X$5,'Population ratios'!$C$7:$C$2010,'Ratio mapping'!$A66)/SUMIFS('Population ratios'!$D$7:$D$2010,'Population ratios'!$C$7:$C$2010,'Ratio mapping'!$A66)</f>
        <v>0</v>
      </c>
      <c r="Y66" s="67">
        <f>SUMIFS('Population ratios'!$D$7:$D$2010,'Population ratios'!$B$7:$B$2010,'Ratio mapping'!Y$5,'Population ratios'!$C$7:$C$2010,'Ratio mapping'!$A66)/SUMIFS('Population ratios'!$D$7:$D$2010,'Population ratios'!$C$7:$C$2010,'Ratio mapping'!$A66)</f>
        <v>0</v>
      </c>
      <c r="Z66" s="67">
        <f>SUMIFS('Population ratios'!$D$7:$D$2010,'Population ratios'!$B$7:$B$2010,'Ratio mapping'!Z$5,'Population ratios'!$C$7:$C$2010,'Ratio mapping'!$A66)/SUMIFS('Population ratios'!$D$7:$D$2010,'Population ratios'!$C$7:$C$2010,'Ratio mapping'!$A66)</f>
        <v>0</v>
      </c>
      <c r="AA66" s="67">
        <f>SUMIFS('Population ratios'!$D$7:$D$2010,'Population ratios'!$B$7:$B$2010,'Ratio mapping'!AA$5,'Population ratios'!$C$7:$C$2010,'Ratio mapping'!$A66)/SUMIFS('Population ratios'!$D$7:$D$2010,'Population ratios'!$C$7:$C$2010,'Ratio mapping'!$A66)</f>
        <v>0</v>
      </c>
      <c r="AB66" s="67">
        <f>SUMIFS('Population ratios'!$D$7:$D$2010,'Population ratios'!$B$7:$B$2010,'Ratio mapping'!AB$5,'Population ratios'!$C$7:$C$2010,'Ratio mapping'!$A66)/SUMIFS('Population ratios'!$D$7:$D$2010,'Population ratios'!$C$7:$C$2010,'Ratio mapping'!$A66)</f>
        <v>0</v>
      </c>
      <c r="AC66" s="67">
        <f>SUMIFS('Population ratios'!$D$7:$D$2010,'Population ratios'!$B$7:$B$2010,'Ratio mapping'!AC$5,'Population ratios'!$C$7:$C$2010,'Ratio mapping'!$A66)/SUMIFS('Population ratios'!$D$7:$D$2010,'Population ratios'!$C$7:$C$2010,'Ratio mapping'!$A66)</f>
        <v>0</v>
      </c>
      <c r="AD66" s="67">
        <f>SUMIFS('Population ratios'!$D$7:$D$2010,'Population ratios'!$B$7:$B$2010,'Ratio mapping'!AD$5,'Population ratios'!$C$7:$C$2010,'Ratio mapping'!$A66)/SUMIFS('Population ratios'!$D$7:$D$2010,'Population ratios'!$C$7:$C$2010,'Ratio mapping'!$A66)</f>
        <v>0</v>
      </c>
      <c r="AE66" s="67">
        <f>SUMIFS('Population ratios'!$D$7:$D$2010,'Population ratios'!$B$7:$B$2010,'Ratio mapping'!AE$5,'Population ratios'!$C$7:$C$2010,'Ratio mapping'!$A66)/SUMIFS('Population ratios'!$D$7:$D$2010,'Population ratios'!$C$7:$C$2010,'Ratio mapping'!$A66)</f>
        <v>0</v>
      </c>
    </row>
    <row r="67" spans="1:31" x14ac:dyDescent="0.25">
      <c r="A67" s="37" t="s">
        <v>2091</v>
      </c>
      <c r="B67" s="67">
        <f>SUMIFS('Population ratios'!$D$7:$D$2010,'Population ratios'!$B$7:$B$2010,'Ratio mapping'!B$5,'Population ratios'!$C$7:$C$2010,'Ratio mapping'!$A67)/SUMIFS('Population ratios'!$D$7:$D$2010,'Population ratios'!$C$7:$C$2010,'Ratio mapping'!$A67)</f>
        <v>0</v>
      </c>
      <c r="C67" s="67">
        <f>SUMIFS('Population ratios'!$D$7:$D$2010,'Population ratios'!$B$7:$B$2010,'Ratio mapping'!C$5,'Population ratios'!$C$7:$C$2010,'Ratio mapping'!$A67)/SUMIFS('Population ratios'!$D$7:$D$2010,'Population ratios'!$C$7:$C$2010,'Ratio mapping'!$A67)</f>
        <v>0</v>
      </c>
      <c r="D67" s="67">
        <f>SUMIFS('Population ratios'!$D$7:$D$2010,'Population ratios'!$B$7:$B$2010,'Ratio mapping'!D$5,'Population ratios'!$C$7:$C$2010,'Ratio mapping'!$A67)/SUMIFS('Population ratios'!$D$7:$D$2010,'Population ratios'!$C$7:$C$2010,'Ratio mapping'!$A67)</f>
        <v>0</v>
      </c>
      <c r="E67" s="67">
        <f>SUMIFS('Population ratios'!$D$7:$D$2010,'Population ratios'!$B$7:$B$2010,'Ratio mapping'!E$5,'Population ratios'!$C$7:$C$2010,'Ratio mapping'!$A67)/SUMIFS('Population ratios'!$D$7:$D$2010,'Population ratios'!$C$7:$C$2010,'Ratio mapping'!$A67)</f>
        <v>0</v>
      </c>
      <c r="F67" s="67">
        <f>SUMIFS('Population ratios'!$D$7:$D$2010,'Population ratios'!$B$7:$B$2010,'Ratio mapping'!F$5,'Population ratios'!$C$7:$C$2010,'Ratio mapping'!$A67)/SUMIFS('Population ratios'!$D$7:$D$2010,'Population ratios'!$C$7:$C$2010,'Ratio mapping'!$A67)</f>
        <v>0</v>
      </c>
      <c r="G67" s="67">
        <f>SUMIFS('Population ratios'!$D$7:$D$2010,'Population ratios'!$B$7:$B$2010,'Ratio mapping'!G$5,'Population ratios'!$C$7:$C$2010,'Ratio mapping'!$A67)/SUMIFS('Population ratios'!$D$7:$D$2010,'Population ratios'!$C$7:$C$2010,'Ratio mapping'!$A67)</f>
        <v>0</v>
      </c>
      <c r="H67" s="67">
        <f>SUMIFS('Population ratios'!$D$7:$D$2010,'Population ratios'!$B$7:$B$2010,'Ratio mapping'!H$5,'Population ratios'!$C$7:$C$2010,'Ratio mapping'!$A67)/SUMIFS('Population ratios'!$D$7:$D$2010,'Population ratios'!$C$7:$C$2010,'Ratio mapping'!$A67)</f>
        <v>0</v>
      </c>
      <c r="I67" s="67">
        <f>SUMIFS('Population ratios'!$D$7:$D$2010,'Population ratios'!$B$7:$B$2010,'Ratio mapping'!I$5,'Population ratios'!$C$7:$C$2010,'Ratio mapping'!$A67)/SUMIFS('Population ratios'!$D$7:$D$2010,'Population ratios'!$C$7:$C$2010,'Ratio mapping'!$A67)</f>
        <v>0</v>
      </c>
      <c r="J67" s="67">
        <f>SUMIFS('Population ratios'!$D$7:$D$2010,'Population ratios'!$B$7:$B$2010,'Ratio mapping'!J$5,'Population ratios'!$C$7:$C$2010,'Ratio mapping'!$A67)/SUMIFS('Population ratios'!$D$7:$D$2010,'Population ratios'!$C$7:$C$2010,'Ratio mapping'!$A67)</f>
        <v>0</v>
      </c>
      <c r="K67" s="67">
        <f>SUMIFS('Population ratios'!$D$7:$D$2010,'Population ratios'!$B$7:$B$2010,'Ratio mapping'!K$5,'Population ratios'!$C$7:$C$2010,'Ratio mapping'!$A67)/SUMIFS('Population ratios'!$D$7:$D$2010,'Population ratios'!$C$7:$C$2010,'Ratio mapping'!$A67)</f>
        <v>0</v>
      </c>
      <c r="L67" s="67">
        <f>SUMIFS('Population ratios'!$D$7:$D$2010,'Population ratios'!$B$7:$B$2010,'Ratio mapping'!L$5,'Population ratios'!$C$7:$C$2010,'Ratio mapping'!$A67)/SUMIFS('Population ratios'!$D$7:$D$2010,'Population ratios'!$C$7:$C$2010,'Ratio mapping'!$A67)</f>
        <v>0</v>
      </c>
      <c r="M67" s="67">
        <f>SUMIFS('Population ratios'!$D$7:$D$2010,'Population ratios'!$B$7:$B$2010,'Ratio mapping'!M$5,'Population ratios'!$C$7:$C$2010,'Ratio mapping'!$A67)/SUMIFS('Population ratios'!$D$7:$D$2010,'Population ratios'!$C$7:$C$2010,'Ratio mapping'!$A67)</f>
        <v>0</v>
      </c>
      <c r="N67" s="67">
        <f>SUMIFS('Population ratios'!$D$7:$D$2010,'Population ratios'!$B$7:$B$2010,'Ratio mapping'!N$5,'Population ratios'!$C$7:$C$2010,'Ratio mapping'!$A67)/SUMIFS('Population ratios'!$D$7:$D$2010,'Population ratios'!$C$7:$C$2010,'Ratio mapping'!$A67)</f>
        <v>0</v>
      </c>
      <c r="O67" s="67">
        <f>SUMIFS('Population ratios'!$D$7:$D$2010,'Population ratios'!$B$7:$B$2010,'Ratio mapping'!O$5,'Population ratios'!$C$7:$C$2010,'Ratio mapping'!$A67)/SUMIFS('Population ratios'!$D$7:$D$2010,'Population ratios'!$C$7:$C$2010,'Ratio mapping'!$A67)</f>
        <v>0</v>
      </c>
      <c r="P67" s="67">
        <f>SUMIFS('Population ratios'!$D$7:$D$2010,'Population ratios'!$B$7:$B$2010,'Ratio mapping'!P$5,'Population ratios'!$C$7:$C$2010,'Ratio mapping'!$A67)/SUMIFS('Population ratios'!$D$7:$D$2010,'Population ratios'!$C$7:$C$2010,'Ratio mapping'!$A67)</f>
        <v>0</v>
      </c>
      <c r="Q67" s="67">
        <f>SUMIFS('Population ratios'!$D$7:$D$2010,'Population ratios'!$B$7:$B$2010,'Ratio mapping'!Q$5,'Population ratios'!$C$7:$C$2010,'Ratio mapping'!$A67)/SUMIFS('Population ratios'!$D$7:$D$2010,'Population ratios'!$C$7:$C$2010,'Ratio mapping'!$A67)</f>
        <v>0</v>
      </c>
      <c r="R67" s="67">
        <f>SUMIFS('Population ratios'!$D$7:$D$2010,'Population ratios'!$B$7:$B$2010,'Ratio mapping'!R$5,'Population ratios'!$C$7:$C$2010,'Ratio mapping'!$A67)/SUMIFS('Population ratios'!$D$7:$D$2010,'Population ratios'!$C$7:$C$2010,'Ratio mapping'!$A67)</f>
        <v>0</v>
      </c>
      <c r="S67" s="67">
        <f>SUMIFS('Population ratios'!$D$7:$D$2010,'Population ratios'!$B$7:$B$2010,'Ratio mapping'!S$5,'Population ratios'!$C$7:$C$2010,'Ratio mapping'!$A67)/SUMIFS('Population ratios'!$D$7:$D$2010,'Population ratios'!$C$7:$C$2010,'Ratio mapping'!$A67)</f>
        <v>0</v>
      </c>
      <c r="T67" s="67">
        <f>SUMIFS('Population ratios'!$D$7:$D$2010,'Population ratios'!$B$7:$B$2010,'Ratio mapping'!T$5,'Population ratios'!$C$7:$C$2010,'Ratio mapping'!$A67)/SUMIFS('Population ratios'!$D$7:$D$2010,'Population ratios'!$C$7:$C$2010,'Ratio mapping'!$A67)</f>
        <v>0</v>
      </c>
      <c r="U67" s="67">
        <f>SUMIFS('Population ratios'!$D$7:$D$2010,'Population ratios'!$B$7:$B$2010,'Ratio mapping'!U$5,'Population ratios'!$C$7:$C$2010,'Ratio mapping'!$A67)/SUMIFS('Population ratios'!$D$7:$D$2010,'Population ratios'!$C$7:$C$2010,'Ratio mapping'!$A67)</f>
        <v>0</v>
      </c>
      <c r="V67" s="67">
        <f>SUMIFS('Population ratios'!$D$7:$D$2010,'Population ratios'!$B$7:$B$2010,'Ratio mapping'!V$5,'Population ratios'!$C$7:$C$2010,'Ratio mapping'!$A67)/SUMIFS('Population ratios'!$D$7:$D$2010,'Population ratios'!$C$7:$C$2010,'Ratio mapping'!$A67)</f>
        <v>0</v>
      </c>
      <c r="W67" s="67">
        <f>SUMIFS('Population ratios'!$D$7:$D$2010,'Population ratios'!$B$7:$B$2010,'Ratio mapping'!W$5,'Population ratios'!$C$7:$C$2010,'Ratio mapping'!$A67)/SUMIFS('Population ratios'!$D$7:$D$2010,'Population ratios'!$C$7:$C$2010,'Ratio mapping'!$A67)</f>
        <v>0</v>
      </c>
      <c r="X67" s="67">
        <f>SUMIFS('Population ratios'!$D$7:$D$2010,'Population ratios'!$B$7:$B$2010,'Ratio mapping'!X$5,'Population ratios'!$C$7:$C$2010,'Ratio mapping'!$A67)/SUMIFS('Population ratios'!$D$7:$D$2010,'Population ratios'!$C$7:$C$2010,'Ratio mapping'!$A67)</f>
        <v>0</v>
      </c>
      <c r="Y67" s="67">
        <f>SUMIFS('Population ratios'!$D$7:$D$2010,'Population ratios'!$B$7:$B$2010,'Ratio mapping'!Y$5,'Population ratios'!$C$7:$C$2010,'Ratio mapping'!$A67)/SUMIFS('Population ratios'!$D$7:$D$2010,'Population ratios'!$C$7:$C$2010,'Ratio mapping'!$A67)</f>
        <v>0</v>
      </c>
      <c r="Z67" s="67">
        <f>SUMIFS('Population ratios'!$D$7:$D$2010,'Population ratios'!$B$7:$B$2010,'Ratio mapping'!Z$5,'Population ratios'!$C$7:$C$2010,'Ratio mapping'!$A67)/SUMIFS('Population ratios'!$D$7:$D$2010,'Population ratios'!$C$7:$C$2010,'Ratio mapping'!$A67)</f>
        <v>0</v>
      </c>
      <c r="AA67" s="67">
        <f>SUMIFS('Population ratios'!$D$7:$D$2010,'Population ratios'!$B$7:$B$2010,'Ratio mapping'!AA$5,'Population ratios'!$C$7:$C$2010,'Ratio mapping'!$A67)/SUMIFS('Population ratios'!$D$7:$D$2010,'Population ratios'!$C$7:$C$2010,'Ratio mapping'!$A67)</f>
        <v>0</v>
      </c>
      <c r="AB67" s="67">
        <f>SUMIFS('Population ratios'!$D$7:$D$2010,'Population ratios'!$B$7:$B$2010,'Ratio mapping'!AB$5,'Population ratios'!$C$7:$C$2010,'Ratio mapping'!$A67)/SUMIFS('Population ratios'!$D$7:$D$2010,'Population ratios'!$C$7:$C$2010,'Ratio mapping'!$A67)</f>
        <v>9.3976130062964003E-5</v>
      </c>
      <c r="AC67" s="67">
        <f>SUMIFS('Population ratios'!$D$7:$D$2010,'Population ratios'!$B$7:$B$2010,'Ratio mapping'!AC$5,'Population ratios'!$C$7:$C$2010,'Ratio mapping'!$A67)/SUMIFS('Population ratios'!$D$7:$D$2010,'Population ratios'!$C$7:$C$2010,'Ratio mapping'!$A67)</f>
        <v>0.99990602386993699</v>
      </c>
      <c r="AD67" s="67">
        <f>SUMIFS('Population ratios'!$D$7:$D$2010,'Population ratios'!$B$7:$B$2010,'Ratio mapping'!AD$5,'Population ratios'!$C$7:$C$2010,'Ratio mapping'!$A67)/SUMIFS('Population ratios'!$D$7:$D$2010,'Population ratios'!$C$7:$C$2010,'Ratio mapping'!$A67)</f>
        <v>0</v>
      </c>
      <c r="AE67" s="67">
        <f>SUMIFS('Population ratios'!$D$7:$D$2010,'Population ratios'!$B$7:$B$2010,'Ratio mapping'!AE$5,'Population ratios'!$C$7:$C$2010,'Ratio mapping'!$A67)/SUMIFS('Population ratios'!$D$7:$D$2010,'Population ratios'!$C$7:$C$2010,'Ratio mapping'!$A67)</f>
        <v>0</v>
      </c>
    </row>
    <row r="68" spans="1:31" x14ac:dyDescent="0.25">
      <c r="A68" s="37" t="s">
        <v>2066</v>
      </c>
      <c r="B68" s="67">
        <f>SUMIFS('Population ratios'!$D$7:$D$2010,'Population ratios'!$B$7:$B$2010,'Ratio mapping'!B$5,'Population ratios'!$C$7:$C$2010,'Ratio mapping'!$A68)/SUMIFS('Population ratios'!$D$7:$D$2010,'Population ratios'!$C$7:$C$2010,'Ratio mapping'!$A68)</f>
        <v>0</v>
      </c>
      <c r="C68" s="67">
        <f>SUMIFS('Population ratios'!$D$7:$D$2010,'Population ratios'!$B$7:$B$2010,'Ratio mapping'!C$5,'Population ratios'!$C$7:$C$2010,'Ratio mapping'!$A68)/SUMIFS('Population ratios'!$D$7:$D$2010,'Population ratios'!$C$7:$C$2010,'Ratio mapping'!$A68)</f>
        <v>0</v>
      </c>
      <c r="D68" s="67">
        <f>SUMIFS('Population ratios'!$D$7:$D$2010,'Population ratios'!$B$7:$B$2010,'Ratio mapping'!D$5,'Population ratios'!$C$7:$C$2010,'Ratio mapping'!$A68)/SUMIFS('Population ratios'!$D$7:$D$2010,'Population ratios'!$C$7:$C$2010,'Ratio mapping'!$A68)</f>
        <v>0</v>
      </c>
      <c r="E68" s="67">
        <f>SUMIFS('Population ratios'!$D$7:$D$2010,'Population ratios'!$B$7:$B$2010,'Ratio mapping'!E$5,'Population ratios'!$C$7:$C$2010,'Ratio mapping'!$A68)/SUMIFS('Population ratios'!$D$7:$D$2010,'Population ratios'!$C$7:$C$2010,'Ratio mapping'!$A68)</f>
        <v>0</v>
      </c>
      <c r="F68" s="67">
        <f>SUMIFS('Population ratios'!$D$7:$D$2010,'Population ratios'!$B$7:$B$2010,'Ratio mapping'!F$5,'Population ratios'!$C$7:$C$2010,'Ratio mapping'!$A68)/SUMIFS('Population ratios'!$D$7:$D$2010,'Population ratios'!$C$7:$C$2010,'Ratio mapping'!$A68)</f>
        <v>0</v>
      </c>
      <c r="G68" s="67">
        <f>SUMIFS('Population ratios'!$D$7:$D$2010,'Population ratios'!$B$7:$B$2010,'Ratio mapping'!G$5,'Population ratios'!$C$7:$C$2010,'Ratio mapping'!$A68)/SUMIFS('Population ratios'!$D$7:$D$2010,'Population ratios'!$C$7:$C$2010,'Ratio mapping'!$A68)</f>
        <v>0</v>
      </c>
      <c r="H68" s="67">
        <f>SUMIFS('Population ratios'!$D$7:$D$2010,'Population ratios'!$B$7:$B$2010,'Ratio mapping'!H$5,'Population ratios'!$C$7:$C$2010,'Ratio mapping'!$A68)/SUMIFS('Population ratios'!$D$7:$D$2010,'Population ratios'!$C$7:$C$2010,'Ratio mapping'!$A68)</f>
        <v>0</v>
      </c>
      <c r="I68" s="67">
        <f>SUMIFS('Population ratios'!$D$7:$D$2010,'Population ratios'!$B$7:$B$2010,'Ratio mapping'!I$5,'Population ratios'!$C$7:$C$2010,'Ratio mapping'!$A68)/SUMIFS('Population ratios'!$D$7:$D$2010,'Population ratios'!$C$7:$C$2010,'Ratio mapping'!$A68)</f>
        <v>0</v>
      </c>
      <c r="J68" s="67">
        <f>SUMIFS('Population ratios'!$D$7:$D$2010,'Population ratios'!$B$7:$B$2010,'Ratio mapping'!J$5,'Population ratios'!$C$7:$C$2010,'Ratio mapping'!$A68)/SUMIFS('Population ratios'!$D$7:$D$2010,'Population ratios'!$C$7:$C$2010,'Ratio mapping'!$A68)</f>
        <v>0</v>
      </c>
      <c r="K68" s="67">
        <f>SUMIFS('Population ratios'!$D$7:$D$2010,'Population ratios'!$B$7:$B$2010,'Ratio mapping'!K$5,'Population ratios'!$C$7:$C$2010,'Ratio mapping'!$A68)/SUMIFS('Population ratios'!$D$7:$D$2010,'Population ratios'!$C$7:$C$2010,'Ratio mapping'!$A68)</f>
        <v>0</v>
      </c>
      <c r="L68" s="67">
        <f>SUMIFS('Population ratios'!$D$7:$D$2010,'Population ratios'!$B$7:$B$2010,'Ratio mapping'!L$5,'Population ratios'!$C$7:$C$2010,'Ratio mapping'!$A68)/SUMIFS('Population ratios'!$D$7:$D$2010,'Population ratios'!$C$7:$C$2010,'Ratio mapping'!$A68)</f>
        <v>0</v>
      </c>
      <c r="M68" s="67">
        <f>SUMIFS('Population ratios'!$D$7:$D$2010,'Population ratios'!$B$7:$B$2010,'Ratio mapping'!M$5,'Population ratios'!$C$7:$C$2010,'Ratio mapping'!$A68)/SUMIFS('Population ratios'!$D$7:$D$2010,'Population ratios'!$C$7:$C$2010,'Ratio mapping'!$A68)</f>
        <v>0</v>
      </c>
      <c r="N68" s="67">
        <f>SUMIFS('Population ratios'!$D$7:$D$2010,'Population ratios'!$B$7:$B$2010,'Ratio mapping'!N$5,'Population ratios'!$C$7:$C$2010,'Ratio mapping'!$A68)/SUMIFS('Population ratios'!$D$7:$D$2010,'Population ratios'!$C$7:$C$2010,'Ratio mapping'!$A68)</f>
        <v>0</v>
      </c>
      <c r="O68" s="67">
        <f>SUMIFS('Population ratios'!$D$7:$D$2010,'Population ratios'!$B$7:$B$2010,'Ratio mapping'!O$5,'Population ratios'!$C$7:$C$2010,'Ratio mapping'!$A68)/SUMIFS('Population ratios'!$D$7:$D$2010,'Population ratios'!$C$7:$C$2010,'Ratio mapping'!$A68)</f>
        <v>0</v>
      </c>
      <c r="P68" s="67">
        <f>SUMIFS('Population ratios'!$D$7:$D$2010,'Population ratios'!$B$7:$B$2010,'Ratio mapping'!P$5,'Population ratios'!$C$7:$C$2010,'Ratio mapping'!$A68)/SUMIFS('Population ratios'!$D$7:$D$2010,'Population ratios'!$C$7:$C$2010,'Ratio mapping'!$A68)</f>
        <v>0</v>
      </c>
      <c r="Q68" s="67">
        <f>SUMIFS('Population ratios'!$D$7:$D$2010,'Population ratios'!$B$7:$B$2010,'Ratio mapping'!Q$5,'Population ratios'!$C$7:$C$2010,'Ratio mapping'!$A68)/SUMIFS('Population ratios'!$D$7:$D$2010,'Population ratios'!$C$7:$C$2010,'Ratio mapping'!$A68)</f>
        <v>0</v>
      </c>
      <c r="R68" s="67">
        <f>SUMIFS('Population ratios'!$D$7:$D$2010,'Population ratios'!$B$7:$B$2010,'Ratio mapping'!R$5,'Population ratios'!$C$7:$C$2010,'Ratio mapping'!$A68)/SUMIFS('Population ratios'!$D$7:$D$2010,'Population ratios'!$C$7:$C$2010,'Ratio mapping'!$A68)</f>
        <v>0</v>
      </c>
      <c r="S68" s="67">
        <f>SUMIFS('Population ratios'!$D$7:$D$2010,'Population ratios'!$B$7:$B$2010,'Ratio mapping'!S$5,'Population ratios'!$C$7:$C$2010,'Ratio mapping'!$A68)/SUMIFS('Population ratios'!$D$7:$D$2010,'Population ratios'!$C$7:$C$2010,'Ratio mapping'!$A68)</f>
        <v>0</v>
      </c>
      <c r="T68" s="67">
        <f>SUMIFS('Population ratios'!$D$7:$D$2010,'Population ratios'!$B$7:$B$2010,'Ratio mapping'!T$5,'Population ratios'!$C$7:$C$2010,'Ratio mapping'!$A68)/SUMIFS('Population ratios'!$D$7:$D$2010,'Population ratios'!$C$7:$C$2010,'Ratio mapping'!$A68)</f>
        <v>1</v>
      </c>
      <c r="U68" s="67">
        <f>SUMIFS('Population ratios'!$D$7:$D$2010,'Population ratios'!$B$7:$B$2010,'Ratio mapping'!U$5,'Population ratios'!$C$7:$C$2010,'Ratio mapping'!$A68)/SUMIFS('Population ratios'!$D$7:$D$2010,'Population ratios'!$C$7:$C$2010,'Ratio mapping'!$A68)</f>
        <v>0</v>
      </c>
      <c r="V68" s="67">
        <f>SUMIFS('Population ratios'!$D$7:$D$2010,'Population ratios'!$B$7:$B$2010,'Ratio mapping'!V$5,'Population ratios'!$C$7:$C$2010,'Ratio mapping'!$A68)/SUMIFS('Population ratios'!$D$7:$D$2010,'Population ratios'!$C$7:$C$2010,'Ratio mapping'!$A68)</f>
        <v>0</v>
      </c>
      <c r="W68" s="67">
        <f>SUMIFS('Population ratios'!$D$7:$D$2010,'Population ratios'!$B$7:$B$2010,'Ratio mapping'!W$5,'Population ratios'!$C$7:$C$2010,'Ratio mapping'!$A68)/SUMIFS('Population ratios'!$D$7:$D$2010,'Population ratios'!$C$7:$C$2010,'Ratio mapping'!$A68)</f>
        <v>0</v>
      </c>
      <c r="X68" s="67">
        <f>SUMIFS('Population ratios'!$D$7:$D$2010,'Population ratios'!$B$7:$B$2010,'Ratio mapping'!X$5,'Population ratios'!$C$7:$C$2010,'Ratio mapping'!$A68)/SUMIFS('Population ratios'!$D$7:$D$2010,'Population ratios'!$C$7:$C$2010,'Ratio mapping'!$A68)</f>
        <v>0</v>
      </c>
      <c r="Y68" s="67">
        <f>SUMIFS('Population ratios'!$D$7:$D$2010,'Population ratios'!$B$7:$B$2010,'Ratio mapping'!Y$5,'Population ratios'!$C$7:$C$2010,'Ratio mapping'!$A68)/SUMIFS('Population ratios'!$D$7:$D$2010,'Population ratios'!$C$7:$C$2010,'Ratio mapping'!$A68)</f>
        <v>0</v>
      </c>
      <c r="Z68" s="67">
        <f>SUMIFS('Population ratios'!$D$7:$D$2010,'Population ratios'!$B$7:$B$2010,'Ratio mapping'!Z$5,'Population ratios'!$C$7:$C$2010,'Ratio mapping'!$A68)/SUMIFS('Population ratios'!$D$7:$D$2010,'Population ratios'!$C$7:$C$2010,'Ratio mapping'!$A68)</f>
        <v>0</v>
      </c>
      <c r="AA68" s="67">
        <f>SUMIFS('Population ratios'!$D$7:$D$2010,'Population ratios'!$B$7:$B$2010,'Ratio mapping'!AA$5,'Population ratios'!$C$7:$C$2010,'Ratio mapping'!$A68)/SUMIFS('Population ratios'!$D$7:$D$2010,'Population ratios'!$C$7:$C$2010,'Ratio mapping'!$A68)</f>
        <v>0</v>
      </c>
      <c r="AB68" s="67">
        <f>SUMIFS('Population ratios'!$D$7:$D$2010,'Population ratios'!$B$7:$B$2010,'Ratio mapping'!AB$5,'Population ratios'!$C$7:$C$2010,'Ratio mapping'!$A68)/SUMIFS('Population ratios'!$D$7:$D$2010,'Population ratios'!$C$7:$C$2010,'Ratio mapping'!$A68)</f>
        <v>0</v>
      </c>
      <c r="AC68" s="67">
        <f>SUMIFS('Population ratios'!$D$7:$D$2010,'Population ratios'!$B$7:$B$2010,'Ratio mapping'!AC$5,'Population ratios'!$C$7:$C$2010,'Ratio mapping'!$A68)/SUMIFS('Population ratios'!$D$7:$D$2010,'Population ratios'!$C$7:$C$2010,'Ratio mapping'!$A68)</f>
        <v>0</v>
      </c>
      <c r="AD68" s="67">
        <f>SUMIFS('Population ratios'!$D$7:$D$2010,'Population ratios'!$B$7:$B$2010,'Ratio mapping'!AD$5,'Population ratios'!$C$7:$C$2010,'Ratio mapping'!$A68)/SUMIFS('Population ratios'!$D$7:$D$2010,'Population ratios'!$C$7:$C$2010,'Ratio mapping'!$A68)</f>
        <v>0</v>
      </c>
      <c r="AE68" s="67">
        <f>SUMIFS('Population ratios'!$D$7:$D$2010,'Population ratios'!$B$7:$B$2010,'Ratio mapping'!AE$5,'Population ratios'!$C$7:$C$2010,'Ratio mapping'!$A68)/SUMIFS('Population ratios'!$D$7:$D$2010,'Population ratios'!$C$7:$C$2010,'Ratio mapping'!$A68)</f>
        <v>0</v>
      </c>
    </row>
    <row r="69" spans="1:31" x14ac:dyDescent="0.25">
      <c r="A69" s="37" t="s">
        <v>2101</v>
      </c>
      <c r="B69" s="67">
        <f>SUMIFS('Population ratios'!$D$7:$D$2010,'Population ratios'!$B$7:$B$2010,'Ratio mapping'!B$5,'Population ratios'!$C$7:$C$2010,'Ratio mapping'!$A69)/SUMIFS('Population ratios'!$D$7:$D$2010,'Population ratios'!$C$7:$C$2010,'Ratio mapping'!$A69)</f>
        <v>0</v>
      </c>
      <c r="C69" s="67">
        <f>SUMIFS('Population ratios'!$D$7:$D$2010,'Population ratios'!$B$7:$B$2010,'Ratio mapping'!C$5,'Population ratios'!$C$7:$C$2010,'Ratio mapping'!$A69)/SUMIFS('Population ratios'!$D$7:$D$2010,'Population ratios'!$C$7:$C$2010,'Ratio mapping'!$A69)</f>
        <v>0</v>
      </c>
      <c r="D69" s="67">
        <f>SUMIFS('Population ratios'!$D$7:$D$2010,'Population ratios'!$B$7:$B$2010,'Ratio mapping'!D$5,'Population ratios'!$C$7:$C$2010,'Ratio mapping'!$A69)/SUMIFS('Population ratios'!$D$7:$D$2010,'Population ratios'!$C$7:$C$2010,'Ratio mapping'!$A69)</f>
        <v>0</v>
      </c>
      <c r="E69" s="67">
        <f>SUMIFS('Population ratios'!$D$7:$D$2010,'Population ratios'!$B$7:$B$2010,'Ratio mapping'!E$5,'Population ratios'!$C$7:$C$2010,'Ratio mapping'!$A69)/SUMIFS('Population ratios'!$D$7:$D$2010,'Population ratios'!$C$7:$C$2010,'Ratio mapping'!$A69)</f>
        <v>0</v>
      </c>
      <c r="F69" s="67">
        <f>SUMIFS('Population ratios'!$D$7:$D$2010,'Population ratios'!$B$7:$B$2010,'Ratio mapping'!F$5,'Population ratios'!$C$7:$C$2010,'Ratio mapping'!$A69)/SUMIFS('Population ratios'!$D$7:$D$2010,'Population ratios'!$C$7:$C$2010,'Ratio mapping'!$A69)</f>
        <v>0</v>
      </c>
      <c r="G69" s="67">
        <f>SUMIFS('Population ratios'!$D$7:$D$2010,'Population ratios'!$B$7:$B$2010,'Ratio mapping'!G$5,'Population ratios'!$C$7:$C$2010,'Ratio mapping'!$A69)/SUMIFS('Population ratios'!$D$7:$D$2010,'Population ratios'!$C$7:$C$2010,'Ratio mapping'!$A69)</f>
        <v>0</v>
      </c>
      <c r="H69" s="67">
        <f>SUMIFS('Population ratios'!$D$7:$D$2010,'Population ratios'!$B$7:$B$2010,'Ratio mapping'!H$5,'Population ratios'!$C$7:$C$2010,'Ratio mapping'!$A69)/SUMIFS('Population ratios'!$D$7:$D$2010,'Population ratios'!$C$7:$C$2010,'Ratio mapping'!$A69)</f>
        <v>0</v>
      </c>
      <c r="I69" s="67">
        <f>SUMIFS('Population ratios'!$D$7:$D$2010,'Population ratios'!$B$7:$B$2010,'Ratio mapping'!I$5,'Population ratios'!$C$7:$C$2010,'Ratio mapping'!$A69)/SUMIFS('Population ratios'!$D$7:$D$2010,'Population ratios'!$C$7:$C$2010,'Ratio mapping'!$A69)</f>
        <v>0</v>
      </c>
      <c r="J69" s="67">
        <f>SUMIFS('Population ratios'!$D$7:$D$2010,'Population ratios'!$B$7:$B$2010,'Ratio mapping'!J$5,'Population ratios'!$C$7:$C$2010,'Ratio mapping'!$A69)/SUMIFS('Population ratios'!$D$7:$D$2010,'Population ratios'!$C$7:$C$2010,'Ratio mapping'!$A69)</f>
        <v>0</v>
      </c>
      <c r="K69" s="67">
        <f>SUMIFS('Population ratios'!$D$7:$D$2010,'Population ratios'!$B$7:$B$2010,'Ratio mapping'!K$5,'Population ratios'!$C$7:$C$2010,'Ratio mapping'!$A69)/SUMIFS('Population ratios'!$D$7:$D$2010,'Population ratios'!$C$7:$C$2010,'Ratio mapping'!$A69)</f>
        <v>0</v>
      </c>
      <c r="L69" s="67">
        <f>SUMIFS('Population ratios'!$D$7:$D$2010,'Population ratios'!$B$7:$B$2010,'Ratio mapping'!L$5,'Population ratios'!$C$7:$C$2010,'Ratio mapping'!$A69)/SUMIFS('Population ratios'!$D$7:$D$2010,'Population ratios'!$C$7:$C$2010,'Ratio mapping'!$A69)</f>
        <v>0</v>
      </c>
      <c r="M69" s="67">
        <f>SUMIFS('Population ratios'!$D$7:$D$2010,'Population ratios'!$B$7:$B$2010,'Ratio mapping'!M$5,'Population ratios'!$C$7:$C$2010,'Ratio mapping'!$A69)/SUMIFS('Population ratios'!$D$7:$D$2010,'Population ratios'!$C$7:$C$2010,'Ratio mapping'!$A69)</f>
        <v>0</v>
      </c>
      <c r="N69" s="67">
        <f>SUMIFS('Population ratios'!$D$7:$D$2010,'Population ratios'!$B$7:$B$2010,'Ratio mapping'!N$5,'Population ratios'!$C$7:$C$2010,'Ratio mapping'!$A69)/SUMIFS('Population ratios'!$D$7:$D$2010,'Population ratios'!$C$7:$C$2010,'Ratio mapping'!$A69)</f>
        <v>0</v>
      </c>
      <c r="O69" s="67">
        <f>SUMIFS('Population ratios'!$D$7:$D$2010,'Population ratios'!$B$7:$B$2010,'Ratio mapping'!O$5,'Population ratios'!$C$7:$C$2010,'Ratio mapping'!$A69)/SUMIFS('Population ratios'!$D$7:$D$2010,'Population ratios'!$C$7:$C$2010,'Ratio mapping'!$A69)</f>
        <v>0</v>
      </c>
      <c r="P69" s="67">
        <f>SUMIFS('Population ratios'!$D$7:$D$2010,'Population ratios'!$B$7:$B$2010,'Ratio mapping'!P$5,'Population ratios'!$C$7:$C$2010,'Ratio mapping'!$A69)/SUMIFS('Population ratios'!$D$7:$D$2010,'Population ratios'!$C$7:$C$2010,'Ratio mapping'!$A69)</f>
        <v>0</v>
      </c>
      <c r="Q69" s="67">
        <f>SUMIFS('Population ratios'!$D$7:$D$2010,'Population ratios'!$B$7:$B$2010,'Ratio mapping'!Q$5,'Population ratios'!$C$7:$C$2010,'Ratio mapping'!$A69)/SUMIFS('Population ratios'!$D$7:$D$2010,'Population ratios'!$C$7:$C$2010,'Ratio mapping'!$A69)</f>
        <v>0</v>
      </c>
      <c r="R69" s="67">
        <f>SUMIFS('Population ratios'!$D$7:$D$2010,'Population ratios'!$B$7:$B$2010,'Ratio mapping'!R$5,'Population ratios'!$C$7:$C$2010,'Ratio mapping'!$A69)/SUMIFS('Population ratios'!$D$7:$D$2010,'Population ratios'!$C$7:$C$2010,'Ratio mapping'!$A69)</f>
        <v>0</v>
      </c>
      <c r="S69" s="67">
        <f>SUMIFS('Population ratios'!$D$7:$D$2010,'Population ratios'!$B$7:$B$2010,'Ratio mapping'!S$5,'Population ratios'!$C$7:$C$2010,'Ratio mapping'!$A69)/SUMIFS('Population ratios'!$D$7:$D$2010,'Population ratios'!$C$7:$C$2010,'Ratio mapping'!$A69)</f>
        <v>0</v>
      </c>
      <c r="T69" s="67">
        <f>SUMIFS('Population ratios'!$D$7:$D$2010,'Population ratios'!$B$7:$B$2010,'Ratio mapping'!T$5,'Population ratios'!$C$7:$C$2010,'Ratio mapping'!$A69)/SUMIFS('Population ratios'!$D$7:$D$2010,'Population ratios'!$C$7:$C$2010,'Ratio mapping'!$A69)</f>
        <v>0</v>
      </c>
      <c r="U69" s="67">
        <f>SUMIFS('Population ratios'!$D$7:$D$2010,'Population ratios'!$B$7:$B$2010,'Ratio mapping'!U$5,'Population ratios'!$C$7:$C$2010,'Ratio mapping'!$A69)/SUMIFS('Population ratios'!$D$7:$D$2010,'Population ratios'!$C$7:$C$2010,'Ratio mapping'!$A69)</f>
        <v>0</v>
      </c>
      <c r="V69" s="67">
        <f>SUMIFS('Population ratios'!$D$7:$D$2010,'Population ratios'!$B$7:$B$2010,'Ratio mapping'!V$5,'Population ratios'!$C$7:$C$2010,'Ratio mapping'!$A69)/SUMIFS('Population ratios'!$D$7:$D$2010,'Population ratios'!$C$7:$C$2010,'Ratio mapping'!$A69)</f>
        <v>0</v>
      </c>
      <c r="W69" s="67">
        <f>SUMIFS('Population ratios'!$D$7:$D$2010,'Population ratios'!$B$7:$B$2010,'Ratio mapping'!W$5,'Population ratios'!$C$7:$C$2010,'Ratio mapping'!$A69)/SUMIFS('Population ratios'!$D$7:$D$2010,'Population ratios'!$C$7:$C$2010,'Ratio mapping'!$A69)</f>
        <v>0</v>
      </c>
      <c r="X69" s="67">
        <f>SUMIFS('Population ratios'!$D$7:$D$2010,'Population ratios'!$B$7:$B$2010,'Ratio mapping'!X$5,'Population ratios'!$C$7:$C$2010,'Ratio mapping'!$A69)/SUMIFS('Population ratios'!$D$7:$D$2010,'Population ratios'!$C$7:$C$2010,'Ratio mapping'!$A69)</f>
        <v>0</v>
      </c>
      <c r="Y69" s="67">
        <f>SUMIFS('Population ratios'!$D$7:$D$2010,'Population ratios'!$B$7:$B$2010,'Ratio mapping'!Y$5,'Population ratios'!$C$7:$C$2010,'Ratio mapping'!$A69)/SUMIFS('Population ratios'!$D$7:$D$2010,'Population ratios'!$C$7:$C$2010,'Ratio mapping'!$A69)</f>
        <v>0</v>
      </c>
      <c r="Z69" s="67">
        <f>SUMIFS('Population ratios'!$D$7:$D$2010,'Population ratios'!$B$7:$B$2010,'Ratio mapping'!Z$5,'Population ratios'!$C$7:$C$2010,'Ratio mapping'!$A69)/SUMIFS('Population ratios'!$D$7:$D$2010,'Population ratios'!$C$7:$C$2010,'Ratio mapping'!$A69)</f>
        <v>0</v>
      </c>
      <c r="AA69" s="67">
        <f>SUMIFS('Population ratios'!$D$7:$D$2010,'Population ratios'!$B$7:$B$2010,'Ratio mapping'!AA$5,'Population ratios'!$C$7:$C$2010,'Ratio mapping'!$A69)/SUMIFS('Population ratios'!$D$7:$D$2010,'Population ratios'!$C$7:$C$2010,'Ratio mapping'!$A69)</f>
        <v>0</v>
      </c>
      <c r="AB69" s="67">
        <f>SUMIFS('Population ratios'!$D$7:$D$2010,'Population ratios'!$B$7:$B$2010,'Ratio mapping'!AB$5,'Population ratios'!$C$7:$C$2010,'Ratio mapping'!$A69)/SUMIFS('Population ratios'!$D$7:$D$2010,'Population ratios'!$C$7:$C$2010,'Ratio mapping'!$A69)</f>
        <v>0</v>
      </c>
      <c r="AC69" s="67">
        <f>SUMIFS('Population ratios'!$D$7:$D$2010,'Population ratios'!$B$7:$B$2010,'Ratio mapping'!AC$5,'Population ratios'!$C$7:$C$2010,'Ratio mapping'!$A69)/SUMIFS('Population ratios'!$D$7:$D$2010,'Population ratios'!$C$7:$C$2010,'Ratio mapping'!$A69)</f>
        <v>0</v>
      </c>
      <c r="AD69" s="67">
        <f>SUMIFS('Population ratios'!$D$7:$D$2010,'Population ratios'!$B$7:$B$2010,'Ratio mapping'!AD$5,'Population ratios'!$C$7:$C$2010,'Ratio mapping'!$A69)/SUMIFS('Population ratios'!$D$7:$D$2010,'Population ratios'!$C$7:$C$2010,'Ratio mapping'!$A69)</f>
        <v>0.97178329571106092</v>
      </c>
      <c r="AE69" s="67">
        <f>SUMIFS('Population ratios'!$D$7:$D$2010,'Population ratios'!$B$7:$B$2010,'Ratio mapping'!AE$5,'Population ratios'!$C$7:$C$2010,'Ratio mapping'!$A69)/SUMIFS('Population ratios'!$D$7:$D$2010,'Population ratios'!$C$7:$C$2010,'Ratio mapping'!$A69)</f>
        <v>2.8216704288939052E-2</v>
      </c>
    </row>
    <row r="70" spans="1:31" x14ac:dyDescent="0.25">
      <c r="A70" s="37" t="s">
        <v>2069</v>
      </c>
      <c r="B70" s="67">
        <f>SUMIFS('Population ratios'!$D$7:$D$2010,'Population ratios'!$B$7:$B$2010,'Ratio mapping'!B$5,'Population ratios'!$C$7:$C$2010,'Ratio mapping'!$A70)/SUMIFS('Population ratios'!$D$7:$D$2010,'Population ratios'!$C$7:$C$2010,'Ratio mapping'!$A70)</f>
        <v>0</v>
      </c>
      <c r="C70" s="67">
        <f>SUMIFS('Population ratios'!$D$7:$D$2010,'Population ratios'!$B$7:$B$2010,'Ratio mapping'!C$5,'Population ratios'!$C$7:$C$2010,'Ratio mapping'!$A70)/SUMIFS('Population ratios'!$D$7:$D$2010,'Population ratios'!$C$7:$C$2010,'Ratio mapping'!$A70)</f>
        <v>0</v>
      </c>
      <c r="D70" s="67">
        <f>SUMIFS('Population ratios'!$D$7:$D$2010,'Population ratios'!$B$7:$B$2010,'Ratio mapping'!D$5,'Population ratios'!$C$7:$C$2010,'Ratio mapping'!$A70)/SUMIFS('Population ratios'!$D$7:$D$2010,'Population ratios'!$C$7:$C$2010,'Ratio mapping'!$A70)</f>
        <v>0</v>
      </c>
      <c r="E70" s="67">
        <f>SUMIFS('Population ratios'!$D$7:$D$2010,'Population ratios'!$B$7:$B$2010,'Ratio mapping'!E$5,'Population ratios'!$C$7:$C$2010,'Ratio mapping'!$A70)/SUMIFS('Population ratios'!$D$7:$D$2010,'Population ratios'!$C$7:$C$2010,'Ratio mapping'!$A70)</f>
        <v>0</v>
      </c>
      <c r="F70" s="67">
        <f>SUMIFS('Population ratios'!$D$7:$D$2010,'Population ratios'!$B$7:$B$2010,'Ratio mapping'!F$5,'Population ratios'!$C$7:$C$2010,'Ratio mapping'!$A70)/SUMIFS('Population ratios'!$D$7:$D$2010,'Population ratios'!$C$7:$C$2010,'Ratio mapping'!$A70)</f>
        <v>0</v>
      </c>
      <c r="G70" s="67">
        <f>SUMIFS('Population ratios'!$D$7:$D$2010,'Population ratios'!$B$7:$B$2010,'Ratio mapping'!G$5,'Population ratios'!$C$7:$C$2010,'Ratio mapping'!$A70)/SUMIFS('Population ratios'!$D$7:$D$2010,'Population ratios'!$C$7:$C$2010,'Ratio mapping'!$A70)</f>
        <v>0</v>
      </c>
      <c r="H70" s="67">
        <f>SUMIFS('Population ratios'!$D$7:$D$2010,'Population ratios'!$B$7:$B$2010,'Ratio mapping'!H$5,'Population ratios'!$C$7:$C$2010,'Ratio mapping'!$A70)/SUMIFS('Population ratios'!$D$7:$D$2010,'Population ratios'!$C$7:$C$2010,'Ratio mapping'!$A70)</f>
        <v>0</v>
      </c>
      <c r="I70" s="67">
        <f>SUMIFS('Population ratios'!$D$7:$D$2010,'Population ratios'!$B$7:$B$2010,'Ratio mapping'!I$5,'Population ratios'!$C$7:$C$2010,'Ratio mapping'!$A70)/SUMIFS('Population ratios'!$D$7:$D$2010,'Population ratios'!$C$7:$C$2010,'Ratio mapping'!$A70)</f>
        <v>0</v>
      </c>
      <c r="J70" s="67">
        <f>SUMIFS('Population ratios'!$D$7:$D$2010,'Population ratios'!$B$7:$B$2010,'Ratio mapping'!J$5,'Population ratios'!$C$7:$C$2010,'Ratio mapping'!$A70)/SUMIFS('Population ratios'!$D$7:$D$2010,'Population ratios'!$C$7:$C$2010,'Ratio mapping'!$A70)</f>
        <v>0</v>
      </c>
      <c r="K70" s="67">
        <f>SUMIFS('Population ratios'!$D$7:$D$2010,'Population ratios'!$B$7:$B$2010,'Ratio mapping'!K$5,'Population ratios'!$C$7:$C$2010,'Ratio mapping'!$A70)/SUMIFS('Population ratios'!$D$7:$D$2010,'Population ratios'!$C$7:$C$2010,'Ratio mapping'!$A70)</f>
        <v>1</v>
      </c>
      <c r="L70" s="67">
        <f>SUMIFS('Population ratios'!$D$7:$D$2010,'Population ratios'!$B$7:$B$2010,'Ratio mapping'!L$5,'Population ratios'!$C$7:$C$2010,'Ratio mapping'!$A70)/SUMIFS('Population ratios'!$D$7:$D$2010,'Population ratios'!$C$7:$C$2010,'Ratio mapping'!$A70)</f>
        <v>0</v>
      </c>
      <c r="M70" s="67">
        <f>SUMIFS('Population ratios'!$D$7:$D$2010,'Population ratios'!$B$7:$B$2010,'Ratio mapping'!M$5,'Population ratios'!$C$7:$C$2010,'Ratio mapping'!$A70)/SUMIFS('Population ratios'!$D$7:$D$2010,'Population ratios'!$C$7:$C$2010,'Ratio mapping'!$A70)</f>
        <v>0</v>
      </c>
      <c r="N70" s="67">
        <f>SUMIFS('Population ratios'!$D$7:$D$2010,'Population ratios'!$B$7:$B$2010,'Ratio mapping'!N$5,'Population ratios'!$C$7:$C$2010,'Ratio mapping'!$A70)/SUMIFS('Population ratios'!$D$7:$D$2010,'Population ratios'!$C$7:$C$2010,'Ratio mapping'!$A70)</f>
        <v>0</v>
      </c>
      <c r="O70" s="67">
        <f>SUMIFS('Population ratios'!$D$7:$D$2010,'Population ratios'!$B$7:$B$2010,'Ratio mapping'!O$5,'Population ratios'!$C$7:$C$2010,'Ratio mapping'!$A70)/SUMIFS('Population ratios'!$D$7:$D$2010,'Population ratios'!$C$7:$C$2010,'Ratio mapping'!$A70)</f>
        <v>0</v>
      </c>
      <c r="P70" s="67">
        <f>SUMIFS('Population ratios'!$D$7:$D$2010,'Population ratios'!$B$7:$B$2010,'Ratio mapping'!P$5,'Population ratios'!$C$7:$C$2010,'Ratio mapping'!$A70)/SUMIFS('Population ratios'!$D$7:$D$2010,'Population ratios'!$C$7:$C$2010,'Ratio mapping'!$A70)</f>
        <v>0</v>
      </c>
      <c r="Q70" s="67">
        <f>SUMIFS('Population ratios'!$D$7:$D$2010,'Population ratios'!$B$7:$B$2010,'Ratio mapping'!Q$5,'Population ratios'!$C$7:$C$2010,'Ratio mapping'!$A70)/SUMIFS('Population ratios'!$D$7:$D$2010,'Population ratios'!$C$7:$C$2010,'Ratio mapping'!$A70)</f>
        <v>0</v>
      </c>
      <c r="R70" s="67">
        <f>SUMIFS('Population ratios'!$D$7:$D$2010,'Population ratios'!$B$7:$B$2010,'Ratio mapping'!R$5,'Population ratios'!$C$7:$C$2010,'Ratio mapping'!$A70)/SUMIFS('Population ratios'!$D$7:$D$2010,'Population ratios'!$C$7:$C$2010,'Ratio mapping'!$A70)</f>
        <v>0</v>
      </c>
      <c r="S70" s="67">
        <f>SUMIFS('Population ratios'!$D$7:$D$2010,'Population ratios'!$B$7:$B$2010,'Ratio mapping'!S$5,'Population ratios'!$C$7:$C$2010,'Ratio mapping'!$A70)/SUMIFS('Population ratios'!$D$7:$D$2010,'Population ratios'!$C$7:$C$2010,'Ratio mapping'!$A70)</f>
        <v>0</v>
      </c>
      <c r="T70" s="67">
        <f>SUMIFS('Population ratios'!$D$7:$D$2010,'Population ratios'!$B$7:$B$2010,'Ratio mapping'!T$5,'Population ratios'!$C$7:$C$2010,'Ratio mapping'!$A70)/SUMIFS('Population ratios'!$D$7:$D$2010,'Population ratios'!$C$7:$C$2010,'Ratio mapping'!$A70)</f>
        <v>0</v>
      </c>
      <c r="U70" s="67">
        <f>SUMIFS('Population ratios'!$D$7:$D$2010,'Population ratios'!$B$7:$B$2010,'Ratio mapping'!U$5,'Population ratios'!$C$7:$C$2010,'Ratio mapping'!$A70)/SUMIFS('Population ratios'!$D$7:$D$2010,'Population ratios'!$C$7:$C$2010,'Ratio mapping'!$A70)</f>
        <v>0</v>
      </c>
      <c r="V70" s="67">
        <f>SUMIFS('Population ratios'!$D$7:$D$2010,'Population ratios'!$B$7:$B$2010,'Ratio mapping'!V$5,'Population ratios'!$C$7:$C$2010,'Ratio mapping'!$A70)/SUMIFS('Population ratios'!$D$7:$D$2010,'Population ratios'!$C$7:$C$2010,'Ratio mapping'!$A70)</f>
        <v>0</v>
      </c>
      <c r="W70" s="67">
        <f>SUMIFS('Population ratios'!$D$7:$D$2010,'Population ratios'!$B$7:$B$2010,'Ratio mapping'!W$5,'Population ratios'!$C$7:$C$2010,'Ratio mapping'!$A70)/SUMIFS('Population ratios'!$D$7:$D$2010,'Population ratios'!$C$7:$C$2010,'Ratio mapping'!$A70)</f>
        <v>0</v>
      </c>
      <c r="X70" s="67">
        <f>SUMIFS('Population ratios'!$D$7:$D$2010,'Population ratios'!$B$7:$B$2010,'Ratio mapping'!X$5,'Population ratios'!$C$7:$C$2010,'Ratio mapping'!$A70)/SUMIFS('Population ratios'!$D$7:$D$2010,'Population ratios'!$C$7:$C$2010,'Ratio mapping'!$A70)</f>
        <v>0</v>
      </c>
      <c r="Y70" s="67">
        <f>SUMIFS('Population ratios'!$D$7:$D$2010,'Population ratios'!$B$7:$B$2010,'Ratio mapping'!Y$5,'Population ratios'!$C$7:$C$2010,'Ratio mapping'!$A70)/SUMIFS('Population ratios'!$D$7:$D$2010,'Population ratios'!$C$7:$C$2010,'Ratio mapping'!$A70)</f>
        <v>0</v>
      </c>
      <c r="Z70" s="67">
        <f>SUMIFS('Population ratios'!$D$7:$D$2010,'Population ratios'!$B$7:$B$2010,'Ratio mapping'!Z$5,'Population ratios'!$C$7:$C$2010,'Ratio mapping'!$A70)/SUMIFS('Population ratios'!$D$7:$D$2010,'Population ratios'!$C$7:$C$2010,'Ratio mapping'!$A70)</f>
        <v>0</v>
      </c>
      <c r="AA70" s="67">
        <f>SUMIFS('Population ratios'!$D$7:$D$2010,'Population ratios'!$B$7:$B$2010,'Ratio mapping'!AA$5,'Population ratios'!$C$7:$C$2010,'Ratio mapping'!$A70)/SUMIFS('Population ratios'!$D$7:$D$2010,'Population ratios'!$C$7:$C$2010,'Ratio mapping'!$A70)</f>
        <v>0</v>
      </c>
      <c r="AB70" s="67">
        <f>SUMIFS('Population ratios'!$D$7:$D$2010,'Population ratios'!$B$7:$B$2010,'Ratio mapping'!AB$5,'Population ratios'!$C$7:$C$2010,'Ratio mapping'!$A70)/SUMIFS('Population ratios'!$D$7:$D$2010,'Population ratios'!$C$7:$C$2010,'Ratio mapping'!$A70)</f>
        <v>0</v>
      </c>
      <c r="AC70" s="67">
        <f>SUMIFS('Population ratios'!$D$7:$D$2010,'Population ratios'!$B$7:$B$2010,'Ratio mapping'!AC$5,'Population ratios'!$C$7:$C$2010,'Ratio mapping'!$A70)/SUMIFS('Population ratios'!$D$7:$D$2010,'Population ratios'!$C$7:$C$2010,'Ratio mapping'!$A70)</f>
        <v>0</v>
      </c>
      <c r="AD70" s="67">
        <f>SUMIFS('Population ratios'!$D$7:$D$2010,'Population ratios'!$B$7:$B$2010,'Ratio mapping'!AD$5,'Population ratios'!$C$7:$C$2010,'Ratio mapping'!$A70)/SUMIFS('Population ratios'!$D$7:$D$2010,'Population ratios'!$C$7:$C$2010,'Ratio mapping'!$A70)</f>
        <v>0</v>
      </c>
      <c r="AE70" s="67">
        <f>SUMIFS('Population ratios'!$D$7:$D$2010,'Population ratios'!$B$7:$B$2010,'Ratio mapping'!AE$5,'Population ratios'!$C$7:$C$2010,'Ratio mapping'!$A70)/SUMIFS('Population ratios'!$D$7:$D$2010,'Population ratios'!$C$7:$C$2010,'Ratio mapping'!$A70)</f>
        <v>0</v>
      </c>
    </row>
    <row r="71" spans="1:31" x14ac:dyDescent="0.25">
      <c r="A71" s="37" t="s">
        <v>2081</v>
      </c>
      <c r="B71" s="67">
        <f>SUMIFS('Population ratios'!$D$7:$D$2010,'Population ratios'!$B$7:$B$2010,'Ratio mapping'!B$5,'Population ratios'!$C$7:$C$2010,'Ratio mapping'!$A71)/SUMIFS('Population ratios'!$D$7:$D$2010,'Population ratios'!$C$7:$C$2010,'Ratio mapping'!$A71)</f>
        <v>0</v>
      </c>
      <c r="C71" s="67">
        <f>SUMIFS('Population ratios'!$D$7:$D$2010,'Population ratios'!$B$7:$B$2010,'Ratio mapping'!C$5,'Population ratios'!$C$7:$C$2010,'Ratio mapping'!$A71)/SUMIFS('Population ratios'!$D$7:$D$2010,'Population ratios'!$C$7:$C$2010,'Ratio mapping'!$A71)</f>
        <v>0</v>
      </c>
      <c r="D71" s="67">
        <f>SUMIFS('Population ratios'!$D$7:$D$2010,'Population ratios'!$B$7:$B$2010,'Ratio mapping'!D$5,'Population ratios'!$C$7:$C$2010,'Ratio mapping'!$A71)/SUMIFS('Population ratios'!$D$7:$D$2010,'Population ratios'!$C$7:$C$2010,'Ratio mapping'!$A71)</f>
        <v>0</v>
      </c>
      <c r="E71" s="67">
        <f>SUMIFS('Population ratios'!$D$7:$D$2010,'Population ratios'!$B$7:$B$2010,'Ratio mapping'!E$5,'Population ratios'!$C$7:$C$2010,'Ratio mapping'!$A71)/SUMIFS('Population ratios'!$D$7:$D$2010,'Population ratios'!$C$7:$C$2010,'Ratio mapping'!$A71)</f>
        <v>0</v>
      </c>
      <c r="F71" s="67">
        <f>SUMIFS('Population ratios'!$D$7:$D$2010,'Population ratios'!$B$7:$B$2010,'Ratio mapping'!F$5,'Population ratios'!$C$7:$C$2010,'Ratio mapping'!$A71)/SUMIFS('Population ratios'!$D$7:$D$2010,'Population ratios'!$C$7:$C$2010,'Ratio mapping'!$A71)</f>
        <v>0</v>
      </c>
      <c r="G71" s="67">
        <f>SUMIFS('Population ratios'!$D$7:$D$2010,'Population ratios'!$B$7:$B$2010,'Ratio mapping'!G$5,'Population ratios'!$C$7:$C$2010,'Ratio mapping'!$A71)/SUMIFS('Population ratios'!$D$7:$D$2010,'Population ratios'!$C$7:$C$2010,'Ratio mapping'!$A71)</f>
        <v>0</v>
      </c>
      <c r="H71" s="67">
        <f>SUMIFS('Population ratios'!$D$7:$D$2010,'Population ratios'!$B$7:$B$2010,'Ratio mapping'!H$5,'Population ratios'!$C$7:$C$2010,'Ratio mapping'!$A71)/SUMIFS('Population ratios'!$D$7:$D$2010,'Population ratios'!$C$7:$C$2010,'Ratio mapping'!$A71)</f>
        <v>0</v>
      </c>
      <c r="I71" s="67">
        <f>SUMIFS('Population ratios'!$D$7:$D$2010,'Population ratios'!$B$7:$B$2010,'Ratio mapping'!I$5,'Population ratios'!$C$7:$C$2010,'Ratio mapping'!$A71)/SUMIFS('Population ratios'!$D$7:$D$2010,'Population ratios'!$C$7:$C$2010,'Ratio mapping'!$A71)</f>
        <v>0</v>
      </c>
      <c r="J71" s="67">
        <f>SUMIFS('Population ratios'!$D$7:$D$2010,'Population ratios'!$B$7:$B$2010,'Ratio mapping'!J$5,'Population ratios'!$C$7:$C$2010,'Ratio mapping'!$A71)/SUMIFS('Population ratios'!$D$7:$D$2010,'Population ratios'!$C$7:$C$2010,'Ratio mapping'!$A71)</f>
        <v>0</v>
      </c>
      <c r="K71" s="67">
        <f>SUMIFS('Population ratios'!$D$7:$D$2010,'Population ratios'!$B$7:$B$2010,'Ratio mapping'!K$5,'Population ratios'!$C$7:$C$2010,'Ratio mapping'!$A71)/SUMIFS('Population ratios'!$D$7:$D$2010,'Population ratios'!$C$7:$C$2010,'Ratio mapping'!$A71)</f>
        <v>0</v>
      </c>
      <c r="L71" s="67">
        <f>SUMIFS('Population ratios'!$D$7:$D$2010,'Population ratios'!$B$7:$B$2010,'Ratio mapping'!L$5,'Population ratios'!$C$7:$C$2010,'Ratio mapping'!$A71)/SUMIFS('Population ratios'!$D$7:$D$2010,'Population ratios'!$C$7:$C$2010,'Ratio mapping'!$A71)</f>
        <v>0</v>
      </c>
      <c r="M71" s="67">
        <f>SUMIFS('Population ratios'!$D$7:$D$2010,'Population ratios'!$B$7:$B$2010,'Ratio mapping'!M$5,'Population ratios'!$C$7:$C$2010,'Ratio mapping'!$A71)/SUMIFS('Population ratios'!$D$7:$D$2010,'Population ratios'!$C$7:$C$2010,'Ratio mapping'!$A71)</f>
        <v>0</v>
      </c>
      <c r="N71" s="67">
        <f>SUMIFS('Population ratios'!$D$7:$D$2010,'Population ratios'!$B$7:$B$2010,'Ratio mapping'!N$5,'Population ratios'!$C$7:$C$2010,'Ratio mapping'!$A71)/SUMIFS('Population ratios'!$D$7:$D$2010,'Population ratios'!$C$7:$C$2010,'Ratio mapping'!$A71)</f>
        <v>0</v>
      </c>
      <c r="O71" s="67">
        <f>SUMIFS('Population ratios'!$D$7:$D$2010,'Population ratios'!$B$7:$B$2010,'Ratio mapping'!O$5,'Population ratios'!$C$7:$C$2010,'Ratio mapping'!$A71)/SUMIFS('Population ratios'!$D$7:$D$2010,'Population ratios'!$C$7:$C$2010,'Ratio mapping'!$A71)</f>
        <v>0</v>
      </c>
      <c r="P71" s="67">
        <f>SUMIFS('Population ratios'!$D$7:$D$2010,'Population ratios'!$B$7:$B$2010,'Ratio mapping'!P$5,'Population ratios'!$C$7:$C$2010,'Ratio mapping'!$A71)/SUMIFS('Population ratios'!$D$7:$D$2010,'Population ratios'!$C$7:$C$2010,'Ratio mapping'!$A71)</f>
        <v>0</v>
      </c>
      <c r="Q71" s="67">
        <f>SUMIFS('Population ratios'!$D$7:$D$2010,'Population ratios'!$B$7:$B$2010,'Ratio mapping'!Q$5,'Population ratios'!$C$7:$C$2010,'Ratio mapping'!$A71)/SUMIFS('Population ratios'!$D$7:$D$2010,'Population ratios'!$C$7:$C$2010,'Ratio mapping'!$A71)</f>
        <v>0</v>
      </c>
      <c r="R71" s="67">
        <f>SUMIFS('Population ratios'!$D$7:$D$2010,'Population ratios'!$B$7:$B$2010,'Ratio mapping'!R$5,'Population ratios'!$C$7:$C$2010,'Ratio mapping'!$A71)/SUMIFS('Population ratios'!$D$7:$D$2010,'Population ratios'!$C$7:$C$2010,'Ratio mapping'!$A71)</f>
        <v>0</v>
      </c>
      <c r="S71" s="67">
        <f>SUMIFS('Population ratios'!$D$7:$D$2010,'Population ratios'!$B$7:$B$2010,'Ratio mapping'!S$5,'Population ratios'!$C$7:$C$2010,'Ratio mapping'!$A71)/SUMIFS('Population ratios'!$D$7:$D$2010,'Population ratios'!$C$7:$C$2010,'Ratio mapping'!$A71)</f>
        <v>0</v>
      </c>
      <c r="T71" s="67">
        <f>SUMIFS('Population ratios'!$D$7:$D$2010,'Population ratios'!$B$7:$B$2010,'Ratio mapping'!T$5,'Population ratios'!$C$7:$C$2010,'Ratio mapping'!$A71)/SUMIFS('Population ratios'!$D$7:$D$2010,'Population ratios'!$C$7:$C$2010,'Ratio mapping'!$A71)</f>
        <v>1</v>
      </c>
      <c r="U71" s="67">
        <f>SUMIFS('Population ratios'!$D$7:$D$2010,'Population ratios'!$B$7:$B$2010,'Ratio mapping'!U$5,'Population ratios'!$C$7:$C$2010,'Ratio mapping'!$A71)/SUMIFS('Population ratios'!$D$7:$D$2010,'Population ratios'!$C$7:$C$2010,'Ratio mapping'!$A71)</f>
        <v>0</v>
      </c>
      <c r="V71" s="67">
        <f>SUMIFS('Population ratios'!$D$7:$D$2010,'Population ratios'!$B$7:$B$2010,'Ratio mapping'!V$5,'Population ratios'!$C$7:$C$2010,'Ratio mapping'!$A71)/SUMIFS('Population ratios'!$D$7:$D$2010,'Population ratios'!$C$7:$C$2010,'Ratio mapping'!$A71)</f>
        <v>0</v>
      </c>
      <c r="W71" s="67">
        <f>SUMIFS('Population ratios'!$D$7:$D$2010,'Population ratios'!$B$7:$B$2010,'Ratio mapping'!W$5,'Population ratios'!$C$7:$C$2010,'Ratio mapping'!$A71)/SUMIFS('Population ratios'!$D$7:$D$2010,'Population ratios'!$C$7:$C$2010,'Ratio mapping'!$A71)</f>
        <v>0</v>
      </c>
      <c r="X71" s="67">
        <f>SUMIFS('Population ratios'!$D$7:$D$2010,'Population ratios'!$B$7:$B$2010,'Ratio mapping'!X$5,'Population ratios'!$C$7:$C$2010,'Ratio mapping'!$A71)/SUMIFS('Population ratios'!$D$7:$D$2010,'Population ratios'!$C$7:$C$2010,'Ratio mapping'!$A71)</f>
        <v>0</v>
      </c>
      <c r="Y71" s="67">
        <f>SUMIFS('Population ratios'!$D$7:$D$2010,'Population ratios'!$B$7:$B$2010,'Ratio mapping'!Y$5,'Population ratios'!$C$7:$C$2010,'Ratio mapping'!$A71)/SUMIFS('Population ratios'!$D$7:$D$2010,'Population ratios'!$C$7:$C$2010,'Ratio mapping'!$A71)</f>
        <v>0</v>
      </c>
      <c r="Z71" s="67">
        <f>SUMIFS('Population ratios'!$D$7:$D$2010,'Population ratios'!$B$7:$B$2010,'Ratio mapping'!Z$5,'Population ratios'!$C$7:$C$2010,'Ratio mapping'!$A71)/SUMIFS('Population ratios'!$D$7:$D$2010,'Population ratios'!$C$7:$C$2010,'Ratio mapping'!$A71)</f>
        <v>0</v>
      </c>
      <c r="AA71" s="67">
        <f>SUMIFS('Population ratios'!$D$7:$D$2010,'Population ratios'!$B$7:$B$2010,'Ratio mapping'!AA$5,'Population ratios'!$C$7:$C$2010,'Ratio mapping'!$A71)/SUMIFS('Population ratios'!$D$7:$D$2010,'Population ratios'!$C$7:$C$2010,'Ratio mapping'!$A71)</f>
        <v>0</v>
      </c>
      <c r="AB71" s="67">
        <f>SUMIFS('Population ratios'!$D$7:$D$2010,'Population ratios'!$B$7:$B$2010,'Ratio mapping'!AB$5,'Population ratios'!$C$7:$C$2010,'Ratio mapping'!$A71)/SUMIFS('Population ratios'!$D$7:$D$2010,'Population ratios'!$C$7:$C$2010,'Ratio mapping'!$A71)</f>
        <v>0</v>
      </c>
      <c r="AC71" s="67">
        <f>SUMIFS('Population ratios'!$D$7:$D$2010,'Population ratios'!$B$7:$B$2010,'Ratio mapping'!AC$5,'Population ratios'!$C$7:$C$2010,'Ratio mapping'!$A71)/SUMIFS('Population ratios'!$D$7:$D$2010,'Population ratios'!$C$7:$C$2010,'Ratio mapping'!$A71)</f>
        <v>0</v>
      </c>
      <c r="AD71" s="67">
        <f>SUMIFS('Population ratios'!$D$7:$D$2010,'Population ratios'!$B$7:$B$2010,'Ratio mapping'!AD$5,'Population ratios'!$C$7:$C$2010,'Ratio mapping'!$A71)/SUMIFS('Population ratios'!$D$7:$D$2010,'Population ratios'!$C$7:$C$2010,'Ratio mapping'!$A71)</f>
        <v>0</v>
      </c>
      <c r="AE71" s="67">
        <f>SUMIFS('Population ratios'!$D$7:$D$2010,'Population ratios'!$B$7:$B$2010,'Ratio mapping'!AE$5,'Population ratios'!$C$7:$C$2010,'Ratio mapping'!$A71)/SUMIFS('Population ratios'!$D$7:$D$2010,'Population ratios'!$C$7:$C$2010,'Ratio mapping'!$A71)</f>
        <v>0</v>
      </c>
    </row>
    <row r="72" spans="1:31" x14ac:dyDescent="0.25">
      <c r="A72" s="37" t="s">
        <v>2053</v>
      </c>
      <c r="B72" s="67">
        <f>SUMIFS('Population ratios'!$D$7:$D$2010,'Population ratios'!$B$7:$B$2010,'Ratio mapping'!B$5,'Population ratios'!$C$7:$C$2010,'Ratio mapping'!$A72)/SUMIFS('Population ratios'!$D$7:$D$2010,'Population ratios'!$C$7:$C$2010,'Ratio mapping'!$A72)</f>
        <v>0</v>
      </c>
      <c r="C72" s="67">
        <f>SUMIFS('Population ratios'!$D$7:$D$2010,'Population ratios'!$B$7:$B$2010,'Ratio mapping'!C$5,'Population ratios'!$C$7:$C$2010,'Ratio mapping'!$A72)/SUMIFS('Population ratios'!$D$7:$D$2010,'Population ratios'!$C$7:$C$2010,'Ratio mapping'!$A72)</f>
        <v>0</v>
      </c>
      <c r="D72" s="67">
        <f>SUMIFS('Population ratios'!$D$7:$D$2010,'Population ratios'!$B$7:$B$2010,'Ratio mapping'!D$5,'Population ratios'!$C$7:$C$2010,'Ratio mapping'!$A72)/SUMIFS('Population ratios'!$D$7:$D$2010,'Population ratios'!$C$7:$C$2010,'Ratio mapping'!$A72)</f>
        <v>0</v>
      </c>
      <c r="E72" s="67">
        <f>SUMIFS('Population ratios'!$D$7:$D$2010,'Population ratios'!$B$7:$B$2010,'Ratio mapping'!E$5,'Population ratios'!$C$7:$C$2010,'Ratio mapping'!$A72)/SUMIFS('Population ratios'!$D$7:$D$2010,'Population ratios'!$C$7:$C$2010,'Ratio mapping'!$A72)</f>
        <v>0</v>
      </c>
      <c r="F72" s="67">
        <f>SUMIFS('Population ratios'!$D$7:$D$2010,'Population ratios'!$B$7:$B$2010,'Ratio mapping'!F$5,'Population ratios'!$C$7:$C$2010,'Ratio mapping'!$A72)/SUMIFS('Population ratios'!$D$7:$D$2010,'Population ratios'!$C$7:$C$2010,'Ratio mapping'!$A72)</f>
        <v>0</v>
      </c>
      <c r="G72" s="67">
        <f>SUMIFS('Population ratios'!$D$7:$D$2010,'Population ratios'!$B$7:$B$2010,'Ratio mapping'!G$5,'Population ratios'!$C$7:$C$2010,'Ratio mapping'!$A72)/SUMIFS('Population ratios'!$D$7:$D$2010,'Population ratios'!$C$7:$C$2010,'Ratio mapping'!$A72)</f>
        <v>0</v>
      </c>
      <c r="H72" s="67">
        <f>SUMIFS('Population ratios'!$D$7:$D$2010,'Population ratios'!$B$7:$B$2010,'Ratio mapping'!H$5,'Population ratios'!$C$7:$C$2010,'Ratio mapping'!$A72)/SUMIFS('Population ratios'!$D$7:$D$2010,'Population ratios'!$C$7:$C$2010,'Ratio mapping'!$A72)</f>
        <v>0</v>
      </c>
      <c r="I72" s="67">
        <f>SUMIFS('Population ratios'!$D$7:$D$2010,'Population ratios'!$B$7:$B$2010,'Ratio mapping'!I$5,'Population ratios'!$C$7:$C$2010,'Ratio mapping'!$A72)/SUMIFS('Population ratios'!$D$7:$D$2010,'Population ratios'!$C$7:$C$2010,'Ratio mapping'!$A72)</f>
        <v>0</v>
      </c>
      <c r="J72" s="67">
        <f>SUMIFS('Population ratios'!$D$7:$D$2010,'Population ratios'!$B$7:$B$2010,'Ratio mapping'!J$5,'Population ratios'!$C$7:$C$2010,'Ratio mapping'!$A72)/SUMIFS('Population ratios'!$D$7:$D$2010,'Population ratios'!$C$7:$C$2010,'Ratio mapping'!$A72)</f>
        <v>0</v>
      </c>
      <c r="K72" s="67">
        <f>SUMIFS('Population ratios'!$D$7:$D$2010,'Population ratios'!$B$7:$B$2010,'Ratio mapping'!K$5,'Population ratios'!$C$7:$C$2010,'Ratio mapping'!$A72)/SUMIFS('Population ratios'!$D$7:$D$2010,'Population ratios'!$C$7:$C$2010,'Ratio mapping'!$A72)</f>
        <v>0</v>
      </c>
      <c r="L72" s="67">
        <f>SUMIFS('Population ratios'!$D$7:$D$2010,'Population ratios'!$B$7:$B$2010,'Ratio mapping'!L$5,'Population ratios'!$C$7:$C$2010,'Ratio mapping'!$A72)/SUMIFS('Population ratios'!$D$7:$D$2010,'Population ratios'!$C$7:$C$2010,'Ratio mapping'!$A72)</f>
        <v>0</v>
      </c>
      <c r="M72" s="67">
        <f>SUMIFS('Population ratios'!$D$7:$D$2010,'Population ratios'!$B$7:$B$2010,'Ratio mapping'!M$5,'Population ratios'!$C$7:$C$2010,'Ratio mapping'!$A72)/SUMIFS('Population ratios'!$D$7:$D$2010,'Population ratios'!$C$7:$C$2010,'Ratio mapping'!$A72)</f>
        <v>0</v>
      </c>
      <c r="N72" s="67">
        <f>SUMIFS('Population ratios'!$D$7:$D$2010,'Population ratios'!$B$7:$B$2010,'Ratio mapping'!N$5,'Population ratios'!$C$7:$C$2010,'Ratio mapping'!$A72)/SUMIFS('Population ratios'!$D$7:$D$2010,'Population ratios'!$C$7:$C$2010,'Ratio mapping'!$A72)</f>
        <v>0</v>
      </c>
      <c r="O72" s="67">
        <f>SUMIFS('Population ratios'!$D$7:$D$2010,'Population ratios'!$B$7:$B$2010,'Ratio mapping'!O$5,'Population ratios'!$C$7:$C$2010,'Ratio mapping'!$A72)/SUMIFS('Population ratios'!$D$7:$D$2010,'Population ratios'!$C$7:$C$2010,'Ratio mapping'!$A72)</f>
        <v>0</v>
      </c>
      <c r="P72" s="67">
        <f>SUMIFS('Population ratios'!$D$7:$D$2010,'Population ratios'!$B$7:$B$2010,'Ratio mapping'!P$5,'Population ratios'!$C$7:$C$2010,'Ratio mapping'!$A72)/SUMIFS('Population ratios'!$D$7:$D$2010,'Population ratios'!$C$7:$C$2010,'Ratio mapping'!$A72)</f>
        <v>0</v>
      </c>
      <c r="Q72" s="67">
        <f>SUMIFS('Population ratios'!$D$7:$D$2010,'Population ratios'!$B$7:$B$2010,'Ratio mapping'!Q$5,'Population ratios'!$C$7:$C$2010,'Ratio mapping'!$A72)/SUMIFS('Population ratios'!$D$7:$D$2010,'Population ratios'!$C$7:$C$2010,'Ratio mapping'!$A72)</f>
        <v>1</v>
      </c>
      <c r="R72" s="67">
        <f>SUMIFS('Population ratios'!$D$7:$D$2010,'Population ratios'!$B$7:$B$2010,'Ratio mapping'!R$5,'Population ratios'!$C$7:$C$2010,'Ratio mapping'!$A72)/SUMIFS('Population ratios'!$D$7:$D$2010,'Population ratios'!$C$7:$C$2010,'Ratio mapping'!$A72)</f>
        <v>0</v>
      </c>
      <c r="S72" s="67">
        <f>SUMIFS('Population ratios'!$D$7:$D$2010,'Population ratios'!$B$7:$B$2010,'Ratio mapping'!S$5,'Population ratios'!$C$7:$C$2010,'Ratio mapping'!$A72)/SUMIFS('Population ratios'!$D$7:$D$2010,'Population ratios'!$C$7:$C$2010,'Ratio mapping'!$A72)</f>
        <v>0</v>
      </c>
      <c r="T72" s="67">
        <f>SUMIFS('Population ratios'!$D$7:$D$2010,'Population ratios'!$B$7:$B$2010,'Ratio mapping'!T$5,'Population ratios'!$C$7:$C$2010,'Ratio mapping'!$A72)/SUMIFS('Population ratios'!$D$7:$D$2010,'Population ratios'!$C$7:$C$2010,'Ratio mapping'!$A72)</f>
        <v>0</v>
      </c>
      <c r="U72" s="67">
        <f>SUMIFS('Population ratios'!$D$7:$D$2010,'Population ratios'!$B$7:$B$2010,'Ratio mapping'!U$5,'Population ratios'!$C$7:$C$2010,'Ratio mapping'!$A72)/SUMIFS('Population ratios'!$D$7:$D$2010,'Population ratios'!$C$7:$C$2010,'Ratio mapping'!$A72)</f>
        <v>0</v>
      </c>
      <c r="V72" s="67">
        <f>SUMIFS('Population ratios'!$D$7:$D$2010,'Population ratios'!$B$7:$B$2010,'Ratio mapping'!V$5,'Population ratios'!$C$7:$C$2010,'Ratio mapping'!$A72)/SUMIFS('Population ratios'!$D$7:$D$2010,'Population ratios'!$C$7:$C$2010,'Ratio mapping'!$A72)</f>
        <v>0</v>
      </c>
      <c r="W72" s="67">
        <f>SUMIFS('Population ratios'!$D$7:$D$2010,'Population ratios'!$B$7:$B$2010,'Ratio mapping'!W$5,'Population ratios'!$C$7:$C$2010,'Ratio mapping'!$A72)/SUMIFS('Population ratios'!$D$7:$D$2010,'Population ratios'!$C$7:$C$2010,'Ratio mapping'!$A72)</f>
        <v>0</v>
      </c>
      <c r="X72" s="67">
        <f>SUMIFS('Population ratios'!$D$7:$D$2010,'Population ratios'!$B$7:$B$2010,'Ratio mapping'!X$5,'Population ratios'!$C$7:$C$2010,'Ratio mapping'!$A72)/SUMIFS('Population ratios'!$D$7:$D$2010,'Population ratios'!$C$7:$C$2010,'Ratio mapping'!$A72)</f>
        <v>0</v>
      </c>
      <c r="Y72" s="67">
        <f>SUMIFS('Population ratios'!$D$7:$D$2010,'Population ratios'!$B$7:$B$2010,'Ratio mapping'!Y$5,'Population ratios'!$C$7:$C$2010,'Ratio mapping'!$A72)/SUMIFS('Population ratios'!$D$7:$D$2010,'Population ratios'!$C$7:$C$2010,'Ratio mapping'!$A72)</f>
        <v>0</v>
      </c>
      <c r="Z72" s="67">
        <f>SUMIFS('Population ratios'!$D$7:$D$2010,'Population ratios'!$B$7:$B$2010,'Ratio mapping'!Z$5,'Population ratios'!$C$7:$C$2010,'Ratio mapping'!$A72)/SUMIFS('Population ratios'!$D$7:$D$2010,'Population ratios'!$C$7:$C$2010,'Ratio mapping'!$A72)</f>
        <v>0</v>
      </c>
      <c r="AA72" s="67">
        <f>SUMIFS('Population ratios'!$D$7:$D$2010,'Population ratios'!$B$7:$B$2010,'Ratio mapping'!AA$5,'Population ratios'!$C$7:$C$2010,'Ratio mapping'!$A72)/SUMIFS('Population ratios'!$D$7:$D$2010,'Population ratios'!$C$7:$C$2010,'Ratio mapping'!$A72)</f>
        <v>0</v>
      </c>
      <c r="AB72" s="67">
        <f>SUMIFS('Population ratios'!$D$7:$D$2010,'Population ratios'!$B$7:$B$2010,'Ratio mapping'!AB$5,'Population ratios'!$C$7:$C$2010,'Ratio mapping'!$A72)/SUMIFS('Population ratios'!$D$7:$D$2010,'Population ratios'!$C$7:$C$2010,'Ratio mapping'!$A72)</f>
        <v>0</v>
      </c>
      <c r="AC72" s="67">
        <f>SUMIFS('Population ratios'!$D$7:$D$2010,'Population ratios'!$B$7:$B$2010,'Ratio mapping'!AC$5,'Population ratios'!$C$7:$C$2010,'Ratio mapping'!$A72)/SUMIFS('Population ratios'!$D$7:$D$2010,'Population ratios'!$C$7:$C$2010,'Ratio mapping'!$A72)</f>
        <v>0</v>
      </c>
      <c r="AD72" s="67">
        <f>SUMIFS('Population ratios'!$D$7:$D$2010,'Population ratios'!$B$7:$B$2010,'Ratio mapping'!AD$5,'Population ratios'!$C$7:$C$2010,'Ratio mapping'!$A72)/SUMIFS('Population ratios'!$D$7:$D$2010,'Population ratios'!$C$7:$C$2010,'Ratio mapping'!$A72)</f>
        <v>0</v>
      </c>
      <c r="AE72" s="67">
        <f>SUMIFS('Population ratios'!$D$7:$D$2010,'Population ratios'!$B$7:$B$2010,'Ratio mapping'!AE$5,'Population ratios'!$C$7:$C$2010,'Ratio mapping'!$A72)/SUMIFS('Population ratios'!$D$7:$D$2010,'Population ratios'!$C$7:$C$2010,'Ratio mapping'!$A72)</f>
        <v>0</v>
      </c>
    </row>
    <row r="74" spans="1:31" x14ac:dyDescent="0.25">
      <c r="A74" s="15">
        <v>2023</v>
      </c>
    </row>
    <row r="75" spans="1:31" x14ac:dyDescent="0.25">
      <c r="A75" s="69" t="s">
        <v>2106</v>
      </c>
      <c r="B75" s="69">
        <f>SUMIFS('Population ratios'!$E$7:$E$2010,'Population ratios'!$B$7:$B$2010,'Ratio mapping'!B$5,'Population ratios'!$C$7:$C$2010,'Ratio mapping'!$A75)/SUMIFS('Population ratios'!$E$7:$E$2010,'Population ratios'!$C$7:$C$2010,'Ratio mapping'!$A75)</f>
        <v>0</v>
      </c>
      <c r="C75" s="69">
        <f>SUMIFS('Population ratios'!$E$7:$E$2010,'Population ratios'!$B$7:$B$2010,'Ratio mapping'!C$5,'Population ratios'!$C$7:$C$2010,'Ratio mapping'!$A75)/SUMIFS('Population ratios'!$E$7:$E$2010,'Population ratios'!$C$7:$C$2010,'Ratio mapping'!$A75)</f>
        <v>0</v>
      </c>
      <c r="D75" s="69">
        <f>SUMIFS('Population ratios'!$E$7:$E$2010,'Population ratios'!$B$7:$B$2010,'Ratio mapping'!D$5,'Population ratios'!$C$7:$C$2010,'Ratio mapping'!$A75)/SUMIFS('Population ratios'!$E$7:$E$2010,'Population ratios'!$C$7:$C$2010,'Ratio mapping'!$A75)</f>
        <v>0</v>
      </c>
      <c r="E75" s="69">
        <f>SUMIFS('Population ratios'!$E$7:$E$2010,'Population ratios'!$B$7:$B$2010,'Ratio mapping'!E$5,'Population ratios'!$C$7:$C$2010,'Ratio mapping'!$A75)/SUMIFS('Population ratios'!$E$7:$E$2010,'Population ratios'!$C$7:$C$2010,'Ratio mapping'!$A75)</f>
        <v>0</v>
      </c>
      <c r="F75" s="69">
        <f>SUMIFS('Population ratios'!$E$7:$E$2010,'Population ratios'!$B$7:$B$2010,'Ratio mapping'!F$5,'Population ratios'!$C$7:$C$2010,'Ratio mapping'!$A75)/SUMIFS('Population ratios'!$E$7:$E$2010,'Population ratios'!$C$7:$C$2010,'Ratio mapping'!$A75)</f>
        <v>0</v>
      </c>
      <c r="G75" s="69">
        <f>SUMIFS('Population ratios'!$E$7:$E$2010,'Population ratios'!$B$7:$B$2010,'Ratio mapping'!G$5,'Population ratios'!$C$7:$C$2010,'Ratio mapping'!$A75)/SUMIFS('Population ratios'!$E$7:$E$2010,'Population ratios'!$C$7:$C$2010,'Ratio mapping'!$A75)</f>
        <v>0</v>
      </c>
      <c r="H75" s="69">
        <f>SUMIFS('Population ratios'!$E$7:$E$2010,'Population ratios'!$B$7:$B$2010,'Ratio mapping'!H$5,'Population ratios'!$C$7:$C$2010,'Ratio mapping'!$A75)/SUMIFS('Population ratios'!$E$7:$E$2010,'Population ratios'!$C$7:$C$2010,'Ratio mapping'!$A75)</f>
        <v>0</v>
      </c>
      <c r="I75" s="69">
        <f>SUMIFS('Population ratios'!$E$7:$E$2010,'Population ratios'!$B$7:$B$2010,'Ratio mapping'!I$5,'Population ratios'!$C$7:$C$2010,'Ratio mapping'!$A75)/SUMIFS('Population ratios'!$E$7:$E$2010,'Population ratios'!$C$7:$C$2010,'Ratio mapping'!$A75)</f>
        <v>1</v>
      </c>
      <c r="J75" s="69">
        <f>SUMIFS('Population ratios'!$E$7:$E$2010,'Population ratios'!$B$7:$B$2010,'Ratio mapping'!J$5,'Population ratios'!$C$7:$C$2010,'Ratio mapping'!$A75)/SUMIFS('Population ratios'!$E$7:$E$2010,'Population ratios'!$C$7:$C$2010,'Ratio mapping'!$A75)</f>
        <v>0</v>
      </c>
      <c r="K75" s="69">
        <f>SUMIFS('Population ratios'!$E$7:$E$2010,'Population ratios'!$B$7:$B$2010,'Ratio mapping'!K$5,'Population ratios'!$C$7:$C$2010,'Ratio mapping'!$A75)/SUMIFS('Population ratios'!$E$7:$E$2010,'Population ratios'!$C$7:$C$2010,'Ratio mapping'!$A75)</f>
        <v>0</v>
      </c>
      <c r="L75" s="69">
        <f>SUMIFS('Population ratios'!$E$7:$E$2010,'Population ratios'!$B$7:$B$2010,'Ratio mapping'!L$5,'Population ratios'!$C$7:$C$2010,'Ratio mapping'!$A75)/SUMIFS('Population ratios'!$E$7:$E$2010,'Population ratios'!$C$7:$C$2010,'Ratio mapping'!$A75)</f>
        <v>0</v>
      </c>
      <c r="M75" s="69">
        <f>SUMIFS('Population ratios'!$E$7:$E$2010,'Population ratios'!$B$7:$B$2010,'Ratio mapping'!M$5,'Population ratios'!$C$7:$C$2010,'Ratio mapping'!$A75)/SUMIFS('Population ratios'!$E$7:$E$2010,'Population ratios'!$C$7:$C$2010,'Ratio mapping'!$A75)</f>
        <v>0</v>
      </c>
      <c r="N75" s="69">
        <f>SUMIFS('Population ratios'!$E$7:$E$2010,'Population ratios'!$B$7:$B$2010,'Ratio mapping'!N$5,'Population ratios'!$C$7:$C$2010,'Ratio mapping'!$A75)/SUMIFS('Population ratios'!$E$7:$E$2010,'Population ratios'!$C$7:$C$2010,'Ratio mapping'!$A75)</f>
        <v>0</v>
      </c>
      <c r="O75" s="69">
        <f>SUMIFS('Population ratios'!$E$7:$E$2010,'Population ratios'!$B$7:$B$2010,'Ratio mapping'!O$5,'Population ratios'!$C$7:$C$2010,'Ratio mapping'!$A75)/SUMIFS('Population ratios'!$E$7:$E$2010,'Population ratios'!$C$7:$C$2010,'Ratio mapping'!$A75)</f>
        <v>0</v>
      </c>
      <c r="P75" s="69">
        <f>SUMIFS('Population ratios'!$E$7:$E$2010,'Population ratios'!$B$7:$B$2010,'Ratio mapping'!P$5,'Population ratios'!$C$7:$C$2010,'Ratio mapping'!$A75)/SUMIFS('Population ratios'!$E$7:$E$2010,'Population ratios'!$C$7:$C$2010,'Ratio mapping'!$A75)</f>
        <v>0</v>
      </c>
      <c r="Q75" s="69">
        <f>SUMIFS('Population ratios'!$E$7:$E$2010,'Population ratios'!$B$7:$B$2010,'Ratio mapping'!Q$5,'Population ratios'!$C$7:$C$2010,'Ratio mapping'!$A75)/SUMIFS('Population ratios'!$E$7:$E$2010,'Population ratios'!$C$7:$C$2010,'Ratio mapping'!$A75)</f>
        <v>0</v>
      </c>
      <c r="R75" s="69">
        <f>SUMIFS('Population ratios'!$E$7:$E$2010,'Population ratios'!$B$7:$B$2010,'Ratio mapping'!R$5,'Population ratios'!$C$7:$C$2010,'Ratio mapping'!$A75)/SUMIFS('Population ratios'!$E$7:$E$2010,'Population ratios'!$C$7:$C$2010,'Ratio mapping'!$A75)</f>
        <v>0</v>
      </c>
      <c r="S75" s="69">
        <f>SUMIFS('Population ratios'!$E$7:$E$2010,'Population ratios'!$B$7:$B$2010,'Ratio mapping'!S$5,'Population ratios'!$C$7:$C$2010,'Ratio mapping'!$A75)/SUMIFS('Population ratios'!$E$7:$E$2010,'Population ratios'!$C$7:$C$2010,'Ratio mapping'!$A75)</f>
        <v>0</v>
      </c>
      <c r="T75" s="69">
        <f>SUMIFS('Population ratios'!$E$7:$E$2010,'Population ratios'!$B$7:$B$2010,'Ratio mapping'!T$5,'Population ratios'!$C$7:$C$2010,'Ratio mapping'!$A75)/SUMIFS('Population ratios'!$E$7:$E$2010,'Population ratios'!$C$7:$C$2010,'Ratio mapping'!$A75)</f>
        <v>0</v>
      </c>
      <c r="U75" s="69">
        <f>SUMIFS('Population ratios'!$E$7:$E$2010,'Population ratios'!$B$7:$B$2010,'Ratio mapping'!U$5,'Population ratios'!$C$7:$C$2010,'Ratio mapping'!$A75)/SUMIFS('Population ratios'!$E$7:$E$2010,'Population ratios'!$C$7:$C$2010,'Ratio mapping'!$A75)</f>
        <v>0</v>
      </c>
      <c r="V75" s="69">
        <f>SUMIFS('Population ratios'!$E$7:$E$2010,'Population ratios'!$B$7:$B$2010,'Ratio mapping'!V$5,'Population ratios'!$C$7:$C$2010,'Ratio mapping'!$A75)/SUMIFS('Population ratios'!$E$7:$E$2010,'Population ratios'!$C$7:$C$2010,'Ratio mapping'!$A75)</f>
        <v>0</v>
      </c>
      <c r="W75" s="69">
        <f>SUMIFS('Population ratios'!$E$7:$E$2010,'Population ratios'!$B$7:$B$2010,'Ratio mapping'!W$5,'Population ratios'!$C$7:$C$2010,'Ratio mapping'!$A75)/SUMIFS('Population ratios'!$E$7:$E$2010,'Population ratios'!$C$7:$C$2010,'Ratio mapping'!$A75)</f>
        <v>0</v>
      </c>
      <c r="X75" s="69">
        <f>SUMIFS('Population ratios'!$E$7:$E$2010,'Population ratios'!$B$7:$B$2010,'Ratio mapping'!X$5,'Population ratios'!$C$7:$C$2010,'Ratio mapping'!$A75)/SUMIFS('Population ratios'!$E$7:$E$2010,'Population ratios'!$C$7:$C$2010,'Ratio mapping'!$A75)</f>
        <v>0</v>
      </c>
      <c r="Y75" s="69">
        <f>SUMIFS('Population ratios'!$E$7:$E$2010,'Population ratios'!$B$7:$B$2010,'Ratio mapping'!Y$5,'Population ratios'!$C$7:$C$2010,'Ratio mapping'!$A75)/SUMIFS('Population ratios'!$E$7:$E$2010,'Population ratios'!$C$7:$C$2010,'Ratio mapping'!$A75)</f>
        <v>0</v>
      </c>
      <c r="Z75" s="69">
        <f>SUMIFS('Population ratios'!$E$7:$E$2010,'Population ratios'!$B$7:$B$2010,'Ratio mapping'!Z$5,'Population ratios'!$C$7:$C$2010,'Ratio mapping'!$A75)/SUMIFS('Population ratios'!$E$7:$E$2010,'Population ratios'!$C$7:$C$2010,'Ratio mapping'!$A75)</f>
        <v>0</v>
      </c>
      <c r="AA75" s="69">
        <f>SUMIFS('Population ratios'!$E$7:$E$2010,'Population ratios'!$B$7:$B$2010,'Ratio mapping'!AA$5,'Population ratios'!$C$7:$C$2010,'Ratio mapping'!$A75)/SUMIFS('Population ratios'!$E$7:$E$2010,'Population ratios'!$C$7:$C$2010,'Ratio mapping'!$A75)</f>
        <v>0</v>
      </c>
      <c r="AB75" s="69">
        <f>SUMIFS('Population ratios'!$E$7:$E$2010,'Population ratios'!$B$7:$B$2010,'Ratio mapping'!AB$5,'Population ratios'!$C$7:$C$2010,'Ratio mapping'!$A75)/SUMIFS('Population ratios'!$E$7:$E$2010,'Population ratios'!$C$7:$C$2010,'Ratio mapping'!$A75)</f>
        <v>0</v>
      </c>
      <c r="AC75" s="69">
        <f>SUMIFS('Population ratios'!$E$7:$E$2010,'Population ratios'!$B$7:$B$2010,'Ratio mapping'!AC$5,'Population ratios'!$C$7:$C$2010,'Ratio mapping'!$A75)/SUMIFS('Population ratios'!$E$7:$E$2010,'Population ratios'!$C$7:$C$2010,'Ratio mapping'!$A75)</f>
        <v>0</v>
      </c>
      <c r="AD75" s="69">
        <f>SUMIFS('Population ratios'!$E$7:$E$2010,'Population ratios'!$B$7:$B$2010,'Ratio mapping'!AD$5,'Population ratios'!$C$7:$C$2010,'Ratio mapping'!$A75)/SUMIFS('Population ratios'!$E$7:$E$2010,'Population ratios'!$C$7:$C$2010,'Ratio mapping'!$A75)</f>
        <v>0</v>
      </c>
      <c r="AE75" s="69">
        <f>SUMIFS('Population ratios'!$E$7:$E$2010,'Population ratios'!$B$7:$B$2010,'Ratio mapping'!AE$5,'Population ratios'!$C$7:$C$2010,'Ratio mapping'!$A75)/SUMIFS('Population ratios'!$E$7:$E$2010,'Population ratios'!$C$7:$C$2010,'Ratio mapping'!$A75)</f>
        <v>0</v>
      </c>
    </row>
    <row r="76" spans="1:31" x14ac:dyDescent="0.25">
      <c r="A76" s="69" t="s">
        <v>2055</v>
      </c>
      <c r="B76" s="69">
        <f>SUMIFS('Population ratios'!$E$7:$E$2010,'Population ratios'!$B$7:$B$2010,'Ratio mapping'!B$5,'Population ratios'!$C$7:$C$2010,'Ratio mapping'!$A76)/SUMIFS('Population ratios'!$E$7:$E$2010,'Population ratios'!$C$7:$C$2010,'Ratio mapping'!$A76)</f>
        <v>0</v>
      </c>
      <c r="C76" s="69">
        <f>SUMIFS('Population ratios'!$E$7:$E$2010,'Population ratios'!$B$7:$B$2010,'Ratio mapping'!C$5,'Population ratios'!$C$7:$C$2010,'Ratio mapping'!$A76)/SUMIFS('Population ratios'!$E$7:$E$2010,'Population ratios'!$C$7:$C$2010,'Ratio mapping'!$A76)</f>
        <v>0</v>
      </c>
      <c r="D76" s="69">
        <f>SUMIFS('Population ratios'!$E$7:$E$2010,'Population ratios'!$B$7:$B$2010,'Ratio mapping'!D$5,'Population ratios'!$C$7:$C$2010,'Ratio mapping'!$A76)/SUMIFS('Population ratios'!$E$7:$E$2010,'Population ratios'!$C$7:$C$2010,'Ratio mapping'!$A76)</f>
        <v>0</v>
      </c>
      <c r="E76" s="69">
        <f>SUMIFS('Population ratios'!$E$7:$E$2010,'Population ratios'!$B$7:$B$2010,'Ratio mapping'!E$5,'Population ratios'!$C$7:$C$2010,'Ratio mapping'!$A76)/SUMIFS('Population ratios'!$E$7:$E$2010,'Population ratios'!$C$7:$C$2010,'Ratio mapping'!$A76)</f>
        <v>0</v>
      </c>
      <c r="F76" s="69">
        <f>SUMIFS('Population ratios'!$E$7:$E$2010,'Population ratios'!$B$7:$B$2010,'Ratio mapping'!F$5,'Population ratios'!$C$7:$C$2010,'Ratio mapping'!$A76)/SUMIFS('Population ratios'!$E$7:$E$2010,'Population ratios'!$C$7:$C$2010,'Ratio mapping'!$A76)</f>
        <v>4.8447819632984099E-2</v>
      </c>
      <c r="G76" s="69">
        <f>SUMIFS('Population ratios'!$E$7:$E$2010,'Population ratios'!$B$7:$B$2010,'Ratio mapping'!G$5,'Population ratios'!$C$7:$C$2010,'Ratio mapping'!$A76)/SUMIFS('Population ratios'!$E$7:$E$2010,'Population ratios'!$C$7:$C$2010,'Ratio mapping'!$A76)</f>
        <v>0</v>
      </c>
      <c r="H76" s="69">
        <f>SUMIFS('Population ratios'!$E$7:$E$2010,'Population ratios'!$B$7:$B$2010,'Ratio mapping'!H$5,'Population ratios'!$C$7:$C$2010,'Ratio mapping'!$A76)/SUMIFS('Population ratios'!$E$7:$E$2010,'Population ratios'!$C$7:$C$2010,'Ratio mapping'!$A76)</f>
        <v>0</v>
      </c>
      <c r="I76" s="69">
        <f>SUMIFS('Population ratios'!$E$7:$E$2010,'Population ratios'!$B$7:$B$2010,'Ratio mapping'!I$5,'Population ratios'!$C$7:$C$2010,'Ratio mapping'!$A76)/SUMIFS('Population ratios'!$E$7:$E$2010,'Population ratios'!$C$7:$C$2010,'Ratio mapping'!$A76)</f>
        <v>0</v>
      </c>
      <c r="J76" s="69">
        <f>SUMIFS('Population ratios'!$E$7:$E$2010,'Population ratios'!$B$7:$B$2010,'Ratio mapping'!J$5,'Population ratios'!$C$7:$C$2010,'Ratio mapping'!$A76)/SUMIFS('Population ratios'!$E$7:$E$2010,'Population ratios'!$C$7:$C$2010,'Ratio mapping'!$A76)</f>
        <v>0</v>
      </c>
      <c r="K76" s="69">
        <f>SUMIFS('Population ratios'!$E$7:$E$2010,'Population ratios'!$B$7:$B$2010,'Ratio mapping'!K$5,'Population ratios'!$C$7:$C$2010,'Ratio mapping'!$A76)/SUMIFS('Population ratios'!$E$7:$E$2010,'Population ratios'!$C$7:$C$2010,'Ratio mapping'!$A76)</f>
        <v>0</v>
      </c>
      <c r="L76" s="69">
        <f>SUMIFS('Population ratios'!$E$7:$E$2010,'Population ratios'!$B$7:$B$2010,'Ratio mapping'!L$5,'Population ratios'!$C$7:$C$2010,'Ratio mapping'!$A76)/SUMIFS('Population ratios'!$E$7:$E$2010,'Population ratios'!$C$7:$C$2010,'Ratio mapping'!$A76)</f>
        <v>0</v>
      </c>
      <c r="M76" s="69">
        <f>SUMIFS('Population ratios'!$E$7:$E$2010,'Population ratios'!$B$7:$B$2010,'Ratio mapping'!M$5,'Population ratios'!$C$7:$C$2010,'Ratio mapping'!$A76)/SUMIFS('Population ratios'!$E$7:$E$2010,'Population ratios'!$C$7:$C$2010,'Ratio mapping'!$A76)</f>
        <v>0</v>
      </c>
      <c r="N76" s="69">
        <f>SUMIFS('Population ratios'!$E$7:$E$2010,'Population ratios'!$B$7:$B$2010,'Ratio mapping'!N$5,'Population ratios'!$C$7:$C$2010,'Ratio mapping'!$A76)/SUMIFS('Population ratios'!$E$7:$E$2010,'Population ratios'!$C$7:$C$2010,'Ratio mapping'!$A76)</f>
        <v>0</v>
      </c>
      <c r="O76" s="69">
        <f>SUMIFS('Population ratios'!$E$7:$E$2010,'Population ratios'!$B$7:$B$2010,'Ratio mapping'!O$5,'Population ratios'!$C$7:$C$2010,'Ratio mapping'!$A76)/SUMIFS('Population ratios'!$E$7:$E$2010,'Population ratios'!$C$7:$C$2010,'Ratio mapping'!$A76)</f>
        <v>0</v>
      </c>
      <c r="P76" s="69">
        <f>SUMIFS('Population ratios'!$E$7:$E$2010,'Population ratios'!$B$7:$B$2010,'Ratio mapping'!P$5,'Population ratios'!$C$7:$C$2010,'Ratio mapping'!$A76)/SUMIFS('Population ratios'!$E$7:$E$2010,'Population ratios'!$C$7:$C$2010,'Ratio mapping'!$A76)</f>
        <v>0</v>
      </c>
      <c r="Q76" s="69">
        <f>SUMIFS('Population ratios'!$E$7:$E$2010,'Population ratios'!$B$7:$B$2010,'Ratio mapping'!Q$5,'Population ratios'!$C$7:$C$2010,'Ratio mapping'!$A76)/SUMIFS('Population ratios'!$E$7:$E$2010,'Population ratios'!$C$7:$C$2010,'Ratio mapping'!$A76)</f>
        <v>0</v>
      </c>
      <c r="R76" s="69">
        <f>SUMIFS('Population ratios'!$E$7:$E$2010,'Population ratios'!$B$7:$B$2010,'Ratio mapping'!R$5,'Population ratios'!$C$7:$C$2010,'Ratio mapping'!$A76)/SUMIFS('Population ratios'!$E$7:$E$2010,'Population ratios'!$C$7:$C$2010,'Ratio mapping'!$A76)</f>
        <v>0</v>
      </c>
      <c r="S76" s="69">
        <f>SUMIFS('Population ratios'!$E$7:$E$2010,'Population ratios'!$B$7:$B$2010,'Ratio mapping'!S$5,'Population ratios'!$C$7:$C$2010,'Ratio mapping'!$A76)/SUMIFS('Population ratios'!$E$7:$E$2010,'Population ratios'!$C$7:$C$2010,'Ratio mapping'!$A76)</f>
        <v>0</v>
      </c>
      <c r="T76" s="69">
        <f>SUMIFS('Population ratios'!$E$7:$E$2010,'Population ratios'!$B$7:$B$2010,'Ratio mapping'!T$5,'Population ratios'!$C$7:$C$2010,'Ratio mapping'!$A76)/SUMIFS('Population ratios'!$E$7:$E$2010,'Population ratios'!$C$7:$C$2010,'Ratio mapping'!$A76)</f>
        <v>0</v>
      </c>
      <c r="U76" s="69">
        <f>SUMIFS('Population ratios'!$E$7:$E$2010,'Population ratios'!$B$7:$B$2010,'Ratio mapping'!U$5,'Population ratios'!$C$7:$C$2010,'Ratio mapping'!$A76)/SUMIFS('Population ratios'!$E$7:$E$2010,'Population ratios'!$C$7:$C$2010,'Ratio mapping'!$A76)</f>
        <v>0</v>
      </c>
      <c r="V76" s="69">
        <f>SUMIFS('Population ratios'!$E$7:$E$2010,'Population ratios'!$B$7:$B$2010,'Ratio mapping'!V$5,'Population ratios'!$C$7:$C$2010,'Ratio mapping'!$A76)/SUMIFS('Population ratios'!$E$7:$E$2010,'Population ratios'!$C$7:$C$2010,'Ratio mapping'!$A76)</f>
        <v>0</v>
      </c>
      <c r="W76" s="69">
        <f>SUMIFS('Population ratios'!$E$7:$E$2010,'Population ratios'!$B$7:$B$2010,'Ratio mapping'!W$5,'Population ratios'!$C$7:$C$2010,'Ratio mapping'!$A76)/SUMIFS('Population ratios'!$E$7:$E$2010,'Population ratios'!$C$7:$C$2010,'Ratio mapping'!$A76)</f>
        <v>0</v>
      </c>
      <c r="X76" s="69">
        <f>SUMIFS('Population ratios'!$E$7:$E$2010,'Population ratios'!$B$7:$B$2010,'Ratio mapping'!X$5,'Population ratios'!$C$7:$C$2010,'Ratio mapping'!$A76)/SUMIFS('Population ratios'!$E$7:$E$2010,'Population ratios'!$C$7:$C$2010,'Ratio mapping'!$A76)</f>
        <v>0</v>
      </c>
      <c r="Y76" s="69">
        <f>SUMIFS('Population ratios'!$E$7:$E$2010,'Population ratios'!$B$7:$B$2010,'Ratio mapping'!Y$5,'Population ratios'!$C$7:$C$2010,'Ratio mapping'!$A76)/SUMIFS('Population ratios'!$E$7:$E$2010,'Population ratios'!$C$7:$C$2010,'Ratio mapping'!$A76)</f>
        <v>0</v>
      </c>
      <c r="Z76" s="69">
        <f>SUMIFS('Population ratios'!$E$7:$E$2010,'Population ratios'!$B$7:$B$2010,'Ratio mapping'!Z$5,'Population ratios'!$C$7:$C$2010,'Ratio mapping'!$A76)/SUMIFS('Population ratios'!$E$7:$E$2010,'Population ratios'!$C$7:$C$2010,'Ratio mapping'!$A76)</f>
        <v>0.95148764064281566</v>
      </c>
      <c r="AA76" s="69">
        <f>SUMIFS('Population ratios'!$E$7:$E$2010,'Population ratios'!$B$7:$B$2010,'Ratio mapping'!AA$5,'Population ratios'!$C$7:$C$2010,'Ratio mapping'!$A76)/SUMIFS('Population ratios'!$E$7:$E$2010,'Population ratios'!$C$7:$C$2010,'Ratio mapping'!$A76)</f>
        <v>0</v>
      </c>
      <c r="AB76" s="69">
        <f>SUMIFS('Population ratios'!$E$7:$E$2010,'Population ratios'!$B$7:$B$2010,'Ratio mapping'!AB$5,'Population ratios'!$C$7:$C$2010,'Ratio mapping'!$A76)/SUMIFS('Population ratios'!$E$7:$E$2010,'Population ratios'!$C$7:$C$2010,'Ratio mapping'!$A76)</f>
        <v>0</v>
      </c>
      <c r="AC76" s="69">
        <f>SUMIFS('Population ratios'!$E$7:$E$2010,'Population ratios'!$B$7:$B$2010,'Ratio mapping'!AC$5,'Population ratios'!$C$7:$C$2010,'Ratio mapping'!$A76)/SUMIFS('Population ratios'!$E$7:$E$2010,'Population ratios'!$C$7:$C$2010,'Ratio mapping'!$A76)</f>
        <v>0</v>
      </c>
      <c r="AD76" s="69">
        <f>SUMIFS('Population ratios'!$E$7:$E$2010,'Population ratios'!$B$7:$B$2010,'Ratio mapping'!AD$5,'Population ratios'!$C$7:$C$2010,'Ratio mapping'!$A76)/SUMIFS('Population ratios'!$E$7:$E$2010,'Population ratios'!$C$7:$C$2010,'Ratio mapping'!$A76)</f>
        <v>0</v>
      </c>
      <c r="AE76" s="69">
        <f>SUMIFS('Population ratios'!$E$7:$E$2010,'Population ratios'!$B$7:$B$2010,'Ratio mapping'!AE$5,'Population ratios'!$C$7:$C$2010,'Ratio mapping'!$A76)/SUMIFS('Population ratios'!$E$7:$E$2010,'Population ratios'!$C$7:$C$2010,'Ratio mapping'!$A76)</f>
        <v>6.453972420024525E-5</v>
      </c>
    </row>
    <row r="77" spans="1:31" x14ac:dyDescent="0.25">
      <c r="A77" s="69" t="s">
        <v>2099</v>
      </c>
      <c r="B77" s="69">
        <f>SUMIFS('Population ratios'!$E$7:$E$2010,'Population ratios'!$B$7:$B$2010,'Ratio mapping'!B$5,'Population ratios'!$C$7:$C$2010,'Ratio mapping'!$A77)/SUMIFS('Population ratios'!$E$7:$E$2010,'Population ratios'!$C$7:$C$2010,'Ratio mapping'!$A77)</f>
        <v>0</v>
      </c>
      <c r="C77" s="69">
        <f>SUMIFS('Population ratios'!$E$7:$E$2010,'Population ratios'!$B$7:$B$2010,'Ratio mapping'!C$5,'Population ratios'!$C$7:$C$2010,'Ratio mapping'!$A77)/SUMIFS('Population ratios'!$E$7:$E$2010,'Population ratios'!$C$7:$C$2010,'Ratio mapping'!$A77)</f>
        <v>0</v>
      </c>
      <c r="D77" s="69">
        <f>SUMIFS('Population ratios'!$E$7:$E$2010,'Population ratios'!$B$7:$B$2010,'Ratio mapping'!D$5,'Population ratios'!$C$7:$C$2010,'Ratio mapping'!$A77)/SUMIFS('Population ratios'!$E$7:$E$2010,'Population ratios'!$C$7:$C$2010,'Ratio mapping'!$A77)</f>
        <v>0.79960119641076766</v>
      </c>
      <c r="E77" s="69">
        <f>SUMIFS('Population ratios'!$E$7:$E$2010,'Population ratios'!$B$7:$B$2010,'Ratio mapping'!E$5,'Population ratios'!$C$7:$C$2010,'Ratio mapping'!$A77)/SUMIFS('Population ratios'!$E$7:$E$2010,'Population ratios'!$C$7:$C$2010,'Ratio mapping'!$A77)</f>
        <v>0</v>
      </c>
      <c r="F77" s="69">
        <f>SUMIFS('Population ratios'!$E$7:$E$2010,'Population ratios'!$B$7:$B$2010,'Ratio mapping'!F$5,'Population ratios'!$C$7:$C$2010,'Ratio mapping'!$A77)/SUMIFS('Population ratios'!$E$7:$E$2010,'Population ratios'!$C$7:$C$2010,'Ratio mapping'!$A77)</f>
        <v>0</v>
      </c>
      <c r="G77" s="69">
        <f>SUMIFS('Population ratios'!$E$7:$E$2010,'Population ratios'!$B$7:$B$2010,'Ratio mapping'!G$5,'Population ratios'!$C$7:$C$2010,'Ratio mapping'!$A77)/SUMIFS('Population ratios'!$E$7:$E$2010,'Population ratios'!$C$7:$C$2010,'Ratio mapping'!$A77)</f>
        <v>0</v>
      </c>
      <c r="H77" s="69">
        <f>SUMIFS('Population ratios'!$E$7:$E$2010,'Population ratios'!$B$7:$B$2010,'Ratio mapping'!H$5,'Population ratios'!$C$7:$C$2010,'Ratio mapping'!$A77)/SUMIFS('Population ratios'!$E$7:$E$2010,'Population ratios'!$C$7:$C$2010,'Ratio mapping'!$A77)</f>
        <v>0</v>
      </c>
      <c r="I77" s="69">
        <f>SUMIFS('Population ratios'!$E$7:$E$2010,'Population ratios'!$B$7:$B$2010,'Ratio mapping'!I$5,'Population ratios'!$C$7:$C$2010,'Ratio mapping'!$A77)/SUMIFS('Population ratios'!$E$7:$E$2010,'Population ratios'!$C$7:$C$2010,'Ratio mapping'!$A77)</f>
        <v>0</v>
      </c>
      <c r="J77" s="69">
        <f>SUMIFS('Population ratios'!$E$7:$E$2010,'Population ratios'!$B$7:$B$2010,'Ratio mapping'!J$5,'Population ratios'!$C$7:$C$2010,'Ratio mapping'!$A77)/SUMIFS('Population ratios'!$E$7:$E$2010,'Population ratios'!$C$7:$C$2010,'Ratio mapping'!$A77)</f>
        <v>0</v>
      </c>
      <c r="K77" s="69">
        <f>SUMIFS('Population ratios'!$E$7:$E$2010,'Population ratios'!$B$7:$B$2010,'Ratio mapping'!K$5,'Population ratios'!$C$7:$C$2010,'Ratio mapping'!$A77)/SUMIFS('Population ratios'!$E$7:$E$2010,'Population ratios'!$C$7:$C$2010,'Ratio mapping'!$A77)</f>
        <v>0</v>
      </c>
      <c r="L77" s="69">
        <f>SUMIFS('Population ratios'!$E$7:$E$2010,'Population ratios'!$B$7:$B$2010,'Ratio mapping'!L$5,'Population ratios'!$C$7:$C$2010,'Ratio mapping'!$A77)/SUMIFS('Population ratios'!$E$7:$E$2010,'Population ratios'!$C$7:$C$2010,'Ratio mapping'!$A77)</f>
        <v>0</v>
      </c>
      <c r="M77" s="69">
        <f>SUMIFS('Population ratios'!$E$7:$E$2010,'Population ratios'!$B$7:$B$2010,'Ratio mapping'!M$5,'Population ratios'!$C$7:$C$2010,'Ratio mapping'!$A77)/SUMIFS('Population ratios'!$E$7:$E$2010,'Population ratios'!$C$7:$C$2010,'Ratio mapping'!$A77)</f>
        <v>0</v>
      </c>
      <c r="N77" s="69">
        <f>SUMIFS('Population ratios'!$E$7:$E$2010,'Population ratios'!$B$7:$B$2010,'Ratio mapping'!N$5,'Population ratios'!$C$7:$C$2010,'Ratio mapping'!$A77)/SUMIFS('Population ratios'!$E$7:$E$2010,'Population ratios'!$C$7:$C$2010,'Ratio mapping'!$A77)</f>
        <v>0</v>
      </c>
      <c r="O77" s="69">
        <f>SUMIFS('Population ratios'!$E$7:$E$2010,'Population ratios'!$B$7:$B$2010,'Ratio mapping'!O$5,'Population ratios'!$C$7:$C$2010,'Ratio mapping'!$A77)/SUMIFS('Population ratios'!$E$7:$E$2010,'Population ratios'!$C$7:$C$2010,'Ratio mapping'!$A77)</f>
        <v>1.8943170488534396E-2</v>
      </c>
      <c r="P77" s="69">
        <f>SUMIFS('Population ratios'!$E$7:$E$2010,'Population ratios'!$B$7:$B$2010,'Ratio mapping'!P$5,'Population ratios'!$C$7:$C$2010,'Ratio mapping'!$A77)/SUMIFS('Population ratios'!$E$7:$E$2010,'Population ratios'!$C$7:$C$2010,'Ratio mapping'!$A77)</f>
        <v>0</v>
      </c>
      <c r="Q77" s="69">
        <f>SUMIFS('Population ratios'!$E$7:$E$2010,'Population ratios'!$B$7:$B$2010,'Ratio mapping'!Q$5,'Population ratios'!$C$7:$C$2010,'Ratio mapping'!$A77)/SUMIFS('Population ratios'!$E$7:$E$2010,'Population ratios'!$C$7:$C$2010,'Ratio mapping'!$A77)</f>
        <v>0</v>
      </c>
      <c r="R77" s="69">
        <f>SUMIFS('Population ratios'!$E$7:$E$2010,'Population ratios'!$B$7:$B$2010,'Ratio mapping'!R$5,'Population ratios'!$C$7:$C$2010,'Ratio mapping'!$A77)/SUMIFS('Population ratios'!$E$7:$E$2010,'Population ratios'!$C$7:$C$2010,'Ratio mapping'!$A77)</f>
        <v>0</v>
      </c>
      <c r="S77" s="69">
        <f>SUMIFS('Population ratios'!$E$7:$E$2010,'Population ratios'!$B$7:$B$2010,'Ratio mapping'!S$5,'Population ratios'!$C$7:$C$2010,'Ratio mapping'!$A77)/SUMIFS('Population ratios'!$E$7:$E$2010,'Population ratios'!$C$7:$C$2010,'Ratio mapping'!$A77)</f>
        <v>0</v>
      </c>
      <c r="T77" s="69">
        <f>SUMIFS('Population ratios'!$E$7:$E$2010,'Population ratios'!$B$7:$B$2010,'Ratio mapping'!T$5,'Population ratios'!$C$7:$C$2010,'Ratio mapping'!$A77)/SUMIFS('Population ratios'!$E$7:$E$2010,'Population ratios'!$C$7:$C$2010,'Ratio mapping'!$A77)</f>
        <v>0</v>
      </c>
      <c r="U77" s="69">
        <f>SUMIFS('Population ratios'!$E$7:$E$2010,'Population ratios'!$B$7:$B$2010,'Ratio mapping'!U$5,'Population ratios'!$C$7:$C$2010,'Ratio mapping'!$A77)/SUMIFS('Population ratios'!$E$7:$E$2010,'Population ratios'!$C$7:$C$2010,'Ratio mapping'!$A77)</f>
        <v>0</v>
      </c>
      <c r="V77" s="69">
        <f>SUMIFS('Population ratios'!$E$7:$E$2010,'Population ratios'!$B$7:$B$2010,'Ratio mapping'!V$5,'Population ratios'!$C$7:$C$2010,'Ratio mapping'!$A77)/SUMIFS('Population ratios'!$E$7:$E$2010,'Population ratios'!$C$7:$C$2010,'Ratio mapping'!$A77)</f>
        <v>0</v>
      </c>
      <c r="W77" s="69">
        <f>SUMIFS('Population ratios'!$E$7:$E$2010,'Population ratios'!$B$7:$B$2010,'Ratio mapping'!W$5,'Population ratios'!$C$7:$C$2010,'Ratio mapping'!$A77)/SUMIFS('Population ratios'!$E$7:$E$2010,'Population ratios'!$C$7:$C$2010,'Ratio mapping'!$A77)</f>
        <v>0</v>
      </c>
      <c r="X77" s="69">
        <f>SUMIFS('Population ratios'!$E$7:$E$2010,'Population ratios'!$B$7:$B$2010,'Ratio mapping'!X$5,'Population ratios'!$C$7:$C$2010,'Ratio mapping'!$A77)/SUMIFS('Population ratios'!$E$7:$E$2010,'Population ratios'!$C$7:$C$2010,'Ratio mapping'!$A77)</f>
        <v>0</v>
      </c>
      <c r="Y77" s="69">
        <f>SUMIFS('Population ratios'!$E$7:$E$2010,'Population ratios'!$B$7:$B$2010,'Ratio mapping'!Y$5,'Population ratios'!$C$7:$C$2010,'Ratio mapping'!$A77)/SUMIFS('Population ratios'!$E$7:$E$2010,'Population ratios'!$C$7:$C$2010,'Ratio mapping'!$A77)</f>
        <v>0</v>
      </c>
      <c r="Z77" s="69">
        <f>SUMIFS('Population ratios'!$E$7:$E$2010,'Population ratios'!$B$7:$B$2010,'Ratio mapping'!Z$5,'Population ratios'!$C$7:$C$2010,'Ratio mapping'!$A77)/SUMIFS('Population ratios'!$E$7:$E$2010,'Population ratios'!$C$7:$C$2010,'Ratio mapping'!$A77)</f>
        <v>0</v>
      </c>
      <c r="AA77" s="69">
        <f>SUMIFS('Population ratios'!$E$7:$E$2010,'Population ratios'!$B$7:$B$2010,'Ratio mapping'!AA$5,'Population ratios'!$C$7:$C$2010,'Ratio mapping'!$A77)/SUMIFS('Population ratios'!$E$7:$E$2010,'Population ratios'!$C$7:$C$2010,'Ratio mapping'!$A77)</f>
        <v>0</v>
      </c>
      <c r="AB77" s="69">
        <f>SUMIFS('Population ratios'!$E$7:$E$2010,'Population ratios'!$B$7:$B$2010,'Ratio mapping'!AB$5,'Population ratios'!$C$7:$C$2010,'Ratio mapping'!$A77)/SUMIFS('Population ratios'!$E$7:$E$2010,'Population ratios'!$C$7:$C$2010,'Ratio mapping'!$A77)</f>
        <v>0</v>
      </c>
      <c r="AC77" s="69">
        <f>SUMIFS('Population ratios'!$E$7:$E$2010,'Population ratios'!$B$7:$B$2010,'Ratio mapping'!AC$5,'Population ratios'!$C$7:$C$2010,'Ratio mapping'!$A77)/SUMIFS('Population ratios'!$E$7:$E$2010,'Population ratios'!$C$7:$C$2010,'Ratio mapping'!$A77)</f>
        <v>0</v>
      </c>
      <c r="AD77" s="69">
        <f>SUMIFS('Population ratios'!$E$7:$E$2010,'Population ratios'!$B$7:$B$2010,'Ratio mapping'!AD$5,'Population ratios'!$C$7:$C$2010,'Ratio mapping'!$A77)/SUMIFS('Population ratios'!$E$7:$E$2010,'Population ratios'!$C$7:$C$2010,'Ratio mapping'!$A77)</f>
        <v>0.1814556331006979</v>
      </c>
      <c r="AE77" s="69">
        <f>SUMIFS('Population ratios'!$E$7:$E$2010,'Population ratios'!$B$7:$B$2010,'Ratio mapping'!AE$5,'Population ratios'!$C$7:$C$2010,'Ratio mapping'!$A77)/SUMIFS('Population ratios'!$E$7:$E$2010,'Population ratios'!$C$7:$C$2010,'Ratio mapping'!$A77)</f>
        <v>0</v>
      </c>
    </row>
    <row r="78" spans="1:31" x14ac:dyDescent="0.25">
      <c r="A78" s="69" t="s">
        <v>2093</v>
      </c>
      <c r="B78" s="69">
        <f>SUMIFS('Population ratios'!$E$7:$E$2010,'Population ratios'!$B$7:$B$2010,'Ratio mapping'!B$5,'Population ratios'!$C$7:$C$2010,'Ratio mapping'!$A78)/SUMIFS('Population ratios'!$E$7:$E$2010,'Population ratios'!$C$7:$C$2010,'Ratio mapping'!$A78)</f>
        <v>0</v>
      </c>
      <c r="C78" s="69">
        <f>SUMIFS('Population ratios'!$E$7:$E$2010,'Population ratios'!$B$7:$B$2010,'Ratio mapping'!C$5,'Population ratios'!$C$7:$C$2010,'Ratio mapping'!$A78)/SUMIFS('Population ratios'!$E$7:$E$2010,'Population ratios'!$C$7:$C$2010,'Ratio mapping'!$A78)</f>
        <v>0</v>
      </c>
      <c r="D78" s="69">
        <f>SUMIFS('Population ratios'!$E$7:$E$2010,'Population ratios'!$B$7:$B$2010,'Ratio mapping'!D$5,'Population ratios'!$C$7:$C$2010,'Ratio mapping'!$A78)/SUMIFS('Population ratios'!$E$7:$E$2010,'Population ratios'!$C$7:$C$2010,'Ratio mapping'!$A78)</f>
        <v>0</v>
      </c>
      <c r="E78" s="69">
        <f>SUMIFS('Population ratios'!$E$7:$E$2010,'Population ratios'!$B$7:$B$2010,'Ratio mapping'!E$5,'Population ratios'!$C$7:$C$2010,'Ratio mapping'!$A78)/SUMIFS('Population ratios'!$E$7:$E$2010,'Population ratios'!$C$7:$C$2010,'Ratio mapping'!$A78)</f>
        <v>0</v>
      </c>
      <c r="F78" s="69">
        <f>SUMIFS('Population ratios'!$E$7:$E$2010,'Population ratios'!$B$7:$B$2010,'Ratio mapping'!F$5,'Population ratios'!$C$7:$C$2010,'Ratio mapping'!$A78)/SUMIFS('Population ratios'!$E$7:$E$2010,'Population ratios'!$C$7:$C$2010,'Ratio mapping'!$A78)</f>
        <v>0</v>
      </c>
      <c r="G78" s="69">
        <f>SUMIFS('Population ratios'!$E$7:$E$2010,'Population ratios'!$B$7:$B$2010,'Ratio mapping'!G$5,'Population ratios'!$C$7:$C$2010,'Ratio mapping'!$A78)/SUMIFS('Population ratios'!$E$7:$E$2010,'Population ratios'!$C$7:$C$2010,'Ratio mapping'!$A78)</f>
        <v>0</v>
      </c>
      <c r="H78" s="69">
        <f>SUMIFS('Population ratios'!$E$7:$E$2010,'Population ratios'!$B$7:$B$2010,'Ratio mapping'!H$5,'Population ratios'!$C$7:$C$2010,'Ratio mapping'!$A78)/SUMIFS('Population ratios'!$E$7:$E$2010,'Population ratios'!$C$7:$C$2010,'Ratio mapping'!$A78)</f>
        <v>0</v>
      </c>
      <c r="I78" s="69">
        <f>SUMIFS('Population ratios'!$E$7:$E$2010,'Population ratios'!$B$7:$B$2010,'Ratio mapping'!I$5,'Population ratios'!$C$7:$C$2010,'Ratio mapping'!$A78)/SUMIFS('Population ratios'!$E$7:$E$2010,'Population ratios'!$C$7:$C$2010,'Ratio mapping'!$A78)</f>
        <v>0</v>
      </c>
      <c r="J78" s="69">
        <f>SUMIFS('Population ratios'!$E$7:$E$2010,'Population ratios'!$B$7:$B$2010,'Ratio mapping'!J$5,'Population ratios'!$C$7:$C$2010,'Ratio mapping'!$A78)/SUMIFS('Population ratios'!$E$7:$E$2010,'Population ratios'!$C$7:$C$2010,'Ratio mapping'!$A78)</f>
        <v>0</v>
      </c>
      <c r="K78" s="69">
        <f>SUMIFS('Population ratios'!$E$7:$E$2010,'Population ratios'!$B$7:$B$2010,'Ratio mapping'!K$5,'Population ratios'!$C$7:$C$2010,'Ratio mapping'!$A78)/SUMIFS('Population ratios'!$E$7:$E$2010,'Population ratios'!$C$7:$C$2010,'Ratio mapping'!$A78)</f>
        <v>0</v>
      </c>
      <c r="L78" s="69">
        <f>SUMIFS('Population ratios'!$E$7:$E$2010,'Population ratios'!$B$7:$B$2010,'Ratio mapping'!L$5,'Population ratios'!$C$7:$C$2010,'Ratio mapping'!$A78)/SUMIFS('Population ratios'!$E$7:$E$2010,'Population ratios'!$C$7:$C$2010,'Ratio mapping'!$A78)</f>
        <v>0</v>
      </c>
      <c r="M78" s="69">
        <f>SUMIFS('Population ratios'!$E$7:$E$2010,'Population ratios'!$B$7:$B$2010,'Ratio mapping'!M$5,'Population ratios'!$C$7:$C$2010,'Ratio mapping'!$A78)/SUMIFS('Population ratios'!$E$7:$E$2010,'Population ratios'!$C$7:$C$2010,'Ratio mapping'!$A78)</f>
        <v>0</v>
      </c>
      <c r="N78" s="69">
        <f>SUMIFS('Population ratios'!$E$7:$E$2010,'Population ratios'!$B$7:$B$2010,'Ratio mapping'!N$5,'Population ratios'!$C$7:$C$2010,'Ratio mapping'!$A78)/SUMIFS('Population ratios'!$E$7:$E$2010,'Population ratios'!$C$7:$C$2010,'Ratio mapping'!$A78)</f>
        <v>0</v>
      </c>
      <c r="O78" s="69">
        <f>SUMIFS('Population ratios'!$E$7:$E$2010,'Population ratios'!$B$7:$B$2010,'Ratio mapping'!O$5,'Population ratios'!$C$7:$C$2010,'Ratio mapping'!$A78)/SUMIFS('Population ratios'!$E$7:$E$2010,'Population ratios'!$C$7:$C$2010,'Ratio mapping'!$A78)</f>
        <v>0</v>
      </c>
      <c r="P78" s="69">
        <f>SUMIFS('Population ratios'!$E$7:$E$2010,'Population ratios'!$B$7:$B$2010,'Ratio mapping'!P$5,'Population ratios'!$C$7:$C$2010,'Ratio mapping'!$A78)/SUMIFS('Population ratios'!$E$7:$E$2010,'Population ratios'!$C$7:$C$2010,'Ratio mapping'!$A78)</f>
        <v>0</v>
      </c>
      <c r="Q78" s="69">
        <f>SUMIFS('Population ratios'!$E$7:$E$2010,'Population ratios'!$B$7:$B$2010,'Ratio mapping'!Q$5,'Population ratios'!$C$7:$C$2010,'Ratio mapping'!$A78)/SUMIFS('Population ratios'!$E$7:$E$2010,'Population ratios'!$C$7:$C$2010,'Ratio mapping'!$A78)</f>
        <v>0</v>
      </c>
      <c r="R78" s="69">
        <f>SUMIFS('Population ratios'!$E$7:$E$2010,'Population ratios'!$B$7:$B$2010,'Ratio mapping'!R$5,'Population ratios'!$C$7:$C$2010,'Ratio mapping'!$A78)/SUMIFS('Population ratios'!$E$7:$E$2010,'Population ratios'!$C$7:$C$2010,'Ratio mapping'!$A78)</f>
        <v>0</v>
      </c>
      <c r="S78" s="69">
        <f>SUMIFS('Population ratios'!$E$7:$E$2010,'Population ratios'!$B$7:$B$2010,'Ratio mapping'!S$5,'Population ratios'!$C$7:$C$2010,'Ratio mapping'!$A78)/SUMIFS('Population ratios'!$E$7:$E$2010,'Population ratios'!$C$7:$C$2010,'Ratio mapping'!$A78)</f>
        <v>0</v>
      </c>
      <c r="T78" s="69">
        <f>SUMIFS('Population ratios'!$E$7:$E$2010,'Population ratios'!$B$7:$B$2010,'Ratio mapping'!T$5,'Population ratios'!$C$7:$C$2010,'Ratio mapping'!$A78)/SUMIFS('Population ratios'!$E$7:$E$2010,'Population ratios'!$C$7:$C$2010,'Ratio mapping'!$A78)</f>
        <v>1</v>
      </c>
      <c r="U78" s="69">
        <f>SUMIFS('Population ratios'!$E$7:$E$2010,'Population ratios'!$B$7:$B$2010,'Ratio mapping'!U$5,'Population ratios'!$C$7:$C$2010,'Ratio mapping'!$A78)/SUMIFS('Population ratios'!$E$7:$E$2010,'Population ratios'!$C$7:$C$2010,'Ratio mapping'!$A78)</f>
        <v>0</v>
      </c>
      <c r="V78" s="69">
        <f>SUMIFS('Population ratios'!$E$7:$E$2010,'Population ratios'!$B$7:$B$2010,'Ratio mapping'!V$5,'Population ratios'!$C$7:$C$2010,'Ratio mapping'!$A78)/SUMIFS('Population ratios'!$E$7:$E$2010,'Population ratios'!$C$7:$C$2010,'Ratio mapping'!$A78)</f>
        <v>0</v>
      </c>
      <c r="W78" s="69">
        <f>SUMIFS('Population ratios'!$E$7:$E$2010,'Population ratios'!$B$7:$B$2010,'Ratio mapping'!W$5,'Population ratios'!$C$7:$C$2010,'Ratio mapping'!$A78)/SUMIFS('Population ratios'!$E$7:$E$2010,'Population ratios'!$C$7:$C$2010,'Ratio mapping'!$A78)</f>
        <v>0</v>
      </c>
      <c r="X78" s="69">
        <f>SUMIFS('Population ratios'!$E$7:$E$2010,'Population ratios'!$B$7:$B$2010,'Ratio mapping'!X$5,'Population ratios'!$C$7:$C$2010,'Ratio mapping'!$A78)/SUMIFS('Population ratios'!$E$7:$E$2010,'Population ratios'!$C$7:$C$2010,'Ratio mapping'!$A78)</f>
        <v>0</v>
      </c>
      <c r="Y78" s="69">
        <f>SUMIFS('Population ratios'!$E$7:$E$2010,'Population ratios'!$B$7:$B$2010,'Ratio mapping'!Y$5,'Population ratios'!$C$7:$C$2010,'Ratio mapping'!$A78)/SUMIFS('Population ratios'!$E$7:$E$2010,'Population ratios'!$C$7:$C$2010,'Ratio mapping'!$A78)</f>
        <v>0</v>
      </c>
      <c r="Z78" s="69">
        <f>SUMIFS('Population ratios'!$E$7:$E$2010,'Population ratios'!$B$7:$B$2010,'Ratio mapping'!Z$5,'Population ratios'!$C$7:$C$2010,'Ratio mapping'!$A78)/SUMIFS('Population ratios'!$E$7:$E$2010,'Population ratios'!$C$7:$C$2010,'Ratio mapping'!$A78)</f>
        <v>0</v>
      </c>
      <c r="AA78" s="69">
        <f>SUMIFS('Population ratios'!$E$7:$E$2010,'Population ratios'!$B$7:$B$2010,'Ratio mapping'!AA$5,'Population ratios'!$C$7:$C$2010,'Ratio mapping'!$A78)/SUMIFS('Population ratios'!$E$7:$E$2010,'Population ratios'!$C$7:$C$2010,'Ratio mapping'!$A78)</f>
        <v>0</v>
      </c>
      <c r="AB78" s="69">
        <f>SUMIFS('Population ratios'!$E$7:$E$2010,'Population ratios'!$B$7:$B$2010,'Ratio mapping'!AB$5,'Population ratios'!$C$7:$C$2010,'Ratio mapping'!$A78)/SUMIFS('Population ratios'!$E$7:$E$2010,'Population ratios'!$C$7:$C$2010,'Ratio mapping'!$A78)</f>
        <v>0</v>
      </c>
      <c r="AC78" s="69">
        <f>SUMIFS('Population ratios'!$E$7:$E$2010,'Population ratios'!$B$7:$B$2010,'Ratio mapping'!AC$5,'Population ratios'!$C$7:$C$2010,'Ratio mapping'!$A78)/SUMIFS('Population ratios'!$E$7:$E$2010,'Population ratios'!$C$7:$C$2010,'Ratio mapping'!$A78)</f>
        <v>0</v>
      </c>
      <c r="AD78" s="69">
        <f>SUMIFS('Population ratios'!$E$7:$E$2010,'Population ratios'!$B$7:$B$2010,'Ratio mapping'!AD$5,'Population ratios'!$C$7:$C$2010,'Ratio mapping'!$A78)/SUMIFS('Population ratios'!$E$7:$E$2010,'Population ratios'!$C$7:$C$2010,'Ratio mapping'!$A78)</f>
        <v>0</v>
      </c>
      <c r="AE78" s="69">
        <f>SUMIFS('Population ratios'!$E$7:$E$2010,'Population ratios'!$B$7:$B$2010,'Ratio mapping'!AE$5,'Population ratios'!$C$7:$C$2010,'Ratio mapping'!$A78)/SUMIFS('Population ratios'!$E$7:$E$2010,'Population ratios'!$C$7:$C$2010,'Ratio mapping'!$A78)</f>
        <v>0</v>
      </c>
    </row>
    <row r="79" spans="1:31" x14ac:dyDescent="0.25">
      <c r="A79" s="69" t="s">
        <v>2076</v>
      </c>
      <c r="B79" s="69">
        <f>SUMIFS('Population ratios'!$E$7:$E$2010,'Population ratios'!$B$7:$B$2010,'Ratio mapping'!B$5,'Population ratios'!$C$7:$C$2010,'Ratio mapping'!$A79)/SUMIFS('Population ratios'!$E$7:$E$2010,'Population ratios'!$C$7:$C$2010,'Ratio mapping'!$A79)</f>
        <v>0</v>
      </c>
      <c r="C79" s="69">
        <f>SUMIFS('Population ratios'!$E$7:$E$2010,'Population ratios'!$B$7:$B$2010,'Ratio mapping'!C$5,'Population ratios'!$C$7:$C$2010,'Ratio mapping'!$A79)/SUMIFS('Population ratios'!$E$7:$E$2010,'Population ratios'!$C$7:$C$2010,'Ratio mapping'!$A79)</f>
        <v>0</v>
      </c>
      <c r="D79" s="69">
        <f>SUMIFS('Population ratios'!$E$7:$E$2010,'Population ratios'!$B$7:$B$2010,'Ratio mapping'!D$5,'Population ratios'!$C$7:$C$2010,'Ratio mapping'!$A79)/SUMIFS('Population ratios'!$E$7:$E$2010,'Population ratios'!$C$7:$C$2010,'Ratio mapping'!$A79)</f>
        <v>0</v>
      </c>
      <c r="E79" s="69">
        <f>SUMIFS('Population ratios'!$E$7:$E$2010,'Population ratios'!$B$7:$B$2010,'Ratio mapping'!E$5,'Population ratios'!$C$7:$C$2010,'Ratio mapping'!$A79)/SUMIFS('Population ratios'!$E$7:$E$2010,'Population ratios'!$C$7:$C$2010,'Ratio mapping'!$A79)</f>
        <v>1</v>
      </c>
      <c r="F79" s="69">
        <f>SUMIFS('Population ratios'!$E$7:$E$2010,'Population ratios'!$B$7:$B$2010,'Ratio mapping'!F$5,'Population ratios'!$C$7:$C$2010,'Ratio mapping'!$A79)/SUMIFS('Population ratios'!$E$7:$E$2010,'Population ratios'!$C$7:$C$2010,'Ratio mapping'!$A79)</f>
        <v>0</v>
      </c>
      <c r="G79" s="69">
        <f>SUMIFS('Population ratios'!$E$7:$E$2010,'Population ratios'!$B$7:$B$2010,'Ratio mapping'!G$5,'Population ratios'!$C$7:$C$2010,'Ratio mapping'!$A79)/SUMIFS('Population ratios'!$E$7:$E$2010,'Population ratios'!$C$7:$C$2010,'Ratio mapping'!$A79)</f>
        <v>0</v>
      </c>
      <c r="H79" s="69">
        <f>SUMIFS('Population ratios'!$E$7:$E$2010,'Population ratios'!$B$7:$B$2010,'Ratio mapping'!H$5,'Population ratios'!$C$7:$C$2010,'Ratio mapping'!$A79)/SUMIFS('Population ratios'!$E$7:$E$2010,'Population ratios'!$C$7:$C$2010,'Ratio mapping'!$A79)</f>
        <v>0</v>
      </c>
      <c r="I79" s="69">
        <f>SUMIFS('Population ratios'!$E$7:$E$2010,'Population ratios'!$B$7:$B$2010,'Ratio mapping'!I$5,'Population ratios'!$C$7:$C$2010,'Ratio mapping'!$A79)/SUMIFS('Population ratios'!$E$7:$E$2010,'Population ratios'!$C$7:$C$2010,'Ratio mapping'!$A79)</f>
        <v>0</v>
      </c>
      <c r="J79" s="69">
        <f>SUMIFS('Population ratios'!$E$7:$E$2010,'Population ratios'!$B$7:$B$2010,'Ratio mapping'!J$5,'Population ratios'!$C$7:$C$2010,'Ratio mapping'!$A79)/SUMIFS('Population ratios'!$E$7:$E$2010,'Population ratios'!$C$7:$C$2010,'Ratio mapping'!$A79)</f>
        <v>0</v>
      </c>
      <c r="K79" s="69">
        <f>SUMIFS('Population ratios'!$E$7:$E$2010,'Population ratios'!$B$7:$B$2010,'Ratio mapping'!K$5,'Population ratios'!$C$7:$C$2010,'Ratio mapping'!$A79)/SUMIFS('Population ratios'!$E$7:$E$2010,'Population ratios'!$C$7:$C$2010,'Ratio mapping'!$A79)</f>
        <v>0</v>
      </c>
      <c r="L79" s="69">
        <f>SUMIFS('Population ratios'!$E$7:$E$2010,'Population ratios'!$B$7:$B$2010,'Ratio mapping'!L$5,'Population ratios'!$C$7:$C$2010,'Ratio mapping'!$A79)/SUMIFS('Population ratios'!$E$7:$E$2010,'Population ratios'!$C$7:$C$2010,'Ratio mapping'!$A79)</f>
        <v>0</v>
      </c>
      <c r="M79" s="69">
        <f>SUMIFS('Population ratios'!$E$7:$E$2010,'Population ratios'!$B$7:$B$2010,'Ratio mapping'!M$5,'Population ratios'!$C$7:$C$2010,'Ratio mapping'!$A79)/SUMIFS('Population ratios'!$E$7:$E$2010,'Population ratios'!$C$7:$C$2010,'Ratio mapping'!$A79)</f>
        <v>0</v>
      </c>
      <c r="N79" s="69">
        <f>SUMIFS('Population ratios'!$E$7:$E$2010,'Population ratios'!$B$7:$B$2010,'Ratio mapping'!N$5,'Population ratios'!$C$7:$C$2010,'Ratio mapping'!$A79)/SUMIFS('Population ratios'!$E$7:$E$2010,'Population ratios'!$C$7:$C$2010,'Ratio mapping'!$A79)</f>
        <v>0</v>
      </c>
      <c r="O79" s="69">
        <f>SUMIFS('Population ratios'!$E$7:$E$2010,'Population ratios'!$B$7:$B$2010,'Ratio mapping'!O$5,'Population ratios'!$C$7:$C$2010,'Ratio mapping'!$A79)/SUMIFS('Population ratios'!$E$7:$E$2010,'Population ratios'!$C$7:$C$2010,'Ratio mapping'!$A79)</f>
        <v>0</v>
      </c>
      <c r="P79" s="69">
        <f>SUMIFS('Population ratios'!$E$7:$E$2010,'Population ratios'!$B$7:$B$2010,'Ratio mapping'!P$5,'Population ratios'!$C$7:$C$2010,'Ratio mapping'!$A79)/SUMIFS('Population ratios'!$E$7:$E$2010,'Population ratios'!$C$7:$C$2010,'Ratio mapping'!$A79)</f>
        <v>0</v>
      </c>
      <c r="Q79" s="69">
        <f>SUMIFS('Population ratios'!$E$7:$E$2010,'Population ratios'!$B$7:$B$2010,'Ratio mapping'!Q$5,'Population ratios'!$C$7:$C$2010,'Ratio mapping'!$A79)/SUMIFS('Population ratios'!$E$7:$E$2010,'Population ratios'!$C$7:$C$2010,'Ratio mapping'!$A79)</f>
        <v>0</v>
      </c>
      <c r="R79" s="69">
        <f>SUMIFS('Population ratios'!$E$7:$E$2010,'Population ratios'!$B$7:$B$2010,'Ratio mapping'!R$5,'Population ratios'!$C$7:$C$2010,'Ratio mapping'!$A79)/SUMIFS('Population ratios'!$E$7:$E$2010,'Population ratios'!$C$7:$C$2010,'Ratio mapping'!$A79)</f>
        <v>0</v>
      </c>
      <c r="S79" s="69">
        <f>SUMIFS('Population ratios'!$E$7:$E$2010,'Population ratios'!$B$7:$B$2010,'Ratio mapping'!S$5,'Population ratios'!$C$7:$C$2010,'Ratio mapping'!$A79)/SUMIFS('Population ratios'!$E$7:$E$2010,'Population ratios'!$C$7:$C$2010,'Ratio mapping'!$A79)</f>
        <v>0</v>
      </c>
      <c r="T79" s="69">
        <f>SUMIFS('Population ratios'!$E$7:$E$2010,'Population ratios'!$B$7:$B$2010,'Ratio mapping'!T$5,'Population ratios'!$C$7:$C$2010,'Ratio mapping'!$A79)/SUMIFS('Population ratios'!$E$7:$E$2010,'Population ratios'!$C$7:$C$2010,'Ratio mapping'!$A79)</f>
        <v>0</v>
      </c>
      <c r="U79" s="69">
        <f>SUMIFS('Population ratios'!$E$7:$E$2010,'Population ratios'!$B$7:$B$2010,'Ratio mapping'!U$5,'Population ratios'!$C$7:$C$2010,'Ratio mapping'!$A79)/SUMIFS('Population ratios'!$E$7:$E$2010,'Population ratios'!$C$7:$C$2010,'Ratio mapping'!$A79)</f>
        <v>0</v>
      </c>
      <c r="V79" s="69">
        <f>SUMIFS('Population ratios'!$E$7:$E$2010,'Population ratios'!$B$7:$B$2010,'Ratio mapping'!V$5,'Population ratios'!$C$7:$C$2010,'Ratio mapping'!$A79)/SUMIFS('Population ratios'!$E$7:$E$2010,'Population ratios'!$C$7:$C$2010,'Ratio mapping'!$A79)</f>
        <v>0</v>
      </c>
      <c r="W79" s="69">
        <f>SUMIFS('Population ratios'!$E$7:$E$2010,'Population ratios'!$B$7:$B$2010,'Ratio mapping'!W$5,'Population ratios'!$C$7:$C$2010,'Ratio mapping'!$A79)/SUMIFS('Population ratios'!$E$7:$E$2010,'Population ratios'!$C$7:$C$2010,'Ratio mapping'!$A79)</f>
        <v>0</v>
      </c>
      <c r="X79" s="69">
        <f>SUMIFS('Population ratios'!$E$7:$E$2010,'Population ratios'!$B$7:$B$2010,'Ratio mapping'!X$5,'Population ratios'!$C$7:$C$2010,'Ratio mapping'!$A79)/SUMIFS('Population ratios'!$E$7:$E$2010,'Population ratios'!$C$7:$C$2010,'Ratio mapping'!$A79)</f>
        <v>0</v>
      </c>
      <c r="Y79" s="69">
        <f>SUMIFS('Population ratios'!$E$7:$E$2010,'Population ratios'!$B$7:$B$2010,'Ratio mapping'!Y$5,'Population ratios'!$C$7:$C$2010,'Ratio mapping'!$A79)/SUMIFS('Population ratios'!$E$7:$E$2010,'Population ratios'!$C$7:$C$2010,'Ratio mapping'!$A79)</f>
        <v>0</v>
      </c>
      <c r="Z79" s="69">
        <f>SUMIFS('Population ratios'!$E$7:$E$2010,'Population ratios'!$B$7:$B$2010,'Ratio mapping'!Z$5,'Population ratios'!$C$7:$C$2010,'Ratio mapping'!$A79)/SUMIFS('Population ratios'!$E$7:$E$2010,'Population ratios'!$C$7:$C$2010,'Ratio mapping'!$A79)</f>
        <v>0</v>
      </c>
      <c r="AA79" s="69">
        <f>SUMIFS('Population ratios'!$E$7:$E$2010,'Population ratios'!$B$7:$B$2010,'Ratio mapping'!AA$5,'Population ratios'!$C$7:$C$2010,'Ratio mapping'!$A79)/SUMIFS('Population ratios'!$E$7:$E$2010,'Population ratios'!$C$7:$C$2010,'Ratio mapping'!$A79)</f>
        <v>0</v>
      </c>
      <c r="AB79" s="69">
        <f>SUMIFS('Population ratios'!$E$7:$E$2010,'Population ratios'!$B$7:$B$2010,'Ratio mapping'!AB$5,'Population ratios'!$C$7:$C$2010,'Ratio mapping'!$A79)/SUMIFS('Population ratios'!$E$7:$E$2010,'Population ratios'!$C$7:$C$2010,'Ratio mapping'!$A79)</f>
        <v>0</v>
      </c>
      <c r="AC79" s="69">
        <f>SUMIFS('Population ratios'!$E$7:$E$2010,'Population ratios'!$B$7:$B$2010,'Ratio mapping'!AC$5,'Population ratios'!$C$7:$C$2010,'Ratio mapping'!$A79)/SUMIFS('Population ratios'!$E$7:$E$2010,'Population ratios'!$C$7:$C$2010,'Ratio mapping'!$A79)</f>
        <v>0</v>
      </c>
      <c r="AD79" s="69">
        <f>SUMIFS('Population ratios'!$E$7:$E$2010,'Population ratios'!$B$7:$B$2010,'Ratio mapping'!AD$5,'Population ratios'!$C$7:$C$2010,'Ratio mapping'!$A79)/SUMIFS('Population ratios'!$E$7:$E$2010,'Population ratios'!$C$7:$C$2010,'Ratio mapping'!$A79)</f>
        <v>0</v>
      </c>
      <c r="AE79" s="69">
        <f>SUMIFS('Population ratios'!$E$7:$E$2010,'Population ratios'!$B$7:$B$2010,'Ratio mapping'!AE$5,'Population ratios'!$C$7:$C$2010,'Ratio mapping'!$A79)/SUMIFS('Population ratios'!$E$7:$E$2010,'Population ratios'!$C$7:$C$2010,'Ratio mapping'!$A79)</f>
        <v>0</v>
      </c>
    </row>
    <row r="80" spans="1:31" x14ac:dyDescent="0.25">
      <c r="A80" s="69" t="s">
        <v>2112</v>
      </c>
      <c r="B80" s="69">
        <f>SUMIFS('Population ratios'!$E$7:$E$2010,'Population ratios'!$B$7:$B$2010,'Ratio mapping'!B$5,'Population ratios'!$C$7:$C$2010,'Ratio mapping'!$A80)/SUMIFS('Population ratios'!$E$7:$E$2010,'Population ratios'!$C$7:$C$2010,'Ratio mapping'!$A80)</f>
        <v>0</v>
      </c>
      <c r="C80" s="69">
        <f>SUMIFS('Population ratios'!$E$7:$E$2010,'Population ratios'!$B$7:$B$2010,'Ratio mapping'!C$5,'Population ratios'!$C$7:$C$2010,'Ratio mapping'!$A80)/SUMIFS('Population ratios'!$E$7:$E$2010,'Population ratios'!$C$7:$C$2010,'Ratio mapping'!$A80)</f>
        <v>0.90620625291647228</v>
      </c>
      <c r="D80" s="69">
        <f>SUMIFS('Population ratios'!$E$7:$E$2010,'Population ratios'!$B$7:$B$2010,'Ratio mapping'!D$5,'Population ratios'!$C$7:$C$2010,'Ratio mapping'!$A80)/SUMIFS('Population ratios'!$E$7:$E$2010,'Population ratios'!$C$7:$C$2010,'Ratio mapping'!$A80)</f>
        <v>0</v>
      </c>
      <c r="E80" s="69">
        <f>SUMIFS('Population ratios'!$E$7:$E$2010,'Population ratios'!$B$7:$B$2010,'Ratio mapping'!E$5,'Population ratios'!$C$7:$C$2010,'Ratio mapping'!$A80)/SUMIFS('Population ratios'!$E$7:$E$2010,'Population ratios'!$C$7:$C$2010,'Ratio mapping'!$A80)</f>
        <v>0</v>
      </c>
      <c r="F80" s="69">
        <f>SUMIFS('Population ratios'!$E$7:$E$2010,'Population ratios'!$B$7:$B$2010,'Ratio mapping'!F$5,'Population ratios'!$C$7:$C$2010,'Ratio mapping'!$A80)/SUMIFS('Population ratios'!$E$7:$E$2010,'Population ratios'!$C$7:$C$2010,'Ratio mapping'!$A80)</f>
        <v>0</v>
      </c>
      <c r="G80" s="69">
        <f>SUMIFS('Population ratios'!$E$7:$E$2010,'Population ratios'!$B$7:$B$2010,'Ratio mapping'!G$5,'Population ratios'!$C$7:$C$2010,'Ratio mapping'!$A80)/SUMIFS('Population ratios'!$E$7:$E$2010,'Population ratios'!$C$7:$C$2010,'Ratio mapping'!$A80)</f>
        <v>0</v>
      </c>
      <c r="H80" s="69">
        <f>SUMIFS('Population ratios'!$E$7:$E$2010,'Population ratios'!$B$7:$B$2010,'Ratio mapping'!H$5,'Population ratios'!$C$7:$C$2010,'Ratio mapping'!$A80)/SUMIFS('Population ratios'!$E$7:$E$2010,'Population ratios'!$C$7:$C$2010,'Ratio mapping'!$A80)</f>
        <v>0</v>
      </c>
      <c r="I80" s="69">
        <f>SUMIFS('Population ratios'!$E$7:$E$2010,'Population ratios'!$B$7:$B$2010,'Ratio mapping'!I$5,'Population ratios'!$C$7:$C$2010,'Ratio mapping'!$A80)/SUMIFS('Population ratios'!$E$7:$E$2010,'Population ratios'!$C$7:$C$2010,'Ratio mapping'!$A80)</f>
        <v>0</v>
      </c>
      <c r="J80" s="69">
        <f>SUMIFS('Population ratios'!$E$7:$E$2010,'Population ratios'!$B$7:$B$2010,'Ratio mapping'!J$5,'Population ratios'!$C$7:$C$2010,'Ratio mapping'!$A80)/SUMIFS('Population ratios'!$E$7:$E$2010,'Population ratios'!$C$7:$C$2010,'Ratio mapping'!$A80)</f>
        <v>0</v>
      </c>
      <c r="K80" s="69">
        <f>SUMIFS('Population ratios'!$E$7:$E$2010,'Population ratios'!$B$7:$B$2010,'Ratio mapping'!K$5,'Population ratios'!$C$7:$C$2010,'Ratio mapping'!$A80)/SUMIFS('Population ratios'!$E$7:$E$2010,'Population ratios'!$C$7:$C$2010,'Ratio mapping'!$A80)</f>
        <v>0</v>
      </c>
      <c r="L80" s="69">
        <f>SUMIFS('Population ratios'!$E$7:$E$2010,'Population ratios'!$B$7:$B$2010,'Ratio mapping'!L$5,'Population ratios'!$C$7:$C$2010,'Ratio mapping'!$A80)/SUMIFS('Population ratios'!$E$7:$E$2010,'Population ratios'!$C$7:$C$2010,'Ratio mapping'!$A80)</f>
        <v>0</v>
      </c>
      <c r="M80" s="69">
        <f>SUMIFS('Population ratios'!$E$7:$E$2010,'Population ratios'!$B$7:$B$2010,'Ratio mapping'!M$5,'Population ratios'!$C$7:$C$2010,'Ratio mapping'!$A80)/SUMIFS('Population ratios'!$E$7:$E$2010,'Population ratios'!$C$7:$C$2010,'Ratio mapping'!$A80)</f>
        <v>0</v>
      </c>
      <c r="N80" s="69">
        <f>SUMIFS('Population ratios'!$E$7:$E$2010,'Population ratios'!$B$7:$B$2010,'Ratio mapping'!N$5,'Population ratios'!$C$7:$C$2010,'Ratio mapping'!$A80)/SUMIFS('Population ratios'!$E$7:$E$2010,'Population ratios'!$C$7:$C$2010,'Ratio mapping'!$A80)</f>
        <v>0</v>
      </c>
      <c r="O80" s="69">
        <f>SUMIFS('Population ratios'!$E$7:$E$2010,'Population ratios'!$B$7:$B$2010,'Ratio mapping'!O$5,'Population ratios'!$C$7:$C$2010,'Ratio mapping'!$A80)/SUMIFS('Population ratios'!$E$7:$E$2010,'Population ratios'!$C$7:$C$2010,'Ratio mapping'!$A80)</f>
        <v>0</v>
      </c>
      <c r="P80" s="69">
        <f>SUMIFS('Population ratios'!$E$7:$E$2010,'Population ratios'!$B$7:$B$2010,'Ratio mapping'!P$5,'Population ratios'!$C$7:$C$2010,'Ratio mapping'!$A80)/SUMIFS('Population ratios'!$E$7:$E$2010,'Population ratios'!$C$7:$C$2010,'Ratio mapping'!$A80)</f>
        <v>0</v>
      </c>
      <c r="Q80" s="69">
        <f>SUMIFS('Population ratios'!$E$7:$E$2010,'Population ratios'!$B$7:$B$2010,'Ratio mapping'!Q$5,'Population ratios'!$C$7:$C$2010,'Ratio mapping'!$A80)/SUMIFS('Population ratios'!$E$7:$E$2010,'Population ratios'!$C$7:$C$2010,'Ratio mapping'!$A80)</f>
        <v>0</v>
      </c>
      <c r="R80" s="69">
        <f>SUMIFS('Population ratios'!$E$7:$E$2010,'Population ratios'!$B$7:$B$2010,'Ratio mapping'!R$5,'Population ratios'!$C$7:$C$2010,'Ratio mapping'!$A80)/SUMIFS('Population ratios'!$E$7:$E$2010,'Population ratios'!$C$7:$C$2010,'Ratio mapping'!$A80)</f>
        <v>0</v>
      </c>
      <c r="S80" s="69">
        <f>SUMIFS('Population ratios'!$E$7:$E$2010,'Population ratios'!$B$7:$B$2010,'Ratio mapping'!S$5,'Population ratios'!$C$7:$C$2010,'Ratio mapping'!$A80)/SUMIFS('Population ratios'!$E$7:$E$2010,'Population ratios'!$C$7:$C$2010,'Ratio mapping'!$A80)</f>
        <v>9.3793747083527765E-2</v>
      </c>
      <c r="T80" s="69">
        <f>SUMIFS('Population ratios'!$E$7:$E$2010,'Population ratios'!$B$7:$B$2010,'Ratio mapping'!T$5,'Population ratios'!$C$7:$C$2010,'Ratio mapping'!$A80)/SUMIFS('Population ratios'!$E$7:$E$2010,'Population ratios'!$C$7:$C$2010,'Ratio mapping'!$A80)</f>
        <v>0</v>
      </c>
      <c r="U80" s="69">
        <f>SUMIFS('Population ratios'!$E$7:$E$2010,'Population ratios'!$B$7:$B$2010,'Ratio mapping'!U$5,'Population ratios'!$C$7:$C$2010,'Ratio mapping'!$A80)/SUMIFS('Population ratios'!$E$7:$E$2010,'Population ratios'!$C$7:$C$2010,'Ratio mapping'!$A80)</f>
        <v>0</v>
      </c>
      <c r="V80" s="69">
        <f>SUMIFS('Population ratios'!$E$7:$E$2010,'Population ratios'!$B$7:$B$2010,'Ratio mapping'!V$5,'Population ratios'!$C$7:$C$2010,'Ratio mapping'!$A80)/SUMIFS('Population ratios'!$E$7:$E$2010,'Population ratios'!$C$7:$C$2010,'Ratio mapping'!$A80)</f>
        <v>0</v>
      </c>
      <c r="W80" s="69">
        <f>SUMIFS('Population ratios'!$E$7:$E$2010,'Population ratios'!$B$7:$B$2010,'Ratio mapping'!W$5,'Population ratios'!$C$7:$C$2010,'Ratio mapping'!$A80)/SUMIFS('Population ratios'!$E$7:$E$2010,'Population ratios'!$C$7:$C$2010,'Ratio mapping'!$A80)</f>
        <v>0</v>
      </c>
      <c r="X80" s="69">
        <f>SUMIFS('Population ratios'!$E$7:$E$2010,'Population ratios'!$B$7:$B$2010,'Ratio mapping'!X$5,'Population ratios'!$C$7:$C$2010,'Ratio mapping'!$A80)/SUMIFS('Population ratios'!$E$7:$E$2010,'Population ratios'!$C$7:$C$2010,'Ratio mapping'!$A80)</f>
        <v>0</v>
      </c>
      <c r="Y80" s="69">
        <f>SUMIFS('Population ratios'!$E$7:$E$2010,'Population ratios'!$B$7:$B$2010,'Ratio mapping'!Y$5,'Population ratios'!$C$7:$C$2010,'Ratio mapping'!$A80)/SUMIFS('Population ratios'!$E$7:$E$2010,'Population ratios'!$C$7:$C$2010,'Ratio mapping'!$A80)</f>
        <v>0</v>
      </c>
      <c r="Z80" s="69">
        <f>SUMIFS('Population ratios'!$E$7:$E$2010,'Population ratios'!$B$7:$B$2010,'Ratio mapping'!Z$5,'Population ratios'!$C$7:$C$2010,'Ratio mapping'!$A80)/SUMIFS('Population ratios'!$E$7:$E$2010,'Population ratios'!$C$7:$C$2010,'Ratio mapping'!$A80)</f>
        <v>0</v>
      </c>
      <c r="AA80" s="69">
        <f>SUMIFS('Population ratios'!$E$7:$E$2010,'Population ratios'!$B$7:$B$2010,'Ratio mapping'!AA$5,'Population ratios'!$C$7:$C$2010,'Ratio mapping'!$A80)/SUMIFS('Population ratios'!$E$7:$E$2010,'Population ratios'!$C$7:$C$2010,'Ratio mapping'!$A80)</f>
        <v>0</v>
      </c>
      <c r="AB80" s="69">
        <f>SUMIFS('Population ratios'!$E$7:$E$2010,'Population ratios'!$B$7:$B$2010,'Ratio mapping'!AB$5,'Population ratios'!$C$7:$C$2010,'Ratio mapping'!$A80)/SUMIFS('Population ratios'!$E$7:$E$2010,'Population ratios'!$C$7:$C$2010,'Ratio mapping'!$A80)</f>
        <v>0</v>
      </c>
      <c r="AC80" s="69">
        <f>SUMIFS('Population ratios'!$E$7:$E$2010,'Population ratios'!$B$7:$B$2010,'Ratio mapping'!AC$5,'Population ratios'!$C$7:$C$2010,'Ratio mapping'!$A80)/SUMIFS('Population ratios'!$E$7:$E$2010,'Population ratios'!$C$7:$C$2010,'Ratio mapping'!$A80)</f>
        <v>0</v>
      </c>
      <c r="AD80" s="69">
        <f>SUMIFS('Population ratios'!$E$7:$E$2010,'Population ratios'!$B$7:$B$2010,'Ratio mapping'!AD$5,'Population ratios'!$C$7:$C$2010,'Ratio mapping'!$A80)/SUMIFS('Population ratios'!$E$7:$E$2010,'Population ratios'!$C$7:$C$2010,'Ratio mapping'!$A80)</f>
        <v>0</v>
      </c>
      <c r="AE80" s="69">
        <f>SUMIFS('Population ratios'!$E$7:$E$2010,'Population ratios'!$B$7:$B$2010,'Ratio mapping'!AE$5,'Population ratios'!$C$7:$C$2010,'Ratio mapping'!$A80)/SUMIFS('Population ratios'!$E$7:$E$2010,'Population ratios'!$C$7:$C$2010,'Ratio mapping'!$A80)</f>
        <v>0</v>
      </c>
    </row>
    <row r="81" spans="1:31" x14ac:dyDescent="0.25">
      <c r="A81" s="69" t="s">
        <v>2110</v>
      </c>
      <c r="B81" s="69">
        <f>SUMIFS('Population ratios'!$E$7:$E$2010,'Population ratios'!$B$7:$B$2010,'Ratio mapping'!B$5,'Population ratios'!$C$7:$C$2010,'Ratio mapping'!$A81)/SUMIFS('Population ratios'!$E$7:$E$2010,'Population ratios'!$C$7:$C$2010,'Ratio mapping'!$A81)</f>
        <v>0</v>
      </c>
      <c r="C81" s="69">
        <f>SUMIFS('Population ratios'!$E$7:$E$2010,'Population ratios'!$B$7:$B$2010,'Ratio mapping'!C$5,'Population ratios'!$C$7:$C$2010,'Ratio mapping'!$A81)/SUMIFS('Population ratios'!$E$7:$E$2010,'Population ratios'!$C$7:$C$2010,'Ratio mapping'!$A81)</f>
        <v>0</v>
      </c>
      <c r="D81" s="69">
        <f>SUMIFS('Population ratios'!$E$7:$E$2010,'Population ratios'!$B$7:$B$2010,'Ratio mapping'!D$5,'Population ratios'!$C$7:$C$2010,'Ratio mapping'!$A81)/SUMIFS('Population ratios'!$E$7:$E$2010,'Population ratios'!$C$7:$C$2010,'Ratio mapping'!$A81)</f>
        <v>0</v>
      </c>
      <c r="E81" s="69">
        <f>SUMIFS('Population ratios'!$E$7:$E$2010,'Population ratios'!$B$7:$B$2010,'Ratio mapping'!E$5,'Population ratios'!$C$7:$C$2010,'Ratio mapping'!$A81)/SUMIFS('Population ratios'!$E$7:$E$2010,'Population ratios'!$C$7:$C$2010,'Ratio mapping'!$A81)</f>
        <v>0</v>
      </c>
      <c r="F81" s="69">
        <f>SUMIFS('Population ratios'!$E$7:$E$2010,'Population ratios'!$B$7:$B$2010,'Ratio mapping'!F$5,'Population ratios'!$C$7:$C$2010,'Ratio mapping'!$A81)/SUMIFS('Population ratios'!$E$7:$E$2010,'Population ratios'!$C$7:$C$2010,'Ratio mapping'!$A81)</f>
        <v>0</v>
      </c>
      <c r="G81" s="69">
        <f>SUMIFS('Population ratios'!$E$7:$E$2010,'Population ratios'!$B$7:$B$2010,'Ratio mapping'!G$5,'Population ratios'!$C$7:$C$2010,'Ratio mapping'!$A81)/SUMIFS('Population ratios'!$E$7:$E$2010,'Population ratios'!$C$7:$C$2010,'Ratio mapping'!$A81)</f>
        <v>0</v>
      </c>
      <c r="H81" s="69">
        <f>SUMIFS('Population ratios'!$E$7:$E$2010,'Population ratios'!$B$7:$B$2010,'Ratio mapping'!H$5,'Population ratios'!$C$7:$C$2010,'Ratio mapping'!$A81)/SUMIFS('Population ratios'!$E$7:$E$2010,'Population ratios'!$C$7:$C$2010,'Ratio mapping'!$A81)</f>
        <v>0</v>
      </c>
      <c r="I81" s="69">
        <f>SUMIFS('Population ratios'!$E$7:$E$2010,'Population ratios'!$B$7:$B$2010,'Ratio mapping'!I$5,'Population ratios'!$C$7:$C$2010,'Ratio mapping'!$A81)/SUMIFS('Population ratios'!$E$7:$E$2010,'Population ratios'!$C$7:$C$2010,'Ratio mapping'!$A81)</f>
        <v>0</v>
      </c>
      <c r="J81" s="69">
        <f>SUMIFS('Population ratios'!$E$7:$E$2010,'Population ratios'!$B$7:$B$2010,'Ratio mapping'!J$5,'Population ratios'!$C$7:$C$2010,'Ratio mapping'!$A81)/SUMIFS('Population ratios'!$E$7:$E$2010,'Population ratios'!$C$7:$C$2010,'Ratio mapping'!$A81)</f>
        <v>0</v>
      </c>
      <c r="K81" s="69">
        <f>SUMIFS('Population ratios'!$E$7:$E$2010,'Population ratios'!$B$7:$B$2010,'Ratio mapping'!K$5,'Population ratios'!$C$7:$C$2010,'Ratio mapping'!$A81)/SUMIFS('Population ratios'!$E$7:$E$2010,'Population ratios'!$C$7:$C$2010,'Ratio mapping'!$A81)</f>
        <v>0</v>
      </c>
      <c r="L81" s="69">
        <f>SUMIFS('Population ratios'!$E$7:$E$2010,'Population ratios'!$B$7:$B$2010,'Ratio mapping'!L$5,'Population ratios'!$C$7:$C$2010,'Ratio mapping'!$A81)/SUMIFS('Population ratios'!$E$7:$E$2010,'Population ratios'!$C$7:$C$2010,'Ratio mapping'!$A81)</f>
        <v>0</v>
      </c>
      <c r="M81" s="69">
        <f>SUMIFS('Population ratios'!$E$7:$E$2010,'Population ratios'!$B$7:$B$2010,'Ratio mapping'!M$5,'Population ratios'!$C$7:$C$2010,'Ratio mapping'!$A81)/SUMIFS('Population ratios'!$E$7:$E$2010,'Population ratios'!$C$7:$C$2010,'Ratio mapping'!$A81)</f>
        <v>0</v>
      </c>
      <c r="N81" s="69">
        <f>SUMIFS('Population ratios'!$E$7:$E$2010,'Population ratios'!$B$7:$B$2010,'Ratio mapping'!N$5,'Population ratios'!$C$7:$C$2010,'Ratio mapping'!$A81)/SUMIFS('Population ratios'!$E$7:$E$2010,'Population ratios'!$C$7:$C$2010,'Ratio mapping'!$A81)</f>
        <v>0</v>
      </c>
      <c r="O81" s="69">
        <f>SUMIFS('Population ratios'!$E$7:$E$2010,'Population ratios'!$B$7:$B$2010,'Ratio mapping'!O$5,'Population ratios'!$C$7:$C$2010,'Ratio mapping'!$A81)/SUMIFS('Population ratios'!$E$7:$E$2010,'Population ratios'!$C$7:$C$2010,'Ratio mapping'!$A81)</f>
        <v>0</v>
      </c>
      <c r="P81" s="69">
        <f>SUMIFS('Population ratios'!$E$7:$E$2010,'Population ratios'!$B$7:$B$2010,'Ratio mapping'!P$5,'Population ratios'!$C$7:$C$2010,'Ratio mapping'!$A81)/SUMIFS('Population ratios'!$E$7:$E$2010,'Population ratios'!$C$7:$C$2010,'Ratio mapping'!$A81)</f>
        <v>0</v>
      </c>
      <c r="Q81" s="69">
        <f>SUMIFS('Population ratios'!$E$7:$E$2010,'Population ratios'!$B$7:$B$2010,'Ratio mapping'!Q$5,'Population ratios'!$C$7:$C$2010,'Ratio mapping'!$A81)/SUMIFS('Population ratios'!$E$7:$E$2010,'Population ratios'!$C$7:$C$2010,'Ratio mapping'!$A81)</f>
        <v>0</v>
      </c>
      <c r="R81" s="69">
        <f>SUMIFS('Population ratios'!$E$7:$E$2010,'Population ratios'!$B$7:$B$2010,'Ratio mapping'!R$5,'Population ratios'!$C$7:$C$2010,'Ratio mapping'!$A81)/SUMIFS('Population ratios'!$E$7:$E$2010,'Population ratios'!$C$7:$C$2010,'Ratio mapping'!$A81)</f>
        <v>0</v>
      </c>
      <c r="S81" s="69">
        <f>SUMIFS('Population ratios'!$E$7:$E$2010,'Population ratios'!$B$7:$B$2010,'Ratio mapping'!S$5,'Population ratios'!$C$7:$C$2010,'Ratio mapping'!$A81)/SUMIFS('Population ratios'!$E$7:$E$2010,'Population ratios'!$C$7:$C$2010,'Ratio mapping'!$A81)</f>
        <v>0</v>
      </c>
      <c r="T81" s="69">
        <f>SUMIFS('Population ratios'!$E$7:$E$2010,'Population ratios'!$B$7:$B$2010,'Ratio mapping'!T$5,'Population ratios'!$C$7:$C$2010,'Ratio mapping'!$A81)/SUMIFS('Population ratios'!$E$7:$E$2010,'Population ratios'!$C$7:$C$2010,'Ratio mapping'!$A81)</f>
        <v>0</v>
      </c>
      <c r="U81" s="69">
        <f>SUMIFS('Population ratios'!$E$7:$E$2010,'Population ratios'!$B$7:$B$2010,'Ratio mapping'!U$5,'Population ratios'!$C$7:$C$2010,'Ratio mapping'!$A81)/SUMIFS('Population ratios'!$E$7:$E$2010,'Population ratios'!$C$7:$C$2010,'Ratio mapping'!$A81)</f>
        <v>0</v>
      </c>
      <c r="V81" s="69">
        <f>SUMIFS('Population ratios'!$E$7:$E$2010,'Population ratios'!$B$7:$B$2010,'Ratio mapping'!V$5,'Population ratios'!$C$7:$C$2010,'Ratio mapping'!$A81)/SUMIFS('Population ratios'!$E$7:$E$2010,'Population ratios'!$C$7:$C$2010,'Ratio mapping'!$A81)</f>
        <v>0</v>
      </c>
      <c r="W81" s="69">
        <f>SUMIFS('Population ratios'!$E$7:$E$2010,'Population ratios'!$B$7:$B$2010,'Ratio mapping'!W$5,'Population ratios'!$C$7:$C$2010,'Ratio mapping'!$A81)/SUMIFS('Population ratios'!$E$7:$E$2010,'Population ratios'!$C$7:$C$2010,'Ratio mapping'!$A81)</f>
        <v>0</v>
      </c>
      <c r="X81" s="69">
        <f>SUMIFS('Population ratios'!$E$7:$E$2010,'Population ratios'!$B$7:$B$2010,'Ratio mapping'!X$5,'Population ratios'!$C$7:$C$2010,'Ratio mapping'!$A81)/SUMIFS('Population ratios'!$E$7:$E$2010,'Population ratios'!$C$7:$C$2010,'Ratio mapping'!$A81)</f>
        <v>0</v>
      </c>
      <c r="Y81" s="69">
        <f>SUMIFS('Population ratios'!$E$7:$E$2010,'Population ratios'!$B$7:$B$2010,'Ratio mapping'!Y$5,'Population ratios'!$C$7:$C$2010,'Ratio mapping'!$A81)/SUMIFS('Population ratios'!$E$7:$E$2010,'Population ratios'!$C$7:$C$2010,'Ratio mapping'!$A81)</f>
        <v>0</v>
      </c>
      <c r="Z81" s="69">
        <f>SUMIFS('Population ratios'!$E$7:$E$2010,'Population ratios'!$B$7:$B$2010,'Ratio mapping'!Z$5,'Population ratios'!$C$7:$C$2010,'Ratio mapping'!$A81)/SUMIFS('Population ratios'!$E$7:$E$2010,'Population ratios'!$C$7:$C$2010,'Ratio mapping'!$A81)</f>
        <v>0</v>
      </c>
      <c r="AA81" s="69">
        <f>SUMIFS('Population ratios'!$E$7:$E$2010,'Population ratios'!$B$7:$B$2010,'Ratio mapping'!AA$5,'Population ratios'!$C$7:$C$2010,'Ratio mapping'!$A81)/SUMIFS('Population ratios'!$E$7:$E$2010,'Population ratios'!$C$7:$C$2010,'Ratio mapping'!$A81)</f>
        <v>0</v>
      </c>
      <c r="AB81" s="69">
        <f>SUMIFS('Population ratios'!$E$7:$E$2010,'Population ratios'!$B$7:$B$2010,'Ratio mapping'!AB$5,'Population ratios'!$C$7:$C$2010,'Ratio mapping'!$A81)/SUMIFS('Population ratios'!$E$7:$E$2010,'Population ratios'!$C$7:$C$2010,'Ratio mapping'!$A81)</f>
        <v>0</v>
      </c>
      <c r="AC81" s="69">
        <f>SUMIFS('Population ratios'!$E$7:$E$2010,'Population ratios'!$B$7:$B$2010,'Ratio mapping'!AC$5,'Population ratios'!$C$7:$C$2010,'Ratio mapping'!$A81)/SUMIFS('Population ratios'!$E$7:$E$2010,'Population ratios'!$C$7:$C$2010,'Ratio mapping'!$A81)</f>
        <v>0</v>
      </c>
      <c r="AD81" s="69">
        <f>SUMIFS('Population ratios'!$E$7:$E$2010,'Population ratios'!$B$7:$B$2010,'Ratio mapping'!AD$5,'Population ratios'!$C$7:$C$2010,'Ratio mapping'!$A81)/SUMIFS('Population ratios'!$E$7:$E$2010,'Population ratios'!$C$7:$C$2010,'Ratio mapping'!$A81)</f>
        <v>0</v>
      </c>
      <c r="AE81" s="69">
        <f>SUMIFS('Population ratios'!$E$7:$E$2010,'Population ratios'!$B$7:$B$2010,'Ratio mapping'!AE$5,'Population ratios'!$C$7:$C$2010,'Ratio mapping'!$A81)/SUMIFS('Population ratios'!$E$7:$E$2010,'Population ratios'!$C$7:$C$2010,'Ratio mapping'!$A81)</f>
        <v>1</v>
      </c>
    </row>
    <row r="82" spans="1:31" x14ac:dyDescent="0.25">
      <c r="A82" s="69" t="s">
        <v>2104</v>
      </c>
      <c r="B82" s="69">
        <f>SUMIFS('Population ratios'!$E$7:$E$2010,'Population ratios'!$B$7:$B$2010,'Ratio mapping'!B$5,'Population ratios'!$C$7:$C$2010,'Ratio mapping'!$A82)/SUMIFS('Population ratios'!$E$7:$E$2010,'Population ratios'!$C$7:$C$2010,'Ratio mapping'!$A82)</f>
        <v>0</v>
      </c>
      <c r="C82" s="69">
        <f>SUMIFS('Population ratios'!$E$7:$E$2010,'Population ratios'!$B$7:$B$2010,'Ratio mapping'!C$5,'Population ratios'!$C$7:$C$2010,'Ratio mapping'!$A82)/SUMIFS('Population ratios'!$E$7:$E$2010,'Population ratios'!$C$7:$C$2010,'Ratio mapping'!$A82)</f>
        <v>0</v>
      </c>
      <c r="D82" s="69">
        <f>SUMIFS('Population ratios'!$E$7:$E$2010,'Population ratios'!$B$7:$B$2010,'Ratio mapping'!D$5,'Population ratios'!$C$7:$C$2010,'Ratio mapping'!$A82)/SUMIFS('Population ratios'!$E$7:$E$2010,'Population ratios'!$C$7:$C$2010,'Ratio mapping'!$A82)</f>
        <v>0</v>
      </c>
      <c r="E82" s="69">
        <f>SUMIFS('Population ratios'!$E$7:$E$2010,'Population ratios'!$B$7:$B$2010,'Ratio mapping'!E$5,'Population ratios'!$C$7:$C$2010,'Ratio mapping'!$A82)/SUMIFS('Population ratios'!$E$7:$E$2010,'Population ratios'!$C$7:$C$2010,'Ratio mapping'!$A82)</f>
        <v>0</v>
      </c>
      <c r="F82" s="69">
        <f>SUMIFS('Population ratios'!$E$7:$E$2010,'Population ratios'!$B$7:$B$2010,'Ratio mapping'!F$5,'Population ratios'!$C$7:$C$2010,'Ratio mapping'!$A82)/SUMIFS('Population ratios'!$E$7:$E$2010,'Population ratios'!$C$7:$C$2010,'Ratio mapping'!$A82)</f>
        <v>0</v>
      </c>
      <c r="G82" s="69">
        <f>SUMIFS('Population ratios'!$E$7:$E$2010,'Population ratios'!$B$7:$B$2010,'Ratio mapping'!G$5,'Population ratios'!$C$7:$C$2010,'Ratio mapping'!$A82)/SUMIFS('Population ratios'!$E$7:$E$2010,'Population ratios'!$C$7:$C$2010,'Ratio mapping'!$A82)</f>
        <v>0</v>
      </c>
      <c r="H82" s="69">
        <f>SUMIFS('Population ratios'!$E$7:$E$2010,'Population ratios'!$B$7:$B$2010,'Ratio mapping'!H$5,'Population ratios'!$C$7:$C$2010,'Ratio mapping'!$A82)/SUMIFS('Population ratios'!$E$7:$E$2010,'Population ratios'!$C$7:$C$2010,'Ratio mapping'!$A82)</f>
        <v>0</v>
      </c>
      <c r="I82" s="69">
        <f>SUMIFS('Population ratios'!$E$7:$E$2010,'Population ratios'!$B$7:$B$2010,'Ratio mapping'!I$5,'Population ratios'!$C$7:$C$2010,'Ratio mapping'!$A82)/SUMIFS('Population ratios'!$E$7:$E$2010,'Population ratios'!$C$7:$C$2010,'Ratio mapping'!$A82)</f>
        <v>0</v>
      </c>
      <c r="J82" s="69">
        <f>SUMIFS('Population ratios'!$E$7:$E$2010,'Population ratios'!$B$7:$B$2010,'Ratio mapping'!J$5,'Population ratios'!$C$7:$C$2010,'Ratio mapping'!$A82)/SUMIFS('Population ratios'!$E$7:$E$2010,'Population ratios'!$C$7:$C$2010,'Ratio mapping'!$A82)</f>
        <v>0</v>
      </c>
      <c r="K82" s="69">
        <f>SUMIFS('Population ratios'!$E$7:$E$2010,'Population ratios'!$B$7:$B$2010,'Ratio mapping'!K$5,'Population ratios'!$C$7:$C$2010,'Ratio mapping'!$A82)/SUMIFS('Population ratios'!$E$7:$E$2010,'Population ratios'!$C$7:$C$2010,'Ratio mapping'!$A82)</f>
        <v>0</v>
      </c>
      <c r="L82" s="69">
        <f>SUMIFS('Population ratios'!$E$7:$E$2010,'Population ratios'!$B$7:$B$2010,'Ratio mapping'!L$5,'Population ratios'!$C$7:$C$2010,'Ratio mapping'!$A82)/SUMIFS('Population ratios'!$E$7:$E$2010,'Population ratios'!$C$7:$C$2010,'Ratio mapping'!$A82)</f>
        <v>0</v>
      </c>
      <c r="M82" s="69">
        <f>SUMIFS('Population ratios'!$E$7:$E$2010,'Population ratios'!$B$7:$B$2010,'Ratio mapping'!M$5,'Population ratios'!$C$7:$C$2010,'Ratio mapping'!$A82)/SUMIFS('Population ratios'!$E$7:$E$2010,'Population ratios'!$C$7:$C$2010,'Ratio mapping'!$A82)</f>
        <v>0</v>
      </c>
      <c r="N82" s="69">
        <f>SUMIFS('Population ratios'!$E$7:$E$2010,'Population ratios'!$B$7:$B$2010,'Ratio mapping'!N$5,'Population ratios'!$C$7:$C$2010,'Ratio mapping'!$A82)/SUMIFS('Population ratios'!$E$7:$E$2010,'Population ratios'!$C$7:$C$2010,'Ratio mapping'!$A82)</f>
        <v>0</v>
      </c>
      <c r="O82" s="69">
        <f>SUMIFS('Population ratios'!$E$7:$E$2010,'Population ratios'!$B$7:$B$2010,'Ratio mapping'!O$5,'Population ratios'!$C$7:$C$2010,'Ratio mapping'!$A82)/SUMIFS('Population ratios'!$E$7:$E$2010,'Population ratios'!$C$7:$C$2010,'Ratio mapping'!$A82)</f>
        <v>0</v>
      </c>
      <c r="P82" s="69">
        <f>SUMIFS('Population ratios'!$E$7:$E$2010,'Population ratios'!$B$7:$B$2010,'Ratio mapping'!P$5,'Population ratios'!$C$7:$C$2010,'Ratio mapping'!$A82)/SUMIFS('Population ratios'!$E$7:$E$2010,'Population ratios'!$C$7:$C$2010,'Ratio mapping'!$A82)</f>
        <v>0</v>
      </c>
      <c r="Q82" s="69">
        <f>SUMIFS('Population ratios'!$E$7:$E$2010,'Population ratios'!$B$7:$B$2010,'Ratio mapping'!Q$5,'Population ratios'!$C$7:$C$2010,'Ratio mapping'!$A82)/SUMIFS('Population ratios'!$E$7:$E$2010,'Population ratios'!$C$7:$C$2010,'Ratio mapping'!$A82)</f>
        <v>0</v>
      </c>
      <c r="R82" s="69">
        <f>SUMIFS('Population ratios'!$E$7:$E$2010,'Population ratios'!$B$7:$B$2010,'Ratio mapping'!R$5,'Population ratios'!$C$7:$C$2010,'Ratio mapping'!$A82)/SUMIFS('Population ratios'!$E$7:$E$2010,'Population ratios'!$C$7:$C$2010,'Ratio mapping'!$A82)</f>
        <v>1</v>
      </c>
      <c r="S82" s="69">
        <f>SUMIFS('Population ratios'!$E$7:$E$2010,'Population ratios'!$B$7:$B$2010,'Ratio mapping'!S$5,'Population ratios'!$C$7:$C$2010,'Ratio mapping'!$A82)/SUMIFS('Population ratios'!$E$7:$E$2010,'Population ratios'!$C$7:$C$2010,'Ratio mapping'!$A82)</f>
        <v>0</v>
      </c>
      <c r="T82" s="69">
        <f>SUMIFS('Population ratios'!$E$7:$E$2010,'Population ratios'!$B$7:$B$2010,'Ratio mapping'!T$5,'Population ratios'!$C$7:$C$2010,'Ratio mapping'!$A82)/SUMIFS('Population ratios'!$E$7:$E$2010,'Population ratios'!$C$7:$C$2010,'Ratio mapping'!$A82)</f>
        <v>0</v>
      </c>
      <c r="U82" s="69">
        <f>SUMIFS('Population ratios'!$E$7:$E$2010,'Population ratios'!$B$7:$B$2010,'Ratio mapping'!U$5,'Population ratios'!$C$7:$C$2010,'Ratio mapping'!$A82)/SUMIFS('Population ratios'!$E$7:$E$2010,'Population ratios'!$C$7:$C$2010,'Ratio mapping'!$A82)</f>
        <v>0</v>
      </c>
      <c r="V82" s="69">
        <f>SUMIFS('Population ratios'!$E$7:$E$2010,'Population ratios'!$B$7:$B$2010,'Ratio mapping'!V$5,'Population ratios'!$C$7:$C$2010,'Ratio mapping'!$A82)/SUMIFS('Population ratios'!$E$7:$E$2010,'Population ratios'!$C$7:$C$2010,'Ratio mapping'!$A82)</f>
        <v>0</v>
      </c>
      <c r="W82" s="69">
        <f>SUMIFS('Population ratios'!$E$7:$E$2010,'Population ratios'!$B$7:$B$2010,'Ratio mapping'!W$5,'Population ratios'!$C$7:$C$2010,'Ratio mapping'!$A82)/SUMIFS('Population ratios'!$E$7:$E$2010,'Population ratios'!$C$7:$C$2010,'Ratio mapping'!$A82)</f>
        <v>0</v>
      </c>
      <c r="X82" s="69">
        <f>SUMIFS('Population ratios'!$E$7:$E$2010,'Population ratios'!$B$7:$B$2010,'Ratio mapping'!X$5,'Population ratios'!$C$7:$C$2010,'Ratio mapping'!$A82)/SUMIFS('Population ratios'!$E$7:$E$2010,'Population ratios'!$C$7:$C$2010,'Ratio mapping'!$A82)</f>
        <v>0</v>
      </c>
      <c r="Y82" s="69">
        <f>SUMIFS('Population ratios'!$E$7:$E$2010,'Population ratios'!$B$7:$B$2010,'Ratio mapping'!Y$5,'Population ratios'!$C$7:$C$2010,'Ratio mapping'!$A82)/SUMIFS('Population ratios'!$E$7:$E$2010,'Population ratios'!$C$7:$C$2010,'Ratio mapping'!$A82)</f>
        <v>0</v>
      </c>
      <c r="Z82" s="69">
        <f>SUMIFS('Population ratios'!$E$7:$E$2010,'Population ratios'!$B$7:$B$2010,'Ratio mapping'!Z$5,'Population ratios'!$C$7:$C$2010,'Ratio mapping'!$A82)/SUMIFS('Population ratios'!$E$7:$E$2010,'Population ratios'!$C$7:$C$2010,'Ratio mapping'!$A82)</f>
        <v>0</v>
      </c>
      <c r="AA82" s="69">
        <f>SUMIFS('Population ratios'!$E$7:$E$2010,'Population ratios'!$B$7:$B$2010,'Ratio mapping'!AA$5,'Population ratios'!$C$7:$C$2010,'Ratio mapping'!$A82)/SUMIFS('Population ratios'!$E$7:$E$2010,'Population ratios'!$C$7:$C$2010,'Ratio mapping'!$A82)</f>
        <v>0</v>
      </c>
      <c r="AB82" s="69">
        <f>SUMIFS('Population ratios'!$E$7:$E$2010,'Population ratios'!$B$7:$B$2010,'Ratio mapping'!AB$5,'Population ratios'!$C$7:$C$2010,'Ratio mapping'!$A82)/SUMIFS('Population ratios'!$E$7:$E$2010,'Population ratios'!$C$7:$C$2010,'Ratio mapping'!$A82)</f>
        <v>0</v>
      </c>
      <c r="AC82" s="69">
        <f>SUMIFS('Population ratios'!$E$7:$E$2010,'Population ratios'!$B$7:$B$2010,'Ratio mapping'!AC$5,'Population ratios'!$C$7:$C$2010,'Ratio mapping'!$A82)/SUMIFS('Population ratios'!$E$7:$E$2010,'Population ratios'!$C$7:$C$2010,'Ratio mapping'!$A82)</f>
        <v>0</v>
      </c>
      <c r="AD82" s="69">
        <f>SUMIFS('Population ratios'!$E$7:$E$2010,'Population ratios'!$B$7:$B$2010,'Ratio mapping'!AD$5,'Population ratios'!$C$7:$C$2010,'Ratio mapping'!$A82)/SUMIFS('Population ratios'!$E$7:$E$2010,'Population ratios'!$C$7:$C$2010,'Ratio mapping'!$A82)</f>
        <v>0</v>
      </c>
      <c r="AE82" s="69">
        <f>SUMIFS('Population ratios'!$E$7:$E$2010,'Population ratios'!$B$7:$B$2010,'Ratio mapping'!AE$5,'Population ratios'!$C$7:$C$2010,'Ratio mapping'!$A82)/SUMIFS('Population ratios'!$E$7:$E$2010,'Population ratios'!$C$7:$C$2010,'Ratio mapping'!$A82)</f>
        <v>0</v>
      </c>
    </row>
    <row r="83" spans="1:31" x14ac:dyDescent="0.25">
      <c r="A83" s="69" t="s">
        <v>2115</v>
      </c>
      <c r="B83" s="69">
        <f>SUMIFS('Population ratios'!$E$7:$E$2010,'Population ratios'!$B$7:$B$2010,'Ratio mapping'!B$5,'Population ratios'!$C$7:$C$2010,'Ratio mapping'!$A83)/SUMIFS('Population ratios'!$E$7:$E$2010,'Population ratios'!$C$7:$C$2010,'Ratio mapping'!$A83)</f>
        <v>0</v>
      </c>
      <c r="C83" s="69">
        <f>SUMIFS('Population ratios'!$E$7:$E$2010,'Population ratios'!$B$7:$B$2010,'Ratio mapping'!C$5,'Population ratios'!$C$7:$C$2010,'Ratio mapping'!$A83)/SUMIFS('Population ratios'!$E$7:$E$2010,'Population ratios'!$C$7:$C$2010,'Ratio mapping'!$A83)</f>
        <v>0</v>
      </c>
      <c r="D83" s="69">
        <f>SUMIFS('Population ratios'!$E$7:$E$2010,'Population ratios'!$B$7:$B$2010,'Ratio mapping'!D$5,'Population ratios'!$C$7:$C$2010,'Ratio mapping'!$A83)/SUMIFS('Population ratios'!$E$7:$E$2010,'Population ratios'!$C$7:$C$2010,'Ratio mapping'!$A83)</f>
        <v>0</v>
      </c>
      <c r="E83" s="69">
        <f>SUMIFS('Population ratios'!$E$7:$E$2010,'Population ratios'!$B$7:$B$2010,'Ratio mapping'!E$5,'Population ratios'!$C$7:$C$2010,'Ratio mapping'!$A83)/SUMIFS('Population ratios'!$E$7:$E$2010,'Population ratios'!$C$7:$C$2010,'Ratio mapping'!$A83)</f>
        <v>0</v>
      </c>
      <c r="F83" s="69">
        <f>SUMIFS('Population ratios'!$E$7:$E$2010,'Population ratios'!$B$7:$B$2010,'Ratio mapping'!F$5,'Population ratios'!$C$7:$C$2010,'Ratio mapping'!$A83)/SUMIFS('Population ratios'!$E$7:$E$2010,'Population ratios'!$C$7:$C$2010,'Ratio mapping'!$A83)</f>
        <v>0</v>
      </c>
      <c r="G83" s="69">
        <f>SUMIFS('Population ratios'!$E$7:$E$2010,'Population ratios'!$B$7:$B$2010,'Ratio mapping'!G$5,'Population ratios'!$C$7:$C$2010,'Ratio mapping'!$A83)/SUMIFS('Population ratios'!$E$7:$E$2010,'Population ratios'!$C$7:$C$2010,'Ratio mapping'!$A83)</f>
        <v>0</v>
      </c>
      <c r="H83" s="69">
        <f>SUMIFS('Population ratios'!$E$7:$E$2010,'Population ratios'!$B$7:$B$2010,'Ratio mapping'!H$5,'Population ratios'!$C$7:$C$2010,'Ratio mapping'!$A83)/SUMIFS('Population ratios'!$E$7:$E$2010,'Population ratios'!$C$7:$C$2010,'Ratio mapping'!$A83)</f>
        <v>0</v>
      </c>
      <c r="I83" s="69">
        <f>SUMIFS('Population ratios'!$E$7:$E$2010,'Population ratios'!$B$7:$B$2010,'Ratio mapping'!I$5,'Population ratios'!$C$7:$C$2010,'Ratio mapping'!$A83)/SUMIFS('Population ratios'!$E$7:$E$2010,'Population ratios'!$C$7:$C$2010,'Ratio mapping'!$A83)</f>
        <v>0</v>
      </c>
      <c r="J83" s="69">
        <f>SUMIFS('Population ratios'!$E$7:$E$2010,'Population ratios'!$B$7:$B$2010,'Ratio mapping'!J$5,'Population ratios'!$C$7:$C$2010,'Ratio mapping'!$A83)/SUMIFS('Population ratios'!$E$7:$E$2010,'Population ratios'!$C$7:$C$2010,'Ratio mapping'!$A83)</f>
        <v>0</v>
      </c>
      <c r="K83" s="69">
        <f>SUMIFS('Population ratios'!$E$7:$E$2010,'Population ratios'!$B$7:$B$2010,'Ratio mapping'!K$5,'Population ratios'!$C$7:$C$2010,'Ratio mapping'!$A83)/SUMIFS('Population ratios'!$E$7:$E$2010,'Population ratios'!$C$7:$C$2010,'Ratio mapping'!$A83)</f>
        <v>0</v>
      </c>
      <c r="L83" s="69">
        <f>SUMIFS('Population ratios'!$E$7:$E$2010,'Population ratios'!$B$7:$B$2010,'Ratio mapping'!L$5,'Population ratios'!$C$7:$C$2010,'Ratio mapping'!$A83)/SUMIFS('Population ratios'!$E$7:$E$2010,'Population ratios'!$C$7:$C$2010,'Ratio mapping'!$A83)</f>
        <v>0</v>
      </c>
      <c r="M83" s="69">
        <f>SUMIFS('Population ratios'!$E$7:$E$2010,'Population ratios'!$B$7:$B$2010,'Ratio mapping'!M$5,'Population ratios'!$C$7:$C$2010,'Ratio mapping'!$A83)/SUMIFS('Population ratios'!$E$7:$E$2010,'Population ratios'!$C$7:$C$2010,'Ratio mapping'!$A83)</f>
        <v>0</v>
      </c>
      <c r="N83" s="69">
        <f>SUMIFS('Population ratios'!$E$7:$E$2010,'Population ratios'!$B$7:$B$2010,'Ratio mapping'!N$5,'Population ratios'!$C$7:$C$2010,'Ratio mapping'!$A83)/SUMIFS('Population ratios'!$E$7:$E$2010,'Population ratios'!$C$7:$C$2010,'Ratio mapping'!$A83)</f>
        <v>0</v>
      </c>
      <c r="O83" s="69">
        <f>SUMIFS('Population ratios'!$E$7:$E$2010,'Population ratios'!$B$7:$B$2010,'Ratio mapping'!O$5,'Population ratios'!$C$7:$C$2010,'Ratio mapping'!$A83)/SUMIFS('Population ratios'!$E$7:$E$2010,'Population ratios'!$C$7:$C$2010,'Ratio mapping'!$A83)</f>
        <v>0</v>
      </c>
      <c r="P83" s="69">
        <f>SUMIFS('Population ratios'!$E$7:$E$2010,'Population ratios'!$B$7:$B$2010,'Ratio mapping'!P$5,'Population ratios'!$C$7:$C$2010,'Ratio mapping'!$A83)/SUMIFS('Population ratios'!$E$7:$E$2010,'Population ratios'!$C$7:$C$2010,'Ratio mapping'!$A83)</f>
        <v>0</v>
      </c>
      <c r="Q83" s="69">
        <f>SUMIFS('Population ratios'!$E$7:$E$2010,'Population ratios'!$B$7:$B$2010,'Ratio mapping'!Q$5,'Population ratios'!$C$7:$C$2010,'Ratio mapping'!$A83)/SUMIFS('Population ratios'!$E$7:$E$2010,'Population ratios'!$C$7:$C$2010,'Ratio mapping'!$A83)</f>
        <v>0</v>
      </c>
      <c r="R83" s="69">
        <f>SUMIFS('Population ratios'!$E$7:$E$2010,'Population ratios'!$B$7:$B$2010,'Ratio mapping'!R$5,'Population ratios'!$C$7:$C$2010,'Ratio mapping'!$A83)/SUMIFS('Population ratios'!$E$7:$E$2010,'Population ratios'!$C$7:$C$2010,'Ratio mapping'!$A83)</f>
        <v>0</v>
      </c>
      <c r="S83" s="69">
        <f>SUMIFS('Population ratios'!$E$7:$E$2010,'Population ratios'!$B$7:$B$2010,'Ratio mapping'!S$5,'Population ratios'!$C$7:$C$2010,'Ratio mapping'!$A83)/SUMIFS('Population ratios'!$E$7:$E$2010,'Population ratios'!$C$7:$C$2010,'Ratio mapping'!$A83)</f>
        <v>0.96015936254980083</v>
      </c>
      <c r="T83" s="69">
        <f>SUMIFS('Population ratios'!$E$7:$E$2010,'Population ratios'!$B$7:$B$2010,'Ratio mapping'!T$5,'Population ratios'!$C$7:$C$2010,'Ratio mapping'!$A83)/SUMIFS('Population ratios'!$E$7:$E$2010,'Population ratios'!$C$7:$C$2010,'Ratio mapping'!$A83)</f>
        <v>0</v>
      </c>
      <c r="U83" s="69">
        <f>SUMIFS('Population ratios'!$E$7:$E$2010,'Population ratios'!$B$7:$B$2010,'Ratio mapping'!U$5,'Population ratios'!$C$7:$C$2010,'Ratio mapping'!$A83)/SUMIFS('Population ratios'!$E$7:$E$2010,'Population ratios'!$C$7:$C$2010,'Ratio mapping'!$A83)</f>
        <v>0</v>
      </c>
      <c r="V83" s="69">
        <f>SUMIFS('Population ratios'!$E$7:$E$2010,'Population ratios'!$B$7:$B$2010,'Ratio mapping'!V$5,'Population ratios'!$C$7:$C$2010,'Ratio mapping'!$A83)/SUMIFS('Population ratios'!$E$7:$E$2010,'Population ratios'!$C$7:$C$2010,'Ratio mapping'!$A83)</f>
        <v>0</v>
      </c>
      <c r="W83" s="69">
        <f>SUMIFS('Population ratios'!$E$7:$E$2010,'Population ratios'!$B$7:$B$2010,'Ratio mapping'!W$5,'Population ratios'!$C$7:$C$2010,'Ratio mapping'!$A83)/SUMIFS('Population ratios'!$E$7:$E$2010,'Population ratios'!$C$7:$C$2010,'Ratio mapping'!$A83)</f>
        <v>3.9840637450199202E-2</v>
      </c>
      <c r="X83" s="69">
        <f>SUMIFS('Population ratios'!$E$7:$E$2010,'Population ratios'!$B$7:$B$2010,'Ratio mapping'!X$5,'Population ratios'!$C$7:$C$2010,'Ratio mapping'!$A83)/SUMIFS('Population ratios'!$E$7:$E$2010,'Population ratios'!$C$7:$C$2010,'Ratio mapping'!$A83)</f>
        <v>0</v>
      </c>
      <c r="Y83" s="69">
        <f>SUMIFS('Population ratios'!$E$7:$E$2010,'Population ratios'!$B$7:$B$2010,'Ratio mapping'!Y$5,'Population ratios'!$C$7:$C$2010,'Ratio mapping'!$A83)/SUMIFS('Population ratios'!$E$7:$E$2010,'Population ratios'!$C$7:$C$2010,'Ratio mapping'!$A83)</f>
        <v>0</v>
      </c>
      <c r="Z83" s="69">
        <f>SUMIFS('Population ratios'!$E$7:$E$2010,'Population ratios'!$B$7:$B$2010,'Ratio mapping'!Z$5,'Population ratios'!$C$7:$C$2010,'Ratio mapping'!$A83)/SUMIFS('Population ratios'!$E$7:$E$2010,'Population ratios'!$C$7:$C$2010,'Ratio mapping'!$A83)</f>
        <v>0</v>
      </c>
      <c r="AA83" s="69">
        <f>SUMIFS('Population ratios'!$E$7:$E$2010,'Population ratios'!$B$7:$B$2010,'Ratio mapping'!AA$5,'Population ratios'!$C$7:$C$2010,'Ratio mapping'!$A83)/SUMIFS('Population ratios'!$E$7:$E$2010,'Population ratios'!$C$7:$C$2010,'Ratio mapping'!$A83)</f>
        <v>0</v>
      </c>
      <c r="AB83" s="69">
        <f>SUMIFS('Population ratios'!$E$7:$E$2010,'Population ratios'!$B$7:$B$2010,'Ratio mapping'!AB$5,'Population ratios'!$C$7:$C$2010,'Ratio mapping'!$A83)/SUMIFS('Population ratios'!$E$7:$E$2010,'Population ratios'!$C$7:$C$2010,'Ratio mapping'!$A83)</f>
        <v>0</v>
      </c>
      <c r="AC83" s="69">
        <f>SUMIFS('Population ratios'!$E$7:$E$2010,'Population ratios'!$B$7:$B$2010,'Ratio mapping'!AC$5,'Population ratios'!$C$7:$C$2010,'Ratio mapping'!$A83)/SUMIFS('Population ratios'!$E$7:$E$2010,'Population ratios'!$C$7:$C$2010,'Ratio mapping'!$A83)</f>
        <v>0</v>
      </c>
      <c r="AD83" s="69">
        <f>SUMIFS('Population ratios'!$E$7:$E$2010,'Population ratios'!$B$7:$B$2010,'Ratio mapping'!AD$5,'Population ratios'!$C$7:$C$2010,'Ratio mapping'!$A83)/SUMIFS('Population ratios'!$E$7:$E$2010,'Population ratios'!$C$7:$C$2010,'Ratio mapping'!$A83)</f>
        <v>0</v>
      </c>
      <c r="AE83" s="69">
        <f>SUMIFS('Population ratios'!$E$7:$E$2010,'Population ratios'!$B$7:$B$2010,'Ratio mapping'!AE$5,'Population ratios'!$C$7:$C$2010,'Ratio mapping'!$A83)/SUMIFS('Population ratios'!$E$7:$E$2010,'Population ratios'!$C$7:$C$2010,'Ratio mapping'!$A83)</f>
        <v>0</v>
      </c>
    </row>
    <row r="84" spans="1:31" x14ac:dyDescent="0.25">
      <c r="A84" s="69" t="s">
        <v>2114</v>
      </c>
      <c r="B84" s="69">
        <f>SUMIFS('Population ratios'!$E$7:$E$2010,'Population ratios'!$B$7:$B$2010,'Ratio mapping'!B$5,'Population ratios'!$C$7:$C$2010,'Ratio mapping'!$A84)/SUMIFS('Population ratios'!$E$7:$E$2010,'Population ratios'!$C$7:$C$2010,'Ratio mapping'!$A84)</f>
        <v>0</v>
      </c>
      <c r="C84" s="69">
        <f>SUMIFS('Population ratios'!$E$7:$E$2010,'Population ratios'!$B$7:$B$2010,'Ratio mapping'!C$5,'Population ratios'!$C$7:$C$2010,'Ratio mapping'!$A84)/SUMIFS('Population ratios'!$E$7:$E$2010,'Population ratios'!$C$7:$C$2010,'Ratio mapping'!$A84)</f>
        <v>0.95976967952117587</v>
      </c>
      <c r="D84" s="69">
        <f>SUMIFS('Population ratios'!$E$7:$E$2010,'Population ratios'!$B$7:$B$2010,'Ratio mapping'!D$5,'Population ratios'!$C$7:$C$2010,'Ratio mapping'!$A84)/SUMIFS('Population ratios'!$E$7:$E$2010,'Population ratios'!$C$7:$C$2010,'Ratio mapping'!$A84)</f>
        <v>0</v>
      </c>
      <c r="E84" s="69">
        <f>SUMIFS('Population ratios'!$E$7:$E$2010,'Population ratios'!$B$7:$B$2010,'Ratio mapping'!E$5,'Population ratios'!$C$7:$C$2010,'Ratio mapping'!$A84)/SUMIFS('Population ratios'!$E$7:$E$2010,'Population ratios'!$C$7:$C$2010,'Ratio mapping'!$A84)</f>
        <v>0</v>
      </c>
      <c r="F84" s="69">
        <f>SUMIFS('Population ratios'!$E$7:$E$2010,'Population ratios'!$B$7:$B$2010,'Ratio mapping'!F$5,'Population ratios'!$C$7:$C$2010,'Ratio mapping'!$A84)/SUMIFS('Population ratios'!$E$7:$E$2010,'Population ratios'!$C$7:$C$2010,'Ratio mapping'!$A84)</f>
        <v>0</v>
      </c>
      <c r="G84" s="69">
        <f>SUMIFS('Population ratios'!$E$7:$E$2010,'Population ratios'!$B$7:$B$2010,'Ratio mapping'!G$5,'Population ratios'!$C$7:$C$2010,'Ratio mapping'!$A84)/SUMIFS('Population ratios'!$E$7:$E$2010,'Population ratios'!$C$7:$C$2010,'Ratio mapping'!$A84)</f>
        <v>0</v>
      </c>
      <c r="H84" s="69">
        <f>SUMIFS('Population ratios'!$E$7:$E$2010,'Population ratios'!$B$7:$B$2010,'Ratio mapping'!H$5,'Population ratios'!$C$7:$C$2010,'Ratio mapping'!$A84)/SUMIFS('Population ratios'!$E$7:$E$2010,'Population ratios'!$C$7:$C$2010,'Ratio mapping'!$A84)</f>
        <v>0</v>
      </c>
      <c r="I84" s="69">
        <f>SUMIFS('Population ratios'!$E$7:$E$2010,'Population ratios'!$B$7:$B$2010,'Ratio mapping'!I$5,'Population ratios'!$C$7:$C$2010,'Ratio mapping'!$A84)/SUMIFS('Population ratios'!$E$7:$E$2010,'Population ratios'!$C$7:$C$2010,'Ratio mapping'!$A84)</f>
        <v>0</v>
      </c>
      <c r="J84" s="69">
        <f>SUMIFS('Population ratios'!$E$7:$E$2010,'Population ratios'!$B$7:$B$2010,'Ratio mapping'!J$5,'Population ratios'!$C$7:$C$2010,'Ratio mapping'!$A84)/SUMIFS('Population ratios'!$E$7:$E$2010,'Population ratios'!$C$7:$C$2010,'Ratio mapping'!$A84)</f>
        <v>0</v>
      </c>
      <c r="K84" s="69">
        <f>SUMIFS('Population ratios'!$E$7:$E$2010,'Population ratios'!$B$7:$B$2010,'Ratio mapping'!K$5,'Population ratios'!$C$7:$C$2010,'Ratio mapping'!$A84)/SUMIFS('Population ratios'!$E$7:$E$2010,'Population ratios'!$C$7:$C$2010,'Ratio mapping'!$A84)</f>
        <v>0</v>
      </c>
      <c r="L84" s="69">
        <f>SUMIFS('Population ratios'!$E$7:$E$2010,'Population ratios'!$B$7:$B$2010,'Ratio mapping'!L$5,'Population ratios'!$C$7:$C$2010,'Ratio mapping'!$A84)/SUMIFS('Population ratios'!$E$7:$E$2010,'Population ratios'!$C$7:$C$2010,'Ratio mapping'!$A84)</f>
        <v>0</v>
      </c>
      <c r="M84" s="69">
        <f>SUMIFS('Population ratios'!$E$7:$E$2010,'Population ratios'!$B$7:$B$2010,'Ratio mapping'!M$5,'Population ratios'!$C$7:$C$2010,'Ratio mapping'!$A84)/SUMIFS('Population ratios'!$E$7:$E$2010,'Population ratios'!$C$7:$C$2010,'Ratio mapping'!$A84)</f>
        <v>0</v>
      </c>
      <c r="N84" s="69">
        <f>SUMIFS('Population ratios'!$E$7:$E$2010,'Population ratios'!$B$7:$B$2010,'Ratio mapping'!N$5,'Population ratios'!$C$7:$C$2010,'Ratio mapping'!$A84)/SUMIFS('Population ratios'!$E$7:$E$2010,'Population ratios'!$C$7:$C$2010,'Ratio mapping'!$A84)</f>
        <v>0</v>
      </c>
      <c r="O84" s="69">
        <f>SUMIFS('Population ratios'!$E$7:$E$2010,'Population ratios'!$B$7:$B$2010,'Ratio mapping'!O$5,'Population ratios'!$C$7:$C$2010,'Ratio mapping'!$A84)/SUMIFS('Population ratios'!$E$7:$E$2010,'Population ratios'!$C$7:$C$2010,'Ratio mapping'!$A84)</f>
        <v>0</v>
      </c>
      <c r="P84" s="69">
        <f>SUMIFS('Population ratios'!$E$7:$E$2010,'Population ratios'!$B$7:$B$2010,'Ratio mapping'!P$5,'Population ratios'!$C$7:$C$2010,'Ratio mapping'!$A84)/SUMIFS('Population ratios'!$E$7:$E$2010,'Population ratios'!$C$7:$C$2010,'Ratio mapping'!$A84)</f>
        <v>0</v>
      </c>
      <c r="Q84" s="69">
        <f>SUMIFS('Population ratios'!$E$7:$E$2010,'Population ratios'!$B$7:$B$2010,'Ratio mapping'!Q$5,'Population ratios'!$C$7:$C$2010,'Ratio mapping'!$A84)/SUMIFS('Population ratios'!$E$7:$E$2010,'Population ratios'!$C$7:$C$2010,'Ratio mapping'!$A84)</f>
        <v>0</v>
      </c>
      <c r="R84" s="69">
        <f>SUMIFS('Population ratios'!$E$7:$E$2010,'Population ratios'!$B$7:$B$2010,'Ratio mapping'!R$5,'Population ratios'!$C$7:$C$2010,'Ratio mapping'!$A84)/SUMIFS('Population ratios'!$E$7:$E$2010,'Population ratios'!$C$7:$C$2010,'Ratio mapping'!$A84)</f>
        <v>0</v>
      </c>
      <c r="S84" s="69">
        <f>SUMIFS('Population ratios'!$E$7:$E$2010,'Population ratios'!$B$7:$B$2010,'Ratio mapping'!S$5,'Population ratios'!$C$7:$C$2010,'Ratio mapping'!$A84)/SUMIFS('Population ratios'!$E$7:$E$2010,'Population ratios'!$C$7:$C$2010,'Ratio mapping'!$A84)</f>
        <v>4.0230320478824154E-2</v>
      </c>
      <c r="T84" s="69">
        <f>SUMIFS('Population ratios'!$E$7:$E$2010,'Population ratios'!$B$7:$B$2010,'Ratio mapping'!T$5,'Population ratios'!$C$7:$C$2010,'Ratio mapping'!$A84)/SUMIFS('Population ratios'!$E$7:$E$2010,'Population ratios'!$C$7:$C$2010,'Ratio mapping'!$A84)</f>
        <v>0</v>
      </c>
      <c r="U84" s="69">
        <f>SUMIFS('Population ratios'!$E$7:$E$2010,'Population ratios'!$B$7:$B$2010,'Ratio mapping'!U$5,'Population ratios'!$C$7:$C$2010,'Ratio mapping'!$A84)/SUMIFS('Population ratios'!$E$7:$E$2010,'Population ratios'!$C$7:$C$2010,'Ratio mapping'!$A84)</f>
        <v>0</v>
      </c>
      <c r="V84" s="69">
        <f>SUMIFS('Population ratios'!$E$7:$E$2010,'Population ratios'!$B$7:$B$2010,'Ratio mapping'!V$5,'Population ratios'!$C$7:$C$2010,'Ratio mapping'!$A84)/SUMIFS('Population ratios'!$E$7:$E$2010,'Population ratios'!$C$7:$C$2010,'Ratio mapping'!$A84)</f>
        <v>0</v>
      </c>
      <c r="W84" s="69">
        <f>SUMIFS('Population ratios'!$E$7:$E$2010,'Population ratios'!$B$7:$B$2010,'Ratio mapping'!W$5,'Population ratios'!$C$7:$C$2010,'Ratio mapping'!$A84)/SUMIFS('Population ratios'!$E$7:$E$2010,'Population ratios'!$C$7:$C$2010,'Ratio mapping'!$A84)</f>
        <v>0</v>
      </c>
      <c r="X84" s="69">
        <f>SUMIFS('Population ratios'!$E$7:$E$2010,'Population ratios'!$B$7:$B$2010,'Ratio mapping'!X$5,'Population ratios'!$C$7:$C$2010,'Ratio mapping'!$A84)/SUMIFS('Population ratios'!$E$7:$E$2010,'Population ratios'!$C$7:$C$2010,'Ratio mapping'!$A84)</f>
        <v>0</v>
      </c>
      <c r="Y84" s="69">
        <f>SUMIFS('Population ratios'!$E$7:$E$2010,'Population ratios'!$B$7:$B$2010,'Ratio mapping'!Y$5,'Population ratios'!$C$7:$C$2010,'Ratio mapping'!$A84)/SUMIFS('Population ratios'!$E$7:$E$2010,'Population ratios'!$C$7:$C$2010,'Ratio mapping'!$A84)</f>
        <v>0</v>
      </c>
      <c r="Z84" s="69">
        <f>SUMIFS('Population ratios'!$E$7:$E$2010,'Population ratios'!$B$7:$B$2010,'Ratio mapping'!Z$5,'Population ratios'!$C$7:$C$2010,'Ratio mapping'!$A84)/SUMIFS('Population ratios'!$E$7:$E$2010,'Population ratios'!$C$7:$C$2010,'Ratio mapping'!$A84)</f>
        <v>0</v>
      </c>
      <c r="AA84" s="69">
        <f>SUMIFS('Population ratios'!$E$7:$E$2010,'Population ratios'!$B$7:$B$2010,'Ratio mapping'!AA$5,'Population ratios'!$C$7:$C$2010,'Ratio mapping'!$A84)/SUMIFS('Population ratios'!$E$7:$E$2010,'Population ratios'!$C$7:$C$2010,'Ratio mapping'!$A84)</f>
        <v>0</v>
      </c>
      <c r="AB84" s="69">
        <f>SUMIFS('Population ratios'!$E$7:$E$2010,'Population ratios'!$B$7:$B$2010,'Ratio mapping'!AB$5,'Population ratios'!$C$7:$C$2010,'Ratio mapping'!$A84)/SUMIFS('Population ratios'!$E$7:$E$2010,'Population ratios'!$C$7:$C$2010,'Ratio mapping'!$A84)</f>
        <v>0</v>
      </c>
      <c r="AC84" s="69">
        <f>SUMIFS('Population ratios'!$E$7:$E$2010,'Population ratios'!$B$7:$B$2010,'Ratio mapping'!AC$5,'Population ratios'!$C$7:$C$2010,'Ratio mapping'!$A84)/SUMIFS('Population ratios'!$E$7:$E$2010,'Population ratios'!$C$7:$C$2010,'Ratio mapping'!$A84)</f>
        <v>0</v>
      </c>
      <c r="AD84" s="69">
        <f>SUMIFS('Population ratios'!$E$7:$E$2010,'Population ratios'!$B$7:$B$2010,'Ratio mapping'!AD$5,'Population ratios'!$C$7:$C$2010,'Ratio mapping'!$A84)/SUMIFS('Population ratios'!$E$7:$E$2010,'Population ratios'!$C$7:$C$2010,'Ratio mapping'!$A84)</f>
        <v>0</v>
      </c>
      <c r="AE84" s="69">
        <f>SUMIFS('Population ratios'!$E$7:$E$2010,'Population ratios'!$B$7:$B$2010,'Ratio mapping'!AE$5,'Population ratios'!$C$7:$C$2010,'Ratio mapping'!$A84)/SUMIFS('Population ratios'!$E$7:$E$2010,'Population ratios'!$C$7:$C$2010,'Ratio mapping'!$A84)</f>
        <v>0</v>
      </c>
    </row>
    <row r="85" spans="1:31" x14ac:dyDescent="0.25">
      <c r="A85" s="69" t="s">
        <v>2051</v>
      </c>
      <c r="B85" s="69">
        <f>SUMIFS('Population ratios'!$E$7:$E$2010,'Population ratios'!$B$7:$B$2010,'Ratio mapping'!B$5,'Population ratios'!$C$7:$C$2010,'Ratio mapping'!$A85)/SUMIFS('Population ratios'!$E$7:$E$2010,'Population ratios'!$C$7:$C$2010,'Ratio mapping'!$A85)</f>
        <v>0</v>
      </c>
      <c r="C85" s="69">
        <f>SUMIFS('Population ratios'!$E$7:$E$2010,'Population ratios'!$B$7:$B$2010,'Ratio mapping'!C$5,'Population ratios'!$C$7:$C$2010,'Ratio mapping'!$A85)/SUMIFS('Population ratios'!$E$7:$E$2010,'Population ratios'!$C$7:$C$2010,'Ratio mapping'!$A85)</f>
        <v>0</v>
      </c>
      <c r="D85" s="69">
        <f>SUMIFS('Population ratios'!$E$7:$E$2010,'Population ratios'!$B$7:$B$2010,'Ratio mapping'!D$5,'Population ratios'!$C$7:$C$2010,'Ratio mapping'!$A85)/SUMIFS('Population ratios'!$E$7:$E$2010,'Population ratios'!$C$7:$C$2010,'Ratio mapping'!$A85)</f>
        <v>0</v>
      </c>
      <c r="E85" s="69">
        <f>SUMIFS('Population ratios'!$E$7:$E$2010,'Population ratios'!$B$7:$B$2010,'Ratio mapping'!E$5,'Population ratios'!$C$7:$C$2010,'Ratio mapping'!$A85)/SUMIFS('Population ratios'!$E$7:$E$2010,'Population ratios'!$C$7:$C$2010,'Ratio mapping'!$A85)</f>
        <v>0</v>
      </c>
      <c r="F85" s="69">
        <f>SUMIFS('Population ratios'!$E$7:$E$2010,'Population ratios'!$B$7:$B$2010,'Ratio mapping'!F$5,'Population ratios'!$C$7:$C$2010,'Ratio mapping'!$A85)/SUMIFS('Population ratios'!$E$7:$E$2010,'Population ratios'!$C$7:$C$2010,'Ratio mapping'!$A85)</f>
        <v>0</v>
      </c>
      <c r="G85" s="69">
        <f>SUMIFS('Population ratios'!$E$7:$E$2010,'Population ratios'!$B$7:$B$2010,'Ratio mapping'!G$5,'Population ratios'!$C$7:$C$2010,'Ratio mapping'!$A85)/SUMIFS('Population ratios'!$E$7:$E$2010,'Population ratios'!$C$7:$C$2010,'Ratio mapping'!$A85)</f>
        <v>0</v>
      </c>
      <c r="H85" s="69">
        <f>SUMIFS('Population ratios'!$E$7:$E$2010,'Population ratios'!$B$7:$B$2010,'Ratio mapping'!H$5,'Population ratios'!$C$7:$C$2010,'Ratio mapping'!$A85)/SUMIFS('Population ratios'!$E$7:$E$2010,'Population ratios'!$C$7:$C$2010,'Ratio mapping'!$A85)</f>
        <v>0</v>
      </c>
      <c r="I85" s="69">
        <f>SUMIFS('Population ratios'!$E$7:$E$2010,'Population ratios'!$B$7:$B$2010,'Ratio mapping'!I$5,'Population ratios'!$C$7:$C$2010,'Ratio mapping'!$A85)/SUMIFS('Population ratios'!$E$7:$E$2010,'Population ratios'!$C$7:$C$2010,'Ratio mapping'!$A85)</f>
        <v>0</v>
      </c>
      <c r="J85" s="69">
        <f>SUMIFS('Population ratios'!$E$7:$E$2010,'Population ratios'!$B$7:$B$2010,'Ratio mapping'!J$5,'Population ratios'!$C$7:$C$2010,'Ratio mapping'!$A85)/SUMIFS('Population ratios'!$E$7:$E$2010,'Population ratios'!$C$7:$C$2010,'Ratio mapping'!$A85)</f>
        <v>0</v>
      </c>
      <c r="K85" s="69">
        <f>SUMIFS('Population ratios'!$E$7:$E$2010,'Population ratios'!$B$7:$B$2010,'Ratio mapping'!K$5,'Population ratios'!$C$7:$C$2010,'Ratio mapping'!$A85)/SUMIFS('Population ratios'!$E$7:$E$2010,'Population ratios'!$C$7:$C$2010,'Ratio mapping'!$A85)</f>
        <v>0</v>
      </c>
      <c r="L85" s="69">
        <f>SUMIFS('Population ratios'!$E$7:$E$2010,'Population ratios'!$B$7:$B$2010,'Ratio mapping'!L$5,'Population ratios'!$C$7:$C$2010,'Ratio mapping'!$A85)/SUMIFS('Population ratios'!$E$7:$E$2010,'Population ratios'!$C$7:$C$2010,'Ratio mapping'!$A85)</f>
        <v>0</v>
      </c>
      <c r="M85" s="69">
        <f>SUMIFS('Population ratios'!$E$7:$E$2010,'Population ratios'!$B$7:$B$2010,'Ratio mapping'!M$5,'Population ratios'!$C$7:$C$2010,'Ratio mapping'!$A85)/SUMIFS('Population ratios'!$E$7:$E$2010,'Population ratios'!$C$7:$C$2010,'Ratio mapping'!$A85)</f>
        <v>0</v>
      </c>
      <c r="N85" s="69">
        <f>SUMIFS('Population ratios'!$E$7:$E$2010,'Population ratios'!$B$7:$B$2010,'Ratio mapping'!N$5,'Population ratios'!$C$7:$C$2010,'Ratio mapping'!$A85)/SUMIFS('Population ratios'!$E$7:$E$2010,'Population ratios'!$C$7:$C$2010,'Ratio mapping'!$A85)</f>
        <v>0</v>
      </c>
      <c r="O85" s="69">
        <f>SUMIFS('Population ratios'!$E$7:$E$2010,'Population ratios'!$B$7:$B$2010,'Ratio mapping'!O$5,'Population ratios'!$C$7:$C$2010,'Ratio mapping'!$A85)/SUMIFS('Population ratios'!$E$7:$E$2010,'Population ratios'!$C$7:$C$2010,'Ratio mapping'!$A85)</f>
        <v>0</v>
      </c>
      <c r="P85" s="69">
        <f>SUMIFS('Population ratios'!$E$7:$E$2010,'Population ratios'!$B$7:$B$2010,'Ratio mapping'!P$5,'Population ratios'!$C$7:$C$2010,'Ratio mapping'!$A85)/SUMIFS('Population ratios'!$E$7:$E$2010,'Population ratios'!$C$7:$C$2010,'Ratio mapping'!$A85)</f>
        <v>0</v>
      </c>
      <c r="Q85" s="69">
        <f>SUMIFS('Population ratios'!$E$7:$E$2010,'Population ratios'!$B$7:$B$2010,'Ratio mapping'!Q$5,'Population ratios'!$C$7:$C$2010,'Ratio mapping'!$A85)/SUMIFS('Population ratios'!$E$7:$E$2010,'Population ratios'!$C$7:$C$2010,'Ratio mapping'!$A85)</f>
        <v>0</v>
      </c>
      <c r="R85" s="69">
        <f>SUMIFS('Population ratios'!$E$7:$E$2010,'Population ratios'!$B$7:$B$2010,'Ratio mapping'!R$5,'Population ratios'!$C$7:$C$2010,'Ratio mapping'!$A85)/SUMIFS('Population ratios'!$E$7:$E$2010,'Population ratios'!$C$7:$C$2010,'Ratio mapping'!$A85)</f>
        <v>0</v>
      </c>
      <c r="S85" s="69">
        <f>SUMIFS('Population ratios'!$E$7:$E$2010,'Population ratios'!$B$7:$B$2010,'Ratio mapping'!S$5,'Population ratios'!$C$7:$C$2010,'Ratio mapping'!$A85)/SUMIFS('Population ratios'!$E$7:$E$2010,'Population ratios'!$C$7:$C$2010,'Ratio mapping'!$A85)</f>
        <v>0</v>
      </c>
      <c r="T85" s="69">
        <f>SUMIFS('Population ratios'!$E$7:$E$2010,'Population ratios'!$B$7:$B$2010,'Ratio mapping'!T$5,'Population ratios'!$C$7:$C$2010,'Ratio mapping'!$A85)/SUMIFS('Population ratios'!$E$7:$E$2010,'Population ratios'!$C$7:$C$2010,'Ratio mapping'!$A85)</f>
        <v>0</v>
      </c>
      <c r="U85" s="69">
        <f>SUMIFS('Population ratios'!$E$7:$E$2010,'Population ratios'!$B$7:$B$2010,'Ratio mapping'!U$5,'Population ratios'!$C$7:$C$2010,'Ratio mapping'!$A85)/SUMIFS('Population ratios'!$E$7:$E$2010,'Population ratios'!$C$7:$C$2010,'Ratio mapping'!$A85)</f>
        <v>0</v>
      </c>
      <c r="V85" s="69">
        <f>SUMIFS('Population ratios'!$E$7:$E$2010,'Population ratios'!$B$7:$B$2010,'Ratio mapping'!V$5,'Population ratios'!$C$7:$C$2010,'Ratio mapping'!$A85)/SUMIFS('Population ratios'!$E$7:$E$2010,'Population ratios'!$C$7:$C$2010,'Ratio mapping'!$A85)</f>
        <v>0</v>
      </c>
      <c r="W85" s="69">
        <f>SUMIFS('Population ratios'!$E$7:$E$2010,'Population ratios'!$B$7:$B$2010,'Ratio mapping'!W$5,'Population ratios'!$C$7:$C$2010,'Ratio mapping'!$A85)/SUMIFS('Population ratios'!$E$7:$E$2010,'Population ratios'!$C$7:$C$2010,'Ratio mapping'!$A85)</f>
        <v>0</v>
      </c>
      <c r="X85" s="69">
        <f>SUMIFS('Population ratios'!$E$7:$E$2010,'Population ratios'!$B$7:$B$2010,'Ratio mapping'!X$5,'Population ratios'!$C$7:$C$2010,'Ratio mapping'!$A85)/SUMIFS('Population ratios'!$E$7:$E$2010,'Population ratios'!$C$7:$C$2010,'Ratio mapping'!$A85)</f>
        <v>0.99984401809390111</v>
      </c>
      <c r="Y85" s="69">
        <f>SUMIFS('Population ratios'!$E$7:$E$2010,'Population ratios'!$B$7:$B$2010,'Ratio mapping'!Y$5,'Population ratios'!$C$7:$C$2010,'Ratio mapping'!$A85)/SUMIFS('Population ratios'!$E$7:$E$2010,'Population ratios'!$C$7:$C$2010,'Ratio mapping'!$A85)</f>
        <v>0</v>
      </c>
      <c r="Z85" s="69">
        <f>SUMIFS('Population ratios'!$E$7:$E$2010,'Population ratios'!$B$7:$B$2010,'Ratio mapping'!Z$5,'Population ratios'!$C$7:$C$2010,'Ratio mapping'!$A85)/SUMIFS('Population ratios'!$E$7:$E$2010,'Population ratios'!$C$7:$C$2010,'Ratio mapping'!$A85)</f>
        <v>0</v>
      </c>
      <c r="AA85" s="69">
        <f>SUMIFS('Population ratios'!$E$7:$E$2010,'Population ratios'!$B$7:$B$2010,'Ratio mapping'!AA$5,'Population ratios'!$C$7:$C$2010,'Ratio mapping'!$A85)/SUMIFS('Population ratios'!$E$7:$E$2010,'Population ratios'!$C$7:$C$2010,'Ratio mapping'!$A85)</f>
        <v>0</v>
      </c>
      <c r="AB85" s="69">
        <f>SUMIFS('Population ratios'!$E$7:$E$2010,'Population ratios'!$B$7:$B$2010,'Ratio mapping'!AB$5,'Population ratios'!$C$7:$C$2010,'Ratio mapping'!$A85)/SUMIFS('Population ratios'!$E$7:$E$2010,'Population ratios'!$C$7:$C$2010,'Ratio mapping'!$A85)</f>
        <v>0</v>
      </c>
      <c r="AC85" s="69">
        <f>SUMIFS('Population ratios'!$E$7:$E$2010,'Population ratios'!$B$7:$B$2010,'Ratio mapping'!AC$5,'Population ratios'!$C$7:$C$2010,'Ratio mapping'!$A85)/SUMIFS('Population ratios'!$E$7:$E$2010,'Population ratios'!$C$7:$C$2010,'Ratio mapping'!$A85)</f>
        <v>0</v>
      </c>
      <c r="AD85" s="69">
        <f>SUMIFS('Population ratios'!$E$7:$E$2010,'Population ratios'!$B$7:$B$2010,'Ratio mapping'!AD$5,'Population ratios'!$C$7:$C$2010,'Ratio mapping'!$A85)/SUMIFS('Population ratios'!$E$7:$E$2010,'Population ratios'!$C$7:$C$2010,'Ratio mapping'!$A85)</f>
        <v>0</v>
      </c>
      <c r="AE85" s="69">
        <f>SUMIFS('Population ratios'!$E$7:$E$2010,'Population ratios'!$B$7:$B$2010,'Ratio mapping'!AE$5,'Population ratios'!$C$7:$C$2010,'Ratio mapping'!$A85)/SUMIFS('Population ratios'!$E$7:$E$2010,'Population ratios'!$C$7:$C$2010,'Ratio mapping'!$A85)</f>
        <v>1.5598190609889253E-4</v>
      </c>
    </row>
    <row r="86" spans="1:31" x14ac:dyDescent="0.25">
      <c r="A86" s="69" t="s">
        <v>2072</v>
      </c>
      <c r="B86" s="69">
        <f>SUMIFS('Population ratios'!$E$7:$E$2010,'Population ratios'!$B$7:$B$2010,'Ratio mapping'!B$5,'Population ratios'!$C$7:$C$2010,'Ratio mapping'!$A86)/SUMIFS('Population ratios'!$E$7:$E$2010,'Population ratios'!$C$7:$C$2010,'Ratio mapping'!$A86)</f>
        <v>0</v>
      </c>
      <c r="C86" s="69">
        <f>SUMIFS('Population ratios'!$E$7:$E$2010,'Population ratios'!$B$7:$B$2010,'Ratio mapping'!C$5,'Population ratios'!$C$7:$C$2010,'Ratio mapping'!$A86)/SUMIFS('Population ratios'!$E$7:$E$2010,'Population ratios'!$C$7:$C$2010,'Ratio mapping'!$A86)</f>
        <v>0</v>
      </c>
      <c r="D86" s="69">
        <f>SUMIFS('Population ratios'!$E$7:$E$2010,'Population ratios'!$B$7:$B$2010,'Ratio mapping'!D$5,'Population ratios'!$C$7:$C$2010,'Ratio mapping'!$A86)/SUMIFS('Population ratios'!$E$7:$E$2010,'Population ratios'!$C$7:$C$2010,'Ratio mapping'!$A86)</f>
        <v>0</v>
      </c>
      <c r="E86" s="69">
        <f>SUMIFS('Population ratios'!$E$7:$E$2010,'Population ratios'!$B$7:$B$2010,'Ratio mapping'!E$5,'Population ratios'!$C$7:$C$2010,'Ratio mapping'!$A86)/SUMIFS('Population ratios'!$E$7:$E$2010,'Population ratios'!$C$7:$C$2010,'Ratio mapping'!$A86)</f>
        <v>0</v>
      </c>
      <c r="F86" s="69">
        <f>SUMIFS('Population ratios'!$E$7:$E$2010,'Population ratios'!$B$7:$B$2010,'Ratio mapping'!F$5,'Population ratios'!$C$7:$C$2010,'Ratio mapping'!$A86)/SUMIFS('Population ratios'!$E$7:$E$2010,'Population ratios'!$C$7:$C$2010,'Ratio mapping'!$A86)</f>
        <v>0</v>
      </c>
      <c r="G86" s="69">
        <f>SUMIFS('Population ratios'!$E$7:$E$2010,'Population ratios'!$B$7:$B$2010,'Ratio mapping'!G$5,'Population ratios'!$C$7:$C$2010,'Ratio mapping'!$A86)/SUMIFS('Population ratios'!$E$7:$E$2010,'Population ratios'!$C$7:$C$2010,'Ratio mapping'!$A86)</f>
        <v>1</v>
      </c>
      <c r="H86" s="69">
        <f>SUMIFS('Population ratios'!$E$7:$E$2010,'Population ratios'!$B$7:$B$2010,'Ratio mapping'!H$5,'Population ratios'!$C$7:$C$2010,'Ratio mapping'!$A86)/SUMIFS('Population ratios'!$E$7:$E$2010,'Population ratios'!$C$7:$C$2010,'Ratio mapping'!$A86)</f>
        <v>0</v>
      </c>
      <c r="I86" s="69">
        <f>SUMIFS('Population ratios'!$E$7:$E$2010,'Population ratios'!$B$7:$B$2010,'Ratio mapping'!I$5,'Population ratios'!$C$7:$C$2010,'Ratio mapping'!$A86)/SUMIFS('Population ratios'!$E$7:$E$2010,'Population ratios'!$C$7:$C$2010,'Ratio mapping'!$A86)</f>
        <v>0</v>
      </c>
      <c r="J86" s="69">
        <f>SUMIFS('Population ratios'!$E$7:$E$2010,'Population ratios'!$B$7:$B$2010,'Ratio mapping'!J$5,'Population ratios'!$C$7:$C$2010,'Ratio mapping'!$A86)/SUMIFS('Population ratios'!$E$7:$E$2010,'Population ratios'!$C$7:$C$2010,'Ratio mapping'!$A86)</f>
        <v>0</v>
      </c>
      <c r="K86" s="69">
        <f>SUMIFS('Population ratios'!$E$7:$E$2010,'Population ratios'!$B$7:$B$2010,'Ratio mapping'!K$5,'Population ratios'!$C$7:$C$2010,'Ratio mapping'!$A86)/SUMIFS('Population ratios'!$E$7:$E$2010,'Population ratios'!$C$7:$C$2010,'Ratio mapping'!$A86)</f>
        <v>0</v>
      </c>
      <c r="L86" s="69">
        <f>SUMIFS('Population ratios'!$E$7:$E$2010,'Population ratios'!$B$7:$B$2010,'Ratio mapping'!L$5,'Population ratios'!$C$7:$C$2010,'Ratio mapping'!$A86)/SUMIFS('Population ratios'!$E$7:$E$2010,'Population ratios'!$C$7:$C$2010,'Ratio mapping'!$A86)</f>
        <v>0</v>
      </c>
      <c r="M86" s="69">
        <f>SUMIFS('Population ratios'!$E$7:$E$2010,'Population ratios'!$B$7:$B$2010,'Ratio mapping'!M$5,'Population ratios'!$C$7:$C$2010,'Ratio mapping'!$A86)/SUMIFS('Population ratios'!$E$7:$E$2010,'Population ratios'!$C$7:$C$2010,'Ratio mapping'!$A86)</f>
        <v>0</v>
      </c>
      <c r="N86" s="69">
        <f>SUMIFS('Population ratios'!$E$7:$E$2010,'Population ratios'!$B$7:$B$2010,'Ratio mapping'!N$5,'Population ratios'!$C$7:$C$2010,'Ratio mapping'!$A86)/SUMIFS('Population ratios'!$E$7:$E$2010,'Population ratios'!$C$7:$C$2010,'Ratio mapping'!$A86)</f>
        <v>0</v>
      </c>
      <c r="O86" s="69">
        <f>SUMIFS('Population ratios'!$E$7:$E$2010,'Population ratios'!$B$7:$B$2010,'Ratio mapping'!O$5,'Population ratios'!$C$7:$C$2010,'Ratio mapping'!$A86)/SUMIFS('Population ratios'!$E$7:$E$2010,'Population ratios'!$C$7:$C$2010,'Ratio mapping'!$A86)</f>
        <v>0</v>
      </c>
      <c r="P86" s="69">
        <f>SUMIFS('Population ratios'!$E$7:$E$2010,'Population ratios'!$B$7:$B$2010,'Ratio mapping'!P$5,'Population ratios'!$C$7:$C$2010,'Ratio mapping'!$A86)/SUMIFS('Population ratios'!$E$7:$E$2010,'Population ratios'!$C$7:$C$2010,'Ratio mapping'!$A86)</f>
        <v>0</v>
      </c>
      <c r="Q86" s="69">
        <f>SUMIFS('Population ratios'!$E$7:$E$2010,'Population ratios'!$B$7:$B$2010,'Ratio mapping'!Q$5,'Population ratios'!$C$7:$C$2010,'Ratio mapping'!$A86)/SUMIFS('Population ratios'!$E$7:$E$2010,'Population ratios'!$C$7:$C$2010,'Ratio mapping'!$A86)</f>
        <v>0</v>
      </c>
      <c r="R86" s="69">
        <f>SUMIFS('Population ratios'!$E$7:$E$2010,'Population ratios'!$B$7:$B$2010,'Ratio mapping'!R$5,'Population ratios'!$C$7:$C$2010,'Ratio mapping'!$A86)/SUMIFS('Population ratios'!$E$7:$E$2010,'Population ratios'!$C$7:$C$2010,'Ratio mapping'!$A86)</f>
        <v>0</v>
      </c>
      <c r="S86" s="69">
        <f>SUMIFS('Population ratios'!$E$7:$E$2010,'Population ratios'!$B$7:$B$2010,'Ratio mapping'!S$5,'Population ratios'!$C$7:$C$2010,'Ratio mapping'!$A86)/SUMIFS('Population ratios'!$E$7:$E$2010,'Population ratios'!$C$7:$C$2010,'Ratio mapping'!$A86)</f>
        <v>0</v>
      </c>
      <c r="T86" s="69">
        <f>SUMIFS('Population ratios'!$E$7:$E$2010,'Population ratios'!$B$7:$B$2010,'Ratio mapping'!T$5,'Population ratios'!$C$7:$C$2010,'Ratio mapping'!$A86)/SUMIFS('Population ratios'!$E$7:$E$2010,'Population ratios'!$C$7:$C$2010,'Ratio mapping'!$A86)</f>
        <v>0</v>
      </c>
      <c r="U86" s="69">
        <f>SUMIFS('Population ratios'!$E$7:$E$2010,'Population ratios'!$B$7:$B$2010,'Ratio mapping'!U$5,'Population ratios'!$C$7:$C$2010,'Ratio mapping'!$A86)/SUMIFS('Population ratios'!$E$7:$E$2010,'Population ratios'!$C$7:$C$2010,'Ratio mapping'!$A86)</f>
        <v>0</v>
      </c>
      <c r="V86" s="69">
        <f>SUMIFS('Population ratios'!$E$7:$E$2010,'Population ratios'!$B$7:$B$2010,'Ratio mapping'!V$5,'Population ratios'!$C$7:$C$2010,'Ratio mapping'!$A86)/SUMIFS('Population ratios'!$E$7:$E$2010,'Population ratios'!$C$7:$C$2010,'Ratio mapping'!$A86)</f>
        <v>0</v>
      </c>
      <c r="W86" s="69">
        <f>SUMIFS('Population ratios'!$E$7:$E$2010,'Population ratios'!$B$7:$B$2010,'Ratio mapping'!W$5,'Population ratios'!$C$7:$C$2010,'Ratio mapping'!$A86)/SUMIFS('Population ratios'!$E$7:$E$2010,'Population ratios'!$C$7:$C$2010,'Ratio mapping'!$A86)</f>
        <v>0</v>
      </c>
      <c r="X86" s="69">
        <f>SUMIFS('Population ratios'!$E$7:$E$2010,'Population ratios'!$B$7:$B$2010,'Ratio mapping'!X$5,'Population ratios'!$C$7:$C$2010,'Ratio mapping'!$A86)/SUMIFS('Population ratios'!$E$7:$E$2010,'Population ratios'!$C$7:$C$2010,'Ratio mapping'!$A86)</f>
        <v>0</v>
      </c>
      <c r="Y86" s="69">
        <f>SUMIFS('Population ratios'!$E$7:$E$2010,'Population ratios'!$B$7:$B$2010,'Ratio mapping'!Y$5,'Population ratios'!$C$7:$C$2010,'Ratio mapping'!$A86)/SUMIFS('Population ratios'!$E$7:$E$2010,'Population ratios'!$C$7:$C$2010,'Ratio mapping'!$A86)</f>
        <v>0</v>
      </c>
      <c r="Z86" s="69">
        <f>SUMIFS('Population ratios'!$E$7:$E$2010,'Population ratios'!$B$7:$B$2010,'Ratio mapping'!Z$5,'Population ratios'!$C$7:$C$2010,'Ratio mapping'!$A86)/SUMIFS('Population ratios'!$E$7:$E$2010,'Population ratios'!$C$7:$C$2010,'Ratio mapping'!$A86)</f>
        <v>0</v>
      </c>
      <c r="AA86" s="69">
        <f>SUMIFS('Population ratios'!$E$7:$E$2010,'Population ratios'!$B$7:$B$2010,'Ratio mapping'!AA$5,'Population ratios'!$C$7:$C$2010,'Ratio mapping'!$A86)/SUMIFS('Population ratios'!$E$7:$E$2010,'Population ratios'!$C$7:$C$2010,'Ratio mapping'!$A86)</f>
        <v>0</v>
      </c>
      <c r="AB86" s="69">
        <f>SUMIFS('Population ratios'!$E$7:$E$2010,'Population ratios'!$B$7:$B$2010,'Ratio mapping'!AB$5,'Population ratios'!$C$7:$C$2010,'Ratio mapping'!$A86)/SUMIFS('Population ratios'!$E$7:$E$2010,'Population ratios'!$C$7:$C$2010,'Ratio mapping'!$A86)</f>
        <v>0</v>
      </c>
      <c r="AC86" s="69">
        <f>SUMIFS('Population ratios'!$E$7:$E$2010,'Population ratios'!$B$7:$B$2010,'Ratio mapping'!AC$5,'Population ratios'!$C$7:$C$2010,'Ratio mapping'!$A86)/SUMIFS('Population ratios'!$E$7:$E$2010,'Population ratios'!$C$7:$C$2010,'Ratio mapping'!$A86)</f>
        <v>0</v>
      </c>
      <c r="AD86" s="69">
        <f>SUMIFS('Population ratios'!$E$7:$E$2010,'Population ratios'!$B$7:$B$2010,'Ratio mapping'!AD$5,'Population ratios'!$C$7:$C$2010,'Ratio mapping'!$A86)/SUMIFS('Population ratios'!$E$7:$E$2010,'Population ratios'!$C$7:$C$2010,'Ratio mapping'!$A86)</f>
        <v>0</v>
      </c>
      <c r="AE86" s="69">
        <f>SUMIFS('Population ratios'!$E$7:$E$2010,'Population ratios'!$B$7:$B$2010,'Ratio mapping'!AE$5,'Population ratios'!$C$7:$C$2010,'Ratio mapping'!$A86)/SUMIFS('Population ratios'!$E$7:$E$2010,'Population ratios'!$C$7:$C$2010,'Ratio mapping'!$A86)</f>
        <v>0</v>
      </c>
    </row>
    <row r="87" spans="1:31" x14ac:dyDescent="0.25">
      <c r="A87" s="69" t="s">
        <v>2117</v>
      </c>
      <c r="B87" s="69">
        <f>SUMIFS('Population ratios'!$E$7:$E$2010,'Population ratios'!$B$7:$B$2010,'Ratio mapping'!B$5,'Population ratios'!$C$7:$C$2010,'Ratio mapping'!$A87)/SUMIFS('Population ratios'!$E$7:$E$2010,'Population ratios'!$C$7:$C$2010,'Ratio mapping'!$A87)</f>
        <v>0</v>
      </c>
      <c r="C87" s="69">
        <f>SUMIFS('Population ratios'!$E$7:$E$2010,'Population ratios'!$B$7:$B$2010,'Ratio mapping'!C$5,'Population ratios'!$C$7:$C$2010,'Ratio mapping'!$A87)/SUMIFS('Population ratios'!$E$7:$E$2010,'Population ratios'!$C$7:$C$2010,'Ratio mapping'!$A87)</f>
        <v>0</v>
      </c>
      <c r="D87" s="69">
        <f>SUMIFS('Population ratios'!$E$7:$E$2010,'Population ratios'!$B$7:$B$2010,'Ratio mapping'!D$5,'Population ratios'!$C$7:$C$2010,'Ratio mapping'!$A87)/SUMIFS('Population ratios'!$E$7:$E$2010,'Population ratios'!$C$7:$C$2010,'Ratio mapping'!$A87)</f>
        <v>0</v>
      </c>
      <c r="E87" s="69">
        <f>SUMIFS('Population ratios'!$E$7:$E$2010,'Population ratios'!$B$7:$B$2010,'Ratio mapping'!E$5,'Population ratios'!$C$7:$C$2010,'Ratio mapping'!$A87)/SUMIFS('Population ratios'!$E$7:$E$2010,'Population ratios'!$C$7:$C$2010,'Ratio mapping'!$A87)</f>
        <v>0</v>
      </c>
      <c r="F87" s="69">
        <f>SUMIFS('Population ratios'!$E$7:$E$2010,'Population ratios'!$B$7:$B$2010,'Ratio mapping'!F$5,'Population ratios'!$C$7:$C$2010,'Ratio mapping'!$A87)/SUMIFS('Population ratios'!$E$7:$E$2010,'Population ratios'!$C$7:$C$2010,'Ratio mapping'!$A87)</f>
        <v>0</v>
      </c>
      <c r="G87" s="69">
        <f>SUMIFS('Population ratios'!$E$7:$E$2010,'Population ratios'!$B$7:$B$2010,'Ratio mapping'!G$5,'Population ratios'!$C$7:$C$2010,'Ratio mapping'!$A87)/SUMIFS('Population ratios'!$E$7:$E$2010,'Population ratios'!$C$7:$C$2010,'Ratio mapping'!$A87)</f>
        <v>0</v>
      </c>
      <c r="H87" s="69">
        <f>SUMIFS('Population ratios'!$E$7:$E$2010,'Population ratios'!$B$7:$B$2010,'Ratio mapping'!H$5,'Population ratios'!$C$7:$C$2010,'Ratio mapping'!$A87)/SUMIFS('Population ratios'!$E$7:$E$2010,'Population ratios'!$C$7:$C$2010,'Ratio mapping'!$A87)</f>
        <v>0</v>
      </c>
      <c r="I87" s="69">
        <f>SUMIFS('Population ratios'!$E$7:$E$2010,'Population ratios'!$B$7:$B$2010,'Ratio mapping'!I$5,'Population ratios'!$C$7:$C$2010,'Ratio mapping'!$A87)/SUMIFS('Population ratios'!$E$7:$E$2010,'Population ratios'!$C$7:$C$2010,'Ratio mapping'!$A87)</f>
        <v>0</v>
      </c>
      <c r="J87" s="69">
        <f>SUMIFS('Population ratios'!$E$7:$E$2010,'Population ratios'!$B$7:$B$2010,'Ratio mapping'!J$5,'Population ratios'!$C$7:$C$2010,'Ratio mapping'!$A87)/SUMIFS('Population ratios'!$E$7:$E$2010,'Population ratios'!$C$7:$C$2010,'Ratio mapping'!$A87)</f>
        <v>0</v>
      </c>
      <c r="K87" s="69">
        <f>SUMIFS('Population ratios'!$E$7:$E$2010,'Population ratios'!$B$7:$B$2010,'Ratio mapping'!K$5,'Population ratios'!$C$7:$C$2010,'Ratio mapping'!$A87)/SUMIFS('Population ratios'!$E$7:$E$2010,'Population ratios'!$C$7:$C$2010,'Ratio mapping'!$A87)</f>
        <v>0</v>
      </c>
      <c r="L87" s="69">
        <f>SUMIFS('Population ratios'!$E$7:$E$2010,'Population ratios'!$B$7:$B$2010,'Ratio mapping'!L$5,'Population ratios'!$C$7:$C$2010,'Ratio mapping'!$A87)/SUMIFS('Population ratios'!$E$7:$E$2010,'Population ratios'!$C$7:$C$2010,'Ratio mapping'!$A87)</f>
        <v>0</v>
      </c>
      <c r="M87" s="69">
        <f>SUMIFS('Population ratios'!$E$7:$E$2010,'Population ratios'!$B$7:$B$2010,'Ratio mapping'!M$5,'Population ratios'!$C$7:$C$2010,'Ratio mapping'!$A87)/SUMIFS('Population ratios'!$E$7:$E$2010,'Population ratios'!$C$7:$C$2010,'Ratio mapping'!$A87)</f>
        <v>0</v>
      </c>
      <c r="N87" s="69">
        <f>SUMIFS('Population ratios'!$E$7:$E$2010,'Population ratios'!$B$7:$B$2010,'Ratio mapping'!N$5,'Population ratios'!$C$7:$C$2010,'Ratio mapping'!$A87)/SUMIFS('Population ratios'!$E$7:$E$2010,'Population ratios'!$C$7:$C$2010,'Ratio mapping'!$A87)</f>
        <v>0</v>
      </c>
      <c r="O87" s="69">
        <f>SUMIFS('Population ratios'!$E$7:$E$2010,'Population ratios'!$B$7:$B$2010,'Ratio mapping'!O$5,'Population ratios'!$C$7:$C$2010,'Ratio mapping'!$A87)/SUMIFS('Population ratios'!$E$7:$E$2010,'Population ratios'!$C$7:$C$2010,'Ratio mapping'!$A87)</f>
        <v>0</v>
      </c>
      <c r="P87" s="69">
        <f>SUMIFS('Population ratios'!$E$7:$E$2010,'Population ratios'!$B$7:$B$2010,'Ratio mapping'!P$5,'Population ratios'!$C$7:$C$2010,'Ratio mapping'!$A87)/SUMIFS('Population ratios'!$E$7:$E$2010,'Population ratios'!$C$7:$C$2010,'Ratio mapping'!$A87)</f>
        <v>0</v>
      </c>
      <c r="Q87" s="69">
        <f>SUMIFS('Population ratios'!$E$7:$E$2010,'Population ratios'!$B$7:$B$2010,'Ratio mapping'!Q$5,'Population ratios'!$C$7:$C$2010,'Ratio mapping'!$A87)/SUMIFS('Population ratios'!$E$7:$E$2010,'Population ratios'!$C$7:$C$2010,'Ratio mapping'!$A87)</f>
        <v>0</v>
      </c>
      <c r="R87" s="69">
        <f>SUMIFS('Population ratios'!$E$7:$E$2010,'Population ratios'!$B$7:$B$2010,'Ratio mapping'!R$5,'Population ratios'!$C$7:$C$2010,'Ratio mapping'!$A87)/SUMIFS('Population ratios'!$E$7:$E$2010,'Population ratios'!$C$7:$C$2010,'Ratio mapping'!$A87)</f>
        <v>0</v>
      </c>
      <c r="S87" s="69">
        <f>SUMIFS('Population ratios'!$E$7:$E$2010,'Population ratios'!$B$7:$B$2010,'Ratio mapping'!S$5,'Population ratios'!$C$7:$C$2010,'Ratio mapping'!$A87)/SUMIFS('Population ratios'!$E$7:$E$2010,'Population ratios'!$C$7:$C$2010,'Ratio mapping'!$A87)</f>
        <v>0</v>
      </c>
      <c r="T87" s="69">
        <f>SUMIFS('Population ratios'!$E$7:$E$2010,'Population ratios'!$B$7:$B$2010,'Ratio mapping'!T$5,'Population ratios'!$C$7:$C$2010,'Ratio mapping'!$A87)/SUMIFS('Population ratios'!$E$7:$E$2010,'Population ratios'!$C$7:$C$2010,'Ratio mapping'!$A87)</f>
        <v>0</v>
      </c>
      <c r="U87" s="69">
        <f>SUMIFS('Population ratios'!$E$7:$E$2010,'Population ratios'!$B$7:$B$2010,'Ratio mapping'!U$5,'Population ratios'!$C$7:$C$2010,'Ratio mapping'!$A87)/SUMIFS('Population ratios'!$E$7:$E$2010,'Population ratios'!$C$7:$C$2010,'Ratio mapping'!$A87)</f>
        <v>0</v>
      </c>
      <c r="V87" s="69">
        <f>SUMIFS('Population ratios'!$E$7:$E$2010,'Population ratios'!$B$7:$B$2010,'Ratio mapping'!V$5,'Population ratios'!$C$7:$C$2010,'Ratio mapping'!$A87)/SUMIFS('Population ratios'!$E$7:$E$2010,'Population ratios'!$C$7:$C$2010,'Ratio mapping'!$A87)</f>
        <v>0</v>
      </c>
      <c r="W87" s="69">
        <f>SUMIFS('Population ratios'!$E$7:$E$2010,'Population ratios'!$B$7:$B$2010,'Ratio mapping'!W$5,'Population ratios'!$C$7:$C$2010,'Ratio mapping'!$A87)/SUMIFS('Population ratios'!$E$7:$E$2010,'Population ratios'!$C$7:$C$2010,'Ratio mapping'!$A87)</f>
        <v>1</v>
      </c>
      <c r="X87" s="69">
        <f>SUMIFS('Population ratios'!$E$7:$E$2010,'Population ratios'!$B$7:$B$2010,'Ratio mapping'!X$5,'Population ratios'!$C$7:$C$2010,'Ratio mapping'!$A87)/SUMIFS('Population ratios'!$E$7:$E$2010,'Population ratios'!$C$7:$C$2010,'Ratio mapping'!$A87)</f>
        <v>0</v>
      </c>
      <c r="Y87" s="69">
        <f>SUMIFS('Population ratios'!$E$7:$E$2010,'Population ratios'!$B$7:$B$2010,'Ratio mapping'!Y$5,'Population ratios'!$C$7:$C$2010,'Ratio mapping'!$A87)/SUMIFS('Population ratios'!$E$7:$E$2010,'Population ratios'!$C$7:$C$2010,'Ratio mapping'!$A87)</f>
        <v>0</v>
      </c>
      <c r="Z87" s="69">
        <f>SUMIFS('Population ratios'!$E$7:$E$2010,'Population ratios'!$B$7:$B$2010,'Ratio mapping'!Z$5,'Population ratios'!$C$7:$C$2010,'Ratio mapping'!$A87)/SUMIFS('Population ratios'!$E$7:$E$2010,'Population ratios'!$C$7:$C$2010,'Ratio mapping'!$A87)</f>
        <v>0</v>
      </c>
      <c r="AA87" s="69">
        <f>SUMIFS('Population ratios'!$E$7:$E$2010,'Population ratios'!$B$7:$B$2010,'Ratio mapping'!AA$5,'Population ratios'!$C$7:$C$2010,'Ratio mapping'!$A87)/SUMIFS('Population ratios'!$E$7:$E$2010,'Population ratios'!$C$7:$C$2010,'Ratio mapping'!$A87)</f>
        <v>0</v>
      </c>
      <c r="AB87" s="69">
        <f>SUMIFS('Population ratios'!$E$7:$E$2010,'Population ratios'!$B$7:$B$2010,'Ratio mapping'!AB$5,'Population ratios'!$C$7:$C$2010,'Ratio mapping'!$A87)/SUMIFS('Population ratios'!$E$7:$E$2010,'Population ratios'!$C$7:$C$2010,'Ratio mapping'!$A87)</f>
        <v>0</v>
      </c>
      <c r="AC87" s="69">
        <f>SUMIFS('Population ratios'!$E$7:$E$2010,'Population ratios'!$B$7:$B$2010,'Ratio mapping'!AC$5,'Population ratios'!$C$7:$C$2010,'Ratio mapping'!$A87)/SUMIFS('Population ratios'!$E$7:$E$2010,'Population ratios'!$C$7:$C$2010,'Ratio mapping'!$A87)</f>
        <v>0</v>
      </c>
      <c r="AD87" s="69">
        <f>SUMIFS('Population ratios'!$E$7:$E$2010,'Population ratios'!$B$7:$B$2010,'Ratio mapping'!AD$5,'Population ratios'!$C$7:$C$2010,'Ratio mapping'!$A87)/SUMIFS('Population ratios'!$E$7:$E$2010,'Population ratios'!$C$7:$C$2010,'Ratio mapping'!$A87)</f>
        <v>0</v>
      </c>
      <c r="AE87" s="69">
        <f>SUMIFS('Population ratios'!$E$7:$E$2010,'Population ratios'!$B$7:$B$2010,'Ratio mapping'!AE$5,'Population ratios'!$C$7:$C$2010,'Ratio mapping'!$A87)/SUMIFS('Population ratios'!$E$7:$E$2010,'Population ratios'!$C$7:$C$2010,'Ratio mapping'!$A87)</f>
        <v>0</v>
      </c>
    </row>
    <row r="88" spans="1:31" x14ac:dyDescent="0.25">
      <c r="A88" s="69" t="s">
        <v>2100</v>
      </c>
      <c r="B88" s="69">
        <f>SUMIFS('Population ratios'!$E$7:$E$2010,'Population ratios'!$B$7:$B$2010,'Ratio mapping'!B$5,'Population ratios'!$C$7:$C$2010,'Ratio mapping'!$A88)/SUMIFS('Population ratios'!$E$7:$E$2010,'Population ratios'!$C$7:$C$2010,'Ratio mapping'!$A88)</f>
        <v>0</v>
      </c>
      <c r="C88" s="69">
        <f>SUMIFS('Population ratios'!$E$7:$E$2010,'Population ratios'!$B$7:$B$2010,'Ratio mapping'!C$5,'Population ratios'!$C$7:$C$2010,'Ratio mapping'!$A88)/SUMIFS('Population ratios'!$E$7:$E$2010,'Population ratios'!$C$7:$C$2010,'Ratio mapping'!$A88)</f>
        <v>0</v>
      </c>
      <c r="D88" s="69">
        <f>SUMIFS('Population ratios'!$E$7:$E$2010,'Population ratios'!$B$7:$B$2010,'Ratio mapping'!D$5,'Population ratios'!$C$7:$C$2010,'Ratio mapping'!$A88)/SUMIFS('Population ratios'!$E$7:$E$2010,'Population ratios'!$C$7:$C$2010,'Ratio mapping'!$A88)</f>
        <v>0</v>
      </c>
      <c r="E88" s="69">
        <f>SUMIFS('Population ratios'!$E$7:$E$2010,'Population ratios'!$B$7:$B$2010,'Ratio mapping'!E$5,'Population ratios'!$C$7:$C$2010,'Ratio mapping'!$A88)/SUMIFS('Population ratios'!$E$7:$E$2010,'Population ratios'!$C$7:$C$2010,'Ratio mapping'!$A88)</f>
        <v>0</v>
      </c>
      <c r="F88" s="69">
        <f>SUMIFS('Population ratios'!$E$7:$E$2010,'Population ratios'!$B$7:$B$2010,'Ratio mapping'!F$5,'Population ratios'!$C$7:$C$2010,'Ratio mapping'!$A88)/SUMIFS('Population ratios'!$E$7:$E$2010,'Population ratios'!$C$7:$C$2010,'Ratio mapping'!$A88)</f>
        <v>0</v>
      </c>
      <c r="G88" s="69">
        <f>SUMIFS('Population ratios'!$E$7:$E$2010,'Population ratios'!$B$7:$B$2010,'Ratio mapping'!G$5,'Population ratios'!$C$7:$C$2010,'Ratio mapping'!$A88)/SUMIFS('Population ratios'!$E$7:$E$2010,'Population ratios'!$C$7:$C$2010,'Ratio mapping'!$A88)</f>
        <v>0</v>
      </c>
      <c r="H88" s="69">
        <f>SUMIFS('Population ratios'!$E$7:$E$2010,'Population ratios'!$B$7:$B$2010,'Ratio mapping'!H$5,'Population ratios'!$C$7:$C$2010,'Ratio mapping'!$A88)/SUMIFS('Population ratios'!$E$7:$E$2010,'Population ratios'!$C$7:$C$2010,'Ratio mapping'!$A88)</f>
        <v>0</v>
      </c>
      <c r="I88" s="69">
        <f>SUMIFS('Population ratios'!$E$7:$E$2010,'Population ratios'!$B$7:$B$2010,'Ratio mapping'!I$5,'Population ratios'!$C$7:$C$2010,'Ratio mapping'!$A88)/SUMIFS('Population ratios'!$E$7:$E$2010,'Population ratios'!$C$7:$C$2010,'Ratio mapping'!$A88)</f>
        <v>0</v>
      </c>
      <c r="J88" s="69">
        <f>SUMIFS('Population ratios'!$E$7:$E$2010,'Population ratios'!$B$7:$B$2010,'Ratio mapping'!J$5,'Population ratios'!$C$7:$C$2010,'Ratio mapping'!$A88)/SUMIFS('Population ratios'!$E$7:$E$2010,'Population ratios'!$C$7:$C$2010,'Ratio mapping'!$A88)</f>
        <v>0</v>
      </c>
      <c r="K88" s="69">
        <f>SUMIFS('Population ratios'!$E$7:$E$2010,'Population ratios'!$B$7:$B$2010,'Ratio mapping'!K$5,'Population ratios'!$C$7:$C$2010,'Ratio mapping'!$A88)/SUMIFS('Population ratios'!$E$7:$E$2010,'Population ratios'!$C$7:$C$2010,'Ratio mapping'!$A88)</f>
        <v>0</v>
      </c>
      <c r="L88" s="69">
        <f>SUMIFS('Population ratios'!$E$7:$E$2010,'Population ratios'!$B$7:$B$2010,'Ratio mapping'!L$5,'Population ratios'!$C$7:$C$2010,'Ratio mapping'!$A88)/SUMIFS('Population ratios'!$E$7:$E$2010,'Population ratios'!$C$7:$C$2010,'Ratio mapping'!$A88)</f>
        <v>0</v>
      </c>
      <c r="M88" s="69">
        <f>SUMIFS('Population ratios'!$E$7:$E$2010,'Population ratios'!$B$7:$B$2010,'Ratio mapping'!M$5,'Population ratios'!$C$7:$C$2010,'Ratio mapping'!$A88)/SUMIFS('Population ratios'!$E$7:$E$2010,'Population ratios'!$C$7:$C$2010,'Ratio mapping'!$A88)</f>
        <v>0</v>
      </c>
      <c r="N88" s="69">
        <f>SUMIFS('Population ratios'!$E$7:$E$2010,'Population ratios'!$B$7:$B$2010,'Ratio mapping'!N$5,'Population ratios'!$C$7:$C$2010,'Ratio mapping'!$A88)/SUMIFS('Population ratios'!$E$7:$E$2010,'Population ratios'!$C$7:$C$2010,'Ratio mapping'!$A88)</f>
        <v>0</v>
      </c>
      <c r="O88" s="69">
        <f>SUMIFS('Population ratios'!$E$7:$E$2010,'Population ratios'!$B$7:$B$2010,'Ratio mapping'!O$5,'Population ratios'!$C$7:$C$2010,'Ratio mapping'!$A88)/SUMIFS('Population ratios'!$E$7:$E$2010,'Population ratios'!$C$7:$C$2010,'Ratio mapping'!$A88)</f>
        <v>0</v>
      </c>
      <c r="P88" s="69">
        <f>SUMIFS('Population ratios'!$E$7:$E$2010,'Population ratios'!$B$7:$B$2010,'Ratio mapping'!P$5,'Population ratios'!$C$7:$C$2010,'Ratio mapping'!$A88)/SUMIFS('Population ratios'!$E$7:$E$2010,'Population ratios'!$C$7:$C$2010,'Ratio mapping'!$A88)</f>
        <v>0</v>
      </c>
      <c r="Q88" s="69">
        <f>SUMIFS('Population ratios'!$E$7:$E$2010,'Population ratios'!$B$7:$B$2010,'Ratio mapping'!Q$5,'Population ratios'!$C$7:$C$2010,'Ratio mapping'!$A88)/SUMIFS('Population ratios'!$E$7:$E$2010,'Population ratios'!$C$7:$C$2010,'Ratio mapping'!$A88)</f>
        <v>0</v>
      </c>
      <c r="R88" s="69">
        <f>SUMIFS('Population ratios'!$E$7:$E$2010,'Population ratios'!$B$7:$B$2010,'Ratio mapping'!R$5,'Population ratios'!$C$7:$C$2010,'Ratio mapping'!$A88)/SUMIFS('Population ratios'!$E$7:$E$2010,'Population ratios'!$C$7:$C$2010,'Ratio mapping'!$A88)</f>
        <v>0</v>
      </c>
      <c r="S88" s="69">
        <f>SUMIFS('Population ratios'!$E$7:$E$2010,'Population ratios'!$B$7:$B$2010,'Ratio mapping'!S$5,'Population ratios'!$C$7:$C$2010,'Ratio mapping'!$A88)/SUMIFS('Population ratios'!$E$7:$E$2010,'Population ratios'!$C$7:$C$2010,'Ratio mapping'!$A88)</f>
        <v>0</v>
      </c>
      <c r="T88" s="69">
        <f>SUMIFS('Population ratios'!$E$7:$E$2010,'Population ratios'!$B$7:$B$2010,'Ratio mapping'!T$5,'Population ratios'!$C$7:$C$2010,'Ratio mapping'!$A88)/SUMIFS('Population ratios'!$E$7:$E$2010,'Population ratios'!$C$7:$C$2010,'Ratio mapping'!$A88)</f>
        <v>0</v>
      </c>
      <c r="U88" s="69">
        <f>SUMIFS('Population ratios'!$E$7:$E$2010,'Population ratios'!$B$7:$B$2010,'Ratio mapping'!U$5,'Population ratios'!$C$7:$C$2010,'Ratio mapping'!$A88)/SUMIFS('Population ratios'!$E$7:$E$2010,'Population ratios'!$C$7:$C$2010,'Ratio mapping'!$A88)</f>
        <v>0</v>
      </c>
      <c r="V88" s="69">
        <f>SUMIFS('Population ratios'!$E$7:$E$2010,'Population ratios'!$B$7:$B$2010,'Ratio mapping'!V$5,'Population ratios'!$C$7:$C$2010,'Ratio mapping'!$A88)/SUMIFS('Population ratios'!$E$7:$E$2010,'Population ratios'!$C$7:$C$2010,'Ratio mapping'!$A88)</f>
        <v>0</v>
      </c>
      <c r="W88" s="69">
        <f>SUMIFS('Population ratios'!$E$7:$E$2010,'Population ratios'!$B$7:$B$2010,'Ratio mapping'!W$5,'Population ratios'!$C$7:$C$2010,'Ratio mapping'!$A88)/SUMIFS('Population ratios'!$E$7:$E$2010,'Population ratios'!$C$7:$C$2010,'Ratio mapping'!$A88)</f>
        <v>0</v>
      </c>
      <c r="X88" s="69">
        <f>SUMIFS('Population ratios'!$E$7:$E$2010,'Population ratios'!$B$7:$B$2010,'Ratio mapping'!X$5,'Population ratios'!$C$7:$C$2010,'Ratio mapping'!$A88)/SUMIFS('Population ratios'!$E$7:$E$2010,'Population ratios'!$C$7:$C$2010,'Ratio mapping'!$A88)</f>
        <v>0</v>
      </c>
      <c r="Y88" s="69">
        <f>SUMIFS('Population ratios'!$E$7:$E$2010,'Population ratios'!$B$7:$B$2010,'Ratio mapping'!Y$5,'Population ratios'!$C$7:$C$2010,'Ratio mapping'!$A88)/SUMIFS('Population ratios'!$E$7:$E$2010,'Population ratios'!$C$7:$C$2010,'Ratio mapping'!$A88)</f>
        <v>0</v>
      </c>
      <c r="Z88" s="69">
        <f>SUMIFS('Population ratios'!$E$7:$E$2010,'Population ratios'!$B$7:$B$2010,'Ratio mapping'!Z$5,'Population ratios'!$C$7:$C$2010,'Ratio mapping'!$A88)/SUMIFS('Population ratios'!$E$7:$E$2010,'Population ratios'!$C$7:$C$2010,'Ratio mapping'!$A88)</f>
        <v>0</v>
      </c>
      <c r="AA88" s="69">
        <f>SUMIFS('Population ratios'!$E$7:$E$2010,'Population ratios'!$B$7:$B$2010,'Ratio mapping'!AA$5,'Population ratios'!$C$7:$C$2010,'Ratio mapping'!$A88)/SUMIFS('Population ratios'!$E$7:$E$2010,'Population ratios'!$C$7:$C$2010,'Ratio mapping'!$A88)</f>
        <v>0</v>
      </c>
      <c r="AB88" s="69">
        <f>SUMIFS('Population ratios'!$E$7:$E$2010,'Population ratios'!$B$7:$B$2010,'Ratio mapping'!AB$5,'Population ratios'!$C$7:$C$2010,'Ratio mapping'!$A88)/SUMIFS('Population ratios'!$E$7:$E$2010,'Population ratios'!$C$7:$C$2010,'Ratio mapping'!$A88)</f>
        <v>0</v>
      </c>
      <c r="AC88" s="69">
        <f>SUMIFS('Population ratios'!$E$7:$E$2010,'Population ratios'!$B$7:$B$2010,'Ratio mapping'!AC$5,'Population ratios'!$C$7:$C$2010,'Ratio mapping'!$A88)/SUMIFS('Population ratios'!$E$7:$E$2010,'Population ratios'!$C$7:$C$2010,'Ratio mapping'!$A88)</f>
        <v>0</v>
      </c>
      <c r="AD88" s="69">
        <f>SUMIFS('Population ratios'!$E$7:$E$2010,'Population ratios'!$B$7:$B$2010,'Ratio mapping'!AD$5,'Population ratios'!$C$7:$C$2010,'Ratio mapping'!$A88)/SUMIFS('Population ratios'!$E$7:$E$2010,'Population ratios'!$C$7:$C$2010,'Ratio mapping'!$A88)</f>
        <v>1</v>
      </c>
      <c r="AE88" s="69">
        <f>SUMIFS('Population ratios'!$E$7:$E$2010,'Population ratios'!$B$7:$B$2010,'Ratio mapping'!AE$5,'Population ratios'!$C$7:$C$2010,'Ratio mapping'!$A88)/SUMIFS('Population ratios'!$E$7:$E$2010,'Population ratios'!$C$7:$C$2010,'Ratio mapping'!$A88)</f>
        <v>0</v>
      </c>
    </row>
    <row r="89" spans="1:31" x14ac:dyDescent="0.25">
      <c r="A89" s="69" t="s">
        <v>2060</v>
      </c>
      <c r="B89" s="69">
        <f>SUMIFS('Population ratios'!$E$7:$E$2010,'Population ratios'!$B$7:$B$2010,'Ratio mapping'!B$5,'Population ratios'!$C$7:$C$2010,'Ratio mapping'!$A89)/SUMIFS('Population ratios'!$E$7:$E$2010,'Population ratios'!$C$7:$C$2010,'Ratio mapping'!$A89)</f>
        <v>0</v>
      </c>
      <c r="C89" s="69">
        <f>SUMIFS('Population ratios'!$E$7:$E$2010,'Population ratios'!$B$7:$B$2010,'Ratio mapping'!C$5,'Population ratios'!$C$7:$C$2010,'Ratio mapping'!$A89)/SUMIFS('Population ratios'!$E$7:$E$2010,'Population ratios'!$C$7:$C$2010,'Ratio mapping'!$A89)</f>
        <v>0</v>
      </c>
      <c r="D89" s="69">
        <f>SUMIFS('Population ratios'!$E$7:$E$2010,'Population ratios'!$B$7:$B$2010,'Ratio mapping'!D$5,'Population ratios'!$C$7:$C$2010,'Ratio mapping'!$A89)/SUMIFS('Population ratios'!$E$7:$E$2010,'Population ratios'!$C$7:$C$2010,'Ratio mapping'!$A89)</f>
        <v>0</v>
      </c>
      <c r="E89" s="69">
        <f>SUMIFS('Population ratios'!$E$7:$E$2010,'Population ratios'!$B$7:$B$2010,'Ratio mapping'!E$5,'Population ratios'!$C$7:$C$2010,'Ratio mapping'!$A89)/SUMIFS('Population ratios'!$E$7:$E$2010,'Population ratios'!$C$7:$C$2010,'Ratio mapping'!$A89)</f>
        <v>0</v>
      </c>
      <c r="F89" s="69">
        <f>SUMIFS('Population ratios'!$E$7:$E$2010,'Population ratios'!$B$7:$B$2010,'Ratio mapping'!F$5,'Population ratios'!$C$7:$C$2010,'Ratio mapping'!$A89)/SUMIFS('Population ratios'!$E$7:$E$2010,'Population ratios'!$C$7:$C$2010,'Ratio mapping'!$A89)</f>
        <v>0</v>
      </c>
      <c r="G89" s="69">
        <f>SUMIFS('Population ratios'!$E$7:$E$2010,'Population ratios'!$B$7:$B$2010,'Ratio mapping'!G$5,'Population ratios'!$C$7:$C$2010,'Ratio mapping'!$A89)/SUMIFS('Population ratios'!$E$7:$E$2010,'Population ratios'!$C$7:$C$2010,'Ratio mapping'!$A89)</f>
        <v>0</v>
      </c>
      <c r="H89" s="69">
        <f>SUMIFS('Population ratios'!$E$7:$E$2010,'Population ratios'!$B$7:$B$2010,'Ratio mapping'!H$5,'Population ratios'!$C$7:$C$2010,'Ratio mapping'!$A89)/SUMIFS('Population ratios'!$E$7:$E$2010,'Population ratios'!$C$7:$C$2010,'Ratio mapping'!$A89)</f>
        <v>0</v>
      </c>
      <c r="I89" s="69">
        <f>SUMIFS('Population ratios'!$E$7:$E$2010,'Population ratios'!$B$7:$B$2010,'Ratio mapping'!I$5,'Population ratios'!$C$7:$C$2010,'Ratio mapping'!$A89)/SUMIFS('Population ratios'!$E$7:$E$2010,'Population ratios'!$C$7:$C$2010,'Ratio mapping'!$A89)</f>
        <v>0</v>
      </c>
      <c r="J89" s="69">
        <f>SUMIFS('Population ratios'!$E$7:$E$2010,'Population ratios'!$B$7:$B$2010,'Ratio mapping'!J$5,'Population ratios'!$C$7:$C$2010,'Ratio mapping'!$A89)/SUMIFS('Population ratios'!$E$7:$E$2010,'Population ratios'!$C$7:$C$2010,'Ratio mapping'!$A89)</f>
        <v>0</v>
      </c>
      <c r="K89" s="69">
        <f>SUMIFS('Population ratios'!$E$7:$E$2010,'Population ratios'!$B$7:$B$2010,'Ratio mapping'!K$5,'Population ratios'!$C$7:$C$2010,'Ratio mapping'!$A89)/SUMIFS('Population ratios'!$E$7:$E$2010,'Population ratios'!$C$7:$C$2010,'Ratio mapping'!$A89)</f>
        <v>0</v>
      </c>
      <c r="L89" s="69">
        <f>SUMIFS('Population ratios'!$E$7:$E$2010,'Population ratios'!$B$7:$B$2010,'Ratio mapping'!L$5,'Population ratios'!$C$7:$C$2010,'Ratio mapping'!$A89)/SUMIFS('Population ratios'!$E$7:$E$2010,'Population ratios'!$C$7:$C$2010,'Ratio mapping'!$A89)</f>
        <v>0</v>
      </c>
      <c r="M89" s="69">
        <f>SUMIFS('Population ratios'!$E$7:$E$2010,'Population ratios'!$B$7:$B$2010,'Ratio mapping'!M$5,'Population ratios'!$C$7:$C$2010,'Ratio mapping'!$A89)/SUMIFS('Population ratios'!$E$7:$E$2010,'Population ratios'!$C$7:$C$2010,'Ratio mapping'!$A89)</f>
        <v>0</v>
      </c>
      <c r="N89" s="69">
        <f>SUMIFS('Population ratios'!$E$7:$E$2010,'Population ratios'!$B$7:$B$2010,'Ratio mapping'!N$5,'Population ratios'!$C$7:$C$2010,'Ratio mapping'!$A89)/SUMIFS('Population ratios'!$E$7:$E$2010,'Population ratios'!$C$7:$C$2010,'Ratio mapping'!$A89)</f>
        <v>0</v>
      </c>
      <c r="O89" s="69">
        <f>SUMIFS('Population ratios'!$E$7:$E$2010,'Population ratios'!$B$7:$B$2010,'Ratio mapping'!O$5,'Population ratios'!$C$7:$C$2010,'Ratio mapping'!$A89)/SUMIFS('Population ratios'!$E$7:$E$2010,'Population ratios'!$C$7:$C$2010,'Ratio mapping'!$A89)</f>
        <v>0</v>
      </c>
      <c r="P89" s="69">
        <f>SUMIFS('Population ratios'!$E$7:$E$2010,'Population ratios'!$B$7:$B$2010,'Ratio mapping'!P$5,'Population ratios'!$C$7:$C$2010,'Ratio mapping'!$A89)/SUMIFS('Population ratios'!$E$7:$E$2010,'Population ratios'!$C$7:$C$2010,'Ratio mapping'!$A89)</f>
        <v>0</v>
      </c>
      <c r="Q89" s="69">
        <f>SUMIFS('Population ratios'!$E$7:$E$2010,'Population ratios'!$B$7:$B$2010,'Ratio mapping'!Q$5,'Population ratios'!$C$7:$C$2010,'Ratio mapping'!$A89)/SUMIFS('Population ratios'!$E$7:$E$2010,'Population ratios'!$C$7:$C$2010,'Ratio mapping'!$A89)</f>
        <v>0</v>
      </c>
      <c r="R89" s="69">
        <f>SUMIFS('Population ratios'!$E$7:$E$2010,'Population ratios'!$B$7:$B$2010,'Ratio mapping'!R$5,'Population ratios'!$C$7:$C$2010,'Ratio mapping'!$A89)/SUMIFS('Population ratios'!$E$7:$E$2010,'Population ratios'!$C$7:$C$2010,'Ratio mapping'!$A89)</f>
        <v>0</v>
      </c>
      <c r="S89" s="69">
        <f>SUMIFS('Population ratios'!$E$7:$E$2010,'Population ratios'!$B$7:$B$2010,'Ratio mapping'!S$5,'Population ratios'!$C$7:$C$2010,'Ratio mapping'!$A89)/SUMIFS('Population ratios'!$E$7:$E$2010,'Population ratios'!$C$7:$C$2010,'Ratio mapping'!$A89)</f>
        <v>0</v>
      </c>
      <c r="T89" s="69">
        <f>SUMIFS('Population ratios'!$E$7:$E$2010,'Population ratios'!$B$7:$B$2010,'Ratio mapping'!T$5,'Population ratios'!$C$7:$C$2010,'Ratio mapping'!$A89)/SUMIFS('Population ratios'!$E$7:$E$2010,'Population ratios'!$C$7:$C$2010,'Ratio mapping'!$A89)</f>
        <v>0</v>
      </c>
      <c r="U89" s="69">
        <f>SUMIFS('Population ratios'!$E$7:$E$2010,'Population ratios'!$B$7:$B$2010,'Ratio mapping'!U$5,'Population ratios'!$C$7:$C$2010,'Ratio mapping'!$A89)/SUMIFS('Population ratios'!$E$7:$E$2010,'Population ratios'!$C$7:$C$2010,'Ratio mapping'!$A89)</f>
        <v>0</v>
      </c>
      <c r="V89" s="69">
        <f>SUMIFS('Population ratios'!$E$7:$E$2010,'Population ratios'!$B$7:$B$2010,'Ratio mapping'!V$5,'Population ratios'!$C$7:$C$2010,'Ratio mapping'!$A89)/SUMIFS('Population ratios'!$E$7:$E$2010,'Population ratios'!$C$7:$C$2010,'Ratio mapping'!$A89)</f>
        <v>0</v>
      </c>
      <c r="W89" s="69">
        <f>SUMIFS('Population ratios'!$E$7:$E$2010,'Population ratios'!$B$7:$B$2010,'Ratio mapping'!W$5,'Population ratios'!$C$7:$C$2010,'Ratio mapping'!$A89)/SUMIFS('Population ratios'!$E$7:$E$2010,'Population ratios'!$C$7:$C$2010,'Ratio mapping'!$A89)</f>
        <v>0</v>
      </c>
      <c r="X89" s="69">
        <f>SUMIFS('Population ratios'!$E$7:$E$2010,'Population ratios'!$B$7:$B$2010,'Ratio mapping'!X$5,'Population ratios'!$C$7:$C$2010,'Ratio mapping'!$A89)/SUMIFS('Population ratios'!$E$7:$E$2010,'Population ratios'!$C$7:$C$2010,'Ratio mapping'!$A89)</f>
        <v>0</v>
      </c>
      <c r="Y89" s="69">
        <f>SUMIFS('Population ratios'!$E$7:$E$2010,'Population ratios'!$B$7:$B$2010,'Ratio mapping'!Y$5,'Population ratios'!$C$7:$C$2010,'Ratio mapping'!$A89)/SUMIFS('Population ratios'!$E$7:$E$2010,'Population ratios'!$C$7:$C$2010,'Ratio mapping'!$A89)</f>
        <v>0</v>
      </c>
      <c r="Z89" s="69">
        <f>SUMIFS('Population ratios'!$E$7:$E$2010,'Population ratios'!$B$7:$B$2010,'Ratio mapping'!Z$5,'Population ratios'!$C$7:$C$2010,'Ratio mapping'!$A89)/SUMIFS('Population ratios'!$E$7:$E$2010,'Population ratios'!$C$7:$C$2010,'Ratio mapping'!$A89)</f>
        <v>0</v>
      </c>
      <c r="AA89" s="69">
        <f>SUMIFS('Population ratios'!$E$7:$E$2010,'Population ratios'!$B$7:$B$2010,'Ratio mapping'!AA$5,'Population ratios'!$C$7:$C$2010,'Ratio mapping'!$A89)/SUMIFS('Population ratios'!$E$7:$E$2010,'Population ratios'!$C$7:$C$2010,'Ratio mapping'!$A89)</f>
        <v>0</v>
      </c>
      <c r="AB89" s="69">
        <f>SUMIFS('Population ratios'!$E$7:$E$2010,'Population ratios'!$B$7:$B$2010,'Ratio mapping'!AB$5,'Population ratios'!$C$7:$C$2010,'Ratio mapping'!$A89)/SUMIFS('Population ratios'!$E$7:$E$2010,'Population ratios'!$C$7:$C$2010,'Ratio mapping'!$A89)</f>
        <v>1</v>
      </c>
      <c r="AC89" s="69">
        <f>SUMIFS('Population ratios'!$E$7:$E$2010,'Population ratios'!$B$7:$B$2010,'Ratio mapping'!AC$5,'Population ratios'!$C$7:$C$2010,'Ratio mapping'!$A89)/SUMIFS('Population ratios'!$E$7:$E$2010,'Population ratios'!$C$7:$C$2010,'Ratio mapping'!$A89)</f>
        <v>0</v>
      </c>
      <c r="AD89" s="69">
        <f>SUMIFS('Population ratios'!$E$7:$E$2010,'Population ratios'!$B$7:$B$2010,'Ratio mapping'!AD$5,'Population ratios'!$C$7:$C$2010,'Ratio mapping'!$A89)/SUMIFS('Population ratios'!$E$7:$E$2010,'Population ratios'!$C$7:$C$2010,'Ratio mapping'!$A89)</f>
        <v>0</v>
      </c>
      <c r="AE89" s="69">
        <f>SUMIFS('Population ratios'!$E$7:$E$2010,'Population ratios'!$B$7:$B$2010,'Ratio mapping'!AE$5,'Population ratios'!$C$7:$C$2010,'Ratio mapping'!$A89)/SUMIFS('Population ratios'!$E$7:$E$2010,'Population ratios'!$C$7:$C$2010,'Ratio mapping'!$A89)</f>
        <v>0</v>
      </c>
    </row>
    <row r="90" spans="1:31" x14ac:dyDescent="0.25">
      <c r="A90" s="69" t="s">
        <v>2074</v>
      </c>
      <c r="B90" s="69">
        <f>SUMIFS('Population ratios'!$E$7:$E$2010,'Population ratios'!$B$7:$B$2010,'Ratio mapping'!B$5,'Population ratios'!$C$7:$C$2010,'Ratio mapping'!$A90)/SUMIFS('Population ratios'!$E$7:$E$2010,'Population ratios'!$C$7:$C$2010,'Ratio mapping'!$A90)</f>
        <v>0</v>
      </c>
      <c r="C90" s="69">
        <f>SUMIFS('Population ratios'!$E$7:$E$2010,'Population ratios'!$B$7:$B$2010,'Ratio mapping'!C$5,'Population ratios'!$C$7:$C$2010,'Ratio mapping'!$A90)/SUMIFS('Population ratios'!$E$7:$E$2010,'Population ratios'!$C$7:$C$2010,'Ratio mapping'!$A90)</f>
        <v>0</v>
      </c>
      <c r="D90" s="69">
        <f>SUMIFS('Population ratios'!$E$7:$E$2010,'Population ratios'!$B$7:$B$2010,'Ratio mapping'!D$5,'Population ratios'!$C$7:$C$2010,'Ratio mapping'!$A90)/SUMIFS('Population ratios'!$E$7:$E$2010,'Population ratios'!$C$7:$C$2010,'Ratio mapping'!$A90)</f>
        <v>0</v>
      </c>
      <c r="E90" s="69">
        <f>SUMIFS('Population ratios'!$E$7:$E$2010,'Population ratios'!$B$7:$B$2010,'Ratio mapping'!E$5,'Population ratios'!$C$7:$C$2010,'Ratio mapping'!$A90)/SUMIFS('Population ratios'!$E$7:$E$2010,'Population ratios'!$C$7:$C$2010,'Ratio mapping'!$A90)</f>
        <v>1.8626734842951059E-2</v>
      </c>
      <c r="F90" s="69">
        <f>SUMIFS('Population ratios'!$E$7:$E$2010,'Population ratios'!$B$7:$B$2010,'Ratio mapping'!F$5,'Population ratios'!$C$7:$C$2010,'Ratio mapping'!$A90)/SUMIFS('Population ratios'!$E$7:$E$2010,'Population ratios'!$C$7:$C$2010,'Ratio mapping'!$A90)</f>
        <v>0</v>
      </c>
      <c r="G90" s="69">
        <f>SUMIFS('Population ratios'!$E$7:$E$2010,'Population ratios'!$B$7:$B$2010,'Ratio mapping'!G$5,'Population ratios'!$C$7:$C$2010,'Ratio mapping'!$A90)/SUMIFS('Population ratios'!$E$7:$E$2010,'Population ratios'!$C$7:$C$2010,'Ratio mapping'!$A90)</f>
        <v>0</v>
      </c>
      <c r="H90" s="69">
        <f>SUMIFS('Population ratios'!$E$7:$E$2010,'Population ratios'!$B$7:$B$2010,'Ratio mapping'!H$5,'Population ratios'!$C$7:$C$2010,'Ratio mapping'!$A90)/SUMIFS('Population ratios'!$E$7:$E$2010,'Population ratios'!$C$7:$C$2010,'Ratio mapping'!$A90)</f>
        <v>0</v>
      </c>
      <c r="I90" s="69">
        <f>SUMIFS('Population ratios'!$E$7:$E$2010,'Population ratios'!$B$7:$B$2010,'Ratio mapping'!I$5,'Population ratios'!$C$7:$C$2010,'Ratio mapping'!$A90)/SUMIFS('Population ratios'!$E$7:$E$2010,'Population ratios'!$C$7:$C$2010,'Ratio mapping'!$A90)</f>
        <v>0</v>
      </c>
      <c r="J90" s="69">
        <f>SUMIFS('Population ratios'!$E$7:$E$2010,'Population ratios'!$B$7:$B$2010,'Ratio mapping'!J$5,'Population ratios'!$C$7:$C$2010,'Ratio mapping'!$A90)/SUMIFS('Population ratios'!$E$7:$E$2010,'Population ratios'!$C$7:$C$2010,'Ratio mapping'!$A90)</f>
        <v>0</v>
      </c>
      <c r="K90" s="69">
        <f>SUMIFS('Population ratios'!$E$7:$E$2010,'Population ratios'!$B$7:$B$2010,'Ratio mapping'!K$5,'Population ratios'!$C$7:$C$2010,'Ratio mapping'!$A90)/SUMIFS('Population ratios'!$E$7:$E$2010,'Population ratios'!$C$7:$C$2010,'Ratio mapping'!$A90)</f>
        <v>0</v>
      </c>
      <c r="L90" s="69">
        <f>SUMIFS('Population ratios'!$E$7:$E$2010,'Population ratios'!$B$7:$B$2010,'Ratio mapping'!L$5,'Population ratios'!$C$7:$C$2010,'Ratio mapping'!$A90)/SUMIFS('Population ratios'!$E$7:$E$2010,'Population ratios'!$C$7:$C$2010,'Ratio mapping'!$A90)</f>
        <v>0</v>
      </c>
      <c r="M90" s="69">
        <f>SUMIFS('Population ratios'!$E$7:$E$2010,'Population ratios'!$B$7:$B$2010,'Ratio mapping'!M$5,'Population ratios'!$C$7:$C$2010,'Ratio mapping'!$A90)/SUMIFS('Population ratios'!$E$7:$E$2010,'Population ratios'!$C$7:$C$2010,'Ratio mapping'!$A90)</f>
        <v>0</v>
      </c>
      <c r="N90" s="69">
        <f>SUMIFS('Population ratios'!$E$7:$E$2010,'Population ratios'!$B$7:$B$2010,'Ratio mapping'!N$5,'Population ratios'!$C$7:$C$2010,'Ratio mapping'!$A90)/SUMIFS('Population ratios'!$E$7:$E$2010,'Population ratios'!$C$7:$C$2010,'Ratio mapping'!$A90)</f>
        <v>0</v>
      </c>
      <c r="O90" s="69">
        <f>SUMIFS('Population ratios'!$E$7:$E$2010,'Population ratios'!$B$7:$B$2010,'Ratio mapping'!O$5,'Population ratios'!$C$7:$C$2010,'Ratio mapping'!$A90)/SUMIFS('Population ratios'!$E$7:$E$2010,'Population ratios'!$C$7:$C$2010,'Ratio mapping'!$A90)</f>
        <v>0</v>
      </c>
      <c r="P90" s="69">
        <f>SUMIFS('Population ratios'!$E$7:$E$2010,'Population ratios'!$B$7:$B$2010,'Ratio mapping'!P$5,'Population ratios'!$C$7:$C$2010,'Ratio mapping'!$A90)/SUMIFS('Population ratios'!$E$7:$E$2010,'Population ratios'!$C$7:$C$2010,'Ratio mapping'!$A90)</f>
        <v>0</v>
      </c>
      <c r="Q90" s="69">
        <f>SUMIFS('Population ratios'!$E$7:$E$2010,'Population ratios'!$B$7:$B$2010,'Ratio mapping'!Q$5,'Population ratios'!$C$7:$C$2010,'Ratio mapping'!$A90)/SUMIFS('Population ratios'!$E$7:$E$2010,'Population ratios'!$C$7:$C$2010,'Ratio mapping'!$A90)</f>
        <v>0</v>
      </c>
      <c r="R90" s="69">
        <f>SUMIFS('Population ratios'!$E$7:$E$2010,'Population ratios'!$B$7:$B$2010,'Ratio mapping'!R$5,'Population ratios'!$C$7:$C$2010,'Ratio mapping'!$A90)/SUMIFS('Population ratios'!$E$7:$E$2010,'Population ratios'!$C$7:$C$2010,'Ratio mapping'!$A90)</f>
        <v>0</v>
      </c>
      <c r="S90" s="69">
        <f>SUMIFS('Population ratios'!$E$7:$E$2010,'Population ratios'!$B$7:$B$2010,'Ratio mapping'!S$5,'Population ratios'!$C$7:$C$2010,'Ratio mapping'!$A90)/SUMIFS('Population ratios'!$E$7:$E$2010,'Population ratios'!$C$7:$C$2010,'Ratio mapping'!$A90)</f>
        <v>0</v>
      </c>
      <c r="T90" s="69">
        <f>SUMIFS('Population ratios'!$E$7:$E$2010,'Population ratios'!$B$7:$B$2010,'Ratio mapping'!T$5,'Population ratios'!$C$7:$C$2010,'Ratio mapping'!$A90)/SUMIFS('Population ratios'!$E$7:$E$2010,'Population ratios'!$C$7:$C$2010,'Ratio mapping'!$A90)</f>
        <v>0</v>
      </c>
      <c r="U90" s="69">
        <f>SUMIFS('Population ratios'!$E$7:$E$2010,'Population ratios'!$B$7:$B$2010,'Ratio mapping'!U$5,'Population ratios'!$C$7:$C$2010,'Ratio mapping'!$A90)/SUMIFS('Population ratios'!$E$7:$E$2010,'Population ratios'!$C$7:$C$2010,'Ratio mapping'!$A90)</f>
        <v>0</v>
      </c>
      <c r="V90" s="69">
        <f>SUMIFS('Population ratios'!$E$7:$E$2010,'Population ratios'!$B$7:$B$2010,'Ratio mapping'!V$5,'Population ratios'!$C$7:$C$2010,'Ratio mapping'!$A90)/SUMIFS('Population ratios'!$E$7:$E$2010,'Population ratios'!$C$7:$C$2010,'Ratio mapping'!$A90)</f>
        <v>0</v>
      </c>
      <c r="W90" s="69">
        <f>SUMIFS('Population ratios'!$E$7:$E$2010,'Population ratios'!$B$7:$B$2010,'Ratio mapping'!W$5,'Population ratios'!$C$7:$C$2010,'Ratio mapping'!$A90)/SUMIFS('Population ratios'!$E$7:$E$2010,'Population ratios'!$C$7:$C$2010,'Ratio mapping'!$A90)</f>
        <v>0</v>
      </c>
      <c r="X90" s="69">
        <f>SUMIFS('Population ratios'!$E$7:$E$2010,'Population ratios'!$B$7:$B$2010,'Ratio mapping'!X$5,'Population ratios'!$C$7:$C$2010,'Ratio mapping'!$A90)/SUMIFS('Population ratios'!$E$7:$E$2010,'Population ratios'!$C$7:$C$2010,'Ratio mapping'!$A90)</f>
        <v>0</v>
      </c>
      <c r="Y90" s="69">
        <f>SUMIFS('Population ratios'!$E$7:$E$2010,'Population ratios'!$B$7:$B$2010,'Ratio mapping'!Y$5,'Population ratios'!$C$7:$C$2010,'Ratio mapping'!$A90)/SUMIFS('Population ratios'!$E$7:$E$2010,'Population ratios'!$C$7:$C$2010,'Ratio mapping'!$A90)</f>
        <v>0.98137326515704892</v>
      </c>
      <c r="Z90" s="69">
        <f>SUMIFS('Population ratios'!$E$7:$E$2010,'Population ratios'!$B$7:$B$2010,'Ratio mapping'!Z$5,'Population ratios'!$C$7:$C$2010,'Ratio mapping'!$A90)/SUMIFS('Population ratios'!$E$7:$E$2010,'Population ratios'!$C$7:$C$2010,'Ratio mapping'!$A90)</f>
        <v>0</v>
      </c>
      <c r="AA90" s="69">
        <f>SUMIFS('Population ratios'!$E$7:$E$2010,'Population ratios'!$B$7:$B$2010,'Ratio mapping'!AA$5,'Population ratios'!$C$7:$C$2010,'Ratio mapping'!$A90)/SUMIFS('Population ratios'!$E$7:$E$2010,'Population ratios'!$C$7:$C$2010,'Ratio mapping'!$A90)</f>
        <v>0</v>
      </c>
      <c r="AB90" s="69">
        <f>SUMIFS('Population ratios'!$E$7:$E$2010,'Population ratios'!$B$7:$B$2010,'Ratio mapping'!AB$5,'Population ratios'!$C$7:$C$2010,'Ratio mapping'!$A90)/SUMIFS('Population ratios'!$E$7:$E$2010,'Population ratios'!$C$7:$C$2010,'Ratio mapping'!$A90)</f>
        <v>0</v>
      </c>
      <c r="AC90" s="69">
        <f>SUMIFS('Population ratios'!$E$7:$E$2010,'Population ratios'!$B$7:$B$2010,'Ratio mapping'!AC$5,'Population ratios'!$C$7:$C$2010,'Ratio mapping'!$A90)/SUMIFS('Population ratios'!$E$7:$E$2010,'Population ratios'!$C$7:$C$2010,'Ratio mapping'!$A90)</f>
        <v>0</v>
      </c>
      <c r="AD90" s="69">
        <f>SUMIFS('Population ratios'!$E$7:$E$2010,'Population ratios'!$B$7:$B$2010,'Ratio mapping'!AD$5,'Population ratios'!$C$7:$C$2010,'Ratio mapping'!$A90)/SUMIFS('Population ratios'!$E$7:$E$2010,'Population ratios'!$C$7:$C$2010,'Ratio mapping'!$A90)</f>
        <v>0</v>
      </c>
      <c r="AE90" s="69">
        <f>SUMIFS('Population ratios'!$E$7:$E$2010,'Population ratios'!$B$7:$B$2010,'Ratio mapping'!AE$5,'Population ratios'!$C$7:$C$2010,'Ratio mapping'!$A90)/SUMIFS('Population ratios'!$E$7:$E$2010,'Population ratios'!$C$7:$C$2010,'Ratio mapping'!$A90)</f>
        <v>0</v>
      </c>
    </row>
    <row r="91" spans="1:31" x14ac:dyDescent="0.25">
      <c r="A91" s="69" t="s">
        <v>2057</v>
      </c>
      <c r="B91" s="69">
        <f>SUMIFS('Population ratios'!$E$7:$E$2010,'Population ratios'!$B$7:$B$2010,'Ratio mapping'!B$5,'Population ratios'!$C$7:$C$2010,'Ratio mapping'!$A91)/SUMIFS('Population ratios'!$E$7:$E$2010,'Population ratios'!$C$7:$C$2010,'Ratio mapping'!$A91)</f>
        <v>0</v>
      </c>
      <c r="C91" s="69">
        <f>SUMIFS('Population ratios'!$E$7:$E$2010,'Population ratios'!$B$7:$B$2010,'Ratio mapping'!C$5,'Population ratios'!$C$7:$C$2010,'Ratio mapping'!$A91)/SUMIFS('Population ratios'!$E$7:$E$2010,'Population ratios'!$C$7:$C$2010,'Ratio mapping'!$A91)</f>
        <v>0</v>
      </c>
      <c r="D91" s="69">
        <f>SUMIFS('Population ratios'!$E$7:$E$2010,'Population ratios'!$B$7:$B$2010,'Ratio mapping'!D$5,'Population ratios'!$C$7:$C$2010,'Ratio mapping'!$A91)/SUMIFS('Population ratios'!$E$7:$E$2010,'Population ratios'!$C$7:$C$2010,'Ratio mapping'!$A91)</f>
        <v>0</v>
      </c>
      <c r="E91" s="69">
        <f>SUMIFS('Population ratios'!$E$7:$E$2010,'Population ratios'!$B$7:$B$2010,'Ratio mapping'!E$5,'Population ratios'!$C$7:$C$2010,'Ratio mapping'!$A91)/SUMIFS('Population ratios'!$E$7:$E$2010,'Population ratios'!$C$7:$C$2010,'Ratio mapping'!$A91)</f>
        <v>0</v>
      </c>
      <c r="F91" s="69">
        <f>SUMIFS('Population ratios'!$E$7:$E$2010,'Population ratios'!$B$7:$B$2010,'Ratio mapping'!F$5,'Population ratios'!$C$7:$C$2010,'Ratio mapping'!$A91)/SUMIFS('Population ratios'!$E$7:$E$2010,'Population ratios'!$C$7:$C$2010,'Ratio mapping'!$A91)</f>
        <v>4.5014520813165537E-2</v>
      </c>
      <c r="G91" s="69">
        <f>SUMIFS('Population ratios'!$E$7:$E$2010,'Population ratios'!$B$7:$B$2010,'Ratio mapping'!G$5,'Population ratios'!$C$7:$C$2010,'Ratio mapping'!$A91)/SUMIFS('Population ratios'!$E$7:$E$2010,'Population ratios'!$C$7:$C$2010,'Ratio mapping'!$A91)</f>
        <v>0</v>
      </c>
      <c r="H91" s="69">
        <f>SUMIFS('Population ratios'!$E$7:$E$2010,'Population ratios'!$B$7:$B$2010,'Ratio mapping'!H$5,'Population ratios'!$C$7:$C$2010,'Ratio mapping'!$A91)/SUMIFS('Population ratios'!$E$7:$E$2010,'Population ratios'!$C$7:$C$2010,'Ratio mapping'!$A91)</f>
        <v>0</v>
      </c>
      <c r="I91" s="69">
        <f>SUMIFS('Population ratios'!$E$7:$E$2010,'Population ratios'!$B$7:$B$2010,'Ratio mapping'!I$5,'Population ratios'!$C$7:$C$2010,'Ratio mapping'!$A91)/SUMIFS('Population ratios'!$E$7:$E$2010,'Population ratios'!$C$7:$C$2010,'Ratio mapping'!$A91)</f>
        <v>0</v>
      </c>
      <c r="J91" s="69">
        <f>SUMIFS('Population ratios'!$E$7:$E$2010,'Population ratios'!$B$7:$B$2010,'Ratio mapping'!J$5,'Population ratios'!$C$7:$C$2010,'Ratio mapping'!$A91)/SUMIFS('Population ratios'!$E$7:$E$2010,'Population ratios'!$C$7:$C$2010,'Ratio mapping'!$A91)</f>
        <v>0</v>
      </c>
      <c r="K91" s="69">
        <f>SUMIFS('Population ratios'!$E$7:$E$2010,'Population ratios'!$B$7:$B$2010,'Ratio mapping'!K$5,'Population ratios'!$C$7:$C$2010,'Ratio mapping'!$A91)/SUMIFS('Population ratios'!$E$7:$E$2010,'Population ratios'!$C$7:$C$2010,'Ratio mapping'!$A91)</f>
        <v>0</v>
      </c>
      <c r="L91" s="69">
        <f>SUMIFS('Population ratios'!$E$7:$E$2010,'Population ratios'!$B$7:$B$2010,'Ratio mapping'!L$5,'Population ratios'!$C$7:$C$2010,'Ratio mapping'!$A91)/SUMIFS('Population ratios'!$E$7:$E$2010,'Population ratios'!$C$7:$C$2010,'Ratio mapping'!$A91)</f>
        <v>0</v>
      </c>
      <c r="M91" s="69">
        <f>SUMIFS('Population ratios'!$E$7:$E$2010,'Population ratios'!$B$7:$B$2010,'Ratio mapping'!M$5,'Population ratios'!$C$7:$C$2010,'Ratio mapping'!$A91)/SUMIFS('Population ratios'!$E$7:$E$2010,'Population ratios'!$C$7:$C$2010,'Ratio mapping'!$A91)</f>
        <v>0</v>
      </c>
      <c r="N91" s="69">
        <f>SUMIFS('Population ratios'!$E$7:$E$2010,'Population ratios'!$B$7:$B$2010,'Ratio mapping'!N$5,'Population ratios'!$C$7:$C$2010,'Ratio mapping'!$A91)/SUMIFS('Population ratios'!$E$7:$E$2010,'Population ratios'!$C$7:$C$2010,'Ratio mapping'!$A91)</f>
        <v>0</v>
      </c>
      <c r="O91" s="69">
        <f>SUMIFS('Population ratios'!$E$7:$E$2010,'Population ratios'!$B$7:$B$2010,'Ratio mapping'!O$5,'Population ratios'!$C$7:$C$2010,'Ratio mapping'!$A91)/SUMIFS('Population ratios'!$E$7:$E$2010,'Population ratios'!$C$7:$C$2010,'Ratio mapping'!$A91)</f>
        <v>0</v>
      </c>
      <c r="P91" s="69">
        <f>SUMIFS('Population ratios'!$E$7:$E$2010,'Population ratios'!$B$7:$B$2010,'Ratio mapping'!P$5,'Population ratios'!$C$7:$C$2010,'Ratio mapping'!$A91)/SUMIFS('Population ratios'!$E$7:$E$2010,'Population ratios'!$C$7:$C$2010,'Ratio mapping'!$A91)</f>
        <v>0</v>
      </c>
      <c r="Q91" s="69">
        <f>SUMIFS('Population ratios'!$E$7:$E$2010,'Population ratios'!$B$7:$B$2010,'Ratio mapping'!Q$5,'Population ratios'!$C$7:$C$2010,'Ratio mapping'!$A91)/SUMIFS('Population ratios'!$E$7:$E$2010,'Population ratios'!$C$7:$C$2010,'Ratio mapping'!$A91)</f>
        <v>0</v>
      </c>
      <c r="R91" s="69">
        <f>SUMIFS('Population ratios'!$E$7:$E$2010,'Population ratios'!$B$7:$B$2010,'Ratio mapping'!R$5,'Population ratios'!$C$7:$C$2010,'Ratio mapping'!$A91)/SUMIFS('Population ratios'!$E$7:$E$2010,'Population ratios'!$C$7:$C$2010,'Ratio mapping'!$A91)</f>
        <v>0</v>
      </c>
      <c r="S91" s="69">
        <f>SUMIFS('Population ratios'!$E$7:$E$2010,'Population ratios'!$B$7:$B$2010,'Ratio mapping'!S$5,'Population ratios'!$C$7:$C$2010,'Ratio mapping'!$A91)/SUMIFS('Population ratios'!$E$7:$E$2010,'Population ratios'!$C$7:$C$2010,'Ratio mapping'!$A91)</f>
        <v>0</v>
      </c>
      <c r="T91" s="69">
        <f>SUMIFS('Population ratios'!$E$7:$E$2010,'Population ratios'!$B$7:$B$2010,'Ratio mapping'!T$5,'Population ratios'!$C$7:$C$2010,'Ratio mapping'!$A91)/SUMIFS('Population ratios'!$E$7:$E$2010,'Population ratios'!$C$7:$C$2010,'Ratio mapping'!$A91)</f>
        <v>0.95498547918683441</v>
      </c>
      <c r="U91" s="69">
        <f>SUMIFS('Population ratios'!$E$7:$E$2010,'Population ratios'!$B$7:$B$2010,'Ratio mapping'!U$5,'Population ratios'!$C$7:$C$2010,'Ratio mapping'!$A91)/SUMIFS('Population ratios'!$E$7:$E$2010,'Population ratios'!$C$7:$C$2010,'Ratio mapping'!$A91)</f>
        <v>0</v>
      </c>
      <c r="V91" s="69">
        <f>SUMIFS('Population ratios'!$E$7:$E$2010,'Population ratios'!$B$7:$B$2010,'Ratio mapping'!V$5,'Population ratios'!$C$7:$C$2010,'Ratio mapping'!$A91)/SUMIFS('Population ratios'!$E$7:$E$2010,'Population ratios'!$C$7:$C$2010,'Ratio mapping'!$A91)</f>
        <v>0</v>
      </c>
      <c r="W91" s="69">
        <f>SUMIFS('Population ratios'!$E$7:$E$2010,'Population ratios'!$B$7:$B$2010,'Ratio mapping'!W$5,'Population ratios'!$C$7:$C$2010,'Ratio mapping'!$A91)/SUMIFS('Population ratios'!$E$7:$E$2010,'Population ratios'!$C$7:$C$2010,'Ratio mapping'!$A91)</f>
        <v>0</v>
      </c>
      <c r="X91" s="69">
        <f>SUMIFS('Population ratios'!$E$7:$E$2010,'Population ratios'!$B$7:$B$2010,'Ratio mapping'!X$5,'Population ratios'!$C$7:$C$2010,'Ratio mapping'!$A91)/SUMIFS('Population ratios'!$E$7:$E$2010,'Population ratios'!$C$7:$C$2010,'Ratio mapping'!$A91)</f>
        <v>0</v>
      </c>
      <c r="Y91" s="69">
        <f>SUMIFS('Population ratios'!$E$7:$E$2010,'Population ratios'!$B$7:$B$2010,'Ratio mapping'!Y$5,'Population ratios'!$C$7:$C$2010,'Ratio mapping'!$A91)/SUMIFS('Population ratios'!$E$7:$E$2010,'Population ratios'!$C$7:$C$2010,'Ratio mapping'!$A91)</f>
        <v>0</v>
      </c>
      <c r="Z91" s="69">
        <f>SUMIFS('Population ratios'!$E$7:$E$2010,'Population ratios'!$B$7:$B$2010,'Ratio mapping'!Z$5,'Population ratios'!$C$7:$C$2010,'Ratio mapping'!$A91)/SUMIFS('Population ratios'!$E$7:$E$2010,'Population ratios'!$C$7:$C$2010,'Ratio mapping'!$A91)</f>
        <v>0</v>
      </c>
      <c r="AA91" s="69">
        <f>SUMIFS('Population ratios'!$E$7:$E$2010,'Population ratios'!$B$7:$B$2010,'Ratio mapping'!AA$5,'Population ratios'!$C$7:$C$2010,'Ratio mapping'!$A91)/SUMIFS('Population ratios'!$E$7:$E$2010,'Population ratios'!$C$7:$C$2010,'Ratio mapping'!$A91)</f>
        <v>0</v>
      </c>
      <c r="AB91" s="69">
        <f>SUMIFS('Population ratios'!$E$7:$E$2010,'Population ratios'!$B$7:$B$2010,'Ratio mapping'!AB$5,'Population ratios'!$C$7:$C$2010,'Ratio mapping'!$A91)/SUMIFS('Population ratios'!$E$7:$E$2010,'Population ratios'!$C$7:$C$2010,'Ratio mapping'!$A91)</f>
        <v>0</v>
      </c>
      <c r="AC91" s="69">
        <f>SUMIFS('Population ratios'!$E$7:$E$2010,'Population ratios'!$B$7:$B$2010,'Ratio mapping'!AC$5,'Population ratios'!$C$7:$C$2010,'Ratio mapping'!$A91)/SUMIFS('Population ratios'!$E$7:$E$2010,'Population ratios'!$C$7:$C$2010,'Ratio mapping'!$A91)</f>
        <v>0</v>
      </c>
      <c r="AD91" s="69">
        <f>SUMIFS('Population ratios'!$E$7:$E$2010,'Population ratios'!$B$7:$B$2010,'Ratio mapping'!AD$5,'Population ratios'!$C$7:$C$2010,'Ratio mapping'!$A91)/SUMIFS('Population ratios'!$E$7:$E$2010,'Population ratios'!$C$7:$C$2010,'Ratio mapping'!$A91)</f>
        <v>0</v>
      </c>
      <c r="AE91" s="69">
        <f>SUMIFS('Population ratios'!$E$7:$E$2010,'Population ratios'!$B$7:$B$2010,'Ratio mapping'!AE$5,'Population ratios'!$C$7:$C$2010,'Ratio mapping'!$A91)/SUMIFS('Population ratios'!$E$7:$E$2010,'Population ratios'!$C$7:$C$2010,'Ratio mapping'!$A91)</f>
        <v>0</v>
      </c>
    </row>
    <row r="92" spans="1:31" x14ac:dyDescent="0.25">
      <c r="A92" s="69" t="s">
        <v>2086</v>
      </c>
      <c r="B92" s="69">
        <f>SUMIFS('Population ratios'!$E$7:$E$2010,'Population ratios'!$B$7:$B$2010,'Ratio mapping'!B$5,'Population ratios'!$C$7:$C$2010,'Ratio mapping'!$A92)/SUMIFS('Population ratios'!$E$7:$E$2010,'Population ratios'!$C$7:$C$2010,'Ratio mapping'!$A92)</f>
        <v>0</v>
      </c>
      <c r="C92" s="69">
        <f>SUMIFS('Population ratios'!$E$7:$E$2010,'Population ratios'!$B$7:$B$2010,'Ratio mapping'!C$5,'Population ratios'!$C$7:$C$2010,'Ratio mapping'!$A92)/SUMIFS('Population ratios'!$E$7:$E$2010,'Population ratios'!$C$7:$C$2010,'Ratio mapping'!$A92)</f>
        <v>0</v>
      </c>
      <c r="D92" s="69">
        <f>SUMIFS('Population ratios'!$E$7:$E$2010,'Population ratios'!$B$7:$B$2010,'Ratio mapping'!D$5,'Population ratios'!$C$7:$C$2010,'Ratio mapping'!$A92)/SUMIFS('Population ratios'!$E$7:$E$2010,'Population ratios'!$C$7:$C$2010,'Ratio mapping'!$A92)</f>
        <v>0</v>
      </c>
      <c r="E92" s="69">
        <f>SUMIFS('Population ratios'!$E$7:$E$2010,'Population ratios'!$B$7:$B$2010,'Ratio mapping'!E$5,'Population ratios'!$C$7:$C$2010,'Ratio mapping'!$A92)/SUMIFS('Population ratios'!$E$7:$E$2010,'Population ratios'!$C$7:$C$2010,'Ratio mapping'!$A92)</f>
        <v>0</v>
      </c>
      <c r="F92" s="69">
        <f>SUMIFS('Population ratios'!$E$7:$E$2010,'Population ratios'!$B$7:$B$2010,'Ratio mapping'!F$5,'Population ratios'!$C$7:$C$2010,'Ratio mapping'!$A92)/SUMIFS('Population ratios'!$E$7:$E$2010,'Population ratios'!$C$7:$C$2010,'Ratio mapping'!$A92)</f>
        <v>0</v>
      </c>
      <c r="G92" s="69">
        <f>SUMIFS('Population ratios'!$E$7:$E$2010,'Population ratios'!$B$7:$B$2010,'Ratio mapping'!G$5,'Population ratios'!$C$7:$C$2010,'Ratio mapping'!$A92)/SUMIFS('Population ratios'!$E$7:$E$2010,'Population ratios'!$C$7:$C$2010,'Ratio mapping'!$A92)</f>
        <v>0</v>
      </c>
      <c r="H92" s="69">
        <f>SUMIFS('Population ratios'!$E$7:$E$2010,'Population ratios'!$B$7:$B$2010,'Ratio mapping'!H$5,'Population ratios'!$C$7:$C$2010,'Ratio mapping'!$A92)/SUMIFS('Population ratios'!$E$7:$E$2010,'Population ratios'!$C$7:$C$2010,'Ratio mapping'!$A92)</f>
        <v>1</v>
      </c>
      <c r="I92" s="69">
        <f>SUMIFS('Population ratios'!$E$7:$E$2010,'Population ratios'!$B$7:$B$2010,'Ratio mapping'!I$5,'Population ratios'!$C$7:$C$2010,'Ratio mapping'!$A92)/SUMIFS('Population ratios'!$E$7:$E$2010,'Population ratios'!$C$7:$C$2010,'Ratio mapping'!$A92)</f>
        <v>0</v>
      </c>
      <c r="J92" s="69">
        <f>SUMIFS('Population ratios'!$E$7:$E$2010,'Population ratios'!$B$7:$B$2010,'Ratio mapping'!J$5,'Population ratios'!$C$7:$C$2010,'Ratio mapping'!$A92)/SUMIFS('Population ratios'!$E$7:$E$2010,'Population ratios'!$C$7:$C$2010,'Ratio mapping'!$A92)</f>
        <v>0</v>
      </c>
      <c r="K92" s="69">
        <f>SUMIFS('Population ratios'!$E$7:$E$2010,'Population ratios'!$B$7:$B$2010,'Ratio mapping'!K$5,'Population ratios'!$C$7:$C$2010,'Ratio mapping'!$A92)/SUMIFS('Population ratios'!$E$7:$E$2010,'Population ratios'!$C$7:$C$2010,'Ratio mapping'!$A92)</f>
        <v>0</v>
      </c>
      <c r="L92" s="69">
        <f>SUMIFS('Population ratios'!$E$7:$E$2010,'Population ratios'!$B$7:$B$2010,'Ratio mapping'!L$5,'Population ratios'!$C$7:$C$2010,'Ratio mapping'!$A92)/SUMIFS('Population ratios'!$E$7:$E$2010,'Population ratios'!$C$7:$C$2010,'Ratio mapping'!$A92)</f>
        <v>0</v>
      </c>
      <c r="M92" s="69">
        <f>SUMIFS('Population ratios'!$E$7:$E$2010,'Population ratios'!$B$7:$B$2010,'Ratio mapping'!M$5,'Population ratios'!$C$7:$C$2010,'Ratio mapping'!$A92)/SUMIFS('Population ratios'!$E$7:$E$2010,'Population ratios'!$C$7:$C$2010,'Ratio mapping'!$A92)</f>
        <v>0</v>
      </c>
      <c r="N92" s="69">
        <f>SUMIFS('Population ratios'!$E$7:$E$2010,'Population ratios'!$B$7:$B$2010,'Ratio mapping'!N$5,'Population ratios'!$C$7:$C$2010,'Ratio mapping'!$A92)/SUMIFS('Population ratios'!$E$7:$E$2010,'Population ratios'!$C$7:$C$2010,'Ratio mapping'!$A92)</f>
        <v>0</v>
      </c>
      <c r="O92" s="69">
        <f>SUMIFS('Population ratios'!$E$7:$E$2010,'Population ratios'!$B$7:$B$2010,'Ratio mapping'!O$5,'Population ratios'!$C$7:$C$2010,'Ratio mapping'!$A92)/SUMIFS('Population ratios'!$E$7:$E$2010,'Population ratios'!$C$7:$C$2010,'Ratio mapping'!$A92)</f>
        <v>0</v>
      </c>
      <c r="P92" s="69">
        <f>SUMIFS('Population ratios'!$E$7:$E$2010,'Population ratios'!$B$7:$B$2010,'Ratio mapping'!P$5,'Population ratios'!$C$7:$C$2010,'Ratio mapping'!$A92)/SUMIFS('Population ratios'!$E$7:$E$2010,'Population ratios'!$C$7:$C$2010,'Ratio mapping'!$A92)</f>
        <v>0</v>
      </c>
      <c r="Q92" s="69">
        <f>SUMIFS('Population ratios'!$E$7:$E$2010,'Population ratios'!$B$7:$B$2010,'Ratio mapping'!Q$5,'Population ratios'!$C$7:$C$2010,'Ratio mapping'!$A92)/SUMIFS('Population ratios'!$E$7:$E$2010,'Population ratios'!$C$7:$C$2010,'Ratio mapping'!$A92)</f>
        <v>0</v>
      </c>
      <c r="R92" s="69">
        <f>SUMIFS('Population ratios'!$E$7:$E$2010,'Population ratios'!$B$7:$B$2010,'Ratio mapping'!R$5,'Population ratios'!$C$7:$C$2010,'Ratio mapping'!$A92)/SUMIFS('Population ratios'!$E$7:$E$2010,'Population ratios'!$C$7:$C$2010,'Ratio mapping'!$A92)</f>
        <v>0</v>
      </c>
      <c r="S92" s="69">
        <f>SUMIFS('Population ratios'!$E$7:$E$2010,'Population ratios'!$B$7:$B$2010,'Ratio mapping'!S$5,'Population ratios'!$C$7:$C$2010,'Ratio mapping'!$A92)/SUMIFS('Population ratios'!$E$7:$E$2010,'Population ratios'!$C$7:$C$2010,'Ratio mapping'!$A92)</f>
        <v>0</v>
      </c>
      <c r="T92" s="69">
        <f>SUMIFS('Population ratios'!$E$7:$E$2010,'Population ratios'!$B$7:$B$2010,'Ratio mapping'!T$5,'Population ratios'!$C$7:$C$2010,'Ratio mapping'!$A92)/SUMIFS('Population ratios'!$E$7:$E$2010,'Population ratios'!$C$7:$C$2010,'Ratio mapping'!$A92)</f>
        <v>0</v>
      </c>
      <c r="U92" s="69">
        <f>SUMIFS('Population ratios'!$E$7:$E$2010,'Population ratios'!$B$7:$B$2010,'Ratio mapping'!U$5,'Population ratios'!$C$7:$C$2010,'Ratio mapping'!$A92)/SUMIFS('Population ratios'!$E$7:$E$2010,'Population ratios'!$C$7:$C$2010,'Ratio mapping'!$A92)</f>
        <v>0</v>
      </c>
      <c r="V92" s="69">
        <f>SUMIFS('Population ratios'!$E$7:$E$2010,'Population ratios'!$B$7:$B$2010,'Ratio mapping'!V$5,'Population ratios'!$C$7:$C$2010,'Ratio mapping'!$A92)/SUMIFS('Population ratios'!$E$7:$E$2010,'Population ratios'!$C$7:$C$2010,'Ratio mapping'!$A92)</f>
        <v>0</v>
      </c>
      <c r="W92" s="69">
        <f>SUMIFS('Population ratios'!$E$7:$E$2010,'Population ratios'!$B$7:$B$2010,'Ratio mapping'!W$5,'Population ratios'!$C$7:$C$2010,'Ratio mapping'!$A92)/SUMIFS('Population ratios'!$E$7:$E$2010,'Population ratios'!$C$7:$C$2010,'Ratio mapping'!$A92)</f>
        <v>0</v>
      </c>
      <c r="X92" s="69">
        <f>SUMIFS('Population ratios'!$E$7:$E$2010,'Population ratios'!$B$7:$B$2010,'Ratio mapping'!X$5,'Population ratios'!$C$7:$C$2010,'Ratio mapping'!$A92)/SUMIFS('Population ratios'!$E$7:$E$2010,'Population ratios'!$C$7:$C$2010,'Ratio mapping'!$A92)</f>
        <v>0</v>
      </c>
      <c r="Y92" s="69">
        <f>SUMIFS('Population ratios'!$E$7:$E$2010,'Population ratios'!$B$7:$B$2010,'Ratio mapping'!Y$5,'Population ratios'!$C$7:$C$2010,'Ratio mapping'!$A92)/SUMIFS('Population ratios'!$E$7:$E$2010,'Population ratios'!$C$7:$C$2010,'Ratio mapping'!$A92)</f>
        <v>0</v>
      </c>
      <c r="Z92" s="69">
        <f>SUMIFS('Population ratios'!$E$7:$E$2010,'Population ratios'!$B$7:$B$2010,'Ratio mapping'!Z$5,'Population ratios'!$C$7:$C$2010,'Ratio mapping'!$A92)/SUMIFS('Population ratios'!$E$7:$E$2010,'Population ratios'!$C$7:$C$2010,'Ratio mapping'!$A92)</f>
        <v>0</v>
      </c>
      <c r="AA92" s="69">
        <f>SUMIFS('Population ratios'!$E$7:$E$2010,'Population ratios'!$B$7:$B$2010,'Ratio mapping'!AA$5,'Population ratios'!$C$7:$C$2010,'Ratio mapping'!$A92)/SUMIFS('Population ratios'!$E$7:$E$2010,'Population ratios'!$C$7:$C$2010,'Ratio mapping'!$A92)</f>
        <v>0</v>
      </c>
      <c r="AB92" s="69">
        <f>SUMIFS('Population ratios'!$E$7:$E$2010,'Population ratios'!$B$7:$B$2010,'Ratio mapping'!AB$5,'Population ratios'!$C$7:$C$2010,'Ratio mapping'!$A92)/SUMIFS('Population ratios'!$E$7:$E$2010,'Population ratios'!$C$7:$C$2010,'Ratio mapping'!$A92)</f>
        <v>0</v>
      </c>
      <c r="AC92" s="69">
        <f>SUMIFS('Population ratios'!$E$7:$E$2010,'Population ratios'!$B$7:$B$2010,'Ratio mapping'!AC$5,'Population ratios'!$C$7:$C$2010,'Ratio mapping'!$A92)/SUMIFS('Population ratios'!$E$7:$E$2010,'Population ratios'!$C$7:$C$2010,'Ratio mapping'!$A92)</f>
        <v>0</v>
      </c>
      <c r="AD92" s="69">
        <f>SUMIFS('Population ratios'!$E$7:$E$2010,'Population ratios'!$B$7:$B$2010,'Ratio mapping'!AD$5,'Population ratios'!$C$7:$C$2010,'Ratio mapping'!$A92)/SUMIFS('Population ratios'!$E$7:$E$2010,'Population ratios'!$C$7:$C$2010,'Ratio mapping'!$A92)</f>
        <v>0</v>
      </c>
      <c r="AE92" s="69">
        <f>SUMIFS('Population ratios'!$E$7:$E$2010,'Population ratios'!$B$7:$B$2010,'Ratio mapping'!AE$5,'Population ratios'!$C$7:$C$2010,'Ratio mapping'!$A92)/SUMIFS('Population ratios'!$E$7:$E$2010,'Population ratios'!$C$7:$C$2010,'Ratio mapping'!$A92)</f>
        <v>0</v>
      </c>
    </row>
    <row r="93" spans="1:31" x14ac:dyDescent="0.25">
      <c r="A93" s="69" t="s">
        <v>2102</v>
      </c>
      <c r="B93" s="69">
        <f>SUMIFS('Population ratios'!$E$7:$E$2010,'Population ratios'!$B$7:$B$2010,'Ratio mapping'!B$5,'Population ratios'!$C$7:$C$2010,'Ratio mapping'!$A93)/SUMIFS('Population ratios'!$E$7:$E$2010,'Population ratios'!$C$7:$C$2010,'Ratio mapping'!$A93)</f>
        <v>0</v>
      </c>
      <c r="C93" s="69">
        <f>SUMIFS('Population ratios'!$E$7:$E$2010,'Population ratios'!$B$7:$B$2010,'Ratio mapping'!C$5,'Population ratios'!$C$7:$C$2010,'Ratio mapping'!$A93)/SUMIFS('Population ratios'!$E$7:$E$2010,'Population ratios'!$C$7:$C$2010,'Ratio mapping'!$A93)</f>
        <v>0</v>
      </c>
      <c r="D93" s="69">
        <f>SUMIFS('Population ratios'!$E$7:$E$2010,'Population ratios'!$B$7:$B$2010,'Ratio mapping'!D$5,'Population ratios'!$C$7:$C$2010,'Ratio mapping'!$A93)/SUMIFS('Population ratios'!$E$7:$E$2010,'Population ratios'!$C$7:$C$2010,'Ratio mapping'!$A93)</f>
        <v>0</v>
      </c>
      <c r="E93" s="69">
        <f>SUMIFS('Population ratios'!$E$7:$E$2010,'Population ratios'!$B$7:$B$2010,'Ratio mapping'!E$5,'Population ratios'!$C$7:$C$2010,'Ratio mapping'!$A93)/SUMIFS('Population ratios'!$E$7:$E$2010,'Population ratios'!$C$7:$C$2010,'Ratio mapping'!$A93)</f>
        <v>0</v>
      </c>
      <c r="F93" s="69">
        <f>SUMIFS('Population ratios'!$E$7:$E$2010,'Population ratios'!$B$7:$B$2010,'Ratio mapping'!F$5,'Population ratios'!$C$7:$C$2010,'Ratio mapping'!$A93)/SUMIFS('Population ratios'!$E$7:$E$2010,'Population ratios'!$C$7:$C$2010,'Ratio mapping'!$A93)</f>
        <v>0</v>
      </c>
      <c r="G93" s="69">
        <f>SUMIFS('Population ratios'!$E$7:$E$2010,'Population ratios'!$B$7:$B$2010,'Ratio mapping'!G$5,'Population ratios'!$C$7:$C$2010,'Ratio mapping'!$A93)/SUMIFS('Population ratios'!$E$7:$E$2010,'Population ratios'!$C$7:$C$2010,'Ratio mapping'!$A93)</f>
        <v>0</v>
      </c>
      <c r="H93" s="69">
        <f>SUMIFS('Population ratios'!$E$7:$E$2010,'Population ratios'!$B$7:$B$2010,'Ratio mapping'!H$5,'Population ratios'!$C$7:$C$2010,'Ratio mapping'!$A93)/SUMIFS('Population ratios'!$E$7:$E$2010,'Population ratios'!$C$7:$C$2010,'Ratio mapping'!$A93)</f>
        <v>0</v>
      </c>
      <c r="I93" s="69">
        <f>SUMIFS('Population ratios'!$E$7:$E$2010,'Population ratios'!$B$7:$B$2010,'Ratio mapping'!I$5,'Population ratios'!$C$7:$C$2010,'Ratio mapping'!$A93)/SUMIFS('Population ratios'!$E$7:$E$2010,'Population ratios'!$C$7:$C$2010,'Ratio mapping'!$A93)</f>
        <v>0</v>
      </c>
      <c r="J93" s="69">
        <f>SUMIFS('Population ratios'!$E$7:$E$2010,'Population ratios'!$B$7:$B$2010,'Ratio mapping'!J$5,'Population ratios'!$C$7:$C$2010,'Ratio mapping'!$A93)/SUMIFS('Population ratios'!$E$7:$E$2010,'Population ratios'!$C$7:$C$2010,'Ratio mapping'!$A93)</f>
        <v>0</v>
      </c>
      <c r="K93" s="69">
        <f>SUMIFS('Population ratios'!$E$7:$E$2010,'Population ratios'!$B$7:$B$2010,'Ratio mapping'!K$5,'Population ratios'!$C$7:$C$2010,'Ratio mapping'!$A93)/SUMIFS('Population ratios'!$E$7:$E$2010,'Population ratios'!$C$7:$C$2010,'Ratio mapping'!$A93)</f>
        <v>0</v>
      </c>
      <c r="L93" s="69">
        <f>SUMIFS('Population ratios'!$E$7:$E$2010,'Population ratios'!$B$7:$B$2010,'Ratio mapping'!L$5,'Population ratios'!$C$7:$C$2010,'Ratio mapping'!$A93)/SUMIFS('Population ratios'!$E$7:$E$2010,'Population ratios'!$C$7:$C$2010,'Ratio mapping'!$A93)</f>
        <v>1</v>
      </c>
      <c r="M93" s="69">
        <f>SUMIFS('Population ratios'!$E$7:$E$2010,'Population ratios'!$B$7:$B$2010,'Ratio mapping'!M$5,'Population ratios'!$C$7:$C$2010,'Ratio mapping'!$A93)/SUMIFS('Population ratios'!$E$7:$E$2010,'Population ratios'!$C$7:$C$2010,'Ratio mapping'!$A93)</f>
        <v>0</v>
      </c>
      <c r="N93" s="69">
        <f>SUMIFS('Population ratios'!$E$7:$E$2010,'Population ratios'!$B$7:$B$2010,'Ratio mapping'!N$5,'Population ratios'!$C$7:$C$2010,'Ratio mapping'!$A93)/SUMIFS('Population ratios'!$E$7:$E$2010,'Population ratios'!$C$7:$C$2010,'Ratio mapping'!$A93)</f>
        <v>0</v>
      </c>
      <c r="O93" s="69">
        <f>SUMIFS('Population ratios'!$E$7:$E$2010,'Population ratios'!$B$7:$B$2010,'Ratio mapping'!O$5,'Population ratios'!$C$7:$C$2010,'Ratio mapping'!$A93)/SUMIFS('Population ratios'!$E$7:$E$2010,'Population ratios'!$C$7:$C$2010,'Ratio mapping'!$A93)</f>
        <v>0</v>
      </c>
      <c r="P93" s="69">
        <f>SUMIFS('Population ratios'!$E$7:$E$2010,'Population ratios'!$B$7:$B$2010,'Ratio mapping'!P$5,'Population ratios'!$C$7:$C$2010,'Ratio mapping'!$A93)/SUMIFS('Population ratios'!$E$7:$E$2010,'Population ratios'!$C$7:$C$2010,'Ratio mapping'!$A93)</f>
        <v>0</v>
      </c>
      <c r="Q93" s="69">
        <f>SUMIFS('Population ratios'!$E$7:$E$2010,'Population ratios'!$B$7:$B$2010,'Ratio mapping'!Q$5,'Population ratios'!$C$7:$C$2010,'Ratio mapping'!$A93)/SUMIFS('Population ratios'!$E$7:$E$2010,'Population ratios'!$C$7:$C$2010,'Ratio mapping'!$A93)</f>
        <v>0</v>
      </c>
      <c r="R93" s="69">
        <f>SUMIFS('Population ratios'!$E$7:$E$2010,'Population ratios'!$B$7:$B$2010,'Ratio mapping'!R$5,'Population ratios'!$C$7:$C$2010,'Ratio mapping'!$A93)/SUMIFS('Population ratios'!$E$7:$E$2010,'Population ratios'!$C$7:$C$2010,'Ratio mapping'!$A93)</f>
        <v>0</v>
      </c>
      <c r="S93" s="69">
        <f>SUMIFS('Population ratios'!$E$7:$E$2010,'Population ratios'!$B$7:$B$2010,'Ratio mapping'!S$5,'Population ratios'!$C$7:$C$2010,'Ratio mapping'!$A93)/SUMIFS('Population ratios'!$E$7:$E$2010,'Population ratios'!$C$7:$C$2010,'Ratio mapping'!$A93)</f>
        <v>0</v>
      </c>
      <c r="T93" s="69">
        <f>SUMIFS('Population ratios'!$E$7:$E$2010,'Population ratios'!$B$7:$B$2010,'Ratio mapping'!T$5,'Population ratios'!$C$7:$C$2010,'Ratio mapping'!$A93)/SUMIFS('Population ratios'!$E$7:$E$2010,'Population ratios'!$C$7:$C$2010,'Ratio mapping'!$A93)</f>
        <v>0</v>
      </c>
      <c r="U93" s="69">
        <f>SUMIFS('Population ratios'!$E$7:$E$2010,'Population ratios'!$B$7:$B$2010,'Ratio mapping'!U$5,'Population ratios'!$C$7:$C$2010,'Ratio mapping'!$A93)/SUMIFS('Population ratios'!$E$7:$E$2010,'Population ratios'!$C$7:$C$2010,'Ratio mapping'!$A93)</f>
        <v>0</v>
      </c>
      <c r="V93" s="69">
        <f>SUMIFS('Population ratios'!$E$7:$E$2010,'Population ratios'!$B$7:$B$2010,'Ratio mapping'!V$5,'Population ratios'!$C$7:$C$2010,'Ratio mapping'!$A93)/SUMIFS('Population ratios'!$E$7:$E$2010,'Population ratios'!$C$7:$C$2010,'Ratio mapping'!$A93)</f>
        <v>0</v>
      </c>
      <c r="W93" s="69">
        <f>SUMIFS('Population ratios'!$E$7:$E$2010,'Population ratios'!$B$7:$B$2010,'Ratio mapping'!W$5,'Population ratios'!$C$7:$C$2010,'Ratio mapping'!$A93)/SUMIFS('Population ratios'!$E$7:$E$2010,'Population ratios'!$C$7:$C$2010,'Ratio mapping'!$A93)</f>
        <v>0</v>
      </c>
      <c r="X93" s="69">
        <f>SUMIFS('Population ratios'!$E$7:$E$2010,'Population ratios'!$B$7:$B$2010,'Ratio mapping'!X$5,'Population ratios'!$C$7:$C$2010,'Ratio mapping'!$A93)/SUMIFS('Population ratios'!$E$7:$E$2010,'Population ratios'!$C$7:$C$2010,'Ratio mapping'!$A93)</f>
        <v>0</v>
      </c>
      <c r="Y93" s="69">
        <f>SUMIFS('Population ratios'!$E$7:$E$2010,'Population ratios'!$B$7:$B$2010,'Ratio mapping'!Y$5,'Population ratios'!$C$7:$C$2010,'Ratio mapping'!$A93)/SUMIFS('Population ratios'!$E$7:$E$2010,'Population ratios'!$C$7:$C$2010,'Ratio mapping'!$A93)</f>
        <v>0</v>
      </c>
      <c r="Z93" s="69">
        <f>SUMIFS('Population ratios'!$E$7:$E$2010,'Population ratios'!$B$7:$B$2010,'Ratio mapping'!Z$5,'Population ratios'!$C$7:$C$2010,'Ratio mapping'!$A93)/SUMIFS('Population ratios'!$E$7:$E$2010,'Population ratios'!$C$7:$C$2010,'Ratio mapping'!$A93)</f>
        <v>0</v>
      </c>
      <c r="AA93" s="69">
        <f>SUMIFS('Population ratios'!$E$7:$E$2010,'Population ratios'!$B$7:$B$2010,'Ratio mapping'!AA$5,'Population ratios'!$C$7:$C$2010,'Ratio mapping'!$A93)/SUMIFS('Population ratios'!$E$7:$E$2010,'Population ratios'!$C$7:$C$2010,'Ratio mapping'!$A93)</f>
        <v>0</v>
      </c>
      <c r="AB93" s="69">
        <f>SUMIFS('Population ratios'!$E$7:$E$2010,'Population ratios'!$B$7:$B$2010,'Ratio mapping'!AB$5,'Population ratios'!$C$7:$C$2010,'Ratio mapping'!$A93)/SUMIFS('Population ratios'!$E$7:$E$2010,'Population ratios'!$C$7:$C$2010,'Ratio mapping'!$A93)</f>
        <v>0</v>
      </c>
      <c r="AC93" s="69">
        <f>SUMIFS('Population ratios'!$E$7:$E$2010,'Population ratios'!$B$7:$B$2010,'Ratio mapping'!AC$5,'Population ratios'!$C$7:$C$2010,'Ratio mapping'!$A93)/SUMIFS('Population ratios'!$E$7:$E$2010,'Population ratios'!$C$7:$C$2010,'Ratio mapping'!$A93)</f>
        <v>0</v>
      </c>
      <c r="AD93" s="69">
        <f>SUMIFS('Population ratios'!$E$7:$E$2010,'Population ratios'!$B$7:$B$2010,'Ratio mapping'!AD$5,'Population ratios'!$C$7:$C$2010,'Ratio mapping'!$A93)/SUMIFS('Population ratios'!$E$7:$E$2010,'Population ratios'!$C$7:$C$2010,'Ratio mapping'!$A93)</f>
        <v>0</v>
      </c>
      <c r="AE93" s="69">
        <f>SUMIFS('Population ratios'!$E$7:$E$2010,'Population ratios'!$B$7:$B$2010,'Ratio mapping'!AE$5,'Population ratios'!$C$7:$C$2010,'Ratio mapping'!$A93)/SUMIFS('Population ratios'!$E$7:$E$2010,'Population ratios'!$C$7:$C$2010,'Ratio mapping'!$A93)</f>
        <v>0</v>
      </c>
    </row>
    <row r="94" spans="1:31" x14ac:dyDescent="0.25">
      <c r="A94" s="69" t="s">
        <v>2118</v>
      </c>
      <c r="B94" s="69">
        <f>SUMIFS('Population ratios'!$E$7:$E$2010,'Population ratios'!$B$7:$B$2010,'Ratio mapping'!B$5,'Population ratios'!$C$7:$C$2010,'Ratio mapping'!$A94)/SUMIFS('Population ratios'!$E$7:$E$2010,'Population ratios'!$C$7:$C$2010,'Ratio mapping'!$A94)</f>
        <v>0</v>
      </c>
      <c r="C94" s="69">
        <f>SUMIFS('Population ratios'!$E$7:$E$2010,'Population ratios'!$B$7:$B$2010,'Ratio mapping'!C$5,'Population ratios'!$C$7:$C$2010,'Ratio mapping'!$A94)/SUMIFS('Population ratios'!$E$7:$E$2010,'Population ratios'!$C$7:$C$2010,'Ratio mapping'!$A94)</f>
        <v>0</v>
      </c>
      <c r="D94" s="69">
        <f>SUMIFS('Population ratios'!$E$7:$E$2010,'Population ratios'!$B$7:$B$2010,'Ratio mapping'!D$5,'Population ratios'!$C$7:$C$2010,'Ratio mapping'!$A94)/SUMIFS('Population ratios'!$E$7:$E$2010,'Population ratios'!$C$7:$C$2010,'Ratio mapping'!$A94)</f>
        <v>0</v>
      </c>
      <c r="E94" s="69">
        <f>SUMIFS('Population ratios'!$E$7:$E$2010,'Population ratios'!$B$7:$B$2010,'Ratio mapping'!E$5,'Population ratios'!$C$7:$C$2010,'Ratio mapping'!$A94)/SUMIFS('Population ratios'!$E$7:$E$2010,'Population ratios'!$C$7:$C$2010,'Ratio mapping'!$A94)</f>
        <v>0</v>
      </c>
      <c r="F94" s="69">
        <f>SUMIFS('Population ratios'!$E$7:$E$2010,'Population ratios'!$B$7:$B$2010,'Ratio mapping'!F$5,'Population ratios'!$C$7:$C$2010,'Ratio mapping'!$A94)/SUMIFS('Population ratios'!$E$7:$E$2010,'Population ratios'!$C$7:$C$2010,'Ratio mapping'!$A94)</f>
        <v>0</v>
      </c>
      <c r="G94" s="69">
        <f>SUMIFS('Population ratios'!$E$7:$E$2010,'Population ratios'!$B$7:$B$2010,'Ratio mapping'!G$5,'Population ratios'!$C$7:$C$2010,'Ratio mapping'!$A94)/SUMIFS('Population ratios'!$E$7:$E$2010,'Population ratios'!$C$7:$C$2010,'Ratio mapping'!$A94)</f>
        <v>0</v>
      </c>
      <c r="H94" s="69">
        <f>SUMIFS('Population ratios'!$E$7:$E$2010,'Population ratios'!$B$7:$B$2010,'Ratio mapping'!H$5,'Population ratios'!$C$7:$C$2010,'Ratio mapping'!$A94)/SUMIFS('Population ratios'!$E$7:$E$2010,'Population ratios'!$C$7:$C$2010,'Ratio mapping'!$A94)</f>
        <v>0</v>
      </c>
      <c r="I94" s="69">
        <f>SUMIFS('Population ratios'!$E$7:$E$2010,'Population ratios'!$B$7:$B$2010,'Ratio mapping'!I$5,'Population ratios'!$C$7:$C$2010,'Ratio mapping'!$A94)/SUMIFS('Population ratios'!$E$7:$E$2010,'Population ratios'!$C$7:$C$2010,'Ratio mapping'!$A94)</f>
        <v>0</v>
      </c>
      <c r="J94" s="69">
        <f>SUMIFS('Population ratios'!$E$7:$E$2010,'Population ratios'!$B$7:$B$2010,'Ratio mapping'!J$5,'Population ratios'!$C$7:$C$2010,'Ratio mapping'!$A94)/SUMIFS('Population ratios'!$E$7:$E$2010,'Population ratios'!$C$7:$C$2010,'Ratio mapping'!$A94)</f>
        <v>0.66660707901322847</v>
      </c>
      <c r="K94" s="69">
        <f>SUMIFS('Population ratios'!$E$7:$E$2010,'Population ratios'!$B$7:$B$2010,'Ratio mapping'!K$5,'Population ratios'!$C$7:$C$2010,'Ratio mapping'!$A94)/SUMIFS('Population ratios'!$E$7:$E$2010,'Population ratios'!$C$7:$C$2010,'Ratio mapping'!$A94)</f>
        <v>0</v>
      </c>
      <c r="L94" s="69">
        <f>SUMIFS('Population ratios'!$E$7:$E$2010,'Population ratios'!$B$7:$B$2010,'Ratio mapping'!L$5,'Population ratios'!$C$7:$C$2010,'Ratio mapping'!$A94)/SUMIFS('Population ratios'!$E$7:$E$2010,'Population ratios'!$C$7:$C$2010,'Ratio mapping'!$A94)</f>
        <v>0</v>
      </c>
      <c r="M94" s="69">
        <f>SUMIFS('Population ratios'!$E$7:$E$2010,'Population ratios'!$B$7:$B$2010,'Ratio mapping'!M$5,'Population ratios'!$C$7:$C$2010,'Ratio mapping'!$A94)/SUMIFS('Population ratios'!$E$7:$E$2010,'Population ratios'!$C$7:$C$2010,'Ratio mapping'!$A94)</f>
        <v>0</v>
      </c>
      <c r="N94" s="69">
        <f>SUMIFS('Population ratios'!$E$7:$E$2010,'Population ratios'!$B$7:$B$2010,'Ratio mapping'!N$5,'Population ratios'!$C$7:$C$2010,'Ratio mapping'!$A94)/SUMIFS('Population ratios'!$E$7:$E$2010,'Population ratios'!$C$7:$C$2010,'Ratio mapping'!$A94)</f>
        <v>0</v>
      </c>
      <c r="O94" s="69">
        <f>SUMIFS('Population ratios'!$E$7:$E$2010,'Population ratios'!$B$7:$B$2010,'Ratio mapping'!O$5,'Population ratios'!$C$7:$C$2010,'Ratio mapping'!$A94)/SUMIFS('Population ratios'!$E$7:$E$2010,'Population ratios'!$C$7:$C$2010,'Ratio mapping'!$A94)</f>
        <v>0</v>
      </c>
      <c r="P94" s="69">
        <f>SUMIFS('Population ratios'!$E$7:$E$2010,'Population ratios'!$B$7:$B$2010,'Ratio mapping'!P$5,'Population ratios'!$C$7:$C$2010,'Ratio mapping'!$A94)/SUMIFS('Population ratios'!$E$7:$E$2010,'Population ratios'!$C$7:$C$2010,'Ratio mapping'!$A94)</f>
        <v>0</v>
      </c>
      <c r="Q94" s="69">
        <f>SUMIFS('Population ratios'!$E$7:$E$2010,'Population ratios'!$B$7:$B$2010,'Ratio mapping'!Q$5,'Population ratios'!$C$7:$C$2010,'Ratio mapping'!$A94)/SUMIFS('Population ratios'!$E$7:$E$2010,'Population ratios'!$C$7:$C$2010,'Ratio mapping'!$A94)</f>
        <v>0</v>
      </c>
      <c r="R94" s="69">
        <f>SUMIFS('Population ratios'!$E$7:$E$2010,'Population ratios'!$B$7:$B$2010,'Ratio mapping'!R$5,'Population ratios'!$C$7:$C$2010,'Ratio mapping'!$A94)/SUMIFS('Population ratios'!$E$7:$E$2010,'Population ratios'!$C$7:$C$2010,'Ratio mapping'!$A94)</f>
        <v>0</v>
      </c>
      <c r="S94" s="69">
        <f>SUMIFS('Population ratios'!$E$7:$E$2010,'Population ratios'!$B$7:$B$2010,'Ratio mapping'!S$5,'Population ratios'!$C$7:$C$2010,'Ratio mapping'!$A94)/SUMIFS('Population ratios'!$E$7:$E$2010,'Population ratios'!$C$7:$C$2010,'Ratio mapping'!$A94)</f>
        <v>0</v>
      </c>
      <c r="T94" s="69">
        <f>SUMIFS('Population ratios'!$E$7:$E$2010,'Population ratios'!$B$7:$B$2010,'Ratio mapping'!T$5,'Population ratios'!$C$7:$C$2010,'Ratio mapping'!$A94)/SUMIFS('Population ratios'!$E$7:$E$2010,'Population ratios'!$C$7:$C$2010,'Ratio mapping'!$A94)</f>
        <v>0</v>
      </c>
      <c r="U94" s="69">
        <f>SUMIFS('Population ratios'!$E$7:$E$2010,'Population ratios'!$B$7:$B$2010,'Ratio mapping'!U$5,'Population ratios'!$C$7:$C$2010,'Ratio mapping'!$A94)/SUMIFS('Population ratios'!$E$7:$E$2010,'Population ratios'!$C$7:$C$2010,'Ratio mapping'!$A94)</f>
        <v>0</v>
      </c>
      <c r="V94" s="69">
        <f>SUMIFS('Population ratios'!$E$7:$E$2010,'Population ratios'!$B$7:$B$2010,'Ratio mapping'!V$5,'Population ratios'!$C$7:$C$2010,'Ratio mapping'!$A94)/SUMIFS('Population ratios'!$E$7:$E$2010,'Population ratios'!$C$7:$C$2010,'Ratio mapping'!$A94)</f>
        <v>0</v>
      </c>
      <c r="W94" s="69">
        <f>SUMIFS('Population ratios'!$E$7:$E$2010,'Population ratios'!$B$7:$B$2010,'Ratio mapping'!W$5,'Population ratios'!$C$7:$C$2010,'Ratio mapping'!$A94)/SUMIFS('Population ratios'!$E$7:$E$2010,'Population ratios'!$C$7:$C$2010,'Ratio mapping'!$A94)</f>
        <v>0.33339292098677153</v>
      </c>
      <c r="X94" s="69">
        <f>SUMIFS('Population ratios'!$E$7:$E$2010,'Population ratios'!$B$7:$B$2010,'Ratio mapping'!X$5,'Population ratios'!$C$7:$C$2010,'Ratio mapping'!$A94)/SUMIFS('Population ratios'!$E$7:$E$2010,'Population ratios'!$C$7:$C$2010,'Ratio mapping'!$A94)</f>
        <v>0</v>
      </c>
      <c r="Y94" s="69">
        <f>SUMIFS('Population ratios'!$E$7:$E$2010,'Population ratios'!$B$7:$B$2010,'Ratio mapping'!Y$5,'Population ratios'!$C$7:$C$2010,'Ratio mapping'!$A94)/SUMIFS('Population ratios'!$E$7:$E$2010,'Population ratios'!$C$7:$C$2010,'Ratio mapping'!$A94)</f>
        <v>0</v>
      </c>
      <c r="Z94" s="69">
        <f>SUMIFS('Population ratios'!$E$7:$E$2010,'Population ratios'!$B$7:$B$2010,'Ratio mapping'!Z$5,'Population ratios'!$C$7:$C$2010,'Ratio mapping'!$A94)/SUMIFS('Population ratios'!$E$7:$E$2010,'Population ratios'!$C$7:$C$2010,'Ratio mapping'!$A94)</f>
        <v>0</v>
      </c>
      <c r="AA94" s="69">
        <f>SUMIFS('Population ratios'!$E$7:$E$2010,'Population ratios'!$B$7:$B$2010,'Ratio mapping'!AA$5,'Population ratios'!$C$7:$C$2010,'Ratio mapping'!$A94)/SUMIFS('Population ratios'!$E$7:$E$2010,'Population ratios'!$C$7:$C$2010,'Ratio mapping'!$A94)</f>
        <v>0</v>
      </c>
      <c r="AB94" s="69">
        <f>SUMIFS('Population ratios'!$E$7:$E$2010,'Population ratios'!$B$7:$B$2010,'Ratio mapping'!AB$5,'Population ratios'!$C$7:$C$2010,'Ratio mapping'!$A94)/SUMIFS('Population ratios'!$E$7:$E$2010,'Population ratios'!$C$7:$C$2010,'Ratio mapping'!$A94)</f>
        <v>0</v>
      </c>
      <c r="AC94" s="69">
        <f>SUMIFS('Population ratios'!$E$7:$E$2010,'Population ratios'!$B$7:$B$2010,'Ratio mapping'!AC$5,'Population ratios'!$C$7:$C$2010,'Ratio mapping'!$A94)/SUMIFS('Population ratios'!$E$7:$E$2010,'Population ratios'!$C$7:$C$2010,'Ratio mapping'!$A94)</f>
        <v>0</v>
      </c>
      <c r="AD94" s="69">
        <f>SUMIFS('Population ratios'!$E$7:$E$2010,'Population ratios'!$B$7:$B$2010,'Ratio mapping'!AD$5,'Population ratios'!$C$7:$C$2010,'Ratio mapping'!$A94)/SUMIFS('Population ratios'!$E$7:$E$2010,'Population ratios'!$C$7:$C$2010,'Ratio mapping'!$A94)</f>
        <v>0</v>
      </c>
      <c r="AE94" s="69">
        <f>SUMIFS('Population ratios'!$E$7:$E$2010,'Population ratios'!$B$7:$B$2010,'Ratio mapping'!AE$5,'Population ratios'!$C$7:$C$2010,'Ratio mapping'!$A94)/SUMIFS('Population ratios'!$E$7:$E$2010,'Population ratios'!$C$7:$C$2010,'Ratio mapping'!$A94)</f>
        <v>0</v>
      </c>
    </row>
    <row r="95" spans="1:31" x14ac:dyDescent="0.25">
      <c r="A95" s="69" t="s">
        <v>2098</v>
      </c>
      <c r="B95" s="69">
        <f>SUMIFS('Population ratios'!$E$7:$E$2010,'Population ratios'!$B$7:$B$2010,'Ratio mapping'!B$5,'Population ratios'!$C$7:$C$2010,'Ratio mapping'!$A95)/SUMIFS('Population ratios'!$E$7:$E$2010,'Population ratios'!$C$7:$C$2010,'Ratio mapping'!$A95)</f>
        <v>0</v>
      </c>
      <c r="C95" s="69">
        <f>SUMIFS('Population ratios'!$E$7:$E$2010,'Population ratios'!$B$7:$B$2010,'Ratio mapping'!C$5,'Population ratios'!$C$7:$C$2010,'Ratio mapping'!$A95)/SUMIFS('Population ratios'!$E$7:$E$2010,'Population ratios'!$C$7:$C$2010,'Ratio mapping'!$A95)</f>
        <v>0</v>
      </c>
      <c r="D95" s="69">
        <f>SUMIFS('Population ratios'!$E$7:$E$2010,'Population ratios'!$B$7:$B$2010,'Ratio mapping'!D$5,'Population ratios'!$C$7:$C$2010,'Ratio mapping'!$A95)/SUMIFS('Population ratios'!$E$7:$E$2010,'Population ratios'!$C$7:$C$2010,'Ratio mapping'!$A95)</f>
        <v>0</v>
      </c>
      <c r="E95" s="69">
        <f>SUMIFS('Population ratios'!$E$7:$E$2010,'Population ratios'!$B$7:$B$2010,'Ratio mapping'!E$5,'Population ratios'!$C$7:$C$2010,'Ratio mapping'!$A95)/SUMIFS('Population ratios'!$E$7:$E$2010,'Population ratios'!$C$7:$C$2010,'Ratio mapping'!$A95)</f>
        <v>0</v>
      </c>
      <c r="F95" s="69">
        <f>SUMIFS('Population ratios'!$E$7:$E$2010,'Population ratios'!$B$7:$B$2010,'Ratio mapping'!F$5,'Population ratios'!$C$7:$C$2010,'Ratio mapping'!$A95)/SUMIFS('Population ratios'!$E$7:$E$2010,'Population ratios'!$C$7:$C$2010,'Ratio mapping'!$A95)</f>
        <v>0</v>
      </c>
      <c r="G95" s="69">
        <f>SUMIFS('Population ratios'!$E$7:$E$2010,'Population ratios'!$B$7:$B$2010,'Ratio mapping'!G$5,'Population ratios'!$C$7:$C$2010,'Ratio mapping'!$A95)/SUMIFS('Population ratios'!$E$7:$E$2010,'Population ratios'!$C$7:$C$2010,'Ratio mapping'!$A95)</f>
        <v>0</v>
      </c>
      <c r="H95" s="69">
        <f>SUMIFS('Population ratios'!$E$7:$E$2010,'Population ratios'!$B$7:$B$2010,'Ratio mapping'!H$5,'Population ratios'!$C$7:$C$2010,'Ratio mapping'!$A95)/SUMIFS('Population ratios'!$E$7:$E$2010,'Population ratios'!$C$7:$C$2010,'Ratio mapping'!$A95)</f>
        <v>0</v>
      </c>
      <c r="I95" s="69">
        <f>SUMIFS('Population ratios'!$E$7:$E$2010,'Population ratios'!$B$7:$B$2010,'Ratio mapping'!I$5,'Population ratios'!$C$7:$C$2010,'Ratio mapping'!$A95)/SUMIFS('Population ratios'!$E$7:$E$2010,'Population ratios'!$C$7:$C$2010,'Ratio mapping'!$A95)</f>
        <v>0</v>
      </c>
      <c r="J95" s="69">
        <f>SUMIFS('Population ratios'!$E$7:$E$2010,'Population ratios'!$B$7:$B$2010,'Ratio mapping'!J$5,'Population ratios'!$C$7:$C$2010,'Ratio mapping'!$A95)/SUMIFS('Population ratios'!$E$7:$E$2010,'Population ratios'!$C$7:$C$2010,'Ratio mapping'!$A95)</f>
        <v>0</v>
      </c>
      <c r="K95" s="69">
        <f>SUMIFS('Population ratios'!$E$7:$E$2010,'Population ratios'!$B$7:$B$2010,'Ratio mapping'!K$5,'Population ratios'!$C$7:$C$2010,'Ratio mapping'!$A95)/SUMIFS('Population ratios'!$E$7:$E$2010,'Population ratios'!$C$7:$C$2010,'Ratio mapping'!$A95)</f>
        <v>0</v>
      </c>
      <c r="L95" s="69">
        <f>SUMIFS('Population ratios'!$E$7:$E$2010,'Population ratios'!$B$7:$B$2010,'Ratio mapping'!L$5,'Population ratios'!$C$7:$C$2010,'Ratio mapping'!$A95)/SUMIFS('Population ratios'!$E$7:$E$2010,'Population ratios'!$C$7:$C$2010,'Ratio mapping'!$A95)</f>
        <v>1</v>
      </c>
      <c r="M95" s="69">
        <f>SUMIFS('Population ratios'!$E$7:$E$2010,'Population ratios'!$B$7:$B$2010,'Ratio mapping'!M$5,'Population ratios'!$C$7:$C$2010,'Ratio mapping'!$A95)/SUMIFS('Population ratios'!$E$7:$E$2010,'Population ratios'!$C$7:$C$2010,'Ratio mapping'!$A95)</f>
        <v>0</v>
      </c>
      <c r="N95" s="69">
        <f>SUMIFS('Population ratios'!$E$7:$E$2010,'Population ratios'!$B$7:$B$2010,'Ratio mapping'!N$5,'Population ratios'!$C$7:$C$2010,'Ratio mapping'!$A95)/SUMIFS('Population ratios'!$E$7:$E$2010,'Population ratios'!$C$7:$C$2010,'Ratio mapping'!$A95)</f>
        <v>0</v>
      </c>
      <c r="O95" s="69">
        <f>SUMIFS('Population ratios'!$E$7:$E$2010,'Population ratios'!$B$7:$B$2010,'Ratio mapping'!O$5,'Population ratios'!$C$7:$C$2010,'Ratio mapping'!$A95)/SUMIFS('Population ratios'!$E$7:$E$2010,'Population ratios'!$C$7:$C$2010,'Ratio mapping'!$A95)</f>
        <v>0</v>
      </c>
      <c r="P95" s="69">
        <f>SUMIFS('Population ratios'!$E$7:$E$2010,'Population ratios'!$B$7:$B$2010,'Ratio mapping'!P$5,'Population ratios'!$C$7:$C$2010,'Ratio mapping'!$A95)/SUMIFS('Population ratios'!$E$7:$E$2010,'Population ratios'!$C$7:$C$2010,'Ratio mapping'!$A95)</f>
        <v>0</v>
      </c>
      <c r="Q95" s="69">
        <f>SUMIFS('Population ratios'!$E$7:$E$2010,'Population ratios'!$B$7:$B$2010,'Ratio mapping'!Q$5,'Population ratios'!$C$7:$C$2010,'Ratio mapping'!$A95)/SUMIFS('Population ratios'!$E$7:$E$2010,'Population ratios'!$C$7:$C$2010,'Ratio mapping'!$A95)</f>
        <v>0</v>
      </c>
      <c r="R95" s="69">
        <f>SUMIFS('Population ratios'!$E$7:$E$2010,'Population ratios'!$B$7:$B$2010,'Ratio mapping'!R$5,'Population ratios'!$C$7:$C$2010,'Ratio mapping'!$A95)/SUMIFS('Population ratios'!$E$7:$E$2010,'Population ratios'!$C$7:$C$2010,'Ratio mapping'!$A95)</f>
        <v>0</v>
      </c>
      <c r="S95" s="69">
        <f>SUMIFS('Population ratios'!$E$7:$E$2010,'Population ratios'!$B$7:$B$2010,'Ratio mapping'!S$5,'Population ratios'!$C$7:$C$2010,'Ratio mapping'!$A95)/SUMIFS('Population ratios'!$E$7:$E$2010,'Population ratios'!$C$7:$C$2010,'Ratio mapping'!$A95)</f>
        <v>0</v>
      </c>
      <c r="T95" s="69">
        <f>SUMIFS('Population ratios'!$E$7:$E$2010,'Population ratios'!$B$7:$B$2010,'Ratio mapping'!T$5,'Population ratios'!$C$7:$C$2010,'Ratio mapping'!$A95)/SUMIFS('Population ratios'!$E$7:$E$2010,'Population ratios'!$C$7:$C$2010,'Ratio mapping'!$A95)</f>
        <v>0</v>
      </c>
      <c r="U95" s="69">
        <f>SUMIFS('Population ratios'!$E$7:$E$2010,'Population ratios'!$B$7:$B$2010,'Ratio mapping'!U$5,'Population ratios'!$C$7:$C$2010,'Ratio mapping'!$A95)/SUMIFS('Population ratios'!$E$7:$E$2010,'Population ratios'!$C$7:$C$2010,'Ratio mapping'!$A95)</f>
        <v>0</v>
      </c>
      <c r="V95" s="69">
        <f>SUMIFS('Population ratios'!$E$7:$E$2010,'Population ratios'!$B$7:$B$2010,'Ratio mapping'!V$5,'Population ratios'!$C$7:$C$2010,'Ratio mapping'!$A95)/SUMIFS('Population ratios'!$E$7:$E$2010,'Population ratios'!$C$7:$C$2010,'Ratio mapping'!$A95)</f>
        <v>0</v>
      </c>
      <c r="W95" s="69">
        <f>SUMIFS('Population ratios'!$E$7:$E$2010,'Population ratios'!$B$7:$B$2010,'Ratio mapping'!W$5,'Population ratios'!$C$7:$C$2010,'Ratio mapping'!$A95)/SUMIFS('Population ratios'!$E$7:$E$2010,'Population ratios'!$C$7:$C$2010,'Ratio mapping'!$A95)</f>
        <v>0</v>
      </c>
      <c r="X95" s="69">
        <f>SUMIFS('Population ratios'!$E$7:$E$2010,'Population ratios'!$B$7:$B$2010,'Ratio mapping'!X$5,'Population ratios'!$C$7:$C$2010,'Ratio mapping'!$A95)/SUMIFS('Population ratios'!$E$7:$E$2010,'Population ratios'!$C$7:$C$2010,'Ratio mapping'!$A95)</f>
        <v>0</v>
      </c>
      <c r="Y95" s="69">
        <f>SUMIFS('Population ratios'!$E$7:$E$2010,'Population ratios'!$B$7:$B$2010,'Ratio mapping'!Y$5,'Population ratios'!$C$7:$C$2010,'Ratio mapping'!$A95)/SUMIFS('Population ratios'!$E$7:$E$2010,'Population ratios'!$C$7:$C$2010,'Ratio mapping'!$A95)</f>
        <v>0</v>
      </c>
      <c r="Z95" s="69">
        <f>SUMIFS('Population ratios'!$E$7:$E$2010,'Population ratios'!$B$7:$B$2010,'Ratio mapping'!Z$5,'Population ratios'!$C$7:$C$2010,'Ratio mapping'!$A95)/SUMIFS('Population ratios'!$E$7:$E$2010,'Population ratios'!$C$7:$C$2010,'Ratio mapping'!$A95)</f>
        <v>0</v>
      </c>
      <c r="AA95" s="69">
        <f>SUMIFS('Population ratios'!$E$7:$E$2010,'Population ratios'!$B$7:$B$2010,'Ratio mapping'!AA$5,'Population ratios'!$C$7:$C$2010,'Ratio mapping'!$A95)/SUMIFS('Population ratios'!$E$7:$E$2010,'Population ratios'!$C$7:$C$2010,'Ratio mapping'!$A95)</f>
        <v>0</v>
      </c>
      <c r="AB95" s="69">
        <f>SUMIFS('Population ratios'!$E$7:$E$2010,'Population ratios'!$B$7:$B$2010,'Ratio mapping'!AB$5,'Population ratios'!$C$7:$C$2010,'Ratio mapping'!$A95)/SUMIFS('Population ratios'!$E$7:$E$2010,'Population ratios'!$C$7:$C$2010,'Ratio mapping'!$A95)</f>
        <v>0</v>
      </c>
      <c r="AC95" s="69">
        <f>SUMIFS('Population ratios'!$E$7:$E$2010,'Population ratios'!$B$7:$B$2010,'Ratio mapping'!AC$5,'Population ratios'!$C$7:$C$2010,'Ratio mapping'!$A95)/SUMIFS('Population ratios'!$E$7:$E$2010,'Population ratios'!$C$7:$C$2010,'Ratio mapping'!$A95)</f>
        <v>0</v>
      </c>
      <c r="AD95" s="69">
        <f>SUMIFS('Population ratios'!$E$7:$E$2010,'Population ratios'!$B$7:$B$2010,'Ratio mapping'!AD$5,'Population ratios'!$C$7:$C$2010,'Ratio mapping'!$A95)/SUMIFS('Population ratios'!$E$7:$E$2010,'Population ratios'!$C$7:$C$2010,'Ratio mapping'!$A95)</f>
        <v>0</v>
      </c>
      <c r="AE95" s="69">
        <f>SUMIFS('Population ratios'!$E$7:$E$2010,'Population ratios'!$B$7:$B$2010,'Ratio mapping'!AE$5,'Population ratios'!$C$7:$C$2010,'Ratio mapping'!$A95)/SUMIFS('Population ratios'!$E$7:$E$2010,'Population ratios'!$C$7:$C$2010,'Ratio mapping'!$A95)</f>
        <v>0</v>
      </c>
    </row>
    <row r="96" spans="1:31" x14ac:dyDescent="0.25">
      <c r="A96" s="69" t="s">
        <v>2054</v>
      </c>
      <c r="B96" s="69">
        <f>SUMIFS('Population ratios'!$E$7:$E$2010,'Population ratios'!$B$7:$B$2010,'Ratio mapping'!B$5,'Population ratios'!$C$7:$C$2010,'Ratio mapping'!$A96)/SUMIFS('Population ratios'!$E$7:$E$2010,'Population ratios'!$C$7:$C$2010,'Ratio mapping'!$A96)</f>
        <v>0</v>
      </c>
      <c r="C96" s="69">
        <f>SUMIFS('Population ratios'!$E$7:$E$2010,'Population ratios'!$B$7:$B$2010,'Ratio mapping'!C$5,'Population ratios'!$C$7:$C$2010,'Ratio mapping'!$A96)/SUMIFS('Population ratios'!$E$7:$E$2010,'Population ratios'!$C$7:$C$2010,'Ratio mapping'!$A96)</f>
        <v>0</v>
      </c>
      <c r="D96" s="69">
        <f>SUMIFS('Population ratios'!$E$7:$E$2010,'Population ratios'!$B$7:$B$2010,'Ratio mapping'!D$5,'Population ratios'!$C$7:$C$2010,'Ratio mapping'!$A96)/SUMIFS('Population ratios'!$E$7:$E$2010,'Population ratios'!$C$7:$C$2010,'Ratio mapping'!$A96)</f>
        <v>0</v>
      </c>
      <c r="E96" s="69">
        <f>SUMIFS('Population ratios'!$E$7:$E$2010,'Population ratios'!$B$7:$B$2010,'Ratio mapping'!E$5,'Population ratios'!$C$7:$C$2010,'Ratio mapping'!$A96)/SUMIFS('Population ratios'!$E$7:$E$2010,'Population ratios'!$C$7:$C$2010,'Ratio mapping'!$A96)</f>
        <v>0</v>
      </c>
      <c r="F96" s="69">
        <f>SUMIFS('Population ratios'!$E$7:$E$2010,'Population ratios'!$B$7:$B$2010,'Ratio mapping'!F$5,'Population ratios'!$C$7:$C$2010,'Ratio mapping'!$A96)/SUMIFS('Population ratios'!$E$7:$E$2010,'Population ratios'!$C$7:$C$2010,'Ratio mapping'!$A96)</f>
        <v>0</v>
      </c>
      <c r="G96" s="69">
        <f>SUMIFS('Population ratios'!$E$7:$E$2010,'Population ratios'!$B$7:$B$2010,'Ratio mapping'!G$5,'Population ratios'!$C$7:$C$2010,'Ratio mapping'!$A96)/SUMIFS('Population ratios'!$E$7:$E$2010,'Population ratios'!$C$7:$C$2010,'Ratio mapping'!$A96)</f>
        <v>0</v>
      </c>
      <c r="H96" s="69">
        <f>SUMIFS('Population ratios'!$E$7:$E$2010,'Population ratios'!$B$7:$B$2010,'Ratio mapping'!H$5,'Population ratios'!$C$7:$C$2010,'Ratio mapping'!$A96)/SUMIFS('Population ratios'!$E$7:$E$2010,'Population ratios'!$C$7:$C$2010,'Ratio mapping'!$A96)</f>
        <v>0</v>
      </c>
      <c r="I96" s="69">
        <f>SUMIFS('Population ratios'!$E$7:$E$2010,'Population ratios'!$B$7:$B$2010,'Ratio mapping'!I$5,'Population ratios'!$C$7:$C$2010,'Ratio mapping'!$A96)/SUMIFS('Population ratios'!$E$7:$E$2010,'Population ratios'!$C$7:$C$2010,'Ratio mapping'!$A96)</f>
        <v>0</v>
      </c>
      <c r="J96" s="69">
        <f>SUMIFS('Population ratios'!$E$7:$E$2010,'Population ratios'!$B$7:$B$2010,'Ratio mapping'!J$5,'Population ratios'!$C$7:$C$2010,'Ratio mapping'!$A96)/SUMIFS('Population ratios'!$E$7:$E$2010,'Population ratios'!$C$7:$C$2010,'Ratio mapping'!$A96)</f>
        <v>0</v>
      </c>
      <c r="K96" s="69">
        <f>SUMIFS('Population ratios'!$E$7:$E$2010,'Population ratios'!$B$7:$B$2010,'Ratio mapping'!K$5,'Population ratios'!$C$7:$C$2010,'Ratio mapping'!$A96)/SUMIFS('Population ratios'!$E$7:$E$2010,'Population ratios'!$C$7:$C$2010,'Ratio mapping'!$A96)</f>
        <v>0</v>
      </c>
      <c r="L96" s="69">
        <f>SUMIFS('Population ratios'!$E$7:$E$2010,'Population ratios'!$B$7:$B$2010,'Ratio mapping'!L$5,'Population ratios'!$C$7:$C$2010,'Ratio mapping'!$A96)/SUMIFS('Population ratios'!$E$7:$E$2010,'Population ratios'!$C$7:$C$2010,'Ratio mapping'!$A96)</f>
        <v>0</v>
      </c>
      <c r="M96" s="69">
        <f>SUMIFS('Population ratios'!$E$7:$E$2010,'Population ratios'!$B$7:$B$2010,'Ratio mapping'!M$5,'Population ratios'!$C$7:$C$2010,'Ratio mapping'!$A96)/SUMIFS('Population ratios'!$E$7:$E$2010,'Population ratios'!$C$7:$C$2010,'Ratio mapping'!$A96)</f>
        <v>0</v>
      </c>
      <c r="N96" s="69">
        <f>SUMIFS('Population ratios'!$E$7:$E$2010,'Population ratios'!$B$7:$B$2010,'Ratio mapping'!N$5,'Population ratios'!$C$7:$C$2010,'Ratio mapping'!$A96)/SUMIFS('Population ratios'!$E$7:$E$2010,'Population ratios'!$C$7:$C$2010,'Ratio mapping'!$A96)</f>
        <v>0</v>
      </c>
      <c r="O96" s="69">
        <f>SUMIFS('Population ratios'!$E$7:$E$2010,'Population ratios'!$B$7:$B$2010,'Ratio mapping'!O$5,'Population ratios'!$C$7:$C$2010,'Ratio mapping'!$A96)/SUMIFS('Population ratios'!$E$7:$E$2010,'Population ratios'!$C$7:$C$2010,'Ratio mapping'!$A96)</f>
        <v>0</v>
      </c>
      <c r="P96" s="69">
        <f>SUMIFS('Population ratios'!$E$7:$E$2010,'Population ratios'!$B$7:$B$2010,'Ratio mapping'!P$5,'Population ratios'!$C$7:$C$2010,'Ratio mapping'!$A96)/SUMIFS('Population ratios'!$E$7:$E$2010,'Population ratios'!$C$7:$C$2010,'Ratio mapping'!$A96)</f>
        <v>0</v>
      </c>
      <c r="Q96" s="69">
        <f>SUMIFS('Population ratios'!$E$7:$E$2010,'Population ratios'!$B$7:$B$2010,'Ratio mapping'!Q$5,'Population ratios'!$C$7:$C$2010,'Ratio mapping'!$A96)/SUMIFS('Population ratios'!$E$7:$E$2010,'Population ratios'!$C$7:$C$2010,'Ratio mapping'!$A96)</f>
        <v>1</v>
      </c>
      <c r="R96" s="69">
        <f>SUMIFS('Population ratios'!$E$7:$E$2010,'Population ratios'!$B$7:$B$2010,'Ratio mapping'!R$5,'Population ratios'!$C$7:$C$2010,'Ratio mapping'!$A96)/SUMIFS('Population ratios'!$E$7:$E$2010,'Population ratios'!$C$7:$C$2010,'Ratio mapping'!$A96)</f>
        <v>0</v>
      </c>
      <c r="S96" s="69">
        <f>SUMIFS('Population ratios'!$E$7:$E$2010,'Population ratios'!$B$7:$B$2010,'Ratio mapping'!S$5,'Population ratios'!$C$7:$C$2010,'Ratio mapping'!$A96)/SUMIFS('Population ratios'!$E$7:$E$2010,'Population ratios'!$C$7:$C$2010,'Ratio mapping'!$A96)</f>
        <v>0</v>
      </c>
      <c r="T96" s="69">
        <f>SUMIFS('Population ratios'!$E$7:$E$2010,'Population ratios'!$B$7:$B$2010,'Ratio mapping'!T$5,'Population ratios'!$C$7:$C$2010,'Ratio mapping'!$A96)/SUMIFS('Population ratios'!$E$7:$E$2010,'Population ratios'!$C$7:$C$2010,'Ratio mapping'!$A96)</f>
        <v>0</v>
      </c>
      <c r="U96" s="69">
        <f>SUMIFS('Population ratios'!$E$7:$E$2010,'Population ratios'!$B$7:$B$2010,'Ratio mapping'!U$5,'Population ratios'!$C$7:$C$2010,'Ratio mapping'!$A96)/SUMIFS('Population ratios'!$E$7:$E$2010,'Population ratios'!$C$7:$C$2010,'Ratio mapping'!$A96)</f>
        <v>0</v>
      </c>
      <c r="V96" s="69">
        <f>SUMIFS('Population ratios'!$E$7:$E$2010,'Population ratios'!$B$7:$B$2010,'Ratio mapping'!V$5,'Population ratios'!$C$7:$C$2010,'Ratio mapping'!$A96)/SUMIFS('Population ratios'!$E$7:$E$2010,'Population ratios'!$C$7:$C$2010,'Ratio mapping'!$A96)</f>
        <v>0</v>
      </c>
      <c r="W96" s="69">
        <f>SUMIFS('Population ratios'!$E$7:$E$2010,'Population ratios'!$B$7:$B$2010,'Ratio mapping'!W$5,'Population ratios'!$C$7:$C$2010,'Ratio mapping'!$A96)/SUMIFS('Population ratios'!$E$7:$E$2010,'Population ratios'!$C$7:$C$2010,'Ratio mapping'!$A96)</f>
        <v>0</v>
      </c>
      <c r="X96" s="69">
        <f>SUMIFS('Population ratios'!$E$7:$E$2010,'Population ratios'!$B$7:$B$2010,'Ratio mapping'!X$5,'Population ratios'!$C$7:$C$2010,'Ratio mapping'!$A96)/SUMIFS('Population ratios'!$E$7:$E$2010,'Population ratios'!$C$7:$C$2010,'Ratio mapping'!$A96)</f>
        <v>0</v>
      </c>
      <c r="Y96" s="69">
        <f>SUMIFS('Population ratios'!$E$7:$E$2010,'Population ratios'!$B$7:$B$2010,'Ratio mapping'!Y$5,'Population ratios'!$C$7:$C$2010,'Ratio mapping'!$A96)/SUMIFS('Population ratios'!$E$7:$E$2010,'Population ratios'!$C$7:$C$2010,'Ratio mapping'!$A96)</f>
        <v>0</v>
      </c>
      <c r="Z96" s="69">
        <f>SUMIFS('Population ratios'!$E$7:$E$2010,'Population ratios'!$B$7:$B$2010,'Ratio mapping'!Z$5,'Population ratios'!$C$7:$C$2010,'Ratio mapping'!$A96)/SUMIFS('Population ratios'!$E$7:$E$2010,'Population ratios'!$C$7:$C$2010,'Ratio mapping'!$A96)</f>
        <v>0</v>
      </c>
      <c r="AA96" s="69">
        <f>SUMIFS('Population ratios'!$E$7:$E$2010,'Population ratios'!$B$7:$B$2010,'Ratio mapping'!AA$5,'Population ratios'!$C$7:$C$2010,'Ratio mapping'!$A96)/SUMIFS('Population ratios'!$E$7:$E$2010,'Population ratios'!$C$7:$C$2010,'Ratio mapping'!$A96)</f>
        <v>0</v>
      </c>
      <c r="AB96" s="69">
        <f>SUMIFS('Population ratios'!$E$7:$E$2010,'Population ratios'!$B$7:$B$2010,'Ratio mapping'!AB$5,'Population ratios'!$C$7:$C$2010,'Ratio mapping'!$A96)/SUMIFS('Population ratios'!$E$7:$E$2010,'Population ratios'!$C$7:$C$2010,'Ratio mapping'!$A96)</f>
        <v>0</v>
      </c>
      <c r="AC96" s="69">
        <f>SUMIFS('Population ratios'!$E$7:$E$2010,'Population ratios'!$B$7:$B$2010,'Ratio mapping'!AC$5,'Population ratios'!$C$7:$C$2010,'Ratio mapping'!$A96)/SUMIFS('Population ratios'!$E$7:$E$2010,'Population ratios'!$C$7:$C$2010,'Ratio mapping'!$A96)</f>
        <v>0</v>
      </c>
      <c r="AD96" s="69">
        <f>SUMIFS('Population ratios'!$E$7:$E$2010,'Population ratios'!$B$7:$B$2010,'Ratio mapping'!AD$5,'Population ratios'!$C$7:$C$2010,'Ratio mapping'!$A96)/SUMIFS('Population ratios'!$E$7:$E$2010,'Population ratios'!$C$7:$C$2010,'Ratio mapping'!$A96)</f>
        <v>0</v>
      </c>
      <c r="AE96" s="69">
        <f>SUMIFS('Population ratios'!$E$7:$E$2010,'Population ratios'!$B$7:$B$2010,'Ratio mapping'!AE$5,'Population ratios'!$C$7:$C$2010,'Ratio mapping'!$A96)/SUMIFS('Population ratios'!$E$7:$E$2010,'Population ratios'!$C$7:$C$2010,'Ratio mapping'!$A96)</f>
        <v>0</v>
      </c>
    </row>
    <row r="97" spans="1:31" x14ac:dyDescent="0.25">
      <c r="A97" s="69" t="s">
        <v>2087</v>
      </c>
      <c r="B97" s="69">
        <f>SUMIFS('Population ratios'!$E$7:$E$2010,'Population ratios'!$B$7:$B$2010,'Ratio mapping'!B$5,'Population ratios'!$C$7:$C$2010,'Ratio mapping'!$A97)/SUMIFS('Population ratios'!$E$7:$E$2010,'Population ratios'!$C$7:$C$2010,'Ratio mapping'!$A97)</f>
        <v>0</v>
      </c>
      <c r="C97" s="69">
        <f>SUMIFS('Population ratios'!$E$7:$E$2010,'Population ratios'!$B$7:$B$2010,'Ratio mapping'!C$5,'Population ratios'!$C$7:$C$2010,'Ratio mapping'!$A97)/SUMIFS('Population ratios'!$E$7:$E$2010,'Population ratios'!$C$7:$C$2010,'Ratio mapping'!$A97)</f>
        <v>0</v>
      </c>
      <c r="D97" s="69">
        <f>SUMIFS('Population ratios'!$E$7:$E$2010,'Population ratios'!$B$7:$B$2010,'Ratio mapping'!D$5,'Population ratios'!$C$7:$C$2010,'Ratio mapping'!$A97)/SUMIFS('Population ratios'!$E$7:$E$2010,'Population ratios'!$C$7:$C$2010,'Ratio mapping'!$A97)</f>
        <v>0</v>
      </c>
      <c r="E97" s="69">
        <f>SUMIFS('Population ratios'!$E$7:$E$2010,'Population ratios'!$B$7:$B$2010,'Ratio mapping'!E$5,'Population ratios'!$C$7:$C$2010,'Ratio mapping'!$A97)/SUMIFS('Population ratios'!$E$7:$E$2010,'Population ratios'!$C$7:$C$2010,'Ratio mapping'!$A97)</f>
        <v>0</v>
      </c>
      <c r="F97" s="69">
        <f>SUMIFS('Population ratios'!$E$7:$E$2010,'Population ratios'!$B$7:$B$2010,'Ratio mapping'!F$5,'Population ratios'!$C$7:$C$2010,'Ratio mapping'!$A97)/SUMIFS('Population ratios'!$E$7:$E$2010,'Population ratios'!$C$7:$C$2010,'Ratio mapping'!$A97)</f>
        <v>0</v>
      </c>
      <c r="G97" s="69">
        <f>SUMIFS('Population ratios'!$E$7:$E$2010,'Population ratios'!$B$7:$B$2010,'Ratio mapping'!G$5,'Population ratios'!$C$7:$C$2010,'Ratio mapping'!$A97)/SUMIFS('Population ratios'!$E$7:$E$2010,'Population ratios'!$C$7:$C$2010,'Ratio mapping'!$A97)</f>
        <v>0</v>
      </c>
      <c r="H97" s="69">
        <f>SUMIFS('Population ratios'!$E$7:$E$2010,'Population ratios'!$B$7:$B$2010,'Ratio mapping'!H$5,'Population ratios'!$C$7:$C$2010,'Ratio mapping'!$A97)/SUMIFS('Population ratios'!$E$7:$E$2010,'Population ratios'!$C$7:$C$2010,'Ratio mapping'!$A97)</f>
        <v>1</v>
      </c>
      <c r="I97" s="69">
        <f>SUMIFS('Population ratios'!$E$7:$E$2010,'Population ratios'!$B$7:$B$2010,'Ratio mapping'!I$5,'Population ratios'!$C$7:$C$2010,'Ratio mapping'!$A97)/SUMIFS('Population ratios'!$E$7:$E$2010,'Population ratios'!$C$7:$C$2010,'Ratio mapping'!$A97)</f>
        <v>0</v>
      </c>
      <c r="J97" s="69">
        <f>SUMIFS('Population ratios'!$E$7:$E$2010,'Population ratios'!$B$7:$B$2010,'Ratio mapping'!J$5,'Population ratios'!$C$7:$C$2010,'Ratio mapping'!$A97)/SUMIFS('Population ratios'!$E$7:$E$2010,'Population ratios'!$C$7:$C$2010,'Ratio mapping'!$A97)</f>
        <v>0</v>
      </c>
      <c r="K97" s="69">
        <f>SUMIFS('Population ratios'!$E$7:$E$2010,'Population ratios'!$B$7:$B$2010,'Ratio mapping'!K$5,'Population ratios'!$C$7:$C$2010,'Ratio mapping'!$A97)/SUMIFS('Population ratios'!$E$7:$E$2010,'Population ratios'!$C$7:$C$2010,'Ratio mapping'!$A97)</f>
        <v>0</v>
      </c>
      <c r="L97" s="69">
        <f>SUMIFS('Population ratios'!$E$7:$E$2010,'Population ratios'!$B$7:$B$2010,'Ratio mapping'!L$5,'Population ratios'!$C$7:$C$2010,'Ratio mapping'!$A97)/SUMIFS('Population ratios'!$E$7:$E$2010,'Population ratios'!$C$7:$C$2010,'Ratio mapping'!$A97)</f>
        <v>0</v>
      </c>
      <c r="M97" s="69">
        <f>SUMIFS('Population ratios'!$E$7:$E$2010,'Population ratios'!$B$7:$B$2010,'Ratio mapping'!M$5,'Population ratios'!$C$7:$C$2010,'Ratio mapping'!$A97)/SUMIFS('Population ratios'!$E$7:$E$2010,'Population ratios'!$C$7:$C$2010,'Ratio mapping'!$A97)</f>
        <v>0</v>
      </c>
      <c r="N97" s="69">
        <f>SUMIFS('Population ratios'!$E$7:$E$2010,'Population ratios'!$B$7:$B$2010,'Ratio mapping'!N$5,'Population ratios'!$C$7:$C$2010,'Ratio mapping'!$A97)/SUMIFS('Population ratios'!$E$7:$E$2010,'Population ratios'!$C$7:$C$2010,'Ratio mapping'!$A97)</f>
        <v>0</v>
      </c>
      <c r="O97" s="69">
        <f>SUMIFS('Population ratios'!$E$7:$E$2010,'Population ratios'!$B$7:$B$2010,'Ratio mapping'!O$5,'Population ratios'!$C$7:$C$2010,'Ratio mapping'!$A97)/SUMIFS('Population ratios'!$E$7:$E$2010,'Population ratios'!$C$7:$C$2010,'Ratio mapping'!$A97)</f>
        <v>0</v>
      </c>
      <c r="P97" s="69">
        <f>SUMIFS('Population ratios'!$E$7:$E$2010,'Population ratios'!$B$7:$B$2010,'Ratio mapping'!P$5,'Population ratios'!$C$7:$C$2010,'Ratio mapping'!$A97)/SUMIFS('Population ratios'!$E$7:$E$2010,'Population ratios'!$C$7:$C$2010,'Ratio mapping'!$A97)</f>
        <v>0</v>
      </c>
      <c r="Q97" s="69">
        <f>SUMIFS('Population ratios'!$E$7:$E$2010,'Population ratios'!$B$7:$B$2010,'Ratio mapping'!Q$5,'Population ratios'!$C$7:$C$2010,'Ratio mapping'!$A97)/SUMIFS('Population ratios'!$E$7:$E$2010,'Population ratios'!$C$7:$C$2010,'Ratio mapping'!$A97)</f>
        <v>0</v>
      </c>
      <c r="R97" s="69">
        <f>SUMIFS('Population ratios'!$E$7:$E$2010,'Population ratios'!$B$7:$B$2010,'Ratio mapping'!R$5,'Population ratios'!$C$7:$C$2010,'Ratio mapping'!$A97)/SUMIFS('Population ratios'!$E$7:$E$2010,'Population ratios'!$C$7:$C$2010,'Ratio mapping'!$A97)</f>
        <v>0</v>
      </c>
      <c r="S97" s="69">
        <f>SUMIFS('Population ratios'!$E$7:$E$2010,'Population ratios'!$B$7:$B$2010,'Ratio mapping'!S$5,'Population ratios'!$C$7:$C$2010,'Ratio mapping'!$A97)/SUMIFS('Population ratios'!$E$7:$E$2010,'Population ratios'!$C$7:$C$2010,'Ratio mapping'!$A97)</f>
        <v>0</v>
      </c>
      <c r="T97" s="69">
        <f>SUMIFS('Population ratios'!$E$7:$E$2010,'Population ratios'!$B$7:$B$2010,'Ratio mapping'!T$5,'Population ratios'!$C$7:$C$2010,'Ratio mapping'!$A97)/SUMIFS('Population ratios'!$E$7:$E$2010,'Population ratios'!$C$7:$C$2010,'Ratio mapping'!$A97)</f>
        <v>0</v>
      </c>
      <c r="U97" s="69">
        <f>SUMIFS('Population ratios'!$E$7:$E$2010,'Population ratios'!$B$7:$B$2010,'Ratio mapping'!U$5,'Population ratios'!$C$7:$C$2010,'Ratio mapping'!$A97)/SUMIFS('Population ratios'!$E$7:$E$2010,'Population ratios'!$C$7:$C$2010,'Ratio mapping'!$A97)</f>
        <v>0</v>
      </c>
      <c r="V97" s="69">
        <f>SUMIFS('Population ratios'!$E$7:$E$2010,'Population ratios'!$B$7:$B$2010,'Ratio mapping'!V$5,'Population ratios'!$C$7:$C$2010,'Ratio mapping'!$A97)/SUMIFS('Population ratios'!$E$7:$E$2010,'Population ratios'!$C$7:$C$2010,'Ratio mapping'!$A97)</f>
        <v>0</v>
      </c>
      <c r="W97" s="69">
        <f>SUMIFS('Population ratios'!$E$7:$E$2010,'Population ratios'!$B$7:$B$2010,'Ratio mapping'!W$5,'Population ratios'!$C$7:$C$2010,'Ratio mapping'!$A97)/SUMIFS('Population ratios'!$E$7:$E$2010,'Population ratios'!$C$7:$C$2010,'Ratio mapping'!$A97)</f>
        <v>0</v>
      </c>
      <c r="X97" s="69">
        <f>SUMIFS('Population ratios'!$E$7:$E$2010,'Population ratios'!$B$7:$B$2010,'Ratio mapping'!X$5,'Population ratios'!$C$7:$C$2010,'Ratio mapping'!$A97)/SUMIFS('Population ratios'!$E$7:$E$2010,'Population ratios'!$C$7:$C$2010,'Ratio mapping'!$A97)</f>
        <v>0</v>
      </c>
      <c r="Y97" s="69">
        <f>SUMIFS('Population ratios'!$E$7:$E$2010,'Population ratios'!$B$7:$B$2010,'Ratio mapping'!Y$5,'Population ratios'!$C$7:$C$2010,'Ratio mapping'!$A97)/SUMIFS('Population ratios'!$E$7:$E$2010,'Population ratios'!$C$7:$C$2010,'Ratio mapping'!$A97)</f>
        <v>0</v>
      </c>
      <c r="Z97" s="69">
        <f>SUMIFS('Population ratios'!$E$7:$E$2010,'Population ratios'!$B$7:$B$2010,'Ratio mapping'!Z$5,'Population ratios'!$C$7:$C$2010,'Ratio mapping'!$A97)/SUMIFS('Population ratios'!$E$7:$E$2010,'Population ratios'!$C$7:$C$2010,'Ratio mapping'!$A97)</f>
        <v>0</v>
      </c>
      <c r="AA97" s="69">
        <f>SUMIFS('Population ratios'!$E$7:$E$2010,'Population ratios'!$B$7:$B$2010,'Ratio mapping'!AA$5,'Population ratios'!$C$7:$C$2010,'Ratio mapping'!$A97)/SUMIFS('Population ratios'!$E$7:$E$2010,'Population ratios'!$C$7:$C$2010,'Ratio mapping'!$A97)</f>
        <v>0</v>
      </c>
      <c r="AB97" s="69">
        <f>SUMIFS('Population ratios'!$E$7:$E$2010,'Population ratios'!$B$7:$B$2010,'Ratio mapping'!AB$5,'Population ratios'!$C$7:$C$2010,'Ratio mapping'!$A97)/SUMIFS('Population ratios'!$E$7:$E$2010,'Population ratios'!$C$7:$C$2010,'Ratio mapping'!$A97)</f>
        <v>0</v>
      </c>
      <c r="AC97" s="69">
        <f>SUMIFS('Population ratios'!$E$7:$E$2010,'Population ratios'!$B$7:$B$2010,'Ratio mapping'!AC$5,'Population ratios'!$C$7:$C$2010,'Ratio mapping'!$A97)/SUMIFS('Population ratios'!$E$7:$E$2010,'Population ratios'!$C$7:$C$2010,'Ratio mapping'!$A97)</f>
        <v>0</v>
      </c>
      <c r="AD97" s="69">
        <f>SUMIFS('Population ratios'!$E$7:$E$2010,'Population ratios'!$B$7:$B$2010,'Ratio mapping'!AD$5,'Population ratios'!$C$7:$C$2010,'Ratio mapping'!$A97)/SUMIFS('Population ratios'!$E$7:$E$2010,'Population ratios'!$C$7:$C$2010,'Ratio mapping'!$A97)</f>
        <v>0</v>
      </c>
      <c r="AE97" s="69">
        <f>SUMIFS('Population ratios'!$E$7:$E$2010,'Population ratios'!$B$7:$B$2010,'Ratio mapping'!AE$5,'Population ratios'!$C$7:$C$2010,'Ratio mapping'!$A97)/SUMIFS('Population ratios'!$E$7:$E$2010,'Population ratios'!$C$7:$C$2010,'Ratio mapping'!$A97)</f>
        <v>0</v>
      </c>
    </row>
    <row r="98" spans="1:31" x14ac:dyDescent="0.25">
      <c r="A98" s="69" t="s">
        <v>2070</v>
      </c>
      <c r="B98" s="69">
        <f>SUMIFS('Population ratios'!$E$7:$E$2010,'Population ratios'!$B$7:$B$2010,'Ratio mapping'!B$5,'Population ratios'!$C$7:$C$2010,'Ratio mapping'!$A98)/SUMIFS('Population ratios'!$E$7:$E$2010,'Population ratios'!$C$7:$C$2010,'Ratio mapping'!$A98)</f>
        <v>0</v>
      </c>
      <c r="C98" s="69">
        <f>SUMIFS('Population ratios'!$E$7:$E$2010,'Population ratios'!$B$7:$B$2010,'Ratio mapping'!C$5,'Population ratios'!$C$7:$C$2010,'Ratio mapping'!$A98)/SUMIFS('Population ratios'!$E$7:$E$2010,'Population ratios'!$C$7:$C$2010,'Ratio mapping'!$A98)</f>
        <v>0</v>
      </c>
      <c r="D98" s="69">
        <f>SUMIFS('Population ratios'!$E$7:$E$2010,'Population ratios'!$B$7:$B$2010,'Ratio mapping'!D$5,'Population ratios'!$C$7:$C$2010,'Ratio mapping'!$A98)/SUMIFS('Population ratios'!$E$7:$E$2010,'Population ratios'!$C$7:$C$2010,'Ratio mapping'!$A98)</f>
        <v>0</v>
      </c>
      <c r="E98" s="69">
        <f>SUMIFS('Population ratios'!$E$7:$E$2010,'Population ratios'!$B$7:$B$2010,'Ratio mapping'!E$5,'Population ratios'!$C$7:$C$2010,'Ratio mapping'!$A98)/SUMIFS('Population ratios'!$E$7:$E$2010,'Population ratios'!$C$7:$C$2010,'Ratio mapping'!$A98)</f>
        <v>0</v>
      </c>
      <c r="F98" s="69">
        <f>SUMIFS('Population ratios'!$E$7:$E$2010,'Population ratios'!$B$7:$B$2010,'Ratio mapping'!F$5,'Population ratios'!$C$7:$C$2010,'Ratio mapping'!$A98)/SUMIFS('Population ratios'!$E$7:$E$2010,'Population ratios'!$C$7:$C$2010,'Ratio mapping'!$A98)</f>
        <v>0</v>
      </c>
      <c r="G98" s="69">
        <f>SUMIFS('Population ratios'!$E$7:$E$2010,'Population ratios'!$B$7:$B$2010,'Ratio mapping'!G$5,'Population ratios'!$C$7:$C$2010,'Ratio mapping'!$A98)/SUMIFS('Population ratios'!$E$7:$E$2010,'Population ratios'!$C$7:$C$2010,'Ratio mapping'!$A98)</f>
        <v>0</v>
      </c>
      <c r="H98" s="69">
        <f>SUMIFS('Population ratios'!$E$7:$E$2010,'Population ratios'!$B$7:$B$2010,'Ratio mapping'!H$5,'Population ratios'!$C$7:$C$2010,'Ratio mapping'!$A98)/SUMIFS('Population ratios'!$E$7:$E$2010,'Population ratios'!$C$7:$C$2010,'Ratio mapping'!$A98)</f>
        <v>0</v>
      </c>
      <c r="I98" s="69">
        <f>SUMIFS('Population ratios'!$E$7:$E$2010,'Population ratios'!$B$7:$B$2010,'Ratio mapping'!I$5,'Population ratios'!$C$7:$C$2010,'Ratio mapping'!$A98)/SUMIFS('Population ratios'!$E$7:$E$2010,'Population ratios'!$C$7:$C$2010,'Ratio mapping'!$A98)</f>
        <v>0</v>
      </c>
      <c r="J98" s="69">
        <f>SUMIFS('Population ratios'!$E$7:$E$2010,'Population ratios'!$B$7:$B$2010,'Ratio mapping'!J$5,'Population ratios'!$C$7:$C$2010,'Ratio mapping'!$A98)/SUMIFS('Population ratios'!$E$7:$E$2010,'Population ratios'!$C$7:$C$2010,'Ratio mapping'!$A98)</f>
        <v>0</v>
      </c>
      <c r="K98" s="69">
        <f>SUMIFS('Population ratios'!$E$7:$E$2010,'Population ratios'!$B$7:$B$2010,'Ratio mapping'!K$5,'Population ratios'!$C$7:$C$2010,'Ratio mapping'!$A98)/SUMIFS('Population ratios'!$E$7:$E$2010,'Population ratios'!$C$7:$C$2010,'Ratio mapping'!$A98)</f>
        <v>1</v>
      </c>
      <c r="L98" s="69">
        <f>SUMIFS('Population ratios'!$E$7:$E$2010,'Population ratios'!$B$7:$B$2010,'Ratio mapping'!L$5,'Population ratios'!$C$7:$C$2010,'Ratio mapping'!$A98)/SUMIFS('Population ratios'!$E$7:$E$2010,'Population ratios'!$C$7:$C$2010,'Ratio mapping'!$A98)</f>
        <v>0</v>
      </c>
      <c r="M98" s="69">
        <f>SUMIFS('Population ratios'!$E$7:$E$2010,'Population ratios'!$B$7:$B$2010,'Ratio mapping'!M$5,'Population ratios'!$C$7:$C$2010,'Ratio mapping'!$A98)/SUMIFS('Population ratios'!$E$7:$E$2010,'Population ratios'!$C$7:$C$2010,'Ratio mapping'!$A98)</f>
        <v>0</v>
      </c>
      <c r="N98" s="69">
        <f>SUMIFS('Population ratios'!$E$7:$E$2010,'Population ratios'!$B$7:$B$2010,'Ratio mapping'!N$5,'Population ratios'!$C$7:$C$2010,'Ratio mapping'!$A98)/SUMIFS('Population ratios'!$E$7:$E$2010,'Population ratios'!$C$7:$C$2010,'Ratio mapping'!$A98)</f>
        <v>0</v>
      </c>
      <c r="O98" s="69">
        <f>SUMIFS('Population ratios'!$E$7:$E$2010,'Population ratios'!$B$7:$B$2010,'Ratio mapping'!O$5,'Population ratios'!$C$7:$C$2010,'Ratio mapping'!$A98)/SUMIFS('Population ratios'!$E$7:$E$2010,'Population ratios'!$C$7:$C$2010,'Ratio mapping'!$A98)</f>
        <v>0</v>
      </c>
      <c r="P98" s="69">
        <f>SUMIFS('Population ratios'!$E$7:$E$2010,'Population ratios'!$B$7:$B$2010,'Ratio mapping'!P$5,'Population ratios'!$C$7:$C$2010,'Ratio mapping'!$A98)/SUMIFS('Population ratios'!$E$7:$E$2010,'Population ratios'!$C$7:$C$2010,'Ratio mapping'!$A98)</f>
        <v>0</v>
      </c>
      <c r="Q98" s="69">
        <f>SUMIFS('Population ratios'!$E$7:$E$2010,'Population ratios'!$B$7:$B$2010,'Ratio mapping'!Q$5,'Population ratios'!$C$7:$C$2010,'Ratio mapping'!$A98)/SUMIFS('Population ratios'!$E$7:$E$2010,'Population ratios'!$C$7:$C$2010,'Ratio mapping'!$A98)</f>
        <v>0</v>
      </c>
      <c r="R98" s="69">
        <f>SUMIFS('Population ratios'!$E$7:$E$2010,'Population ratios'!$B$7:$B$2010,'Ratio mapping'!R$5,'Population ratios'!$C$7:$C$2010,'Ratio mapping'!$A98)/SUMIFS('Population ratios'!$E$7:$E$2010,'Population ratios'!$C$7:$C$2010,'Ratio mapping'!$A98)</f>
        <v>0</v>
      </c>
      <c r="S98" s="69">
        <f>SUMIFS('Population ratios'!$E$7:$E$2010,'Population ratios'!$B$7:$B$2010,'Ratio mapping'!S$5,'Population ratios'!$C$7:$C$2010,'Ratio mapping'!$A98)/SUMIFS('Population ratios'!$E$7:$E$2010,'Population ratios'!$C$7:$C$2010,'Ratio mapping'!$A98)</f>
        <v>0</v>
      </c>
      <c r="T98" s="69">
        <f>SUMIFS('Population ratios'!$E$7:$E$2010,'Population ratios'!$B$7:$B$2010,'Ratio mapping'!T$5,'Population ratios'!$C$7:$C$2010,'Ratio mapping'!$A98)/SUMIFS('Population ratios'!$E$7:$E$2010,'Population ratios'!$C$7:$C$2010,'Ratio mapping'!$A98)</f>
        <v>0</v>
      </c>
      <c r="U98" s="69">
        <f>SUMIFS('Population ratios'!$E$7:$E$2010,'Population ratios'!$B$7:$B$2010,'Ratio mapping'!U$5,'Population ratios'!$C$7:$C$2010,'Ratio mapping'!$A98)/SUMIFS('Population ratios'!$E$7:$E$2010,'Population ratios'!$C$7:$C$2010,'Ratio mapping'!$A98)</f>
        <v>0</v>
      </c>
      <c r="V98" s="69">
        <f>SUMIFS('Population ratios'!$E$7:$E$2010,'Population ratios'!$B$7:$B$2010,'Ratio mapping'!V$5,'Population ratios'!$C$7:$C$2010,'Ratio mapping'!$A98)/SUMIFS('Population ratios'!$E$7:$E$2010,'Population ratios'!$C$7:$C$2010,'Ratio mapping'!$A98)</f>
        <v>0</v>
      </c>
      <c r="W98" s="69">
        <f>SUMIFS('Population ratios'!$E$7:$E$2010,'Population ratios'!$B$7:$B$2010,'Ratio mapping'!W$5,'Population ratios'!$C$7:$C$2010,'Ratio mapping'!$A98)/SUMIFS('Population ratios'!$E$7:$E$2010,'Population ratios'!$C$7:$C$2010,'Ratio mapping'!$A98)</f>
        <v>0</v>
      </c>
      <c r="X98" s="69">
        <f>SUMIFS('Population ratios'!$E$7:$E$2010,'Population ratios'!$B$7:$B$2010,'Ratio mapping'!X$5,'Population ratios'!$C$7:$C$2010,'Ratio mapping'!$A98)/SUMIFS('Population ratios'!$E$7:$E$2010,'Population ratios'!$C$7:$C$2010,'Ratio mapping'!$A98)</f>
        <v>0</v>
      </c>
      <c r="Y98" s="69">
        <f>SUMIFS('Population ratios'!$E$7:$E$2010,'Population ratios'!$B$7:$B$2010,'Ratio mapping'!Y$5,'Population ratios'!$C$7:$C$2010,'Ratio mapping'!$A98)/SUMIFS('Population ratios'!$E$7:$E$2010,'Population ratios'!$C$7:$C$2010,'Ratio mapping'!$A98)</f>
        <v>0</v>
      </c>
      <c r="Z98" s="69">
        <f>SUMIFS('Population ratios'!$E$7:$E$2010,'Population ratios'!$B$7:$B$2010,'Ratio mapping'!Z$5,'Population ratios'!$C$7:$C$2010,'Ratio mapping'!$A98)/SUMIFS('Population ratios'!$E$7:$E$2010,'Population ratios'!$C$7:$C$2010,'Ratio mapping'!$A98)</f>
        <v>0</v>
      </c>
      <c r="AA98" s="69">
        <f>SUMIFS('Population ratios'!$E$7:$E$2010,'Population ratios'!$B$7:$B$2010,'Ratio mapping'!AA$5,'Population ratios'!$C$7:$C$2010,'Ratio mapping'!$A98)/SUMIFS('Population ratios'!$E$7:$E$2010,'Population ratios'!$C$7:$C$2010,'Ratio mapping'!$A98)</f>
        <v>0</v>
      </c>
      <c r="AB98" s="69">
        <f>SUMIFS('Population ratios'!$E$7:$E$2010,'Population ratios'!$B$7:$B$2010,'Ratio mapping'!AB$5,'Population ratios'!$C$7:$C$2010,'Ratio mapping'!$A98)/SUMIFS('Population ratios'!$E$7:$E$2010,'Population ratios'!$C$7:$C$2010,'Ratio mapping'!$A98)</f>
        <v>0</v>
      </c>
      <c r="AC98" s="69">
        <f>SUMIFS('Population ratios'!$E$7:$E$2010,'Population ratios'!$B$7:$B$2010,'Ratio mapping'!AC$5,'Population ratios'!$C$7:$C$2010,'Ratio mapping'!$A98)/SUMIFS('Population ratios'!$E$7:$E$2010,'Population ratios'!$C$7:$C$2010,'Ratio mapping'!$A98)</f>
        <v>0</v>
      </c>
      <c r="AD98" s="69">
        <f>SUMIFS('Population ratios'!$E$7:$E$2010,'Population ratios'!$B$7:$B$2010,'Ratio mapping'!AD$5,'Population ratios'!$C$7:$C$2010,'Ratio mapping'!$A98)/SUMIFS('Population ratios'!$E$7:$E$2010,'Population ratios'!$C$7:$C$2010,'Ratio mapping'!$A98)</f>
        <v>0</v>
      </c>
      <c r="AE98" s="69">
        <f>SUMIFS('Population ratios'!$E$7:$E$2010,'Population ratios'!$B$7:$B$2010,'Ratio mapping'!AE$5,'Population ratios'!$C$7:$C$2010,'Ratio mapping'!$A98)/SUMIFS('Population ratios'!$E$7:$E$2010,'Population ratios'!$C$7:$C$2010,'Ratio mapping'!$A98)</f>
        <v>0</v>
      </c>
    </row>
    <row r="99" spans="1:31" x14ac:dyDescent="0.25">
      <c r="A99" s="69" t="s">
        <v>2090</v>
      </c>
      <c r="B99" s="69">
        <f>SUMIFS('Population ratios'!$E$7:$E$2010,'Population ratios'!$B$7:$B$2010,'Ratio mapping'!B$5,'Population ratios'!$C$7:$C$2010,'Ratio mapping'!$A99)/SUMIFS('Population ratios'!$E$7:$E$2010,'Population ratios'!$C$7:$C$2010,'Ratio mapping'!$A99)</f>
        <v>0</v>
      </c>
      <c r="C99" s="69">
        <f>SUMIFS('Population ratios'!$E$7:$E$2010,'Population ratios'!$B$7:$B$2010,'Ratio mapping'!C$5,'Population ratios'!$C$7:$C$2010,'Ratio mapping'!$A99)/SUMIFS('Population ratios'!$E$7:$E$2010,'Population ratios'!$C$7:$C$2010,'Ratio mapping'!$A99)</f>
        <v>0</v>
      </c>
      <c r="D99" s="69">
        <f>SUMIFS('Population ratios'!$E$7:$E$2010,'Population ratios'!$B$7:$B$2010,'Ratio mapping'!D$5,'Population ratios'!$C$7:$C$2010,'Ratio mapping'!$A99)/SUMIFS('Population ratios'!$E$7:$E$2010,'Population ratios'!$C$7:$C$2010,'Ratio mapping'!$A99)</f>
        <v>0</v>
      </c>
      <c r="E99" s="69">
        <f>SUMIFS('Population ratios'!$E$7:$E$2010,'Population ratios'!$B$7:$B$2010,'Ratio mapping'!E$5,'Population ratios'!$C$7:$C$2010,'Ratio mapping'!$A99)/SUMIFS('Population ratios'!$E$7:$E$2010,'Population ratios'!$C$7:$C$2010,'Ratio mapping'!$A99)</f>
        <v>0</v>
      </c>
      <c r="F99" s="69">
        <f>SUMIFS('Population ratios'!$E$7:$E$2010,'Population ratios'!$B$7:$B$2010,'Ratio mapping'!F$5,'Population ratios'!$C$7:$C$2010,'Ratio mapping'!$A99)/SUMIFS('Population ratios'!$E$7:$E$2010,'Population ratios'!$C$7:$C$2010,'Ratio mapping'!$A99)</f>
        <v>0</v>
      </c>
      <c r="G99" s="69">
        <f>SUMIFS('Population ratios'!$E$7:$E$2010,'Population ratios'!$B$7:$B$2010,'Ratio mapping'!G$5,'Population ratios'!$C$7:$C$2010,'Ratio mapping'!$A99)/SUMIFS('Population ratios'!$E$7:$E$2010,'Population ratios'!$C$7:$C$2010,'Ratio mapping'!$A99)</f>
        <v>0</v>
      </c>
      <c r="H99" s="69">
        <f>SUMIFS('Population ratios'!$E$7:$E$2010,'Population ratios'!$B$7:$B$2010,'Ratio mapping'!H$5,'Population ratios'!$C$7:$C$2010,'Ratio mapping'!$A99)/SUMIFS('Population ratios'!$E$7:$E$2010,'Population ratios'!$C$7:$C$2010,'Ratio mapping'!$A99)</f>
        <v>0</v>
      </c>
      <c r="I99" s="69">
        <f>SUMIFS('Population ratios'!$E$7:$E$2010,'Population ratios'!$B$7:$B$2010,'Ratio mapping'!I$5,'Population ratios'!$C$7:$C$2010,'Ratio mapping'!$A99)/SUMIFS('Population ratios'!$E$7:$E$2010,'Population ratios'!$C$7:$C$2010,'Ratio mapping'!$A99)</f>
        <v>0</v>
      </c>
      <c r="J99" s="69">
        <f>SUMIFS('Population ratios'!$E$7:$E$2010,'Population ratios'!$B$7:$B$2010,'Ratio mapping'!J$5,'Population ratios'!$C$7:$C$2010,'Ratio mapping'!$A99)/SUMIFS('Population ratios'!$E$7:$E$2010,'Population ratios'!$C$7:$C$2010,'Ratio mapping'!$A99)</f>
        <v>0</v>
      </c>
      <c r="K99" s="69">
        <f>SUMIFS('Population ratios'!$E$7:$E$2010,'Population ratios'!$B$7:$B$2010,'Ratio mapping'!K$5,'Population ratios'!$C$7:$C$2010,'Ratio mapping'!$A99)/SUMIFS('Population ratios'!$E$7:$E$2010,'Population ratios'!$C$7:$C$2010,'Ratio mapping'!$A99)</f>
        <v>0</v>
      </c>
      <c r="L99" s="69">
        <f>SUMIFS('Population ratios'!$E$7:$E$2010,'Population ratios'!$B$7:$B$2010,'Ratio mapping'!L$5,'Population ratios'!$C$7:$C$2010,'Ratio mapping'!$A99)/SUMIFS('Population ratios'!$E$7:$E$2010,'Population ratios'!$C$7:$C$2010,'Ratio mapping'!$A99)</f>
        <v>0</v>
      </c>
      <c r="M99" s="69">
        <f>SUMIFS('Population ratios'!$E$7:$E$2010,'Population ratios'!$B$7:$B$2010,'Ratio mapping'!M$5,'Population ratios'!$C$7:$C$2010,'Ratio mapping'!$A99)/SUMIFS('Population ratios'!$E$7:$E$2010,'Population ratios'!$C$7:$C$2010,'Ratio mapping'!$A99)</f>
        <v>0</v>
      </c>
      <c r="N99" s="69">
        <f>SUMIFS('Population ratios'!$E$7:$E$2010,'Population ratios'!$B$7:$B$2010,'Ratio mapping'!N$5,'Population ratios'!$C$7:$C$2010,'Ratio mapping'!$A99)/SUMIFS('Population ratios'!$E$7:$E$2010,'Population ratios'!$C$7:$C$2010,'Ratio mapping'!$A99)</f>
        <v>0</v>
      </c>
      <c r="O99" s="69">
        <f>SUMIFS('Population ratios'!$E$7:$E$2010,'Population ratios'!$B$7:$B$2010,'Ratio mapping'!O$5,'Population ratios'!$C$7:$C$2010,'Ratio mapping'!$A99)/SUMIFS('Population ratios'!$E$7:$E$2010,'Population ratios'!$C$7:$C$2010,'Ratio mapping'!$A99)</f>
        <v>0</v>
      </c>
      <c r="P99" s="69">
        <f>SUMIFS('Population ratios'!$E$7:$E$2010,'Population ratios'!$B$7:$B$2010,'Ratio mapping'!P$5,'Population ratios'!$C$7:$C$2010,'Ratio mapping'!$A99)/SUMIFS('Population ratios'!$E$7:$E$2010,'Population ratios'!$C$7:$C$2010,'Ratio mapping'!$A99)</f>
        <v>0</v>
      </c>
      <c r="Q99" s="69">
        <f>SUMIFS('Population ratios'!$E$7:$E$2010,'Population ratios'!$B$7:$B$2010,'Ratio mapping'!Q$5,'Population ratios'!$C$7:$C$2010,'Ratio mapping'!$A99)/SUMIFS('Population ratios'!$E$7:$E$2010,'Population ratios'!$C$7:$C$2010,'Ratio mapping'!$A99)</f>
        <v>0</v>
      </c>
      <c r="R99" s="69">
        <f>SUMIFS('Population ratios'!$E$7:$E$2010,'Population ratios'!$B$7:$B$2010,'Ratio mapping'!R$5,'Population ratios'!$C$7:$C$2010,'Ratio mapping'!$A99)/SUMIFS('Population ratios'!$E$7:$E$2010,'Population ratios'!$C$7:$C$2010,'Ratio mapping'!$A99)</f>
        <v>0</v>
      </c>
      <c r="S99" s="69">
        <f>SUMIFS('Population ratios'!$E$7:$E$2010,'Population ratios'!$B$7:$B$2010,'Ratio mapping'!S$5,'Population ratios'!$C$7:$C$2010,'Ratio mapping'!$A99)/SUMIFS('Population ratios'!$E$7:$E$2010,'Population ratios'!$C$7:$C$2010,'Ratio mapping'!$A99)</f>
        <v>0</v>
      </c>
      <c r="T99" s="69">
        <f>SUMIFS('Population ratios'!$E$7:$E$2010,'Population ratios'!$B$7:$B$2010,'Ratio mapping'!T$5,'Population ratios'!$C$7:$C$2010,'Ratio mapping'!$A99)/SUMIFS('Population ratios'!$E$7:$E$2010,'Population ratios'!$C$7:$C$2010,'Ratio mapping'!$A99)</f>
        <v>0</v>
      </c>
      <c r="U99" s="69">
        <f>SUMIFS('Population ratios'!$E$7:$E$2010,'Population ratios'!$B$7:$B$2010,'Ratio mapping'!U$5,'Population ratios'!$C$7:$C$2010,'Ratio mapping'!$A99)/SUMIFS('Population ratios'!$E$7:$E$2010,'Population ratios'!$C$7:$C$2010,'Ratio mapping'!$A99)</f>
        <v>0</v>
      </c>
      <c r="V99" s="69">
        <f>SUMIFS('Population ratios'!$E$7:$E$2010,'Population ratios'!$B$7:$B$2010,'Ratio mapping'!V$5,'Population ratios'!$C$7:$C$2010,'Ratio mapping'!$A99)/SUMIFS('Population ratios'!$E$7:$E$2010,'Population ratios'!$C$7:$C$2010,'Ratio mapping'!$A99)</f>
        <v>0</v>
      </c>
      <c r="W99" s="69">
        <f>SUMIFS('Population ratios'!$E$7:$E$2010,'Population ratios'!$B$7:$B$2010,'Ratio mapping'!W$5,'Population ratios'!$C$7:$C$2010,'Ratio mapping'!$A99)/SUMIFS('Population ratios'!$E$7:$E$2010,'Population ratios'!$C$7:$C$2010,'Ratio mapping'!$A99)</f>
        <v>0</v>
      </c>
      <c r="X99" s="69">
        <f>SUMIFS('Population ratios'!$E$7:$E$2010,'Population ratios'!$B$7:$B$2010,'Ratio mapping'!X$5,'Population ratios'!$C$7:$C$2010,'Ratio mapping'!$A99)/SUMIFS('Population ratios'!$E$7:$E$2010,'Population ratios'!$C$7:$C$2010,'Ratio mapping'!$A99)</f>
        <v>0</v>
      </c>
      <c r="Y99" s="69">
        <f>SUMIFS('Population ratios'!$E$7:$E$2010,'Population ratios'!$B$7:$B$2010,'Ratio mapping'!Y$5,'Population ratios'!$C$7:$C$2010,'Ratio mapping'!$A99)/SUMIFS('Population ratios'!$E$7:$E$2010,'Population ratios'!$C$7:$C$2010,'Ratio mapping'!$A99)</f>
        <v>0</v>
      </c>
      <c r="Z99" s="69">
        <f>SUMIFS('Population ratios'!$E$7:$E$2010,'Population ratios'!$B$7:$B$2010,'Ratio mapping'!Z$5,'Population ratios'!$C$7:$C$2010,'Ratio mapping'!$A99)/SUMIFS('Population ratios'!$E$7:$E$2010,'Population ratios'!$C$7:$C$2010,'Ratio mapping'!$A99)</f>
        <v>0</v>
      </c>
      <c r="AA99" s="69">
        <f>SUMIFS('Population ratios'!$E$7:$E$2010,'Population ratios'!$B$7:$B$2010,'Ratio mapping'!AA$5,'Population ratios'!$C$7:$C$2010,'Ratio mapping'!$A99)/SUMIFS('Population ratios'!$E$7:$E$2010,'Population ratios'!$C$7:$C$2010,'Ratio mapping'!$A99)</f>
        <v>0</v>
      </c>
      <c r="AB99" s="69">
        <f>SUMIFS('Population ratios'!$E$7:$E$2010,'Population ratios'!$B$7:$B$2010,'Ratio mapping'!AB$5,'Population ratios'!$C$7:$C$2010,'Ratio mapping'!$A99)/SUMIFS('Population ratios'!$E$7:$E$2010,'Population ratios'!$C$7:$C$2010,'Ratio mapping'!$A99)</f>
        <v>3.7449676996535904E-4</v>
      </c>
      <c r="AC99" s="69">
        <f>SUMIFS('Population ratios'!$E$7:$E$2010,'Population ratios'!$B$7:$B$2010,'Ratio mapping'!AC$5,'Population ratios'!$C$7:$C$2010,'Ratio mapping'!$A99)/SUMIFS('Population ratios'!$E$7:$E$2010,'Population ratios'!$C$7:$C$2010,'Ratio mapping'!$A99)</f>
        <v>0.99962550323003463</v>
      </c>
      <c r="AD99" s="69">
        <f>SUMIFS('Population ratios'!$E$7:$E$2010,'Population ratios'!$B$7:$B$2010,'Ratio mapping'!AD$5,'Population ratios'!$C$7:$C$2010,'Ratio mapping'!$A99)/SUMIFS('Population ratios'!$E$7:$E$2010,'Population ratios'!$C$7:$C$2010,'Ratio mapping'!$A99)</f>
        <v>0</v>
      </c>
      <c r="AE99" s="69">
        <f>SUMIFS('Population ratios'!$E$7:$E$2010,'Population ratios'!$B$7:$B$2010,'Ratio mapping'!AE$5,'Population ratios'!$C$7:$C$2010,'Ratio mapping'!$A99)/SUMIFS('Population ratios'!$E$7:$E$2010,'Population ratios'!$C$7:$C$2010,'Ratio mapping'!$A99)</f>
        <v>0</v>
      </c>
    </row>
    <row r="100" spans="1:31" x14ac:dyDescent="0.25">
      <c r="A100" s="69" t="s">
        <v>2108</v>
      </c>
      <c r="B100" s="69">
        <f>SUMIFS('Population ratios'!$E$7:$E$2010,'Population ratios'!$B$7:$B$2010,'Ratio mapping'!B$5,'Population ratios'!$C$7:$C$2010,'Ratio mapping'!$A100)/SUMIFS('Population ratios'!$E$7:$E$2010,'Population ratios'!$C$7:$C$2010,'Ratio mapping'!$A100)</f>
        <v>1</v>
      </c>
      <c r="C100" s="69">
        <f>SUMIFS('Population ratios'!$E$7:$E$2010,'Population ratios'!$B$7:$B$2010,'Ratio mapping'!C$5,'Population ratios'!$C$7:$C$2010,'Ratio mapping'!$A100)/SUMIFS('Population ratios'!$E$7:$E$2010,'Population ratios'!$C$7:$C$2010,'Ratio mapping'!$A100)</f>
        <v>0</v>
      </c>
      <c r="D100" s="69">
        <f>SUMIFS('Population ratios'!$E$7:$E$2010,'Population ratios'!$B$7:$B$2010,'Ratio mapping'!D$5,'Population ratios'!$C$7:$C$2010,'Ratio mapping'!$A100)/SUMIFS('Population ratios'!$E$7:$E$2010,'Population ratios'!$C$7:$C$2010,'Ratio mapping'!$A100)</f>
        <v>0</v>
      </c>
      <c r="E100" s="69">
        <f>SUMIFS('Population ratios'!$E$7:$E$2010,'Population ratios'!$B$7:$B$2010,'Ratio mapping'!E$5,'Population ratios'!$C$7:$C$2010,'Ratio mapping'!$A100)/SUMIFS('Population ratios'!$E$7:$E$2010,'Population ratios'!$C$7:$C$2010,'Ratio mapping'!$A100)</f>
        <v>0</v>
      </c>
      <c r="F100" s="69">
        <f>SUMIFS('Population ratios'!$E$7:$E$2010,'Population ratios'!$B$7:$B$2010,'Ratio mapping'!F$5,'Population ratios'!$C$7:$C$2010,'Ratio mapping'!$A100)/SUMIFS('Population ratios'!$E$7:$E$2010,'Population ratios'!$C$7:$C$2010,'Ratio mapping'!$A100)</f>
        <v>0</v>
      </c>
      <c r="G100" s="69">
        <f>SUMIFS('Population ratios'!$E$7:$E$2010,'Population ratios'!$B$7:$B$2010,'Ratio mapping'!G$5,'Population ratios'!$C$7:$C$2010,'Ratio mapping'!$A100)/SUMIFS('Population ratios'!$E$7:$E$2010,'Population ratios'!$C$7:$C$2010,'Ratio mapping'!$A100)</f>
        <v>0</v>
      </c>
      <c r="H100" s="69">
        <f>SUMIFS('Population ratios'!$E$7:$E$2010,'Population ratios'!$B$7:$B$2010,'Ratio mapping'!H$5,'Population ratios'!$C$7:$C$2010,'Ratio mapping'!$A100)/SUMIFS('Population ratios'!$E$7:$E$2010,'Population ratios'!$C$7:$C$2010,'Ratio mapping'!$A100)</f>
        <v>0</v>
      </c>
      <c r="I100" s="69">
        <f>SUMIFS('Population ratios'!$E$7:$E$2010,'Population ratios'!$B$7:$B$2010,'Ratio mapping'!I$5,'Population ratios'!$C$7:$C$2010,'Ratio mapping'!$A100)/SUMIFS('Population ratios'!$E$7:$E$2010,'Population ratios'!$C$7:$C$2010,'Ratio mapping'!$A100)</f>
        <v>0</v>
      </c>
      <c r="J100" s="69">
        <f>SUMIFS('Population ratios'!$E$7:$E$2010,'Population ratios'!$B$7:$B$2010,'Ratio mapping'!J$5,'Population ratios'!$C$7:$C$2010,'Ratio mapping'!$A100)/SUMIFS('Population ratios'!$E$7:$E$2010,'Population ratios'!$C$7:$C$2010,'Ratio mapping'!$A100)</f>
        <v>0</v>
      </c>
      <c r="K100" s="69">
        <f>SUMIFS('Population ratios'!$E$7:$E$2010,'Population ratios'!$B$7:$B$2010,'Ratio mapping'!K$5,'Population ratios'!$C$7:$C$2010,'Ratio mapping'!$A100)/SUMIFS('Population ratios'!$E$7:$E$2010,'Population ratios'!$C$7:$C$2010,'Ratio mapping'!$A100)</f>
        <v>0</v>
      </c>
      <c r="L100" s="69">
        <f>SUMIFS('Population ratios'!$E$7:$E$2010,'Population ratios'!$B$7:$B$2010,'Ratio mapping'!L$5,'Population ratios'!$C$7:$C$2010,'Ratio mapping'!$A100)/SUMIFS('Population ratios'!$E$7:$E$2010,'Population ratios'!$C$7:$C$2010,'Ratio mapping'!$A100)</f>
        <v>0</v>
      </c>
      <c r="M100" s="69">
        <f>SUMIFS('Population ratios'!$E$7:$E$2010,'Population ratios'!$B$7:$B$2010,'Ratio mapping'!M$5,'Population ratios'!$C$7:$C$2010,'Ratio mapping'!$A100)/SUMIFS('Population ratios'!$E$7:$E$2010,'Population ratios'!$C$7:$C$2010,'Ratio mapping'!$A100)</f>
        <v>0</v>
      </c>
      <c r="N100" s="69">
        <f>SUMIFS('Population ratios'!$E$7:$E$2010,'Population ratios'!$B$7:$B$2010,'Ratio mapping'!N$5,'Population ratios'!$C$7:$C$2010,'Ratio mapping'!$A100)/SUMIFS('Population ratios'!$E$7:$E$2010,'Population ratios'!$C$7:$C$2010,'Ratio mapping'!$A100)</f>
        <v>0</v>
      </c>
      <c r="O100" s="69">
        <f>SUMIFS('Population ratios'!$E$7:$E$2010,'Population ratios'!$B$7:$B$2010,'Ratio mapping'!O$5,'Population ratios'!$C$7:$C$2010,'Ratio mapping'!$A100)/SUMIFS('Population ratios'!$E$7:$E$2010,'Population ratios'!$C$7:$C$2010,'Ratio mapping'!$A100)</f>
        <v>0</v>
      </c>
      <c r="P100" s="69">
        <f>SUMIFS('Population ratios'!$E$7:$E$2010,'Population ratios'!$B$7:$B$2010,'Ratio mapping'!P$5,'Population ratios'!$C$7:$C$2010,'Ratio mapping'!$A100)/SUMIFS('Population ratios'!$E$7:$E$2010,'Population ratios'!$C$7:$C$2010,'Ratio mapping'!$A100)</f>
        <v>0</v>
      </c>
      <c r="Q100" s="69">
        <f>SUMIFS('Population ratios'!$E$7:$E$2010,'Population ratios'!$B$7:$B$2010,'Ratio mapping'!Q$5,'Population ratios'!$C$7:$C$2010,'Ratio mapping'!$A100)/SUMIFS('Population ratios'!$E$7:$E$2010,'Population ratios'!$C$7:$C$2010,'Ratio mapping'!$A100)</f>
        <v>0</v>
      </c>
      <c r="R100" s="69">
        <f>SUMIFS('Population ratios'!$E$7:$E$2010,'Population ratios'!$B$7:$B$2010,'Ratio mapping'!R$5,'Population ratios'!$C$7:$C$2010,'Ratio mapping'!$A100)/SUMIFS('Population ratios'!$E$7:$E$2010,'Population ratios'!$C$7:$C$2010,'Ratio mapping'!$A100)</f>
        <v>0</v>
      </c>
      <c r="S100" s="69">
        <f>SUMIFS('Population ratios'!$E$7:$E$2010,'Population ratios'!$B$7:$B$2010,'Ratio mapping'!S$5,'Population ratios'!$C$7:$C$2010,'Ratio mapping'!$A100)/SUMIFS('Population ratios'!$E$7:$E$2010,'Population ratios'!$C$7:$C$2010,'Ratio mapping'!$A100)</f>
        <v>0</v>
      </c>
      <c r="T100" s="69">
        <f>SUMIFS('Population ratios'!$E$7:$E$2010,'Population ratios'!$B$7:$B$2010,'Ratio mapping'!T$5,'Population ratios'!$C$7:$C$2010,'Ratio mapping'!$A100)/SUMIFS('Population ratios'!$E$7:$E$2010,'Population ratios'!$C$7:$C$2010,'Ratio mapping'!$A100)</f>
        <v>0</v>
      </c>
      <c r="U100" s="69">
        <f>SUMIFS('Population ratios'!$E$7:$E$2010,'Population ratios'!$B$7:$B$2010,'Ratio mapping'!U$5,'Population ratios'!$C$7:$C$2010,'Ratio mapping'!$A100)/SUMIFS('Population ratios'!$E$7:$E$2010,'Population ratios'!$C$7:$C$2010,'Ratio mapping'!$A100)</f>
        <v>0</v>
      </c>
      <c r="V100" s="69">
        <f>SUMIFS('Population ratios'!$E$7:$E$2010,'Population ratios'!$B$7:$B$2010,'Ratio mapping'!V$5,'Population ratios'!$C$7:$C$2010,'Ratio mapping'!$A100)/SUMIFS('Population ratios'!$E$7:$E$2010,'Population ratios'!$C$7:$C$2010,'Ratio mapping'!$A100)</f>
        <v>0</v>
      </c>
      <c r="W100" s="69">
        <f>SUMIFS('Population ratios'!$E$7:$E$2010,'Population ratios'!$B$7:$B$2010,'Ratio mapping'!W$5,'Population ratios'!$C$7:$C$2010,'Ratio mapping'!$A100)/SUMIFS('Population ratios'!$E$7:$E$2010,'Population ratios'!$C$7:$C$2010,'Ratio mapping'!$A100)</f>
        <v>0</v>
      </c>
      <c r="X100" s="69">
        <f>SUMIFS('Population ratios'!$E$7:$E$2010,'Population ratios'!$B$7:$B$2010,'Ratio mapping'!X$5,'Population ratios'!$C$7:$C$2010,'Ratio mapping'!$A100)/SUMIFS('Population ratios'!$E$7:$E$2010,'Population ratios'!$C$7:$C$2010,'Ratio mapping'!$A100)</f>
        <v>0</v>
      </c>
      <c r="Y100" s="69">
        <f>SUMIFS('Population ratios'!$E$7:$E$2010,'Population ratios'!$B$7:$B$2010,'Ratio mapping'!Y$5,'Population ratios'!$C$7:$C$2010,'Ratio mapping'!$A100)/SUMIFS('Population ratios'!$E$7:$E$2010,'Population ratios'!$C$7:$C$2010,'Ratio mapping'!$A100)</f>
        <v>0</v>
      </c>
      <c r="Z100" s="69">
        <f>SUMIFS('Population ratios'!$E$7:$E$2010,'Population ratios'!$B$7:$B$2010,'Ratio mapping'!Z$5,'Population ratios'!$C$7:$C$2010,'Ratio mapping'!$A100)/SUMIFS('Population ratios'!$E$7:$E$2010,'Population ratios'!$C$7:$C$2010,'Ratio mapping'!$A100)</f>
        <v>0</v>
      </c>
      <c r="AA100" s="69">
        <f>SUMIFS('Population ratios'!$E$7:$E$2010,'Population ratios'!$B$7:$B$2010,'Ratio mapping'!AA$5,'Population ratios'!$C$7:$C$2010,'Ratio mapping'!$A100)/SUMIFS('Population ratios'!$E$7:$E$2010,'Population ratios'!$C$7:$C$2010,'Ratio mapping'!$A100)</f>
        <v>0</v>
      </c>
      <c r="AB100" s="69">
        <f>SUMIFS('Population ratios'!$E$7:$E$2010,'Population ratios'!$B$7:$B$2010,'Ratio mapping'!AB$5,'Population ratios'!$C$7:$C$2010,'Ratio mapping'!$A100)/SUMIFS('Population ratios'!$E$7:$E$2010,'Population ratios'!$C$7:$C$2010,'Ratio mapping'!$A100)</f>
        <v>0</v>
      </c>
      <c r="AC100" s="69">
        <f>SUMIFS('Population ratios'!$E$7:$E$2010,'Population ratios'!$B$7:$B$2010,'Ratio mapping'!AC$5,'Population ratios'!$C$7:$C$2010,'Ratio mapping'!$A100)/SUMIFS('Population ratios'!$E$7:$E$2010,'Population ratios'!$C$7:$C$2010,'Ratio mapping'!$A100)</f>
        <v>0</v>
      </c>
      <c r="AD100" s="69">
        <f>SUMIFS('Population ratios'!$E$7:$E$2010,'Population ratios'!$B$7:$B$2010,'Ratio mapping'!AD$5,'Population ratios'!$C$7:$C$2010,'Ratio mapping'!$A100)/SUMIFS('Population ratios'!$E$7:$E$2010,'Population ratios'!$C$7:$C$2010,'Ratio mapping'!$A100)</f>
        <v>0</v>
      </c>
      <c r="AE100" s="69">
        <f>SUMIFS('Population ratios'!$E$7:$E$2010,'Population ratios'!$B$7:$B$2010,'Ratio mapping'!AE$5,'Population ratios'!$C$7:$C$2010,'Ratio mapping'!$A100)/SUMIFS('Population ratios'!$E$7:$E$2010,'Population ratios'!$C$7:$C$2010,'Ratio mapping'!$A100)</f>
        <v>0</v>
      </c>
    </row>
    <row r="101" spans="1:31" x14ac:dyDescent="0.25">
      <c r="A101" s="69" t="s">
        <v>2083</v>
      </c>
      <c r="B101" s="69">
        <f>SUMIFS('Population ratios'!$E$7:$E$2010,'Population ratios'!$B$7:$B$2010,'Ratio mapping'!B$5,'Population ratios'!$C$7:$C$2010,'Ratio mapping'!$A101)/SUMIFS('Population ratios'!$E$7:$E$2010,'Population ratios'!$C$7:$C$2010,'Ratio mapping'!$A101)</f>
        <v>0</v>
      </c>
      <c r="C101" s="69">
        <f>SUMIFS('Population ratios'!$E$7:$E$2010,'Population ratios'!$B$7:$B$2010,'Ratio mapping'!C$5,'Population ratios'!$C$7:$C$2010,'Ratio mapping'!$A101)/SUMIFS('Population ratios'!$E$7:$E$2010,'Population ratios'!$C$7:$C$2010,'Ratio mapping'!$A101)</f>
        <v>0</v>
      </c>
      <c r="D101" s="69">
        <f>SUMIFS('Population ratios'!$E$7:$E$2010,'Population ratios'!$B$7:$B$2010,'Ratio mapping'!D$5,'Population ratios'!$C$7:$C$2010,'Ratio mapping'!$A101)/SUMIFS('Population ratios'!$E$7:$E$2010,'Population ratios'!$C$7:$C$2010,'Ratio mapping'!$A101)</f>
        <v>0</v>
      </c>
      <c r="E101" s="69">
        <f>SUMIFS('Population ratios'!$E$7:$E$2010,'Population ratios'!$B$7:$B$2010,'Ratio mapping'!E$5,'Population ratios'!$C$7:$C$2010,'Ratio mapping'!$A101)/SUMIFS('Population ratios'!$E$7:$E$2010,'Population ratios'!$C$7:$C$2010,'Ratio mapping'!$A101)</f>
        <v>0</v>
      </c>
      <c r="F101" s="69">
        <f>SUMIFS('Population ratios'!$E$7:$E$2010,'Population ratios'!$B$7:$B$2010,'Ratio mapping'!F$5,'Population ratios'!$C$7:$C$2010,'Ratio mapping'!$A101)/SUMIFS('Population ratios'!$E$7:$E$2010,'Population ratios'!$C$7:$C$2010,'Ratio mapping'!$A101)</f>
        <v>0</v>
      </c>
      <c r="G101" s="69">
        <f>SUMIFS('Population ratios'!$E$7:$E$2010,'Population ratios'!$B$7:$B$2010,'Ratio mapping'!G$5,'Population ratios'!$C$7:$C$2010,'Ratio mapping'!$A101)/SUMIFS('Population ratios'!$E$7:$E$2010,'Population ratios'!$C$7:$C$2010,'Ratio mapping'!$A101)</f>
        <v>0</v>
      </c>
      <c r="H101" s="69">
        <f>SUMIFS('Population ratios'!$E$7:$E$2010,'Population ratios'!$B$7:$B$2010,'Ratio mapping'!H$5,'Population ratios'!$C$7:$C$2010,'Ratio mapping'!$A101)/SUMIFS('Population ratios'!$E$7:$E$2010,'Population ratios'!$C$7:$C$2010,'Ratio mapping'!$A101)</f>
        <v>0</v>
      </c>
      <c r="I101" s="69">
        <f>SUMIFS('Population ratios'!$E$7:$E$2010,'Population ratios'!$B$7:$B$2010,'Ratio mapping'!I$5,'Population ratios'!$C$7:$C$2010,'Ratio mapping'!$A101)/SUMIFS('Population ratios'!$E$7:$E$2010,'Population ratios'!$C$7:$C$2010,'Ratio mapping'!$A101)</f>
        <v>0</v>
      </c>
      <c r="J101" s="69">
        <f>SUMIFS('Population ratios'!$E$7:$E$2010,'Population ratios'!$B$7:$B$2010,'Ratio mapping'!J$5,'Population ratios'!$C$7:$C$2010,'Ratio mapping'!$A101)/SUMIFS('Population ratios'!$E$7:$E$2010,'Population ratios'!$C$7:$C$2010,'Ratio mapping'!$A101)</f>
        <v>0</v>
      </c>
      <c r="K101" s="69">
        <f>SUMIFS('Population ratios'!$E$7:$E$2010,'Population ratios'!$B$7:$B$2010,'Ratio mapping'!K$5,'Population ratios'!$C$7:$C$2010,'Ratio mapping'!$A101)/SUMIFS('Population ratios'!$E$7:$E$2010,'Population ratios'!$C$7:$C$2010,'Ratio mapping'!$A101)</f>
        <v>0</v>
      </c>
      <c r="L101" s="69">
        <f>SUMIFS('Population ratios'!$E$7:$E$2010,'Population ratios'!$B$7:$B$2010,'Ratio mapping'!L$5,'Population ratios'!$C$7:$C$2010,'Ratio mapping'!$A101)/SUMIFS('Population ratios'!$E$7:$E$2010,'Population ratios'!$C$7:$C$2010,'Ratio mapping'!$A101)</f>
        <v>0</v>
      </c>
      <c r="M101" s="69">
        <f>SUMIFS('Population ratios'!$E$7:$E$2010,'Population ratios'!$B$7:$B$2010,'Ratio mapping'!M$5,'Population ratios'!$C$7:$C$2010,'Ratio mapping'!$A101)/SUMIFS('Population ratios'!$E$7:$E$2010,'Population ratios'!$C$7:$C$2010,'Ratio mapping'!$A101)</f>
        <v>0</v>
      </c>
      <c r="N101" s="69">
        <f>SUMIFS('Population ratios'!$E$7:$E$2010,'Population ratios'!$B$7:$B$2010,'Ratio mapping'!N$5,'Population ratios'!$C$7:$C$2010,'Ratio mapping'!$A101)/SUMIFS('Population ratios'!$E$7:$E$2010,'Population ratios'!$C$7:$C$2010,'Ratio mapping'!$A101)</f>
        <v>0</v>
      </c>
      <c r="O101" s="69">
        <f>SUMIFS('Population ratios'!$E$7:$E$2010,'Population ratios'!$B$7:$B$2010,'Ratio mapping'!O$5,'Population ratios'!$C$7:$C$2010,'Ratio mapping'!$A101)/SUMIFS('Population ratios'!$E$7:$E$2010,'Population ratios'!$C$7:$C$2010,'Ratio mapping'!$A101)</f>
        <v>0</v>
      </c>
      <c r="P101" s="69">
        <f>SUMIFS('Population ratios'!$E$7:$E$2010,'Population ratios'!$B$7:$B$2010,'Ratio mapping'!P$5,'Population ratios'!$C$7:$C$2010,'Ratio mapping'!$A101)/SUMIFS('Population ratios'!$E$7:$E$2010,'Population ratios'!$C$7:$C$2010,'Ratio mapping'!$A101)</f>
        <v>0</v>
      </c>
      <c r="Q101" s="69">
        <f>SUMIFS('Population ratios'!$E$7:$E$2010,'Population ratios'!$B$7:$B$2010,'Ratio mapping'!Q$5,'Population ratios'!$C$7:$C$2010,'Ratio mapping'!$A101)/SUMIFS('Population ratios'!$E$7:$E$2010,'Population ratios'!$C$7:$C$2010,'Ratio mapping'!$A101)</f>
        <v>0</v>
      </c>
      <c r="R101" s="69">
        <f>SUMIFS('Population ratios'!$E$7:$E$2010,'Population ratios'!$B$7:$B$2010,'Ratio mapping'!R$5,'Population ratios'!$C$7:$C$2010,'Ratio mapping'!$A101)/SUMIFS('Population ratios'!$E$7:$E$2010,'Population ratios'!$C$7:$C$2010,'Ratio mapping'!$A101)</f>
        <v>0</v>
      </c>
      <c r="S101" s="69">
        <f>SUMIFS('Population ratios'!$E$7:$E$2010,'Population ratios'!$B$7:$B$2010,'Ratio mapping'!S$5,'Population ratios'!$C$7:$C$2010,'Ratio mapping'!$A101)/SUMIFS('Population ratios'!$E$7:$E$2010,'Population ratios'!$C$7:$C$2010,'Ratio mapping'!$A101)</f>
        <v>0</v>
      </c>
      <c r="T101" s="69">
        <f>SUMIFS('Population ratios'!$E$7:$E$2010,'Population ratios'!$B$7:$B$2010,'Ratio mapping'!T$5,'Population ratios'!$C$7:$C$2010,'Ratio mapping'!$A101)/SUMIFS('Population ratios'!$E$7:$E$2010,'Population ratios'!$C$7:$C$2010,'Ratio mapping'!$A101)</f>
        <v>1</v>
      </c>
      <c r="U101" s="69">
        <f>SUMIFS('Population ratios'!$E$7:$E$2010,'Population ratios'!$B$7:$B$2010,'Ratio mapping'!U$5,'Population ratios'!$C$7:$C$2010,'Ratio mapping'!$A101)/SUMIFS('Population ratios'!$E$7:$E$2010,'Population ratios'!$C$7:$C$2010,'Ratio mapping'!$A101)</f>
        <v>0</v>
      </c>
      <c r="V101" s="69">
        <f>SUMIFS('Population ratios'!$E$7:$E$2010,'Population ratios'!$B$7:$B$2010,'Ratio mapping'!V$5,'Population ratios'!$C$7:$C$2010,'Ratio mapping'!$A101)/SUMIFS('Population ratios'!$E$7:$E$2010,'Population ratios'!$C$7:$C$2010,'Ratio mapping'!$A101)</f>
        <v>0</v>
      </c>
      <c r="W101" s="69">
        <f>SUMIFS('Population ratios'!$E$7:$E$2010,'Population ratios'!$B$7:$B$2010,'Ratio mapping'!W$5,'Population ratios'!$C$7:$C$2010,'Ratio mapping'!$A101)/SUMIFS('Population ratios'!$E$7:$E$2010,'Population ratios'!$C$7:$C$2010,'Ratio mapping'!$A101)</f>
        <v>0</v>
      </c>
      <c r="X101" s="69">
        <f>SUMIFS('Population ratios'!$E$7:$E$2010,'Population ratios'!$B$7:$B$2010,'Ratio mapping'!X$5,'Population ratios'!$C$7:$C$2010,'Ratio mapping'!$A101)/SUMIFS('Population ratios'!$E$7:$E$2010,'Population ratios'!$C$7:$C$2010,'Ratio mapping'!$A101)</f>
        <v>0</v>
      </c>
      <c r="Y101" s="69">
        <f>SUMIFS('Population ratios'!$E$7:$E$2010,'Population ratios'!$B$7:$B$2010,'Ratio mapping'!Y$5,'Population ratios'!$C$7:$C$2010,'Ratio mapping'!$A101)/SUMIFS('Population ratios'!$E$7:$E$2010,'Population ratios'!$C$7:$C$2010,'Ratio mapping'!$A101)</f>
        <v>0</v>
      </c>
      <c r="Z101" s="69">
        <f>SUMIFS('Population ratios'!$E$7:$E$2010,'Population ratios'!$B$7:$B$2010,'Ratio mapping'!Z$5,'Population ratios'!$C$7:$C$2010,'Ratio mapping'!$A101)/SUMIFS('Population ratios'!$E$7:$E$2010,'Population ratios'!$C$7:$C$2010,'Ratio mapping'!$A101)</f>
        <v>0</v>
      </c>
      <c r="AA101" s="69">
        <f>SUMIFS('Population ratios'!$E$7:$E$2010,'Population ratios'!$B$7:$B$2010,'Ratio mapping'!AA$5,'Population ratios'!$C$7:$C$2010,'Ratio mapping'!$A101)/SUMIFS('Population ratios'!$E$7:$E$2010,'Population ratios'!$C$7:$C$2010,'Ratio mapping'!$A101)</f>
        <v>0</v>
      </c>
      <c r="AB101" s="69">
        <f>SUMIFS('Population ratios'!$E$7:$E$2010,'Population ratios'!$B$7:$B$2010,'Ratio mapping'!AB$5,'Population ratios'!$C$7:$C$2010,'Ratio mapping'!$A101)/SUMIFS('Population ratios'!$E$7:$E$2010,'Population ratios'!$C$7:$C$2010,'Ratio mapping'!$A101)</f>
        <v>0</v>
      </c>
      <c r="AC101" s="69">
        <f>SUMIFS('Population ratios'!$E$7:$E$2010,'Population ratios'!$B$7:$B$2010,'Ratio mapping'!AC$5,'Population ratios'!$C$7:$C$2010,'Ratio mapping'!$A101)/SUMIFS('Population ratios'!$E$7:$E$2010,'Population ratios'!$C$7:$C$2010,'Ratio mapping'!$A101)</f>
        <v>0</v>
      </c>
      <c r="AD101" s="69">
        <f>SUMIFS('Population ratios'!$E$7:$E$2010,'Population ratios'!$B$7:$B$2010,'Ratio mapping'!AD$5,'Population ratios'!$C$7:$C$2010,'Ratio mapping'!$A101)/SUMIFS('Population ratios'!$E$7:$E$2010,'Population ratios'!$C$7:$C$2010,'Ratio mapping'!$A101)</f>
        <v>0</v>
      </c>
      <c r="AE101" s="69">
        <f>SUMIFS('Population ratios'!$E$7:$E$2010,'Population ratios'!$B$7:$B$2010,'Ratio mapping'!AE$5,'Population ratios'!$C$7:$C$2010,'Ratio mapping'!$A101)/SUMIFS('Population ratios'!$E$7:$E$2010,'Population ratios'!$C$7:$C$2010,'Ratio mapping'!$A101)</f>
        <v>0</v>
      </c>
    </row>
    <row r="102" spans="1:31" x14ac:dyDescent="0.25">
      <c r="A102" s="69" t="s">
        <v>2097</v>
      </c>
      <c r="B102" s="69">
        <f>SUMIFS('Population ratios'!$E$7:$E$2010,'Population ratios'!$B$7:$B$2010,'Ratio mapping'!B$5,'Population ratios'!$C$7:$C$2010,'Ratio mapping'!$A102)/SUMIFS('Population ratios'!$E$7:$E$2010,'Population ratios'!$C$7:$C$2010,'Ratio mapping'!$A102)</f>
        <v>0</v>
      </c>
      <c r="C102" s="69">
        <f>SUMIFS('Population ratios'!$E$7:$E$2010,'Population ratios'!$B$7:$B$2010,'Ratio mapping'!C$5,'Population ratios'!$C$7:$C$2010,'Ratio mapping'!$A102)/SUMIFS('Population ratios'!$E$7:$E$2010,'Population ratios'!$C$7:$C$2010,'Ratio mapping'!$A102)</f>
        <v>0</v>
      </c>
      <c r="D102" s="69">
        <f>SUMIFS('Population ratios'!$E$7:$E$2010,'Population ratios'!$B$7:$B$2010,'Ratio mapping'!D$5,'Population ratios'!$C$7:$C$2010,'Ratio mapping'!$A102)/SUMIFS('Population ratios'!$E$7:$E$2010,'Population ratios'!$C$7:$C$2010,'Ratio mapping'!$A102)</f>
        <v>0</v>
      </c>
      <c r="E102" s="69">
        <f>SUMIFS('Population ratios'!$E$7:$E$2010,'Population ratios'!$B$7:$B$2010,'Ratio mapping'!E$5,'Population ratios'!$C$7:$C$2010,'Ratio mapping'!$A102)/SUMIFS('Population ratios'!$E$7:$E$2010,'Population ratios'!$C$7:$C$2010,'Ratio mapping'!$A102)</f>
        <v>0</v>
      </c>
      <c r="F102" s="69">
        <f>SUMIFS('Population ratios'!$E$7:$E$2010,'Population ratios'!$B$7:$B$2010,'Ratio mapping'!F$5,'Population ratios'!$C$7:$C$2010,'Ratio mapping'!$A102)/SUMIFS('Population ratios'!$E$7:$E$2010,'Population ratios'!$C$7:$C$2010,'Ratio mapping'!$A102)</f>
        <v>0</v>
      </c>
      <c r="G102" s="69">
        <f>SUMIFS('Population ratios'!$E$7:$E$2010,'Population ratios'!$B$7:$B$2010,'Ratio mapping'!G$5,'Population ratios'!$C$7:$C$2010,'Ratio mapping'!$A102)/SUMIFS('Population ratios'!$E$7:$E$2010,'Population ratios'!$C$7:$C$2010,'Ratio mapping'!$A102)</f>
        <v>0</v>
      </c>
      <c r="H102" s="69">
        <f>SUMIFS('Population ratios'!$E$7:$E$2010,'Population ratios'!$B$7:$B$2010,'Ratio mapping'!H$5,'Population ratios'!$C$7:$C$2010,'Ratio mapping'!$A102)/SUMIFS('Population ratios'!$E$7:$E$2010,'Population ratios'!$C$7:$C$2010,'Ratio mapping'!$A102)</f>
        <v>0</v>
      </c>
      <c r="I102" s="69">
        <f>SUMIFS('Population ratios'!$E$7:$E$2010,'Population ratios'!$B$7:$B$2010,'Ratio mapping'!I$5,'Population ratios'!$C$7:$C$2010,'Ratio mapping'!$A102)/SUMIFS('Population ratios'!$E$7:$E$2010,'Population ratios'!$C$7:$C$2010,'Ratio mapping'!$A102)</f>
        <v>0</v>
      </c>
      <c r="J102" s="69">
        <f>SUMIFS('Population ratios'!$E$7:$E$2010,'Population ratios'!$B$7:$B$2010,'Ratio mapping'!J$5,'Population ratios'!$C$7:$C$2010,'Ratio mapping'!$A102)/SUMIFS('Population ratios'!$E$7:$E$2010,'Population ratios'!$C$7:$C$2010,'Ratio mapping'!$A102)</f>
        <v>0</v>
      </c>
      <c r="K102" s="69">
        <f>SUMIFS('Population ratios'!$E$7:$E$2010,'Population ratios'!$B$7:$B$2010,'Ratio mapping'!K$5,'Population ratios'!$C$7:$C$2010,'Ratio mapping'!$A102)/SUMIFS('Population ratios'!$E$7:$E$2010,'Population ratios'!$C$7:$C$2010,'Ratio mapping'!$A102)</f>
        <v>0</v>
      </c>
      <c r="L102" s="69">
        <f>SUMIFS('Population ratios'!$E$7:$E$2010,'Population ratios'!$B$7:$B$2010,'Ratio mapping'!L$5,'Population ratios'!$C$7:$C$2010,'Ratio mapping'!$A102)/SUMIFS('Population ratios'!$E$7:$E$2010,'Population ratios'!$C$7:$C$2010,'Ratio mapping'!$A102)</f>
        <v>0</v>
      </c>
      <c r="M102" s="69">
        <f>SUMIFS('Population ratios'!$E$7:$E$2010,'Population ratios'!$B$7:$B$2010,'Ratio mapping'!M$5,'Population ratios'!$C$7:$C$2010,'Ratio mapping'!$A102)/SUMIFS('Population ratios'!$E$7:$E$2010,'Population ratios'!$C$7:$C$2010,'Ratio mapping'!$A102)</f>
        <v>1</v>
      </c>
      <c r="N102" s="69">
        <f>SUMIFS('Population ratios'!$E$7:$E$2010,'Population ratios'!$B$7:$B$2010,'Ratio mapping'!N$5,'Population ratios'!$C$7:$C$2010,'Ratio mapping'!$A102)/SUMIFS('Population ratios'!$E$7:$E$2010,'Population ratios'!$C$7:$C$2010,'Ratio mapping'!$A102)</f>
        <v>0</v>
      </c>
      <c r="O102" s="69">
        <f>SUMIFS('Population ratios'!$E$7:$E$2010,'Population ratios'!$B$7:$B$2010,'Ratio mapping'!O$5,'Population ratios'!$C$7:$C$2010,'Ratio mapping'!$A102)/SUMIFS('Population ratios'!$E$7:$E$2010,'Population ratios'!$C$7:$C$2010,'Ratio mapping'!$A102)</f>
        <v>0</v>
      </c>
      <c r="P102" s="69">
        <f>SUMIFS('Population ratios'!$E$7:$E$2010,'Population ratios'!$B$7:$B$2010,'Ratio mapping'!P$5,'Population ratios'!$C$7:$C$2010,'Ratio mapping'!$A102)/SUMIFS('Population ratios'!$E$7:$E$2010,'Population ratios'!$C$7:$C$2010,'Ratio mapping'!$A102)</f>
        <v>0</v>
      </c>
      <c r="Q102" s="69">
        <f>SUMIFS('Population ratios'!$E$7:$E$2010,'Population ratios'!$B$7:$B$2010,'Ratio mapping'!Q$5,'Population ratios'!$C$7:$C$2010,'Ratio mapping'!$A102)/SUMIFS('Population ratios'!$E$7:$E$2010,'Population ratios'!$C$7:$C$2010,'Ratio mapping'!$A102)</f>
        <v>0</v>
      </c>
      <c r="R102" s="69">
        <f>SUMIFS('Population ratios'!$E$7:$E$2010,'Population ratios'!$B$7:$B$2010,'Ratio mapping'!R$5,'Population ratios'!$C$7:$C$2010,'Ratio mapping'!$A102)/SUMIFS('Population ratios'!$E$7:$E$2010,'Population ratios'!$C$7:$C$2010,'Ratio mapping'!$A102)</f>
        <v>0</v>
      </c>
      <c r="S102" s="69">
        <f>SUMIFS('Population ratios'!$E$7:$E$2010,'Population ratios'!$B$7:$B$2010,'Ratio mapping'!S$5,'Population ratios'!$C$7:$C$2010,'Ratio mapping'!$A102)/SUMIFS('Population ratios'!$E$7:$E$2010,'Population ratios'!$C$7:$C$2010,'Ratio mapping'!$A102)</f>
        <v>0</v>
      </c>
      <c r="T102" s="69">
        <f>SUMIFS('Population ratios'!$E$7:$E$2010,'Population ratios'!$B$7:$B$2010,'Ratio mapping'!T$5,'Population ratios'!$C$7:$C$2010,'Ratio mapping'!$A102)/SUMIFS('Population ratios'!$E$7:$E$2010,'Population ratios'!$C$7:$C$2010,'Ratio mapping'!$A102)</f>
        <v>0</v>
      </c>
      <c r="U102" s="69">
        <f>SUMIFS('Population ratios'!$E$7:$E$2010,'Population ratios'!$B$7:$B$2010,'Ratio mapping'!U$5,'Population ratios'!$C$7:$C$2010,'Ratio mapping'!$A102)/SUMIFS('Population ratios'!$E$7:$E$2010,'Population ratios'!$C$7:$C$2010,'Ratio mapping'!$A102)</f>
        <v>0</v>
      </c>
      <c r="V102" s="69">
        <f>SUMIFS('Population ratios'!$E$7:$E$2010,'Population ratios'!$B$7:$B$2010,'Ratio mapping'!V$5,'Population ratios'!$C$7:$C$2010,'Ratio mapping'!$A102)/SUMIFS('Population ratios'!$E$7:$E$2010,'Population ratios'!$C$7:$C$2010,'Ratio mapping'!$A102)</f>
        <v>0</v>
      </c>
      <c r="W102" s="69">
        <f>SUMIFS('Population ratios'!$E$7:$E$2010,'Population ratios'!$B$7:$B$2010,'Ratio mapping'!W$5,'Population ratios'!$C$7:$C$2010,'Ratio mapping'!$A102)/SUMIFS('Population ratios'!$E$7:$E$2010,'Population ratios'!$C$7:$C$2010,'Ratio mapping'!$A102)</f>
        <v>0</v>
      </c>
      <c r="X102" s="69">
        <f>SUMIFS('Population ratios'!$E$7:$E$2010,'Population ratios'!$B$7:$B$2010,'Ratio mapping'!X$5,'Population ratios'!$C$7:$C$2010,'Ratio mapping'!$A102)/SUMIFS('Population ratios'!$E$7:$E$2010,'Population ratios'!$C$7:$C$2010,'Ratio mapping'!$A102)</f>
        <v>0</v>
      </c>
      <c r="Y102" s="69">
        <f>SUMIFS('Population ratios'!$E$7:$E$2010,'Population ratios'!$B$7:$B$2010,'Ratio mapping'!Y$5,'Population ratios'!$C$7:$C$2010,'Ratio mapping'!$A102)/SUMIFS('Population ratios'!$E$7:$E$2010,'Population ratios'!$C$7:$C$2010,'Ratio mapping'!$A102)</f>
        <v>0</v>
      </c>
      <c r="Z102" s="69">
        <f>SUMIFS('Population ratios'!$E$7:$E$2010,'Population ratios'!$B$7:$B$2010,'Ratio mapping'!Z$5,'Population ratios'!$C$7:$C$2010,'Ratio mapping'!$A102)/SUMIFS('Population ratios'!$E$7:$E$2010,'Population ratios'!$C$7:$C$2010,'Ratio mapping'!$A102)</f>
        <v>0</v>
      </c>
      <c r="AA102" s="69">
        <f>SUMIFS('Population ratios'!$E$7:$E$2010,'Population ratios'!$B$7:$B$2010,'Ratio mapping'!AA$5,'Population ratios'!$C$7:$C$2010,'Ratio mapping'!$A102)/SUMIFS('Population ratios'!$E$7:$E$2010,'Population ratios'!$C$7:$C$2010,'Ratio mapping'!$A102)</f>
        <v>0</v>
      </c>
      <c r="AB102" s="69">
        <f>SUMIFS('Population ratios'!$E$7:$E$2010,'Population ratios'!$B$7:$B$2010,'Ratio mapping'!AB$5,'Population ratios'!$C$7:$C$2010,'Ratio mapping'!$A102)/SUMIFS('Population ratios'!$E$7:$E$2010,'Population ratios'!$C$7:$C$2010,'Ratio mapping'!$A102)</f>
        <v>0</v>
      </c>
      <c r="AC102" s="69">
        <f>SUMIFS('Population ratios'!$E$7:$E$2010,'Population ratios'!$B$7:$B$2010,'Ratio mapping'!AC$5,'Population ratios'!$C$7:$C$2010,'Ratio mapping'!$A102)/SUMIFS('Population ratios'!$E$7:$E$2010,'Population ratios'!$C$7:$C$2010,'Ratio mapping'!$A102)</f>
        <v>0</v>
      </c>
      <c r="AD102" s="69">
        <f>SUMIFS('Population ratios'!$E$7:$E$2010,'Population ratios'!$B$7:$B$2010,'Ratio mapping'!AD$5,'Population ratios'!$C$7:$C$2010,'Ratio mapping'!$A102)/SUMIFS('Population ratios'!$E$7:$E$2010,'Population ratios'!$C$7:$C$2010,'Ratio mapping'!$A102)</f>
        <v>0</v>
      </c>
      <c r="AE102" s="69">
        <f>SUMIFS('Population ratios'!$E$7:$E$2010,'Population ratios'!$B$7:$B$2010,'Ratio mapping'!AE$5,'Population ratios'!$C$7:$C$2010,'Ratio mapping'!$A102)/SUMIFS('Population ratios'!$E$7:$E$2010,'Population ratios'!$C$7:$C$2010,'Ratio mapping'!$A102)</f>
        <v>0</v>
      </c>
    </row>
    <row r="103" spans="1:31" x14ac:dyDescent="0.25">
      <c r="A103" s="69" t="s">
        <v>2092</v>
      </c>
      <c r="B103" s="69">
        <f>SUMIFS('Population ratios'!$E$7:$E$2010,'Population ratios'!$B$7:$B$2010,'Ratio mapping'!B$5,'Population ratios'!$C$7:$C$2010,'Ratio mapping'!$A103)/SUMIFS('Population ratios'!$E$7:$E$2010,'Population ratios'!$C$7:$C$2010,'Ratio mapping'!$A103)</f>
        <v>0</v>
      </c>
      <c r="C103" s="69">
        <f>SUMIFS('Population ratios'!$E$7:$E$2010,'Population ratios'!$B$7:$B$2010,'Ratio mapping'!C$5,'Population ratios'!$C$7:$C$2010,'Ratio mapping'!$A103)/SUMIFS('Population ratios'!$E$7:$E$2010,'Population ratios'!$C$7:$C$2010,'Ratio mapping'!$A103)</f>
        <v>0</v>
      </c>
      <c r="D103" s="69">
        <f>SUMIFS('Population ratios'!$E$7:$E$2010,'Population ratios'!$B$7:$B$2010,'Ratio mapping'!D$5,'Population ratios'!$C$7:$C$2010,'Ratio mapping'!$A103)/SUMIFS('Population ratios'!$E$7:$E$2010,'Population ratios'!$C$7:$C$2010,'Ratio mapping'!$A103)</f>
        <v>0</v>
      </c>
      <c r="E103" s="69">
        <f>SUMIFS('Population ratios'!$E$7:$E$2010,'Population ratios'!$B$7:$B$2010,'Ratio mapping'!E$5,'Population ratios'!$C$7:$C$2010,'Ratio mapping'!$A103)/SUMIFS('Population ratios'!$E$7:$E$2010,'Population ratios'!$C$7:$C$2010,'Ratio mapping'!$A103)</f>
        <v>0</v>
      </c>
      <c r="F103" s="69">
        <f>SUMIFS('Population ratios'!$E$7:$E$2010,'Population ratios'!$B$7:$B$2010,'Ratio mapping'!F$5,'Population ratios'!$C$7:$C$2010,'Ratio mapping'!$A103)/SUMIFS('Population ratios'!$E$7:$E$2010,'Population ratios'!$C$7:$C$2010,'Ratio mapping'!$A103)</f>
        <v>0</v>
      </c>
      <c r="G103" s="69">
        <f>SUMIFS('Population ratios'!$E$7:$E$2010,'Population ratios'!$B$7:$B$2010,'Ratio mapping'!G$5,'Population ratios'!$C$7:$C$2010,'Ratio mapping'!$A103)/SUMIFS('Population ratios'!$E$7:$E$2010,'Population ratios'!$C$7:$C$2010,'Ratio mapping'!$A103)</f>
        <v>0</v>
      </c>
      <c r="H103" s="69">
        <f>SUMIFS('Population ratios'!$E$7:$E$2010,'Population ratios'!$B$7:$B$2010,'Ratio mapping'!H$5,'Population ratios'!$C$7:$C$2010,'Ratio mapping'!$A103)/SUMIFS('Population ratios'!$E$7:$E$2010,'Population ratios'!$C$7:$C$2010,'Ratio mapping'!$A103)</f>
        <v>0</v>
      </c>
      <c r="I103" s="69">
        <f>SUMIFS('Population ratios'!$E$7:$E$2010,'Population ratios'!$B$7:$B$2010,'Ratio mapping'!I$5,'Population ratios'!$C$7:$C$2010,'Ratio mapping'!$A103)/SUMIFS('Population ratios'!$E$7:$E$2010,'Population ratios'!$C$7:$C$2010,'Ratio mapping'!$A103)</f>
        <v>0</v>
      </c>
      <c r="J103" s="69">
        <f>SUMIFS('Population ratios'!$E$7:$E$2010,'Population ratios'!$B$7:$B$2010,'Ratio mapping'!J$5,'Population ratios'!$C$7:$C$2010,'Ratio mapping'!$A103)/SUMIFS('Population ratios'!$E$7:$E$2010,'Population ratios'!$C$7:$C$2010,'Ratio mapping'!$A103)</f>
        <v>0</v>
      </c>
      <c r="K103" s="69">
        <f>SUMIFS('Population ratios'!$E$7:$E$2010,'Population ratios'!$B$7:$B$2010,'Ratio mapping'!K$5,'Population ratios'!$C$7:$C$2010,'Ratio mapping'!$A103)/SUMIFS('Population ratios'!$E$7:$E$2010,'Population ratios'!$C$7:$C$2010,'Ratio mapping'!$A103)</f>
        <v>0</v>
      </c>
      <c r="L103" s="69">
        <f>SUMIFS('Population ratios'!$E$7:$E$2010,'Population ratios'!$B$7:$B$2010,'Ratio mapping'!L$5,'Population ratios'!$C$7:$C$2010,'Ratio mapping'!$A103)/SUMIFS('Population ratios'!$E$7:$E$2010,'Population ratios'!$C$7:$C$2010,'Ratio mapping'!$A103)</f>
        <v>0</v>
      </c>
      <c r="M103" s="69">
        <f>SUMIFS('Population ratios'!$E$7:$E$2010,'Population ratios'!$B$7:$B$2010,'Ratio mapping'!M$5,'Population ratios'!$C$7:$C$2010,'Ratio mapping'!$A103)/SUMIFS('Population ratios'!$E$7:$E$2010,'Population ratios'!$C$7:$C$2010,'Ratio mapping'!$A103)</f>
        <v>0</v>
      </c>
      <c r="N103" s="69">
        <f>SUMIFS('Population ratios'!$E$7:$E$2010,'Population ratios'!$B$7:$B$2010,'Ratio mapping'!N$5,'Population ratios'!$C$7:$C$2010,'Ratio mapping'!$A103)/SUMIFS('Population ratios'!$E$7:$E$2010,'Population ratios'!$C$7:$C$2010,'Ratio mapping'!$A103)</f>
        <v>0</v>
      </c>
      <c r="O103" s="69">
        <f>SUMIFS('Population ratios'!$E$7:$E$2010,'Population ratios'!$B$7:$B$2010,'Ratio mapping'!O$5,'Population ratios'!$C$7:$C$2010,'Ratio mapping'!$A103)/SUMIFS('Population ratios'!$E$7:$E$2010,'Population ratios'!$C$7:$C$2010,'Ratio mapping'!$A103)</f>
        <v>0</v>
      </c>
      <c r="P103" s="69">
        <f>SUMIFS('Population ratios'!$E$7:$E$2010,'Population ratios'!$B$7:$B$2010,'Ratio mapping'!P$5,'Population ratios'!$C$7:$C$2010,'Ratio mapping'!$A103)/SUMIFS('Population ratios'!$E$7:$E$2010,'Population ratios'!$C$7:$C$2010,'Ratio mapping'!$A103)</f>
        <v>0</v>
      </c>
      <c r="Q103" s="69">
        <f>SUMIFS('Population ratios'!$E$7:$E$2010,'Population ratios'!$B$7:$B$2010,'Ratio mapping'!Q$5,'Population ratios'!$C$7:$C$2010,'Ratio mapping'!$A103)/SUMIFS('Population ratios'!$E$7:$E$2010,'Population ratios'!$C$7:$C$2010,'Ratio mapping'!$A103)</f>
        <v>0</v>
      </c>
      <c r="R103" s="69">
        <f>SUMIFS('Population ratios'!$E$7:$E$2010,'Population ratios'!$B$7:$B$2010,'Ratio mapping'!R$5,'Population ratios'!$C$7:$C$2010,'Ratio mapping'!$A103)/SUMIFS('Population ratios'!$E$7:$E$2010,'Population ratios'!$C$7:$C$2010,'Ratio mapping'!$A103)</f>
        <v>0</v>
      </c>
      <c r="S103" s="69">
        <f>SUMIFS('Population ratios'!$E$7:$E$2010,'Population ratios'!$B$7:$B$2010,'Ratio mapping'!S$5,'Population ratios'!$C$7:$C$2010,'Ratio mapping'!$A103)/SUMIFS('Population ratios'!$E$7:$E$2010,'Population ratios'!$C$7:$C$2010,'Ratio mapping'!$A103)</f>
        <v>0</v>
      </c>
      <c r="T103" s="69">
        <f>SUMIFS('Population ratios'!$E$7:$E$2010,'Population ratios'!$B$7:$B$2010,'Ratio mapping'!T$5,'Population ratios'!$C$7:$C$2010,'Ratio mapping'!$A103)/SUMIFS('Population ratios'!$E$7:$E$2010,'Population ratios'!$C$7:$C$2010,'Ratio mapping'!$A103)</f>
        <v>1</v>
      </c>
      <c r="U103" s="69">
        <f>SUMIFS('Population ratios'!$E$7:$E$2010,'Population ratios'!$B$7:$B$2010,'Ratio mapping'!U$5,'Population ratios'!$C$7:$C$2010,'Ratio mapping'!$A103)/SUMIFS('Population ratios'!$E$7:$E$2010,'Population ratios'!$C$7:$C$2010,'Ratio mapping'!$A103)</f>
        <v>0</v>
      </c>
      <c r="V103" s="69">
        <f>SUMIFS('Population ratios'!$E$7:$E$2010,'Population ratios'!$B$7:$B$2010,'Ratio mapping'!V$5,'Population ratios'!$C$7:$C$2010,'Ratio mapping'!$A103)/SUMIFS('Population ratios'!$E$7:$E$2010,'Population ratios'!$C$7:$C$2010,'Ratio mapping'!$A103)</f>
        <v>0</v>
      </c>
      <c r="W103" s="69">
        <f>SUMIFS('Population ratios'!$E$7:$E$2010,'Population ratios'!$B$7:$B$2010,'Ratio mapping'!W$5,'Population ratios'!$C$7:$C$2010,'Ratio mapping'!$A103)/SUMIFS('Population ratios'!$E$7:$E$2010,'Population ratios'!$C$7:$C$2010,'Ratio mapping'!$A103)</f>
        <v>0</v>
      </c>
      <c r="X103" s="69">
        <f>SUMIFS('Population ratios'!$E$7:$E$2010,'Population ratios'!$B$7:$B$2010,'Ratio mapping'!X$5,'Population ratios'!$C$7:$C$2010,'Ratio mapping'!$A103)/SUMIFS('Population ratios'!$E$7:$E$2010,'Population ratios'!$C$7:$C$2010,'Ratio mapping'!$A103)</f>
        <v>0</v>
      </c>
      <c r="Y103" s="69">
        <f>SUMIFS('Population ratios'!$E$7:$E$2010,'Population ratios'!$B$7:$B$2010,'Ratio mapping'!Y$5,'Population ratios'!$C$7:$C$2010,'Ratio mapping'!$A103)/SUMIFS('Population ratios'!$E$7:$E$2010,'Population ratios'!$C$7:$C$2010,'Ratio mapping'!$A103)</f>
        <v>0</v>
      </c>
      <c r="Z103" s="69">
        <f>SUMIFS('Population ratios'!$E$7:$E$2010,'Population ratios'!$B$7:$B$2010,'Ratio mapping'!Z$5,'Population ratios'!$C$7:$C$2010,'Ratio mapping'!$A103)/SUMIFS('Population ratios'!$E$7:$E$2010,'Population ratios'!$C$7:$C$2010,'Ratio mapping'!$A103)</f>
        <v>0</v>
      </c>
      <c r="AA103" s="69">
        <f>SUMIFS('Population ratios'!$E$7:$E$2010,'Population ratios'!$B$7:$B$2010,'Ratio mapping'!AA$5,'Population ratios'!$C$7:$C$2010,'Ratio mapping'!$A103)/SUMIFS('Population ratios'!$E$7:$E$2010,'Population ratios'!$C$7:$C$2010,'Ratio mapping'!$A103)</f>
        <v>0</v>
      </c>
      <c r="AB103" s="69">
        <f>SUMIFS('Population ratios'!$E$7:$E$2010,'Population ratios'!$B$7:$B$2010,'Ratio mapping'!AB$5,'Population ratios'!$C$7:$C$2010,'Ratio mapping'!$A103)/SUMIFS('Population ratios'!$E$7:$E$2010,'Population ratios'!$C$7:$C$2010,'Ratio mapping'!$A103)</f>
        <v>0</v>
      </c>
      <c r="AC103" s="69">
        <f>SUMIFS('Population ratios'!$E$7:$E$2010,'Population ratios'!$B$7:$B$2010,'Ratio mapping'!AC$5,'Population ratios'!$C$7:$C$2010,'Ratio mapping'!$A103)/SUMIFS('Population ratios'!$E$7:$E$2010,'Population ratios'!$C$7:$C$2010,'Ratio mapping'!$A103)</f>
        <v>0</v>
      </c>
      <c r="AD103" s="69">
        <f>SUMIFS('Population ratios'!$E$7:$E$2010,'Population ratios'!$B$7:$B$2010,'Ratio mapping'!AD$5,'Population ratios'!$C$7:$C$2010,'Ratio mapping'!$A103)/SUMIFS('Population ratios'!$E$7:$E$2010,'Population ratios'!$C$7:$C$2010,'Ratio mapping'!$A103)</f>
        <v>0</v>
      </c>
      <c r="AE103" s="69">
        <f>SUMIFS('Population ratios'!$E$7:$E$2010,'Population ratios'!$B$7:$B$2010,'Ratio mapping'!AE$5,'Population ratios'!$C$7:$C$2010,'Ratio mapping'!$A103)/SUMIFS('Population ratios'!$E$7:$E$2010,'Population ratios'!$C$7:$C$2010,'Ratio mapping'!$A103)</f>
        <v>0</v>
      </c>
    </row>
    <row r="104" spans="1:31" x14ac:dyDescent="0.25">
      <c r="A104" s="69" t="s">
        <v>2059</v>
      </c>
      <c r="B104" s="69">
        <f>SUMIFS('Population ratios'!$E$7:$E$2010,'Population ratios'!$B$7:$B$2010,'Ratio mapping'!B$5,'Population ratios'!$C$7:$C$2010,'Ratio mapping'!$A104)/SUMIFS('Population ratios'!$E$7:$E$2010,'Population ratios'!$C$7:$C$2010,'Ratio mapping'!$A104)</f>
        <v>0</v>
      </c>
      <c r="C104" s="69">
        <f>SUMIFS('Population ratios'!$E$7:$E$2010,'Population ratios'!$B$7:$B$2010,'Ratio mapping'!C$5,'Population ratios'!$C$7:$C$2010,'Ratio mapping'!$A104)/SUMIFS('Population ratios'!$E$7:$E$2010,'Population ratios'!$C$7:$C$2010,'Ratio mapping'!$A104)</f>
        <v>0</v>
      </c>
      <c r="D104" s="69">
        <f>SUMIFS('Population ratios'!$E$7:$E$2010,'Population ratios'!$B$7:$B$2010,'Ratio mapping'!D$5,'Population ratios'!$C$7:$C$2010,'Ratio mapping'!$A104)/SUMIFS('Population ratios'!$E$7:$E$2010,'Population ratios'!$C$7:$C$2010,'Ratio mapping'!$A104)</f>
        <v>0</v>
      </c>
      <c r="E104" s="69">
        <f>SUMIFS('Population ratios'!$E$7:$E$2010,'Population ratios'!$B$7:$B$2010,'Ratio mapping'!E$5,'Population ratios'!$C$7:$C$2010,'Ratio mapping'!$A104)/SUMIFS('Population ratios'!$E$7:$E$2010,'Population ratios'!$C$7:$C$2010,'Ratio mapping'!$A104)</f>
        <v>0</v>
      </c>
      <c r="F104" s="69">
        <f>SUMIFS('Population ratios'!$E$7:$E$2010,'Population ratios'!$B$7:$B$2010,'Ratio mapping'!F$5,'Population ratios'!$C$7:$C$2010,'Ratio mapping'!$A104)/SUMIFS('Population ratios'!$E$7:$E$2010,'Population ratios'!$C$7:$C$2010,'Ratio mapping'!$A104)</f>
        <v>0</v>
      </c>
      <c r="G104" s="69">
        <f>SUMIFS('Population ratios'!$E$7:$E$2010,'Population ratios'!$B$7:$B$2010,'Ratio mapping'!G$5,'Population ratios'!$C$7:$C$2010,'Ratio mapping'!$A104)/SUMIFS('Population ratios'!$E$7:$E$2010,'Population ratios'!$C$7:$C$2010,'Ratio mapping'!$A104)</f>
        <v>0</v>
      </c>
      <c r="H104" s="69">
        <f>SUMIFS('Population ratios'!$E$7:$E$2010,'Population ratios'!$B$7:$B$2010,'Ratio mapping'!H$5,'Population ratios'!$C$7:$C$2010,'Ratio mapping'!$A104)/SUMIFS('Population ratios'!$E$7:$E$2010,'Population ratios'!$C$7:$C$2010,'Ratio mapping'!$A104)</f>
        <v>0</v>
      </c>
      <c r="I104" s="69">
        <f>SUMIFS('Population ratios'!$E$7:$E$2010,'Population ratios'!$B$7:$B$2010,'Ratio mapping'!I$5,'Population ratios'!$C$7:$C$2010,'Ratio mapping'!$A104)/SUMIFS('Population ratios'!$E$7:$E$2010,'Population ratios'!$C$7:$C$2010,'Ratio mapping'!$A104)</f>
        <v>0</v>
      </c>
      <c r="J104" s="69">
        <f>SUMIFS('Population ratios'!$E$7:$E$2010,'Population ratios'!$B$7:$B$2010,'Ratio mapping'!J$5,'Population ratios'!$C$7:$C$2010,'Ratio mapping'!$A104)/SUMIFS('Population ratios'!$E$7:$E$2010,'Population ratios'!$C$7:$C$2010,'Ratio mapping'!$A104)</f>
        <v>0</v>
      </c>
      <c r="K104" s="69">
        <f>SUMIFS('Population ratios'!$E$7:$E$2010,'Population ratios'!$B$7:$B$2010,'Ratio mapping'!K$5,'Population ratios'!$C$7:$C$2010,'Ratio mapping'!$A104)/SUMIFS('Population ratios'!$E$7:$E$2010,'Population ratios'!$C$7:$C$2010,'Ratio mapping'!$A104)</f>
        <v>0</v>
      </c>
      <c r="L104" s="69">
        <f>SUMIFS('Population ratios'!$E$7:$E$2010,'Population ratios'!$B$7:$B$2010,'Ratio mapping'!L$5,'Population ratios'!$C$7:$C$2010,'Ratio mapping'!$A104)/SUMIFS('Population ratios'!$E$7:$E$2010,'Population ratios'!$C$7:$C$2010,'Ratio mapping'!$A104)</f>
        <v>0</v>
      </c>
      <c r="M104" s="69">
        <f>SUMIFS('Population ratios'!$E$7:$E$2010,'Population ratios'!$B$7:$B$2010,'Ratio mapping'!M$5,'Population ratios'!$C$7:$C$2010,'Ratio mapping'!$A104)/SUMIFS('Population ratios'!$E$7:$E$2010,'Population ratios'!$C$7:$C$2010,'Ratio mapping'!$A104)</f>
        <v>0</v>
      </c>
      <c r="N104" s="69">
        <f>SUMIFS('Population ratios'!$E$7:$E$2010,'Population ratios'!$B$7:$B$2010,'Ratio mapping'!N$5,'Population ratios'!$C$7:$C$2010,'Ratio mapping'!$A104)/SUMIFS('Population ratios'!$E$7:$E$2010,'Population ratios'!$C$7:$C$2010,'Ratio mapping'!$A104)</f>
        <v>0</v>
      </c>
      <c r="O104" s="69">
        <f>SUMIFS('Population ratios'!$E$7:$E$2010,'Population ratios'!$B$7:$B$2010,'Ratio mapping'!O$5,'Population ratios'!$C$7:$C$2010,'Ratio mapping'!$A104)/SUMIFS('Population ratios'!$E$7:$E$2010,'Population ratios'!$C$7:$C$2010,'Ratio mapping'!$A104)</f>
        <v>0</v>
      </c>
      <c r="P104" s="69">
        <f>SUMIFS('Population ratios'!$E$7:$E$2010,'Population ratios'!$B$7:$B$2010,'Ratio mapping'!P$5,'Population ratios'!$C$7:$C$2010,'Ratio mapping'!$A104)/SUMIFS('Population ratios'!$E$7:$E$2010,'Population ratios'!$C$7:$C$2010,'Ratio mapping'!$A104)</f>
        <v>0</v>
      </c>
      <c r="Q104" s="69">
        <f>SUMIFS('Population ratios'!$E$7:$E$2010,'Population ratios'!$B$7:$B$2010,'Ratio mapping'!Q$5,'Population ratios'!$C$7:$C$2010,'Ratio mapping'!$A104)/SUMIFS('Population ratios'!$E$7:$E$2010,'Population ratios'!$C$7:$C$2010,'Ratio mapping'!$A104)</f>
        <v>0</v>
      </c>
      <c r="R104" s="69">
        <f>SUMIFS('Population ratios'!$E$7:$E$2010,'Population ratios'!$B$7:$B$2010,'Ratio mapping'!R$5,'Population ratios'!$C$7:$C$2010,'Ratio mapping'!$A104)/SUMIFS('Population ratios'!$E$7:$E$2010,'Population ratios'!$C$7:$C$2010,'Ratio mapping'!$A104)</f>
        <v>0</v>
      </c>
      <c r="S104" s="69">
        <f>SUMIFS('Population ratios'!$E$7:$E$2010,'Population ratios'!$B$7:$B$2010,'Ratio mapping'!S$5,'Population ratios'!$C$7:$C$2010,'Ratio mapping'!$A104)/SUMIFS('Population ratios'!$E$7:$E$2010,'Population ratios'!$C$7:$C$2010,'Ratio mapping'!$A104)</f>
        <v>0</v>
      </c>
      <c r="T104" s="69">
        <f>SUMIFS('Population ratios'!$E$7:$E$2010,'Population ratios'!$B$7:$B$2010,'Ratio mapping'!T$5,'Population ratios'!$C$7:$C$2010,'Ratio mapping'!$A104)/SUMIFS('Population ratios'!$E$7:$E$2010,'Population ratios'!$C$7:$C$2010,'Ratio mapping'!$A104)</f>
        <v>1</v>
      </c>
      <c r="U104" s="69">
        <f>SUMIFS('Population ratios'!$E$7:$E$2010,'Population ratios'!$B$7:$B$2010,'Ratio mapping'!U$5,'Population ratios'!$C$7:$C$2010,'Ratio mapping'!$A104)/SUMIFS('Population ratios'!$E$7:$E$2010,'Population ratios'!$C$7:$C$2010,'Ratio mapping'!$A104)</f>
        <v>0</v>
      </c>
      <c r="V104" s="69">
        <f>SUMIFS('Population ratios'!$E$7:$E$2010,'Population ratios'!$B$7:$B$2010,'Ratio mapping'!V$5,'Population ratios'!$C$7:$C$2010,'Ratio mapping'!$A104)/SUMIFS('Population ratios'!$E$7:$E$2010,'Population ratios'!$C$7:$C$2010,'Ratio mapping'!$A104)</f>
        <v>0</v>
      </c>
      <c r="W104" s="69">
        <f>SUMIFS('Population ratios'!$E$7:$E$2010,'Population ratios'!$B$7:$B$2010,'Ratio mapping'!W$5,'Population ratios'!$C$7:$C$2010,'Ratio mapping'!$A104)/SUMIFS('Population ratios'!$E$7:$E$2010,'Population ratios'!$C$7:$C$2010,'Ratio mapping'!$A104)</f>
        <v>0</v>
      </c>
      <c r="X104" s="69">
        <f>SUMIFS('Population ratios'!$E$7:$E$2010,'Population ratios'!$B$7:$B$2010,'Ratio mapping'!X$5,'Population ratios'!$C$7:$C$2010,'Ratio mapping'!$A104)/SUMIFS('Population ratios'!$E$7:$E$2010,'Population ratios'!$C$7:$C$2010,'Ratio mapping'!$A104)</f>
        <v>0</v>
      </c>
      <c r="Y104" s="69">
        <f>SUMIFS('Population ratios'!$E$7:$E$2010,'Population ratios'!$B$7:$B$2010,'Ratio mapping'!Y$5,'Population ratios'!$C$7:$C$2010,'Ratio mapping'!$A104)/SUMIFS('Population ratios'!$E$7:$E$2010,'Population ratios'!$C$7:$C$2010,'Ratio mapping'!$A104)</f>
        <v>0</v>
      </c>
      <c r="Z104" s="69">
        <f>SUMIFS('Population ratios'!$E$7:$E$2010,'Population ratios'!$B$7:$B$2010,'Ratio mapping'!Z$5,'Population ratios'!$C$7:$C$2010,'Ratio mapping'!$A104)/SUMIFS('Population ratios'!$E$7:$E$2010,'Population ratios'!$C$7:$C$2010,'Ratio mapping'!$A104)</f>
        <v>0</v>
      </c>
      <c r="AA104" s="69">
        <f>SUMIFS('Population ratios'!$E$7:$E$2010,'Population ratios'!$B$7:$B$2010,'Ratio mapping'!AA$5,'Population ratios'!$C$7:$C$2010,'Ratio mapping'!$A104)/SUMIFS('Population ratios'!$E$7:$E$2010,'Population ratios'!$C$7:$C$2010,'Ratio mapping'!$A104)</f>
        <v>0</v>
      </c>
      <c r="AB104" s="69">
        <f>SUMIFS('Population ratios'!$E$7:$E$2010,'Population ratios'!$B$7:$B$2010,'Ratio mapping'!AB$5,'Population ratios'!$C$7:$C$2010,'Ratio mapping'!$A104)/SUMIFS('Population ratios'!$E$7:$E$2010,'Population ratios'!$C$7:$C$2010,'Ratio mapping'!$A104)</f>
        <v>0</v>
      </c>
      <c r="AC104" s="69">
        <f>SUMIFS('Population ratios'!$E$7:$E$2010,'Population ratios'!$B$7:$B$2010,'Ratio mapping'!AC$5,'Population ratios'!$C$7:$C$2010,'Ratio mapping'!$A104)/SUMIFS('Population ratios'!$E$7:$E$2010,'Population ratios'!$C$7:$C$2010,'Ratio mapping'!$A104)</f>
        <v>0</v>
      </c>
      <c r="AD104" s="69">
        <f>SUMIFS('Population ratios'!$E$7:$E$2010,'Population ratios'!$B$7:$B$2010,'Ratio mapping'!AD$5,'Population ratios'!$C$7:$C$2010,'Ratio mapping'!$A104)/SUMIFS('Population ratios'!$E$7:$E$2010,'Population ratios'!$C$7:$C$2010,'Ratio mapping'!$A104)</f>
        <v>0</v>
      </c>
      <c r="AE104" s="69">
        <f>SUMIFS('Population ratios'!$E$7:$E$2010,'Population ratios'!$B$7:$B$2010,'Ratio mapping'!AE$5,'Population ratios'!$C$7:$C$2010,'Ratio mapping'!$A104)/SUMIFS('Population ratios'!$E$7:$E$2010,'Population ratios'!$C$7:$C$2010,'Ratio mapping'!$A104)</f>
        <v>0</v>
      </c>
    </row>
    <row r="105" spans="1:31" x14ac:dyDescent="0.25">
      <c r="A105" s="69" t="s">
        <v>2075</v>
      </c>
      <c r="B105" s="69">
        <f>SUMIFS('Population ratios'!$E$7:$E$2010,'Population ratios'!$B$7:$B$2010,'Ratio mapping'!B$5,'Population ratios'!$C$7:$C$2010,'Ratio mapping'!$A105)/SUMIFS('Population ratios'!$E$7:$E$2010,'Population ratios'!$C$7:$C$2010,'Ratio mapping'!$A105)</f>
        <v>0</v>
      </c>
      <c r="C105" s="69">
        <f>SUMIFS('Population ratios'!$E$7:$E$2010,'Population ratios'!$B$7:$B$2010,'Ratio mapping'!C$5,'Population ratios'!$C$7:$C$2010,'Ratio mapping'!$A105)/SUMIFS('Population ratios'!$E$7:$E$2010,'Population ratios'!$C$7:$C$2010,'Ratio mapping'!$A105)</f>
        <v>0</v>
      </c>
      <c r="D105" s="69">
        <f>SUMIFS('Population ratios'!$E$7:$E$2010,'Population ratios'!$B$7:$B$2010,'Ratio mapping'!D$5,'Population ratios'!$C$7:$C$2010,'Ratio mapping'!$A105)/SUMIFS('Population ratios'!$E$7:$E$2010,'Population ratios'!$C$7:$C$2010,'Ratio mapping'!$A105)</f>
        <v>0</v>
      </c>
      <c r="E105" s="69">
        <f>SUMIFS('Population ratios'!$E$7:$E$2010,'Population ratios'!$B$7:$B$2010,'Ratio mapping'!E$5,'Population ratios'!$C$7:$C$2010,'Ratio mapping'!$A105)/SUMIFS('Population ratios'!$E$7:$E$2010,'Population ratios'!$C$7:$C$2010,'Ratio mapping'!$A105)</f>
        <v>0</v>
      </c>
      <c r="F105" s="69">
        <f>SUMIFS('Population ratios'!$E$7:$E$2010,'Population ratios'!$B$7:$B$2010,'Ratio mapping'!F$5,'Population ratios'!$C$7:$C$2010,'Ratio mapping'!$A105)/SUMIFS('Population ratios'!$E$7:$E$2010,'Population ratios'!$C$7:$C$2010,'Ratio mapping'!$A105)</f>
        <v>0</v>
      </c>
      <c r="G105" s="69">
        <f>SUMIFS('Population ratios'!$E$7:$E$2010,'Population ratios'!$B$7:$B$2010,'Ratio mapping'!G$5,'Population ratios'!$C$7:$C$2010,'Ratio mapping'!$A105)/SUMIFS('Population ratios'!$E$7:$E$2010,'Population ratios'!$C$7:$C$2010,'Ratio mapping'!$A105)</f>
        <v>0</v>
      </c>
      <c r="H105" s="69">
        <f>SUMIFS('Population ratios'!$E$7:$E$2010,'Population ratios'!$B$7:$B$2010,'Ratio mapping'!H$5,'Population ratios'!$C$7:$C$2010,'Ratio mapping'!$A105)/SUMIFS('Population ratios'!$E$7:$E$2010,'Population ratios'!$C$7:$C$2010,'Ratio mapping'!$A105)</f>
        <v>0</v>
      </c>
      <c r="I105" s="69">
        <f>SUMIFS('Population ratios'!$E$7:$E$2010,'Population ratios'!$B$7:$B$2010,'Ratio mapping'!I$5,'Population ratios'!$C$7:$C$2010,'Ratio mapping'!$A105)/SUMIFS('Population ratios'!$E$7:$E$2010,'Population ratios'!$C$7:$C$2010,'Ratio mapping'!$A105)</f>
        <v>0</v>
      </c>
      <c r="J105" s="69">
        <f>SUMIFS('Population ratios'!$E$7:$E$2010,'Population ratios'!$B$7:$B$2010,'Ratio mapping'!J$5,'Population ratios'!$C$7:$C$2010,'Ratio mapping'!$A105)/SUMIFS('Population ratios'!$E$7:$E$2010,'Population ratios'!$C$7:$C$2010,'Ratio mapping'!$A105)</f>
        <v>0</v>
      </c>
      <c r="K105" s="69">
        <f>SUMIFS('Population ratios'!$E$7:$E$2010,'Population ratios'!$B$7:$B$2010,'Ratio mapping'!K$5,'Population ratios'!$C$7:$C$2010,'Ratio mapping'!$A105)/SUMIFS('Population ratios'!$E$7:$E$2010,'Population ratios'!$C$7:$C$2010,'Ratio mapping'!$A105)</f>
        <v>0</v>
      </c>
      <c r="L105" s="69">
        <f>SUMIFS('Population ratios'!$E$7:$E$2010,'Population ratios'!$B$7:$B$2010,'Ratio mapping'!L$5,'Population ratios'!$C$7:$C$2010,'Ratio mapping'!$A105)/SUMIFS('Population ratios'!$E$7:$E$2010,'Population ratios'!$C$7:$C$2010,'Ratio mapping'!$A105)</f>
        <v>0</v>
      </c>
      <c r="M105" s="69">
        <f>SUMIFS('Population ratios'!$E$7:$E$2010,'Population ratios'!$B$7:$B$2010,'Ratio mapping'!M$5,'Population ratios'!$C$7:$C$2010,'Ratio mapping'!$A105)/SUMIFS('Population ratios'!$E$7:$E$2010,'Population ratios'!$C$7:$C$2010,'Ratio mapping'!$A105)</f>
        <v>0</v>
      </c>
      <c r="N105" s="69">
        <f>SUMIFS('Population ratios'!$E$7:$E$2010,'Population ratios'!$B$7:$B$2010,'Ratio mapping'!N$5,'Population ratios'!$C$7:$C$2010,'Ratio mapping'!$A105)/SUMIFS('Population ratios'!$E$7:$E$2010,'Population ratios'!$C$7:$C$2010,'Ratio mapping'!$A105)</f>
        <v>0</v>
      </c>
      <c r="O105" s="69">
        <f>SUMIFS('Population ratios'!$E$7:$E$2010,'Population ratios'!$B$7:$B$2010,'Ratio mapping'!O$5,'Population ratios'!$C$7:$C$2010,'Ratio mapping'!$A105)/SUMIFS('Population ratios'!$E$7:$E$2010,'Population ratios'!$C$7:$C$2010,'Ratio mapping'!$A105)</f>
        <v>0</v>
      </c>
      <c r="P105" s="69">
        <f>SUMIFS('Population ratios'!$E$7:$E$2010,'Population ratios'!$B$7:$B$2010,'Ratio mapping'!P$5,'Population ratios'!$C$7:$C$2010,'Ratio mapping'!$A105)/SUMIFS('Population ratios'!$E$7:$E$2010,'Population ratios'!$C$7:$C$2010,'Ratio mapping'!$A105)</f>
        <v>0</v>
      </c>
      <c r="Q105" s="69">
        <f>SUMIFS('Population ratios'!$E$7:$E$2010,'Population ratios'!$B$7:$B$2010,'Ratio mapping'!Q$5,'Population ratios'!$C$7:$C$2010,'Ratio mapping'!$A105)/SUMIFS('Population ratios'!$E$7:$E$2010,'Population ratios'!$C$7:$C$2010,'Ratio mapping'!$A105)</f>
        <v>0</v>
      </c>
      <c r="R105" s="69">
        <f>SUMIFS('Population ratios'!$E$7:$E$2010,'Population ratios'!$B$7:$B$2010,'Ratio mapping'!R$5,'Population ratios'!$C$7:$C$2010,'Ratio mapping'!$A105)/SUMIFS('Population ratios'!$E$7:$E$2010,'Population ratios'!$C$7:$C$2010,'Ratio mapping'!$A105)</f>
        <v>0</v>
      </c>
      <c r="S105" s="69">
        <f>SUMIFS('Population ratios'!$E$7:$E$2010,'Population ratios'!$B$7:$B$2010,'Ratio mapping'!S$5,'Population ratios'!$C$7:$C$2010,'Ratio mapping'!$A105)/SUMIFS('Population ratios'!$E$7:$E$2010,'Population ratios'!$C$7:$C$2010,'Ratio mapping'!$A105)</f>
        <v>0</v>
      </c>
      <c r="T105" s="69">
        <f>SUMIFS('Population ratios'!$E$7:$E$2010,'Population ratios'!$B$7:$B$2010,'Ratio mapping'!T$5,'Population ratios'!$C$7:$C$2010,'Ratio mapping'!$A105)/SUMIFS('Population ratios'!$E$7:$E$2010,'Population ratios'!$C$7:$C$2010,'Ratio mapping'!$A105)</f>
        <v>0</v>
      </c>
      <c r="U105" s="69">
        <f>SUMIFS('Population ratios'!$E$7:$E$2010,'Population ratios'!$B$7:$B$2010,'Ratio mapping'!U$5,'Population ratios'!$C$7:$C$2010,'Ratio mapping'!$A105)/SUMIFS('Population ratios'!$E$7:$E$2010,'Population ratios'!$C$7:$C$2010,'Ratio mapping'!$A105)</f>
        <v>0</v>
      </c>
      <c r="V105" s="69">
        <f>SUMIFS('Population ratios'!$E$7:$E$2010,'Population ratios'!$B$7:$B$2010,'Ratio mapping'!V$5,'Population ratios'!$C$7:$C$2010,'Ratio mapping'!$A105)/SUMIFS('Population ratios'!$E$7:$E$2010,'Population ratios'!$C$7:$C$2010,'Ratio mapping'!$A105)</f>
        <v>0</v>
      </c>
      <c r="W105" s="69">
        <f>SUMIFS('Population ratios'!$E$7:$E$2010,'Population ratios'!$B$7:$B$2010,'Ratio mapping'!W$5,'Population ratios'!$C$7:$C$2010,'Ratio mapping'!$A105)/SUMIFS('Population ratios'!$E$7:$E$2010,'Population ratios'!$C$7:$C$2010,'Ratio mapping'!$A105)</f>
        <v>0</v>
      </c>
      <c r="X105" s="69">
        <f>SUMIFS('Population ratios'!$E$7:$E$2010,'Population ratios'!$B$7:$B$2010,'Ratio mapping'!X$5,'Population ratios'!$C$7:$C$2010,'Ratio mapping'!$A105)/SUMIFS('Population ratios'!$E$7:$E$2010,'Population ratios'!$C$7:$C$2010,'Ratio mapping'!$A105)</f>
        <v>0</v>
      </c>
      <c r="Y105" s="69">
        <f>SUMIFS('Population ratios'!$E$7:$E$2010,'Population ratios'!$B$7:$B$2010,'Ratio mapping'!Y$5,'Population ratios'!$C$7:$C$2010,'Ratio mapping'!$A105)/SUMIFS('Population ratios'!$E$7:$E$2010,'Population ratios'!$C$7:$C$2010,'Ratio mapping'!$A105)</f>
        <v>1</v>
      </c>
      <c r="Z105" s="69">
        <f>SUMIFS('Population ratios'!$E$7:$E$2010,'Population ratios'!$B$7:$B$2010,'Ratio mapping'!Z$5,'Population ratios'!$C$7:$C$2010,'Ratio mapping'!$A105)/SUMIFS('Population ratios'!$E$7:$E$2010,'Population ratios'!$C$7:$C$2010,'Ratio mapping'!$A105)</f>
        <v>0</v>
      </c>
      <c r="AA105" s="69">
        <f>SUMIFS('Population ratios'!$E$7:$E$2010,'Population ratios'!$B$7:$B$2010,'Ratio mapping'!AA$5,'Population ratios'!$C$7:$C$2010,'Ratio mapping'!$A105)/SUMIFS('Population ratios'!$E$7:$E$2010,'Population ratios'!$C$7:$C$2010,'Ratio mapping'!$A105)</f>
        <v>0</v>
      </c>
      <c r="AB105" s="69">
        <f>SUMIFS('Population ratios'!$E$7:$E$2010,'Population ratios'!$B$7:$B$2010,'Ratio mapping'!AB$5,'Population ratios'!$C$7:$C$2010,'Ratio mapping'!$A105)/SUMIFS('Population ratios'!$E$7:$E$2010,'Population ratios'!$C$7:$C$2010,'Ratio mapping'!$A105)</f>
        <v>0</v>
      </c>
      <c r="AC105" s="69">
        <f>SUMIFS('Population ratios'!$E$7:$E$2010,'Population ratios'!$B$7:$B$2010,'Ratio mapping'!AC$5,'Population ratios'!$C$7:$C$2010,'Ratio mapping'!$A105)/SUMIFS('Population ratios'!$E$7:$E$2010,'Population ratios'!$C$7:$C$2010,'Ratio mapping'!$A105)</f>
        <v>0</v>
      </c>
      <c r="AD105" s="69">
        <f>SUMIFS('Population ratios'!$E$7:$E$2010,'Population ratios'!$B$7:$B$2010,'Ratio mapping'!AD$5,'Population ratios'!$C$7:$C$2010,'Ratio mapping'!$A105)/SUMIFS('Population ratios'!$E$7:$E$2010,'Population ratios'!$C$7:$C$2010,'Ratio mapping'!$A105)</f>
        <v>0</v>
      </c>
      <c r="AE105" s="69">
        <f>SUMIFS('Population ratios'!$E$7:$E$2010,'Population ratios'!$B$7:$B$2010,'Ratio mapping'!AE$5,'Population ratios'!$C$7:$C$2010,'Ratio mapping'!$A105)/SUMIFS('Population ratios'!$E$7:$E$2010,'Population ratios'!$C$7:$C$2010,'Ratio mapping'!$A105)</f>
        <v>0</v>
      </c>
    </row>
    <row r="106" spans="1:31" x14ac:dyDescent="0.25">
      <c r="A106" s="69" t="s">
        <v>2096</v>
      </c>
      <c r="B106" s="69">
        <f>SUMIFS('Population ratios'!$E$7:$E$2010,'Population ratios'!$B$7:$B$2010,'Ratio mapping'!B$5,'Population ratios'!$C$7:$C$2010,'Ratio mapping'!$A106)/SUMIFS('Population ratios'!$E$7:$E$2010,'Population ratios'!$C$7:$C$2010,'Ratio mapping'!$A106)</f>
        <v>0</v>
      </c>
      <c r="C106" s="69">
        <f>SUMIFS('Population ratios'!$E$7:$E$2010,'Population ratios'!$B$7:$B$2010,'Ratio mapping'!C$5,'Population ratios'!$C$7:$C$2010,'Ratio mapping'!$A106)/SUMIFS('Population ratios'!$E$7:$E$2010,'Population ratios'!$C$7:$C$2010,'Ratio mapping'!$A106)</f>
        <v>0</v>
      </c>
      <c r="D106" s="69">
        <f>SUMIFS('Population ratios'!$E$7:$E$2010,'Population ratios'!$B$7:$B$2010,'Ratio mapping'!D$5,'Population ratios'!$C$7:$C$2010,'Ratio mapping'!$A106)/SUMIFS('Population ratios'!$E$7:$E$2010,'Population ratios'!$C$7:$C$2010,'Ratio mapping'!$A106)</f>
        <v>0</v>
      </c>
      <c r="E106" s="69">
        <f>SUMIFS('Population ratios'!$E$7:$E$2010,'Population ratios'!$B$7:$B$2010,'Ratio mapping'!E$5,'Population ratios'!$C$7:$C$2010,'Ratio mapping'!$A106)/SUMIFS('Population ratios'!$E$7:$E$2010,'Population ratios'!$C$7:$C$2010,'Ratio mapping'!$A106)</f>
        <v>0</v>
      </c>
      <c r="F106" s="69">
        <f>SUMIFS('Population ratios'!$E$7:$E$2010,'Population ratios'!$B$7:$B$2010,'Ratio mapping'!F$5,'Population ratios'!$C$7:$C$2010,'Ratio mapping'!$A106)/SUMIFS('Population ratios'!$E$7:$E$2010,'Population ratios'!$C$7:$C$2010,'Ratio mapping'!$A106)</f>
        <v>0</v>
      </c>
      <c r="G106" s="69">
        <f>SUMIFS('Population ratios'!$E$7:$E$2010,'Population ratios'!$B$7:$B$2010,'Ratio mapping'!G$5,'Population ratios'!$C$7:$C$2010,'Ratio mapping'!$A106)/SUMIFS('Population ratios'!$E$7:$E$2010,'Population ratios'!$C$7:$C$2010,'Ratio mapping'!$A106)</f>
        <v>0</v>
      </c>
      <c r="H106" s="69">
        <f>SUMIFS('Population ratios'!$E$7:$E$2010,'Population ratios'!$B$7:$B$2010,'Ratio mapping'!H$5,'Population ratios'!$C$7:$C$2010,'Ratio mapping'!$A106)/SUMIFS('Population ratios'!$E$7:$E$2010,'Population ratios'!$C$7:$C$2010,'Ratio mapping'!$A106)</f>
        <v>0</v>
      </c>
      <c r="I106" s="69">
        <f>SUMIFS('Population ratios'!$E$7:$E$2010,'Population ratios'!$B$7:$B$2010,'Ratio mapping'!I$5,'Population ratios'!$C$7:$C$2010,'Ratio mapping'!$A106)/SUMIFS('Population ratios'!$E$7:$E$2010,'Population ratios'!$C$7:$C$2010,'Ratio mapping'!$A106)</f>
        <v>0</v>
      </c>
      <c r="J106" s="69">
        <f>SUMIFS('Population ratios'!$E$7:$E$2010,'Population ratios'!$B$7:$B$2010,'Ratio mapping'!J$5,'Population ratios'!$C$7:$C$2010,'Ratio mapping'!$A106)/SUMIFS('Population ratios'!$E$7:$E$2010,'Population ratios'!$C$7:$C$2010,'Ratio mapping'!$A106)</f>
        <v>0</v>
      </c>
      <c r="K106" s="69">
        <f>SUMIFS('Population ratios'!$E$7:$E$2010,'Population ratios'!$B$7:$B$2010,'Ratio mapping'!K$5,'Population ratios'!$C$7:$C$2010,'Ratio mapping'!$A106)/SUMIFS('Population ratios'!$E$7:$E$2010,'Population ratios'!$C$7:$C$2010,'Ratio mapping'!$A106)</f>
        <v>0</v>
      </c>
      <c r="L106" s="69">
        <f>SUMIFS('Population ratios'!$E$7:$E$2010,'Population ratios'!$B$7:$B$2010,'Ratio mapping'!L$5,'Population ratios'!$C$7:$C$2010,'Ratio mapping'!$A106)/SUMIFS('Population ratios'!$E$7:$E$2010,'Population ratios'!$C$7:$C$2010,'Ratio mapping'!$A106)</f>
        <v>0</v>
      </c>
      <c r="M106" s="69">
        <f>SUMIFS('Population ratios'!$E$7:$E$2010,'Population ratios'!$B$7:$B$2010,'Ratio mapping'!M$5,'Population ratios'!$C$7:$C$2010,'Ratio mapping'!$A106)/SUMIFS('Population ratios'!$E$7:$E$2010,'Population ratios'!$C$7:$C$2010,'Ratio mapping'!$A106)</f>
        <v>0</v>
      </c>
      <c r="N106" s="69">
        <f>SUMIFS('Population ratios'!$E$7:$E$2010,'Population ratios'!$B$7:$B$2010,'Ratio mapping'!N$5,'Population ratios'!$C$7:$C$2010,'Ratio mapping'!$A106)/SUMIFS('Population ratios'!$E$7:$E$2010,'Population ratios'!$C$7:$C$2010,'Ratio mapping'!$A106)</f>
        <v>0.50251349841742687</v>
      </c>
      <c r="O106" s="69">
        <f>SUMIFS('Population ratios'!$E$7:$E$2010,'Population ratios'!$B$7:$B$2010,'Ratio mapping'!O$5,'Population ratios'!$C$7:$C$2010,'Ratio mapping'!$A106)/SUMIFS('Population ratios'!$E$7:$E$2010,'Population ratios'!$C$7:$C$2010,'Ratio mapping'!$A106)</f>
        <v>0.49748650158257307</v>
      </c>
      <c r="P106" s="69">
        <f>SUMIFS('Population ratios'!$E$7:$E$2010,'Population ratios'!$B$7:$B$2010,'Ratio mapping'!P$5,'Population ratios'!$C$7:$C$2010,'Ratio mapping'!$A106)/SUMIFS('Population ratios'!$E$7:$E$2010,'Population ratios'!$C$7:$C$2010,'Ratio mapping'!$A106)</f>
        <v>0</v>
      </c>
      <c r="Q106" s="69">
        <f>SUMIFS('Population ratios'!$E$7:$E$2010,'Population ratios'!$B$7:$B$2010,'Ratio mapping'!Q$5,'Population ratios'!$C$7:$C$2010,'Ratio mapping'!$A106)/SUMIFS('Population ratios'!$E$7:$E$2010,'Population ratios'!$C$7:$C$2010,'Ratio mapping'!$A106)</f>
        <v>0</v>
      </c>
      <c r="R106" s="69">
        <f>SUMIFS('Population ratios'!$E$7:$E$2010,'Population ratios'!$B$7:$B$2010,'Ratio mapping'!R$5,'Population ratios'!$C$7:$C$2010,'Ratio mapping'!$A106)/SUMIFS('Population ratios'!$E$7:$E$2010,'Population ratios'!$C$7:$C$2010,'Ratio mapping'!$A106)</f>
        <v>0</v>
      </c>
      <c r="S106" s="69">
        <f>SUMIFS('Population ratios'!$E$7:$E$2010,'Population ratios'!$B$7:$B$2010,'Ratio mapping'!S$5,'Population ratios'!$C$7:$C$2010,'Ratio mapping'!$A106)/SUMIFS('Population ratios'!$E$7:$E$2010,'Population ratios'!$C$7:$C$2010,'Ratio mapping'!$A106)</f>
        <v>0</v>
      </c>
      <c r="T106" s="69">
        <f>SUMIFS('Population ratios'!$E$7:$E$2010,'Population ratios'!$B$7:$B$2010,'Ratio mapping'!T$5,'Population ratios'!$C$7:$C$2010,'Ratio mapping'!$A106)/SUMIFS('Population ratios'!$E$7:$E$2010,'Population ratios'!$C$7:$C$2010,'Ratio mapping'!$A106)</f>
        <v>0</v>
      </c>
      <c r="U106" s="69">
        <f>SUMIFS('Population ratios'!$E$7:$E$2010,'Population ratios'!$B$7:$B$2010,'Ratio mapping'!U$5,'Population ratios'!$C$7:$C$2010,'Ratio mapping'!$A106)/SUMIFS('Population ratios'!$E$7:$E$2010,'Population ratios'!$C$7:$C$2010,'Ratio mapping'!$A106)</f>
        <v>0</v>
      </c>
      <c r="V106" s="69">
        <f>SUMIFS('Population ratios'!$E$7:$E$2010,'Population ratios'!$B$7:$B$2010,'Ratio mapping'!V$5,'Population ratios'!$C$7:$C$2010,'Ratio mapping'!$A106)/SUMIFS('Population ratios'!$E$7:$E$2010,'Population ratios'!$C$7:$C$2010,'Ratio mapping'!$A106)</f>
        <v>0</v>
      </c>
      <c r="W106" s="69">
        <f>SUMIFS('Population ratios'!$E$7:$E$2010,'Population ratios'!$B$7:$B$2010,'Ratio mapping'!W$5,'Population ratios'!$C$7:$C$2010,'Ratio mapping'!$A106)/SUMIFS('Population ratios'!$E$7:$E$2010,'Population ratios'!$C$7:$C$2010,'Ratio mapping'!$A106)</f>
        <v>0</v>
      </c>
      <c r="X106" s="69">
        <f>SUMIFS('Population ratios'!$E$7:$E$2010,'Population ratios'!$B$7:$B$2010,'Ratio mapping'!X$5,'Population ratios'!$C$7:$C$2010,'Ratio mapping'!$A106)/SUMIFS('Population ratios'!$E$7:$E$2010,'Population ratios'!$C$7:$C$2010,'Ratio mapping'!$A106)</f>
        <v>0</v>
      </c>
      <c r="Y106" s="69">
        <f>SUMIFS('Population ratios'!$E$7:$E$2010,'Population ratios'!$B$7:$B$2010,'Ratio mapping'!Y$5,'Population ratios'!$C$7:$C$2010,'Ratio mapping'!$A106)/SUMIFS('Population ratios'!$E$7:$E$2010,'Population ratios'!$C$7:$C$2010,'Ratio mapping'!$A106)</f>
        <v>0</v>
      </c>
      <c r="Z106" s="69">
        <f>SUMIFS('Population ratios'!$E$7:$E$2010,'Population ratios'!$B$7:$B$2010,'Ratio mapping'!Z$5,'Population ratios'!$C$7:$C$2010,'Ratio mapping'!$A106)/SUMIFS('Population ratios'!$E$7:$E$2010,'Population ratios'!$C$7:$C$2010,'Ratio mapping'!$A106)</f>
        <v>0</v>
      </c>
      <c r="AA106" s="69">
        <f>SUMIFS('Population ratios'!$E$7:$E$2010,'Population ratios'!$B$7:$B$2010,'Ratio mapping'!AA$5,'Population ratios'!$C$7:$C$2010,'Ratio mapping'!$A106)/SUMIFS('Population ratios'!$E$7:$E$2010,'Population ratios'!$C$7:$C$2010,'Ratio mapping'!$A106)</f>
        <v>0</v>
      </c>
      <c r="AB106" s="69">
        <f>SUMIFS('Population ratios'!$E$7:$E$2010,'Population ratios'!$B$7:$B$2010,'Ratio mapping'!AB$5,'Population ratios'!$C$7:$C$2010,'Ratio mapping'!$A106)/SUMIFS('Population ratios'!$E$7:$E$2010,'Population ratios'!$C$7:$C$2010,'Ratio mapping'!$A106)</f>
        <v>0</v>
      </c>
      <c r="AC106" s="69">
        <f>SUMIFS('Population ratios'!$E$7:$E$2010,'Population ratios'!$B$7:$B$2010,'Ratio mapping'!AC$5,'Population ratios'!$C$7:$C$2010,'Ratio mapping'!$A106)/SUMIFS('Population ratios'!$E$7:$E$2010,'Population ratios'!$C$7:$C$2010,'Ratio mapping'!$A106)</f>
        <v>0</v>
      </c>
      <c r="AD106" s="69">
        <f>SUMIFS('Population ratios'!$E$7:$E$2010,'Population ratios'!$B$7:$B$2010,'Ratio mapping'!AD$5,'Population ratios'!$C$7:$C$2010,'Ratio mapping'!$A106)/SUMIFS('Population ratios'!$E$7:$E$2010,'Population ratios'!$C$7:$C$2010,'Ratio mapping'!$A106)</f>
        <v>0</v>
      </c>
      <c r="AE106" s="69">
        <f>SUMIFS('Population ratios'!$E$7:$E$2010,'Population ratios'!$B$7:$B$2010,'Ratio mapping'!AE$5,'Population ratios'!$C$7:$C$2010,'Ratio mapping'!$A106)/SUMIFS('Population ratios'!$E$7:$E$2010,'Population ratios'!$C$7:$C$2010,'Ratio mapping'!$A106)</f>
        <v>0</v>
      </c>
    </row>
    <row r="107" spans="1:31" x14ac:dyDescent="0.25">
      <c r="A107" s="69" t="s">
        <v>2077</v>
      </c>
      <c r="B107" s="69">
        <f>SUMIFS('Population ratios'!$E$7:$E$2010,'Population ratios'!$B$7:$B$2010,'Ratio mapping'!B$5,'Population ratios'!$C$7:$C$2010,'Ratio mapping'!$A107)/SUMIFS('Population ratios'!$E$7:$E$2010,'Population ratios'!$C$7:$C$2010,'Ratio mapping'!$A107)</f>
        <v>0</v>
      </c>
      <c r="C107" s="69">
        <f>SUMIFS('Population ratios'!$E$7:$E$2010,'Population ratios'!$B$7:$B$2010,'Ratio mapping'!C$5,'Population ratios'!$C$7:$C$2010,'Ratio mapping'!$A107)/SUMIFS('Population ratios'!$E$7:$E$2010,'Population ratios'!$C$7:$C$2010,'Ratio mapping'!$A107)</f>
        <v>0</v>
      </c>
      <c r="D107" s="69">
        <f>SUMIFS('Population ratios'!$E$7:$E$2010,'Population ratios'!$B$7:$B$2010,'Ratio mapping'!D$5,'Population ratios'!$C$7:$C$2010,'Ratio mapping'!$A107)/SUMIFS('Population ratios'!$E$7:$E$2010,'Population ratios'!$C$7:$C$2010,'Ratio mapping'!$A107)</f>
        <v>0</v>
      </c>
      <c r="E107" s="69">
        <f>SUMIFS('Population ratios'!$E$7:$E$2010,'Population ratios'!$B$7:$B$2010,'Ratio mapping'!E$5,'Population ratios'!$C$7:$C$2010,'Ratio mapping'!$A107)/SUMIFS('Population ratios'!$E$7:$E$2010,'Population ratios'!$C$7:$C$2010,'Ratio mapping'!$A107)</f>
        <v>0</v>
      </c>
      <c r="F107" s="69">
        <f>SUMIFS('Population ratios'!$E$7:$E$2010,'Population ratios'!$B$7:$B$2010,'Ratio mapping'!F$5,'Population ratios'!$C$7:$C$2010,'Ratio mapping'!$A107)/SUMIFS('Population ratios'!$E$7:$E$2010,'Population ratios'!$C$7:$C$2010,'Ratio mapping'!$A107)</f>
        <v>0</v>
      </c>
      <c r="G107" s="69">
        <f>SUMIFS('Population ratios'!$E$7:$E$2010,'Population ratios'!$B$7:$B$2010,'Ratio mapping'!G$5,'Population ratios'!$C$7:$C$2010,'Ratio mapping'!$A107)/SUMIFS('Population ratios'!$E$7:$E$2010,'Population ratios'!$C$7:$C$2010,'Ratio mapping'!$A107)</f>
        <v>0</v>
      </c>
      <c r="H107" s="69">
        <f>SUMIFS('Population ratios'!$E$7:$E$2010,'Population ratios'!$B$7:$B$2010,'Ratio mapping'!H$5,'Population ratios'!$C$7:$C$2010,'Ratio mapping'!$A107)/SUMIFS('Population ratios'!$E$7:$E$2010,'Population ratios'!$C$7:$C$2010,'Ratio mapping'!$A107)</f>
        <v>0</v>
      </c>
      <c r="I107" s="69">
        <f>SUMIFS('Population ratios'!$E$7:$E$2010,'Population ratios'!$B$7:$B$2010,'Ratio mapping'!I$5,'Population ratios'!$C$7:$C$2010,'Ratio mapping'!$A107)/SUMIFS('Population ratios'!$E$7:$E$2010,'Population ratios'!$C$7:$C$2010,'Ratio mapping'!$A107)</f>
        <v>0</v>
      </c>
      <c r="J107" s="69">
        <f>SUMIFS('Population ratios'!$E$7:$E$2010,'Population ratios'!$B$7:$B$2010,'Ratio mapping'!J$5,'Population ratios'!$C$7:$C$2010,'Ratio mapping'!$A107)/SUMIFS('Population ratios'!$E$7:$E$2010,'Population ratios'!$C$7:$C$2010,'Ratio mapping'!$A107)</f>
        <v>0</v>
      </c>
      <c r="K107" s="69">
        <f>SUMIFS('Population ratios'!$E$7:$E$2010,'Population ratios'!$B$7:$B$2010,'Ratio mapping'!K$5,'Population ratios'!$C$7:$C$2010,'Ratio mapping'!$A107)/SUMIFS('Population ratios'!$E$7:$E$2010,'Population ratios'!$C$7:$C$2010,'Ratio mapping'!$A107)</f>
        <v>0</v>
      </c>
      <c r="L107" s="69">
        <f>SUMIFS('Population ratios'!$E$7:$E$2010,'Population ratios'!$B$7:$B$2010,'Ratio mapping'!L$5,'Population ratios'!$C$7:$C$2010,'Ratio mapping'!$A107)/SUMIFS('Population ratios'!$E$7:$E$2010,'Population ratios'!$C$7:$C$2010,'Ratio mapping'!$A107)</f>
        <v>0</v>
      </c>
      <c r="M107" s="69">
        <f>SUMIFS('Population ratios'!$E$7:$E$2010,'Population ratios'!$B$7:$B$2010,'Ratio mapping'!M$5,'Population ratios'!$C$7:$C$2010,'Ratio mapping'!$A107)/SUMIFS('Population ratios'!$E$7:$E$2010,'Population ratios'!$C$7:$C$2010,'Ratio mapping'!$A107)</f>
        <v>0</v>
      </c>
      <c r="N107" s="69">
        <f>SUMIFS('Population ratios'!$E$7:$E$2010,'Population ratios'!$B$7:$B$2010,'Ratio mapping'!N$5,'Population ratios'!$C$7:$C$2010,'Ratio mapping'!$A107)/SUMIFS('Population ratios'!$E$7:$E$2010,'Population ratios'!$C$7:$C$2010,'Ratio mapping'!$A107)</f>
        <v>0</v>
      </c>
      <c r="O107" s="69">
        <f>SUMIFS('Population ratios'!$E$7:$E$2010,'Population ratios'!$B$7:$B$2010,'Ratio mapping'!O$5,'Population ratios'!$C$7:$C$2010,'Ratio mapping'!$A107)/SUMIFS('Population ratios'!$E$7:$E$2010,'Population ratios'!$C$7:$C$2010,'Ratio mapping'!$A107)</f>
        <v>0</v>
      </c>
      <c r="P107" s="69">
        <f>SUMIFS('Population ratios'!$E$7:$E$2010,'Population ratios'!$B$7:$B$2010,'Ratio mapping'!P$5,'Population ratios'!$C$7:$C$2010,'Ratio mapping'!$A107)/SUMIFS('Population ratios'!$E$7:$E$2010,'Population ratios'!$C$7:$C$2010,'Ratio mapping'!$A107)</f>
        <v>0</v>
      </c>
      <c r="Q107" s="69">
        <f>SUMIFS('Population ratios'!$E$7:$E$2010,'Population ratios'!$B$7:$B$2010,'Ratio mapping'!Q$5,'Population ratios'!$C$7:$C$2010,'Ratio mapping'!$A107)/SUMIFS('Population ratios'!$E$7:$E$2010,'Population ratios'!$C$7:$C$2010,'Ratio mapping'!$A107)</f>
        <v>0</v>
      </c>
      <c r="R107" s="69">
        <f>SUMIFS('Population ratios'!$E$7:$E$2010,'Population ratios'!$B$7:$B$2010,'Ratio mapping'!R$5,'Population ratios'!$C$7:$C$2010,'Ratio mapping'!$A107)/SUMIFS('Population ratios'!$E$7:$E$2010,'Population ratios'!$C$7:$C$2010,'Ratio mapping'!$A107)</f>
        <v>0</v>
      </c>
      <c r="S107" s="69">
        <f>SUMIFS('Population ratios'!$E$7:$E$2010,'Population ratios'!$B$7:$B$2010,'Ratio mapping'!S$5,'Population ratios'!$C$7:$C$2010,'Ratio mapping'!$A107)/SUMIFS('Population ratios'!$E$7:$E$2010,'Population ratios'!$C$7:$C$2010,'Ratio mapping'!$A107)</f>
        <v>0</v>
      </c>
      <c r="T107" s="69">
        <f>SUMIFS('Population ratios'!$E$7:$E$2010,'Population ratios'!$B$7:$B$2010,'Ratio mapping'!T$5,'Population ratios'!$C$7:$C$2010,'Ratio mapping'!$A107)/SUMIFS('Population ratios'!$E$7:$E$2010,'Population ratios'!$C$7:$C$2010,'Ratio mapping'!$A107)</f>
        <v>1</v>
      </c>
      <c r="U107" s="69">
        <f>SUMIFS('Population ratios'!$E$7:$E$2010,'Population ratios'!$B$7:$B$2010,'Ratio mapping'!U$5,'Population ratios'!$C$7:$C$2010,'Ratio mapping'!$A107)/SUMIFS('Population ratios'!$E$7:$E$2010,'Population ratios'!$C$7:$C$2010,'Ratio mapping'!$A107)</f>
        <v>0</v>
      </c>
      <c r="V107" s="69">
        <f>SUMIFS('Population ratios'!$E$7:$E$2010,'Population ratios'!$B$7:$B$2010,'Ratio mapping'!V$5,'Population ratios'!$C$7:$C$2010,'Ratio mapping'!$A107)/SUMIFS('Population ratios'!$E$7:$E$2010,'Population ratios'!$C$7:$C$2010,'Ratio mapping'!$A107)</f>
        <v>0</v>
      </c>
      <c r="W107" s="69">
        <f>SUMIFS('Population ratios'!$E$7:$E$2010,'Population ratios'!$B$7:$B$2010,'Ratio mapping'!W$5,'Population ratios'!$C$7:$C$2010,'Ratio mapping'!$A107)/SUMIFS('Population ratios'!$E$7:$E$2010,'Population ratios'!$C$7:$C$2010,'Ratio mapping'!$A107)</f>
        <v>0</v>
      </c>
      <c r="X107" s="69">
        <f>SUMIFS('Population ratios'!$E$7:$E$2010,'Population ratios'!$B$7:$B$2010,'Ratio mapping'!X$5,'Population ratios'!$C$7:$C$2010,'Ratio mapping'!$A107)/SUMIFS('Population ratios'!$E$7:$E$2010,'Population ratios'!$C$7:$C$2010,'Ratio mapping'!$A107)</f>
        <v>0</v>
      </c>
      <c r="Y107" s="69">
        <f>SUMIFS('Population ratios'!$E$7:$E$2010,'Population ratios'!$B$7:$B$2010,'Ratio mapping'!Y$5,'Population ratios'!$C$7:$C$2010,'Ratio mapping'!$A107)/SUMIFS('Population ratios'!$E$7:$E$2010,'Population ratios'!$C$7:$C$2010,'Ratio mapping'!$A107)</f>
        <v>0</v>
      </c>
      <c r="Z107" s="69">
        <f>SUMIFS('Population ratios'!$E$7:$E$2010,'Population ratios'!$B$7:$B$2010,'Ratio mapping'!Z$5,'Population ratios'!$C$7:$C$2010,'Ratio mapping'!$A107)/SUMIFS('Population ratios'!$E$7:$E$2010,'Population ratios'!$C$7:$C$2010,'Ratio mapping'!$A107)</f>
        <v>0</v>
      </c>
      <c r="AA107" s="69">
        <f>SUMIFS('Population ratios'!$E$7:$E$2010,'Population ratios'!$B$7:$B$2010,'Ratio mapping'!AA$5,'Population ratios'!$C$7:$C$2010,'Ratio mapping'!$A107)/SUMIFS('Population ratios'!$E$7:$E$2010,'Population ratios'!$C$7:$C$2010,'Ratio mapping'!$A107)</f>
        <v>0</v>
      </c>
      <c r="AB107" s="69">
        <f>SUMIFS('Population ratios'!$E$7:$E$2010,'Population ratios'!$B$7:$B$2010,'Ratio mapping'!AB$5,'Population ratios'!$C$7:$C$2010,'Ratio mapping'!$A107)/SUMIFS('Population ratios'!$E$7:$E$2010,'Population ratios'!$C$7:$C$2010,'Ratio mapping'!$A107)</f>
        <v>0</v>
      </c>
      <c r="AC107" s="69">
        <f>SUMIFS('Population ratios'!$E$7:$E$2010,'Population ratios'!$B$7:$B$2010,'Ratio mapping'!AC$5,'Population ratios'!$C$7:$C$2010,'Ratio mapping'!$A107)/SUMIFS('Population ratios'!$E$7:$E$2010,'Population ratios'!$C$7:$C$2010,'Ratio mapping'!$A107)</f>
        <v>0</v>
      </c>
      <c r="AD107" s="69">
        <f>SUMIFS('Population ratios'!$E$7:$E$2010,'Population ratios'!$B$7:$B$2010,'Ratio mapping'!AD$5,'Population ratios'!$C$7:$C$2010,'Ratio mapping'!$A107)/SUMIFS('Population ratios'!$E$7:$E$2010,'Population ratios'!$C$7:$C$2010,'Ratio mapping'!$A107)</f>
        <v>0</v>
      </c>
      <c r="AE107" s="69">
        <f>SUMIFS('Population ratios'!$E$7:$E$2010,'Population ratios'!$B$7:$B$2010,'Ratio mapping'!AE$5,'Population ratios'!$C$7:$C$2010,'Ratio mapping'!$A107)/SUMIFS('Population ratios'!$E$7:$E$2010,'Population ratios'!$C$7:$C$2010,'Ratio mapping'!$A107)</f>
        <v>0</v>
      </c>
    </row>
    <row r="108" spans="1:31" x14ac:dyDescent="0.25">
      <c r="A108" s="69" t="s">
        <v>2071</v>
      </c>
      <c r="B108" s="69">
        <f>SUMIFS('Population ratios'!$E$7:$E$2010,'Population ratios'!$B$7:$B$2010,'Ratio mapping'!B$5,'Population ratios'!$C$7:$C$2010,'Ratio mapping'!$A108)/SUMIFS('Population ratios'!$E$7:$E$2010,'Population ratios'!$C$7:$C$2010,'Ratio mapping'!$A108)</f>
        <v>0</v>
      </c>
      <c r="C108" s="69">
        <f>SUMIFS('Population ratios'!$E$7:$E$2010,'Population ratios'!$B$7:$B$2010,'Ratio mapping'!C$5,'Population ratios'!$C$7:$C$2010,'Ratio mapping'!$A108)/SUMIFS('Population ratios'!$E$7:$E$2010,'Population ratios'!$C$7:$C$2010,'Ratio mapping'!$A108)</f>
        <v>0</v>
      </c>
      <c r="D108" s="69">
        <f>SUMIFS('Population ratios'!$E$7:$E$2010,'Population ratios'!$B$7:$B$2010,'Ratio mapping'!D$5,'Population ratios'!$C$7:$C$2010,'Ratio mapping'!$A108)/SUMIFS('Population ratios'!$E$7:$E$2010,'Population ratios'!$C$7:$C$2010,'Ratio mapping'!$A108)</f>
        <v>0</v>
      </c>
      <c r="E108" s="69">
        <f>SUMIFS('Population ratios'!$E$7:$E$2010,'Population ratios'!$B$7:$B$2010,'Ratio mapping'!E$5,'Population ratios'!$C$7:$C$2010,'Ratio mapping'!$A108)/SUMIFS('Population ratios'!$E$7:$E$2010,'Population ratios'!$C$7:$C$2010,'Ratio mapping'!$A108)</f>
        <v>0</v>
      </c>
      <c r="F108" s="69">
        <f>SUMIFS('Population ratios'!$E$7:$E$2010,'Population ratios'!$B$7:$B$2010,'Ratio mapping'!F$5,'Population ratios'!$C$7:$C$2010,'Ratio mapping'!$A108)/SUMIFS('Population ratios'!$E$7:$E$2010,'Population ratios'!$C$7:$C$2010,'Ratio mapping'!$A108)</f>
        <v>0</v>
      </c>
      <c r="G108" s="69">
        <f>SUMIFS('Population ratios'!$E$7:$E$2010,'Population ratios'!$B$7:$B$2010,'Ratio mapping'!G$5,'Population ratios'!$C$7:$C$2010,'Ratio mapping'!$A108)/SUMIFS('Population ratios'!$E$7:$E$2010,'Population ratios'!$C$7:$C$2010,'Ratio mapping'!$A108)</f>
        <v>0</v>
      </c>
      <c r="H108" s="69">
        <f>SUMIFS('Population ratios'!$E$7:$E$2010,'Population ratios'!$B$7:$B$2010,'Ratio mapping'!H$5,'Population ratios'!$C$7:$C$2010,'Ratio mapping'!$A108)/SUMIFS('Population ratios'!$E$7:$E$2010,'Population ratios'!$C$7:$C$2010,'Ratio mapping'!$A108)</f>
        <v>0</v>
      </c>
      <c r="I108" s="69">
        <f>SUMIFS('Population ratios'!$E$7:$E$2010,'Population ratios'!$B$7:$B$2010,'Ratio mapping'!I$5,'Population ratios'!$C$7:$C$2010,'Ratio mapping'!$A108)/SUMIFS('Population ratios'!$E$7:$E$2010,'Population ratios'!$C$7:$C$2010,'Ratio mapping'!$A108)</f>
        <v>0</v>
      </c>
      <c r="J108" s="69">
        <f>SUMIFS('Population ratios'!$E$7:$E$2010,'Population ratios'!$B$7:$B$2010,'Ratio mapping'!J$5,'Population ratios'!$C$7:$C$2010,'Ratio mapping'!$A108)/SUMIFS('Population ratios'!$E$7:$E$2010,'Population ratios'!$C$7:$C$2010,'Ratio mapping'!$A108)</f>
        <v>0</v>
      </c>
      <c r="K108" s="69">
        <f>SUMIFS('Population ratios'!$E$7:$E$2010,'Population ratios'!$B$7:$B$2010,'Ratio mapping'!K$5,'Population ratios'!$C$7:$C$2010,'Ratio mapping'!$A108)/SUMIFS('Population ratios'!$E$7:$E$2010,'Population ratios'!$C$7:$C$2010,'Ratio mapping'!$A108)</f>
        <v>1</v>
      </c>
      <c r="L108" s="69">
        <f>SUMIFS('Population ratios'!$E$7:$E$2010,'Population ratios'!$B$7:$B$2010,'Ratio mapping'!L$5,'Population ratios'!$C$7:$C$2010,'Ratio mapping'!$A108)/SUMIFS('Population ratios'!$E$7:$E$2010,'Population ratios'!$C$7:$C$2010,'Ratio mapping'!$A108)</f>
        <v>0</v>
      </c>
      <c r="M108" s="69">
        <f>SUMIFS('Population ratios'!$E$7:$E$2010,'Population ratios'!$B$7:$B$2010,'Ratio mapping'!M$5,'Population ratios'!$C$7:$C$2010,'Ratio mapping'!$A108)/SUMIFS('Population ratios'!$E$7:$E$2010,'Population ratios'!$C$7:$C$2010,'Ratio mapping'!$A108)</f>
        <v>0</v>
      </c>
      <c r="N108" s="69">
        <f>SUMIFS('Population ratios'!$E$7:$E$2010,'Population ratios'!$B$7:$B$2010,'Ratio mapping'!N$5,'Population ratios'!$C$7:$C$2010,'Ratio mapping'!$A108)/SUMIFS('Population ratios'!$E$7:$E$2010,'Population ratios'!$C$7:$C$2010,'Ratio mapping'!$A108)</f>
        <v>0</v>
      </c>
      <c r="O108" s="69">
        <f>SUMIFS('Population ratios'!$E$7:$E$2010,'Population ratios'!$B$7:$B$2010,'Ratio mapping'!O$5,'Population ratios'!$C$7:$C$2010,'Ratio mapping'!$A108)/SUMIFS('Population ratios'!$E$7:$E$2010,'Population ratios'!$C$7:$C$2010,'Ratio mapping'!$A108)</f>
        <v>0</v>
      </c>
      <c r="P108" s="69">
        <f>SUMIFS('Population ratios'!$E$7:$E$2010,'Population ratios'!$B$7:$B$2010,'Ratio mapping'!P$5,'Population ratios'!$C$7:$C$2010,'Ratio mapping'!$A108)/SUMIFS('Population ratios'!$E$7:$E$2010,'Population ratios'!$C$7:$C$2010,'Ratio mapping'!$A108)</f>
        <v>0</v>
      </c>
      <c r="Q108" s="69">
        <f>SUMIFS('Population ratios'!$E$7:$E$2010,'Population ratios'!$B$7:$B$2010,'Ratio mapping'!Q$5,'Population ratios'!$C$7:$C$2010,'Ratio mapping'!$A108)/SUMIFS('Population ratios'!$E$7:$E$2010,'Population ratios'!$C$7:$C$2010,'Ratio mapping'!$A108)</f>
        <v>0</v>
      </c>
      <c r="R108" s="69">
        <f>SUMIFS('Population ratios'!$E$7:$E$2010,'Population ratios'!$B$7:$B$2010,'Ratio mapping'!R$5,'Population ratios'!$C$7:$C$2010,'Ratio mapping'!$A108)/SUMIFS('Population ratios'!$E$7:$E$2010,'Population ratios'!$C$7:$C$2010,'Ratio mapping'!$A108)</f>
        <v>0</v>
      </c>
      <c r="S108" s="69">
        <f>SUMIFS('Population ratios'!$E$7:$E$2010,'Population ratios'!$B$7:$B$2010,'Ratio mapping'!S$5,'Population ratios'!$C$7:$C$2010,'Ratio mapping'!$A108)/SUMIFS('Population ratios'!$E$7:$E$2010,'Population ratios'!$C$7:$C$2010,'Ratio mapping'!$A108)</f>
        <v>0</v>
      </c>
      <c r="T108" s="69">
        <f>SUMIFS('Population ratios'!$E$7:$E$2010,'Population ratios'!$B$7:$B$2010,'Ratio mapping'!T$5,'Population ratios'!$C$7:$C$2010,'Ratio mapping'!$A108)/SUMIFS('Population ratios'!$E$7:$E$2010,'Population ratios'!$C$7:$C$2010,'Ratio mapping'!$A108)</f>
        <v>0</v>
      </c>
      <c r="U108" s="69">
        <f>SUMIFS('Population ratios'!$E$7:$E$2010,'Population ratios'!$B$7:$B$2010,'Ratio mapping'!U$5,'Population ratios'!$C$7:$C$2010,'Ratio mapping'!$A108)/SUMIFS('Population ratios'!$E$7:$E$2010,'Population ratios'!$C$7:$C$2010,'Ratio mapping'!$A108)</f>
        <v>0</v>
      </c>
      <c r="V108" s="69">
        <f>SUMIFS('Population ratios'!$E$7:$E$2010,'Population ratios'!$B$7:$B$2010,'Ratio mapping'!V$5,'Population ratios'!$C$7:$C$2010,'Ratio mapping'!$A108)/SUMIFS('Population ratios'!$E$7:$E$2010,'Population ratios'!$C$7:$C$2010,'Ratio mapping'!$A108)</f>
        <v>0</v>
      </c>
      <c r="W108" s="69">
        <f>SUMIFS('Population ratios'!$E$7:$E$2010,'Population ratios'!$B$7:$B$2010,'Ratio mapping'!W$5,'Population ratios'!$C$7:$C$2010,'Ratio mapping'!$A108)/SUMIFS('Population ratios'!$E$7:$E$2010,'Population ratios'!$C$7:$C$2010,'Ratio mapping'!$A108)</f>
        <v>0</v>
      </c>
      <c r="X108" s="69">
        <f>SUMIFS('Population ratios'!$E$7:$E$2010,'Population ratios'!$B$7:$B$2010,'Ratio mapping'!X$5,'Population ratios'!$C$7:$C$2010,'Ratio mapping'!$A108)/SUMIFS('Population ratios'!$E$7:$E$2010,'Population ratios'!$C$7:$C$2010,'Ratio mapping'!$A108)</f>
        <v>0</v>
      </c>
      <c r="Y108" s="69">
        <f>SUMIFS('Population ratios'!$E$7:$E$2010,'Population ratios'!$B$7:$B$2010,'Ratio mapping'!Y$5,'Population ratios'!$C$7:$C$2010,'Ratio mapping'!$A108)/SUMIFS('Population ratios'!$E$7:$E$2010,'Population ratios'!$C$7:$C$2010,'Ratio mapping'!$A108)</f>
        <v>0</v>
      </c>
      <c r="Z108" s="69">
        <f>SUMIFS('Population ratios'!$E$7:$E$2010,'Population ratios'!$B$7:$B$2010,'Ratio mapping'!Z$5,'Population ratios'!$C$7:$C$2010,'Ratio mapping'!$A108)/SUMIFS('Population ratios'!$E$7:$E$2010,'Population ratios'!$C$7:$C$2010,'Ratio mapping'!$A108)</f>
        <v>0</v>
      </c>
      <c r="AA108" s="69">
        <f>SUMIFS('Population ratios'!$E$7:$E$2010,'Population ratios'!$B$7:$B$2010,'Ratio mapping'!AA$5,'Population ratios'!$C$7:$C$2010,'Ratio mapping'!$A108)/SUMIFS('Population ratios'!$E$7:$E$2010,'Population ratios'!$C$7:$C$2010,'Ratio mapping'!$A108)</f>
        <v>0</v>
      </c>
      <c r="AB108" s="69">
        <f>SUMIFS('Population ratios'!$E$7:$E$2010,'Population ratios'!$B$7:$B$2010,'Ratio mapping'!AB$5,'Population ratios'!$C$7:$C$2010,'Ratio mapping'!$A108)/SUMIFS('Population ratios'!$E$7:$E$2010,'Population ratios'!$C$7:$C$2010,'Ratio mapping'!$A108)</f>
        <v>0</v>
      </c>
      <c r="AC108" s="69">
        <f>SUMIFS('Population ratios'!$E$7:$E$2010,'Population ratios'!$B$7:$B$2010,'Ratio mapping'!AC$5,'Population ratios'!$C$7:$C$2010,'Ratio mapping'!$A108)/SUMIFS('Population ratios'!$E$7:$E$2010,'Population ratios'!$C$7:$C$2010,'Ratio mapping'!$A108)</f>
        <v>0</v>
      </c>
      <c r="AD108" s="69">
        <f>SUMIFS('Population ratios'!$E$7:$E$2010,'Population ratios'!$B$7:$B$2010,'Ratio mapping'!AD$5,'Population ratios'!$C$7:$C$2010,'Ratio mapping'!$A108)/SUMIFS('Population ratios'!$E$7:$E$2010,'Population ratios'!$C$7:$C$2010,'Ratio mapping'!$A108)</f>
        <v>0</v>
      </c>
      <c r="AE108" s="69">
        <f>SUMIFS('Population ratios'!$E$7:$E$2010,'Population ratios'!$B$7:$B$2010,'Ratio mapping'!AE$5,'Population ratios'!$C$7:$C$2010,'Ratio mapping'!$A108)/SUMIFS('Population ratios'!$E$7:$E$2010,'Population ratios'!$C$7:$C$2010,'Ratio mapping'!$A108)</f>
        <v>0</v>
      </c>
    </row>
    <row r="109" spans="1:31" x14ac:dyDescent="0.25">
      <c r="A109" s="69" t="s">
        <v>2062</v>
      </c>
      <c r="B109" s="69">
        <f>SUMIFS('Population ratios'!$E$7:$E$2010,'Population ratios'!$B$7:$B$2010,'Ratio mapping'!B$5,'Population ratios'!$C$7:$C$2010,'Ratio mapping'!$A109)/SUMIFS('Population ratios'!$E$7:$E$2010,'Population ratios'!$C$7:$C$2010,'Ratio mapping'!$A109)</f>
        <v>0</v>
      </c>
      <c r="C109" s="69">
        <f>SUMIFS('Population ratios'!$E$7:$E$2010,'Population ratios'!$B$7:$B$2010,'Ratio mapping'!C$5,'Population ratios'!$C$7:$C$2010,'Ratio mapping'!$A109)/SUMIFS('Population ratios'!$E$7:$E$2010,'Population ratios'!$C$7:$C$2010,'Ratio mapping'!$A109)</f>
        <v>0</v>
      </c>
      <c r="D109" s="69">
        <f>SUMIFS('Population ratios'!$E$7:$E$2010,'Population ratios'!$B$7:$B$2010,'Ratio mapping'!D$5,'Population ratios'!$C$7:$C$2010,'Ratio mapping'!$A109)/SUMIFS('Population ratios'!$E$7:$E$2010,'Population ratios'!$C$7:$C$2010,'Ratio mapping'!$A109)</f>
        <v>0</v>
      </c>
      <c r="E109" s="69">
        <f>SUMIFS('Population ratios'!$E$7:$E$2010,'Population ratios'!$B$7:$B$2010,'Ratio mapping'!E$5,'Population ratios'!$C$7:$C$2010,'Ratio mapping'!$A109)/SUMIFS('Population ratios'!$E$7:$E$2010,'Population ratios'!$C$7:$C$2010,'Ratio mapping'!$A109)</f>
        <v>0</v>
      </c>
      <c r="F109" s="69">
        <f>SUMIFS('Population ratios'!$E$7:$E$2010,'Population ratios'!$B$7:$B$2010,'Ratio mapping'!F$5,'Population ratios'!$C$7:$C$2010,'Ratio mapping'!$A109)/SUMIFS('Population ratios'!$E$7:$E$2010,'Population ratios'!$C$7:$C$2010,'Ratio mapping'!$A109)</f>
        <v>0</v>
      </c>
      <c r="G109" s="69">
        <f>SUMIFS('Population ratios'!$E$7:$E$2010,'Population ratios'!$B$7:$B$2010,'Ratio mapping'!G$5,'Population ratios'!$C$7:$C$2010,'Ratio mapping'!$A109)/SUMIFS('Population ratios'!$E$7:$E$2010,'Population ratios'!$C$7:$C$2010,'Ratio mapping'!$A109)</f>
        <v>0</v>
      </c>
      <c r="H109" s="69">
        <f>SUMIFS('Population ratios'!$E$7:$E$2010,'Population ratios'!$B$7:$B$2010,'Ratio mapping'!H$5,'Population ratios'!$C$7:$C$2010,'Ratio mapping'!$A109)/SUMIFS('Population ratios'!$E$7:$E$2010,'Population ratios'!$C$7:$C$2010,'Ratio mapping'!$A109)</f>
        <v>0</v>
      </c>
      <c r="I109" s="69">
        <f>SUMIFS('Population ratios'!$E$7:$E$2010,'Population ratios'!$B$7:$B$2010,'Ratio mapping'!I$5,'Population ratios'!$C$7:$C$2010,'Ratio mapping'!$A109)/SUMIFS('Population ratios'!$E$7:$E$2010,'Population ratios'!$C$7:$C$2010,'Ratio mapping'!$A109)</f>
        <v>0</v>
      </c>
      <c r="J109" s="69">
        <f>SUMIFS('Population ratios'!$E$7:$E$2010,'Population ratios'!$B$7:$B$2010,'Ratio mapping'!J$5,'Population ratios'!$C$7:$C$2010,'Ratio mapping'!$A109)/SUMIFS('Population ratios'!$E$7:$E$2010,'Population ratios'!$C$7:$C$2010,'Ratio mapping'!$A109)</f>
        <v>0</v>
      </c>
      <c r="K109" s="69">
        <f>SUMIFS('Population ratios'!$E$7:$E$2010,'Population ratios'!$B$7:$B$2010,'Ratio mapping'!K$5,'Population ratios'!$C$7:$C$2010,'Ratio mapping'!$A109)/SUMIFS('Population ratios'!$E$7:$E$2010,'Population ratios'!$C$7:$C$2010,'Ratio mapping'!$A109)</f>
        <v>0</v>
      </c>
      <c r="L109" s="69">
        <f>SUMIFS('Population ratios'!$E$7:$E$2010,'Population ratios'!$B$7:$B$2010,'Ratio mapping'!L$5,'Population ratios'!$C$7:$C$2010,'Ratio mapping'!$A109)/SUMIFS('Population ratios'!$E$7:$E$2010,'Population ratios'!$C$7:$C$2010,'Ratio mapping'!$A109)</f>
        <v>0</v>
      </c>
      <c r="M109" s="69">
        <f>SUMIFS('Population ratios'!$E$7:$E$2010,'Population ratios'!$B$7:$B$2010,'Ratio mapping'!M$5,'Population ratios'!$C$7:$C$2010,'Ratio mapping'!$A109)/SUMIFS('Population ratios'!$E$7:$E$2010,'Population ratios'!$C$7:$C$2010,'Ratio mapping'!$A109)</f>
        <v>0</v>
      </c>
      <c r="N109" s="69">
        <f>SUMIFS('Population ratios'!$E$7:$E$2010,'Population ratios'!$B$7:$B$2010,'Ratio mapping'!N$5,'Population ratios'!$C$7:$C$2010,'Ratio mapping'!$A109)/SUMIFS('Population ratios'!$E$7:$E$2010,'Population ratios'!$C$7:$C$2010,'Ratio mapping'!$A109)</f>
        <v>0</v>
      </c>
      <c r="O109" s="69">
        <f>SUMIFS('Population ratios'!$E$7:$E$2010,'Population ratios'!$B$7:$B$2010,'Ratio mapping'!O$5,'Population ratios'!$C$7:$C$2010,'Ratio mapping'!$A109)/SUMIFS('Population ratios'!$E$7:$E$2010,'Population ratios'!$C$7:$C$2010,'Ratio mapping'!$A109)</f>
        <v>0</v>
      </c>
      <c r="P109" s="69">
        <f>SUMIFS('Population ratios'!$E$7:$E$2010,'Population ratios'!$B$7:$B$2010,'Ratio mapping'!P$5,'Population ratios'!$C$7:$C$2010,'Ratio mapping'!$A109)/SUMIFS('Population ratios'!$E$7:$E$2010,'Population ratios'!$C$7:$C$2010,'Ratio mapping'!$A109)</f>
        <v>0</v>
      </c>
      <c r="Q109" s="69">
        <f>SUMIFS('Population ratios'!$E$7:$E$2010,'Population ratios'!$B$7:$B$2010,'Ratio mapping'!Q$5,'Population ratios'!$C$7:$C$2010,'Ratio mapping'!$A109)/SUMIFS('Population ratios'!$E$7:$E$2010,'Population ratios'!$C$7:$C$2010,'Ratio mapping'!$A109)</f>
        <v>0</v>
      </c>
      <c r="R109" s="69">
        <f>SUMIFS('Population ratios'!$E$7:$E$2010,'Population ratios'!$B$7:$B$2010,'Ratio mapping'!R$5,'Population ratios'!$C$7:$C$2010,'Ratio mapping'!$A109)/SUMIFS('Population ratios'!$E$7:$E$2010,'Population ratios'!$C$7:$C$2010,'Ratio mapping'!$A109)</f>
        <v>0</v>
      </c>
      <c r="S109" s="69">
        <f>SUMIFS('Population ratios'!$E$7:$E$2010,'Population ratios'!$B$7:$B$2010,'Ratio mapping'!S$5,'Population ratios'!$C$7:$C$2010,'Ratio mapping'!$A109)/SUMIFS('Population ratios'!$E$7:$E$2010,'Population ratios'!$C$7:$C$2010,'Ratio mapping'!$A109)</f>
        <v>0</v>
      </c>
      <c r="T109" s="69">
        <f>SUMIFS('Population ratios'!$E$7:$E$2010,'Population ratios'!$B$7:$B$2010,'Ratio mapping'!T$5,'Population ratios'!$C$7:$C$2010,'Ratio mapping'!$A109)/SUMIFS('Population ratios'!$E$7:$E$2010,'Population ratios'!$C$7:$C$2010,'Ratio mapping'!$A109)</f>
        <v>0</v>
      </c>
      <c r="U109" s="69">
        <f>SUMIFS('Population ratios'!$E$7:$E$2010,'Population ratios'!$B$7:$B$2010,'Ratio mapping'!U$5,'Population ratios'!$C$7:$C$2010,'Ratio mapping'!$A109)/SUMIFS('Population ratios'!$E$7:$E$2010,'Population ratios'!$C$7:$C$2010,'Ratio mapping'!$A109)</f>
        <v>0</v>
      </c>
      <c r="V109" s="69">
        <f>SUMIFS('Population ratios'!$E$7:$E$2010,'Population ratios'!$B$7:$B$2010,'Ratio mapping'!V$5,'Population ratios'!$C$7:$C$2010,'Ratio mapping'!$A109)/SUMIFS('Population ratios'!$E$7:$E$2010,'Population ratios'!$C$7:$C$2010,'Ratio mapping'!$A109)</f>
        <v>0.71415441176470584</v>
      </c>
      <c r="W109" s="69">
        <f>SUMIFS('Population ratios'!$E$7:$E$2010,'Population ratios'!$B$7:$B$2010,'Ratio mapping'!W$5,'Population ratios'!$C$7:$C$2010,'Ratio mapping'!$A109)/SUMIFS('Population ratios'!$E$7:$E$2010,'Population ratios'!$C$7:$C$2010,'Ratio mapping'!$A109)</f>
        <v>0</v>
      </c>
      <c r="X109" s="69">
        <f>SUMIFS('Population ratios'!$E$7:$E$2010,'Population ratios'!$B$7:$B$2010,'Ratio mapping'!X$5,'Population ratios'!$C$7:$C$2010,'Ratio mapping'!$A109)/SUMIFS('Population ratios'!$E$7:$E$2010,'Population ratios'!$C$7:$C$2010,'Ratio mapping'!$A109)</f>
        <v>0</v>
      </c>
      <c r="Y109" s="69">
        <f>SUMIFS('Population ratios'!$E$7:$E$2010,'Population ratios'!$B$7:$B$2010,'Ratio mapping'!Y$5,'Population ratios'!$C$7:$C$2010,'Ratio mapping'!$A109)/SUMIFS('Population ratios'!$E$7:$E$2010,'Population ratios'!$C$7:$C$2010,'Ratio mapping'!$A109)</f>
        <v>0</v>
      </c>
      <c r="Z109" s="69">
        <f>SUMIFS('Population ratios'!$E$7:$E$2010,'Population ratios'!$B$7:$B$2010,'Ratio mapping'!Z$5,'Population ratios'!$C$7:$C$2010,'Ratio mapping'!$A109)/SUMIFS('Population ratios'!$E$7:$E$2010,'Population ratios'!$C$7:$C$2010,'Ratio mapping'!$A109)</f>
        <v>0</v>
      </c>
      <c r="AA109" s="69">
        <f>SUMIFS('Population ratios'!$E$7:$E$2010,'Population ratios'!$B$7:$B$2010,'Ratio mapping'!AA$5,'Population ratios'!$C$7:$C$2010,'Ratio mapping'!$A109)/SUMIFS('Population ratios'!$E$7:$E$2010,'Population ratios'!$C$7:$C$2010,'Ratio mapping'!$A109)</f>
        <v>0.2858455882352941</v>
      </c>
      <c r="AB109" s="69">
        <f>SUMIFS('Population ratios'!$E$7:$E$2010,'Population ratios'!$B$7:$B$2010,'Ratio mapping'!AB$5,'Population ratios'!$C$7:$C$2010,'Ratio mapping'!$A109)/SUMIFS('Population ratios'!$E$7:$E$2010,'Population ratios'!$C$7:$C$2010,'Ratio mapping'!$A109)</f>
        <v>0</v>
      </c>
      <c r="AC109" s="69">
        <f>SUMIFS('Population ratios'!$E$7:$E$2010,'Population ratios'!$B$7:$B$2010,'Ratio mapping'!AC$5,'Population ratios'!$C$7:$C$2010,'Ratio mapping'!$A109)/SUMIFS('Population ratios'!$E$7:$E$2010,'Population ratios'!$C$7:$C$2010,'Ratio mapping'!$A109)</f>
        <v>0</v>
      </c>
      <c r="AD109" s="69">
        <f>SUMIFS('Population ratios'!$E$7:$E$2010,'Population ratios'!$B$7:$B$2010,'Ratio mapping'!AD$5,'Population ratios'!$C$7:$C$2010,'Ratio mapping'!$A109)/SUMIFS('Population ratios'!$E$7:$E$2010,'Population ratios'!$C$7:$C$2010,'Ratio mapping'!$A109)</f>
        <v>0</v>
      </c>
      <c r="AE109" s="69">
        <f>SUMIFS('Population ratios'!$E$7:$E$2010,'Population ratios'!$B$7:$B$2010,'Ratio mapping'!AE$5,'Population ratios'!$C$7:$C$2010,'Ratio mapping'!$A109)/SUMIFS('Population ratios'!$E$7:$E$2010,'Population ratios'!$C$7:$C$2010,'Ratio mapping'!$A109)</f>
        <v>0</v>
      </c>
    </row>
    <row r="110" spans="1:31" x14ac:dyDescent="0.25">
      <c r="A110" s="69" t="s">
        <v>2084</v>
      </c>
      <c r="B110" s="69">
        <f>SUMIFS('Population ratios'!$E$7:$E$2010,'Population ratios'!$B$7:$B$2010,'Ratio mapping'!B$5,'Population ratios'!$C$7:$C$2010,'Ratio mapping'!$A110)/SUMIFS('Population ratios'!$E$7:$E$2010,'Population ratios'!$C$7:$C$2010,'Ratio mapping'!$A110)</f>
        <v>0</v>
      </c>
      <c r="C110" s="69">
        <f>SUMIFS('Population ratios'!$E$7:$E$2010,'Population ratios'!$B$7:$B$2010,'Ratio mapping'!C$5,'Population ratios'!$C$7:$C$2010,'Ratio mapping'!$A110)/SUMIFS('Population ratios'!$E$7:$E$2010,'Population ratios'!$C$7:$C$2010,'Ratio mapping'!$A110)</f>
        <v>0</v>
      </c>
      <c r="D110" s="69">
        <f>SUMIFS('Population ratios'!$E$7:$E$2010,'Population ratios'!$B$7:$B$2010,'Ratio mapping'!D$5,'Population ratios'!$C$7:$C$2010,'Ratio mapping'!$A110)/SUMIFS('Population ratios'!$E$7:$E$2010,'Population ratios'!$C$7:$C$2010,'Ratio mapping'!$A110)</f>
        <v>0</v>
      </c>
      <c r="E110" s="69">
        <f>SUMIFS('Population ratios'!$E$7:$E$2010,'Population ratios'!$B$7:$B$2010,'Ratio mapping'!E$5,'Population ratios'!$C$7:$C$2010,'Ratio mapping'!$A110)/SUMIFS('Population ratios'!$E$7:$E$2010,'Population ratios'!$C$7:$C$2010,'Ratio mapping'!$A110)</f>
        <v>0</v>
      </c>
      <c r="F110" s="69">
        <f>SUMIFS('Population ratios'!$E$7:$E$2010,'Population ratios'!$B$7:$B$2010,'Ratio mapping'!F$5,'Population ratios'!$C$7:$C$2010,'Ratio mapping'!$A110)/SUMIFS('Population ratios'!$E$7:$E$2010,'Population ratios'!$C$7:$C$2010,'Ratio mapping'!$A110)</f>
        <v>0</v>
      </c>
      <c r="G110" s="69">
        <f>SUMIFS('Population ratios'!$E$7:$E$2010,'Population ratios'!$B$7:$B$2010,'Ratio mapping'!G$5,'Population ratios'!$C$7:$C$2010,'Ratio mapping'!$A110)/SUMIFS('Population ratios'!$E$7:$E$2010,'Population ratios'!$C$7:$C$2010,'Ratio mapping'!$A110)</f>
        <v>0</v>
      </c>
      <c r="H110" s="69">
        <f>SUMIFS('Population ratios'!$E$7:$E$2010,'Population ratios'!$B$7:$B$2010,'Ratio mapping'!H$5,'Population ratios'!$C$7:$C$2010,'Ratio mapping'!$A110)/SUMIFS('Population ratios'!$E$7:$E$2010,'Population ratios'!$C$7:$C$2010,'Ratio mapping'!$A110)</f>
        <v>0</v>
      </c>
      <c r="I110" s="69">
        <f>SUMIFS('Population ratios'!$E$7:$E$2010,'Population ratios'!$B$7:$B$2010,'Ratio mapping'!I$5,'Population ratios'!$C$7:$C$2010,'Ratio mapping'!$A110)/SUMIFS('Population ratios'!$E$7:$E$2010,'Population ratios'!$C$7:$C$2010,'Ratio mapping'!$A110)</f>
        <v>0</v>
      </c>
      <c r="J110" s="69">
        <f>SUMIFS('Population ratios'!$E$7:$E$2010,'Population ratios'!$B$7:$B$2010,'Ratio mapping'!J$5,'Population ratios'!$C$7:$C$2010,'Ratio mapping'!$A110)/SUMIFS('Population ratios'!$E$7:$E$2010,'Population ratios'!$C$7:$C$2010,'Ratio mapping'!$A110)</f>
        <v>0</v>
      </c>
      <c r="K110" s="69">
        <f>SUMIFS('Population ratios'!$E$7:$E$2010,'Population ratios'!$B$7:$B$2010,'Ratio mapping'!K$5,'Population ratios'!$C$7:$C$2010,'Ratio mapping'!$A110)/SUMIFS('Population ratios'!$E$7:$E$2010,'Population ratios'!$C$7:$C$2010,'Ratio mapping'!$A110)</f>
        <v>0</v>
      </c>
      <c r="L110" s="69">
        <f>SUMIFS('Population ratios'!$E$7:$E$2010,'Population ratios'!$B$7:$B$2010,'Ratio mapping'!L$5,'Population ratios'!$C$7:$C$2010,'Ratio mapping'!$A110)/SUMIFS('Population ratios'!$E$7:$E$2010,'Population ratios'!$C$7:$C$2010,'Ratio mapping'!$A110)</f>
        <v>0</v>
      </c>
      <c r="M110" s="69">
        <f>SUMIFS('Population ratios'!$E$7:$E$2010,'Population ratios'!$B$7:$B$2010,'Ratio mapping'!M$5,'Population ratios'!$C$7:$C$2010,'Ratio mapping'!$A110)/SUMIFS('Population ratios'!$E$7:$E$2010,'Population ratios'!$C$7:$C$2010,'Ratio mapping'!$A110)</f>
        <v>0</v>
      </c>
      <c r="N110" s="69">
        <f>SUMIFS('Population ratios'!$E$7:$E$2010,'Population ratios'!$B$7:$B$2010,'Ratio mapping'!N$5,'Population ratios'!$C$7:$C$2010,'Ratio mapping'!$A110)/SUMIFS('Population ratios'!$E$7:$E$2010,'Population ratios'!$C$7:$C$2010,'Ratio mapping'!$A110)</f>
        <v>0</v>
      </c>
      <c r="O110" s="69">
        <f>SUMIFS('Population ratios'!$E$7:$E$2010,'Population ratios'!$B$7:$B$2010,'Ratio mapping'!O$5,'Population ratios'!$C$7:$C$2010,'Ratio mapping'!$A110)/SUMIFS('Population ratios'!$E$7:$E$2010,'Population ratios'!$C$7:$C$2010,'Ratio mapping'!$A110)</f>
        <v>0</v>
      </c>
      <c r="P110" s="69">
        <f>SUMIFS('Population ratios'!$E$7:$E$2010,'Population ratios'!$B$7:$B$2010,'Ratio mapping'!P$5,'Population ratios'!$C$7:$C$2010,'Ratio mapping'!$A110)/SUMIFS('Population ratios'!$E$7:$E$2010,'Population ratios'!$C$7:$C$2010,'Ratio mapping'!$A110)</f>
        <v>0</v>
      </c>
      <c r="Q110" s="69">
        <f>SUMIFS('Population ratios'!$E$7:$E$2010,'Population ratios'!$B$7:$B$2010,'Ratio mapping'!Q$5,'Population ratios'!$C$7:$C$2010,'Ratio mapping'!$A110)/SUMIFS('Population ratios'!$E$7:$E$2010,'Population ratios'!$C$7:$C$2010,'Ratio mapping'!$A110)</f>
        <v>0</v>
      </c>
      <c r="R110" s="69">
        <f>SUMIFS('Population ratios'!$E$7:$E$2010,'Population ratios'!$B$7:$B$2010,'Ratio mapping'!R$5,'Population ratios'!$C$7:$C$2010,'Ratio mapping'!$A110)/SUMIFS('Population ratios'!$E$7:$E$2010,'Population ratios'!$C$7:$C$2010,'Ratio mapping'!$A110)</f>
        <v>0</v>
      </c>
      <c r="S110" s="69">
        <f>SUMIFS('Population ratios'!$E$7:$E$2010,'Population ratios'!$B$7:$B$2010,'Ratio mapping'!S$5,'Population ratios'!$C$7:$C$2010,'Ratio mapping'!$A110)/SUMIFS('Population ratios'!$E$7:$E$2010,'Population ratios'!$C$7:$C$2010,'Ratio mapping'!$A110)</f>
        <v>0</v>
      </c>
      <c r="T110" s="69">
        <f>SUMIFS('Population ratios'!$E$7:$E$2010,'Population ratios'!$B$7:$B$2010,'Ratio mapping'!T$5,'Population ratios'!$C$7:$C$2010,'Ratio mapping'!$A110)/SUMIFS('Population ratios'!$E$7:$E$2010,'Population ratios'!$C$7:$C$2010,'Ratio mapping'!$A110)</f>
        <v>1</v>
      </c>
      <c r="U110" s="69">
        <f>SUMIFS('Population ratios'!$E$7:$E$2010,'Population ratios'!$B$7:$B$2010,'Ratio mapping'!U$5,'Population ratios'!$C$7:$C$2010,'Ratio mapping'!$A110)/SUMIFS('Population ratios'!$E$7:$E$2010,'Population ratios'!$C$7:$C$2010,'Ratio mapping'!$A110)</f>
        <v>0</v>
      </c>
      <c r="V110" s="69">
        <f>SUMIFS('Population ratios'!$E$7:$E$2010,'Population ratios'!$B$7:$B$2010,'Ratio mapping'!V$5,'Population ratios'!$C$7:$C$2010,'Ratio mapping'!$A110)/SUMIFS('Population ratios'!$E$7:$E$2010,'Population ratios'!$C$7:$C$2010,'Ratio mapping'!$A110)</f>
        <v>0</v>
      </c>
      <c r="W110" s="69">
        <f>SUMIFS('Population ratios'!$E$7:$E$2010,'Population ratios'!$B$7:$B$2010,'Ratio mapping'!W$5,'Population ratios'!$C$7:$C$2010,'Ratio mapping'!$A110)/SUMIFS('Population ratios'!$E$7:$E$2010,'Population ratios'!$C$7:$C$2010,'Ratio mapping'!$A110)</f>
        <v>0</v>
      </c>
      <c r="X110" s="69">
        <f>SUMIFS('Population ratios'!$E$7:$E$2010,'Population ratios'!$B$7:$B$2010,'Ratio mapping'!X$5,'Population ratios'!$C$7:$C$2010,'Ratio mapping'!$A110)/SUMIFS('Population ratios'!$E$7:$E$2010,'Population ratios'!$C$7:$C$2010,'Ratio mapping'!$A110)</f>
        <v>0</v>
      </c>
      <c r="Y110" s="69">
        <f>SUMIFS('Population ratios'!$E$7:$E$2010,'Population ratios'!$B$7:$B$2010,'Ratio mapping'!Y$5,'Population ratios'!$C$7:$C$2010,'Ratio mapping'!$A110)/SUMIFS('Population ratios'!$E$7:$E$2010,'Population ratios'!$C$7:$C$2010,'Ratio mapping'!$A110)</f>
        <v>0</v>
      </c>
      <c r="Z110" s="69">
        <f>SUMIFS('Population ratios'!$E$7:$E$2010,'Population ratios'!$B$7:$B$2010,'Ratio mapping'!Z$5,'Population ratios'!$C$7:$C$2010,'Ratio mapping'!$A110)/SUMIFS('Population ratios'!$E$7:$E$2010,'Population ratios'!$C$7:$C$2010,'Ratio mapping'!$A110)</f>
        <v>0</v>
      </c>
      <c r="AA110" s="69">
        <f>SUMIFS('Population ratios'!$E$7:$E$2010,'Population ratios'!$B$7:$B$2010,'Ratio mapping'!AA$5,'Population ratios'!$C$7:$C$2010,'Ratio mapping'!$A110)/SUMIFS('Population ratios'!$E$7:$E$2010,'Population ratios'!$C$7:$C$2010,'Ratio mapping'!$A110)</f>
        <v>0</v>
      </c>
      <c r="AB110" s="69">
        <f>SUMIFS('Population ratios'!$E$7:$E$2010,'Population ratios'!$B$7:$B$2010,'Ratio mapping'!AB$5,'Population ratios'!$C$7:$C$2010,'Ratio mapping'!$A110)/SUMIFS('Population ratios'!$E$7:$E$2010,'Population ratios'!$C$7:$C$2010,'Ratio mapping'!$A110)</f>
        <v>0</v>
      </c>
      <c r="AC110" s="69">
        <f>SUMIFS('Population ratios'!$E$7:$E$2010,'Population ratios'!$B$7:$B$2010,'Ratio mapping'!AC$5,'Population ratios'!$C$7:$C$2010,'Ratio mapping'!$A110)/SUMIFS('Population ratios'!$E$7:$E$2010,'Population ratios'!$C$7:$C$2010,'Ratio mapping'!$A110)</f>
        <v>0</v>
      </c>
      <c r="AD110" s="69">
        <f>SUMIFS('Population ratios'!$E$7:$E$2010,'Population ratios'!$B$7:$B$2010,'Ratio mapping'!AD$5,'Population ratios'!$C$7:$C$2010,'Ratio mapping'!$A110)/SUMIFS('Population ratios'!$E$7:$E$2010,'Population ratios'!$C$7:$C$2010,'Ratio mapping'!$A110)</f>
        <v>0</v>
      </c>
      <c r="AE110" s="69">
        <f>SUMIFS('Population ratios'!$E$7:$E$2010,'Population ratios'!$B$7:$B$2010,'Ratio mapping'!AE$5,'Population ratios'!$C$7:$C$2010,'Ratio mapping'!$A110)/SUMIFS('Population ratios'!$E$7:$E$2010,'Population ratios'!$C$7:$C$2010,'Ratio mapping'!$A110)</f>
        <v>0</v>
      </c>
    </row>
    <row r="111" spans="1:31" x14ac:dyDescent="0.25">
      <c r="A111" s="69" t="s">
        <v>2088</v>
      </c>
      <c r="B111" s="69">
        <f>SUMIFS('Population ratios'!$E$7:$E$2010,'Population ratios'!$B$7:$B$2010,'Ratio mapping'!B$5,'Population ratios'!$C$7:$C$2010,'Ratio mapping'!$A111)/SUMIFS('Population ratios'!$E$7:$E$2010,'Population ratios'!$C$7:$C$2010,'Ratio mapping'!$A111)</f>
        <v>0</v>
      </c>
      <c r="C111" s="69">
        <f>SUMIFS('Population ratios'!$E$7:$E$2010,'Population ratios'!$B$7:$B$2010,'Ratio mapping'!C$5,'Population ratios'!$C$7:$C$2010,'Ratio mapping'!$A111)/SUMIFS('Population ratios'!$E$7:$E$2010,'Population ratios'!$C$7:$C$2010,'Ratio mapping'!$A111)</f>
        <v>0</v>
      </c>
      <c r="D111" s="69">
        <f>SUMIFS('Population ratios'!$E$7:$E$2010,'Population ratios'!$B$7:$B$2010,'Ratio mapping'!D$5,'Population ratios'!$C$7:$C$2010,'Ratio mapping'!$A111)/SUMIFS('Population ratios'!$E$7:$E$2010,'Population ratios'!$C$7:$C$2010,'Ratio mapping'!$A111)</f>
        <v>0</v>
      </c>
      <c r="E111" s="69">
        <f>SUMIFS('Population ratios'!$E$7:$E$2010,'Population ratios'!$B$7:$B$2010,'Ratio mapping'!E$5,'Population ratios'!$C$7:$C$2010,'Ratio mapping'!$A111)/SUMIFS('Population ratios'!$E$7:$E$2010,'Population ratios'!$C$7:$C$2010,'Ratio mapping'!$A111)</f>
        <v>0</v>
      </c>
      <c r="F111" s="69">
        <f>SUMIFS('Population ratios'!$E$7:$E$2010,'Population ratios'!$B$7:$B$2010,'Ratio mapping'!F$5,'Population ratios'!$C$7:$C$2010,'Ratio mapping'!$A111)/SUMIFS('Population ratios'!$E$7:$E$2010,'Population ratios'!$C$7:$C$2010,'Ratio mapping'!$A111)</f>
        <v>0</v>
      </c>
      <c r="G111" s="69">
        <f>SUMIFS('Population ratios'!$E$7:$E$2010,'Population ratios'!$B$7:$B$2010,'Ratio mapping'!G$5,'Population ratios'!$C$7:$C$2010,'Ratio mapping'!$A111)/SUMIFS('Population ratios'!$E$7:$E$2010,'Population ratios'!$C$7:$C$2010,'Ratio mapping'!$A111)</f>
        <v>0</v>
      </c>
      <c r="H111" s="69">
        <f>SUMIFS('Population ratios'!$E$7:$E$2010,'Population ratios'!$B$7:$B$2010,'Ratio mapping'!H$5,'Population ratios'!$C$7:$C$2010,'Ratio mapping'!$A111)/SUMIFS('Population ratios'!$E$7:$E$2010,'Population ratios'!$C$7:$C$2010,'Ratio mapping'!$A111)</f>
        <v>0</v>
      </c>
      <c r="I111" s="69">
        <f>SUMIFS('Population ratios'!$E$7:$E$2010,'Population ratios'!$B$7:$B$2010,'Ratio mapping'!I$5,'Population ratios'!$C$7:$C$2010,'Ratio mapping'!$A111)/SUMIFS('Population ratios'!$E$7:$E$2010,'Population ratios'!$C$7:$C$2010,'Ratio mapping'!$A111)</f>
        <v>0</v>
      </c>
      <c r="J111" s="69">
        <f>SUMIFS('Population ratios'!$E$7:$E$2010,'Population ratios'!$B$7:$B$2010,'Ratio mapping'!J$5,'Population ratios'!$C$7:$C$2010,'Ratio mapping'!$A111)/SUMIFS('Population ratios'!$E$7:$E$2010,'Population ratios'!$C$7:$C$2010,'Ratio mapping'!$A111)</f>
        <v>0</v>
      </c>
      <c r="K111" s="69">
        <f>SUMIFS('Population ratios'!$E$7:$E$2010,'Population ratios'!$B$7:$B$2010,'Ratio mapping'!K$5,'Population ratios'!$C$7:$C$2010,'Ratio mapping'!$A111)/SUMIFS('Population ratios'!$E$7:$E$2010,'Population ratios'!$C$7:$C$2010,'Ratio mapping'!$A111)</f>
        <v>0</v>
      </c>
      <c r="L111" s="69">
        <f>SUMIFS('Population ratios'!$E$7:$E$2010,'Population ratios'!$B$7:$B$2010,'Ratio mapping'!L$5,'Population ratios'!$C$7:$C$2010,'Ratio mapping'!$A111)/SUMIFS('Population ratios'!$E$7:$E$2010,'Population ratios'!$C$7:$C$2010,'Ratio mapping'!$A111)</f>
        <v>0</v>
      </c>
      <c r="M111" s="69">
        <f>SUMIFS('Population ratios'!$E$7:$E$2010,'Population ratios'!$B$7:$B$2010,'Ratio mapping'!M$5,'Population ratios'!$C$7:$C$2010,'Ratio mapping'!$A111)/SUMIFS('Population ratios'!$E$7:$E$2010,'Population ratios'!$C$7:$C$2010,'Ratio mapping'!$A111)</f>
        <v>0</v>
      </c>
      <c r="N111" s="69">
        <f>SUMIFS('Population ratios'!$E$7:$E$2010,'Population ratios'!$B$7:$B$2010,'Ratio mapping'!N$5,'Population ratios'!$C$7:$C$2010,'Ratio mapping'!$A111)/SUMIFS('Population ratios'!$E$7:$E$2010,'Population ratios'!$C$7:$C$2010,'Ratio mapping'!$A111)</f>
        <v>0</v>
      </c>
      <c r="O111" s="69">
        <f>SUMIFS('Population ratios'!$E$7:$E$2010,'Population ratios'!$B$7:$B$2010,'Ratio mapping'!O$5,'Population ratios'!$C$7:$C$2010,'Ratio mapping'!$A111)/SUMIFS('Population ratios'!$E$7:$E$2010,'Population ratios'!$C$7:$C$2010,'Ratio mapping'!$A111)</f>
        <v>0</v>
      </c>
      <c r="P111" s="69">
        <f>SUMIFS('Population ratios'!$E$7:$E$2010,'Population ratios'!$B$7:$B$2010,'Ratio mapping'!P$5,'Population ratios'!$C$7:$C$2010,'Ratio mapping'!$A111)/SUMIFS('Population ratios'!$E$7:$E$2010,'Population ratios'!$C$7:$C$2010,'Ratio mapping'!$A111)</f>
        <v>0</v>
      </c>
      <c r="Q111" s="69">
        <f>SUMIFS('Population ratios'!$E$7:$E$2010,'Population ratios'!$B$7:$B$2010,'Ratio mapping'!Q$5,'Population ratios'!$C$7:$C$2010,'Ratio mapping'!$A111)/SUMIFS('Population ratios'!$E$7:$E$2010,'Population ratios'!$C$7:$C$2010,'Ratio mapping'!$A111)</f>
        <v>0</v>
      </c>
      <c r="R111" s="69">
        <f>SUMIFS('Population ratios'!$E$7:$E$2010,'Population ratios'!$B$7:$B$2010,'Ratio mapping'!R$5,'Population ratios'!$C$7:$C$2010,'Ratio mapping'!$A111)/SUMIFS('Population ratios'!$E$7:$E$2010,'Population ratios'!$C$7:$C$2010,'Ratio mapping'!$A111)</f>
        <v>0</v>
      </c>
      <c r="S111" s="69">
        <f>SUMIFS('Population ratios'!$E$7:$E$2010,'Population ratios'!$B$7:$B$2010,'Ratio mapping'!S$5,'Population ratios'!$C$7:$C$2010,'Ratio mapping'!$A111)/SUMIFS('Population ratios'!$E$7:$E$2010,'Population ratios'!$C$7:$C$2010,'Ratio mapping'!$A111)</f>
        <v>0</v>
      </c>
      <c r="T111" s="69">
        <f>SUMIFS('Population ratios'!$E$7:$E$2010,'Population ratios'!$B$7:$B$2010,'Ratio mapping'!T$5,'Population ratios'!$C$7:$C$2010,'Ratio mapping'!$A111)/SUMIFS('Population ratios'!$E$7:$E$2010,'Population ratios'!$C$7:$C$2010,'Ratio mapping'!$A111)</f>
        <v>0</v>
      </c>
      <c r="U111" s="69">
        <f>SUMIFS('Population ratios'!$E$7:$E$2010,'Population ratios'!$B$7:$B$2010,'Ratio mapping'!U$5,'Population ratios'!$C$7:$C$2010,'Ratio mapping'!$A111)/SUMIFS('Population ratios'!$E$7:$E$2010,'Population ratios'!$C$7:$C$2010,'Ratio mapping'!$A111)</f>
        <v>0</v>
      </c>
      <c r="V111" s="69">
        <f>SUMIFS('Population ratios'!$E$7:$E$2010,'Population ratios'!$B$7:$B$2010,'Ratio mapping'!V$5,'Population ratios'!$C$7:$C$2010,'Ratio mapping'!$A111)/SUMIFS('Population ratios'!$E$7:$E$2010,'Population ratios'!$C$7:$C$2010,'Ratio mapping'!$A111)</f>
        <v>0</v>
      </c>
      <c r="W111" s="69">
        <f>SUMIFS('Population ratios'!$E$7:$E$2010,'Population ratios'!$B$7:$B$2010,'Ratio mapping'!W$5,'Population ratios'!$C$7:$C$2010,'Ratio mapping'!$A111)/SUMIFS('Population ratios'!$E$7:$E$2010,'Population ratios'!$C$7:$C$2010,'Ratio mapping'!$A111)</f>
        <v>0</v>
      </c>
      <c r="X111" s="69">
        <f>SUMIFS('Population ratios'!$E$7:$E$2010,'Population ratios'!$B$7:$B$2010,'Ratio mapping'!X$5,'Population ratios'!$C$7:$C$2010,'Ratio mapping'!$A111)/SUMIFS('Population ratios'!$E$7:$E$2010,'Population ratios'!$C$7:$C$2010,'Ratio mapping'!$A111)</f>
        <v>0</v>
      </c>
      <c r="Y111" s="69">
        <f>SUMIFS('Population ratios'!$E$7:$E$2010,'Population ratios'!$B$7:$B$2010,'Ratio mapping'!Y$5,'Population ratios'!$C$7:$C$2010,'Ratio mapping'!$A111)/SUMIFS('Population ratios'!$E$7:$E$2010,'Population ratios'!$C$7:$C$2010,'Ratio mapping'!$A111)</f>
        <v>0</v>
      </c>
      <c r="Z111" s="69">
        <f>SUMIFS('Population ratios'!$E$7:$E$2010,'Population ratios'!$B$7:$B$2010,'Ratio mapping'!Z$5,'Population ratios'!$C$7:$C$2010,'Ratio mapping'!$A111)/SUMIFS('Population ratios'!$E$7:$E$2010,'Population ratios'!$C$7:$C$2010,'Ratio mapping'!$A111)</f>
        <v>0</v>
      </c>
      <c r="AA111" s="69">
        <f>SUMIFS('Population ratios'!$E$7:$E$2010,'Population ratios'!$B$7:$B$2010,'Ratio mapping'!AA$5,'Population ratios'!$C$7:$C$2010,'Ratio mapping'!$A111)/SUMIFS('Population ratios'!$E$7:$E$2010,'Population ratios'!$C$7:$C$2010,'Ratio mapping'!$A111)</f>
        <v>0</v>
      </c>
      <c r="AB111" s="69">
        <f>SUMIFS('Population ratios'!$E$7:$E$2010,'Population ratios'!$B$7:$B$2010,'Ratio mapping'!AB$5,'Population ratios'!$C$7:$C$2010,'Ratio mapping'!$A111)/SUMIFS('Population ratios'!$E$7:$E$2010,'Population ratios'!$C$7:$C$2010,'Ratio mapping'!$A111)</f>
        <v>0</v>
      </c>
      <c r="AC111" s="69">
        <f>SUMIFS('Population ratios'!$E$7:$E$2010,'Population ratios'!$B$7:$B$2010,'Ratio mapping'!AC$5,'Population ratios'!$C$7:$C$2010,'Ratio mapping'!$A111)/SUMIFS('Population ratios'!$E$7:$E$2010,'Population ratios'!$C$7:$C$2010,'Ratio mapping'!$A111)</f>
        <v>1</v>
      </c>
      <c r="AD111" s="69">
        <f>SUMIFS('Population ratios'!$E$7:$E$2010,'Population ratios'!$B$7:$B$2010,'Ratio mapping'!AD$5,'Population ratios'!$C$7:$C$2010,'Ratio mapping'!$A111)/SUMIFS('Population ratios'!$E$7:$E$2010,'Population ratios'!$C$7:$C$2010,'Ratio mapping'!$A111)</f>
        <v>0</v>
      </c>
      <c r="AE111" s="69">
        <f>SUMIFS('Population ratios'!$E$7:$E$2010,'Population ratios'!$B$7:$B$2010,'Ratio mapping'!AE$5,'Population ratios'!$C$7:$C$2010,'Ratio mapping'!$A111)/SUMIFS('Population ratios'!$E$7:$E$2010,'Population ratios'!$C$7:$C$2010,'Ratio mapping'!$A111)</f>
        <v>0</v>
      </c>
    </row>
    <row r="112" spans="1:31" x14ac:dyDescent="0.25">
      <c r="A112" s="69" t="s">
        <v>2113</v>
      </c>
      <c r="B112" s="69">
        <f>SUMIFS('Population ratios'!$E$7:$E$2010,'Population ratios'!$B$7:$B$2010,'Ratio mapping'!B$5,'Population ratios'!$C$7:$C$2010,'Ratio mapping'!$A112)/SUMIFS('Population ratios'!$E$7:$E$2010,'Population ratios'!$C$7:$C$2010,'Ratio mapping'!$A112)</f>
        <v>0</v>
      </c>
      <c r="C112" s="69">
        <f>SUMIFS('Population ratios'!$E$7:$E$2010,'Population ratios'!$B$7:$B$2010,'Ratio mapping'!C$5,'Population ratios'!$C$7:$C$2010,'Ratio mapping'!$A112)/SUMIFS('Population ratios'!$E$7:$E$2010,'Population ratios'!$C$7:$C$2010,'Ratio mapping'!$A112)</f>
        <v>0.9054115507048659</v>
      </c>
      <c r="D112" s="69">
        <f>SUMIFS('Population ratios'!$E$7:$E$2010,'Population ratios'!$B$7:$B$2010,'Ratio mapping'!D$5,'Population ratios'!$C$7:$C$2010,'Ratio mapping'!$A112)/SUMIFS('Population ratios'!$E$7:$E$2010,'Population ratios'!$C$7:$C$2010,'Ratio mapping'!$A112)</f>
        <v>0</v>
      </c>
      <c r="E112" s="69">
        <f>SUMIFS('Population ratios'!$E$7:$E$2010,'Population ratios'!$B$7:$B$2010,'Ratio mapping'!E$5,'Population ratios'!$C$7:$C$2010,'Ratio mapping'!$A112)/SUMIFS('Population ratios'!$E$7:$E$2010,'Population ratios'!$C$7:$C$2010,'Ratio mapping'!$A112)</f>
        <v>0</v>
      </c>
      <c r="F112" s="69">
        <f>SUMIFS('Population ratios'!$E$7:$E$2010,'Population ratios'!$B$7:$B$2010,'Ratio mapping'!F$5,'Population ratios'!$C$7:$C$2010,'Ratio mapping'!$A112)/SUMIFS('Population ratios'!$E$7:$E$2010,'Population ratios'!$C$7:$C$2010,'Ratio mapping'!$A112)</f>
        <v>0</v>
      </c>
      <c r="G112" s="69">
        <f>SUMIFS('Population ratios'!$E$7:$E$2010,'Population ratios'!$B$7:$B$2010,'Ratio mapping'!G$5,'Population ratios'!$C$7:$C$2010,'Ratio mapping'!$A112)/SUMIFS('Population ratios'!$E$7:$E$2010,'Population ratios'!$C$7:$C$2010,'Ratio mapping'!$A112)</f>
        <v>0</v>
      </c>
      <c r="H112" s="69">
        <f>SUMIFS('Population ratios'!$E$7:$E$2010,'Population ratios'!$B$7:$B$2010,'Ratio mapping'!H$5,'Population ratios'!$C$7:$C$2010,'Ratio mapping'!$A112)/SUMIFS('Population ratios'!$E$7:$E$2010,'Population ratios'!$C$7:$C$2010,'Ratio mapping'!$A112)</f>
        <v>0</v>
      </c>
      <c r="I112" s="69">
        <f>SUMIFS('Population ratios'!$E$7:$E$2010,'Population ratios'!$B$7:$B$2010,'Ratio mapping'!I$5,'Population ratios'!$C$7:$C$2010,'Ratio mapping'!$A112)/SUMIFS('Population ratios'!$E$7:$E$2010,'Population ratios'!$C$7:$C$2010,'Ratio mapping'!$A112)</f>
        <v>0</v>
      </c>
      <c r="J112" s="69">
        <f>SUMIFS('Population ratios'!$E$7:$E$2010,'Population ratios'!$B$7:$B$2010,'Ratio mapping'!J$5,'Population ratios'!$C$7:$C$2010,'Ratio mapping'!$A112)/SUMIFS('Population ratios'!$E$7:$E$2010,'Population ratios'!$C$7:$C$2010,'Ratio mapping'!$A112)</f>
        <v>0</v>
      </c>
      <c r="K112" s="69">
        <f>SUMIFS('Population ratios'!$E$7:$E$2010,'Population ratios'!$B$7:$B$2010,'Ratio mapping'!K$5,'Population ratios'!$C$7:$C$2010,'Ratio mapping'!$A112)/SUMIFS('Population ratios'!$E$7:$E$2010,'Population ratios'!$C$7:$C$2010,'Ratio mapping'!$A112)</f>
        <v>0</v>
      </c>
      <c r="L112" s="69">
        <f>SUMIFS('Population ratios'!$E$7:$E$2010,'Population ratios'!$B$7:$B$2010,'Ratio mapping'!L$5,'Population ratios'!$C$7:$C$2010,'Ratio mapping'!$A112)/SUMIFS('Population ratios'!$E$7:$E$2010,'Population ratios'!$C$7:$C$2010,'Ratio mapping'!$A112)</f>
        <v>0</v>
      </c>
      <c r="M112" s="69">
        <f>SUMIFS('Population ratios'!$E$7:$E$2010,'Population ratios'!$B$7:$B$2010,'Ratio mapping'!M$5,'Population ratios'!$C$7:$C$2010,'Ratio mapping'!$A112)/SUMIFS('Population ratios'!$E$7:$E$2010,'Population ratios'!$C$7:$C$2010,'Ratio mapping'!$A112)</f>
        <v>0</v>
      </c>
      <c r="N112" s="69">
        <f>SUMIFS('Population ratios'!$E$7:$E$2010,'Population ratios'!$B$7:$B$2010,'Ratio mapping'!N$5,'Population ratios'!$C$7:$C$2010,'Ratio mapping'!$A112)/SUMIFS('Population ratios'!$E$7:$E$2010,'Population ratios'!$C$7:$C$2010,'Ratio mapping'!$A112)</f>
        <v>0</v>
      </c>
      <c r="O112" s="69">
        <f>SUMIFS('Population ratios'!$E$7:$E$2010,'Population ratios'!$B$7:$B$2010,'Ratio mapping'!O$5,'Population ratios'!$C$7:$C$2010,'Ratio mapping'!$A112)/SUMIFS('Population ratios'!$E$7:$E$2010,'Population ratios'!$C$7:$C$2010,'Ratio mapping'!$A112)</f>
        <v>0</v>
      </c>
      <c r="P112" s="69">
        <f>SUMIFS('Population ratios'!$E$7:$E$2010,'Population ratios'!$B$7:$B$2010,'Ratio mapping'!P$5,'Population ratios'!$C$7:$C$2010,'Ratio mapping'!$A112)/SUMIFS('Population ratios'!$E$7:$E$2010,'Population ratios'!$C$7:$C$2010,'Ratio mapping'!$A112)</f>
        <v>0</v>
      </c>
      <c r="Q112" s="69">
        <f>SUMIFS('Population ratios'!$E$7:$E$2010,'Population ratios'!$B$7:$B$2010,'Ratio mapping'!Q$5,'Population ratios'!$C$7:$C$2010,'Ratio mapping'!$A112)/SUMIFS('Population ratios'!$E$7:$E$2010,'Population ratios'!$C$7:$C$2010,'Ratio mapping'!$A112)</f>
        <v>0</v>
      </c>
      <c r="R112" s="69">
        <f>SUMIFS('Population ratios'!$E$7:$E$2010,'Population ratios'!$B$7:$B$2010,'Ratio mapping'!R$5,'Population ratios'!$C$7:$C$2010,'Ratio mapping'!$A112)/SUMIFS('Population ratios'!$E$7:$E$2010,'Population ratios'!$C$7:$C$2010,'Ratio mapping'!$A112)</f>
        <v>0</v>
      </c>
      <c r="S112" s="69">
        <f>SUMIFS('Population ratios'!$E$7:$E$2010,'Population ratios'!$B$7:$B$2010,'Ratio mapping'!S$5,'Population ratios'!$C$7:$C$2010,'Ratio mapping'!$A112)/SUMIFS('Population ratios'!$E$7:$E$2010,'Population ratios'!$C$7:$C$2010,'Ratio mapping'!$A112)</f>
        <v>9.4588449295134158E-2</v>
      </c>
      <c r="T112" s="69">
        <f>SUMIFS('Population ratios'!$E$7:$E$2010,'Population ratios'!$B$7:$B$2010,'Ratio mapping'!T$5,'Population ratios'!$C$7:$C$2010,'Ratio mapping'!$A112)/SUMIFS('Population ratios'!$E$7:$E$2010,'Population ratios'!$C$7:$C$2010,'Ratio mapping'!$A112)</f>
        <v>0</v>
      </c>
      <c r="U112" s="69">
        <f>SUMIFS('Population ratios'!$E$7:$E$2010,'Population ratios'!$B$7:$B$2010,'Ratio mapping'!U$5,'Population ratios'!$C$7:$C$2010,'Ratio mapping'!$A112)/SUMIFS('Population ratios'!$E$7:$E$2010,'Population ratios'!$C$7:$C$2010,'Ratio mapping'!$A112)</f>
        <v>0</v>
      </c>
      <c r="V112" s="69">
        <f>SUMIFS('Population ratios'!$E$7:$E$2010,'Population ratios'!$B$7:$B$2010,'Ratio mapping'!V$5,'Population ratios'!$C$7:$C$2010,'Ratio mapping'!$A112)/SUMIFS('Population ratios'!$E$7:$E$2010,'Population ratios'!$C$7:$C$2010,'Ratio mapping'!$A112)</f>
        <v>0</v>
      </c>
      <c r="W112" s="69">
        <f>SUMIFS('Population ratios'!$E$7:$E$2010,'Population ratios'!$B$7:$B$2010,'Ratio mapping'!W$5,'Population ratios'!$C$7:$C$2010,'Ratio mapping'!$A112)/SUMIFS('Population ratios'!$E$7:$E$2010,'Population ratios'!$C$7:$C$2010,'Ratio mapping'!$A112)</f>
        <v>0</v>
      </c>
      <c r="X112" s="69">
        <f>SUMIFS('Population ratios'!$E$7:$E$2010,'Population ratios'!$B$7:$B$2010,'Ratio mapping'!X$5,'Population ratios'!$C$7:$C$2010,'Ratio mapping'!$A112)/SUMIFS('Population ratios'!$E$7:$E$2010,'Population ratios'!$C$7:$C$2010,'Ratio mapping'!$A112)</f>
        <v>0</v>
      </c>
      <c r="Y112" s="69">
        <f>SUMIFS('Population ratios'!$E$7:$E$2010,'Population ratios'!$B$7:$B$2010,'Ratio mapping'!Y$5,'Population ratios'!$C$7:$C$2010,'Ratio mapping'!$A112)/SUMIFS('Population ratios'!$E$7:$E$2010,'Population ratios'!$C$7:$C$2010,'Ratio mapping'!$A112)</f>
        <v>0</v>
      </c>
      <c r="Z112" s="69">
        <f>SUMIFS('Population ratios'!$E$7:$E$2010,'Population ratios'!$B$7:$B$2010,'Ratio mapping'!Z$5,'Population ratios'!$C$7:$C$2010,'Ratio mapping'!$A112)/SUMIFS('Population ratios'!$E$7:$E$2010,'Population ratios'!$C$7:$C$2010,'Ratio mapping'!$A112)</f>
        <v>0</v>
      </c>
      <c r="AA112" s="69">
        <f>SUMIFS('Population ratios'!$E$7:$E$2010,'Population ratios'!$B$7:$B$2010,'Ratio mapping'!AA$5,'Population ratios'!$C$7:$C$2010,'Ratio mapping'!$A112)/SUMIFS('Population ratios'!$E$7:$E$2010,'Population ratios'!$C$7:$C$2010,'Ratio mapping'!$A112)</f>
        <v>0</v>
      </c>
      <c r="AB112" s="69">
        <f>SUMIFS('Population ratios'!$E$7:$E$2010,'Population ratios'!$B$7:$B$2010,'Ratio mapping'!AB$5,'Population ratios'!$C$7:$C$2010,'Ratio mapping'!$A112)/SUMIFS('Population ratios'!$E$7:$E$2010,'Population ratios'!$C$7:$C$2010,'Ratio mapping'!$A112)</f>
        <v>0</v>
      </c>
      <c r="AC112" s="69">
        <f>SUMIFS('Population ratios'!$E$7:$E$2010,'Population ratios'!$B$7:$B$2010,'Ratio mapping'!AC$5,'Population ratios'!$C$7:$C$2010,'Ratio mapping'!$A112)/SUMIFS('Population ratios'!$E$7:$E$2010,'Population ratios'!$C$7:$C$2010,'Ratio mapping'!$A112)</f>
        <v>0</v>
      </c>
      <c r="AD112" s="69">
        <f>SUMIFS('Population ratios'!$E$7:$E$2010,'Population ratios'!$B$7:$B$2010,'Ratio mapping'!AD$5,'Population ratios'!$C$7:$C$2010,'Ratio mapping'!$A112)/SUMIFS('Population ratios'!$E$7:$E$2010,'Population ratios'!$C$7:$C$2010,'Ratio mapping'!$A112)</f>
        <v>0</v>
      </c>
      <c r="AE112" s="69">
        <f>SUMIFS('Population ratios'!$E$7:$E$2010,'Population ratios'!$B$7:$B$2010,'Ratio mapping'!AE$5,'Population ratios'!$C$7:$C$2010,'Ratio mapping'!$A112)/SUMIFS('Population ratios'!$E$7:$E$2010,'Population ratios'!$C$7:$C$2010,'Ratio mapping'!$A112)</f>
        <v>0</v>
      </c>
    </row>
    <row r="113" spans="1:31" x14ac:dyDescent="0.25">
      <c r="A113" s="69" t="s">
        <v>2082</v>
      </c>
      <c r="B113" s="69">
        <f>SUMIFS('Population ratios'!$E$7:$E$2010,'Population ratios'!$B$7:$B$2010,'Ratio mapping'!B$5,'Population ratios'!$C$7:$C$2010,'Ratio mapping'!$A113)/SUMIFS('Population ratios'!$E$7:$E$2010,'Population ratios'!$C$7:$C$2010,'Ratio mapping'!$A113)</f>
        <v>0</v>
      </c>
      <c r="C113" s="69">
        <f>SUMIFS('Population ratios'!$E$7:$E$2010,'Population ratios'!$B$7:$B$2010,'Ratio mapping'!C$5,'Population ratios'!$C$7:$C$2010,'Ratio mapping'!$A113)/SUMIFS('Population ratios'!$E$7:$E$2010,'Population ratios'!$C$7:$C$2010,'Ratio mapping'!$A113)</f>
        <v>0</v>
      </c>
      <c r="D113" s="69">
        <f>SUMIFS('Population ratios'!$E$7:$E$2010,'Population ratios'!$B$7:$B$2010,'Ratio mapping'!D$5,'Population ratios'!$C$7:$C$2010,'Ratio mapping'!$A113)/SUMIFS('Population ratios'!$E$7:$E$2010,'Population ratios'!$C$7:$C$2010,'Ratio mapping'!$A113)</f>
        <v>0</v>
      </c>
      <c r="E113" s="69">
        <f>SUMIFS('Population ratios'!$E$7:$E$2010,'Population ratios'!$B$7:$B$2010,'Ratio mapping'!E$5,'Population ratios'!$C$7:$C$2010,'Ratio mapping'!$A113)/SUMIFS('Population ratios'!$E$7:$E$2010,'Population ratios'!$C$7:$C$2010,'Ratio mapping'!$A113)</f>
        <v>0</v>
      </c>
      <c r="F113" s="69">
        <f>SUMIFS('Population ratios'!$E$7:$E$2010,'Population ratios'!$B$7:$B$2010,'Ratio mapping'!F$5,'Population ratios'!$C$7:$C$2010,'Ratio mapping'!$A113)/SUMIFS('Population ratios'!$E$7:$E$2010,'Population ratios'!$C$7:$C$2010,'Ratio mapping'!$A113)</f>
        <v>0</v>
      </c>
      <c r="G113" s="69">
        <f>SUMIFS('Population ratios'!$E$7:$E$2010,'Population ratios'!$B$7:$B$2010,'Ratio mapping'!G$5,'Population ratios'!$C$7:$C$2010,'Ratio mapping'!$A113)/SUMIFS('Population ratios'!$E$7:$E$2010,'Population ratios'!$C$7:$C$2010,'Ratio mapping'!$A113)</f>
        <v>0</v>
      </c>
      <c r="H113" s="69">
        <f>SUMIFS('Population ratios'!$E$7:$E$2010,'Population ratios'!$B$7:$B$2010,'Ratio mapping'!H$5,'Population ratios'!$C$7:$C$2010,'Ratio mapping'!$A113)/SUMIFS('Population ratios'!$E$7:$E$2010,'Population ratios'!$C$7:$C$2010,'Ratio mapping'!$A113)</f>
        <v>0</v>
      </c>
      <c r="I113" s="69">
        <f>SUMIFS('Population ratios'!$E$7:$E$2010,'Population ratios'!$B$7:$B$2010,'Ratio mapping'!I$5,'Population ratios'!$C$7:$C$2010,'Ratio mapping'!$A113)/SUMIFS('Population ratios'!$E$7:$E$2010,'Population ratios'!$C$7:$C$2010,'Ratio mapping'!$A113)</f>
        <v>0</v>
      </c>
      <c r="J113" s="69">
        <f>SUMIFS('Population ratios'!$E$7:$E$2010,'Population ratios'!$B$7:$B$2010,'Ratio mapping'!J$5,'Population ratios'!$C$7:$C$2010,'Ratio mapping'!$A113)/SUMIFS('Population ratios'!$E$7:$E$2010,'Population ratios'!$C$7:$C$2010,'Ratio mapping'!$A113)</f>
        <v>0</v>
      </c>
      <c r="K113" s="69">
        <f>SUMIFS('Population ratios'!$E$7:$E$2010,'Population ratios'!$B$7:$B$2010,'Ratio mapping'!K$5,'Population ratios'!$C$7:$C$2010,'Ratio mapping'!$A113)/SUMIFS('Population ratios'!$E$7:$E$2010,'Population ratios'!$C$7:$C$2010,'Ratio mapping'!$A113)</f>
        <v>0</v>
      </c>
      <c r="L113" s="69">
        <f>SUMIFS('Population ratios'!$E$7:$E$2010,'Population ratios'!$B$7:$B$2010,'Ratio mapping'!L$5,'Population ratios'!$C$7:$C$2010,'Ratio mapping'!$A113)/SUMIFS('Population ratios'!$E$7:$E$2010,'Population ratios'!$C$7:$C$2010,'Ratio mapping'!$A113)</f>
        <v>0</v>
      </c>
      <c r="M113" s="69">
        <f>SUMIFS('Population ratios'!$E$7:$E$2010,'Population ratios'!$B$7:$B$2010,'Ratio mapping'!M$5,'Population ratios'!$C$7:$C$2010,'Ratio mapping'!$A113)/SUMIFS('Population ratios'!$E$7:$E$2010,'Population ratios'!$C$7:$C$2010,'Ratio mapping'!$A113)</f>
        <v>0</v>
      </c>
      <c r="N113" s="69">
        <f>SUMIFS('Population ratios'!$E$7:$E$2010,'Population ratios'!$B$7:$B$2010,'Ratio mapping'!N$5,'Population ratios'!$C$7:$C$2010,'Ratio mapping'!$A113)/SUMIFS('Population ratios'!$E$7:$E$2010,'Population ratios'!$C$7:$C$2010,'Ratio mapping'!$A113)</f>
        <v>0</v>
      </c>
      <c r="O113" s="69">
        <f>SUMIFS('Population ratios'!$E$7:$E$2010,'Population ratios'!$B$7:$B$2010,'Ratio mapping'!O$5,'Population ratios'!$C$7:$C$2010,'Ratio mapping'!$A113)/SUMIFS('Population ratios'!$E$7:$E$2010,'Population ratios'!$C$7:$C$2010,'Ratio mapping'!$A113)</f>
        <v>0</v>
      </c>
      <c r="P113" s="69">
        <f>SUMIFS('Population ratios'!$E$7:$E$2010,'Population ratios'!$B$7:$B$2010,'Ratio mapping'!P$5,'Population ratios'!$C$7:$C$2010,'Ratio mapping'!$A113)/SUMIFS('Population ratios'!$E$7:$E$2010,'Population ratios'!$C$7:$C$2010,'Ratio mapping'!$A113)</f>
        <v>0</v>
      </c>
      <c r="Q113" s="69">
        <f>SUMIFS('Population ratios'!$E$7:$E$2010,'Population ratios'!$B$7:$B$2010,'Ratio mapping'!Q$5,'Population ratios'!$C$7:$C$2010,'Ratio mapping'!$A113)/SUMIFS('Population ratios'!$E$7:$E$2010,'Population ratios'!$C$7:$C$2010,'Ratio mapping'!$A113)</f>
        <v>0</v>
      </c>
      <c r="R113" s="69">
        <f>SUMIFS('Population ratios'!$E$7:$E$2010,'Population ratios'!$B$7:$B$2010,'Ratio mapping'!R$5,'Population ratios'!$C$7:$C$2010,'Ratio mapping'!$A113)/SUMIFS('Population ratios'!$E$7:$E$2010,'Population ratios'!$C$7:$C$2010,'Ratio mapping'!$A113)</f>
        <v>0</v>
      </c>
      <c r="S113" s="69">
        <f>SUMIFS('Population ratios'!$E$7:$E$2010,'Population ratios'!$B$7:$B$2010,'Ratio mapping'!S$5,'Population ratios'!$C$7:$C$2010,'Ratio mapping'!$A113)/SUMIFS('Population ratios'!$E$7:$E$2010,'Population ratios'!$C$7:$C$2010,'Ratio mapping'!$A113)</f>
        <v>0</v>
      </c>
      <c r="T113" s="69">
        <f>SUMIFS('Population ratios'!$E$7:$E$2010,'Population ratios'!$B$7:$B$2010,'Ratio mapping'!T$5,'Population ratios'!$C$7:$C$2010,'Ratio mapping'!$A113)/SUMIFS('Population ratios'!$E$7:$E$2010,'Population ratios'!$C$7:$C$2010,'Ratio mapping'!$A113)</f>
        <v>1</v>
      </c>
      <c r="U113" s="69">
        <f>SUMIFS('Population ratios'!$E$7:$E$2010,'Population ratios'!$B$7:$B$2010,'Ratio mapping'!U$5,'Population ratios'!$C$7:$C$2010,'Ratio mapping'!$A113)/SUMIFS('Population ratios'!$E$7:$E$2010,'Population ratios'!$C$7:$C$2010,'Ratio mapping'!$A113)</f>
        <v>0</v>
      </c>
      <c r="V113" s="69">
        <f>SUMIFS('Population ratios'!$E$7:$E$2010,'Population ratios'!$B$7:$B$2010,'Ratio mapping'!V$5,'Population ratios'!$C$7:$C$2010,'Ratio mapping'!$A113)/SUMIFS('Population ratios'!$E$7:$E$2010,'Population ratios'!$C$7:$C$2010,'Ratio mapping'!$A113)</f>
        <v>0</v>
      </c>
      <c r="W113" s="69">
        <f>SUMIFS('Population ratios'!$E$7:$E$2010,'Population ratios'!$B$7:$B$2010,'Ratio mapping'!W$5,'Population ratios'!$C$7:$C$2010,'Ratio mapping'!$A113)/SUMIFS('Population ratios'!$E$7:$E$2010,'Population ratios'!$C$7:$C$2010,'Ratio mapping'!$A113)</f>
        <v>0</v>
      </c>
      <c r="X113" s="69">
        <f>SUMIFS('Population ratios'!$E$7:$E$2010,'Population ratios'!$B$7:$B$2010,'Ratio mapping'!X$5,'Population ratios'!$C$7:$C$2010,'Ratio mapping'!$A113)/SUMIFS('Population ratios'!$E$7:$E$2010,'Population ratios'!$C$7:$C$2010,'Ratio mapping'!$A113)</f>
        <v>0</v>
      </c>
      <c r="Y113" s="69">
        <f>SUMIFS('Population ratios'!$E$7:$E$2010,'Population ratios'!$B$7:$B$2010,'Ratio mapping'!Y$5,'Population ratios'!$C$7:$C$2010,'Ratio mapping'!$A113)/SUMIFS('Population ratios'!$E$7:$E$2010,'Population ratios'!$C$7:$C$2010,'Ratio mapping'!$A113)</f>
        <v>0</v>
      </c>
      <c r="Z113" s="69">
        <f>SUMIFS('Population ratios'!$E$7:$E$2010,'Population ratios'!$B$7:$B$2010,'Ratio mapping'!Z$5,'Population ratios'!$C$7:$C$2010,'Ratio mapping'!$A113)/SUMIFS('Population ratios'!$E$7:$E$2010,'Population ratios'!$C$7:$C$2010,'Ratio mapping'!$A113)</f>
        <v>0</v>
      </c>
      <c r="AA113" s="69">
        <f>SUMIFS('Population ratios'!$E$7:$E$2010,'Population ratios'!$B$7:$B$2010,'Ratio mapping'!AA$5,'Population ratios'!$C$7:$C$2010,'Ratio mapping'!$A113)/SUMIFS('Population ratios'!$E$7:$E$2010,'Population ratios'!$C$7:$C$2010,'Ratio mapping'!$A113)</f>
        <v>0</v>
      </c>
      <c r="AB113" s="69">
        <f>SUMIFS('Population ratios'!$E$7:$E$2010,'Population ratios'!$B$7:$B$2010,'Ratio mapping'!AB$5,'Population ratios'!$C$7:$C$2010,'Ratio mapping'!$A113)/SUMIFS('Population ratios'!$E$7:$E$2010,'Population ratios'!$C$7:$C$2010,'Ratio mapping'!$A113)</f>
        <v>0</v>
      </c>
      <c r="AC113" s="69">
        <f>SUMIFS('Population ratios'!$E$7:$E$2010,'Population ratios'!$B$7:$B$2010,'Ratio mapping'!AC$5,'Population ratios'!$C$7:$C$2010,'Ratio mapping'!$A113)/SUMIFS('Population ratios'!$E$7:$E$2010,'Population ratios'!$C$7:$C$2010,'Ratio mapping'!$A113)</f>
        <v>0</v>
      </c>
      <c r="AD113" s="69">
        <f>SUMIFS('Population ratios'!$E$7:$E$2010,'Population ratios'!$B$7:$B$2010,'Ratio mapping'!AD$5,'Population ratios'!$C$7:$C$2010,'Ratio mapping'!$A113)/SUMIFS('Population ratios'!$E$7:$E$2010,'Population ratios'!$C$7:$C$2010,'Ratio mapping'!$A113)</f>
        <v>0</v>
      </c>
      <c r="AE113" s="69">
        <f>SUMIFS('Population ratios'!$E$7:$E$2010,'Population ratios'!$B$7:$B$2010,'Ratio mapping'!AE$5,'Population ratios'!$C$7:$C$2010,'Ratio mapping'!$A113)/SUMIFS('Population ratios'!$E$7:$E$2010,'Population ratios'!$C$7:$C$2010,'Ratio mapping'!$A113)</f>
        <v>0</v>
      </c>
    </row>
    <row r="114" spans="1:31" x14ac:dyDescent="0.25">
      <c r="A114" s="69" t="s">
        <v>2068</v>
      </c>
      <c r="B114" s="69">
        <f>SUMIFS('Population ratios'!$E$7:$E$2010,'Population ratios'!$B$7:$B$2010,'Ratio mapping'!B$5,'Population ratios'!$C$7:$C$2010,'Ratio mapping'!$A114)/SUMIFS('Population ratios'!$E$7:$E$2010,'Population ratios'!$C$7:$C$2010,'Ratio mapping'!$A114)</f>
        <v>0</v>
      </c>
      <c r="C114" s="69">
        <f>SUMIFS('Population ratios'!$E$7:$E$2010,'Population ratios'!$B$7:$B$2010,'Ratio mapping'!C$5,'Population ratios'!$C$7:$C$2010,'Ratio mapping'!$A114)/SUMIFS('Population ratios'!$E$7:$E$2010,'Population ratios'!$C$7:$C$2010,'Ratio mapping'!$A114)</f>
        <v>0</v>
      </c>
      <c r="D114" s="69">
        <f>SUMIFS('Population ratios'!$E$7:$E$2010,'Population ratios'!$B$7:$B$2010,'Ratio mapping'!D$5,'Population ratios'!$C$7:$C$2010,'Ratio mapping'!$A114)/SUMIFS('Population ratios'!$E$7:$E$2010,'Population ratios'!$C$7:$C$2010,'Ratio mapping'!$A114)</f>
        <v>0</v>
      </c>
      <c r="E114" s="69">
        <f>SUMIFS('Population ratios'!$E$7:$E$2010,'Population ratios'!$B$7:$B$2010,'Ratio mapping'!E$5,'Population ratios'!$C$7:$C$2010,'Ratio mapping'!$A114)/SUMIFS('Population ratios'!$E$7:$E$2010,'Population ratios'!$C$7:$C$2010,'Ratio mapping'!$A114)</f>
        <v>0</v>
      </c>
      <c r="F114" s="69">
        <f>SUMIFS('Population ratios'!$E$7:$E$2010,'Population ratios'!$B$7:$B$2010,'Ratio mapping'!F$5,'Population ratios'!$C$7:$C$2010,'Ratio mapping'!$A114)/SUMIFS('Population ratios'!$E$7:$E$2010,'Population ratios'!$C$7:$C$2010,'Ratio mapping'!$A114)</f>
        <v>0</v>
      </c>
      <c r="G114" s="69">
        <f>SUMIFS('Population ratios'!$E$7:$E$2010,'Population ratios'!$B$7:$B$2010,'Ratio mapping'!G$5,'Population ratios'!$C$7:$C$2010,'Ratio mapping'!$A114)/SUMIFS('Population ratios'!$E$7:$E$2010,'Population ratios'!$C$7:$C$2010,'Ratio mapping'!$A114)</f>
        <v>0</v>
      </c>
      <c r="H114" s="69">
        <f>SUMIFS('Population ratios'!$E$7:$E$2010,'Population ratios'!$B$7:$B$2010,'Ratio mapping'!H$5,'Population ratios'!$C$7:$C$2010,'Ratio mapping'!$A114)/SUMIFS('Population ratios'!$E$7:$E$2010,'Population ratios'!$C$7:$C$2010,'Ratio mapping'!$A114)</f>
        <v>0</v>
      </c>
      <c r="I114" s="69">
        <f>SUMIFS('Population ratios'!$E$7:$E$2010,'Population ratios'!$B$7:$B$2010,'Ratio mapping'!I$5,'Population ratios'!$C$7:$C$2010,'Ratio mapping'!$A114)/SUMIFS('Population ratios'!$E$7:$E$2010,'Population ratios'!$C$7:$C$2010,'Ratio mapping'!$A114)</f>
        <v>0</v>
      </c>
      <c r="J114" s="69">
        <f>SUMIFS('Population ratios'!$E$7:$E$2010,'Population ratios'!$B$7:$B$2010,'Ratio mapping'!J$5,'Population ratios'!$C$7:$C$2010,'Ratio mapping'!$A114)/SUMIFS('Population ratios'!$E$7:$E$2010,'Population ratios'!$C$7:$C$2010,'Ratio mapping'!$A114)</f>
        <v>0</v>
      </c>
      <c r="K114" s="69">
        <f>SUMIFS('Population ratios'!$E$7:$E$2010,'Population ratios'!$B$7:$B$2010,'Ratio mapping'!K$5,'Population ratios'!$C$7:$C$2010,'Ratio mapping'!$A114)/SUMIFS('Population ratios'!$E$7:$E$2010,'Population ratios'!$C$7:$C$2010,'Ratio mapping'!$A114)</f>
        <v>5.727533069684986E-3</v>
      </c>
      <c r="L114" s="69">
        <f>SUMIFS('Population ratios'!$E$7:$E$2010,'Population ratios'!$B$7:$B$2010,'Ratio mapping'!L$5,'Population ratios'!$C$7:$C$2010,'Ratio mapping'!$A114)/SUMIFS('Population ratios'!$E$7:$E$2010,'Population ratios'!$C$7:$C$2010,'Ratio mapping'!$A114)</f>
        <v>0</v>
      </c>
      <c r="M114" s="69">
        <f>SUMIFS('Population ratios'!$E$7:$E$2010,'Population ratios'!$B$7:$B$2010,'Ratio mapping'!M$5,'Population ratios'!$C$7:$C$2010,'Ratio mapping'!$A114)/SUMIFS('Population ratios'!$E$7:$E$2010,'Population ratios'!$C$7:$C$2010,'Ratio mapping'!$A114)</f>
        <v>0</v>
      </c>
      <c r="N114" s="69">
        <f>SUMIFS('Population ratios'!$E$7:$E$2010,'Population ratios'!$B$7:$B$2010,'Ratio mapping'!N$5,'Population ratios'!$C$7:$C$2010,'Ratio mapping'!$A114)/SUMIFS('Population ratios'!$E$7:$E$2010,'Population ratios'!$C$7:$C$2010,'Ratio mapping'!$A114)</f>
        <v>0</v>
      </c>
      <c r="O114" s="69">
        <f>SUMIFS('Population ratios'!$E$7:$E$2010,'Population ratios'!$B$7:$B$2010,'Ratio mapping'!O$5,'Population ratios'!$C$7:$C$2010,'Ratio mapping'!$A114)/SUMIFS('Population ratios'!$E$7:$E$2010,'Population ratios'!$C$7:$C$2010,'Ratio mapping'!$A114)</f>
        <v>0</v>
      </c>
      <c r="P114" s="69">
        <f>SUMIFS('Population ratios'!$E$7:$E$2010,'Population ratios'!$B$7:$B$2010,'Ratio mapping'!P$5,'Population ratios'!$C$7:$C$2010,'Ratio mapping'!$A114)/SUMIFS('Population ratios'!$E$7:$E$2010,'Population ratios'!$C$7:$C$2010,'Ratio mapping'!$A114)</f>
        <v>0</v>
      </c>
      <c r="Q114" s="69">
        <f>SUMIFS('Population ratios'!$E$7:$E$2010,'Population ratios'!$B$7:$B$2010,'Ratio mapping'!Q$5,'Population ratios'!$C$7:$C$2010,'Ratio mapping'!$A114)/SUMIFS('Population ratios'!$E$7:$E$2010,'Population ratios'!$C$7:$C$2010,'Ratio mapping'!$A114)</f>
        <v>0</v>
      </c>
      <c r="R114" s="69">
        <f>SUMIFS('Population ratios'!$E$7:$E$2010,'Population ratios'!$B$7:$B$2010,'Ratio mapping'!R$5,'Population ratios'!$C$7:$C$2010,'Ratio mapping'!$A114)/SUMIFS('Population ratios'!$E$7:$E$2010,'Population ratios'!$C$7:$C$2010,'Ratio mapping'!$A114)</f>
        <v>0</v>
      </c>
      <c r="S114" s="69">
        <f>SUMIFS('Population ratios'!$E$7:$E$2010,'Population ratios'!$B$7:$B$2010,'Ratio mapping'!S$5,'Population ratios'!$C$7:$C$2010,'Ratio mapping'!$A114)/SUMIFS('Population ratios'!$E$7:$E$2010,'Population ratios'!$C$7:$C$2010,'Ratio mapping'!$A114)</f>
        <v>0</v>
      </c>
      <c r="T114" s="69">
        <f>SUMIFS('Population ratios'!$E$7:$E$2010,'Population ratios'!$B$7:$B$2010,'Ratio mapping'!T$5,'Population ratios'!$C$7:$C$2010,'Ratio mapping'!$A114)/SUMIFS('Population ratios'!$E$7:$E$2010,'Population ratios'!$C$7:$C$2010,'Ratio mapping'!$A114)</f>
        <v>0</v>
      </c>
      <c r="U114" s="69">
        <f>SUMIFS('Population ratios'!$E$7:$E$2010,'Population ratios'!$B$7:$B$2010,'Ratio mapping'!U$5,'Population ratios'!$C$7:$C$2010,'Ratio mapping'!$A114)/SUMIFS('Population ratios'!$E$7:$E$2010,'Population ratios'!$C$7:$C$2010,'Ratio mapping'!$A114)</f>
        <v>0</v>
      </c>
      <c r="V114" s="69">
        <f>SUMIFS('Population ratios'!$E$7:$E$2010,'Population ratios'!$B$7:$B$2010,'Ratio mapping'!V$5,'Population ratios'!$C$7:$C$2010,'Ratio mapping'!$A114)/SUMIFS('Population ratios'!$E$7:$E$2010,'Population ratios'!$C$7:$C$2010,'Ratio mapping'!$A114)</f>
        <v>0</v>
      </c>
      <c r="W114" s="69">
        <f>SUMIFS('Population ratios'!$E$7:$E$2010,'Population ratios'!$B$7:$B$2010,'Ratio mapping'!W$5,'Population ratios'!$C$7:$C$2010,'Ratio mapping'!$A114)/SUMIFS('Population ratios'!$E$7:$E$2010,'Population ratios'!$C$7:$C$2010,'Ratio mapping'!$A114)</f>
        <v>0</v>
      </c>
      <c r="X114" s="69">
        <f>SUMIFS('Population ratios'!$E$7:$E$2010,'Population ratios'!$B$7:$B$2010,'Ratio mapping'!X$5,'Population ratios'!$C$7:$C$2010,'Ratio mapping'!$A114)/SUMIFS('Population ratios'!$E$7:$E$2010,'Population ratios'!$C$7:$C$2010,'Ratio mapping'!$A114)</f>
        <v>0</v>
      </c>
      <c r="Y114" s="69">
        <f>SUMIFS('Population ratios'!$E$7:$E$2010,'Population ratios'!$B$7:$B$2010,'Ratio mapping'!Y$5,'Population ratios'!$C$7:$C$2010,'Ratio mapping'!$A114)/SUMIFS('Population ratios'!$E$7:$E$2010,'Population ratios'!$C$7:$C$2010,'Ratio mapping'!$A114)</f>
        <v>0.99427246693031501</v>
      </c>
      <c r="Z114" s="69">
        <f>SUMIFS('Population ratios'!$E$7:$E$2010,'Population ratios'!$B$7:$B$2010,'Ratio mapping'!Z$5,'Population ratios'!$C$7:$C$2010,'Ratio mapping'!$A114)/SUMIFS('Population ratios'!$E$7:$E$2010,'Population ratios'!$C$7:$C$2010,'Ratio mapping'!$A114)</f>
        <v>0</v>
      </c>
      <c r="AA114" s="69">
        <f>SUMIFS('Population ratios'!$E$7:$E$2010,'Population ratios'!$B$7:$B$2010,'Ratio mapping'!AA$5,'Population ratios'!$C$7:$C$2010,'Ratio mapping'!$A114)/SUMIFS('Population ratios'!$E$7:$E$2010,'Population ratios'!$C$7:$C$2010,'Ratio mapping'!$A114)</f>
        <v>0</v>
      </c>
      <c r="AB114" s="69">
        <f>SUMIFS('Population ratios'!$E$7:$E$2010,'Population ratios'!$B$7:$B$2010,'Ratio mapping'!AB$5,'Population ratios'!$C$7:$C$2010,'Ratio mapping'!$A114)/SUMIFS('Population ratios'!$E$7:$E$2010,'Population ratios'!$C$7:$C$2010,'Ratio mapping'!$A114)</f>
        <v>0</v>
      </c>
      <c r="AC114" s="69">
        <f>SUMIFS('Population ratios'!$E$7:$E$2010,'Population ratios'!$B$7:$B$2010,'Ratio mapping'!AC$5,'Population ratios'!$C$7:$C$2010,'Ratio mapping'!$A114)/SUMIFS('Population ratios'!$E$7:$E$2010,'Population ratios'!$C$7:$C$2010,'Ratio mapping'!$A114)</f>
        <v>0</v>
      </c>
      <c r="AD114" s="69">
        <f>SUMIFS('Population ratios'!$E$7:$E$2010,'Population ratios'!$B$7:$B$2010,'Ratio mapping'!AD$5,'Population ratios'!$C$7:$C$2010,'Ratio mapping'!$A114)/SUMIFS('Population ratios'!$E$7:$E$2010,'Population ratios'!$C$7:$C$2010,'Ratio mapping'!$A114)</f>
        <v>0</v>
      </c>
      <c r="AE114" s="69">
        <f>SUMIFS('Population ratios'!$E$7:$E$2010,'Population ratios'!$B$7:$B$2010,'Ratio mapping'!AE$5,'Population ratios'!$C$7:$C$2010,'Ratio mapping'!$A114)/SUMIFS('Population ratios'!$E$7:$E$2010,'Population ratios'!$C$7:$C$2010,'Ratio mapping'!$A114)</f>
        <v>0</v>
      </c>
    </row>
    <row r="115" spans="1:31" x14ac:dyDescent="0.25">
      <c r="A115" s="69" t="s">
        <v>2080</v>
      </c>
      <c r="B115" s="69">
        <f>SUMIFS('Population ratios'!$E$7:$E$2010,'Population ratios'!$B$7:$B$2010,'Ratio mapping'!B$5,'Population ratios'!$C$7:$C$2010,'Ratio mapping'!$A115)/SUMIFS('Population ratios'!$E$7:$E$2010,'Population ratios'!$C$7:$C$2010,'Ratio mapping'!$A115)</f>
        <v>0</v>
      </c>
      <c r="C115" s="69">
        <f>SUMIFS('Population ratios'!$E$7:$E$2010,'Population ratios'!$B$7:$B$2010,'Ratio mapping'!C$5,'Population ratios'!$C$7:$C$2010,'Ratio mapping'!$A115)/SUMIFS('Population ratios'!$E$7:$E$2010,'Population ratios'!$C$7:$C$2010,'Ratio mapping'!$A115)</f>
        <v>0</v>
      </c>
      <c r="D115" s="69">
        <f>SUMIFS('Population ratios'!$E$7:$E$2010,'Population ratios'!$B$7:$B$2010,'Ratio mapping'!D$5,'Population ratios'!$C$7:$C$2010,'Ratio mapping'!$A115)/SUMIFS('Population ratios'!$E$7:$E$2010,'Population ratios'!$C$7:$C$2010,'Ratio mapping'!$A115)</f>
        <v>0</v>
      </c>
      <c r="E115" s="69">
        <f>SUMIFS('Population ratios'!$E$7:$E$2010,'Population ratios'!$B$7:$B$2010,'Ratio mapping'!E$5,'Population ratios'!$C$7:$C$2010,'Ratio mapping'!$A115)/SUMIFS('Population ratios'!$E$7:$E$2010,'Population ratios'!$C$7:$C$2010,'Ratio mapping'!$A115)</f>
        <v>0</v>
      </c>
      <c r="F115" s="69">
        <f>SUMIFS('Population ratios'!$E$7:$E$2010,'Population ratios'!$B$7:$B$2010,'Ratio mapping'!F$5,'Population ratios'!$C$7:$C$2010,'Ratio mapping'!$A115)/SUMIFS('Population ratios'!$E$7:$E$2010,'Population ratios'!$C$7:$C$2010,'Ratio mapping'!$A115)</f>
        <v>0</v>
      </c>
      <c r="G115" s="69">
        <f>SUMIFS('Population ratios'!$E$7:$E$2010,'Population ratios'!$B$7:$B$2010,'Ratio mapping'!G$5,'Population ratios'!$C$7:$C$2010,'Ratio mapping'!$A115)/SUMIFS('Population ratios'!$E$7:$E$2010,'Population ratios'!$C$7:$C$2010,'Ratio mapping'!$A115)</f>
        <v>0</v>
      </c>
      <c r="H115" s="69">
        <f>SUMIFS('Population ratios'!$E$7:$E$2010,'Population ratios'!$B$7:$B$2010,'Ratio mapping'!H$5,'Population ratios'!$C$7:$C$2010,'Ratio mapping'!$A115)/SUMIFS('Population ratios'!$E$7:$E$2010,'Population ratios'!$C$7:$C$2010,'Ratio mapping'!$A115)</f>
        <v>0</v>
      </c>
      <c r="I115" s="69">
        <f>SUMIFS('Population ratios'!$E$7:$E$2010,'Population ratios'!$B$7:$B$2010,'Ratio mapping'!I$5,'Population ratios'!$C$7:$C$2010,'Ratio mapping'!$A115)/SUMIFS('Population ratios'!$E$7:$E$2010,'Population ratios'!$C$7:$C$2010,'Ratio mapping'!$A115)</f>
        <v>0</v>
      </c>
      <c r="J115" s="69">
        <f>SUMIFS('Population ratios'!$E$7:$E$2010,'Population ratios'!$B$7:$B$2010,'Ratio mapping'!J$5,'Population ratios'!$C$7:$C$2010,'Ratio mapping'!$A115)/SUMIFS('Population ratios'!$E$7:$E$2010,'Population ratios'!$C$7:$C$2010,'Ratio mapping'!$A115)</f>
        <v>0</v>
      </c>
      <c r="K115" s="69">
        <f>SUMIFS('Population ratios'!$E$7:$E$2010,'Population ratios'!$B$7:$B$2010,'Ratio mapping'!K$5,'Population ratios'!$C$7:$C$2010,'Ratio mapping'!$A115)/SUMIFS('Population ratios'!$E$7:$E$2010,'Population ratios'!$C$7:$C$2010,'Ratio mapping'!$A115)</f>
        <v>0</v>
      </c>
      <c r="L115" s="69">
        <f>SUMIFS('Population ratios'!$E$7:$E$2010,'Population ratios'!$B$7:$B$2010,'Ratio mapping'!L$5,'Population ratios'!$C$7:$C$2010,'Ratio mapping'!$A115)/SUMIFS('Population ratios'!$E$7:$E$2010,'Population ratios'!$C$7:$C$2010,'Ratio mapping'!$A115)</f>
        <v>0</v>
      </c>
      <c r="M115" s="69">
        <f>SUMIFS('Population ratios'!$E$7:$E$2010,'Population ratios'!$B$7:$B$2010,'Ratio mapping'!M$5,'Population ratios'!$C$7:$C$2010,'Ratio mapping'!$A115)/SUMIFS('Population ratios'!$E$7:$E$2010,'Population ratios'!$C$7:$C$2010,'Ratio mapping'!$A115)</f>
        <v>0</v>
      </c>
      <c r="N115" s="69">
        <f>SUMIFS('Population ratios'!$E$7:$E$2010,'Population ratios'!$B$7:$B$2010,'Ratio mapping'!N$5,'Population ratios'!$C$7:$C$2010,'Ratio mapping'!$A115)/SUMIFS('Population ratios'!$E$7:$E$2010,'Population ratios'!$C$7:$C$2010,'Ratio mapping'!$A115)</f>
        <v>0</v>
      </c>
      <c r="O115" s="69">
        <f>SUMIFS('Population ratios'!$E$7:$E$2010,'Population ratios'!$B$7:$B$2010,'Ratio mapping'!O$5,'Population ratios'!$C$7:$C$2010,'Ratio mapping'!$A115)/SUMIFS('Population ratios'!$E$7:$E$2010,'Population ratios'!$C$7:$C$2010,'Ratio mapping'!$A115)</f>
        <v>0</v>
      </c>
      <c r="P115" s="69">
        <f>SUMIFS('Population ratios'!$E$7:$E$2010,'Population ratios'!$B$7:$B$2010,'Ratio mapping'!P$5,'Population ratios'!$C$7:$C$2010,'Ratio mapping'!$A115)/SUMIFS('Population ratios'!$E$7:$E$2010,'Population ratios'!$C$7:$C$2010,'Ratio mapping'!$A115)</f>
        <v>0</v>
      </c>
      <c r="Q115" s="69">
        <f>SUMIFS('Population ratios'!$E$7:$E$2010,'Population ratios'!$B$7:$B$2010,'Ratio mapping'!Q$5,'Population ratios'!$C$7:$C$2010,'Ratio mapping'!$A115)/SUMIFS('Population ratios'!$E$7:$E$2010,'Population ratios'!$C$7:$C$2010,'Ratio mapping'!$A115)</f>
        <v>0</v>
      </c>
      <c r="R115" s="69">
        <f>SUMIFS('Population ratios'!$E$7:$E$2010,'Population ratios'!$B$7:$B$2010,'Ratio mapping'!R$5,'Population ratios'!$C$7:$C$2010,'Ratio mapping'!$A115)/SUMIFS('Population ratios'!$E$7:$E$2010,'Population ratios'!$C$7:$C$2010,'Ratio mapping'!$A115)</f>
        <v>0</v>
      </c>
      <c r="S115" s="69">
        <f>SUMIFS('Population ratios'!$E$7:$E$2010,'Population ratios'!$B$7:$B$2010,'Ratio mapping'!S$5,'Population ratios'!$C$7:$C$2010,'Ratio mapping'!$A115)/SUMIFS('Population ratios'!$E$7:$E$2010,'Population ratios'!$C$7:$C$2010,'Ratio mapping'!$A115)</f>
        <v>0</v>
      </c>
      <c r="T115" s="69">
        <f>SUMIFS('Population ratios'!$E$7:$E$2010,'Population ratios'!$B$7:$B$2010,'Ratio mapping'!T$5,'Population ratios'!$C$7:$C$2010,'Ratio mapping'!$A115)/SUMIFS('Population ratios'!$E$7:$E$2010,'Population ratios'!$C$7:$C$2010,'Ratio mapping'!$A115)</f>
        <v>0.15733113673805602</v>
      </c>
      <c r="U115" s="69">
        <f>SUMIFS('Population ratios'!$E$7:$E$2010,'Population ratios'!$B$7:$B$2010,'Ratio mapping'!U$5,'Population ratios'!$C$7:$C$2010,'Ratio mapping'!$A115)/SUMIFS('Population ratios'!$E$7:$E$2010,'Population ratios'!$C$7:$C$2010,'Ratio mapping'!$A115)</f>
        <v>0</v>
      </c>
      <c r="V115" s="69">
        <f>SUMIFS('Population ratios'!$E$7:$E$2010,'Population ratios'!$B$7:$B$2010,'Ratio mapping'!V$5,'Population ratios'!$C$7:$C$2010,'Ratio mapping'!$A115)/SUMIFS('Population ratios'!$E$7:$E$2010,'Population ratios'!$C$7:$C$2010,'Ratio mapping'!$A115)</f>
        <v>0.84266886326194401</v>
      </c>
      <c r="W115" s="69">
        <f>SUMIFS('Population ratios'!$E$7:$E$2010,'Population ratios'!$B$7:$B$2010,'Ratio mapping'!W$5,'Population ratios'!$C$7:$C$2010,'Ratio mapping'!$A115)/SUMIFS('Population ratios'!$E$7:$E$2010,'Population ratios'!$C$7:$C$2010,'Ratio mapping'!$A115)</f>
        <v>0</v>
      </c>
      <c r="X115" s="69">
        <f>SUMIFS('Population ratios'!$E$7:$E$2010,'Population ratios'!$B$7:$B$2010,'Ratio mapping'!X$5,'Population ratios'!$C$7:$C$2010,'Ratio mapping'!$A115)/SUMIFS('Population ratios'!$E$7:$E$2010,'Population ratios'!$C$7:$C$2010,'Ratio mapping'!$A115)</f>
        <v>0</v>
      </c>
      <c r="Y115" s="69">
        <f>SUMIFS('Population ratios'!$E$7:$E$2010,'Population ratios'!$B$7:$B$2010,'Ratio mapping'!Y$5,'Population ratios'!$C$7:$C$2010,'Ratio mapping'!$A115)/SUMIFS('Population ratios'!$E$7:$E$2010,'Population ratios'!$C$7:$C$2010,'Ratio mapping'!$A115)</f>
        <v>0</v>
      </c>
      <c r="Z115" s="69">
        <f>SUMIFS('Population ratios'!$E$7:$E$2010,'Population ratios'!$B$7:$B$2010,'Ratio mapping'!Z$5,'Population ratios'!$C$7:$C$2010,'Ratio mapping'!$A115)/SUMIFS('Population ratios'!$E$7:$E$2010,'Population ratios'!$C$7:$C$2010,'Ratio mapping'!$A115)</f>
        <v>0</v>
      </c>
      <c r="AA115" s="69">
        <f>SUMIFS('Population ratios'!$E$7:$E$2010,'Population ratios'!$B$7:$B$2010,'Ratio mapping'!AA$5,'Population ratios'!$C$7:$C$2010,'Ratio mapping'!$A115)/SUMIFS('Population ratios'!$E$7:$E$2010,'Population ratios'!$C$7:$C$2010,'Ratio mapping'!$A115)</f>
        <v>0</v>
      </c>
      <c r="AB115" s="69">
        <f>SUMIFS('Population ratios'!$E$7:$E$2010,'Population ratios'!$B$7:$B$2010,'Ratio mapping'!AB$5,'Population ratios'!$C$7:$C$2010,'Ratio mapping'!$A115)/SUMIFS('Population ratios'!$E$7:$E$2010,'Population ratios'!$C$7:$C$2010,'Ratio mapping'!$A115)</f>
        <v>0</v>
      </c>
      <c r="AC115" s="69">
        <f>SUMIFS('Population ratios'!$E$7:$E$2010,'Population ratios'!$B$7:$B$2010,'Ratio mapping'!AC$5,'Population ratios'!$C$7:$C$2010,'Ratio mapping'!$A115)/SUMIFS('Population ratios'!$E$7:$E$2010,'Population ratios'!$C$7:$C$2010,'Ratio mapping'!$A115)</f>
        <v>0</v>
      </c>
      <c r="AD115" s="69">
        <f>SUMIFS('Population ratios'!$E$7:$E$2010,'Population ratios'!$B$7:$B$2010,'Ratio mapping'!AD$5,'Population ratios'!$C$7:$C$2010,'Ratio mapping'!$A115)/SUMIFS('Population ratios'!$E$7:$E$2010,'Population ratios'!$C$7:$C$2010,'Ratio mapping'!$A115)</f>
        <v>0</v>
      </c>
      <c r="AE115" s="69">
        <f>SUMIFS('Population ratios'!$E$7:$E$2010,'Population ratios'!$B$7:$B$2010,'Ratio mapping'!AE$5,'Population ratios'!$C$7:$C$2010,'Ratio mapping'!$A115)/SUMIFS('Population ratios'!$E$7:$E$2010,'Population ratios'!$C$7:$C$2010,'Ratio mapping'!$A115)</f>
        <v>0</v>
      </c>
    </row>
    <row r="116" spans="1:31" x14ac:dyDescent="0.25">
      <c r="A116" s="69" t="s">
        <v>2105</v>
      </c>
      <c r="B116" s="69">
        <f>SUMIFS('Population ratios'!$E$7:$E$2010,'Population ratios'!$B$7:$B$2010,'Ratio mapping'!B$5,'Population ratios'!$C$7:$C$2010,'Ratio mapping'!$A116)/SUMIFS('Population ratios'!$E$7:$E$2010,'Population ratios'!$C$7:$C$2010,'Ratio mapping'!$A116)</f>
        <v>0</v>
      </c>
      <c r="C116" s="69">
        <f>SUMIFS('Population ratios'!$E$7:$E$2010,'Population ratios'!$B$7:$B$2010,'Ratio mapping'!C$5,'Population ratios'!$C$7:$C$2010,'Ratio mapping'!$A116)/SUMIFS('Population ratios'!$E$7:$E$2010,'Population ratios'!$C$7:$C$2010,'Ratio mapping'!$A116)</f>
        <v>0</v>
      </c>
      <c r="D116" s="69">
        <f>SUMIFS('Population ratios'!$E$7:$E$2010,'Population ratios'!$B$7:$B$2010,'Ratio mapping'!D$5,'Population ratios'!$C$7:$C$2010,'Ratio mapping'!$A116)/SUMIFS('Population ratios'!$E$7:$E$2010,'Population ratios'!$C$7:$C$2010,'Ratio mapping'!$A116)</f>
        <v>0</v>
      </c>
      <c r="E116" s="69">
        <f>SUMIFS('Population ratios'!$E$7:$E$2010,'Population ratios'!$B$7:$B$2010,'Ratio mapping'!E$5,'Population ratios'!$C$7:$C$2010,'Ratio mapping'!$A116)/SUMIFS('Population ratios'!$E$7:$E$2010,'Population ratios'!$C$7:$C$2010,'Ratio mapping'!$A116)</f>
        <v>0</v>
      </c>
      <c r="F116" s="69">
        <f>SUMIFS('Population ratios'!$E$7:$E$2010,'Population ratios'!$B$7:$B$2010,'Ratio mapping'!F$5,'Population ratios'!$C$7:$C$2010,'Ratio mapping'!$A116)/SUMIFS('Population ratios'!$E$7:$E$2010,'Population ratios'!$C$7:$C$2010,'Ratio mapping'!$A116)</f>
        <v>0</v>
      </c>
      <c r="G116" s="69">
        <f>SUMIFS('Population ratios'!$E$7:$E$2010,'Population ratios'!$B$7:$B$2010,'Ratio mapping'!G$5,'Population ratios'!$C$7:$C$2010,'Ratio mapping'!$A116)/SUMIFS('Population ratios'!$E$7:$E$2010,'Population ratios'!$C$7:$C$2010,'Ratio mapping'!$A116)</f>
        <v>0</v>
      </c>
      <c r="H116" s="69">
        <f>SUMIFS('Population ratios'!$E$7:$E$2010,'Population ratios'!$B$7:$B$2010,'Ratio mapping'!H$5,'Population ratios'!$C$7:$C$2010,'Ratio mapping'!$A116)/SUMIFS('Population ratios'!$E$7:$E$2010,'Population ratios'!$C$7:$C$2010,'Ratio mapping'!$A116)</f>
        <v>0</v>
      </c>
      <c r="I116" s="69">
        <f>SUMIFS('Population ratios'!$E$7:$E$2010,'Population ratios'!$B$7:$B$2010,'Ratio mapping'!I$5,'Population ratios'!$C$7:$C$2010,'Ratio mapping'!$A116)/SUMIFS('Population ratios'!$E$7:$E$2010,'Population ratios'!$C$7:$C$2010,'Ratio mapping'!$A116)</f>
        <v>0</v>
      </c>
      <c r="J116" s="69">
        <f>SUMIFS('Population ratios'!$E$7:$E$2010,'Population ratios'!$B$7:$B$2010,'Ratio mapping'!J$5,'Population ratios'!$C$7:$C$2010,'Ratio mapping'!$A116)/SUMIFS('Population ratios'!$E$7:$E$2010,'Population ratios'!$C$7:$C$2010,'Ratio mapping'!$A116)</f>
        <v>0</v>
      </c>
      <c r="K116" s="69">
        <f>SUMIFS('Population ratios'!$E$7:$E$2010,'Population ratios'!$B$7:$B$2010,'Ratio mapping'!K$5,'Population ratios'!$C$7:$C$2010,'Ratio mapping'!$A116)/SUMIFS('Population ratios'!$E$7:$E$2010,'Population ratios'!$C$7:$C$2010,'Ratio mapping'!$A116)</f>
        <v>0</v>
      </c>
      <c r="L116" s="69">
        <f>SUMIFS('Population ratios'!$E$7:$E$2010,'Population ratios'!$B$7:$B$2010,'Ratio mapping'!L$5,'Population ratios'!$C$7:$C$2010,'Ratio mapping'!$A116)/SUMIFS('Population ratios'!$E$7:$E$2010,'Population ratios'!$C$7:$C$2010,'Ratio mapping'!$A116)</f>
        <v>0</v>
      </c>
      <c r="M116" s="69">
        <f>SUMIFS('Population ratios'!$E$7:$E$2010,'Population ratios'!$B$7:$B$2010,'Ratio mapping'!M$5,'Population ratios'!$C$7:$C$2010,'Ratio mapping'!$A116)/SUMIFS('Population ratios'!$E$7:$E$2010,'Population ratios'!$C$7:$C$2010,'Ratio mapping'!$A116)</f>
        <v>0</v>
      </c>
      <c r="N116" s="69">
        <f>SUMIFS('Population ratios'!$E$7:$E$2010,'Population ratios'!$B$7:$B$2010,'Ratio mapping'!N$5,'Population ratios'!$C$7:$C$2010,'Ratio mapping'!$A116)/SUMIFS('Population ratios'!$E$7:$E$2010,'Population ratios'!$C$7:$C$2010,'Ratio mapping'!$A116)</f>
        <v>0</v>
      </c>
      <c r="O116" s="69">
        <f>SUMIFS('Population ratios'!$E$7:$E$2010,'Population ratios'!$B$7:$B$2010,'Ratio mapping'!O$5,'Population ratios'!$C$7:$C$2010,'Ratio mapping'!$A116)/SUMIFS('Population ratios'!$E$7:$E$2010,'Population ratios'!$C$7:$C$2010,'Ratio mapping'!$A116)</f>
        <v>0</v>
      </c>
      <c r="P116" s="69">
        <f>SUMIFS('Population ratios'!$E$7:$E$2010,'Population ratios'!$B$7:$B$2010,'Ratio mapping'!P$5,'Population ratios'!$C$7:$C$2010,'Ratio mapping'!$A116)/SUMIFS('Population ratios'!$E$7:$E$2010,'Population ratios'!$C$7:$C$2010,'Ratio mapping'!$A116)</f>
        <v>0</v>
      </c>
      <c r="Q116" s="69">
        <f>SUMIFS('Population ratios'!$E$7:$E$2010,'Population ratios'!$B$7:$B$2010,'Ratio mapping'!Q$5,'Population ratios'!$C$7:$C$2010,'Ratio mapping'!$A116)/SUMIFS('Population ratios'!$E$7:$E$2010,'Population ratios'!$C$7:$C$2010,'Ratio mapping'!$A116)</f>
        <v>0</v>
      </c>
      <c r="R116" s="69">
        <f>SUMIFS('Population ratios'!$E$7:$E$2010,'Population ratios'!$B$7:$B$2010,'Ratio mapping'!R$5,'Population ratios'!$C$7:$C$2010,'Ratio mapping'!$A116)/SUMIFS('Population ratios'!$E$7:$E$2010,'Population ratios'!$C$7:$C$2010,'Ratio mapping'!$A116)</f>
        <v>1</v>
      </c>
      <c r="S116" s="69">
        <f>SUMIFS('Population ratios'!$E$7:$E$2010,'Population ratios'!$B$7:$B$2010,'Ratio mapping'!S$5,'Population ratios'!$C$7:$C$2010,'Ratio mapping'!$A116)/SUMIFS('Population ratios'!$E$7:$E$2010,'Population ratios'!$C$7:$C$2010,'Ratio mapping'!$A116)</f>
        <v>0</v>
      </c>
      <c r="T116" s="69">
        <f>SUMIFS('Population ratios'!$E$7:$E$2010,'Population ratios'!$B$7:$B$2010,'Ratio mapping'!T$5,'Population ratios'!$C$7:$C$2010,'Ratio mapping'!$A116)/SUMIFS('Population ratios'!$E$7:$E$2010,'Population ratios'!$C$7:$C$2010,'Ratio mapping'!$A116)</f>
        <v>0</v>
      </c>
      <c r="U116" s="69">
        <f>SUMIFS('Population ratios'!$E$7:$E$2010,'Population ratios'!$B$7:$B$2010,'Ratio mapping'!U$5,'Population ratios'!$C$7:$C$2010,'Ratio mapping'!$A116)/SUMIFS('Population ratios'!$E$7:$E$2010,'Population ratios'!$C$7:$C$2010,'Ratio mapping'!$A116)</f>
        <v>0</v>
      </c>
      <c r="V116" s="69">
        <f>SUMIFS('Population ratios'!$E$7:$E$2010,'Population ratios'!$B$7:$B$2010,'Ratio mapping'!V$5,'Population ratios'!$C$7:$C$2010,'Ratio mapping'!$A116)/SUMIFS('Population ratios'!$E$7:$E$2010,'Population ratios'!$C$7:$C$2010,'Ratio mapping'!$A116)</f>
        <v>0</v>
      </c>
      <c r="W116" s="69">
        <f>SUMIFS('Population ratios'!$E$7:$E$2010,'Population ratios'!$B$7:$B$2010,'Ratio mapping'!W$5,'Population ratios'!$C$7:$C$2010,'Ratio mapping'!$A116)/SUMIFS('Population ratios'!$E$7:$E$2010,'Population ratios'!$C$7:$C$2010,'Ratio mapping'!$A116)</f>
        <v>0</v>
      </c>
      <c r="X116" s="69">
        <f>SUMIFS('Population ratios'!$E$7:$E$2010,'Population ratios'!$B$7:$B$2010,'Ratio mapping'!X$5,'Population ratios'!$C$7:$C$2010,'Ratio mapping'!$A116)/SUMIFS('Population ratios'!$E$7:$E$2010,'Population ratios'!$C$7:$C$2010,'Ratio mapping'!$A116)</f>
        <v>0</v>
      </c>
      <c r="Y116" s="69">
        <f>SUMIFS('Population ratios'!$E$7:$E$2010,'Population ratios'!$B$7:$B$2010,'Ratio mapping'!Y$5,'Population ratios'!$C$7:$C$2010,'Ratio mapping'!$A116)/SUMIFS('Population ratios'!$E$7:$E$2010,'Population ratios'!$C$7:$C$2010,'Ratio mapping'!$A116)</f>
        <v>0</v>
      </c>
      <c r="Z116" s="69">
        <f>SUMIFS('Population ratios'!$E$7:$E$2010,'Population ratios'!$B$7:$B$2010,'Ratio mapping'!Z$5,'Population ratios'!$C$7:$C$2010,'Ratio mapping'!$A116)/SUMIFS('Population ratios'!$E$7:$E$2010,'Population ratios'!$C$7:$C$2010,'Ratio mapping'!$A116)</f>
        <v>0</v>
      </c>
      <c r="AA116" s="69">
        <f>SUMIFS('Population ratios'!$E$7:$E$2010,'Population ratios'!$B$7:$B$2010,'Ratio mapping'!AA$5,'Population ratios'!$C$7:$C$2010,'Ratio mapping'!$A116)/SUMIFS('Population ratios'!$E$7:$E$2010,'Population ratios'!$C$7:$C$2010,'Ratio mapping'!$A116)</f>
        <v>0</v>
      </c>
      <c r="AB116" s="69">
        <f>SUMIFS('Population ratios'!$E$7:$E$2010,'Population ratios'!$B$7:$B$2010,'Ratio mapping'!AB$5,'Population ratios'!$C$7:$C$2010,'Ratio mapping'!$A116)/SUMIFS('Population ratios'!$E$7:$E$2010,'Population ratios'!$C$7:$C$2010,'Ratio mapping'!$A116)</f>
        <v>0</v>
      </c>
      <c r="AC116" s="69">
        <f>SUMIFS('Population ratios'!$E$7:$E$2010,'Population ratios'!$B$7:$B$2010,'Ratio mapping'!AC$5,'Population ratios'!$C$7:$C$2010,'Ratio mapping'!$A116)/SUMIFS('Population ratios'!$E$7:$E$2010,'Population ratios'!$C$7:$C$2010,'Ratio mapping'!$A116)</f>
        <v>0</v>
      </c>
      <c r="AD116" s="69">
        <f>SUMIFS('Population ratios'!$E$7:$E$2010,'Population ratios'!$B$7:$B$2010,'Ratio mapping'!AD$5,'Population ratios'!$C$7:$C$2010,'Ratio mapping'!$A116)/SUMIFS('Population ratios'!$E$7:$E$2010,'Population ratios'!$C$7:$C$2010,'Ratio mapping'!$A116)</f>
        <v>0</v>
      </c>
      <c r="AE116" s="69">
        <f>SUMIFS('Population ratios'!$E$7:$E$2010,'Population ratios'!$B$7:$B$2010,'Ratio mapping'!AE$5,'Population ratios'!$C$7:$C$2010,'Ratio mapping'!$A116)/SUMIFS('Population ratios'!$E$7:$E$2010,'Population ratios'!$C$7:$C$2010,'Ratio mapping'!$A116)</f>
        <v>0</v>
      </c>
    </row>
    <row r="117" spans="1:31" x14ac:dyDescent="0.25">
      <c r="A117" s="69" t="s">
        <v>2079</v>
      </c>
      <c r="B117" s="69">
        <f>SUMIFS('Population ratios'!$E$7:$E$2010,'Population ratios'!$B$7:$B$2010,'Ratio mapping'!B$5,'Population ratios'!$C$7:$C$2010,'Ratio mapping'!$A117)/SUMIFS('Population ratios'!$E$7:$E$2010,'Population ratios'!$C$7:$C$2010,'Ratio mapping'!$A117)</f>
        <v>0</v>
      </c>
      <c r="C117" s="69">
        <f>SUMIFS('Population ratios'!$E$7:$E$2010,'Population ratios'!$B$7:$B$2010,'Ratio mapping'!C$5,'Population ratios'!$C$7:$C$2010,'Ratio mapping'!$A117)/SUMIFS('Population ratios'!$E$7:$E$2010,'Population ratios'!$C$7:$C$2010,'Ratio mapping'!$A117)</f>
        <v>0</v>
      </c>
      <c r="D117" s="69">
        <f>SUMIFS('Population ratios'!$E$7:$E$2010,'Population ratios'!$B$7:$B$2010,'Ratio mapping'!D$5,'Population ratios'!$C$7:$C$2010,'Ratio mapping'!$A117)/SUMIFS('Population ratios'!$E$7:$E$2010,'Population ratios'!$C$7:$C$2010,'Ratio mapping'!$A117)</f>
        <v>0</v>
      </c>
      <c r="E117" s="69">
        <f>SUMIFS('Population ratios'!$E$7:$E$2010,'Population ratios'!$B$7:$B$2010,'Ratio mapping'!E$5,'Population ratios'!$C$7:$C$2010,'Ratio mapping'!$A117)/SUMIFS('Population ratios'!$E$7:$E$2010,'Population ratios'!$C$7:$C$2010,'Ratio mapping'!$A117)</f>
        <v>0</v>
      </c>
      <c r="F117" s="69">
        <f>SUMIFS('Population ratios'!$E$7:$E$2010,'Population ratios'!$B$7:$B$2010,'Ratio mapping'!F$5,'Population ratios'!$C$7:$C$2010,'Ratio mapping'!$A117)/SUMIFS('Population ratios'!$E$7:$E$2010,'Population ratios'!$C$7:$C$2010,'Ratio mapping'!$A117)</f>
        <v>0</v>
      </c>
      <c r="G117" s="69">
        <f>SUMIFS('Population ratios'!$E$7:$E$2010,'Population ratios'!$B$7:$B$2010,'Ratio mapping'!G$5,'Population ratios'!$C$7:$C$2010,'Ratio mapping'!$A117)/SUMIFS('Population ratios'!$E$7:$E$2010,'Population ratios'!$C$7:$C$2010,'Ratio mapping'!$A117)</f>
        <v>0</v>
      </c>
      <c r="H117" s="69">
        <f>SUMIFS('Population ratios'!$E$7:$E$2010,'Population ratios'!$B$7:$B$2010,'Ratio mapping'!H$5,'Population ratios'!$C$7:$C$2010,'Ratio mapping'!$A117)/SUMIFS('Population ratios'!$E$7:$E$2010,'Population ratios'!$C$7:$C$2010,'Ratio mapping'!$A117)</f>
        <v>0</v>
      </c>
      <c r="I117" s="69">
        <f>SUMIFS('Population ratios'!$E$7:$E$2010,'Population ratios'!$B$7:$B$2010,'Ratio mapping'!I$5,'Population ratios'!$C$7:$C$2010,'Ratio mapping'!$A117)/SUMIFS('Population ratios'!$E$7:$E$2010,'Population ratios'!$C$7:$C$2010,'Ratio mapping'!$A117)</f>
        <v>0</v>
      </c>
      <c r="J117" s="69">
        <f>SUMIFS('Population ratios'!$E$7:$E$2010,'Population ratios'!$B$7:$B$2010,'Ratio mapping'!J$5,'Population ratios'!$C$7:$C$2010,'Ratio mapping'!$A117)/SUMIFS('Population ratios'!$E$7:$E$2010,'Population ratios'!$C$7:$C$2010,'Ratio mapping'!$A117)</f>
        <v>0</v>
      </c>
      <c r="K117" s="69">
        <f>SUMIFS('Population ratios'!$E$7:$E$2010,'Population ratios'!$B$7:$B$2010,'Ratio mapping'!K$5,'Population ratios'!$C$7:$C$2010,'Ratio mapping'!$A117)/SUMIFS('Population ratios'!$E$7:$E$2010,'Population ratios'!$C$7:$C$2010,'Ratio mapping'!$A117)</f>
        <v>0</v>
      </c>
      <c r="L117" s="69">
        <f>SUMIFS('Population ratios'!$E$7:$E$2010,'Population ratios'!$B$7:$B$2010,'Ratio mapping'!L$5,'Population ratios'!$C$7:$C$2010,'Ratio mapping'!$A117)/SUMIFS('Population ratios'!$E$7:$E$2010,'Population ratios'!$C$7:$C$2010,'Ratio mapping'!$A117)</f>
        <v>0</v>
      </c>
      <c r="M117" s="69">
        <f>SUMIFS('Population ratios'!$E$7:$E$2010,'Population ratios'!$B$7:$B$2010,'Ratio mapping'!M$5,'Population ratios'!$C$7:$C$2010,'Ratio mapping'!$A117)/SUMIFS('Population ratios'!$E$7:$E$2010,'Population ratios'!$C$7:$C$2010,'Ratio mapping'!$A117)</f>
        <v>0</v>
      </c>
      <c r="N117" s="69">
        <f>SUMIFS('Population ratios'!$E$7:$E$2010,'Population ratios'!$B$7:$B$2010,'Ratio mapping'!N$5,'Population ratios'!$C$7:$C$2010,'Ratio mapping'!$A117)/SUMIFS('Population ratios'!$E$7:$E$2010,'Population ratios'!$C$7:$C$2010,'Ratio mapping'!$A117)</f>
        <v>0</v>
      </c>
      <c r="O117" s="69">
        <f>SUMIFS('Population ratios'!$E$7:$E$2010,'Population ratios'!$B$7:$B$2010,'Ratio mapping'!O$5,'Population ratios'!$C$7:$C$2010,'Ratio mapping'!$A117)/SUMIFS('Population ratios'!$E$7:$E$2010,'Population ratios'!$C$7:$C$2010,'Ratio mapping'!$A117)</f>
        <v>0</v>
      </c>
      <c r="P117" s="69">
        <f>SUMIFS('Population ratios'!$E$7:$E$2010,'Population ratios'!$B$7:$B$2010,'Ratio mapping'!P$5,'Population ratios'!$C$7:$C$2010,'Ratio mapping'!$A117)/SUMIFS('Population ratios'!$E$7:$E$2010,'Population ratios'!$C$7:$C$2010,'Ratio mapping'!$A117)</f>
        <v>0</v>
      </c>
      <c r="Q117" s="69">
        <f>SUMIFS('Population ratios'!$E$7:$E$2010,'Population ratios'!$B$7:$B$2010,'Ratio mapping'!Q$5,'Population ratios'!$C$7:$C$2010,'Ratio mapping'!$A117)/SUMIFS('Population ratios'!$E$7:$E$2010,'Population ratios'!$C$7:$C$2010,'Ratio mapping'!$A117)</f>
        <v>0</v>
      </c>
      <c r="R117" s="69">
        <f>SUMIFS('Population ratios'!$E$7:$E$2010,'Population ratios'!$B$7:$B$2010,'Ratio mapping'!R$5,'Population ratios'!$C$7:$C$2010,'Ratio mapping'!$A117)/SUMIFS('Population ratios'!$E$7:$E$2010,'Population ratios'!$C$7:$C$2010,'Ratio mapping'!$A117)</f>
        <v>0</v>
      </c>
      <c r="S117" s="69">
        <f>SUMIFS('Population ratios'!$E$7:$E$2010,'Population ratios'!$B$7:$B$2010,'Ratio mapping'!S$5,'Population ratios'!$C$7:$C$2010,'Ratio mapping'!$A117)/SUMIFS('Population ratios'!$E$7:$E$2010,'Population ratios'!$C$7:$C$2010,'Ratio mapping'!$A117)</f>
        <v>0</v>
      </c>
      <c r="T117" s="69">
        <f>SUMIFS('Population ratios'!$E$7:$E$2010,'Population ratios'!$B$7:$B$2010,'Ratio mapping'!T$5,'Population ratios'!$C$7:$C$2010,'Ratio mapping'!$A117)/SUMIFS('Population ratios'!$E$7:$E$2010,'Population ratios'!$C$7:$C$2010,'Ratio mapping'!$A117)</f>
        <v>1</v>
      </c>
      <c r="U117" s="69">
        <f>SUMIFS('Population ratios'!$E$7:$E$2010,'Population ratios'!$B$7:$B$2010,'Ratio mapping'!U$5,'Population ratios'!$C$7:$C$2010,'Ratio mapping'!$A117)/SUMIFS('Population ratios'!$E$7:$E$2010,'Population ratios'!$C$7:$C$2010,'Ratio mapping'!$A117)</f>
        <v>0</v>
      </c>
      <c r="V117" s="69">
        <f>SUMIFS('Population ratios'!$E$7:$E$2010,'Population ratios'!$B$7:$B$2010,'Ratio mapping'!V$5,'Population ratios'!$C$7:$C$2010,'Ratio mapping'!$A117)/SUMIFS('Population ratios'!$E$7:$E$2010,'Population ratios'!$C$7:$C$2010,'Ratio mapping'!$A117)</f>
        <v>0</v>
      </c>
      <c r="W117" s="69">
        <f>SUMIFS('Population ratios'!$E$7:$E$2010,'Population ratios'!$B$7:$B$2010,'Ratio mapping'!W$5,'Population ratios'!$C$7:$C$2010,'Ratio mapping'!$A117)/SUMIFS('Population ratios'!$E$7:$E$2010,'Population ratios'!$C$7:$C$2010,'Ratio mapping'!$A117)</f>
        <v>0</v>
      </c>
      <c r="X117" s="69">
        <f>SUMIFS('Population ratios'!$E$7:$E$2010,'Population ratios'!$B$7:$B$2010,'Ratio mapping'!X$5,'Population ratios'!$C$7:$C$2010,'Ratio mapping'!$A117)/SUMIFS('Population ratios'!$E$7:$E$2010,'Population ratios'!$C$7:$C$2010,'Ratio mapping'!$A117)</f>
        <v>0</v>
      </c>
      <c r="Y117" s="69">
        <f>SUMIFS('Population ratios'!$E$7:$E$2010,'Population ratios'!$B$7:$B$2010,'Ratio mapping'!Y$5,'Population ratios'!$C$7:$C$2010,'Ratio mapping'!$A117)/SUMIFS('Population ratios'!$E$7:$E$2010,'Population ratios'!$C$7:$C$2010,'Ratio mapping'!$A117)</f>
        <v>0</v>
      </c>
      <c r="Z117" s="69">
        <f>SUMIFS('Population ratios'!$E$7:$E$2010,'Population ratios'!$B$7:$B$2010,'Ratio mapping'!Z$5,'Population ratios'!$C$7:$C$2010,'Ratio mapping'!$A117)/SUMIFS('Population ratios'!$E$7:$E$2010,'Population ratios'!$C$7:$C$2010,'Ratio mapping'!$A117)</f>
        <v>0</v>
      </c>
      <c r="AA117" s="69">
        <f>SUMIFS('Population ratios'!$E$7:$E$2010,'Population ratios'!$B$7:$B$2010,'Ratio mapping'!AA$5,'Population ratios'!$C$7:$C$2010,'Ratio mapping'!$A117)/SUMIFS('Population ratios'!$E$7:$E$2010,'Population ratios'!$C$7:$C$2010,'Ratio mapping'!$A117)</f>
        <v>0</v>
      </c>
      <c r="AB117" s="69">
        <f>SUMIFS('Population ratios'!$E$7:$E$2010,'Population ratios'!$B$7:$B$2010,'Ratio mapping'!AB$5,'Population ratios'!$C$7:$C$2010,'Ratio mapping'!$A117)/SUMIFS('Population ratios'!$E$7:$E$2010,'Population ratios'!$C$7:$C$2010,'Ratio mapping'!$A117)</f>
        <v>0</v>
      </c>
      <c r="AC117" s="69">
        <f>SUMIFS('Population ratios'!$E$7:$E$2010,'Population ratios'!$B$7:$B$2010,'Ratio mapping'!AC$5,'Population ratios'!$C$7:$C$2010,'Ratio mapping'!$A117)/SUMIFS('Population ratios'!$E$7:$E$2010,'Population ratios'!$C$7:$C$2010,'Ratio mapping'!$A117)</f>
        <v>0</v>
      </c>
      <c r="AD117" s="69">
        <f>SUMIFS('Population ratios'!$E$7:$E$2010,'Population ratios'!$B$7:$B$2010,'Ratio mapping'!AD$5,'Population ratios'!$C$7:$C$2010,'Ratio mapping'!$A117)/SUMIFS('Population ratios'!$E$7:$E$2010,'Population ratios'!$C$7:$C$2010,'Ratio mapping'!$A117)</f>
        <v>0</v>
      </c>
      <c r="AE117" s="69">
        <f>SUMIFS('Population ratios'!$E$7:$E$2010,'Population ratios'!$B$7:$B$2010,'Ratio mapping'!AE$5,'Population ratios'!$C$7:$C$2010,'Ratio mapping'!$A117)/SUMIFS('Population ratios'!$E$7:$E$2010,'Population ratios'!$C$7:$C$2010,'Ratio mapping'!$A117)</f>
        <v>0</v>
      </c>
    </row>
    <row r="118" spans="1:31" x14ac:dyDescent="0.25">
      <c r="A118" s="69" t="s">
        <v>2063</v>
      </c>
      <c r="B118" s="69">
        <f>SUMIFS('Population ratios'!$E$7:$E$2010,'Population ratios'!$B$7:$B$2010,'Ratio mapping'!B$5,'Population ratios'!$C$7:$C$2010,'Ratio mapping'!$A118)/SUMIFS('Population ratios'!$E$7:$E$2010,'Population ratios'!$C$7:$C$2010,'Ratio mapping'!$A118)</f>
        <v>0</v>
      </c>
      <c r="C118" s="69">
        <f>SUMIFS('Population ratios'!$E$7:$E$2010,'Population ratios'!$B$7:$B$2010,'Ratio mapping'!C$5,'Population ratios'!$C$7:$C$2010,'Ratio mapping'!$A118)/SUMIFS('Population ratios'!$E$7:$E$2010,'Population ratios'!$C$7:$C$2010,'Ratio mapping'!$A118)</f>
        <v>0</v>
      </c>
      <c r="D118" s="69">
        <f>SUMIFS('Population ratios'!$E$7:$E$2010,'Population ratios'!$B$7:$B$2010,'Ratio mapping'!D$5,'Population ratios'!$C$7:$C$2010,'Ratio mapping'!$A118)/SUMIFS('Population ratios'!$E$7:$E$2010,'Population ratios'!$C$7:$C$2010,'Ratio mapping'!$A118)</f>
        <v>0</v>
      </c>
      <c r="E118" s="69">
        <f>SUMIFS('Population ratios'!$E$7:$E$2010,'Population ratios'!$B$7:$B$2010,'Ratio mapping'!E$5,'Population ratios'!$C$7:$C$2010,'Ratio mapping'!$A118)/SUMIFS('Population ratios'!$E$7:$E$2010,'Population ratios'!$C$7:$C$2010,'Ratio mapping'!$A118)</f>
        <v>0</v>
      </c>
      <c r="F118" s="69">
        <f>SUMIFS('Population ratios'!$E$7:$E$2010,'Population ratios'!$B$7:$B$2010,'Ratio mapping'!F$5,'Population ratios'!$C$7:$C$2010,'Ratio mapping'!$A118)/SUMIFS('Population ratios'!$E$7:$E$2010,'Population ratios'!$C$7:$C$2010,'Ratio mapping'!$A118)</f>
        <v>0</v>
      </c>
      <c r="G118" s="69">
        <f>SUMIFS('Population ratios'!$E$7:$E$2010,'Population ratios'!$B$7:$B$2010,'Ratio mapping'!G$5,'Population ratios'!$C$7:$C$2010,'Ratio mapping'!$A118)/SUMIFS('Population ratios'!$E$7:$E$2010,'Population ratios'!$C$7:$C$2010,'Ratio mapping'!$A118)</f>
        <v>0</v>
      </c>
      <c r="H118" s="69">
        <f>SUMIFS('Population ratios'!$E$7:$E$2010,'Population ratios'!$B$7:$B$2010,'Ratio mapping'!H$5,'Population ratios'!$C$7:$C$2010,'Ratio mapping'!$A118)/SUMIFS('Population ratios'!$E$7:$E$2010,'Population ratios'!$C$7:$C$2010,'Ratio mapping'!$A118)</f>
        <v>0</v>
      </c>
      <c r="I118" s="69">
        <f>SUMIFS('Population ratios'!$E$7:$E$2010,'Population ratios'!$B$7:$B$2010,'Ratio mapping'!I$5,'Population ratios'!$C$7:$C$2010,'Ratio mapping'!$A118)/SUMIFS('Population ratios'!$E$7:$E$2010,'Population ratios'!$C$7:$C$2010,'Ratio mapping'!$A118)</f>
        <v>0</v>
      </c>
      <c r="J118" s="69">
        <f>SUMIFS('Population ratios'!$E$7:$E$2010,'Population ratios'!$B$7:$B$2010,'Ratio mapping'!J$5,'Population ratios'!$C$7:$C$2010,'Ratio mapping'!$A118)/SUMIFS('Population ratios'!$E$7:$E$2010,'Population ratios'!$C$7:$C$2010,'Ratio mapping'!$A118)</f>
        <v>0</v>
      </c>
      <c r="K118" s="69">
        <f>SUMIFS('Population ratios'!$E$7:$E$2010,'Population ratios'!$B$7:$B$2010,'Ratio mapping'!K$5,'Population ratios'!$C$7:$C$2010,'Ratio mapping'!$A118)/SUMIFS('Population ratios'!$E$7:$E$2010,'Population ratios'!$C$7:$C$2010,'Ratio mapping'!$A118)</f>
        <v>0</v>
      </c>
      <c r="L118" s="69">
        <f>SUMIFS('Population ratios'!$E$7:$E$2010,'Population ratios'!$B$7:$B$2010,'Ratio mapping'!L$5,'Population ratios'!$C$7:$C$2010,'Ratio mapping'!$A118)/SUMIFS('Population ratios'!$E$7:$E$2010,'Population ratios'!$C$7:$C$2010,'Ratio mapping'!$A118)</f>
        <v>0</v>
      </c>
      <c r="M118" s="69">
        <f>SUMIFS('Population ratios'!$E$7:$E$2010,'Population ratios'!$B$7:$B$2010,'Ratio mapping'!M$5,'Population ratios'!$C$7:$C$2010,'Ratio mapping'!$A118)/SUMIFS('Population ratios'!$E$7:$E$2010,'Population ratios'!$C$7:$C$2010,'Ratio mapping'!$A118)</f>
        <v>0</v>
      </c>
      <c r="N118" s="69">
        <f>SUMIFS('Population ratios'!$E$7:$E$2010,'Population ratios'!$B$7:$B$2010,'Ratio mapping'!N$5,'Population ratios'!$C$7:$C$2010,'Ratio mapping'!$A118)/SUMIFS('Population ratios'!$E$7:$E$2010,'Population ratios'!$C$7:$C$2010,'Ratio mapping'!$A118)</f>
        <v>0</v>
      </c>
      <c r="O118" s="69">
        <f>SUMIFS('Population ratios'!$E$7:$E$2010,'Population ratios'!$B$7:$B$2010,'Ratio mapping'!O$5,'Population ratios'!$C$7:$C$2010,'Ratio mapping'!$A118)/SUMIFS('Population ratios'!$E$7:$E$2010,'Population ratios'!$C$7:$C$2010,'Ratio mapping'!$A118)</f>
        <v>0</v>
      </c>
      <c r="P118" s="69">
        <f>SUMIFS('Population ratios'!$E$7:$E$2010,'Population ratios'!$B$7:$B$2010,'Ratio mapping'!P$5,'Population ratios'!$C$7:$C$2010,'Ratio mapping'!$A118)/SUMIFS('Population ratios'!$E$7:$E$2010,'Population ratios'!$C$7:$C$2010,'Ratio mapping'!$A118)</f>
        <v>0</v>
      </c>
      <c r="Q118" s="69">
        <f>SUMIFS('Population ratios'!$E$7:$E$2010,'Population ratios'!$B$7:$B$2010,'Ratio mapping'!Q$5,'Population ratios'!$C$7:$C$2010,'Ratio mapping'!$A118)/SUMIFS('Population ratios'!$E$7:$E$2010,'Population ratios'!$C$7:$C$2010,'Ratio mapping'!$A118)</f>
        <v>0</v>
      </c>
      <c r="R118" s="69">
        <f>SUMIFS('Population ratios'!$E$7:$E$2010,'Population ratios'!$B$7:$B$2010,'Ratio mapping'!R$5,'Population ratios'!$C$7:$C$2010,'Ratio mapping'!$A118)/SUMIFS('Population ratios'!$E$7:$E$2010,'Population ratios'!$C$7:$C$2010,'Ratio mapping'!$A118)</f>
        <v>0</v>
      </c>
      <c r="S118" s="69">
        <f>SUMIFS('Population ratios'!$E$7:$E$2010,'Population ratios'!$B$7:$B$2010,'Ratio mapping'!S$5,'Population ratios'!$C$7:$C$2010,'Ratio mapping'!$A118)/SUMIFS('Population ratios'!$E$7:$E$2010,'Population ratios'!$C$7:$C$2010,'Ratio mapping'!$A118)</f>
        <v>0</v>
      </c>
      <c r="T118" s="69">
        <f>SUMIFS('Population ratios'!$E$7:$E$2010,'Population ratios'!$B$7:$B$2010,'Ratio mapping'!T$5,'Population ratios'!$C$7:$C$2010,'Ratio mapping'!$A118)/SUMIFS('Population ratios'!$E$7:$E$2010,'Population ratios'!$C$7:$C$2010,'Ratio mapping'!$A118)</f>
        <v>0.96173044925124795</v>
      </c>
      <c r="U118" s="69">
        <f>SUMIFS('Population ratios'!$E$7:$E$2010,'Population ratios'!$B$7:$B$2010,'Ratio mapping'!U$5,'Population ratios'!$C$7:$C$2010,'Ratio mapping'!$A118)/SUMIFS('Population ratios'!$E$7:$E$2010,'Population ratios'!$C$7:$C$2010,'Ratio mapping'!$A118)</f>
        <v>0</v>
      </c>
      <c r="V118" s="69">
        <f>SUMIFS('Population ratios'!$E$7:$E$2010,'Population ratios'!$B$7:$B$2010,'Ratio mapping'!V$5,'Population ratios'!$C$7:$C$2010,'Ratio mapping'!$A118)/SUMIFS('Population ratios'!$E$7:$E$2010,'Population ratios'!$C$7:$C$2010,'Ratio mapping'!$A118)</f>
        <v>0</v>
      </c>
      <c r="W118" s="69">
        <f>SUMIFS('Population ratios'!$E$7:$E$2010,'Population ratios'!$B$7:$B$2010,'Ratio mapping'!W$5,'Population ratios'!$C$7:$C$2010,'Ratio mapping'!$A118)/SUMIFS('Population ratios'!$E$7:$E$2010,'Population ratios'!$C$7:$C$2010,'Ratio mapping'!$A118)</f>
        <v>0</v>
      </c>
      <c r="X118" s="69">
        <f>SUMIFS('Population ratios'!$E$7:$E$2010,'Population ratios'!$B$7:$B$2010,'Ratio mapping'!X$5,'Population ratios'!$C$7:$C$2010,'Ratio mapping'!$A118)/SUMIFS('Population ratios'!$E$7:$E$2010,'Population ratios'!$C$7:$C$2010,'Ratio mapping'!$A118)</f>
        <v>0</v>
      </c>
      <c r="Y118" s="69">
        <f>SUMIFS('Population ratios'!$E$7:$E$2010,'Population ratios'!$B$7:$B$2010,'Ratio mapping'!Y$5,'Population ratios'!$C$7:$C$2010,'Ratio mapping'!$A118)/SUMIFS('Population ratios'!$E$7:$E$2010,'Population ratios'!$C$7:$C$2010,'Ratio mapping'!$A118)</f>
        <v>3.8269550748752081E-2</v>
      </c>
      <c r="Z118" s="69">
        <f>SUMIFS('Population ratios'!$E$7:$E$2010,'Population ratios'!$B$7:$B$2010,'Ratio mapping'!Z$5,'Population ratios'!$C$7:$C$2010,'Ratio mapping'!$A118)/SUMIFS('Population ratios'!$E$7:$E$2010,'Population ratios'!$C$7:$C$2010,'Ratio mapping'!$A118)</f>
        <v>0</v>
      </c>
      <c r="AA118" s="69">
        <f>SUMIFS('Population ratios'!$E$7:$E$2010,'Population ratios'!$B$7:$B$2010,'Ratio mapping'!AA$5,'Population ratios'!$C$7:$C$2010,'Ratio mapping'!$A118)/SUMIFS('Population ratios'!$E$7:$E$2010,'Population ratios'!$C$7:$C$2010,'Ratio mapping'!$A118)</f>
        <v>0</v>
      </c>
      <c r="AB118" s="69">
        <f>SUMIFS('Population ratios'!$E$7:$E$2010,'Population ratios'!$B$7:$B$2010,'Ratio mapping'!AB$5,'Population ratios'!$C$7:$C$2010,'Ratio mapping'!$A118)/SUMIFS('Population ratios'!$E$7:$E$2010,'Population ratios'!$C$7:$C$2010,'Ratio mapping'!$A118)</f>
        <v>0</v>
      </c>
      <c r="AC118" s="69">
        <f>SUMIFS('Population ratios'!$E$7:$E$2010,'Population ratios'!$B$7:$B$2010,'Ratio mapping'!AC$5,'Population ratios'!$C$7:$C$2010,'Ratio mapping'!$A118)/SUMIFS('Population ratios'!$E$7:$E$2010,'Population ratios'!$C$7:$C$2010,'Ratio mapping'!$A118)</f>
        <v>0</v>
      </c>
      <c r="AD118" s="69">
        <f>SUMIFS('Population ratios'!$E$7:$E$2010,'Population ratios'!$B$7:$B$2010,'Ratio mapping'!AD$5,'Population ratios'!$C$7:$C$2010,'Ratio mapping'!$A118)/SUMIFS('Population ratios'!$E$7:$E$2010,'Population ratios'!$C$7:$C$2010,'Ratio mapping'!$A118)</f>
        <v>0</v>
      </c>
      <c r="AE118" s="69">
        <f>SUMIFS('Population ratios'!$E$7:$E$2010,'Population ratios'!$B$7:$B$2010,'Ratio mapping'!AE$5,'Population ratios'!$C$7:$C$2010,'Ratio mapping'!$A118)/SUMIFS('Population ratios'!$E$7:$E$2010,'Population ratios'!$C$7:$C$2010,'Ratio mapping'!$A118)</f>
        <v>0</v>
      </c>
    </row>
    <row r="119" spans="1:31" x14ac:dyDescent="0.25">
      <c r="A119" s="69" t="s">
        <v>2094</v>
      </c>
      <c r="B119" s="69">
        <f>SUMIFS('Population ratios'!$E$7:$E$2010,'Population ratios'!$B$7:$B$2010,'Ratio mapping'!B$5,'Population ratios'!$C$7:$C$2010,'Ratio mapping'!$A119)/SUMIFS('Population ratios'!$E$7:$E$2010,'Population ratios'!$C$7:$C$2010,'Ratio mapping'!$A119)</f>
        <v>0</v>
      </c>
      <c r="C119" s="69">
        <f>SUMIFS('Population ratios'!$E$7:$E$2010,'Population ratios'!$B$7:$B$2010,'Ratio mapping'!C$5,'Population ratios'!$C$7:$C$2010,'Ratio mapping'!$A119)/SUMIFS('Population ratios'!$E$7:$E$2010,'Population ratios'!$C$7:$C$2010,'Ratio mapping'!$A119)</f>
        <v>0</v>
      </c>
      <c r="D119" s="69">
        <f>SUMIFS('Population ratios'!$E$7:$E$2010,'Population ratios'!$B$7:$B$2010,'Ratio mapping'!D$5,'Population ratios'!$C$7:$C$2010,'Ratio mapping'!$A119)/SUMIFS('Population ratios'!$E$7:$E$2010,'Population ratios'!$C$7:$C$2010,'Ratio mapping'!$A119)</f>
        <v>0</v>
      </c>
      <c r="E119" s="69">
        <f>SUMIFS('Population ratios'!$E$7:$E$2010,'Population ratios'!$B$7:$B$2010,'Ratio mapping'!E$5,'Population ratios'!$C$7:$C$2010,'Ratio mapping'!$A119)/SUMIFS('Population ratios'!$E$7:$E$2010,'Population ratios'!$C$7:$C$2010,'Ratio mapping'!$A119)</f>
        <v>0</v>
      </c>
      <c r="F119" s="69">
        <f>SUMIFS('Population ratios'!$E$7:$E$2010,'Population ratios'!$B$7:$B$2010,'Ratio mapping'!F$5,'Population ratios'!$C$7:$C$2010,'Ratio mapping'!$A119)/SUMIFS('Population ratios'!$E$7:$E$2010,'Population ratios'!$C$7:$C$2010,'Ratio mapping'!$A119)</f>
        <v>0</v>
      </c>
      <c r="G119" s="69">
        <f>SUMIFS('Population ratios'!$E$7:$E$2010,'Population ratios'!$B$7:$B$2010,'Ratio mapping'!G$5,'Population ratios'!$C$7:$C$2010,'Ratio mapping'!$A119)/SUMIFS('Population ratios'!$E$7:$E$2010,'Population ratios'!$C$7:$C$2010,'Ratio mapping'!$A119)</f>
        <v>0</v>
      </c>
      <c r="H119" s="69">
        <f>SUMIFS('Population ratios'!$E$7:$E$2010,'Population ratios'!$B$7:$B$2010,'Ratio mapping'!H$5,'Population ratios'!$C$7:$C$2010,'Ratio mapping'!$A119)/SUMIFS('Population ratios'!$E$7:$E$2010,'Population ratios'!$C$7:$C$2010,'Ratio mapping'!$A119)</f>
        <v>0</v>
      </c>
      <c r="I119" s="69">
        <f>SUMIFS('Population ratios'!$E$7:$E$2010,'Population ratios'!$B$7:$B$2010,'Ratio mapping'!I$5,'Population ratios'!$C$7:$C$2010,'Ratio mapping'!$A119)/SUMIFS('Population ratios'!$E$7:$E$2010,'Population ratios'!$C$7:$C$2010,'Ratio mapping'!$A119)</f>
        <v>0</v>
      </c>
      <c r="J119" s="69">
        <f>SUMIFS('Population ratios'!$E$7:$E$2010,'Population ratios'!$B$7:$B$2010,'Ratio mapping'!J$5,'Population ratios'!$C$7:$C$2010,'Ratio mapping'!$A119)/SUMIFS('Population ratios'!$E$7:$E$2010,'Population ratios'!$C$7:$C$2010,'Ratio mapping'!$A119)</f>
        <v>0</v>
      </c>
      <c r="K119" s="69">
        <f>SUMIFS('Population ratios'!$E$7:$E$2010,'Population ratios'!$B$7:$B$2010,'Ratio mapping'!K$5,'Population ratios'!$C$7:$C$2010,'Ratio mapping'!$A119)/SUMIFS('Population ratios'!$E$7:$E$2010,'Population ratios'!$C$7:$C$2010,'Ratio mapping'!$A119)</f>
        <v>0</v>
      </c>
      <c r="L119" s="69">
        <f>SUMIFS('Population ratios'!$E$7:$E$2010,'Population ratios'!$B$7:$B$2010,'Ratio mapping'!L$5,'Population ratios'!$C$7:$C$2010,'Ratio mapping'!$A119)/SUMIFS('Population ratios'!$E$7:$E$2010,'Population ratios'!$C$7:$C$2010,'Ratio mapping'!$A119)</f>
        <v>0</v>
      </c>
      <c r="M119" s="69">
        <f>SUMIFS('Population ratios'!$E$7:$E$2010,'Population ratios'!$B$7:$B$2010,'Ratio mapping'!M$5,'Population ratios'!$C$7:$C$2010,'Ratio mapping'!$A119)/SUMIFS('Population ratios'!$E$7:$E$2010,'Population ratios'!$C$7:$C$2010,'Ratio mapping'!$A119)</f>
        <v>0</v>
      </c>
      <c r="N119" s="69">
        <f>SUMIFS('Population ratios'!$E$7:$E$2010,'Population ratios'!$B$7:$B$2010,'Ratio mapping'!N$5,'Population ratios'!$C$7:$C$2010,'Ratio mapping'!$A119)/SUMIFS('Population ratios'!$E$7:$E$2010,'Population ratios'!$C$7:$C$2010,'Ratio mapping'!$A119)</f>
        <v>0</v>
      </c>
      <c r="O119" s="69">
        <f>SUMIFS('Population ratios'!$E$7:$E$2010,'Population ratios'!$B$7:$B$2010,'Ratio mapping'!O$5,'Population ratios'!$C$7:$C$2010,'Ratio mapping'!$A119)/SUMIFS('Population ratios'!$E$7:$E$2010,'Population ratios'!$C$7:$C$2010,'Ratio mapping'!$A119)</f>
        <v>0</v>
      </c>
      <c r="P119" s="69">
        <f>SUMIFS('Population ratios'!$E$7:$E$2010,'Population ratios'!$B$7:$B$2010,'Ratio mapping'!P$5,'Population ratios'!$C$7:$C$2010,'Ratio mapping'!$A119)/SUMIFS('Population ratios'!$E$7:$E$2010,'Population ratios'!$C$7:$C$2010,'Ratio mapping'!$A119)</f>
        <v>0</v>
      </c>
      <c r="Q119" s="69">
        <f>SUMIFS('Population ratios'!$E$7:$E$2010,'Population ratios'!$B$7:$B$2010,'Ratio mapping'!Q$5,'Population ratios'!$C$7:$C$2010,'Ratio mapping'!$A119)/SUMIFS('Population ratios'!$E$7:$E$2010,'Population ratios'!$C$7:$C$2010,'Ratio mapping'!$A119)</f>
        <v>0</v>
      </c>
      <c r="R119" s="69">
        <f>SUMIFS('Population ratios'!$E$7:$E$2010,'Population ratios'!$B$7:$B$2010,'Ratio mapping'!R$5,'Population ratios'!$C$7:$C$2010,'Ratio mapping'!$A119)/SUMIFS('Population ratios'!$E$7:$E$2010,'Population ratios'!$C$7:$C$2010,'Ratio mapping'!$A119)</f>
        <v>0</v>
      </c>
      <c r="S119" s="69">
        <f>SUMIFS('Population ratios'!$E$7:$E$2010,'Population ratios'!$B$7:$B$2010,'Ratio mapping'!S$5,'Population ratios'!$C$7:$C$2010,'Ratio mapping'!$A119)/SUMIFS('Population ratios'!$E$7:$E$2010,'Population ratios'!$C$7:$C$2010,'Ratio mapping'!$A119)</f>
        <v>0</v>
      </c>
      <c r="T119" s="69">
        <f>SUMIFS('Population ratios'!$E$7:$E$2010,'Population ratios'!$B$7:$B$2010,'Ratio mapping'!T$5,'Population ratios'!$C$7:$C$2010,'Ratio mapping'!$A119)/SUMIFS('Population ratios'!$E$7:$E$2010,'Population ratios'!$C$7:$C$2010,'Ratio mapping'!$A119)</f>
        <v>1</v>
      </c>
      <c r="U119" s="69">
        <f>SUMIFS('Population ratios'!$E$7:$E$2010,'Population ratios'!$B$7:$B$2010,'Ratio mapping'!U$5,'Population ratios'!$C$7:$C$2010,'Ratio mapping'!$A119)/SUMIFS('Population ratios'!$E$7:$E$2010,'Population ratios'!$C$7:$C$2010,'Ratio mapping'!$A119)</f>
        <v>0</v>
      </c>
      <c r="V119" s="69">
        <f>SUMIFS('Population ratios'!$E$7:$E$2010,'Population ratios'!$B$7:$B$2010,'Ratio mapping'!V$5,'Population ratios'!$C$7:$C$2010,'Ratio mapping'!$A119)/SUMIFS('Population ratios'!$E$7:$E$2010,'Population ratios'!$C$7:$C$2010,'Ratio mapping'!$A119)</f>
        <v>0</v>
      </c>
      <c r="W119" s="69">
        <f>SUMIFS('Population ratios'!$E$7:$E$2010,'Population ratios'!$B$7:$B$2010,'Ratio mapping'!W$5,'Population ratios'!$C$7:$C$2010,'Ratio mapping'!$A119)/SUMIFS('Population ratios'!$E$7:$E$2010,'Population ratios'!$C$7:$C$2010,'Ratio mapping'!$A119)</f>
        <v>0</v>
      </c>
      <c r="X119" s="69">
        <f>SUMIFS('Population ratios'!$E$7:$E$2010,'Population ratios'!$B$7:$B$2010,'Ratio mapping'!X$5,'Population ratios'!$C$7:$C$2010,'Ratio mapping'!$A119)/SUMIFS('Population ratios'!$E$7:$E$2010,'Population ratios'!$C$7:$C$2010,'Ratio mapping'!$A119)</f>
        <v>0</v>
      </c>
      <c r="Y119" s="69">
        <f>SUMIFS('Population ratios'!$E$7:$E$2010,'Population ratios'!$B$7:$B$2010,'Ratio mapping'!Y$5,'Population ratios'!$C$7:$C$2010,'Ratio mapping'!$A119)/SUMIFS('Population ratios'!$E$7:$E$2010,'Population ratios'!$C$7:$C$2010,'Ratio mapping'!$A119)</f>
        <v>0</v>
      </c>
      <c r="Z119" s="69">
        <f>SUMIFS('Population ratios'!$E$7:$E$2010,'Population ratios'!$B$7:$B$2010,'Ratio mapping'!Z$5,'Population ratios'!$C$7:$C$2010,'Ratio mapping'!$A119)/SUMIFS('Population ratios'!$E$7:$E$2010,'Population ratios'!$C$7:$C$2010,'Ratio mapping'!$A119)</f>
        <v>0</v>
      </c>
      <c r="AA119" s="69">
        <f>SUMIFS('Population ratios'!$E$7:$E$2010,'Population ratios'!$B$7:$B$2010,'Ratio mapping'!AA$5,'Population ratios'!$C$7:$C$2010,'Ratio mapping'!$A119)/SUMIFS('Population ratios'!$E$7:$E$2010,'Population ratios'!$C$7:$C$2010,'Ratio mapping'!$A119)</f>
        <v>0</v>
      </c>
      <c r="AB119" s="69">
        <f>SUMIFS('Population ratios'!$E$7:$E$2010,'Population ratios'!$B$7:$B$2010,'Ratio mapping'!AB$5,'Population ratios'!$C$7:$C$2010,'Ratio mapping'!$A119)/SUMIFS('Population ratios'!$E$7:$E$2010,'Population ratios'!$C$7:$C$2010,'Ratio mapping'!$A119)</f>
        <v>0</v>
      </c>
      <c r="AC119" s="69">
        <f>SUMIFS('Population ratios'!$E$7:$E$2010,'Population ratios'!$B$7:$B$2010,'Ratio mapping'!AC$5,'Population ratios'!$C$7:$C$2010,'Ratio mapping'!$A119)/SUMIFS('Population ratios'!$E$7:$E$2010,'Population ratios'!$C$7:$C$2010,'Ratio mapping'!$A119)</f>
        <v>0</v>
      </c>
      <c r="AD119" s="69">
        <f>SUMIFS('Population ratios'!$E$7:$E$2010,'Population ratios'!$B$7:$B$2010,'Ratio mapping'!AD$5,'Population ratios'!$C$7:$C$2010,'Ratio mapping'!$A119)/SUMIFS('Population ratios'!$E$7:$E$2010,'Population ratios'!$C$7:$C$2010,'Ratio mapping'!$A119)</f>
        <v>0</v>
      </c>
      <c r="AE119" s="69">
        <f>SUMIFS('Population ratios'!$E$7:$E$2010,'Population ratios'!$B$7:$B$2010,'Ratio mapping'!AE$5,'Population ratios'!$C$7:$C$2010,'Ratio mapping'!$A119)/SUMIFS('Population ratios'!$E$7:$E$2010,'Population ratios'!$C$7:$C$2010,'Ratio mapping'!$A119)</f>
        <v>0</v>
      </c>
    </row>
    <row r="120" spans="1:31" x14ac:dyDescent="0.25">
      <c r="A120" s="69" t="s">
        <v>2116</v>
      </c>
      <c r="B120" s="69">
        <f>SUMIFS('Population ratios'!$E$7:$E$2010,'Population ratios'!$B$7:$B$2010,'Ratio mapping'!B$5,'Population ratios'!$C$7:$C$2010,'Ratio mapping'!$A120)/SUMIFS('Population ratios'!$E$7:$E$2010,'Population ratios'!$C$7:$C$2010,'Ratio mapping'!$A120)</f>
        <v>0</v>
      </c>
      <c r="C120" s="69">
        <f>SUMIFS('Population ratios'!$E$7:$E$2010,'Population ratios'!$B$7:$B$2010,'Ratio mapping'!C$5,'Population ratios'!$C$7:$C$2010,'Ratio mapping'!$A120)/SUMIFS('Population ratios'!$E$7:$E$2010,'Population ratios'!$C$7:$C$2010,'Ratio mapping'!$A120)</f>
        <v>0</v>
      </c>
      <c r="D120" s="69">
        <f>SUMIFS('Population ratios'!$E$7:$E$2010,'Population ratios'!$B$7:$B$2010,'Ratio mapping'!D$5,'Population ratios'!$C$7:$C$2010,'Ratio mapping'!$A120)/SUMIFS('Population ratios'!$E$7:$E$2010,'Population ratios'!$C$7:$C$2010,'Ratio mapping'!$A120)</f>
        <v>0</v>
      </c>
      <c r="E120" s="69">
        <f>SUMIFS('Population ratios'!$E$7:$E$2010,'Population ratios'!$B$7:$B$2010,'Ratio mapping'!E$5,'Population ratios'!$C$7:$C$2010,'Ratio mapping'!$A120)/SUMIFS('Population ratios'!$E$7:$E$2010,'Population ratios'!$C$7:$C$2010,'Ratio mapping'!$A120)</f>
        <v>0</v>
      </c>
      <c r="F120" s="69">
        <f>SUMIFS('Population ratios'!$E$7:$E$2010,'Population ratios'!$B$7:$B$2010,'Ratio mapping'!F$5,'Population ratios'!$C$7:$C$2010,'Ratio mapping'!$A120)/SUMIFS('Population ratios'!$E$7:$E$2010,'Population ratios'!$C$7:$C$2010,'Ratio mapping'!$A120)</f>
        <v>0</v>
      </c>
      <c r="G120" s="69">
        <f>SUMIFS('Population ratios'!$E$7:$E$2010,'Population ratios'!$B$7:$B$2010,'Ratio mapping'!G$5,'Population ratios'!$C$7:$C$2010,'Ratio mapping'!$A120)/SUMIFS('Population ratios'!$E$7:$E$2010,'Population ratios'!$C$7:$C$2010,'Ratio mapping'!$A120)</f>
        <v>0</v>
      </c>
      <c r="H120" s="69">
        <f>SUMIFS('Population ratios'!$E$7:$E$2010,'Population ratios'!$B$7:$B$2010,'Ratio mapping'!H$5,'Population ratios'!$C$7:$C$2010,'Ratio mapping'!$A120)/SUMIFS('Population ratios'!$E$7:$E$2010,'Population ratios'!$C$7:$C$2010,'Ratio mapping'!$A120)</f>
        <v>0</v>
      </c>
      <c r="I120" s="69">
        <f>SUMIFS('Population ratios'!$E$7:$E$2010,'Population ratios'!$B$7:$B$2010,'Ratio mapping'!I$5,'Population ratios'!$C$7:$C$2010,'Ratio mapping'!$A120)/SUMIFS('Population ratios'!$E$7:$E$2010,'Population ratios'!$C$7:$C$2010,'Ratio mapping'!$A120)</f>
        <v>0</v>
      </c>
      <c r="J120" s="69">
        <f>SUMIFS('Population ratios'!$E$7:$E$2010,'Population ratios'!$B$7:$B$2010,'Ratio mapping'!J$5,'Population ratios'!$C$7:$C$2010,'Ratio mapping'!$A120)/SUMIFS('Population ratios'!$E$7:$E$2010,'Population ratios'!$C$7:$C$2010,'Ratio mapping'!$A120)</f>
        <v>0</v>
      </c>
      <c r="K120" s="69">
        <f>SUMIFS('Population ratios'!$E$7:$E$2010,'Population ratios'!$B$7:$B$2010,'Ratio mapping'!K$5,'Population ratios'!$C$7:$C$2010,'Ratio mapping'!$A120)/SUMIFS('Population ratios'!$E$7:$E$2010,'Population ratios'!$C$7:$C$2010,'Ratio mapping'!$A120)</f>
        <v>0</v>
      </c>
      <c r="L120" s="69">
        <f>SUMIFS('Population ratios'!$E$7:$E$2010,'Population ratios'!$B$7:$B$2010,'Ratio mapping'!L$5,'Population ratios'!$C$7:$C$2010,'Ratio mapping'!$A120)/SUMIFS('Population ratios'!$E$7:$E$2010,'Population ratios'!$C$7:$C$2010,'Ratio mapping'!$A120)</f>
        <v>0</v>
      </c>
      <c r="M120" s="69">
        <f>SUMIFS('Population ratios'!$E$7:$E$2010,'Population ratios'!$B$7:$B$2010,'Ratio mapping'!M$5,'Population ratios'!$C$7:$C$2010,'Ratio mapping'!$A120)/SUMIFS('Population ratios'!$E$7:$E$2010,'Population ratios'!$C$7:$C$2010,'Ratio mapping'!$A120)</f>
        <v>0</v>
      </c>
      <c r="N120" s="69">
        <f>SUMIFS('Population ratios'!$E$7:$E$2010,'Population ratios'!$B$7:$B$2010,'Ratio mapping'!N$5,'Population ratios'!$C$7:$C$2010,'Ratio mapping'!$A120)/SUMIFS('Population ratios'!$E$7:$E$2010,'Population ratios'!$C$7:$C$2010,'Ratio mapping'!$A120)</f>
        <v>0</v>
      </c>
      <c r="O120" s="69">
        <f>SUMIFS('Population ratios'!$E$7:$E$2010,'Population ratios'!$B$7:$B$2010,'Ratio mapping'!O$5,'Population ratios'!$C$7:$C$2010,'Ratio mapping'!$A120)/SUMIFS('Population ratios'!$E$7:$E$2010,'Population ratios'!$C$7:$C$2010,'Ratio mapping'!$A120)</f>
        <v>0</v>
      </c>
      <c r="P120" s="69">
        <f>SUMIFS('Population ratios'!$E$7:$E$2010,'Population ratios'!$B$7:$B$2010,'Ratio mapping'!P$5,'Population ratios'!$C$7:$C$2010,'Ratio mapping'!$A120)/SUMIFS('Population ratios'!$E$7:$E$2010,'Population ratios'!$C$7:$C$2010,'Ratio mapping'!$A120)</f>
        <v>0</v>
      </c>
      <c r="Q120" s="69">
        <f>SUMIFS('Population ratios'!$E$7:$E$2010,'Population ratios'!$B$7:$B$2010,'Ratio mapping'!Q$5,'Population ratios'!$C$7:$C$2010,'Ratio mapping'!$A120)/SUMIFS('Population ratios'!$E$7:$E$2010,'Population ratios'!$C$7:$C$2010,'Ratio mapping'!$A120)</f>
        <v>0</v>
      </c>
      <c r="R120" s="69">
        <f>SUMIFS('Population ratios'!$E$7:$E$2010,'Population ratios'!$B$7:$B$2010,'Ratio mapping'!R$5,'Population ratios'!$C$7:$C$2010,'Ratio mapping'!$A120)/SUMIFS('Population ratios'!$E$7:$E$2010,'Population ratios'!$C$7:$C$2010,'Ratio mapping'!$A120)</f>
        <v>0</v>
      </c>
      <c r="S120" s="69">
        <f>SUMIFS('Population ratios'!$E$7:$E$2010,'Population ratios'!$B$7:$B$2010,'Ratio mapping'!S$5,'Population ratios'!$C$7:$C$2010,'Ratio mapping'!$A120)/SUMIFS('Population ratios'!$E$7:$E$2010,'Population ratios'!$C$7:$C$2010,'Ratio mapping'!$A120)</f>
        <v>0</v>
      </c>
      <c r="T120" s="69">
        <f>SUMIFS('Population ratios'!$E$7:$E$2010,'Population ratios'!$B$7:$B$2010,'Ratio mapping'!T$5,'Population ratios'!$C$7:$C$2010,'Ratio mapping'!$A120)/SUMIFS('Population ratios'!$E$7:$E$2010,'Population ratios'!$C$7:$C$2010,'Ratio mapping'!$A120)</f>
        <v>0</v>
      </c>
      <c r="U120" s="69">
        <f>SUMIFS('Population ratios'!$E$7:$E$2010,'Population ratios'!$B$7:$B$2010,'Ratio mapping'!U$5,'Population ratios'!$C$7:$C$2010,'Ratio mapping'!$A120)/SUMIFS('Population ratios'!$E$7:$E$2010,'Population ratios'!$C$7:$C$2010,'Ratio mapping'!$A120)</f>
        <v>0</v>
      </c>
      <c r="V120" s="69">
        <f>SUMIFS('Population ratios'!$E$7:$E$2010,'Population ratios'!$B$7:$B$2010,'Ratio mapping'!V$5,'Population ratios'!$C$7:$C$2010,'Ratio mapping'!$A120)/SUMIFS('Population ratios'!$E$7:$E$2010,'Population ratios'!$C$7:$C$2010,'Ratio mapping'!$A120)</f>
        <v>0</v>
      </c>
      <c r="W120" s="69">
        <f>SUMIFS('Population ratios'!$E$7:$E$2010,'Population ratios'!$B$7:$B$2010,'Ratio mapping'!W$5,'Population ratios'!$C$7:$C$2010,'Ratio mapping'!$A120)/SUMIFS('Population ratios'!$E$7:$E$2010,'Population ratios'!$C$7:$C$2010,'Ratio mapping'!$A120)</f>
        <v>0.98207547169811316</v>
      </c>
      <c r="X120" s="69">
        <f>SUMIFS('Population ratios'!$E$7:$E$2010,'Population ratios'!$B$7:$B$2010,'Ratio mapping'!X$5,'Population ratios'!$C$7:$C$2010,'Ratio mapping'!$A120)/SUMIFS('Population ratios'!$E$7:$E$2010,'Population ratios'!$C$7:$C$2010,'Ratio mapping'!$A120)</f>
        <v>0</v>
      </c>
      <c r="Y120" s="69">
        <f>SUMIFS('Population ratios'!$E$7:$E$2010,'Population ratios'!$B$7:$B$2010,'Ratio mapping'!Y$5,'Population ratios'!$C$7:$C$2010,'Ratio mapping'!$A120)/SUMIFS('Population ratios'!$E$7:$E$2010,'Population ratios'!$C$7:$C$2010,'Ratio mapping'!$A120)</f>
        <v>0</v>
      </c>
      <c r="Z120" s="69">
        <f>SUMIFS('Population ratios'!$E$7:$E$2010,'Population ratios'!$B$7:$B$2010,'Ratio mapping'!Z$5,'Population ratios'!$C$7:$C$2010,'Ratio mapping'!$A120)/SUMIFS('Population ratios'!$E$7:$E$2010,'Population ratios'!$C$7:$C$2010,'Ratio mapping'!$A120)</f>
        <v>0</v>
      </c>
      <c r="AA120" s="69">
        <f>SUMIFS('Population ratios'!$E$7:$E$2010,'Population ratios'!$B$7:$B$2010,'Ratio mapping'!AA$5,'Population ratios'!$C$7:$C$2010,'Ratio mapping'!$A120)/SUMIFS('Population ratios'!$E$7:$E$2010,'Population ratios'!$C$7:$C$2010,'Ratio mapping'!$A120)</f>
        <v>0</v>
      </c>
      <c r="AB120" s="69">
        <f>SUMIFS('Population ratios'!$E$7:$E$2010,'Population ratios'!$B$7:$B$2010,'Ratio mapping'!AB$5,'Population ratios'!$C$7:$C$2010,'Ratio mapping'!$A120)/SUMIFS('Population ratios'!$E$7:$E$2010,'Population ratios'!$C$7:$C$2010,'Ratio mapping'!$A120)</f>
        <v>0</v>
      </c>
      <c r="AC120" s="69">
        <f>SUMIFS('Population ratios'!$E$7:$E$2010,'Population ratios'!$B$7:$B$2010,'Ratio mapping'!AC$5,'Population ratios'!$C$7:$C$2010,'Ratio mapping'!$A120)/SUMIFS('Population ratios'!$E$7:$E$2010,'Population ratios'!$C$7:$C$2010,'Ratio mapping'!$A120)</f>
        <v>0</v>
      </c>
      <c r="AD120" s="69">
        <f>SUMIFS('Population ratios'!$E$7:$E$2010,'Population ratios'!$B$7:$B$2010,'Ratio mapping'!AD$5,'Population ratios'!$C$7:$C$2010,'Ratio mapping'!$A120)/SUMIFS('Population ratios'!$E$7:$E$2010,'Population ratios'!$C$7:$C$2010,'Ratio mapping'!$A120)</f>
        <v>0</v>
      </c>
      <c r="AE120" s="69">
        <f>SUMIFS('Population ratios'!$E$7:$E$2010,'Population ratios'!$B$7:$B$2010,'Ratio mapping'!AE$5,'Population ratios'!$C$7:$C$2010,'Ratio mapping'!$A120)/SUMIFS('Population ratios'!$E$7:$E$2010,'Population ratios'!$C$7:$C$2010,'Ratio mapping'!$A120)</f>
        <v>1.7924528301886792E-2</v>
      </c>
    </row>
    <row r="121" spans="1:31" x14ac:dyDescent="0.25">
      <c r="A121" s="69" t="s">
        <v>2078</v>
      </c>
      <c r="B121" s="69">
        <f>SUMIFS('Population ratios'!$E$7:$E$2010,'Population ratios'!$B$7:$B$2010,'Ratio mapping'!B$5,'Population ratios'!$C$7:$C$2010,'Ratio mapping'!$A121)/SUMIFS('Population ratios'!$E$7:$E$2010,'Population ratios'!$C$7:$C$2010,'Ratio mapping'!$A121)</f>
        <v>0</v>
      </c>
      <c r="C121" s="69">
        <f>SUMIFS('Population ratios'!$E$7:$E$2010,'Population ratios'!$B$7:$B$2010,'Ratio mapping'!C$5,'Population ratios'!$C$7:$C$2010,'Ratio mapping'!$A121)/SUMIFS('Population ratios'!$E$7:$E$2010,'Population ratios'!$C$7:$C$2010,'Ratio mapping'!$A121)</f>
        <v>0</v>
      </c>
      <c r="D121" s="69">
        <f>SUMIFS('Population ratios'!$E$7:$E$2010,'Population ratios'!$B$7:$B$2010,'Ratio mapping'!D$5,'Population ratios'!$C$7:$C$2010,'Ratio mapping'!$A121)/SUMIFS('Population ratios'!$E$7:$E$2010,'Population ratios'!$C$7:$C$2010,'Ratio mapping'!$A121)</f>
        <v>0</v>
      </c>
      <c r="E121" s="69">
        <f>SUMIFS('Population ratios'!$E$7:$E$2010,'Population ratios'!$B$7:$B$2010,'Ratio mapping'!E$5,'Population ratios'!$C$7:$C$2010,'Ratio mapping'!$A121)/SUMIFS('Population ratios'!$E$7:$E$2010,'Population ratios'!$C$7:$C$2010,'Ratio mapping'!$A121)</f>
        <v>0</v>
      </c>
      <c r="F121" s="69">
        <f>SUMIFS('Population ratios'!$E$7:$E$2010,'Population ratios'!$B$7:$B$2010,'Ratio mapping'!F$5,'Population ratios'!$C$7:$C$2010,'Ratio mapping'!$A121)/SUMIFS('Population ratios'!$E$7:$E$2010,'Population ratios'!$C$7:$C$2010,'Ratio mapping'!$A121)</f>
        <v>0</v>
      </c>
      <c r="G121" s="69">
        <f>SUMIFS('Population ratios'!$E$7:$E$2010,'Population ratios'!$B$7:$B$2010,'Ratio mapping'!G$5,'Population ratios'!$C$7:$C$2010,'Ratio mapping'!$A121)/SUMIFS('Population ratios'!$E$7:$E$2010,'Population ratios'!$C$7:$C$2010,'Ratio mapping'!$A121)</f>
        <v>0</v>
      </c>
      <c r="H121" s="69">
        <f>SUMIFS('Population ratios'!$E$7:$E$2010,'Population ratios'!$B$7:$B$2010,'Ratio mapping'!H$5,'Population ratios'!$C$7:$C$2010,'Ratio mapping'!$A121)/SUMIFS('Population ratios'!$E$7:$E$2010,'Population ratios'!$C$7:$C$2010,'Ratio mapping'!$A121)</f>
        <v>0</v>
      </c>
      <c r="I121" s="69">
        <f>SUMIFS('Population ratios'!$E$7:$E$2010,'Population ratios'!$B$7:$B$2010,'Ratio mapping'!I$5,'Population ratios'!$C$7:$C$2010,'Ratio mapping'!$A121)/SUMIFS('Population ratios'!$E$7:$E$2010,'Population ratios'!$C$7:$C$2010,'Ratio mapping'!$A121)</f>
        <v>0</v>
      </c>
      <c r="J121" s="69">
        <f>SUMIFS('Population ratios'!$E$7:$E$2010,'Population ratios'!$B$7:$B$2010,'Ratio mapping'!J$5,'Population ratios'!$C$7:$C$2010,'Ratio mapping'!$A121)/SUMIFS('Population ratios'!$E$7:$E$2010,'Population ratios'!$C$7:$C$2010,'Ratio mapping'!$A121)</f>
        <v>0</v>
      </c>
      <c r="K121" s="69">
        <f>SUMIFS('Population ratios'!$E$7:$E$2010,'Population ratios'!$B$7:$B$2010,'Ratio mapping'!K$5,'Population ratios'!$C$7:$C$2010,'Ratio mapping'!$A121)/SUMIFS('Population ratios'!$E$7:$E$2010,'Population ratios'!$C$7:$C$2010,'Ratio mapping'!$A121)</f>
        <v>0</v>
      </c>
      <c r="L121" s="69">
        <f>SUMIFS('Population ratios'!$E$7:$E$2010,'Population ratios'!$B$7:$B$2010,'Ratio mapping'!L$5,'Population ratios'!$C$7:$C$2010,'Ratio mapping'!$A121)/SUMIFS('Population ratios'!$E$7:$E$2010,'Population ratios'!$C$7:$C$2010,'Ratio mapping'!$A121)</f>
        <v>0</v>
      </c>
      <c r="M121" s="69">
        <f>SUMIFS('Population ratios'!$E$7:$E$2010,'Population ratios'!$B$7:$B$2010,'Ratio mapping'!M$5,'Population ratios'!$C$7:$C$2010,'Ratio mapping'!$A121)/SUMIFS('Population ratios'!$E$7:$E$2010,'Population ratios'!$C$7:$C$2010,'Ratio mapping'!$A121)</f>
        <v>0</v>
      </c>
      <c r="N121" s="69">
        <f>SUMIFS('Population ratios'!$E$7:$E$2010,'Population ratios'!$B$7:$B$2010,'Ratio mapping'!N$5,'Population ratios'!$C$7:$C$2010,'Ratio mapping'!$A121)/SUMIFS('Population ratios'!$E$7:$E$2010,'Population ratios'!$C$7:$C$2010,'Ratio mapping'!$A121)</f>
        <v>0</v>
      </c>
      <c r="O121" s="69">
        <f>SUMIFS('Population ratios'!$E$7:$E$2010,'Population ratios'!$B$7:$B$2010,'Ratio mapping'!O$5,'Population ratios'!$C$7:$C$2010,'Ratio mapping'!$A121)/SUMIFS('Population ratios'!$E$7:$E$2010,'Population ratios'!$C$7:$C$2010,'Ratio mapping'!$A121)</f>
        <v>0</v>
      </c>
      <c r="P121" s="69">
        <f>SUMIFS('Population ratios'!$E$7:$E$2010,'Population ratios'!$B$7:$B$2010,'Ratio mapping'!P$5,'Population ratios'!$C$7:$C$2010,'Ratio mapping'!$A121)/SUMIFS('Population ratios'!$E$7:$E$2010,'Population ratios'!$C$7:$C$2010,'Ratio mapping'!$A121)</f>
        <v>0</v>
      </c>
      <c r="Q121" s="69">
        <f>SUMIFS('Population ratios'!$E$7:$E$2010,'Population ratios'!$B$7:$B$2010,'Ratio mapping'!Q$5,'Population ratios'!$C$7:$C$2010,'Ratio mapping'!$A121)/SUMIFS('Population ratios'!$E$7:$E$2010,'Population ratios'!$C$7:$C$2010,'Ratio mapping'!$A121)</f>
        <v>0</v>
      </c>
      <c r="R121" s="69">
        <f>SUMIFS('Population ratios'!$E$7:$E$2010,'Population ratios'!$B$7:$B$2010,'Ratio mapping'!R$5,'Population ratios'!$C$7:$C$2010,'Ratio mapping'!$A121)/SUMIFS('Population ratios'!$E$7:$E$2010,'Population ratios'!$C$7:$C$2010,'Ratio mapping'!$A121)</f>
        <v>0</v>
      </c>
      <c r="S121" s="69">
        <f>SUMIFS('Population ratios'!$E$7:$E$2010,'Population ratios'!$B$7:$B$2010,'Ratio mapping'!S$5,'Population ratios'!$C$7:$C$2010,'Ratio mapping'!$A121)/SUMIFS('Population ratios'!$E$7:$E$2010,'Population ratios'!$C$7:$C$2010,'Ratio mapping'!$A121)</f>
        <v>0</v>
      </c>
      <c r="T121" s="69">
        <f>SUMIFS('Population ratios'!$E$7:$E$2010,'Population ratios'!$B$7:$B$2010,'Ratio mapping'!T$5,'Population ratios'!$C$7:$C$2010,'Ratio mapping'!$A121)/SUMIFS('Population ratios'!$E$7:$E$2010,'Population ratios'!$C$7:$C$2010,'Ratio mapping'!$A121)</f>
        <v>1</v>
      </c>
      <c r="U121" s="69">
        <f>SUMIFS('Population ratios'!$E$7:$E$2010,'Population ratios'!$B$7:$B$2010,'Ratio mapping'!U$5,'Population ratios'!$C$7:$C$2010,'Ratio mapping'!$A121)/SUMIFS('Population ratios'!$E$7:$E$2010,'Population ratios'!$C$7:$C$2010,'Ratio mapping'!$A121)</f>
        <v>0</v>
      </c>
      <c r="V121" s="69">
        <f>SUMIFS('Population ratios'!$E$7:$E$2010,'Population ratios'!$B$7:$B$2010,'Ratio mapping'!V$5,'Population ratios'!$C$7:$C$2010,'Ratio mapping'!$A121)/SUMIFS('Population ratios'!$E$7:$E$2010,'Population ratios'!$C$7:$C$2010,'Ratio mapping'!$A121)</f>
        <v>0</v>
      </c>
      <c r="W121" s="69">
        <f>SUMIFS('Population ratios'!$E$7:$E$2010,'Population ratios'!$B$7:$B$2010,'Ratio mapping'!W$5,'Population ratios'!$C$7:$C$2010,'Ratio mapping'!$A121)/SUMIFS('Population ratios'!$E$7:$E$2010,'Population ratios'!$C$7:$C$2010,'Ratio mapping'!$A121)</f>
        <v>0</v>
      </c>
      <c r="X121" s="69">
        <f>SUMIFS('Population ratios'!$E$7:$E$2010,'Population ratios'!$B$7:$B$2010,'Ratio mapping'!X$5,'Population ratios'!$C$7:$C$2010,'Ratio mapping'!$A121)/SUMIFS('Population ratios'!$E$7:$E$2010,'Population ratios'!$C$7:$C$2010,'Ratio mapping'!$A121)</f>
        <v>0</v>
      </c>
      <c r="Y121" s="69">
        <f>SUMIFS('Population ratios'!$E$7:$E$2010,'Population ratios'!$B$7:$B$2010,'Ratio mapping'!Y$5,'Population ratios'!$C$7:$C$2010,'Ratio mapping'!$A121)/SUMIFS('Population ratios'!$E$7:$E$2010,'Population ratios'!$C$7:$C$2010,'Ratio mapping'!$A121)</f>
        <v>0</v>
      </c>
      <c r="Z121" s="69">
        <f>SUMIFS('Population ratios'!$E$7:$E$2010,'Population ratios'!$B$7:$B$2010,'Ratio mapping'!Z$5,'Population ratios'!$C$7:$C$2010,'Ratio mapping'!$A121)/SUMIFS('Population ratios'!$E$7:$E$2010,'Population ratios'!$C$7:$C$2010,'Ratio mapping'!$A121)</f>
        <v>0</v>
      </c>
      <c r="AA121" s="69">
        <f>SUMIFS('Population ratios'!$E$7:$E$2010,'Population ratios'!$B$7:$B$2010,'Ratio mapping'!AA$5,'Population ratios'!$C$7:$C$2010,'Ratio mapping'!$A121)/SUMIFS('Population ratios'!$E$7:$E$2010,'Population ratios'!$C$7:$C$2010,'Ratio mapping'!$A121)</f>
        <v>0</v>
      </c>
      <c r="AB121" s="69">
        <f>SUMIFS('Population ratios'!$E$7:$E$2010,'Population ratios'!$B$7:$B$2010,'Ratio mapping'!AB$5,'Population ratios'!$C$7:$C$2010,'Ratio mapping'!$A121)/SUMIFS('Population ratios'!$E$7:$E$2010,'Population ratios'!$C$7:$C$2010,'Ratio mapping'!$A121)</f>
        <v>0</v>
      </c>
      <c r="AC121" s="69">
        <f>SUMIFS('Population ratios'!$E$7:$E$2010,'Population ratios'!$B$7:$B$2010,'Ratio mapping'!AC$5,'Population ratios'!$C$7:$C$2010,'Ratio mapping'!$A121)/SUMIFS('Population ratios'!$E$7:$E$2010,'Population ratios'!$C$7:$C$2010,'Ratio mapping'!$A121)</f>
        <v>0</v>
      </c>
      <c r="AD121" s="69">
        <f>SUMIFS('Population ratios'!$E$7:$E$2010,'Population ratios'!$B$7:$B$2010,'Ratio mapping'!AD$5,'Population ratios'!$C$7:$C$2010,'Ratio mapping'!$A121)/SUMIFS('Population ratios'!$E$7:$E$2010,'Population ratios'!$C$7:$C$2010,'Ratio mapping'!$A121)</f>
        <v>0</v>
      </c>
      <c r="AE121" s="69">
        <f>SUMIFS('Population ratios'!$E$7:$E$2010,'Population ratios'!$B$7:$B$2010,'Ratio mapping'!AE$5,'Population ratios'!$C$7:$C$2010,'Ratio mapping'!$A121)/SUMIFS('Population ratios'!$E$7:$E$2010,'Population ratios'!$C$7:$C$2010,'Ratio mapping'!$A121)</f>
        <v>0</v>
      </c>
    </row>
    <row r="122" spans="1:31" x14ac:dyDescent="0.25">
      <c r="A122" s="69" t="s">
        <v>2085</v>
      </c>
      <c r="B122" s="69">
        <f>SUMIFS('Population ratios'!$E$7:$E$2010,'Population ratios'!$B$7:$B$2010,'Ratio mapping'!B$5,'Population ratios'!$C$7:$C$2010,'Ratio mapping'!$A122)/SUMIFS('Population ratios'!$E$7:$E$2010,'Population ratios'!$C$7:$C$2010,'Ratio mapping'!$A122)</f>
        <v>0</v>
      </c>
      <c r="C122" s="69">
        <f>SUMIFS('Population ratios'!$E$7:$E$2010,'Population ratios'!$B$7:$B$2010,'Ratio mapping'!C$5,'Population ratios'!$C$7:$C$2010,'Ratio mapping'!$A122)/SUMIFS('Population ratios'!$E$7:$E$2010,'Population ratios'!$C$7:$C$2010,'Ratio mapping'!$A122)</f>
        <v>0</v>
      </c>
      <c r="D122" s="69">
        <f>SUMIFS('Population ratios'!$E$7:$E$2010,'Population ratios'!$B$7:$B$2010,'Ratio mapping'!D$5,'Population ratios'!$C$7:$C$2010,'Ratio mapping'!$A122)/SUMIFS('Population ratios'!$E$7:$E$2010,'Population ratios'!$C$7:$C$2010,'Ratio mapping'!$A122)</f>
        <v>0</v>
      </c>
      <c r="E122" s="69">
        <f>SUMIFS('Population ratios'!$E$7:$E$2010,'Population ratios'!$B$7:$B$2010,'Ratio mapping'!E$5,'Population ratios'!$C$7:$C$2010,'Ratio mapping'!$A122)/SUMIFS('Population ratios'!$E$7:$E$2010,'Population ratios'!$C$7:$C$2010,'Ratio mapping'!$A122)</f>
        <v>0</v>
      </c>
      <c r="F122" s="69">
        <f>SUMIFS('Population ratios'!$E$7:$E$2010,'Population ratios'!$B$7:$B$2010,'Ratio mapping'!F$5,'Population ratios'!$C$7:$C$2010,'Ratio mapping'!$A122)/SUMIFS('Population ratios'!$E$7:$E$2010,'Population ratios'!$C$7:$C$2010,'Ratio mapping'!$A122)</f>
        <v>0</v>
      </c>
      <c r="G122" s="69">
        <f>SUMIFS('Population ratios'!$E$7:$E$2010,'Population ratios'!$B$7:$B$2010,'Ratio mapping'!G$5,'Population ratios'!$C$7:$C$2010,'Ratio mapping'!$A122)/SUMIFS('Population ratios'!$E$7:$E$2010,'Population ratios'!$C$7:$C$2010,'Ratio mapping'!$A122)</f>
        <v>0</v>
      </c>
      <c r="H122" s="69">
        <f>SUMIFS('Population ratios'!$E$7:$E$2010,'Population ratios'!$B$7:$B$2010,'Ratio mapping'!H$5,'Population ratios'!$C$7:$C$2010,'Ratio mapping'!$A122)/SUMIFS('Population ratios'!$E$7:$E$2010,'Population ratios'!$C$7:$C$2010,'Ratio mapping'!$A122)</f>
        <v>0</v>
      </c>
      <c r="I122" s="69">
        <f>SUMIFS('Population ratios'!$E$7:$E$2010,'Population ratios'!$B$7:$B$2010,'Ratio mapping'!I$5,'Population ratios'!$C$7:$C$2010,'Ratio mapping'!$A122)/SUMIFS('Population ratios'!$E$7:$E$2010,'Population ratios'!$C$7:$C$2010,'Ratio mapping'!$A122)</f>
        <v>0</v>
      </c>
      <c r="J122" s="69">
        <f>SUMIFS('Population ratios'!$E$7:$E$2010,'Population ratios'!$B$7:$B$2010,'Ratio mapping'!J$5,'Population ratios'!$C$7:$C$2010,'Ratio mapping'!$A122)/SUMIFS('Population ratios'!$E$7:$E$2010,'Population ratios'!$C$7:$C$2010,'Ratio mapping'!$A122)</f>
        <v>0</v>
      </c>
      <c r="K122" s="69">
        <f>SUMIFS('Population ratios'!$E$7:$E$2010,'Population ratios'!$B$7:$B$2010,'Ratio mapping'!K$5,'Population ratios'!$C$7:$C$2010,'Ratio mapping'!$A122)/SUMIFS('Population ratios'!$E$7:$E$2010,'Population ratios'!$C$7:$C$2010,'Ratio mapping'!$A122)</f>
        <v>0</v>
      </c>
      <c r="L122" s="69">
        <f>SUMIFS('Population ratios'!$E$7:$E$2010,'Population ratios'!$B$7:$B$2010,'Ratio mapping'!L$5,'Population ratios'!$C$7:$C$2010,'Ratio mapping'!$A122)/SUMIFS('Population ratios'!$E$7:$E$2010,'Population ratios'!$C$7:$C$2010,'Ratio mapping'!$A122)</f>
        <v>0</v>
      </c>
      <c r="M122" s="69">
        <f>SUMIFS('Population ratios'!$E$7:$E$2010,'Population ratios'!$B$7:$B$2010,'Ratio mapping'!M$5,'Population ratios'!$C$7:$C$2010,'Ratio mapping'!$A122)/SUMIFS('Population ratios'!$E$7:$E$2010,'Population ratios'!$C$7:$C$2010,'Ratio mapping'!$A122)</f>
        <v>0</v>
      </c>
      <c r="N122" s="69">
        <f>SUMIFS('Population ratios'!$E$7:$E$2010,'Population ratios'!$B$7:$B$2010,'Ratio mapping'!N$5,'Population ratios'!$C$7:$C$2010,'Ratio mapping'!$A122)/SUMIFS('Population ratios'!$E$7:$E$2010,'Population ratios'!$C$7:$C$2010,'Ratio mapping'!$A122)</f>
        <v>0</v>
      </c>
      <c r="O122" s="69">
        <f>SUMIFS('Population ratios'!$E$7:$E$2010,'Population ratios'!$B$7:$B$2010,'Ratio mapping'!O$5,'Population ratios'!$C$7:$C$2010,'Ratio mapping'!$A122)/SUMIFS('Population ratios'!$E$7:$E$2010,'Population ratios'!$C$7:$C$2010,'Ratio mapping'!$A122)</f>
        <v>0</v>
      </c>
      <c r="P122" s="69">
        <f>SUMIFS('Population ratios'!$E$7:$E$2010,'Population ratios'!$B$7:$B$2010,'Ratio mapping'!P$5,'Population ratios'!$C$7:$C$2010,'Ratio mapping'!$A122)/SUMIFS('Population ratios'!$E$7:$E$2010,'Population ratios'!$C$7:$C$2010,'Ratio mapping'!$A122)</f>
        <v>0</v>
      </c>
      <c r="Q122" s="69">
        <f>SUMIFS('Population ratios'!$E$7:$E$2010,'Population ratios'!$B$7:$B$2010,'Ratio mapping'!Q$5,'Population ratios'!$C$7:$C$2010,'Ratio mapping'!$A122)/SUMIFS('Population ratios'!$E$7:$E$2010,'Population ratios'!$C$7:$C$2010,'Ratio mapping'!$A122)</f>
        <v>0</v>
      </c>
      <c r="R122" s="69">
        <f>SUMIFS('Population ratios'!$E$7:$E$2010,'Population ratios'!$B$7:$B$2010,'Ratio mapping'!R$5,'Population ratios'!$C$7:$C$2010,'Ratio mapping'!$A122)/SUMIFS('Population ratios'!$E$7:$E$2010,'Population ratios'!$C$7:$C$2010,'Ratio mapping'!$A122)</f>
        <v>0</v>
      </c>
      <c r="S122" s="69">
        <f>SUMIFS('Population ratios'!$E$7:$E$2010,'Population ratios'!$B$7:$B$2010,'Ratio mapping'!S$5,'Population ratios'!$C$7:$C$2010,'Ratio mapping'!$A122)/SUMIFS('Population ratios'!$E$7:$E$2010,'Population ratios'!$C$7:$C$2010,'Ratio mapping'!$A122)</f>
        <v>0</v>
      </c>
      <c r="T122" s="69">
        <f>SUMIFS('Population ratios'!$E$7:$E$2010,'Population ratios'!$B$7:$B$2010,'Ratio mapping'!T$5,'Population ratios'!$C$7:$C$2010,'Ratio mapping'!$A122)/SUMIFS('Population ratios'!$E$7:$E$2010,'Population ratios'!$C$7:$C$2010,'Ratio mapping'!$A122)</f>
        <v>0.35124205661467361</v>
      </c>
      <c r="U122" s="69">
        <f>SUMIFS('Population ratios'!$E$7:$E$2010,'Population ratios'!$B$7:$B$2010,'Ratio mapping'!U$5,'Population ratios'!$C$7:$C$2010,'Ratio mapping'!$A122)/SUMIFS('Population ratios'!$E$7:$E$2010,'Population ratios'!$C$7:$C$2010,'Ratio mapping'!$A122)</f>
        <v>0.64875794338532644</v>
      </c>
      <c r="V122" s="69">
        <f>SUMIFS('Population ratios'!$E$7:$E$2010,'Population ratios'!$B$7:$B$2010,'Ratio mapping'!V$5,'Population ratios'!$C$7:$C$2010,'Ratio mapping'!$A122)/SUMIFS('Population ratios'!$E$7:$E$2010,'Population ratios'!$C$7:$C$2010,'Ratio mapping'!$A122)</f>
        <v>0</v>
      </c>
      <c r="W122" s="69">
        <f>SUMIFS('Population ratios'!$E$7:$E$2010,'Population ratios'!$B$7:$B$2010,'Ratio mapping'!W$5,'Population ratios'!$C$7:$C$2010,'Ratio mapping'!$A122)/SUMIFS('Population ratios'!$E$7:$E$2010,'Population ratios'!$C$7:$C$2010,'Ratio mapping'!$A122)</f>
        <v>0</v>
      </c>
      <c r="X122" s="69">
        <f>SUMIFS('Population ratios'!$E$7:$E$2010,'Population ratios'!$B$7:$B$2010,'Ratio mapping'!X$5,'Population ratios'!$C$7:$C$2010,'Ratio mapping'!$A122)/SUMIFS('Population ratios'!$E$7:$E$2010,'Population ratios'!$C$7:$C$2010,'Ratio mapping'!$A122)</f>
        <v>0</v>
      </c>
      <c r="Y122" s="69">
        <f>SUMIFS('Population ratios'!$E$7:$E$2010,'Population ratios'!$B$7:$B$2010,'Ratio mapping'!Y$5,'Population ratios'!$C$7:$C$2010,'Ratio mapping'!$A122)/SUMIFS('Population ratios'!$E$7:$E$2010,'Population ratios'!$C$7:$C$2010,'Ratio mapping'!$A122)</f>
        <v>0</v>
      </c>
      <c r="Z122" s="69">
        <f>SUMIFS('Population ratios'!$E$7:$E$2010,'Population ratios'!$B$7:$B$2010,'Ratio mapping'!Z$5,'Population ratios'!$C$7:$C$2010,'Ratio mapping'!$A122)/SUMIFS('Population ratios'!$E$7:$E$2010,'Population ratios'!$C$7:$C$2010,'Ratio mapping'!$A122)</f>
        <v>0</v>
      </c>
      <c r="AA122" s="69">
        <f>SUMIFS('Population ratios'!$E$7:$E$2010,'Population ratios'!$B$7:$B$2010,'Ratio mapping'!AA$5,'Population ratios'!$C$7:$C$2010,'Ratio mapping'!$A122)/SUMIFS('Population ratios'!$E$7:$E$2010,'Population ratios'!$C$7:$C$2010,'Ratio mapping'!$A122)</f>
        <v>0</v>
      </c>
      <c r="AB122" s="69">
        <f>SUMIFS('Population ratios'!$E$7:$E$2010,'Population ratios'!$B$7:$B$2010,'Ratio mapping'!AB$5,'Population ratios'!$C$7:$C$2010,'Ratio mapping'!$A122)/SUMIFS('Population ratios'!$E$7:$E$2010,'Population ratios'!$C$7:$C$2010,'Ratio mapping'!$A122)</f>
        <v>0</v>
      </c>
      <c r="AC122" s="69">
        <f>SUMIFS('Population ratios'!$E$7:$E$2010,'Population ratios'!$B$7:$B$2010,'Ratio mapping'!AC$5,'Population ratios'!$C$7:$C$2010,'Ratio mapping'!$A122)/SUMIFS('Population ratios'!$E$7:$E$2010,'Population ratios'!$C$7:$C$2010,'Ratio mapping'!$A122)</f>
        <v>0</v>
      </c>
      <c r="AD122" s="69">
        <f>SUMIFS('Population ratios'!$E$7:$E$2010,'Population ratios'!$B$7:$B$2010,'Ratio mapping'!AD$5,'Population ratios'!$C$7:$C$2010,'Ratio mapping'!$A122)/SUMIFS('Population ratios'!$E$7:$E$2010,'Population ratios'!$C$7:$C$2010,'Ratio mapping'!$A122)</f>
        <v>0</v>
      </c>
      <c r="AE122" s="69">
        <f>SUMIFS('Population ratios'!$E$7:$E$2010,'Population ratios'!$B$7:$B$2010,'Ratio mapping'!AE$5,'Population ratios'!$C$7:$C$2010,'Ratio mapping'!$A122)/SUMIFS('Population ratios'!$E$7:$E$2010,'Population ratios'!$C$7:$C$2010,'Ratio mapping'!$A122)</f>
        <v>0</v>
      </c>
    </row>
    <row r="123" spans="1:31" x14ac:dyDescent="0.25">
      <c r="A123" s="69" t="s">
        <v>2095</v>
      </c>
      <c r="B123" s="69">
        <f>SUMIFS('Population ratios'!$E$7:$E$2010,'Population ratios'!$B$7:$B$2010,'Ratio mapping'!B$5,'Population ratios'!$C$7:$C$2010,'Ratio mapping'!$A123)/SUMIFS('Population ratios'!$E$7:$E$2010,'Population ratios'!$C$7:$C$2010,'Ratio mapping'!$A123)</f>
        <v>0</v>
      </c>
      <c r="C123" s="69">
        <f>SUMIFS('Population ratios'!$E$7:$E$2010,'Population ratios'!$B$7:$B$2010,'Ratio mapping'!C$5,'Population ratios'!$C$7:$C$2010,'Ratio mapping'!$A123)/SUMIFS('Population ratios'!$E$7:$E$2010,'Population ratios'!$C$7:$C$2010,'Ratio mapping'!$A123)</f>
        <v>0</v>
      </c>
      <c r="D123" s="69">
        <f>SUMIFS('Population ratios'!$E$7:$E$2010,'Population ratios'!$B$7:$B$2010,'Ratio mapping'!D$5,'Population ratios'!$C$7:$C$2010,'Ratio mapping'!$A123)/SUMIFS('Population ratios'!$E$7:$E$2010,'Population ratios'!$C$7:$C$2010,'Ratio mapping'!$A123)</f>
        <v>0</v>
      </c>
      <c r="E123" s="69">
        <f>SUMIFS('Population ratios'!$E$7:$E$2010,'Population ratios'!$B$7:$B$2010,'Ratio mapping'!E$5,'Population ratios'!$C$7:$C$2010,'Ratio mapping'!$A123)/SUMIFS('Population ratios'!$E$7:$E$2010,'Population ratios'!$C$7:$C$2010,'Ratio mapping'!$A123)</f>
        <v>0</v>
      </c>
      <c r="F123" s="69">
        <f>SUMIFS('Population ratios'!$E$7:$E$2010,'Population ratios'!$B$7:$B$2010,'Ratio mapping'!F$5,'Population ratios'!$C$7:$C$2010,'Ratio mapping'!$A123)/SUMIFS('Population ratios'!$E$7:$E$2010,'Population ratios'!$C$7:$C$2010,'Ratio mapping'!$A123)</f>
        <v>0</v>
      </c>
      <c r="G123" s="69">
        <f>SUMIFS('Population ratios'!$E$7:$E$2010,'Population ratios'!$B$7:$B$2010,'Ratio mapping'!G$5,'Population ratios'!$C$7:$C$2010,'Ratio mapping'!$A123)/SUMIFS('Population ratios'!$E$7:$E$2010,'Population ratios'!$C$7:$C$2010,'Ratio mapping'!$A123)</f>
        <v>0</v>
      </c>
      <c r="H123" s="69">
        <f>SUMIFS('Population ratios'!$E$7:$E$2010,'Population ratios'!$B$7:$B$2010,'Ratio mapping'!H$5,'Population ratios'!$C$7:$C$2010,'Ratio mapping'!$A123)/SUMIFS('Population ratios'!$E$7:$E$2010,'Population ratios'!$C$7:$C$2010,'Ratio mapping'!$A123)</f>
        <v>0</v>
      </c>
      <c r="I123" s="69">
        <f>SUMIFS('Population ratios'!$E$7:$E$2010,'Population ratios'!$B$7:$B$2010,'Ratio mapping'!I$5,'Population ratios'!$C$7:$C$2010,'Ratio mapping'!$A123)/SUMIFS('Population ratios'!$E$7:$E$2010,'Population ratios'!$C$7:$C$2010,'Ratio mapping'!$A123)</f>
        <v>0</v>
      </c>
      <c r="J123" s="69">
        <f>SUMIFS('Population ratios'!$E$7:$E$2010,'Population ratios'!$B$7:$B$2010,'Ratio mapping'!J$5,'Population ratios'!$C$7:$C$2010,'Ratio mapping'!$A123)/SUMIFS('Population ratios'!$E$7:$E$2010,'Population ratios'!$C$7:$C$2010,'Ratio mapping'!$A123)</f>
        <v>0</v>
      </c>
      <c r="K123" s="69">
        <f>SUMIFS('Population ratios'!$E$7:$E$2010,'Population ratios'!$B$7:$B$2010,'Ratio mapping'!K$5,'Population ratios'!$C$7:$C$2010,'Ratio mapping'!$A123)/SUMIFS('Population ratios'!$E$7:$E$2010,'Population ratios'!$C$7:$C$2010,'Ratio mapping'!$A123)</f>
        <v>0</v>
      </c>
      <c r="L123" s="69">
        <f>SUMIFS('Population ratios'!$E$7:$E$2010,'Population ratios'!$B$7:$B$2010,'Ratio mapping'!L$5,'Population ratios'!$C$7:$C$2010,'Ratio mapping'!$A123)/SUMIFS('Population ratios'!$E$7:$E$2010,'Population ratios'!$C$7:$C$2010,'Ratio mapping'!$A123)</f>
        <v>0</v>
      </c>
      <c r="M123" s="69">
        <f>SUMIFS('Population ratios'!$E$7:$E$2010,'Population ratios'!$B$7:$B$2010,'Ratio mapping'!M$5,'Population ratios'!$C$7:$C$2010,'Ratio mapping'!$A123)/SUMIFS('Population ratios'!$E$7:$E$2010,'Population ratios'!$C$7:$C$2010,'Ratio mapping'!$A123)</f>
        <v>0</v>
      </c>
      <c r="N123" s="69">
        <f>SUMIFS('Population ratios'!$E$7:$E$2010,'Population ratios'!$B$7:$B$2010,'Ratio mapping'!N$5,'Population ratios'!$C$7:$C$2010,'Ratio mapping'!$A123)/SUMIFS('Population ratios'!$E$7:$E$2010,'Population ratios'!$C$7:$C$2010,'Ratio mapping'!$A123)</f>
        <v>0</v>
      </c>
      <c r="O123" s="69">
        <f>SUMIFS('Population ratios'!$E$7:$E$2010,'Population ratios'!$B$7:$B$2010,'Ratio mapping'!O$5,'Population ratios'!$C$7:$C$2010,'Ratio mapping'!$A123)/SUMIFS('Population ratios'!$E$7:$E$2010,'Population ratios'!$C$7:$C$2010,'Ratio mapping'!$A123)</f>
        <v>1</v>
      </c>
      <c r="P123" s="69">
        <f>SUMIFS('Population ratios'!$E$7:$E$2010,'Population ratios'!$B$7:$B$2010,'Ratio mapping'!P$5,'Population ratios'!$C$7:$C$2010,'Ratio mapping'!$A123)/SUMIFS('Population ratios'!$E$7:$E$2010,'Population ratios'!$C$7:$C$2010,'Ratio mapping'!$A123)</f>
        <v>0</v>
      </c>
      <c r="Q123" s="69">
        <f>SUMIFS('Population ratios'!$E$7:$E$2010,'Population ratios'!$B$7:$B$2010,'Ratio mapping'!Q$5,'Population ratios'!$C$7:$C$2010,'Ratio mapping'!$A123)/SUMIFS('Population ratios'!$E$7:$E$2010,'Population ratios'!$C$7:$C$2010,'Ratio mapping'!$A123)</f>
        <v>0</v>
      </c>
      <c r="R123" s="69">
        <f>SUMIFS('Population ratios'!$E$7:$E$2010,'Population ratios'!$B$7:$B$2010,'Ratio mapping'!R$5,'Population ratios'!$C$7:$C$2010,'Ratio mapping'!$A123)/SUMIFS('Population ratios'!$E$7:$E$2010,'Population ratios'!$C$7:$C$2010,'Ratio mapping'!$A123)</f>
        <v>0</v>
      </c>
      <c r="S123" s="69">
        <f>SUMIFS('Population ratios'!$E$7:$E$2010,'Population ratios'!$B$7:$B$2010,'Ratio mapping'!S$5,'Population ratios'!$C$7:$C$2010,'Ratio mapping'!$A123)/SUMIFS('Population ratios'!$E$7:$E$2010,'Population ratios'!$C$7:$C$2010,'Ratio mapping'!$A123)</f>
        <v>0</v>
      </c>
      <c r="T123" s="69">
        <f>SUMIFS('Population ratios'!$E$7:$E$2010,'Population ratios'!$B$7:$B$2010,'Ratio mapping'!T$5,'Population ratios'!$C$7:$C$2010,'Ratio mapping'!$A123)/SUMIFS('Population ratios'!$E$7:$E$2010,'Population ratios'!$C$7:$C$2010,'Ratio mapping'!$A123)</f>
        <v>0</v>
      </c>
      <c r="U123" s="69">
        <f>SUMIFS('Population ratios'!$E$7:$E$2010,'Population ratios'!$B$7:$B$2010,'Ratio mapping'!U$5,'Population ratios'!$C$7:$C$2010,'Ratio mapping'!$A123)/SUMIFS('Population ratios'!$E$7:$E$2010,'Population ratios'!$C$7:$C$2010,'Ratio mapping'!$A123)</f>
        <v>0</v>
      </c>
      <c r="V123" s="69">
        <f>SUMIFS('Population ratios'!$E$7:$E$2010,'Population ratios'!$B$7:$B$2010,'Ratio mapping'!V$5,'Population ratios'!$C$7:$C$2010,'Ratio mapping'!$A123)/SUMIFS('Population ratios'!$E$7:$E$2010,'Population ratios'!$C$7:$C$2010,'Ratio mapping'!$A123)</f>
        <v>0</v>
      </c>
      <c r="W123" s="69">
        <f>SUMIFS('Population ratios'!$E$7:$E$2010,'Population ratios'!$B$7:$B$2010,'Ratio mapping'!W$5,'Population ratios'!$C$7:$C$2010,'Ratio mapping'!$A123)/SUMIFS('Population ratios'!$E$7:$E$2010,'Population ratios'!$C$7:$C$2010,'Ratio mapping'!$A123)</f>
        <v>0</v>
      </c>
      <c r="X123" s="69">
        <f>SUMIFS('Population ratios'!$E$7:$E$2010,'Population ratios'!$B$7:$B$2010,'Ratio mapping'!X$5,'Population ratios'!$C$7:$C$2010,'Ratio mapping'!$A123)/SUMIFS('Population ratios'!$E$7:$E$2010,'Population ratios'!$C$7:$C$2010,'Ratio mapping'!$A123)</f>
        <v>0</v>
      </c>
      <c r="Y123" s="69">
        <f>SUMIFS('Population ratios'!$E$7:$E$2010,'Population ratios'!$B$7:$B$2010,'Ratio mapping'!Y$5,'Population ratios'!$C$7:$C$2010,'Ratio mapping'!$A123)/SUMIFS('Population ratios'!$E$7:$E$2010,'Population ratios'!$C$7:$C$2010,'Ratio mapping'!$A123)</f>
        <v>0</v>
      </c>
      <c r="Z123" s="69">
        <f>SUMIFS('Population ratios'!$E$7:$E$2010,'Population ratios'!$B$7:$B$2010,'Ratio mapping'!Z$5,'Population ratios'!$C$7:$C$2010,'Ratio mapping'!$A123)/SUMIFS('Population ratios'!$E$7:$E$2010,'Population ratios'!$C$7:$C$2010,'Ratio mapping'!$A123)</f>
        <v>0</v>
      </c>
      <c r="AA123" s="69">
        <f>SUMIFS('Population ratios'!$E$7:$E$2010,'Population ratios'!$B$7:$B$2010,'Ratio mapping'!AA$5,'Population ratios'!$C$7:$C$2010,'Ratio mapping'!$A123)/SUMIFS('Population ratios'!$E$7:$E$2010,'Population ratios'!$C$7:$C$2010,'Ratio mapping'!$A123)</f>
        <v>0</v>
      </c>
      <c r="AB123" s="69">
        <f>SUMIFS('Population ratios'!$E$7:$E$2010,'Population ratios'!$B$7:$B$2010,'Ratio mapping'!AB$5,'Population ratios'!$C$7:$C$2010,'Ratio mapping'!$A123)/SUMIFS('Population ratios'!$E$7:$E$2010,'Population ratios'!$C$7:$C$2010,'Ratio mapping'!$A123)</f>
        <v>0</v>
      </c>
      <c r="AC123" s="69">
        <f>SUMIFS('Population ratios'!$E$7:$E$2010,'Population ratios'!$B$7:$B$2010,'Ratio mapping'!AC$5,'Population ratios'!$C$7:$C$2010,'Ratio mapping'!$A123)/SUMIFS('Population ratios'!$E$7:$E$2010,'Population ratios'!$C$7:$C$2010,'Ratio mapping'!$A123)</f>
        <v>0</v>
      </c>
      <c r="AD123" s="69">
        <f>SUMIFS('Population ratios'!$E$7:$E$2010,'Population ratios'!$B$7:$B$2010,'Ratio mapping'!AD$5,'Population ratios'!$C$7:$C$2010,'Ratio mapping'!$A123)/SUMIFS('Population ratios'!$E$7:$E$2010,'Population ratios'!$C$7:$C$2010,'Ratio mapping'!$A123)</f>
        <v>0</v>
      </c>
      <c r="AE123" s="69">
        <f>SUMIFS('Population ratios'!$E$7:$E$2010,'Population ratios'!$B$7:$B$2010,'Ratio mapping'!AE$5,'Population ratios'!$C$7:$C$2010,'Ratio mapping'!$A123)/SUMIFS('Population ratios'!$E$7:$E$2010,'Population ratios'!$C$7:$C$2010,'Ratio mapping'!$A123)</f>
        <v>0</v>
      </c>
    </row>
    <row r="124" spans="1:31" x14ac:dyDescent="0.25">
      <c r="A124" s="69" t="s">
        <v>2065</v>
      </c>
      <c r="B124" s="69">
        <f>SUMIFS('Population ratios'!$E$7:$E$2010,'Population ratios'!$B$7:$B$2010,'Ratio mapping'!B$5,'Population ratios'!$C$7:$C$2010,'Ratio mapping'!$A124)/SUMIFS('Population ratios'!$E$7:$E$2010,'Population ratios'!$C$7:$C$2010,'Ratio mapping'!$A124)</f>
        <v>0</v>
      </c>
      <c r="C124" s="69">
        <f>SUMIFS('Population ratios'!$E$7:$E$2010,'Population ratios'!$B$7:$B$2010,'Ratio mapping'!C$5,'Population ratios'!$C$7:$C$2010,'Ratio mapping'!$A124)/SUMIFS('Population ratios'!$E$7:$E$2010,'Population ratios'!$C$7:$C$2010,'Ratio mapping'!$A124)</f>
        <v>0</v>
      </c>
      <c r="D124" s="69">
        <f>SUMIFS('Population ratios'!$E$7:$E$2010,'Population ratios'!$B$7:$B$2010,'Ratio mapping'!D$5,'Population ratios'!$C$7:$C$2010,'Ratio mapping'!$A124)/SUMIFS('Population ratios'!$E$7:$E$2010,'Population ratios'!$C$7:$C$2010,'Ratio mapping'!$A124)</f>
        <v>0</v>
      </c>
      <c r="E124" s="69">
        <f>SUMIFS('Population ratios'!$E$7:$E$2010,'Population ratios'!$B$7:$B$2010,'Ratio mapping'!E$5,'Population ratios'!$C$7:$C$2010,'Ratio mapping'!$A124)/SUMIFS('Population ratios'!$E$7:$E$2010,'Population ratios'!$C$7:$C$2010,'Ratio mapping'!$A124)</f>
        <v>0</v>
      </c>
      <c r="F124" s="69">
        <f>SUMIFS('Population ratios'!$E$7:$E$2010,'Population ratios'!$B$7:$B$2010,'Ratio mapping'!F$5,'Population ratios'!$C$7:$C$2010,'Ratio mapping'!$A124)/SUMIFS('Population ratios'!$E$7:$E$2010,'Population ratios'!$C$7:$C$2010,'Ratio mapping'!$A124)</f>
        <v>0</v>
      </c>
      <c r="G124" s="69">
        <f>SUMIFS('Population ratios'!$E$7:$E$2010,'Population ratios'!$B$7:$B$2010,'Ratio mapping'!G$5,'Population ratios'!$C$7:$C$2010,'Ratio mapping'!$A124)/SUMIFS('Population ratios'!$E$7:$E$2010,'Population ratios'!$C$7:$C$2010,'Ratio mapping'!$A124)</f>
        <v>0</v>
      </c>
      <c r="H124" s="69">
        <f>SUMIFS('Population ratios'!$E$7:$E$2010,'Population ratios'!$B$7:$B$2010,'Ratio mapping'!H$5,'Population ratios'!$C$7:$C$2010,'Ratio mapping'!$A124)/SUMIFS('Population ratios'!$E$7:$E$2010,'Population ratios'!$C$7:$C$2010,'Ratio mapping'!$A124)</f>
        <v>0</v>
      </c>
      <c r="I124" s="69">
        <f>SUMIFS('Population ratios'!$E$7:$E$2010,'Population ratios'!$B$7:$B$2010,'Ratio mapping'!I$5,'Population ratios'!$C$7:$C$2010,'Ratio mapping'!$A124)/SUMIFS('Population ratios'!$E$7:$E$2010,'Population ratios'!$C$7:$C$2010,'Ratio mapping'!$A124)</f>
        <v>0</v>
      </c>
      <c r="J124" s="69">
        <f>SUMIFS('Population ratios'!$E$7:$E$2010,'Population ratios'!$B$7:$B$2010,'Ratio mapping'!J$5,'Population ratios'!$C$7:$C$2010,'Ratio mapping'!$A124)/SUMIFS('Population ratios'!$E$7:$E$2010,'Population ratios'!$C$7:$C$2010,'Ratio mapping'!$A124)</f>
        <v>0</v>
      </c>
      <c r="K124" s="69">
        <f>SUMIFS('Population ratios'!$E$7:$E$2010,'Population ratios'!$B$7:$B$2010,'Ratio mapping'!K$5,'Population ratios'!$C$7:$C$2010,'Ratio mapping'!$A124)/SUMIFS('Population ratios'!$E$7:$E$2010,'Population ratios'!$C$7:$C$2010,'Ratio mapping'!$A124)</f>
        <v>0</v>
      </c>
      <c r="L124" s="69">
        <f>SUMIFS('Population ratios'!$E$7:$E$2010,'Population ratios'!$B$7:$B$2010,'Ratio mapping'!L$5,'Population ratios'!$C$7:$C$2010,'Ratio mapping'!$A124)/SUMIFS('Population ratios'!$E$7:$E$2010,'Population ratios'!$C$7:$C$2010,'Ratio mapping'!$A124)</f>
        <v>0</v>
      </c>
      <c r="M124" s="69">
        <f>SUMIFS('Population ratios'!$E$7:$E$2010,'Population ratios'!$B$7:$B$2010,'Ratio mapping'!M$5,'Population ratios'!$C$7:$C$2010,'Ratio mapping'!$A124)/SUMIFS('Population ratios'!$E$7:$E$2010,'Population ratios'!$C$7:$C$2010,'Ratio mapping'!$A124)</f>
        <v>0</v>
      </c>
      <c r="N124" s="69">
        <f>SUMIFS('Population ratios'!$E$7:$E$2010,'Population ratios'!$B$7:$B$2010,'Ratio mapping'!N$5,'Population ratios'!$C$7:$C$2010,'Ratio mapping'!$A124)/SUMIFS('Population ratios'!$E$7:$E$2010,'Population ratios'!$C$7:$C$2010,'Ratio mapping'!$A124)</f>
        <v>0</v>
      </c>
      <c r="O124" s="69">
        <f>SUMIFS('Population ratios'!$E$7:$E$2010,'Population ratios'!$B$7:$B$2010,'Ratio mapping'!O$5,'Population ratios'!$C$7:$C$2010,'Ratio mapping'!$A124)/SUMIFS('Population ratios'!$E$7:$E$2010,'Population ratios'!$C$7:$C$2010,'Ratio mapping'!$A124)</f>
        <v>0</v>
      </c>
      <c r="P124" s="69">
        <f>SUMIFS('Population ratios'!$E$7:$E$2010,'Population ratios'!$B$7:$B$2010,'Ratio mapping'!P$5,'Population ratios'!$C$7:$C$2010,'Ratio mapping'!$A124)/SUMIFS('Population ratios'!$E$7:$E$2010,'Population ratios'!$C$7:$C$2010,'Ratio mapping'!$A124)</f>
        <v>0</v>
      </c>
      <c r="Q124" s="69">
        <f>SUMIFS('Population ratios'!$E$7:$E$2010,'Population ratios'!$B$7:$B$2010,'Ratio mapping'!Q$5,'Population ratios'!$C$7:$C$2010,'Ratio mapping'!$A124)/SUMIFS('Population ratios'!$E$7:$E$2010,'Population ratios'!$C$7:$C$2010,'Ratio mapping'!$A124)</f>
        <v>0</v>
      </c>
      <c r="R124" s="69">
        <f>SUMIFS('Population ratios'!$E$7:$E$2010,'Population ratios'!$B$7:$B$2010,'Ratio mapping'!R$5,'Population ratios'!$C$7:$C$2010,'Ratio mapping'!$A124)/SUMIFS('Population ratios'!$E$7:$E$2010,'Population ratios'!$C$7:$C$2010,'Ratio mapping'!$A124)</f>
        <v>0</v>
      </c>
      <c r="S124" s="69">
        <f>SUMIFS('Population ratios'!$E$7:$E$2010,'Population ratios'!$B$7:$B$2010,'Ratio mapping'!S$5,'Population ratios'!$C$7:$C$2010,'Ratio mapping'!$A124)/SUMIFS('Population ratios'!$E$7:$E$2010,'Population ratios'!$C$7:$C$2010,'Ratio mapping'!$A124)</f>
        <v>0</v>
      </c>
      <c r="T124" s="69">
        <f>SUMIFS('Population ratios'!$E$7:$E$2010,'Population ratios'!$B$7:$B$2010,'Ratio mapping'!T$5,'Population ratios'!$C$7:$C$2010,'Ratio mapping'!$A124)/SUMIFS('Population ratios'!$E$7:$E$2010,'Population ratios'!$C$7:$C$2010,'Ratio mapping'!$A124)</f>
        <v>0</v>
      </c>
      <c r="U124" s="69">
        <f>SUMIFS('Population ratios'!$E$7:$E$2010,'Population ratios'!$B$7:$B$2010,'Ratio mapping'!U$5,'Population ratios'!$C$7:$C$2010,'Ratio mapping'!$A124)/SUMIFS('Population ratios'!$E$7:$E$2010,'Population ratios'!$C$7:$C$2010,'Ratio mapping'!$A124)</f>
        <v>0</v>
      </c>
      <c r="V124" s="69">
        <f>SUMIFS('Population ratios'!$E$7:$E$2010,'Population ratios'!$B$7:$B$2010,'Ratio mapping'!V$5,'Population ratios'!$C$7:$C$2010,'Ratio mapping'!$A124)/SUMIFS('Population ratios'!$E$7:$E$2010,'Population ratios'!$C$7:$C$2010,'Ratio mapping'!$A124)</f>
        <v>0.17353636124967184</v>
      </c>
      <c r="W124" s="69">
        <f>SUMIFS('Population ratios'!$E$7:$E$2010,'Population ratios'!$B$7:$B$2010,'Ratio mapping'!W$5,'Population ratios'!$C$7:$C$2010,'Ratio mapping'!$A124)/SUMIFS('Population ratios'!$E$7:$E$2010,'Population ratios'!$C$7:$C$2010,'Ratio mapping'!$A124)</f>
        <v>0</v>
      </c>
      <c r="X124" s="69">
        <f>SUMIFS('Population ratios'!$E$7:$E$2010,'Population ratios'!$B$7:$B$2010,'Ratio mapping'!X$5,'Population ratios'!$C$7:$C$2010,'Ratio mapping'!$A124)/SUMIFS('Population ratios'!$E$7:$E$2010,'Population ratios'!$C$7:$C$2010,'Ratio mapping'!$A124)</f>
        <v>0</v>
      </c>
      <c r="Y124" s="69">
        <f>SUMIFS('Population ratios'!$E$7:$E$2010,'Population ratios'!$B$7:$B$2010,'Ratio mapping'!Y$5,'Population ratios'!$C$7:$C$2010,'Ratio mapping'!$A124)/SUMIFS('Population ratios'!$E$7:$E$2010,'Population ratios'!$C$7:$C$2010,'Ratio mapping'!$A124)</f>
        <v>0.82646363875032813</v>
      </c>
      <c r="Z124" s="69">
        <f>SUMIFS('Population ratios'!$E$7:$E$2010,'Population ratios'!$B$7:$B$2010,'Ratio mapping'!Z$5,'Population ratios'!$C$7:$C$2010,'Ratio mapping'!$A124)/SUMIFS('Population ratios'!$E$7:$E$2010,'Population ratios'!$C$7:$C$2010,'Ratio mapping'!$A124)</f>
        <v>0</v>
      </c>
      <c r="AA124" s="69">
        <f>SUMIFS('Population ratios'!$E$7:$E$2010,'Population ratios'!$B$7:$B$2010,'Ratio mapping'!AA$5,'Population ratios'!$C$7:$C$2010,'Ratio mapping'!$A124)/SUMIFS('Population ratios'!$E$7:$E$2010,'Population ratios'!$C$7:$C$2010,'Ratio mapping'!$A124)</f>
        <v>0</v>
      </c>
      <c r="AB124" s="69">
        <f>SUMIFS('Population ratios'!$E$7:$E$2010,'Population ratios'!$B$7:$B$2010,'Ratio mapping'!AB$5,'Population ratios'!$C$7:$C$2010,'Ratio mapping'!$A124)/SUMIFS('Population ratios'!$E$7:$E$2010,'Population ratios'!$C$7:$C$2010,'Ratio mapping'!$A124)</f>
        <v>0</v>
      </c>
      <c r="AC124" s="69">
        <f>SUMIFS('Population ratios'!$E$7:$E$2010,'Population ratios'!$B$7:$B$2010,'Ratio mapping'!AC$5,'Population ratios'!$C$7:$C$2010,'Ratio mapping'!$A124)/SUMIFS('Population ratios'!$E$7:$E$2010,'Population ratios'!$C$7:$C$2010,'Ratio mapping'!$A124)</f>
        <v>0</v>
      </c>
      <c r="AD124" s="69">
        <f>SUMIFS('Population ratios'!$E$7:$E$2010,'Population ratios'!$B$7:$B$2010,'Ratio mapping'!AD$5,'Population ratios'!$C$7:$C$2010,'Ratio mapping'!$A124)/SUMIFS('Population ratios'!$E$7:$E$2010,'Population ratios'!$C$7:$C$2010,'Ratio mapping'!$A124)</f>
        <v>0</v>
      </c>
      <c r="AE124" s="69">
        <f>SUMIFS('Population ratios'!$E$7:$E$2010,'Population ratios'!$B$7:$B$2010,'Ratio mapping'!AE$5,'Population ratios'!$C$7:$C$2010,'Ratio mapping'!$A124)/SUMIFS('Population ratios'!$E$7:$E$2010,'Population ratios'!$C$7:$C$2010,'Ratio mapping'!$A124)</f>
        <v>0</v>
      </c>
    </row>
    <row r="125" spans="1:31" x14ac:dyDescent="0.25">
      <c r="A125" s="69" t="s">
        <v>2067</v>
      </c>
      <c r="B125" s="69">
        <f>SUMIFS('Population ratios'!$E$7:$E$2010,'Population ratios'!$B$7:$B$2010,'Ratio mapping'!B$5,'Population ratios'!$C$7:$C$2010,'Ratio mapping'!$A125)/SUMIFS('Population ratios'!$E$7:$E$2010,'Population ratios'!$C$7:$C$2010,'Ratio mapping'!$A125)</f>
        <v>0</v>
      </c>
      <c r="C125" s="69">
        <f>SUMIFS('Population ratios'!$E$7:$E$2010,'Population ratios'!$B$7:$B$2010,'Ratio mapping'!C$5,'Population ratios'!$C$7:$C$2010,'Ratio mapping'!$A125)/SUMIFS('Population ratios'!$E$7:$E$2010,'Population ratios'!$C$7:$C$2010,'Ratio mapping'!$A125)</f>
        <v>0</v>
      </c>
      <c r="D125" s="69">
        <f>SUMIFS('Population ratios'!$E$7:$E$2010,'Population ratios'!$B$7:$B$2010,'Ratio mapping'!D$5,'Population ratios'!$C$7:$C$2010,'Ratio mapping'!$A125)/SUMIFS('Population ratios'!$E$7:$E$2010,'Population ratios'!$C$7:$C$2010,'Ratio mapping'!$A125)</f>
        <v>0</v>
      </c>
      <c r="E125" s="69">
        <f>SUMIFS('Population ratios'!$E$7:$E$2010,'Population ratios'!$B$7:$B$2010,'Ratio mapping'!E$5,'Population ratios'!$C$7:$C$2010,'Ratio mapping'!$A125)/SUMIFS('Population ratios'!$E$7:$E$2010,'Population ratios'!$C$7:$C$2010,'Ratio mapping'!$A125)</f>
        <v>0</v>
      </c>
      <c r="F125" s="69">
        <f>SUMIFS('Population ratios'!$E$7:$E$2010,'Population ratios'!$B$7:$B$2010,'Ratio mapping'!F$5,'Population ratios'!$C$7:$C$2010,'Ratio mapping'!$A125)/SUMIFS('Population ratios'!$E$7:$E$2010,'Population ratios'!$C$7:$C$2010,'Ratio mapping'!$A125)</f>
        <v>0</v>
      </c>
      <c r="G125" s="69">
        <f>SUMIFS('Population ratios'!$E$7:$E$2010,'Population ratios'!$B$7:$B$2010,'Ratio mapping'!G$5,'Population ratios'!$C$7:$C$2010,'Ratio mapping'!$A125)/SUMIFS('Population ratios'!$E$7:$E$2010,'Population ratios'!$C$7:$C$2010,'Ratio mapping'!$A125)</f>
        <v>0</v>
      </c>
      <c r="H125" s="69">
        <f>SUMIFS('Population ratios'!$E$7:$E$2010,'Population ratios'!$B$7:$B$2010,'Ratio mapping'!H$5,'Population ratios'!$C$7:$C$2010,'Ratio mapping'!$A125)/SUMIFS('Population ratios'!$E$7:$E$2010,'Population ratios'!$C$7:$C$2010,'Ratio mapping'!$A125)</f>
        <v>0</v>
      </c>
      <c r="I125" s="69">
        <f>SUMIFS('Population ratios'!$E$7:$E$2010,'Population ratios'!$B$7:$B$2010,'Ratio mapping'!I$5,'Population ratios'!$C$7:$C$2010,'Ratio mapping'!$A125)/SUMIFS('Population ratios'!$E$7:$E$2010,'Population ratios'!$C$7:$C$2010,'Ratio mapping'!$A125)</f>
        <v>0</v>
      </c>
      <c r="J125" s="69">
        <f>SUMIFS('Population ratios'!$E$7:$E$2010,'Population ratios'!$B$7:$B$2010,'Ratio mapping'!J$5,'Population ratios'!$C$7:$C$2010,'Ratio mapping'!$A125)/SUMIFS('Population ratios'!$E$7:$E$2010,'Population ratios'!$C$7:$C$2010,'Ratio mapping'!$A125)</f>
        <v>0</v>
      </c>
      <c r="K125" s="69">
        <f>SUMIFS('Population ratios'!$E$7:$E$2010,'Population ratios'!$B$7:$B$2010,'Ratio mapping'!K$5,'Population ratios'!$C$7:$C$2010,'Ratio mapping'!$A125)/SUMIFS('Population ratios'!$E$7:$E$2010,'Population ratios'!$C$7:$C$2010,'Ratio mapping'!$A125)</f>
        <v>0</v>
      </c>
      <c r="L125" s="69">
        <f>SUMIFS('Population ratios'!$E$7:$E$2010,'Population ratios'!$B$7:$B$2010,'Ratio mapping'!L$5,'Population ratios'!$C$7:$C$2010,'Ratio mapping'!$A125)/SUMIFS('Population ratios'!$E$7:$E$2010,'Population ratios'!$C$7:$C$2010,'Ratio mapping'!$A125)</f>
        <v>0</v>
      </c>
      <c r="M125" s="69">
        <f>SUMIFS('Population ratios'!$E$7:$E$2010,'Population ratios'!$B$7:$B$2010,'Ratio mapping'!M$5,'Population ratios'!$C$7:$C$2010,'Ratio mapping'!$A125)/SUMIFS('Population ratios'!$E$7:$E$2010,'Population ratios'!$C$7:$C$2010,'Ratio mapping'!$A125)</f>
        <v>0</v>
      </c>
      <c r="N125" s="69">
        <f>SUMIFS('Population ratios'!$E$7:$E$2010,'Population ratios'!$B$7:$B$2010,'Ratio mapping'!N$5,'Population ratios'!$C$7:$C$2010,'Ratio mapping'!$A125)/SUMIFS('Population ratios'!$E$7:$E$2010,'Population ratios'!$C$7:$C$2010,'Ratio mapping'!$A125)</f>
        <v>0</v>
      </c>
      <c r="O125" s="69">
        <f>SUMIFS('Population ratios'!$E$7:$E$2010,'Population ratios'!$B$7:$B$2010,'Ratio mapping'!O$5,'Population ratios'!$C$7:$C$2010,'Ratio mapping'!$A125)/SUMIFS('Population ratios'!$E$7:$E$2010,'Population ratios'!$C$7:$C$2010,'Ratio mapping'!$A125)</f>
        <v>0</v>
      </c>
      <c r="P125" s="69">
        <f>SUMIFS('Population ratios'!$E$7:$E$2010,'Population ratios'!$B$7:$B$2010,'Ratio mapping'!P$5,'Population ratios'!$C$7:$C$2010,'Ratio mapping'!$A125)/SUMIFS('Population ratios'!$E$7:$E$2010,'Population ratios'!$C$7:$C$2010,'Ratio mapping'!$A125)</f>
        <v>0</v>
      </c>
      <c r="Q125" s="69">
        <f>SUMIFS('Population ratios'!$E$7:$E$2010,'Population ratios'!$B$7:$B$2010,'Ratio mapping'!Q$5,'Population ratios'!$C$7:$C$2010,'Ratio mapping'!$A125)/SUMIFS('Population ratios'!$E$7:$E$2010,'Population ratios'!$C$7:$C$2010,'Ratio mapping'!$A125)</f>
        <v>0</v>
      </c>
      <c r="R125" s="69">
        <f>SUMIFS('Population ratios'!$E$7:$E$2010,'Population ratios'!$B$7:$B$2010,'Ratio mapping'!R$5,'Population ratios'!$C$7:$C$2010,'Ratio mapping'!$A125)/SUMIFS('Population ratios'!$E$7:$E$2010,'Population ratios'!$C$7:$C$2010,'Ratio mapping'!$A125)</f>
        <v>0</v>
      </c>
      <c r="S125" s="69">
        <f>SUMIFS('Population ratios'!$E$7:$E$2010,'Population ratios'!$B$7:$B$2010,'Ratio mapping'!S$5,'Population ratios'!$C$7:$C$2010,'Ratio mapping'!$A125)/SUMIFS('Population ratios'!$E$7:$E$2010,'Population ratios'!$C$7:$C$2010,'Ratio mapping'!$A125)</f>
        <v>0</v>
      </c>
      <c r="T125" s="69">
        <f>SUMIFS('Population ratios'!$E$7:$E$2010,'Population ratios'!$B$7:$B$2010,'Ratio mapping'!T$5,'Population ratios'!$C$7:$C$2010,'Ratio mapping'!$A125)/SUMIFS('Population ratios'!$E$7:$E$2010,'Population ratios'!$C$7:$C$2010,'Ratio mapping'!$A125)</f>
        <v>1</v>
      </c>
      <c r="U125" s="69">
        <f>SUMIFS('Population ratios'!$E$7:$E$2010,'Population ratios'!$B$7:$B$2010,'Ratio mapping'!U$5,'Population ratios'!$C$7:$C$2010,'Ratio mapping'!$A125)/SUMIFS('Population ratios'!$E$7:$E$2010,'Population ratios'!$C$7:$C$2010,'Ratio mapping'!$A125)</f>
        <v>0</v>
      </c>
      <c r="V125" s="69">
        <f>SUMIFS('Population ratios'!$E$7:$E$2010,'Population ratios'!$B$7:$B$2010,'Ratio mapping'!V$5,'Population ratios'!$C$7:$C$2010,'Ratio mapping'!$A125)/SUMIFS('Population ratios'!$E$7:$E$2010,'Population ratios'!$C$7:$C$2010,'Ratio mapping'!$A125)</f>
        <v>0</v>
      </c>
      <c r="W125" s="69">
        <f>SUMIFS('Population ratios'!$E$7:$E$2010,'Population ratios'!$B$7:$B$2010,'Ratio mapping'!W$5,'Population ratios'!$C$7:$C$2010,'Ratio mapping'!$A125)/SUMIFS('Population ratios'!$E$7:$E$2010,'Population ratios'!$C$7:$C$2010,'Ratio mapping'!$A125)</f>
        <v>0</v>
      </c>
      <c r="X125" s="69">
        <f>SUMIFS('Population ratios'!$E$7:$E$2010,'Population ratios'!$B$7:$B$2010,'Ratio mapping'!X$5,'Population ratios'!$C$7:$C$2010,'Ratio mapping'!$A125)/SUMIFS('Population ratios'!$E$7:$E$2010,'Population ratios'!$C$7:$C$2010,'Ratio mapping'!$A125)</f>
        <v>0</v>
      </c>
      <c r="Y125" s="69">
        <f>SUMIFS('Population ratios'!$E$7:$E$2010,'Population ratios'!$B$7:$B$2010,'Ratio mapping'!Y$5,'Population ratios'!$C$7:$C$2010,'Ratio mapping'!$A125)/SUMIFS('Population ratios'!$E$7:$E$2010,'Population ratios'!$C$7:$C$2010,'Ratio mapping'!$A125)</f>
        <v>0</v>
      </c>
      <c r="Z125" s="69">
        <f>SUMIFS('Population ratios'!$E$7:$E$2010,'Population ratios'!$B$7:$B$2010,'Ratio mapping'!Z$5,'Population ratios'!$C$7:$C$2010,'Ratio mapping'!$A125)/SUMIFS('Population ratios'!$E$7:$E$2010,'Population ratios'!$C$7:$C$2010,'Ratio mapping'!$A125)</f>
        <v>0</v>
      </c>
      <c r="AA125" s="69">
        <f>SUMIFS('Population ratios'!$E$7:$E$2010,'Population ratios'!$B$7:$B$2010,'Ratio mapping'!AA$5,'Population ratios'!$C$7:$C$2010,'Ratio mapping'!$A125)/SUMIFS('Population ratios'!$E$7:$E$2010,'Population ratios'!$C$7:$C$2010,'Ratio mapping'!$A125)</f>
        <v>0</v>
      </c>
      <c r="AB125" s="69">
        <f>SUMIFS('Population ratios'!$E$7:$E$2010,'Population ratios'!$B$7:$B$2010,'Ratio mapping'!AB$5,'Population ratios'!$C$7:$C$2010,'Ratio mapping'!$A125)/SUMIFS('Population ratios'!$E$7:$E$2010,'Population ratios'!$C$7:$C$2010,'Ratio mapping'!$A125)</f>
        <v>0</v>
      </c>
      <c r="AC125" s="69">
        <f>SUMIFS('Population ratios'!$E$7:$E$2010,'Population ratios'!$B$7:$B$2010,'Ratio mapping'!AC$5,'Population ratios'!$C$7:$C$2010,'Ratio mapping'!$A125)/SUMIFS('Population ratios'!$E$7:$E$2010,'Population ratios'!$C$7:$C$2010,'Ratio mapping'!$A125)</f>
        <v>0</v>
      </c>
      <c r="AD125" s="69">
        <f>SUMIFS('Population ratios'!$E$7:$E$2010,'Population ratios'!$B$7:$B$2010,'Ratio mapping'!AD$5,'Population ratios'!$C$7:$C$2010,'Ratio mapping'!$A125)/SUMIFS('Population ratios'!$E$7:$E$2010,'Population ratios'!$C$7:$C$2010,'Ratio mapping'!$A125)</f>
        <v>0</v>
      </c>
      <c r="AE125" s="69">
        <f>SUMIFS('Population ratios'!$E$7:$E$2010,'Population ratios'!$B$7:$B$2010,'Ratio mapping'!AE$5,'Population ratios'!$C$7:$C$2010,'Ratio mapping'!$A125)/SUMIFS('Population ratios'!$E$7:$E$2010,'Population ratios'!$C$7:$C$2010,'Ratio mapping'!$A125)</f>
        <v>0</v>
      </c>
    </row>
    <row r="126" spans="1:31" x14ac:dyDescent="0.25">
      <c r="A126" s="69" t="s">
        <v>2056</v>
      </c>
      <c r="B126" s="69">
        <f>SUMIFS('Population ratios'!$E$7:$E$2010,'Population ratios'!$B$7:$B$2010,'Ratio mapping'!B$5,'Population ratios'!$C$7:$C$2010,'Ratio mapping'!$A126)/SUMIFS('Population ratios'!$E$7:$E$2010,'Population ratios'!$C$7:$C$2010,'Ratio mapping'!$A126)</f>
        <v>0</v>
      </c>
      <c r="C126" s="69">
        <f>SUMIFS('Population ratios'!$E$7:$E$2010,'Population ratios'!$B$7:$B$2010,'Ratio mapping'!C$5,'Population ratios'!$C$7:$C$2010,'Ratio mapping'!$A126)/SUMIFS('Population ratios'!$E$7:$E$2010,'Population ratios'!$C$7:$C$2010,'Ratio mapping'!$A126)</f>
        <v>0</v>
      </c>
      <c r="D126" s="69">
        <f>SUMIFS('Population ratios'!$E$7:$E$2010,'Population ratios'!$B$7:$B$2010,'Ratio mapping'!D$5,'Population ratios'!$C$7:$C$2010,'Ratio mapping'!$A126)/SUMIFS('Population ratios'!$E$7:$E$2010,'Population ratios'!$C$7:$C$2010,'Ratio mapping'!$A126)</f>
        <v>0</v>
      </c>
      <c r="E126" s="69">
        <f>SUMIFS('Population ratios'!$E$7:$E$2010,'Population ratios'!$B$7:$B$2010,'Ratio mapping'!E$5,'Population ratios'!$C$7:$C$2010,'Ratio mapping'!$A126)/SUMIFS('Population ratios'!$E$7:$E$2010,'Population ratios'!$C$7:$C$2010,'Ratio mapping'!$A126)</f>
        <v>0</v>
      </c>
      <c r="F126" s="69">
        <f>SUMIFS('Population ratios'!$E$7:$E$2010,'Population ratios'!$B$7:$B$2010,'Ratio mapping'!F$5,'Population ratios'!$C$7:$C$2010,'Ratio mapping'!$A126)/SUMIFS('Population ratios'!$E$7:$E$2010,'Population ratios'!$C$7:$C$2010,'Ratio mapping'!$A126)</f>
        <v>0</v>
      </c>
      <c r="G126" s="69">
        <f>SUMIFS('Population ratios'!$E$7:$E$2010,'Population ratios'!$B$7:$B$2010,'Ratio mapping'!G$5,'Population ratios'!$C$7:$C$2010,'Ratio mapping'!$A126)/SUMIFS('Population ratios'!$E$7:$E$2010,'Population ratios'!$C$7:$C$2010,'Ratio mapping'!$A126)</f>
        <v>0</v>
      </c>
      <c r="H126" s="69">
        <f>SUMIFS('Population ratios'!$E$7:$E$2010,'Population ratios'!$B$7:$B$2010,'Ratio mapping'!H$5,'Population ratios'!$C$7:$C$2010,'Ratio mapping'!$A126)/SUMIFS('Population ratios'!$E$7:$E$2010,'Population ratios'!$C$7:$C$2010,'Ratio mapping'!$A126)</f>
        <v>0</v>
      </c>
      <c r="I126" s="69">
        <f>SUMIFS('Population ratios'!$E$7:$E$2010,'Population ratios'!$B$7:$B$2010,'Ratio mapping'!I$5,'Population ratios'!$C$7:$C$2010,'Ratio mapping'!$A126)/SUMIFS('Population ratios'!$E$7:$E$2010,'Population ratios'!$C$7:$C$2010,'Ratio mapping'!$A126)</f>
        <v>0</v>
      </c>
      <c r="J126" s="69">
        <f>SUMIFS('Population ratios'!$E$7:$E$2010,'Population ratios'!$B$7:$B$2010,'Ratio mapping'!J$5,'Population ratios'!$C$7:$C$2010,'Ratio mapping'!$A126)/SUMIFS('Population ratios'!$E$7:$E$2010,'Population ratios'!$C$7:$C$2010,'Ratio mapping'!$A126)</f>
        <v>0</v>
      </c>
      <c r="K126" s="69">
        <f>SUMIFS('Population ratios'!$E$7:$E$2010,'Population ratios'!$B$7:$B$2010,'Ratio mapping'!K$5,'Population ratios'!$C$7:$C$2010,'Ratio mapping'!$A126)/SUMIFS('Population ratios'!$E$7:$E$2010,'Population ratios'!$C$7:$C$2010,'Ratio mapping'!$A126)</f>
        <v>0</v>
      </c>
      <c r="L126" s="69">
        <f>SUMIFS('Population ratios'!$E$7:$E$2010,'Population ratios'!$B$7:$B$2010,'Ratio mapping'!L$5,'Population ratios'!$C$7:$C$2010,'Ratio mapping'!$A126)/SUMIFS('Population ratios'!$E$7:$E$2010,'Population ratios'!$C$7:$C$2010,'Ratio mapping'!$A126)</f>
        <v>0</v>
      </c>
      <c r="M126" s="69">
        <f>SUMIFS('Population ratios'!$E$7:$E$2010,'Population ratios'!$B$7:$B$2010,'Ratio mapping'!M$5,'Population ratios'!$C$7:$C$2010,'Ratio mapping'!$A126)/SUMIFS('Population ratios'!$E$7:$E$2010,'Population ratios'!$C$7:$C$2010,'Ratio mapping'!$A126)</f>
        <v>0</v>
      </c>
      <c r="N126" s="69">
        <f>SUMIFS('Population ratios'!$E$7:$E$2010,'Population ratios'!$B$7:$B$2010,'Ratio mapping'!N$5,'Population ratios'!$C$7:$C$2010,'Ratio mapping'!$A126)/SUMIFS('Population ratios'!$E$7:$E$2010,'Population ratios'!$C$7:$C$2010,'Ratio mapping'!$A126)</f>
        <v>0</v>
      </c>
      <c r="O126" s="69">
        <f>SUMIFS('Population ratios'!$E$7:$E$2010,'Population ratios'!$B$7:$B$2010,'Ratio mapping'!O$5,'Population ratios'!$C$7:$C$2010,'Ratio mapping'!$A126)/SUMIFS('Population ratios'!$E$7:$E$2010,'Population ratios'!$C$7:$C$2010,'Ratio mapping'!$A126)</f>
        <v>0</v>
      </c>
      <c r="P126" s="69">
        <f>SUMIFS('Population ratios'!$E$7:$E$2010,'Population ratios'!$B$7:$B$2010,'Ratio mapping'!P$5,'Population ratios'!$C$7:$C$2010,'Ratio mapping'!$A126)/SUMIFS('Population ratios'!$E$7:$E$2010,'Population ratios'!$C$7:$C$2010,'Ratio mapping'!$A126)</f>
        <v>0</v>
      </c>
      <c r="Q126" s="69">
        <f>SUMIFS('Population ratios'!$E$7:$E$2010,'Population ratios'!$B$7:$B$2010,'Ratio mapping'!Q$5,'Population ratios'!$C$7:$C$2010,'Ratio mapping'!$A126)/SUMIFS('Population ratios'!$E$7:$E$2010,'Population ratios'!$C$7:$C$2010,'Ratio mapping'!$A126)</f>
        <v>0</v>
      </c>
      <c r="R126" s="69">
        <f>SUMIFS('Population ratios'!$E$7:$E$2010,'Population ratios'!$B$7:$B$2010,'Ratio mapping'!R$5,'Population ratios'!$C$7:$C$2010,'Ratio mapping'!$A126)/SUMIFS('Population ratios'!$E$7:$E$2010,'Population ratios'!$C$7:$C$2010,'Ratio mapping'!$A126)</f>
        <v>0</v>
      </c>
      <c r="S126" s="69">
        <f>SUMIFS('Population ratios'!$E$7:$E$2010,'Population ratios'!$B$7:$B$2010,'Ratio mapping'!S$5,'Population ratios'!$C$7:$C$2010,'Ratio mapping'!$A126)/SUMIFS('Population ratios'!$E$7:$E$2010,'Population ratios'!$C$7:$C$2010,'Ratio mapping'!$A126)</f>
        <v>0</v>
      </c>
      <c r="T126" s="69">
        <f>SUMIFS('Population ratios'!$E$7:$E$2010,'Population ratios'!$B$7:$B$2010,'Ratio mapping'!T$5,'Population ratios'!$C$7:$C$2010,'Ratio mapping'!$A126)/SUMIFS('Population ratios'!$E$7:$E$2010,'Population ratios'!$C$7:$C$2010,'Ratio mapping'!$A126)</f>
        <v>1</v>
      </c>
      <c r="U126" s="69">
        <f>SUMIFS('Population ratios'!$E$7:$E$2010,'Population ratios'!$B$7:$B$2010,'Ratio mapping'!U$5,'Population ratios'!$C$7:$C$2010,'Ratio mapping'!$A126)/SUMIFS('Population ratios'!$E$7:$E$2010,'Population ratios'!$C$7:$C$2010,'Ratio mapping'!$A126)</f>
        <v>0</v>
      </c>
      <c r="V126" s="69">
        <f>SUMIFS('Population ratios'!$E$7:$E$2010,'Population ratios'!$B$7:$B$2010,'Ratio mapping'!V$5,'Population ratios'!$C$7:$C$2010,'Ratio mapping'!$A126)/SUMIFS('Population ratios'!$E$7:$E$2010,'Population ratios'!$C$7:$C$2010,'Ratio mapping'!$A126)</f>
        <v>0</v>
      </c>
      <c r="W126" s="69">
        <f>SUMIFS('Population ratios'!$E$7:$E$2010,'Population ratios'!$B$7:$B$2010,'Ratio mapping'!W$5,'Population ratios'!$C$7:$C$2010,'Ratio mapping'!$A126)/SUMIFS('Population ratios'!$E$7:$E$2010,'Population ratios'!$C$7:$C$2010,'Ratio mapping'!$A126)</f>
        <v>0</v>
      </c>
      <c r="X126" s="69">
        <f>SUMIFS('Population ratios'!$E$7:$E$2010,'Population ratios'!$B$7:$B$2010,'Ratio mapping'!X$5,'Population ratios'!$C$7:$C$2010,'Ratio mapping'!$A126)/SUMIFS('Population ratios'!$E$7:$E$2010,'Population ratios'!$C$7:$C$2010,'Ratio mapping'!$A126)</f>
        <v>0</v>
      </c>
      <c r="Y126" s="69">
        <f>SUMIFS('Population ratios'!$E$7:$E$2010,'Population ratios'!$B$7:$B$2010,'Ratio mapping'!Y$5,'Population ratios'!$C$7:$C$2010,'Ratio mapping'!$A126)/SUMIFS('Population ratios'!$E$7:$E$2010,'Population ratios'!$C$7:$C$2010,'Ratio mapping'!$A126)</f>
        <v>0</v>
      </c>
      <c r="Z126" s="69">
        <f>SUMIFS('Population ratios'!$E$7:$E$2010,'Population ratios'!$B$7:$B$2010,'Ratio mapping'!Z$5,'Population ratios'!$C$7:$C$2010,'Ratio mapping'!$A126)/SUMIFS('Population ratios'!$E$7:$E$2010,'Population ratios'!$C$7:$C$2010,'Ratio mapping'!$A126)</f>
        <v>0</v>
      </c>
      <c r="AA126" s="69">
        <f>SUMIFS('Population ratios'!$E$7:$E$2010,'Population ratios'!$B$7:$B$2010,'Ratio mapping'!AA$5,'Population ratios'!$C$7:$C$2010,'Ratio mapping'!$A126)/SUMIFS('Population ratios'!$E$7:$E$2010,'Population ratios'!$C$7:$C$2010,'Ratio mapping'!$A126)</f>
        <v>0</v>
      </c>
      <c r="AB126" s="69">
        <f>SUMIFS('Population ratios'!$E$7:$E$2010,'Population ratios'!$B$7:$B$2010,'Ratio mapping'!AB$5,'Population ratios'!$C$7:$C$2010,'Ratio mapping'!$A126)/SUMIFS('Population ratios'!$E$7:$E$2010,'Population ratios'!$C$7:$C$2010,'Ratio mapping'!$A126)</f>
        <v>0</v>
      </c>
      <c r="AC126" s="69">
        <f>SUMIFS('Population ratios'!$E$7:$E$2010,'Population ratios'!$B$7:$B$2010,'Ratio mapping'!AC$5,'Population ratios'!$C$7:$C$2010,'Ratio mapping'!$A126)/SUMIFS('Population ratios'!$E$7:$E$2010,'Population ratios'!$C$7:$C$2010,'Ratio mapping'!$A126)</f>
        <v>0</v>
      </c>
      <c r="AD126" s="69">
        <f>SUMIFS('Population ratios'!$E$7:$E$2010,'Population ratios'!$B$7:$B$2010,'Ratio mapping'!AD$5,'Population ratios'!$C$7:$C$2010,'Ratio mapping'!$A126)/SUMIFS('Population ratios'!$E$7:$E$2010,'Population ratios'!$C$7:$C$2010,'Ratio mapping'!$A126)</f>
        <v>0</v>
      </c>
      <c r="AE126" s="69">
        <f>SUMIFS('Population ratios'!$E$7:$E$2010,'Population ratios'!$B$7:$B$2010,'Ratio mapping'!AE$5,'Population ratios'!$C$7:$C$2010,'Ratio mapping'!$A126)/SUMIFS('Population ratios'!$E$7:$E$2010,'Population ratios'!$C$7:$C$2010,'Ratio mapping'!$A126)</f>
        <v>0</v>
      </c>
    </row>
    <row r="127" spans="1:31" x14ac:dyDescent="0.25">
      <c r="A127" s="69" t="s">
        <v>2107</v>
      </c>
      <c r="B127" s="69">
        <f>SUMIFS('Population ratios'!$E$7:$E$2010,'Population ratios'!$B$7:$B$2010,'Ratio mapping'!B$5,'Population ratios'!$C$7:$C$2010,'Ratio mapping'!$A127)/SUMIFS('Population ratios'!$E$7:$E$2010,'Population ratios'!$C$7:$C$2010,'Ratio mapping'!$A127)</f>
        <v>0.99835017529387504</v>
      </c>
      <c r="C127" s="69">
        <f>SUMIFS('Population ratios'!$E$7:$E$2010,'Population ratios'!$B$7:$B$2010,'Ratio mapping'!C$5,'Population ratios'!$C$7:$C$2010,'Ratio mapping'!$A127)/SUMIFS('Population ratios'!$E$7:$E$2010,'Population ratios'!$C$7:$C$2010,'Ratio mapping'!$A127)</f>
        <v>0</v>
      </c>
      <c r="D127" s="69">
        <f>SUMIFS('Population ratios'!$E$7:$E$2010,'Population ratios'!$B$7:$B$2010,'Ratio mapping'!D$5,'Population ratios'!$C$7:$C$2010,'Ratio mapping'!$A127)/SUMIFS('Population ratios'!$E$7:$E$2010,'Population ratios'!$C$7:$C$2010,'Ratio mapping'!$A127)</f>
        <v>0</v>
      </c>
      <c r="E127" s="69">
        <f>SUMIFS('Population ratios'!$E$7:$E$2010,'Population ratios'!$B$7:$B$2010,'Ratio mapping'!E$5,'Population ratios'!$C$7:$C$2010,'Ratio mapping'!$A127)/SUMIFS('Population ratios'!$E$7:$E$2010,'Population ratios'!$C$7:$C$2010,'Ratio mapping'!$A127)</f>
        <v>0</v>
      </c>
      <c r="F127" s="69">
        <f>SUMIFS('Population ratios'!$E$7:$E$2010,'Population ratios'!$B$7:$B$2010,'Ratio mapping'!F$5,'Population ratios'!$C$7:$C$2010,'Ratio mapping'!$A127)/SUMIFS('Population ratios'!$E$7:$E$2010,'Population ratios'!$C$7:$C$2010,'Ratio mapping'!$A127)</f>
        <v>0</v>
      </c>
      <c r="G127" s="69">
        <f>SUMIFS('Population ratios'!$E$7:$E$2010,'Population ratios'!$B$7:$B$2010,'Ratio mapping'!G$5,'Population ratios'!$C$7:$C$2010,'Ratio mapping'!$A127)/SUMIFS('Population ratios'!$E$7:$E$2010,'Population ratios'!$C$7:$C$2010,'Ratio mapping'!$A127)</f>
        <v>0</v>
      </c>
      <c r="H127" s="69">
        <f>SUMIFS('Population ratios'!$E$7:$E$2010,'Population ratios'!$B$7:$B$2010,'Ratio mapping'!H$5,'Population ratios'!$C$7:$C$2010,'Ratio mapping'!$A127)/SUMIFS('Population ratios'!$E$7:$E$2010,'Population ratios'!$C$7:$C$2010,'Ratio mapping'!$A127)</f>
        <v>0</v>
      </c>
      <c r="I127" s="69">
        <f>SUMIFS('Population ratios'!$E$7:$E$2010,'Population ratios'!$B$7:$B$2010,'Ratio mapping'!I$5,'Population ratios'!$C$7:$C$2010,'Ratio mapping'!$A127)/SUMIFS('Population ratios'!$E$7:$E$2010,'Population ratios'!$C$7:$C$2010,'Ratio mapping'!$A127)</f>
        <v>1.6498247061249743E-3</v>
      </c>
      <c r="J127" s="69">
        <f>SUMIFS('Population ratios'!$E$7:$E$2010,'Population ratios'!$B$7:$B$2010,'Ratio mapping'!J$5,'Population ratios'!$C$7:$C$2010,'Ratio mapping'!$A127)/SUMIFS('Population ratios'!$E$7:$E$2010,'Population ratios'!$C$7:$C$2010,'Ratio mapping'!$A127)</f>
        <v>0</v>
      </c>
      <c r="K127" s="69">
        <f>SUMIFS('Population ratios'!$E$7:$E$2010,'Population ratios'!$B$7:$B$2010,'Ratio mapping'!K$5,'Population ratios'!$C$7:$C$2010,'Ratio mapping'!$A127)/SUMIFS('Population ratios'!$E$7:$E$2010,'Population ratios'!$C$7:$C$2010,'Ratio mapping'!$A127)</f>
        <v>0</v>
      </c>
      <c r="L127" s="69">
        <f>SUMIFS('Population ratios'!$E$7:$E$2010,'Population ratios'!$B$7:$B$2010,'Ratio mapping'!L$5,'Population ratios'!$C$7:$C$2010,'Ratio mapping'!$A127)/SUMIFS('Population ratios'!$E$7:$E$2010,'Population ratios'!$C$7:$C$2010,'Ratio mapping'!$A127)</f>
        <v>0</v>
      </c>
      <c r="M127" s="69">
        <f>SUMIFS('Population ratios'!$E$7:$E$2010,'Population ratios'!$B$7:$B$2010,'Ratio mapping'!M$5,'Population ratios'!$C$7:$C$2010,'Ratio mapping'!$A127)/SUMIFS('Population ratios'!$E$7:$E$2010,'Population ratios'!$C$7:$C$2010,'Ratio mapping'!$A127)</f>
        <v>0</v>
      </c>
      <c r="N127" s="69">
        <f>SUMIFS('Population ratios'!$E$7:$E$2010,'Population ratios'!$B$7:$B$2010,'Ratio mapping'!N$5,'Population ratios'!$C$7:$C$2010,'Ratio mapping'!$A127)/SUMIFS('Population ratios'!$E$7:$E$2010,'Population ratios'!$C$7:$C$2010,'Ratio mapping'!$A127)</f>
        <v>0</v>
      </c>
      <c r="O127" s="69">
        <f>SUMIFS('Population ratios'!$E$7:$E$2010,'Population ratios'!$B$7:$B$2010,'Ratio mapping'!O$5,'Population ratios'!$C$7:$C$2010,'Ratio mapping'!$A127)/SUMIFS('Population ratios'!$E$7:$E$2010,'Population ratios'!$C$7:$C$2010,'Ratio mapping'!$A127)</f>
        <v>0</v>
      </c>
      <c r="P127" s="69">
        <f>SUMIFS('Population ratios'!$E$7:$E$2010,'Population ratios'!$B$7:$B$2010,'Ratio mapping'!P$5,'Population ratios'!$C$7:$C$2010,'Ratio mapping'!$A127)/SUMIFS('Population ratios'!$E$7:$E$2010,'Population ratios'!$C$7:$C$2010,'Ratio mapping'!$A127)</f>
        <v>0</v>
      </c>
      <c r="Q127" s="69">
        <f>SUMIFS('Population ratios'!$E$7:$E$2010,'Population ratios'!$B$7:$B$2010,'Ratio mapping'!Q$5,'Population ratios'!$C$7:$C$2010,'Ratio mapping'!$A127)/SUMIFS('Population ratios'!$E$7:$E$2010,'Population ratios'!$C$7:$C$2010,'Ratio mapping'!$A127)</f>
        <v>0</v>
      </c>
      <c r="R127" s="69">
        <f>SUMIFS('Population ratios'!$E$7:$E$2010,'Population ratios'!$B$7:$B$2010,'Ratio mapping'!R$5,'Population ratios'!$C$7:$C$2010,'Ratio mapping'!$A127)/SUMIFS('Population ratios'!$E$7:$E$2010,'Population ratios'!$C$7:$C$2010,'Ratio mapping'!$A127)</f>
        <v>0</v>
      </c>
      <c r="S127" s="69">
        <f>SUMIFS('Population ratios'!$E$7:$E$2010,'Population ratios'!$B$7:$B$2010,'Ratio mapping'!S$5,'Population ratios'!$C$7:$C$2010,'Ratio mapping'!$A127)/SUMIFS('Population ratios'!$E$7:$E$2010,'Population ratios'!$C$7:$C$2010,'Ratio mapping'!$A127)</f>
        <v>0</v>
      </c>
      <c r="T127" s="69">
        <f>SUMIFS('Population ratios'!$E$7:$E$2010,'Population ratios'!$B$7:$B$2010,'Ratio mapping'!T$5,'Population ratios'!$C$7:$C$2010,'Ratio mapping'!$A127)/SUMIFS('Population ratios'!$E$7:$E$2010,'Population ratios'!$C$7:$C$2010,'Ratio mapping'!$A127)</f>
        <v>0</v>
      </c>
      <c r="U127" s="69">
        <f>SUMIFS('Population ratios'!$E$7:$E$2010,'Population ratios'!$B$7:$B$2010,'Ratio mapping'!U$5,'Population ratios'!$C$7:$C$2010,'Ratio mapping'!$A127)/SUMIFS('Population ratios'!$E$7:$E$2010,'Population ratios'!$C$7:$C$2010,'Ratio mapping'!$A127)</f>
        <v>0</v>
      </c>
      <c r="V127" s="69">
        <f>SUMIFS('Population ratios'!$E$7:$E$2010,'Population ratios'!$B$7:$B$2010,'Ratio mapping'!V$5,'Population ratios'!$C$7:$C$2010,'Ratio mapping'!$A127)/SUMIFS('Population ratios'!$E$7:$E$2010,'Population ratios'!$C$7:$C$2010,'Ratio mapping'!$A127)</f>
        <v>0</v>
      </c>
      <c r="W127" s="69">
        <f>SUMIFS('Population ratios'!$E$7:$E$2010,'Population ratios'!$B$7:$B$2010,'Ratio mapping'!W$5,'Population ratios'!$C$7:$C$2010,'Ratio mapping'!$A127)/SUMIFS('Population ratios'!$E$7:$E$2010,'Population ratios'!$C$7:$C$2010,'Ratio mapping'!$A127)</f>
        <v>0</v>
      </c>
      <c r="X127" s="69">
        <f>SUMIFS('Population ratios'!$E$7:$E$2010,'Population ratios'!$B$7:$B$2010,'Ratio mapping'!X$5,'Population ratios'!$C$7:$C$2010,'Ratio mapping'!$A127)/SUMIFS('Population ratios'!$E$7:$E$2010,'Population ratios'!$C$7:$C$2010,'Ratio mapping'!$A127)</f>
        <v>0</v>
      </c>
      <c r="Y127" s="69">
        <f>SUMIFS('Population ratios'!$E$7:$E$2010,'Population ratios'!$B$7:$B$2010,'Ratio mapping'!Y$5,'Population ratios'!$C$7:$C$2010,'Ratio mapping'!$A127)/SUMIFS('Population ratios'!$E$7:$E$2010,'Population ratios'!$C$7:$C$2010,'Ratio mapping'!$A127)</f>
        <v>0</v>
      </c>
      <c r="Z127" s="69">
        <f>SUMIFS('Population ratios'!$E$7:$E$2010,'Population ratios'!$B$7:$B$2010,'Ratio mapping'!Z$5,'Population ratios'!$C$7:$C$2010,'Ratio mapping'!$A127)/SUMIFS('Population ratios'!$E$7:$E$2010,'Population ratios'!$C$7:$C$2010,'Ratio mapping'!$A127)</f>
        <v>0</v>
      </c>
      <c r="AA127" s="69">
        <f>SUMIFS('Population ratios'!$E$7:$E$2010,'Population ratios'!$B$7:$B$2010,'Ratio mapping'!AA$5,'Population ratios'!$C$7:$C$2010,'Ratio mapping'!$A127)/SUMIFS('Population ratios'!$E$7:$E$2010,'Population ratios'!$C$7:$C$2010,'Ratio mapping'!$A127)</f>
        <v>0</v>
      </c>
      <c r="AB127" s="69">
        <f>SUMIFS('Population ratios'!$E$7:$E$2010,'Population ratios'!$B$7:$B$2010,'Ratio mapping'!AB$5,'Population ratios'!$C$7:$C$2010,'Ratio mapping'!$A127)/SUMIFS('Population ratios'!$E$7:$E$2010,'Population ratios'!$C$7:$C$2010,'Ratio mapping'!$A127)</f>
        <v>0</v>
      </c>
      <c r="AC127" s="69">
        <f>SUMIFS('Population ratios'!$E$7:$E$2010,'Population ratios'!$B$7:$B$2010,'Ratio mapping'!AC$5,'Population ratios'!$C$7:$C$2010,'Ratio mapping'!$A127)/SUMIFS('Population ratios'!$E$7:$E$2010,'Population ratios'!$C$7:$C$2010,'Ratio mapping'!$A127)</f>
        <v>0</v>
      </c>
      <c r="AD127" s="69">
        <f>SUMIFS('Population ratios'!$E$7:$E$2010,'Population ratios'!$B$7:$B$2010,'Ratio mapping'!AD$5,'Population ratios'!$C$7:$C$2010,'Ratio mapping'!$A127)/SUMIFS('Population ratios'!$E$7:$E$2010,'Population ratios'!$C$7:$C$2010,'Ratio mapping'!$A127)</f>
        <v>0</v>
      </c>
      <c r="AE127" s="69">
        <f>SUMIFS('Population ratios'!$E$7:$E$2010,'Population ratios'!$B$7:$B$2010,'Ratio mapping'!AE$5,'Population ratios'!$C$7:$C$2010,'Ratio mapping'!$A127)/SUMIFS('Population ratios'!$E$7:$E$2010,'Population ratios'!$C$7:$C$2010,'Ratio mapping'!$A127)</f>
        <v>0</v>
      </c>
    </row>
    <row r="128" spans="1:31" x14ac:dyDescent="0.25">
      <c r="A128" s="69" t="s">
        <v>2089</v>
      </c>
      <c r="B128" s="69">
        <f>SUMIFS('Population ratios'!$E$7:$E$2010,'Population ratios'!$B$7:$B$2010,'Ratio mapping'!B$5,'Population ratios'!$C$7:$C$2010,'Ratio mapping'!$A128)/SUMIFS('Population ratios'!$E$7:$E$2010,'Population ratios'!$C$7:$C$2010,'Ratio mapping'!$A128)</f>
        <v>0</v>
      </c>
      <c r="C128" s="69">
        <f>SUMIFS('Population ratios'!$E$7:$E$2010,'Population ratios'!$B$7:$B$2010,'Ratio mapping'!C$5,'Population ratios'!$C$7:$C$2010,'Ratio mapping'!$A128)/SUMIFS('Population ratios'!$E$7:$E$2010,'Population ratios'!$C$7:$C$2010,'Ratio mapping'!$A128)</f>
        <v>0</v>
      </c>
      <c r="D128" s="69">
        <f>SUMIFS('Population ratios'!$E$7:$E$2010,'Population ratios'!$B$7:$B$2010,'Ratio mapping'!D$5,'Population ratios'!$C$7:$C$2010,'Ratio mapping'!$A128)/SUMIFS('Population ratios'!$E$7:$E$2010,'Population ratios'!$C$7:$C$2010,'Ratio mapping'!$A128)</f>
        <v>0</v>
      </c>
      <c r="E128" s="69">
        <f>SUMIFS('Population ratios'!$E$7:$E$2010,'Population ratios'!$B$7:$B$2010,'Ratio mapping'!E$5,'Population ratios'!$C$7:$C$2010,'Ratio mapping'!$A128)/SUMIFS('Population ratios'!$E$7:$E$2010,'Population ratios'!$C$7:$C$2010,'Ratio mapping'!$A128)</f>
        <v>0</v>
      </c>
      <c r="F128" s="69">
        <f>SUMIFS('Population ratios'!$E$7:$E$2010,'Population ratios'!$B$7:$B$2010,'Ratio mapping'!F$5,'Population ratios'!$C$7:$C$2010,'Ratio mapping'!$A128)/SUMIFS('Population ratios'!$E$7:$E$2010,'Population ratios'!$C$7:$C$2010,'Ratio mapping'!$A128)</f>
        <v>0</v>
      </c>
      <c r="G128" s="69">
        <f>SUMIFS('Population ratios'!$E$7:$E$2010,'Population ratios'!$B$7:$B$2010,'Ratio mapping'!G$5,'Population ratios'!$C$7:$C$2010,'Ratio mapping'!$A128)/SUMIFS('Population ratios'!$E$7:$E$2010,'Population ratios'!$C$7:$C$2010,'Ratio mapping'!$A128)</f>
        <v>0</v>
      </c>
      <c r="H128" s="69">
        <f>SUMIFS('Population ratios'!$E$7:$E$2010,'Population ratios'!$B$7:$B$2010,'Ratio mapping'!H$5,'Population ratios'!$C$7:$C$2010,'Ratio mapping'!$A128)/SUMIFS('Population ratios'!$E$7:$E$2010,'Population ratios'!$C$7:$C$2010,'Ratio mapping'!$A128)</f>
        <v>0</v>
      </c>
      <c r="I128" s="69">
        <f>SUMIFS('Population ratios'!$E$7:$E$2010,'Population ratios'!$B$7:$B$2010,'Ratio mapping'!I$5,'Population ratios'!$C$7:$C$2010,'Ratio mapping'!$A128)/SUMIFS('Population ratios'!$E$7:$E$2010,'Population ratios'!$C$7:$C$2010,'Ratio mapping'!$A128)</f>
        <v>0</v>
      </c>
      <c r="J128" s="69">
        <f>SUMIFS('Population ratios'!$E$7:$E$2010,'Population ratios'!$B$7:$B$2010,'Ratio mapping'!J$5,'Population ratios'!$C$7:$C$2010,'Ratio mapping'!$A128)/SUMIFS('Population ratios'!$E$7:$E$2010,'Population ratios'!$C$7:$C$2010,'Ratio mapping'!$A128)</f>
        <v>0</v>
      </c>
      <c r="K128" s="69">
        <f>SUMIFS('Population ratios'!$E$7:$E$2010,'Population ratios'!$B$7:$B$2010,'Ratio mapping'!K$5,'Population ratios'!$C$7:$C$2010,'Ratio mapping'!$A128)/SUMIFS('Population ratios'!$E$7:$E$2010,'Population ratios'!$C$7:$C$2010,'Ratio mapping'!$A128)</f>
        <v>0</v>
      </c>
      <c r="L128" s="69">
        <f>SUMIFS('Population ratios'!$E$7:$E$2010,'Population ratios'!$B$7:$B$2010,'Ratio mapping'!L$5,'Population ratios'!$C$7:$C$2010,'Ratio mapping'!$A128)/SUMIFS('Population ratios'!$E$7:$E$2010,'Population ratios'!$C$7:$C$2010,'Ratio mapping'!$A128)</f>
        <v>0</v>
      </c>
      <c r="M128" s="69">
        <f>SUMIFS('Population ratios'!$E$7:$E$2010,'Population ratios'!$B$7:$B$2010,'Ratio mapping'!M$5,'Population ratios'!$C$7:$C$2010,'Ratio mapping'!$A128)/SUMIFS('Population ratios'!$E$7:$E$2010,'Population ratios'!$C$7:$C$2010,'Ratio mapping'!$A128)</f>
        <v>0</v>
      </c>
      <c r="N128" s="69">
        <f>SUMIFS('Population ratios'!$E$7:$E$2010,'Population ratios'!$B$7:$B$2010,'Ratio mapping'!N$5,'Population ratios'!$C$7:$C$2010,'Ratio mapping'!$A128)/SUMIFS('Population ratios'!$E$7:$E$2010,'Population ratios'!$C$7:$C$2010,'Ratio mapping'!$A128)</f>
        <v>0</v>
      </c>
      <c r="O128" s="69">
        <f>SUMIFS('Population ratios'!$E$7:$E$2010,'Population ratios'!$B$7:$B$2010,'Ratio mapping'!O$5,'Population ratios'!$C$7:$C$2010,'Ratio mapping'!$A128)/SUMIFS('Population ratios'!$E$7:$E$2010,'Population ratios'!$C$7:$C$2010,'Ratio mapping'!$A128)</f>
        <v>0</v>
      </c>
      <c r="P128" s="69">
        <f>SUMIFS('Population ratios'!$E$7:$E$2010,'Population ratios'!$B$7:$B$2010,'Ratio mapping'!P$5,'Population ratios'!$C$7:$C$2010,'Ratio mapping'!$A128)/SUMIFS('Population ratios'!$E$7:$E$2010,'Population ratios'!$C$7:$C$2010,'Ratio mapping'!$A128)</f>
        <v>0</v>
      </c>
      <c r="Q128" s="69">
        <f>SUMIFS('Population ratios'!$E$7:$E$2010,'Population ratios'!$B$7:$B$2010,'Ratio mapping'!Q$5,'Population ratios'!$C$7:$C$2010,'Ratio mapping'!$A128)/SUMIFS('Population ratios'!$E$7:$E$2010,'Population ratios'!$C$7:$C$2010,'Ratio mapping'!$A128)</f>
        <v>0</v>
      </c>
      <c r="R128" s="69">
        <f>SUMIFS('Population ratios'!$E$7:$E$2010,'Population ratios'!$B$7:$B$2010,'Ratio mapping'!R$5,'Population ratios'!$C$7:$C$2010,'Ratio mapping'!$A128)/SUMIFS('Population ratios'!$E$7:$E$2010,'Population ratios'!$C$7:$C$2010,'Ratio mapping'!$A128)</f>
        <v>0</v>
      </c>
      <c r="S128" s="69">
        <f>SUMIFS('Population ratios'!$E$7:$E$2010,'Population ratios'!$B$7:$B$2010,'Ratio mapping'!S$5,'Population ratios'!$C$7:$C$2010,'Ratio mapping'!$A128)/SUMIFS('Population ratios'!$E$7:$E$2010,'Population ratios'!$C$7:$C$2010,'Ratio mapping'!$A128)</f>
        <v>0</v>
      </c>
      <c r="T128" s="69">
        <f>SUMIFS('Population ratios'!$E$7:$E$2010,'Population ratios'!$B$7:$B$2010,'Ratio mapping'!T$5,'Population ratios'!$C$7:$C$2010,'Ratio mapping'!$A128)/SUMIFS('Population ratios'!$E$7:$E$2010,'Population ratios'!$C$7:$C$2010,'Ratio mapping'!$A128)</f>
        <v>0</v>
      </c>
      <c r="U128" s="69">
        <f>SUMIFS('Population ratios'!$E$7:$E$2010,'Population ratios'!$B$7:$B$2010,'Ratio mapping'!U$5,'Population ratios'!$C$7:$C$2010,'Ratio mapping'!$A128)/SUMIFS('Population ratios'!$E$7:$E$2010,'Population ratios'!$C$7:$C$2010,'Ratio mapping'!$A128)</f>
        <v>0</v>
      </c>
      <c r="V128" s="69">
        <f>SUMIFS('Population ratios'!$E$7:$E$2010,'Population ratios'!$B$7:$B$2010,'Ratio mapping'!V$5,'Population ratios'!$C$7:$C$2010,'Ratio mapping'!$A128)/SUMIFS('Population ratios'!$E$7:$E$2010,'Population ratios'!$C$7:$C$2010,'Ratio mapping'!$A128)</f>
        <v>0</v>
      </c>
      <c r="W128" s="69">
        <f>SUMIFS('Population ratios'!$E$7:$E$2010,'Population ratios'!$B$7:$B$2010,'Ratio mapping'!W$5,'Population ratios'!$C$7:$C$2010,'Ratio mapping'!$A128)/SUMIFS('Population ratios'!$E$7:$E$2010,'Population ratios'!$C$7:$C$2010,'Ratio mapping'!$A128)</f>
        <v>0</v>
      </c>
      <c r="X128" s="69">
        <f>SUMIFS('Population ratios'!$E$7:$E$2010,'Population ratios'!$B$7:$B$2010,'Ratio mapping'!X$5,'Population ratios'!$C$7:$C$2010,'Ratio mapping'!$A128)/SUMIFS('Population ratios'!$E$7:$E$2010,'Population ratios'!$C$7:$C$2010,'Ratio mapping'!$A128)</f>
        <v>0</v>
      </c>
      <c r="Y128" s="69">
        <f>SUMIFS('Population ratios'!$E$7:$E$2010,'Population ratios'!$B$7:$B$2010,'Ratio mapping'!Y$5,'Population ratios'!$C$7:$C$2010,'Ratio mapping'!$A128)/SUMIFS('Population ratios'!$E$7:$E$2010,'Population ratios'!$C$7:$C$2010,'Ratio mapping'!$A128)</f>
        <v>0</v>
      </c>
      <c r="Z128" s="69">
        <f>SUMIFS('Population ratios'!$E$7:$E$2010,'Population ratios'!$B$7:$B$2010,'Ratio mapping'!Z$5,'Population ratios'!$C$7:$C$2010,'Ratio mapping'!$A128)/SUMIFS('Population ratios'!$E$7:$E$2010,'Population ratios'!$C$7:$C$2010,'Ratio mapping'!$A128)</f>
        <v>0</v>
      </c>
      <c r="AA128" s="69">
        <f>SUMIFS('Population ratios'!$E$7:$E$2010,'Population ratios'!$B$7:$B$2010,'Ratio mapping'!AA$5,'Population ratios'!$C$7:$C$2010,'Ratio mapping'!$A128)/SUMIFS('Population ratios'!$E$7:$E$2010,'Population ratios'!$C$7:$C$2010,'Ratio mapping'!$A128)</f>
        <v>0</v>
      </c>
      <c r="AB128" s="69">
        <f>SUMIFS('Population ratios'!$E$7:$E$2010,'Population ratios'!$B$7:$B$2010,'Ratio mapping'!AB$5,'Population ratios'!$C$7:$C$2010,'Ratio mapping'!$A128)/SUMIFS('Population ratios'!$E$7:$E$2010,'Population ratios'!$C$7:$C$2010,'Ratio mapping'!$A128)</f>
        <v>0</v>
      </c>
      <c r="AC128" s="69">
        <f>SUMIFS('Population ratios'!$E$7:$E$2010,'Population ratios'!$B$7:$B$2010,'Ratio mapping'!AC$5,'Population ratios'!$C$7:$C$2010,'Ratio mapping'!$A128)/SUMIFS('Population ratios'!$E$7:$E$2010,'Population ratios'!$C$7:$C$2010,'Ratio mapping'!$A128)</f>
        <v>1</v>
      </c>
      <c r="AD128" s="69">
        <f>SUMIFS('Population ratios'!$E$7:$E$2010,'Population ratios'!$B$7:$B$2010,'Ratio mapping'!AD$5,'Population ratios'!$C$7:$C$2010,'Ratio mapping'!$A128)/SUMIFS('Population ratios'!$E$7:$E$2010,'Population ratios'!$C$7:$C$2010,'Ratio mapping'!$A128)</f>
        <v>0</v>
      </c>
      <c r="AE128" s="69">
        <f>SUMIFS('Population ratios'!$E$7:$E$2010,'Population ratios'!$B$7:$B$2010,'Ratio mapping'!AE$5,'Population ratios'!$C$7:$C$2010,'Ratio mapping'!$A128)/SUMIFS('Population ratios'!$E$7:$E$2010,'Population ratios'!$C$7:$C$2010,'Ratio mapping'!$A128)</f>
        <v>0</v>
      </c>
    </row>
    <row r="129" spans="1:31" x14ac:dyDescent="0.25">
      <c r="A129" s="69" t="s">
        <v>2058</v>
      </c>
      <c r="B129" s="69">
        <f>SUMIFS('Population ratios'!$E$7:$E$2010,'Population ratios'!$B$7:$B$2010,'Ratio mapping'!B$5,'Population ratios'!$C$7:$C$2010,'Ratio mapping'!$A129)/SUMIFS('Population ratios'!$E$7:$E$2010,'Population ratios'!$C$7:$C$2010,'Ratio mapping'!$A129)</f>
        <v>0</v>
      </c>
      <c r="C129" s="69">
        <f>SUMIFS('Population ratios'!$E$7:$E$2010,'Population ratios'!$B$7:$B$2010,'Ratio mapping'!C$5,'Population ratios'!$C$7:$C$2010,'Ratio mapping'!$A129)/SUMIFS('Population ratios'!$E$7:$E$2010,'Population ratios'!$C$7:$C$2010,'Ratio mapping'!$A129)</f>
        <v>0</v>
      </c>
      <c r="D129" s="69">
        <f>SUMIFS('Population ratios'!$E$7:$E$2010,'Population ratios'!$B$7:$B$2010,'Ratio mapping'!D$5,'Population ratios'!$C$7:$C$2010,'Ratio mapping'!$A129)/SUMIFS('Population ratios'!$E$7:$E$2010,'Population ratios'!$C$7:$C$2010,'Ratio mapping'!$A129)</f>
        <v>0</v>
      </c>
      <c r="E129" s="69">
        <f>SUMIFS('Population ratios'!$E$7:$E$2010,'Population ratios'!$B$7:$B$2010,'Ratio mapping'!E$5,'Population ratios'!$C$7:$C$2010,'Ratio mapping'!$A129)/SUMIFS('Population ratios'!$E$7:$E$2010,'Population ratios'!$C$7:$C$2010,'Ratio mapping'!$A129)</f>
        <v>0</v>
      </c>
      <c r="F129" s="69">
        <f>SUMIFS('Population ratios'!$E$7:$E$2010,'Population ratios'!$B$7:$B$2010,'Ratio mapping'!F$5,'Population ratios'!$C$7:$C$2010,'Ratio mapping'!$A129)/SUMIFS('Population ratios'!$E$7:$E$2010,'Population ratios'!$C$7:$C$2010,'Ratio mapping'!$A129)</f>
        <v>0.26443954968184041</v>
      </c>
      <c r="G129" s="69">
        <f>SUMIFS('Population ratios'!$E$7:$E$2010,'Population ratios'!$B$7:$B$2010,'Ratio mapping'!G$5,'Population ratios'!$C$7:$C$2010,'Ratio mapping'!$A129)/SUMIFS('Population ratios'!$E$7:$E$2010,'Population ratios'!$C$7:$C$2010,'Ratio mapping'!$A129)</f>
        <v>0</v>
      </c>
      <c r="H129" s="69">
        <f>SUMIFS('Population ratios'!$E$7:$E$2010,'Population ratios'!$B$7:$B$2010,'Ratio mapping'!H$5,'Population ratios'!$C$7:$C$2010,'Ratio mapping'!$A129)/SUMIFS('Population ratios'!$E$7:$E$2010,'Population ratios'!$C$7:$C$2010,'Ratio mapping'!$A129)</f>
        <v>0</v>
      </c>
      <c r="I129" s="69">
        <f>SUMIFS('Population ratios'!$E$7:$E$2010,'Population ratios'!$B$7:$B$2010,'Ratio mapping'!I$5,'Population ratios'!$C$7:$C$2010,'Ratio mapping'!$A129)/SUMIFS('Population ratios'!$E$7:$E$2010,'Population ratios'!$C$7:$C$2010,'Ratio mapping'!$A129)</f>
        <v>0</v>
      </c>
      <c r="J129" s="69">
        <f>SUMIFS('Population ratios'!$E$7:$E$2010,'Population ratios'!$B$7:$B$2010,'Ratio mapping'!J$5,'Population ratios'!$C$7:$C$2010,'Ratio mapping'!$A129)/SUMIFS('Population ratios'!$E$7:$E$2010,'Population ratios'!$C$7:$C$2010,'Ratio mapping'!$A129)</f>
        <v>0</v>
      </c>
      <c r="K129" s="69">
        <f>SUMIFS('Population ratios'!$E$7:$E$2010,'Population ratios'!$B$7:$B$2010,'Ratio mapping'!K$5,'Population ratios'!$C$7:$C$2010,'Ratio mapping'!$A129)/SUMIFS('Population ratios'!$E$7:$E$2010,'Population ratios'!$C$7:$C$2010,'Ratio mapping'!$A129)</f>
        <v>0</v>
      </c>
      <c r="L129" s="69">
        <f>SUMIFS('Population ratios'!$E$7:$E$2010,'Population ratios'!$B$7:$B$2010,'Ratio mapping'!L$5,'Population ratios'!$C$7:$C$2010,'Ratio mapping'!$A129)/SUMIFS('Population ratios'!$E$7:$E$2010,'Population ratios'!$C$7:$C$2010,'Ratio mapping'!$A129)</f>
        <v>0</v>
      </c>
      <c r="M129" s="69">
        <f>SUMIFS('Population ratios'!$E$7:$E$2010,'Population ratios'!$B$7:$B$2010,'Ratio mapping'!M$5,'Population ratios'!$C$7:$C$2010,'Ratio mapping'!$A129)/SUMIFS('Population ratios'!$E$7:$E$2010,'Population ratios'!$C$7:$C$2010,'Ratio mapping'!$A129)</f>
        <v>0</v>
      </c>
      <c r="N129" s="69">
        <f>SUMIFS('Population ratios'!$E$7:$E$2010,'Population ratios'!$B$7:$B$2010,'Ratio mapping'!N$5,'Population ratios'!$C$7:$C$2010,'Ratio mapping'!$A129)/SUMIFS('Population ratios'!$E$7:$E$2010,'Population ratios'!$C$7:$C$2010,'Ratio mapping'!$A129)</f>
        <v>0</v>
      </c>
      <c r="O129" s="69">
        <f>SUMIFS('Population ratios'!$E$7:$E$2010,'Population ratios'!$B$7:$B$2010,'Ratio mapping'!O$5,'Population ratios'!$C$7:$C$2010,'Ratio mapping'!$A129)/SUMIFS('Population ratios'!$E$7:$E$2010,'Population ratios'!$C$7:$C$2010,'Ratio mapping'!$A129)</f>
        <v>0</v>
      </c>
      <c r="P129" s="69">
        <f>SUMIFS('Population ratios'!$E$7:$E$2010,'Population ratios'!$B$7:$B$2010,'Ratio mapping'!P$5,'Population ratios'!$C$7:$C$2010,'Ratio mapping'!$A129)/SUMIFS('Population ratios'!$E$7:$E$2010,'Population ratios'!$C$7:$C$2010,'Ratio mapping'!$A129)</f>
        <v>0</v>
      </c>
      <c r="Q129" s="69">
        <f>SUMIFS('Population ratios'!$E$7:$E$2010,'Population ratios'!$B$7:$B$2010,'Ratio mapping'!Q$5,'Population ratios'!$C$7:$C$2010,'Ratio mapping'!$A129)/SUMIFS('Population ratios'!$E$7:$E$2010,'Population ratios'!$C$7:$C$2010,'Ratio mapping'!$A129)</f>
        <v>0</v>
      </c>
      <c r="R129" s="69">
        <f>SUMIFS('Population ratios'!$E$7:$E$2010,'Population ratios'!$B$7:$B$2010,'Ratio mapping'!R$5,'Population ratios'!$C$7:$C$2010,'Ratio mapping'!$A129)/SUMIFS('Population ratios'!$E$7:$E$2010,'Population ratios'!$C$7:$C$2010,'Ratio mapping'!$A129)</f>
        <v>0</v>
      </c>
      <c r="S129" s="69">
        <f>SUMIFS('Population ratios'!$E$7:$E$2010,'Population ratios'!$B$7:$B$2010,'Ratio mapping'!S$5,'Population ratios'!$C$7:$C$2010,'Ratio mapping'!$A129)/SUMIFS('Population ratios'!$E$7:$E$2010,'Population ratios'!$C$7:$C$2010,'Ratio mapping'!$A129)</f>
        <v>0</v>
      </c>
      <c r="T129" s="69">
        <f>SUMIFS('Population ratios'!$E$7:$E$2010,'Population ratios'!$B$7:$B$2010,'Ratio mapping'!T$5,'Population ratios'!$C$7:$C$2010,'Ratio mapping'!$A129)/SUMIFS('Population ratios'!$E$7:$E$2010,'Population ratios'!$C$7:$C$2010,'Ratio mapping'!$A129)</f>
        <v>0</v>
      </c>
      <c r="U129" s="69">
        <f>SUMIFS('Population ratios'!$E$7:$E$2010,'Population ratios'!$B$7:$B$2010,'Ratio mapping'!U$5,'Population ratios'!$C$7:$C$2010,'Ratio mapping'!$A129)/SUMIFS('Population ratios'!$E$7:$E$2010,'Population ratios'!$C$7:$C$2010,'Ratio mapping'!$A129)</f>
        <v>0</v>
      </c>
      <c r="V129" s="69">
        <f>SUMIFS('Population ratios'!$E$7:$E$2010,'Population ratios'!$B$7:$B$2010,'Ratio mapping'!V$5,'Population ratios'!$C$7:$C$2010,'Ratio mapping'!$A129)/SUMIFS('Population ratios'!$E$7:$E$2010,'Population ratios'!$C$7:$C$2010,'Ratio mapping'!$A129)</f>
        <v>0</v>
      </c>
      <c r="W129" s="69">
        <f>SUMIFS('Population ratios'!$E$7:$E$2010,'Population ratios'!$B$7:$B$2010,'Ratio mapping'!W$5,'Population ratios'!$C$7:$C$2010,'Ratio mapping'!$A129)/SUMIFS('Population ratios'!$E$7:$E$2010,'Population ratios'!$C$7:$C$2010,'Ratio mapping'!$A129)</f>
        <v>0</v>
      </c>
      <c r="X129" s="69">
        <f>SUMIFS('Population ratios'!$E$7:$E$2010,'Population ratios'!$B$7:$B$2010,'Ratio mapping'!X$5,'Population ratios'!$C$7:$C$2010,'Ratio mapping'!$A129)/SUMIFS('Population ratios'!$E$7:$E$2010,'Population ratios'!$C$7:$C$2010,'Ratio mapping'!$A129)</f>
        <v>0</v>
      </c>
      <c r="Y129" s="69">
        <f>SUMIFS('Population ratios'!$E$7:$E$2010,'Population ratios'!$B$7:$B$2010,'Ratio mapping'!Y$5,'Population ratios'!$C$7:$C$2010,'Ratio mapping'!$A129)/SUMIFS('Population ratios'!$E$7:$E$2010,'Population ratios'!$C$7:$C$2010,'Ratio mapping'!$A129)</f>
        <v>0</v>
      </c>
      <c r="Z129" s="69">
        <f>SUMIFS('Population ratios'!$E$7:$E$2010,'Population ratios'!$B$7:$B$2010,'Ratio mapping'!Z$5,'Population ratios'!$C$7:$C$2010,'Ratio mapping'!$A129)/SUMIFS('Population ratios'!$E$7:$E$2010,'Population ratios'!$C$7:$C$2010,'Ratio mapping'!$A129)</f>
        <v>0</v>
      </c>
      <c r="AA129" s="69">
        <f>SUMIFS('Population ratios'!$E$7:$E$2010,'Population ratios'!$B$7:$B$2010,'Ratio mapping'!AA$5,'Population ratios'!$C$7:$C$2010,'Ratio mapping'!$A129)/SUMIFS('Population ratios'!$E$7:$E$2010,'Population ratios'!$C$7:$C$2010,'Ratio mapping'!$A129)</f>
        <v>0</v>
      </c>
      <c r="AB129" s="69">
        <f>SUMIFS('Population ratios'!$E$7:$E$2010,'Population ratios'!$B$7:$B$2010,'Ratio mapping'!AB$5,'Population ratios'!$C$7:$C$2010,'Ratio mapping'!$A129)/SUMIFS('Population ratios'!$E$7:$E$2010,'Population ratios'!$C$7:$C$2010,'Ratio mapping'!$A129)</f>
        <v>0.73556045031815953</v>
      </c>
      <c r="AC129" s="69">
        <f>SUMIFS('Population ratios'!$E$7:$E$2010,'Population ratios'!$B$7:$B$2010,'Ratio mapping'!AC$5,'Population ratios'!$C$7:$C$2010,'Ratio mapping'!$A129)/SUMIFS('Population ratios'!$E$7:$E$2010,'Population ratios'!$C$7:$C$2010,'Ratio mapping'!$A129)</f>
        <v>0</v>
      </c>
      <c r="AD129" s="69">
        <f>SUMIFS('Population ratios'!$E$7:$E$2010,'Population ratios'!$B$7:$B$2010,'Ratio mapping'!AD$5,'Population ratios'!$C$7:$C$2010,'Ratio mapping'!$A129)/SUMIFS('Population ratios'!$E$7:$E$2010,'Population ratios'!$C$7:$C$2010,'Ratio mapping'!$A129)</f>
        <v>0</v>
      </c>
      <c r="AE129" s="69">
        <f>SUMIFS('Population ratios'!$E$7:$E$2010,'Population ratios'!$B$7:$B$2010,'Ratio mapping'!AE$5,'Population ratios'!$C$7:$C$2010,'Ratio mapping'!$A129)/SUMIFS('Population ratios'!$E$7:$E$2010,'Population ratios'!$C$7:$C$2010,'Ratio mapping'!$A129)</f>
        <v>0</v>
      </c>
    </row>
    <row r="130" spans="1:31" x14ac:dyDescent="0.25">
      <c r="A130" s="69" t="s">
        <v>2103</v>
      </c>
      <c r="B130" s="69">
        <f>SUMIFS('Population ratios'!$E$7:$E$2010,'Population ratios'!$B$7:$B$2010,'Ratio mapping'!B$5,'Population ratios'!$C$7:$C$2010,'Ratio mapping'!$A130)/SUMIFS('Population ratios'!$E$7:$E$2010,'Population ratios'!$C$7:$C$2010,'Ratio mapping'!$A130)</f>
        <v>0</v>
      </c>
      <c r="C130" s="69">
        <f>SUMIFS('Population ratios'!$E$7:$E$2010,'Population ratios'!$B$7:$B$2010,'Ratio mapping'!C$5,'Population ratios'!$C$7:$C$2010,'Ratio mapping'!$A130)/SUMIFS('Population ratios'!$E$7:$E$2010,'Population ratios'!$C$7:$C$2010,'Ratio mapping'!$A130)</f>
        <v>0</v>
      </c>
      <c r="D130" s="69">
        <f>SUMIFS('Population ratios'!$E$7:$E$2010,'Population ratios'!$B$7:$B$2010,'Ratio mapping'!D$5,'Population ratios'!$C$7:$C$2010,'Ratio mapping'!$A130)/SUMIFS('Population ratios'!$E$7:$E$2010,'Population ratios'!$C$7:$C$2010,'Ratio mapping'!$A130)</f>
        <v>0</v>
      </c>
      <c r="E130" s="69">
        <f>SUMIFS('Population ratios'!$E$7:$E$2010,'Population ratios'!$B$7:$B$2010,'Ratio mapping'!E$5,'Population ratios'!$C$7:$C$2010,'Ratio mapping'!$A130)/SUMIFS('Population ratios'!$E$7:$E$2010,'Population ratios'!$C$7:$C$2010,'Ratio mapping'!$A130)</f>
        <v>0</v>
      </c>
      <c r="F130" s="69">
        <f>SUMIFS('Population ratios'!$E$7:$E$2010,'Population ratios'!$B$7:$B$2010,'Ratio mapping'!F$5,'Population ratios'!$C$7:$C$2010,'Ratio mapping'!$A130)/SUMIFS('Population ratios'!$E$7:$E$2010,'Population ratios'!$C$7:$C$2010,'Ratio mapping'!$A130)</f>
        <v>0</v>
      </c>
      <c r="G130" s="69">
        <f>SUMIFS('Population ratios'!$E$7:$E$2010,'Population ratios'!$B$7:$B$2010,'Ratio mapping'!G$5,'Population ratios'!$C$7:$C$2010,'Ratio mapping'!$A130)/SUMIFS('Population ratios'!$E$7:$E$2010,'Population ratios'!$C$7:$C$2010,'Ratio mapping'!$A130)</f>
        <v>0</v>
      </c>
      <c r="H130" s="69">
        <f>SUMIFS('Population ratios'!$E$7:$E$2010,'Population ratios'!$B$7:$B$2010,'Ratio mapping'!H$5,'Population ratios'!$C$7:$C$2010,'Ratio mapping'!$A130)/SUMIFS('Population ratios'!$E$7:$E$2010,'Population ratios'!$C$7:$C$2010,'Ratio mapping'!$A130)</f>
        <v>0</v>
      </c>
      <c r="I130" s="69">
        <f>SUMIFS('Population ratios'!$E$7:$E$2010,'Population ratios'!$B$7:$B$2010,'Ratio mapping'!I$5,'Population ratios'!$C$7:$C$2010,'Ratio mapping'!$A130)/SUMIFS('Population ratios'!$E$7:$E$2010,'Population ratios'!$C$7:$C$2010,'Ratio mapping'!$A130)</f>
        <v>0</v>
      </c>
      <c r="J130" s="69">
        <f>SUMIFS('Population ratios'!$E$7:$E$2010,'Population ratios'!$B$7:$B$2010,'Ratio mapping'!J$5,'Population ratios'!$C$7:$C$2010,'Ratio mapping'!$A130)/SUMIFS('Population ratios'!$E$7:$E$2010,'Population ratios'!$C$7:$C$2010,'Ratio mapping'!$A130)</f>
        <v>0</v>
      </c>
      <c r="K130" s="69">
        <f>SUMIFS('Population ratios'!$E$7:$E$2010,'Population ratios'!$B$7:$B$2010,'Ratio mapping'!K$5,'Population ratios'!$C$7:$C$2010,'Ratio mapping'!$A130)/SUMIFS('Population ratios'!$E$7:$E$2010,'Population ratios'!$C$7:$C$2010,'Ratio mapping'!$A130)</f>
        <v>0</v>
      </c>
      <c r="L130" s="69">
        <f>SUMIFS('Population ratios'!$E$7:$E$2010,'Population ratios'!$B$7:$B$2010,'Ratio mapping'!L$5,'Population ratios'!$C$7:$C$2010,'Ratio mapping'!$A130)/SUMIFS('Population ratios'!$E$7:$E$2010,'Population ratios'!$C$7:$C$2010,'Ratio mapping'!$A130)</f>
        <v>1</v>
      </c>
      <c r="M130" s="69">
        <f>SUMIFS('Population ratios'!$E$7:$E$2010,'Population ratios'!$B$7:$B$2010,'Ratio mapping'!M$5,'Population ratios'!$C$7:$C$2010,'Ratio mapping'!$A130)/SUMIFS('Population ratios'!$E$7:$E$2010,'Population ratios'!$C$7:$C$2010,'Ratio mapping'!$A130)</f>
        <v>0</v>
      </c>
      <c r="N130" s="69">
        <f>SUMIFS('Population ratios'!$E$7:$E$2010,'Population ratios'!$B$7:$B$2010,'Ratio mapping'!N$5,'Population ratios'!$C$7:$C$2010,'Ratio mapping'!$A130)/SUMIFS('Population ratios'!$E$7:$E$2010,'Population ratios'!$C$7:$C$2010,'Ratio mapping'!$A130)</f>
        <v>0</v>
      </c>
      <c r="O130" s="69">
        <f>SUMIFS('Population ratios'!$E$7:$E$2010,'Population ratios'!$B$7:$B$2010,'Ratio mapping'!O$5,'Population ratios'!$C$7:$C$2010,'Ratio mapping'!$A130)/SUMIFS('Population ratios'!$E$7:$E$2010,'Population ratios'!$C$7:$C$2010,'Ratio mapping'!$A130)</f>
        <v>0</v>
      </c>
      <c r="P130" s="69">
        <f>SUMIFS('Population ratios'!$E$7:$E$2010,'Population ratios'!$B$7:$B$2010,'Ratio mapping'!P$5,'Population ratios'!$C$7:$C$2010,'Ratio mapping'!$A130)/SUMIFS('Population ratios'!$E$7:$E$2010,'Population ratios'!$C$7:$C$2010,'Ratio mapping'!$A130)</f>
        <v>0</v>
      </c>
      <c r="Q130" s="69">
        <f>SUMIFS('Population ratios'!$E$7:$E$2010,'Population ratios'!$B$7:$B$2010,'Ratio mapping'!Q$5,'Population ratios'!$C$7:$C$2010,'Ratio mapping'!$A130)/SUMIFS('Population ratios'!$E$7:$E$2010,'Population ratios'!$C$7:$C$2010,'Ratio mapping'!$A130)</f>
        <v>0</v>
      </c>
      <c r="R130" s="69">
        <f>SUMIFS('Population ratios'!$E$7:$E$2010,'Population ratios'!$B$7:$B$2010,'Ratio mapping'!R$5,'Population ratios'!$C$7:$C$2010,'Ratio mapping'!$A130)/SUMIFS('Population ratios'!$E$7:$E$2010,'Population ratios'!$C$7:$C$2010,'Ratio mapping'!$A130)</f>
        <v>0</v>
      </c>
      <c r="S130" s="69">
        <f>SUMIFS('Population ratios'!$E$7:$E$2010,'Population ratios'!$B$7:$B$2010,'Ratio mapping'!S$5,'Population ratios'!$C$7:$C$2010,'Ratio mapping'!$A130)/SUMIFS('Population ratios'!$E$7:$E$2010,'Population ratios'!$C$7:$C$2010,'Ratio mapping'!$A130)</f>
        <v>0</v>
      </c>
      <c r="T130" s="69">
        <f>SUMIFS('Population ratios'!$E$7:$E$2010,'Population ratios'!$B$7:$B$2010,'Ratio mapping'!T$5,'Population ratios'!$C$7:$C$2010,'Ratio mapping'!$A130)/SUMIFS('Population ratios'!$E$7:$E$2010,'Population ratios'!$C$7:$C$2010,'Ratio mapping'!$A130)</f>
        <v>0</v>
      </c>
      <c r="U130" s="69">
        <f>SUMIFS('Population ratios'!$E$7:$E$2010,'Population ratios'!$B$7:$B$2010,'Ratio mapping'!U$5,'Population ratios'!$C$7:$C$2010,'Ratio mapping'!$A130)/SUMIFS('Population ratios'!$E$7:$E$2010,'Population ratios'!$C$7:$C$2010,'Ratio mapping'!$A130)</f>
        <v>0</v>
      </c>
      <c r="V130" s="69">
        <f>SUMIFS('Population ratios'!$E$7:$E$2010,'Population ratios'!$B$7:$B$2010,'Ratio mapping'!V$5,'Population ratios'!$C$7:$C$2010,'Ratio mapping'!$A130)/SUMIFS('Population ratios'!$E$7:$E$2010,'Population ratios'!$C$7:$C$2010,'Ratio mapping'!$A130)</f>
        <v>0</v>
      </c>
      <c r="W130" s="69">
        <f>SUMIFS('Population ratios'!$E$7:$E$2010,'Population ratios'!$B$7:$B$2010,'Ratio mapping'!W$5,'Population ratios'!$C$7:$C$2010,'Ratio mapping'!$A130)/SUMIFS('Population ratios'!$E$7:$E$2010,'Population ratios'!$C$7:$C$2010,'Ratio mapping'!$A130)</f>
        <v>0</v>
      </c>
      <c r="X130" s="69">
        <f>SUMIFS('Population ratios'!$E$7:$E$2010,'Population ratios'!$B$7:$B$2010,'Ratio mapping'!X$5,'Population ratios'!$C$7:$C$2010,'Ratio mapping'!$A130)/SUMIFS('Population ratios'!$E$7:$E$2010,'Population ratios'!$C$7:$C$2010,'Ratio mapping'!$A130)</f>
        <v>0</v>
      </c>
      <c r="Y130" s="69">
        <f>SUMIFS('Population ratios'!$E$7:$E$2010,'Population ratios'!$B$7:$B$2010,'Ratio mapping'!Y$5,'Population ratios'!$C$7:$C$2010,'Ratio mapping'!$A130)/SUMIFS('Population ratios'!$E$7:$E$2010,'Population ratios'!$C$7:$C$2010,'Ratio mapping'!$A130)</f>
        <v>0</v>
      </c>
      <c r="Z130" s="69">
        <f>SUMIFS('Population ratios'!$E$7:$E$2010,'Population ratios'!$B$7:$B$2010,'Ratio mapping'!Z$5,'Population ratios'!$C$7:$C$2010,'Ratio mapping'!$A130)/SUMIFS('Population ratios'!$E$7:$E$2010,'Population ratios'!$C$7:$C$2010,'Ratio mapping'!$A130)</f>
        <v>0</v>
      </c>
      <c r="AA130" s="69">
        <f>SUMIFS('Population ratios'!$E$7:$E$2010,'Population ratios'!$B$7:$B$2010,'Ratio mapping'!AA$5,'Population ratios'!$C$7:$C$2010,'Ratio mapping'!$A130)/SUMIFS('Population ratios'!$E$7:$E$2010,'Population ratios'!$C$7:$C$2010,'Ratio mapping'!$A130)</f>
        <v>0</v>
      </c>
      <c r="AB130" s="69">
        <f>SUMIFS('Population ratios'!$E$7:$E$2010,'Population ratios'!$B$7:$B$2010,'Ratio mapping'!AB$5,'Population ratios'!$C$7:$C$2010,'Ratio mapping'!$A130)/SUMIFS('Population ratios'!$E$7:$E$2010,'Population ratios'!$C$7:$C$2010,'Ratio mapping'!$A130)</f>
        <v>0</v>
      </c>
      <c r="AC130" s="69">
        <f>SUMIFS('Population ratios'!$E$7:$E$2010,'Population ratios'!$B$7:$B$2010,'Ratio mapping'!AC$5,'Population ratios'!$C$7:$C$2010,'Ratio mapping'!$A130)/SUMIFS('Population ratios'!$E$7:$E$2010,'Population ratios'!$C$7:$C$2010,'Ratio mapping'!$A130)</f>
        <v>0</v>
      </c>
      <c r="AD130" s="69">
        <f>SUMIFS('Population ratios'!$E$7:$E$2010,'Population ratios'!$B$7:$B$2010,'Ratio mapping'!AD$5,'Population ratios'!$C$7:$C$2010,'Ratio mapping'!$A130)/SUMIFS('Population ratios'!$E$7:$E$2010,'Population ratios'!$C$7:$C$2010,'Ratio mapping'!$A130)</f>
        <v>0</v>
      </c>
      <c r="AE130" s="69">
        <f>SUMIFS('Population ratios'!$E$7:$E$2010,'Population ratios'!$B$7:$B$2010,'Ratio mapping'!AE$5,'Population ratios'!$C$7:$C$2010,'Ratio mapping'!$A130)/SUMIFS('Population ratios'!$E$7:$E$2010,'Population ratios'!$C$7:$C$2010,'Ratio mapping'!$A130)</f>
        <v>0</v>
      </c>
    </row>
    <row r="131" spans="1:31" x14ac:dyDescent="0.25">
      <c r="A131" s="69" t="s">
        <v>2109</v>
      </c>
      <c r="B131" s="69">
        <f>SUMIFS('Population ratios'!$E$7:$E$2010,'Population ratios'!$B$7:$B$2010,'Ratio mapping'!B$5,'Population ratios'!$C$7:$C$2010,'Ratio mapping'!$A131)/SUMIFS('Population ratios'!$E$7:$E$2010,'Population ratios'!$C$7:$C$2010,'Ratio mapping'!$A131)</f>
        <v>1</v>
      </c>
      <c r="C131" s="69">
        <f>SUMIFS('Population ratios'!$E$7:$E$2010,'Population ratios'!$B$7:$B$2010,'Ratio mapping'!C$5,'Population ratios'!$C$7:$C$2010,'Ratio mapping'!$A131)/SUMIFS('Population ratios'!$E$7:$E$2010,'Population ratios'!$C$7:$C$2010,'Ratio mapping'!$A131)</f>
        <v>0</v>
      </c>
      <c r="D131" s="69">
        <f>SUMIFS('Population ratios'!$E$7:$E$2010,'Population ratios'!$B$7:$B$2010,'Ratio mapping'!D$5,'Population ratios'!$C$7:$C$2010,'Ratio mapping'!$A131)/SUMIFS('Population ratios'!$E$7:$E$2010,'Population ratios'!$C$7:$C$2010,'Ratio mapping'!$A131)</f>
        <v>0</v>
      </c>
      <c r="E131" s="69">
        <f>SUMIFS('Population ratios'!$E$7:$E$2010,'Population ratios'!$B$7:$B$2010,'Ratio mapping'!E$5,'Population ratios'!$C$7:$C$2010,'Ratio mapping'!$A131)/SUMIFS('Population ratios'!$E$7:$E$2010,'Population ratios'!$C$7:$C$2010,'Ratio mapping'!$A131)</f>
        <v>0</v>
      </c>
      <c r="F131" s="69">
        <f>SUMIFS('Population ratios'!$E$7:$E$2010,'Population ratios'!$B$7:$B$2010,'Ratio mapping'!F$5,'Population ratios'!$C$7:$C$2010,'Ratio mapping'!$A131)/SUMIFS('Population ratios'!$E$7:$E$2010,'Population ratios'!$C$7:$C$2010,'Ratio mapping'!$A131)</f>
        <v>0</v>
      </c>
      <c r="G131" s="69">
        <f>SUMIFS('Population ratios'!$E$7:$E$2010,'Population ratios'!$B$7:$B$2010,'Ratio mapping'!G$5,'Population ratios'!$C$7:$C$2010,'Ratio mapping'!$A131)/SUMIFS('Population ratios'!$E$7:$E$2010,'Population ratios'!$C$7:$C$2010,'Ratio mapping'!$A131)</f>
        <v>0</v>
      </c>
      <c r="H131" s="69">
        <f>SUMIFS('Population ratios'!$E$7:$E$2010,'Population ratios'!$B$7:$B$2010,'Ratio mapping'!H$5,'Population ratios'!$C$7:$C$2010,'Ratio mapping'!$A131)/SUMIFS('Population ratios'!$E$7:$E$2010,'Population ratios'!$C$7:$C$2010,'Ratio mapping'!$A131)</f>
        <v>0</v>
      </c>
      <c r="I131" s="69">
        <f>SUMIFS('Population ratios'!$E$7:$E$2010,'Population ratios'!$B$7:$B$2010,'Ratio mapping'!I$5,'Population ratios'!$C$7:$C$2010,'Ratio mapping'!$A131)/SUMIFS('Population ratios'!$E$7:$E$2010,'Population ratios'!$C$7:$C$2010,'Ratio mapping'!$A131)</f>
        <v>0</v>
      </c>
      <c r="J131" s="69">
        <f>SUMIFS('Population ratios'!$E$7:$E$2010,'Population ratios'!$B$7:$B$2010,'Ratio mapping'!J$5,'Population ratios'!$C$7:$C$2010,'Ratio mapping'!$A131)/SUMIFS('Population ratios'!$E$7:$E$2010,'Population ratios'!$C$7:$C$2010,'Ratio mapping'!$A131)</f>
        <v>0</v>
      </c>
      <c r="K131" s="69">
        <f>SUMIFS('Population ratios'!$E$7:$E$2010,'Population ratios'!$B$7:$B$2010,'Ratio mapping'!K$5,'Population ratios'!$C$7:$C$2010,'Ratio mapping'!$A131)/SUMIFS('Population ratios'!$E$7:$E$2010,'Population ratios'!$C$7:$C$2010,'Ratio mapping'!$A131)</f>
        <v>0</v>
      </c>
      <c r="L131" s="69">
        <f>SUMIFS('Population ratios'!$E$7:$E$2010,'Population ratios'!$B$7:$B$2010,'Ratio mapping'!L$5,'Population ratios'!$C$7:$C$2010,'Ratio mapping'!$A131)/SUMIFS('Population ratios'!$E$7:$E$2010,'Population ratios'!$C$7:$C$2010,'Ratio mapping'!$A131)</f>
        <v>0</v>
      </c>
      <c r="M131" s="69">
        <f>SUMIFS('Population ratios'!$E$7:$E$2010,'Population ratios'!$B$7:$B$2010,'Ratio mapping'!M$5,'Population ratios'!$C$7:$C$2010,'Ratio mapping'!$A131)/SUMIFS('Population ratios'!$E$7:$E$2010,'Population ratios'!$C$7:$C$2010,'Ratio mapping'!$A131)</f>
        <v>0</v>
      </c>
      <c r="N131" s="69">
        <f>SUMIFS('Population ratios'!$E$7:$E$2010,'Population ratios'!$B$7:$B$2010,'Ratio mapping'!N$5,'Population ratios'!$C$7:$C$2010,'Ratio mapping'!$A131)/SUMIFS('Population ratios'!$E$7:$E$2010,'Population ratios'!$C$7:$C$2010,'Ratio mapping'!$A131)</f>
        <v>0</v>
      </c>
      <c r="O131" s="69">
        <f>SUMIFS('Population ratios'!$E$7:$E$2010,'Population ratios'!$B$7:$B$2010,'Ratio mapping'!O$5,'Population ratios'!$C$7:$C$2010,'Ratio mapping'!$A131)/SUMIFS('Population ratios'!$E$7:$E$2010,'Population ratios'!$C$7:$C$2010,'Ratio mapping'!$A131)</f>
        <v>0</v>
      </c>
      <c r="P131" s="69">
        <f>SUMIFS('Population ratios'!$E$7:$E$2010,'Population ratios'!$B$7:$B$2010,'Ratio mapping'!P$5,'Population ratios'!$C$7:$C$2010,'Ratio mapping'!$A131)/SUMIFS('Population ratios'!$E$7:$E$2010,'Population ratios'!$C$7:$C$2010,'Ratio mapping'!$A131)</f>
        <v>0</v>
      </c>
      <c r="Q131" s="69">
        <f>SUMIFS('Population ratios'!$E$7:$E$2010,'Population ratios'!$B$7:$B$2010,'Ratio mapping'!Q$5,'Population ratios'!$C$7:$C$2010,'Ratio mapping'!$A131)/SUMIFS('Population ratios'!$E$7:$E$2010,'Population ratios'!$C$7:$C$2010,'Ratio mapping'!$A131)</f>
        <v>0</v>
      </c>
      <c r="R131" s="69">
        <f>SUMIFS('Population ratios'!$E$7:$E$2010,'Population ratios'!$B$7:$B$2010,'Ratio mapping'!R$5,'Population ratios'!$C$7:$C$2010,'Ratio mapping'!$A131)/SUMIFS('Population ratios'!$E$7:$E$2010,'Population ratios'!$C$7:$C$2010,'Ratio mapping'!$A131)</f>
        <v>0</v>
      </c>
      <c r="S131" s="69">
        <f>SUMIFS('Population ratios'!$E$7:$E$2010,'Population ratios'!$B$7:$B$2010,'Ratio mapping'!S$5,'Population ratios'!$C$7:$C$2010,'Ratio mapping'!$A131)/SUMIFS('Population ratios'!$E$7:$E$2010,'Population ratios'!$C$7:$C$2010,'Ratio mapping'!$A131)</f>
        <v>0</v>
      </c>
      <c r="T131" s="69">
        <f>SUMIFS('Population ratios'!$E$7:$E$2010,'Population ratios'!$B$7:$B$2010,'Ratio mapping'!T$5,'Population ratios'!$C$7:$C$2010,'Ratio mapping'!$A131)/SUMIFS('Population ratios'!$E$7:$E$2010,'Population ratios'!$C$7:$C$2010,'Ratio mapping'!$A131)</f>
        <v>0</v>
      </c>
      <c r="U131" s="69">
        <f>SUMIFS('Population ratios'!$E$7:$E$2010,'Population ratios'!$B$7:$B$2010,'Ratio mapping'!U$5,'Population ratios'!$C$7:$C$2010,'Ratio mapping'!$A131)/SUMIFS('Population ratios'!$E$7:$E$2010,'Population ratios'!$C$7:$C$2010,'Ratio mapping'!$A131)</f>
        <v>0</v>
      </c>
      <c r="V131" s="69">
        <f>SUMIFS('Population ratios'!$E$7:$E$2010,'Population ratios'!$B$7:$B$2010,'Ratio mapping'!V$5,'Population ratios'!$C$7:$C$2010,'Ratio mapping'!$A131)/SUMIFS('Population ratios'!$E$7:$E$2010,'Population ratios'!$C$7:$C$2010,'Ratio mapping'!$A131)</f>
        <v>0</v>
      </c>
      <c r="W131" s="69">
        <f>SUMIFS('Population ratios'!$E$7:$E$2010,'Population ratios'!$B$7:$B$2010,'Ratio mapping'!W$5,'Population ratios'!$C$7:$C$2010,'Ratio mapping'!$A131)/SUMIFS('Population ratios'!$E$7:$E$2010,'Population ratios'!$C$7:$C$2010,'Ratio mapping'!$A131)</f>
        <v>0</v>
      </c>
      <c r="X131" s="69">
        <f>SUMIFS('Population ratios'!$E$7:$E$2010,'Population ratios'!$B$7:$B$2010,'Ratio mapping'!X$5,'Population ratios'!$C$7:$C$2010,'Ratio mapping'!$A131)/SUMIFS('Population ratios'!$E$7:$E$2010,'Population ratios'!$C$7:$C$2010,'Ratio mapping'!$A131)</f>
        <v>0</v>
      </c>
      <c r="Y131" s="69">
        <f>SUMIFS('Population ratios'!$E$7:$E$2010,'Population ratios'!$B$7:$B$2010,'Ratio mapping'!Y$5,'Population ratios'!$C$7:$C$2010,'Ratio mapping'!$A131)/SUMIFS('Population ratios'!$E$7:$E$2010,'Population ratios'!$C$7:$C$2010,'Ratio mapping'!$A131)</f>
        <v>0</v>
      </c>
      <c r="Z131" s="69">
        <f>SUMIFS('Population ratios'!$E$7:$E$2010,'Population ratios'!$B$7:$B$2010,'Ratio mapping'!Z$5,'Population ratios'!$C$7:$C$2010,'Ratio mapping'!$A131)/SUMIFS('Population ratios'!$E$7:$E$2010,'Population ratios'!$C$7:$C$2010,'Ratio mapping'!$A131)</f>
        <v>0</v>
      </c>
      <c r="AA131" s="69">
        <f>SUMIFS('Population ratios'!$E$7:$E$2010,'Population ratios'!$B$7:$B$2010,'Ratio mapping'!AA$5,'Population ratios'!$C$7:$C$2010,'Ratio mapping'!$A131)/SUMIFS('Population ratios'!$E$7:$E$2010,'Population ratios'!$C$7:$C$2010,'Ratio mapping'!$A131)</f>
        <v>0</v>
      </c>
      <c r="AB131" s="69">
        <f>SUMIFS('Population ratios'!$E$7:$E$2010,'Population ratios'!$B$7:$B$2010,'Ratio mapping'!AB$5,'Population ratios'!$C$7:$C$2010,'Ratio mapping'!$A131)/SUMIFS('Population ratios'!$E$7:$E$2010,'Population ratios'!$C$7:$C$2010,'Ratio mapping'!$A131)</f>
        <v>0</v>
      </c>
      <c r="AC131" s="69">
        <f>SUMIFS('Population ratios'!$E$7:$E$2010,'Population ratios'!$B$7:$B$2010,'Ratio mapping'!AC$5,'Population ratios'!$C$7:$C$2010,'Ratio mapping'!$A131)/SUMIFS('Population ratios'!$E$7:$E$2010,'Population ratios'!$C$7:$C$2010,'Ratio mapping'!$A131)</f>
        <v>0</v>
      </c>
      <c r="AD131" s="69">
        <f>SUMIFS('Population ratios'!$E$7:$E$2010,'Population ratios'!$B$7:$B$2010,'Ratio mapping'!AD$5,'Population ratios'!$C$7:$C$2010,'Ratio mapping'!$A131)/SUMIFS('Population ratios'!$E$7:$E$2010,'Population ratios'!$C$7:$C$2010,'Ratio mapping'!$A131)</f>
        <v>0</v>
      </c>
      <c r="AE131" s="69">
        <f>SUMIFS('Population ratios'!$E$7:$E$2010,'Population ratios'!$B$7:$B$2010,'Ratio mapping'!AE$5,'Population ratios'!$C$7:$C$2010,'Ratio mapping'!$A131)/SUMIFS('Population ratios'!$E$7:$E$2010,'Population ratios'!$C$7:$C$2010,'Ratio mapping'!$A131)</f>
        <v>0</v>
      </c>
    </row>
    <row r="132" spans="1:31" x14ac:dyDescent="0.25">
      <c r="A132" s="69" t="s">
        <v>2061</v>
      </c>
      <c r="B132" s="69">
        <f>SUMIFS('Population ratios'!$E$7:$E$2010,'Population ratios'!$B$7:$B$2010,'Ratio mapping'!B$5,'Population ratios'!$C$7:$C$2010,'Ratio mapping'!$A132)/SUMIFS('Population ratios'!$E$7:$E$2010,'Population ratios'!$C$7:$C$2010,'Ratio mapping'!$A132)</f>
        <v>0</v>
      </c>
      <c r="C132" s="69">
        <f>SUMIFS('Population ratios'!$E$7:$E$2010,'Population ratios'!$B$7:$B$2010,'Ratio mapping'!C$5,'Population ratios'!$C$7:$C$2010,'Ratio mapping'!$A132)/SUMIFS('Population ratios'!$E$7:$E$2010,'Population ratios'!$C$7:$C$2010,'Ratio mapping'!$A132)</f>
        <v>0</v>
      </c>
      <c r="D132" s="69">
        <f>SUMIFS('Population ratios'!$E$7:$E$2010,'Population ratios'!$B$7:$B$2010,'Ratio mapping'!D$5,'Population ratios'!$C$7:$C$2010,'Ratio mapping'!$A132)/SUMIFS('Population ratios'!$E$7:$E$2010,'Population ratios'!$C$7:$C$2010,'Ratio mapping'!$A132)</f>
        <v>0</v>
      </c>
      <c r="E132" s="69">
        <f>SUMIFS('Population ratios'!$E$7:$E$2010,'Population ratios'!$B$7:$B$2010,'Ratio mapping'!E$5,'Population ratios'!$C$7:$C$2010,'Ratio mapping'!$A132)/SUMIFS('Population ratios'!$E$7:$E$2010,'Population ratios'!$C$7:$C$2010,'Ratio mapping'!$A132)</f>
        <v>0</v>
      </c>
      <c r="F132" s="69">
        <f>SUMIFS('Population ratios'!$E$7:$E$2010,'Population ratios'!$B$7:$B$2010,'Ratio mapping'!F$5,'Population ratios'!$C$7:$C$2010,'Ratio mapping'!$A132)/SUMIFS('Population ratios'!$E$7:$E$2010,'Population ratios'!$C$7:$C$2010,'Ratio mapping'!$A132)</f>
        <v>0</v>
      </c>
      <c r="G132" s="69">
        <f>SUMIFS('Population ratios'!$E$7:$E$2010,'Population ratios'!$B$7:$B$2010,'Ratio mapping'!G$5,'Population ratios'!$C$7:$C$2010,'Ratio mapping'!$A132)/SUMIFS('Population ratios'!$E$7:$E$2010,'Population ratios'!$C$7:$C$2010,'Ratio mapping'!$A132)</f>
        <v>0</v>
      </c>
      <c r="H132" s="69">
        <f>SUMIFS('Population ratios'!$E$7:$E$2010,'Population ratios'!$B$7:$B$2010,'Ratio mapping'!H$5,'Population ratios'!$C$7:$C$2010,'Ratio mapping'!$A132)/SUMIFS('Population ratios'!$E$7:$E$2010,'Population ratios'!$C$7:$C$2010,'Ratio mapping'!$A132)</f>
        <v>0</v>
      </c>
      <c r="I132" s="69">
        <f>SUMIFS('Population ratios'!$E$7:$E$2010,'Population ratios'!$B$7:$B$2010,'Ratio mapping'!I$5,'Population ratios'!$C$7:$C$2010,'Ratio mapping'!$A132)/SUMIFS('Population ratios'!$E$7:$E$2010,'Population ratios'!$C$7:$C$2010,'Ratio mapping'!$A132)</f>
        <v>0</v>
      </c>
      <c r="J132" s="69">
        <f>SUMIFS('Population ratios'!$E$7:$E$2010,'Population ratios'!$B$7:$B$2010,'Ratio mapping'!J$5,'Population ratios'!$C$7:$C$2010,'Ratio mapping'!$A132)/SUMIFS('Population ratios'!$E$7:$E$2010,'Population ratios'!$C$7:$C$2010,'Ratio mapping'!$A132)</f>
        <v>0</v>
      </c>
      <c r="K132" s="69">
        <f>SUMIFS('Population ratios'!$E$7:$E$2010,'Population ratios'!$B$7:$B$2010,'Ratio mapping'!K$5,'Population ratios'!$C$7:$C$2010,'Ratio mapping'!$A132)/SUMIFS('Population ratios'!$E$7:$E$2010,'Population ratios'!$C$7:$C$2010,'Ratio mapping'!$A132)</f>
        <v>0</v>
      </c>
      <c r="L132" s="69">
        <f>SUMIFS('Population ratios'!$E$7:$E$2010,'Population ratios'!$B$7:$B$2010,'Ratio mapping'!L$5,'Population ratios'!$C$7:$C$2010,'Ratio mapping'!$A132)/SUMIFS('Population ratios'!$E$7:$E$2010,'Population ratios'!$C$7:$C$2010,'Ratio mapping'!$A132)</f>
        <v>0</v>
      </c>
      <c r="M132" s="69">
        <f>SUMIFS('Population ratios'!$E$7:$E$2010,'Population ratios'!$B$7:$B$2010,'Ratio mapping'!M$5,'Population ratios'!$C$7:$C$2010,'Ratio mapping'!$A132)/SUMIFS('Population ratios'!$E$7:$E$2010,'Population ratios'!$C$7:$C$2010,'Ratio mapping'!$A132)</f>
        <v>0</v>
      </c>
      <c r="N132" s="69">
        <f>SUMIFS('Population ratios'!$E$7:$E$2010,'Population ratios'!$B$7:$B$2010,'Ratio mapping'!N$5,'Population ratios'!$C$7:$C$2010,'Ratio mapping'!$A132)/SUMIFS('Population ratios'!$E$7:$E$2010,'Population ratios'!$C$7:$C$2010,'Ratio mapping'!$A132)</f>
        <v>0</v>
      </c>
      <c r="O132" s="69">
        <f>SUMIFS('Population ratios'!$E$7:$E$2010,'Population ratios'!$B$7:$B$2010,'Ratio mapping'!O$5,'Population ratios'!$C$7:$C$2010,'Ratio mapping'!$A132)/SUMIFS('Population ratios'!$E$7:$E$2010,'Population ratios'!$C$7:$C$2010,'Ratio mapping'!$A132)</f>
        <v>0</v>
      </c>
      <c r="P132" s="69">
        <f>SUMIFS('Population ratios'!$E$7:$E$2010,'Population ratios'!$B$7:$B$2010,'Ratio mapping'!P$5,'Population ratios'!$C$7:$C$2010,'Ratio mapping'!$A132)/SUMIFS('Population ratios'!$E$7:$E$2010,'Population ratios'!$C$7:$C$2010,'Ratio mapping'!$A132)</f>
        <v>0</v>
      </c>
      <c r="Q132" s="69">
        <f>SUMIFS('Population ratios'!$E$7:$E$2010,'Population ratios'!$B$7:$B$2010,'Ratio mapping'!Q$5,'Population ratios'!$C$7:$C$2010,'Ratio mapping'!$A132)/SUMIFS('Population ratios'!$E$7:$E$2010,'Population ratios'!$C$7:$C$2010,'Ratio mapping'!$A132)</f>
        <v>0</v>
      </c>
      <c r="R132" s="69">
        <f>SUMIFS('Population ratios'!$E$7:$E$2010,'Population ratios'!$B$7:$B$2010,'Ratio mapping'!R$5,'Population ratios'!$C$7:$C$2010,'Ratio mapping'!$A132)/SUMIFS('Population ratios'!$E$7:$E$2010,'Population ratios'!$C$7:$C$2010,'Ratio mapping'!$A132)</f>
        <v>0</v>
      </c>
      <c r="S132" s="69">
        <f>SUMIFS('Population ratios'!$E$7:$E$2010,'Population ratios'!$B$7:$B$2010,'Ratio mapping'!S$5,'Population ratios'!$C$7:$C$2010,'Ratio mapping'!$A132)/SUMIFS('Population ratios'!$E$7:$E$2010,'Population ratios'!$C$7:$C$2010,'Ratio mapping'!$A132)</f>
        <v>0</v>
      </c>
      <c r="T132" s="69">
        <f>SUMIFS('Population ratios'!$E$7:$E$2010,'Population ratios'!$B$7:$B$2010,'Ratio mapping'!T$5,'Population ratios'!$C$7:$C$2010,'Ratio mapping'!$A132)/SUMIFS('Population ratios'!$E$7:$E$2010,'Population ratios'!$C$7:$C$2010,'Ratio mapping'!$A132)</f>
        <v>0</v>
      </c>
      <c r="U132" s="69">
        <f>SUMIFS('Population ratios'!$E$7:$E$2010,'Population ratios'!$B$7:$B$2010,'Ratio mapping'!U$5,'Population ratios'!$C$7:$C$2010,'Ratio mapping'!$A132)/SUMIFS('Population ratios'!$E$7:$E$2010,'Population ratios'!$C$7:$C$2010,'Ratio mapping'!$A132)</f>
        <v>0</v>
      </c>
      <c r="V132" s="69">
        <f>SUMIFS('Population ratios'!$E$7:$E$2010,'Population ratios'!$B$7:$B$2010,'Ratio mapping'!V$5,'Population ratios'!$C$7:$C$2010,'Ratio mapping'!$A132)/SUMIFS('Population ratios'!$E$7:$E$2010,'Population ratios'!$C$7:$C$2010,'Ratio mapping'!$A132)</f>
        <v>0</v>
      </c>
      <c r="W132" s="69">
        <f>SUMIFS('Population ratios'!$E$7:$E$2010,'Population ratios'!$B$7:$B$2010,'Ratio mapping'!W$5,'Population ratios'!$C$7:$C$2010,'Ratio mapping'!$A132)/SUMIFS('Population ratios'!$E$7:$E$2010,'Population ratios'!$C$7:$C$2010,'Ratio mapping'!$A132)</f>
        <v>0</v>
      </c>
      <c r="X132" s="69">
        <f>SUMIFS('Population ratios'!$E$7:$E$2010,'Population ratios'!$B$7:$B$2010,'Ratio mapping'!X$5,'Population ratios'!$C$7:$C$2010,'Ratio mapping'!$A132)/SUMIFS('Population ratios'!$E$7:$E$2010,'Population ratios'!$C$7:$C$2010,'Ratio mapping'!$A132)</f>
        <v>0</v>
      </c>
      <c r="Y132" s="69">
        <f>SUMIFS('Population ratios'!$E$7:$E$2010,'Population ratios'!$B$7:$B$2010,'Ratio mapping'!Y$5,'Population ratios'!$C$7:$C$2010,'Ratio mapping'!$A132)/SUMIFS('Population ratios'!$E$7:$E$2010,'Population ratios'!$C$7:$C$2010,'Ratio mapping'!$A132)</f>
        <v>0</v>
      </c>
      <c r="Z132" s="69">
        <f>SUMIFS('Population ratios'!$E$7:$E$2010,'Population ratios'!$B$7:$B$2010,'Ratio mapping'!Z$5,'Population ratios'!$C$7:$C$2010,'Ratio mapping'!$A132)/SUMIFS('Population ratios'!$E$7:$E$2010,'Population ratios'!$C$7:$C$2010,'Ratio mapping'!$A132)</f>
        <v>0</v>
      </c>
      <c r="AA132" s="69">
        <f>SUMIFS('Population ratios'!$E$7:$E$2010,'Population ratios'!$B$7:$B$2010,'Ratio mapping'!AA$5,'Population ratios'!$C$7:$C$2010,'Ratio mapping'!$A132)/SUMIFS('Population ratios'!$E$7:$E$2010,'Population ratios'!$C$7:$C$2010,'Ratio mapping'!$A132)</f>
        <v>0.92922055225445643</v>
      </c>
      <c r="AB132" s="69">
        <f>SUMIFS('Population ratios'!$E$7:$E$2010,'Population ratios'!$B$7:$B$2010,'Ratio mapping'!AB$5,'Population ratios'!$C$7:$C$2010,'Ratio mapping'!$A132)/SUMIFS('Population ratios'!$E$7:$E$2010,'Population ratios'!$C$7:$C$2010,'Ratio mapping'!$A132)</f>
        <v>7.0779447745543511E-2</v>
      </c>
      <c r="AC132" s="69">
        <f>SUMIFS('Population ratios'!$E$7:$E$2010,'Population ratios'!$B$7:$B$2010,'Ratio mapping'!AC$5,'Population ratios'!$C$7:$C$2010,'Ratio mapping'!$A132)/SUMIFS('Population ratios'!$E$7:$E$2010,'Population ratios'!$C$7:$C$2010,'Ratio mapping'!$A132)</f>
        <v>0</v>
      </c>
      <c r="AD132" s="69">
        <f>SUMIFS('Population ratios'!$E$7:$E$2010,'Population ratios'!$B$7:$B$2010,'Ratio mapping'!AD$5,'Population ratios'!$C$7:$C$2010,'Ratio mapping'!$A132)/SUMIFS('Population ratios'!$E$7:$E$2010,'Population ratios'!$C$7:$C$2010,'Ratio mapping'!$A132)</f>
        <v>0</v>
      </c>
      <c r="AE132" s="69">
        <f>SUMIFS('Population ratios'!$E$7:$E$2010,'Population ratios'!$B$7:$B$2010,'Ratio mapping'!AE$5,'Population ratios'!$C$7:$C$2010,'Ratio mapping'!$A132)/SUMIFS('Population ratios'!$E$7:$E$2010,'Population ratios'!$C$7:$C$2010,'Ratio mapping'!$A132)</f>
        <v>0</v>
      </c>
    </row>
    <row r="133" spans="1:31" x14ac:dyDescent="0.25">
      <c r="A133" s="69" t="s">
        <v>2073</v>
      </c>
      <c r="B133" s="69">
        <f>SUMIFS('Population ratios'!$E$7:$E$2010,'Population ratios'!$B$7:$B$2010,'Ratio mapping'!B$5,'Population ratios'!$C$7:$C$2010,'Ratio mapping'!$A133)/SUMIFS('Population ratios'!$E$7:$E$2010,'Population ratios'!$C$7:$C$2010,'Ratio mapping'!$A133)</f>
        <v>0</v>
      </c>
      <c r="C133" s="69">
        <f>SUMIFS('Population ratios'!$E$7:$E$2010,'Population ratios'!$B$7:$B$2010,'Ratio mapping'!C$5,'Population ratios'!$C$7:$C$2010,'Ratio mapping'!$A133)/SUMIFS('Population ratios'!$E$7:$E$2010,'Population ratios'!$C$7:$C$2010,'Ratio mapping'!$A133)</f>
        <v>0</v>
      </c>
      <c r="D133" s="69">
        <f>SUMIFS('Population ratios'!$E$7:$E$2010,'Population ratios'!$B$7:$B$2010,'Ratio mapping'!D$5,'Population ratios'!$C$7:$C$2010,'Ratio mapping'!$A133)/SUMIFS('Population ratios'!$E$7:$E$2010,'Population ratios'!$C$7:$C$2010,'Ratio mapping'!$A133)</f>
        <v>0</v>
      </c>
      <c r="E133" s="69">
        <f>SUMIFS('Population ratios'!$E$7:$E$2010,'Population ratios'!$B$7:$B$2010,'Ratio mapping'!E$5,'Population ratios'!$C$7:$C$2010,'Ratio mapping'!$A133)/SUMIFS('Population ratios'!$E$7:$E$2010,'Population ratios'!$C$7:$C$2010,'Ratio mapping'!$A133)</f>
        <v>0</v>
      </c>
      <c r="F133" s="69">
        <f>SUMIFS('Population ratios'!$E$7:$E$2010,'Population ratios'!$B$7:$B$2010,'Ratio mapping'!F$5,'Population ratios'!$C$7:$C$2010,'Ratio mapping'!$A133)/SUMIFS('Population ratios'!$E$7:$E$2010,'Population ratios'!$C$7:$C$2010,'Ratio mapping'!$A133)</f>
        <v>0</v>
      </c>
      <c r="G133" s="69">
        <f>SUMIFS('Population ratios'!$E$7:$E$2010,'Population ratios'!$B$7:$B$2010,'Ratio mapping'!G$5,'Population ratios'!$C$7:$C$2010,'Ratio mapping'!$A133)/SUMIFS('Population ratios'!$E$7:$E$2010,'Population ratios'!$C$7:$C$2010,'Ratio mapping'!$A133)</f>
        <v>1</v>
      </c>
      <c r="H133" s="69">
        <f>SUMIFS('Population ratios'!$E$7:$E$2010,'Population ratios'!$B$7:$B$2010,'Ratio mapping'!H$5,'Population ratios'!$C$7:$C$2010,'Ratio mapping'!$A133)/SUMIFS('Population ratios'!$E$7:$E$2010,'Population ratios'!$C$7:$C$2010,'Ratio mapping'!$A133)</f>
        <v>0</v>
      </c>
      <c r="I133" s="69">
        <f>SUMIFS('Population ratios'!$E$7:$E$2010,'Population ratios'!$B$7:$B$2010,'Ratio mapping'!I$5,'Population ratios'!$C$7:$C$2010,'Ratio mapping'!$A133)/SUMIFS('Population ratios'!$E$7:$E$2010,'Population ratios'!$C$7:$C$2010,'Ratio mapping'!$A133)</f>
        <v>0</v>
      </c>
      <c r="J133" s="69">
        <f>SUMIFS('Population ratios'!$E$7:$E$2010,'Population ratios'!$B$7:$B$2010,'Ratio mapping'!J$5,'Population ratios'!$C$7:$C$2010,'Ratio mapping'!$A133)/SUMIFS('Population ratios'!$E$7:$E$2010,'Population ratios'!$C$7:$C$2010,'Ratio mapping'!$A133)</f>
        <v>0</v>
      </c>
      <c r="K133" s="69">
        <f>SUMIFS('Population ratios'!$E$7:$E$2010,'Population ratios'!$B$7:$B$2010,'Ratio mapping'!K$5,'Population ratios'!$C$7:$C$2010,'Ratio mapping'!$A133)/SUMIFS('Population ratios'!$E$7:$E$2010,'Population ratios'!$C$7:$C$2010,'Ratio mapping'!$A133)</f>
        <v>0</v>
      </c>
      <c r="L133" s="69">
        <f>SUMIFS('Population ratios'!$E$7:$E$2010,'Population ratios'!$B$7:$B$2010,'Ratio mapping'!L$5,'Population ratios'!$C$7:$C$2010,'Ratio mapping'!$A133)/SUMIFS('Population ratios'!$E$7:$E$2010,'Population ratios'!$C$7:$C$2010,'Ratio mapping'!$A133)</f>
        <v>0</v>
      </c>
      <c r="M133" s="69">
        <f>SUMIFS('Population ratios'!$E$7:$E$2010,'Population ratios'!$B$7:$B$2010,'Ratio mapping'!M$5,'Population ratios'!$C$7:$C$2010,'Ratio mapping'!$A133)/SUMIFS('Population ratios'!$E$7:$E$2010,'Population ratios'!$C$7:$C$2010,'Ratio mapping'!$A133)</f>
        <v>0</v>
      </c>
      <c r="N133" s="69">
        <f>SUMIFS('Population ratios'!$E$7:$E$2010,'Population ratios'!$B$7:$B$2010,'Ratio mapping'!N$5,'Population ratios'!$C$7:$C$2010,'Ratio mapping'!$A133)/SUMIFS('Population ratios'!$E$7:$E$2010,'Population ratios'!$C$7:$C$2010,'Ratio mapping'!$A133)</f>
        <v>0</v>
      </c>
      <c r="O133" s="69">
        <f>SUMIFS('Population ratios'!$E$7:$E$2010,'Population ratios'!$B$7:$B$2010,'Ratio mapping'!O$5,'Population ratios'!$C$7:$C$2010,'Ratio mapping'!$A133)/SUMIFS('Population ratios'!$E$7:$E$2010,'Population ratios'!$C$7:$C$2010,'Ratio mapping'!$A133)</f>
        <v>0</v>
      </c>
      <c r="P133" s="69">
        <f>SUMIFS('Population ratios'!$E$7:$E$2010,'Population ratios'!$B$7:$B$2010,'Ratio mapping'!P$5,'Population ratios'!$C$7:$C$2010,'Ratio mapping'!$A133)/SUMIFS('Population ratios'!$E$7:$E$2010,'Population ratios'!$C$7:$C$2010,'Ratio mapping'!$A133)</f>
        <v>0</v>
      </c>
      <c r="Q133" s="69">
        <f>SUMIFS('Population ratios'!$E$7:$E$2010,'Population ratios'!$B$7:$B$2010,'Ratio mapping'!Q$5,'Population ratios'!$C$7:$C$2010,'Ratio mapping'!$A133)/SUMIFS('Population ratios'!$E$7:$E$2010,'Population ratios'!$C$7:$C$2010,'Ratio mapping'!$A133)</f>
        <v>0</v>
      </c>
      <c r="R133" s="69">
        <f>SUMIFS('Population ratios'!$E$7:$E$2010,'Population ratios'!$B$7:$B$2010,'Ratio mapping'!R$5,'Population ratios'!$C$7:$C$2010,'Ratio mapping'!$A133)/SUMIFS('Population ratios'!$E$7:$E$2010,'Population ratios'!$C$7:$C$2010,'Ratio mapping'!$A133)</f>
        <v>0</v>
      </c>
      <c r="S133" s="69">
        <f>SUMIFS('Population ratios'!$E$7:$E$2010,'Population ratios'!$B$7:$B$2010,'Ratio mapping'!S$5,'Population ratios'!$C$7:$C$2010,'Ratio mapping'!$A133)/SUMIFS('Population ratios'!$E$7:$E$2010,'Population ratios'!$C$7:$C$2010,'Ratio mapping'!$A133)</f>
        <v>0</v>
      </c>
      <c r="T133" s="69">
        <f>SUMIFS('Population ratios'!$E$7:$E$2010,'Population ratios'!$B$7:$B$2010,'Ratio mapping'!T$5,'Population ratios'!$C$7:$C$2010,'Ratio mapping'!$A133)/SUMIFS('Population ratios'!$E$7:$E$2010,'Population ratios'!$C$7:$C$2010,'Ratio mapping'!$A133)</f>
        <v>0</v>
      </c>
      <c r="U133" s="69">
        <f>SUMIFS('Population ratios'!$E$7:$E$2010,'Population ratios'!$B$7:$B$2010,'Ratio mapping'!U$5,'Population ratios'!$C$7:$C$2010,'Ratio mapping'!$A133)/SUMIFS('Population ratios'!$E$7:$E$2010,'Population ratios'!$C$7:$C$2010,'Ratio mapping'!$A133)</f>
        <v>0</v>
      </c>
      <c r="V133" s="69">
        <f>SUMIFS('Population ratios'!$E$7:$E$2010,'Population ratios'!$B$7:$B$2010,'Ratio mapping'!V$5,'Population ratios'!$C$7:$C$2010,'Ratio mapping'!$A133)/SUMIFS('Population ratios'!$E$7:$E$2010,'Population ratios'!$C$7:$C$2010,'Ratio mapping'!$A133)</f>
        <v>0</v>
      </c>
      <c r="W133" s="69">
        <f>SUMIFS('Population ratios'!$E$7:$E$2010,'Population ratios'!$B$7:$B$2010,'Ratio mapping'!W$5,'Population ratios'!$C$7:$C$2010,'Ratio mapping'!$A133)/SUMIFS('Population ratios'!$E$7:$E$2010,'Population ratios'!$C$7:$C$2010,'Ratio mapping'!$A133)</f>
        <v>0</v>
      </c>
      <c r="X133" s="69">
        <f>SUMIFS('Population ratios'!$E$7:$E$2010,'Population ratios'!$B$7:$B$2010,'Ratio mapping'!X$5,'Population ratios'!$C$7:$C$2010,'Ratio mapping'!$A133)/SUMIFS('Population ratios'!$E$7:$E$2010,'Population ratios'!$C$7:$C$2010,'Ratio mapping'!$A133)</f>
        <v>0</v>
      </c>
      <c r="Y133" s="69">
        <f>SUMIFS('Population ratios'!$E$7:$E$2010,'Population ratios'!$B$7:$B$2010,'Ratio mapping'!Y$5,'Population ratios'!$C$7:$C$2010,'Ratio mapping'!$A133)/SUMIFS('Population ratios'!$E$7:$E$2010,'Population ratios'!$C$7:$C$2010,'Ratio mapping'!$A133)</f>
        <v>0</v>
      </c>
      <c r="Z133" s="69">
        <f>SUMIFS('Population ratios'!$E$7:$E$2010,'Population ratios'!$B$7:$B$2010,'Ratio mapping'!Z$5,'Population ratios'!$C$7:$C$2010,'Ratio mapping'!$A133)/SUMIFS('Population ratios'!$E$7:$E$2010,'Population ratios'!$C$7:$C$2010,'Ratio mapping'!$A133)</f>
        <v>0</v>
      </c>
      <c r="AA133" s="69">
        <f>SUMIFS('Population ratios'!$E$7:$E$2010,'Population ratios'!$B$7:$B$2010,'Ratio mapping'!AA$5,'Population ratios'!$C$7:$C$2010,'Ratio mapping'!$A133)/SUMIFS('Population ratios'!$E$7:$E$2010,'Population ratios'!$C$7:$C$2010,'Ratio mapping'!$A133)</f>
        <v>0</v>
      </c>
      <c r="AB133" s="69">
        <f>SUMIFS('Population ratios'!$E$7:$E$2010,'Population ratios'!$B$7:$B$2010,'Ratio mapping'!AB$5,'Population ratios'!$C$7:$C$2010,'Ratio mapping'!$A133)/SUMIFS('Population ratios'!$E$7:$E$2010,'Population ratios'!$C$7:$C$2010,'Ratio mapping'!$A133)</f>
        <v>0</v>
      </c>
      <c r="AC133" s="69">
        <f>SUMIFS('Population ratios'!$E$7:$E$2010,'Population ratios'!$B$7:$B$2010,'Ratio mapping'!AC$5,'Population ratios'!$C$7:$C$2010,'Ratio mapping'!$A133)/SUMIFS('Population ratios'!$E$7:$E$2010,'Population ratios'!$C$7:$C$2010,'Ratio mapping'!$A133)</f>
        <v>0</v>
      </c>
      <c r="AD133" s="69">
        <f>SUMIFS('Population ratios'!$E$7:$E$2010,'Population ratios'!$B$7:$B$2010,'Ratio mapping'!AD$5,'Population ratios'!$C$7:$C$2010,'Ratio mapping'!$A133)/SUMIFS('Population ratios'!$E$7:$E$2010,'Population ratios'!$C$7:$C$2010,'Ratio mapping'!$A133)</f>
        <v>0</v>
      </c>
      <c r="AE133" s="69">
        <f>SUMIFS('Population ratios'!$E$7:$E$2010,'Population ratios'!$B$7:$B$2010,'Ratio mapping'!AE$5,'Population ratios'!$C$7:$C$2010,'Ratio mapping'!$A133)/SUMIFS('Population ratios'!$E$7:$E$2010,'Population ratios'!$C$7:$C$2010,'Ratio mapping'!$A133)</f>
        <v>0</v>
      </c>
    </row>
    <row r="134" spans="1:31" x14ac:dyDescent="0.25">
      <c r="A134" s="69" t="s">
        <v>2111</v>
      </c>
      <c r="B134" s="69">
        <f>SUMIFS('Population ratios'!$E$7:$E$2010,'Population ratios'!$B$7:$B$2010,'Ratio mapping'!B$5,'Population ratios'!$C$7:$C$2010,'Ratio mapping'!$A134)/SUMIFS('Population ratios'!$E$7:$E$2010,'Population ratios'!$C$7:$C$2010,'Ratio mapping'!$A134)</f>
        <v>0</v>
      </c>
      <c r="C134" s="69">
        <f>SUMIFS('Population ratios'!$E$7:$E$2010,'Population ratios'!$B$7:$B$2010,'Ratio mapping'!C$5,'Population ratios'!$C$7:$C$2010,'Ratio mapping'!$A134)/SUMIFS('Population ratios'!$E$7:$E$2010,'Population ratios'!$C$7:$C$2010,'Ratio mapping'!$A134)</f>
        <v>0</v>
      </c>
      <c r="D134" s="69">
        <f>SUMIFS('Population ratios'!$E$7:$E$2010,'Population ratios'!$B$7:$B$2010,'Ratio mapping'!D$5,'Population ratios'!$C$7:$C$2010,'Ratio mapping'!$A134)/SUMIFS('Population ratios'!$E$7:$E$2010,'Population ratios'!$C$7:$C$2010,'Ratio mapping'!$A134)</f>
        <v>0</v>
      </c>
      <c r="E134" s="69">
        <f>SUMIFS('Population ratios'!$E$7:$E$2010,'Population ratios'!$B$7:$B$2010,'Ratio mapping'!E$5,'Population ratios'!$C$7:$C$2010,'Ratio mapping'!$A134)/SUMIFS('Population ratios'!$E$7:$E$2010,'Population ratios'!$C$7:$C$2010,'Ratio mapping'!$A134)</f>
        <v>0</v>
      </c>
      <c r="F134" s="69">
        <f>SUMIFS('Population ratios'!$E$7:$E$2010,'Population ratios'!$B$7:$B$2010,'Ratio mapping'!F$5,'Population ratios'!$C$7:$C$2010,'Ratio mapping'!$A134)/SUMIFS('Population ratios'!$E$7:$E$2010,'Population ratios'!$C$7:$C$2010,'Ratio mapping'!$A134)</f>
        <v>0</v>
      </c>
      <c r="G134" s="69">
        <f>SUMIFS('Population ratios'!$E$7:$E$2010,'Population ratios'!$B$7:$B$2010,'Ratio mapping'!G$5,'Population ratios'!$C$7:$C$2010,'Ratio mapping'!$A134)/SUMIFS('Population ratios'!$E$7:$E$2010,'Population ratios'!$C$7:$C$2010,'Ratio mapping'!$A134)</f>
        <v>0</v>
      </c>
      <c r="H134" s="69">
        <f>SUMIFS('Population ratios'!$E$7:$E$2010,'Population ratios'!$B$7:$B$2010,'Ratio mapping'!H$5,'Population ratios'!$C$7:$C$2010,'Ratio mapping'!$A134)/SUMIFS('Population ratios'!$E$7:$E$2010,'Population ratios'!$C$7:$C$2010,'Ratio mapping'!$A134)</f>
        <v>0</v>
      </c>
      <c r="I134" s="69">
        <f>SUMIFS('Population ratios'!$E$7:$E$2010,'Population ratios'!$B$7:$B$2010,'Ratio mapping'!I$5,'Population ratios'!$C$7:$C$2010,'Ratio mapping'!$A134)/SUMIFS('Population ratios'!$E$7:$E$2010,'Population ratios'!$C$7:$C$2010,'Ratio mapping'!$A134)</f>
        <v>0</v>
      </c>
      <c r="J134" s="69">
        <f>SUMIFS('Population ratios'!$E$7:$E$2010,'Population ratios'!$B$7:$B$2010,'Ratio mapping'!J$5,'Population ratios'!$C$7:$C$2010,'Ratio mapping'!$A134)/SUMIFS('Population ratios'!$E$7:$E$2010,'Population ratios'!$C$7:$C$2010,'Ratio mapping'!$A134)</f>
        <v>0</v>
      </c>
      <c r="K134" s="69">
        <f>SUMIFS('Population ratios'!$E$7:$E$2010,'Population ratios'!$B$7:$B$2010,'Ratio mapping'!K$5,'Population ratios'!$C$7:$C$2010,'Ratio mapping'!$A134)/SUMIFS('Population ratios'!$E$7:$E$2010,'Population ratios'!$C$7:$C$2010,'Ratio mapping'!$A134)</f>
        <v>0</v>
      </c>
      <c r="L134" s="69">
        <f>SUMIFS('Population ratios'!$E$7:$E$2010,'Population ratios'!$B$7:$B$2010,'Ratio mapping'!L$5,'Population ratios'!$C$7:$C$2010,'Ratio mapping'!$A134)/SUMIFS('Population ratios'!$E$7:$E$2010,'Population ratios'!$C$7:$C$2010,'Ratio mapping'!$A134)</f>
        <v>0</v>
      </c>
      <c r="M134" s="69">
        <f>SUMIFS('Population ratios'!$E$7:$E$2010,'Population ratios'!$B$7:$B$2010,'Ratio mapping'!M$5,'Population ratios'!$C$7:$C$2010,'Ratio mapping'!$A134)/SUMIFS('Population ratios'!$E$7:$E$2010,'Population ratios'!$C$7:$C$2010,'Ratio mapping'!$A134)</f>
        <v>0</v>
      </c>
      <c r="N134" s="69">
        <f>SUMIFS('Population ratios'!$E$7:$E$2010,'Population ratios'!$B$7:$B$2010,'Ratio mapping'!N$5,'Population ratios'!$C$7:$C$2010,'Ratio mapping'!$A134)/SUMIFS('Population ratios'!$E$7:$E$2010,'Population ratios'!$C$7:$C$2010,'Ratio mapping'!$A134)</f>
        <v>0</v>
      </c>
      <c r="O134" s="69">
        <f>SUMIFS('Population ratios'!$E$7:$E$2010,'Population ratios'!$B$7:$B$2010,'Ratio mapping'!O$5,'Population ratios'!$C$7:$C$2010,'Ratio mapping'!$A134)/SUMIFS('Population ratios'!$E$7:$E$2010,'Population ratios'!$C$7:$C$2010,'Ratio mapping'!$A134)</f>
        <v>0</v>
      </c>
      <c r="P134" s="69">
        <f>SUMIFS('Population ratios'!$E$7:$E$2010,'Population ratios'!$B$7:$B$2010,'Ratio mapping'!P$5,'Population ratios'!$C$7:$C$2010,'Ratio mapping'!$A134)/SUMIFS('Population ratios'!$E$7:$E$2010,'Population ratios'!$C$7:$C$2010,'Ratio mapping'!$A134)</f>
        <v>0.92587719298245619</v>
      </c>
      <c r="Q134" s="69">
        <f>SUMIFS('Population ratios'!$E$7:$E$2010,'Population ratios'!$B$7:$B$2010,'Ratio mapping'!Q$5,'Population ratios'!$C$7:$C$2010,'Ratio mapping'!$A134)/SUMIFS('Population ratios'!$E$7:$E$2010,'Population ratios'!$C$7:$C$2010,'Ratio mapping'!$A134)</f>
        <v>0</v>
      </c>
      <c r="R134" s="69">
        <f>SUMIFS('Population ratios'!$E$7:$E$2010,'Population ratios'!$B$7:$B$2010,'Ratio mapping'!R$5,'Population ratios'!$C$7:$C$2010,'Ratio mapping'!$A134)/SUMIFS('Population ratios'!$E$7:$E$2010,'Population ratios'!$C$7:$C$2010,'Ratio mapping'!$A134)</f>
        <v>0</v>
      </c>
      <c r="S134" s="69">
        <f>SUMIFS('Population ratios'!$E$7:$E$2010,'Population ratios'!$B$7:$B$2010,'Ratio mapping'!S$5,'Population ratios'!$C$7:$C$2010,'Ratio mapping'!$A134)/SUMIFS('Population ratios'!$E$7:$E$2010,'Population ratios'!$C$7:$C$2010,'Ratio mapping'!$A134)</f>
        <v>7.4122807017543854E-2</v>
      </c>
      <c r="T134" s="69">
        <f>SUMIFS('Population ratios'!$E$7:$E$2010,'Population ratios'!$B$7:$B$2010,'Ratio mapping'!T$5,'Population ratios'!$C$7:$C$2010,'Ratio mapping'!$A134)/SUMIFS('Population ratios'!$E$7:$E$2010,'Population ratios'!$C$7:$C$2010,'Ratio mapping'!$A134)</f>
        <v>0</v>
      </c>
      <c r="U134" s="69">
        <f>SUMIFS('Population ratios'!$E$7:$E$2010,'Population ratios'!$B$7:$B$2010,'Ratio mapping'!U$5,'Population ratios'!$C$7:$C$2010,'Ratio mapping'!$A134)/SUMIFS('Population ratios'!$E$7:$E$2010,'Population ratios'!$C$7:$C$2010,'Ratio mapping'!$A134)</f>
        <v>0</v>
      </c>
      <c r="V134" s="69">
        <f>SUMIFS('Population ratios'!$E$7:$E$2010,'Population ratios'!$B$7:$B$2010,'Ratio mapping'!V$5,'Population ratios'!$C$7:$C$2010,'Ratio mapping'!$A134)/SUMIFS('Population ratios'!$E$7:$E$2010,'Population ratios'!$C$7:$C$2010,'Ratio mapping'!$A134)</f>
        <v>0</v>
      </c>
      <c r="W134" s="69">
        <f>SUMIFS('Population ratios'!$E$7:$E$2010,'Population ratios'!$B$7:$B$2010,'Ratio mapping'!W$5,'Population ratios'!$C$7:$C$2010,'Ratio mapping'!$A134)/SUMIFS('Population ratios'!$E$7:$E$2010,'Population ratios'!$C$7:$C$2010,'Ratio mapping'!$A134)</f>
        <v>0</v>
      </c>
      <c r="X134" s="69">
        <f>SUMIFS('Population ratios'!$E$7:$E$2010,'Population ratios'!$B$7:$B$2010,'Ratio mapping'!X$5,'Population ratios'!$C$7:$C$2010,'Ratio mapping'!$A134)/SUMIFS('Population ratios'!$E$7:$E$2010,'Population ratios'!$C$7:$C$2010,'Ratio mapping'!$A134)</f>
        <v>0</v>
      </c>
      <c r="Y134" s="69">
        <f>SUMIFS('Population ratios'!$E$7:$E$2010,'Population ratios'!$B$7:$B$2010,'Ratio mapping'!Y$5,'Population ratios'!$C$7:$C$2010,'Ratio mapping'!$A134)/SUMIFS('Population ratios'!$E$7:$E$2010,'Population ratios'!$C$7:$C$2010,'Ratio mapping'!$A134)</f>
        <v>0</v>
      </c>
      <c r="Z134" s="69">
        <f>SUMIFS('Population ratios'!$E$7:$E$2010,'Population ratios'!$B$7:$B$2010,'Ratio mapping'!Z$5,'Population ratios'!$C$7:$C$2010,'Ratio mapping'!$A134)/SUMIFS('Population ratios'!$E$7:$E$2010,'Population ratios'!$C$7:$C$2010,'Ratio mapping'!$A134)</f>
        <v>0</v>
      </c>
      <c r="AA134" s="69">
        <f>SUMIFS('Population ratios'!$E$7:$E$2010,'Population ratios'!$B$7:$B$2010,'Ratio mapping'!AA$5,'Population ratios'!$C$7:$C$2010,'Ratio mapping'!$A134)/SUMIFS('Population ratios'!$E$7:$E$2010,'Population ratios'!$C$7:$C$2010,'Ratio mapping'!$A134)</f>
        <v>0</v>
      </c>
      <c r="AB134" s="69">
        <f>SUMIFS('Population ratios'!$E$7:$E$2010,'Population ratios'!$B$7:$B$2010,'Ratio mapping'!AB$5,'Population ratios'!$C$7:$C$2010,'Ratio mapping'!$A134)/SUMIFS('Population ratios'!$E$7:$E$2010,'Population ratios'!$C$7:$C$2010,'Ratio mapping'!$A134)</f>
        <v>0</v>
      </c>
      <c r="AC134" s="69">
        <f>SUMIFS('Population ratios'!$E$7:$E$2010,'Population ratios'!$B$7:$B$2010,'Ratio mapping'!AC$5,'Population ratios'!$C$7:$C$2010,'Ratio mapping'!$A134)/SUMIFS('Population ratios'!$E$7:$E$2010,'Population ratios'!$C$7:$C$2010,'Ratio mapping'!$A134)</f>
        <v>0</v>
      </c>
      <c r="AD134" s="69">
        <f>SUMIFS('Population ratios'!$E$7:$E$2010,'Population ratios'!$B$7:$B$2010,'Ratio mapping'!AD$5,'Population ratios'!$C$7:$C$2010,'Ratio mapping'!$A134)/SUMIFS('Population ratios'!$E$7:$E$2010,'Population ratios'!$C$7:$C$2010,'Ratio mapping'!$A134)</f>
        <v>0</v>
      </c>
      <c r="AE134" s="69">
        <f>SUMIFS('Population ratios'!$E$7:$E$2010,'Population ratios'!$B$7:$B$2010,'Ratio mapping'!AE$5,'Population ratios'!$C$7:$C$2010,'Ratio mapping'!$A134)/SUMIFS('Population ratios'!$E$7:$E$2010,'Population ratios'!$C$7:$C$2010,'Ratio mapping'!$A134)</f>
        <v>0</v>
      </c>
    </row>
    <row r="135" spans="1:31" x14ac:dyDescent="0.25">
      <c r="A135" s="69" t="s">
        <v>2064</v>
      </c>
      <c r="B135" s="69">
        <f>SUMIFS('Population ratios'!$E$7:$E$2010,'Population ratios'!$B$7:$B$2010,'Ratio mapping'!B$5,'Population ratios'!$C$7:$C$2010,'Ratio mapping'!$A135)/SUMIFS('Population ratios'!$E$7:$E$2010,'Population ratios'!$C$7:$C$2010,'Ratio mapping'!$A135)</f>
        <v>0</v>
      </c>
      <c r="C135" s="69">
        <f>SUMIFS('Population ratios'!$E$7:$E$2010,'Population ratios'!$B$7:$B$2010,'Ratio mapping'!C$5,'Population ratios'!$C$7:$C$2010,'Ratio mapping'!$A135)/SUMIFS('Population ratios'!$E$7:$E$2010,'Population ratios'!$C$7:$C$2010,'Ratio mapping'!$A135)</f>
        <v>0</v>
      </c>
      <c r="D135" s="69">
        <f>SUMIFS('Population ratios'!$E$7:$E$2010,'Population ratios'!$B$7:$B$2010,'Ratio mapping'!D$5,'Population ratios'!$C$7:$C$2010,'Ratio mapping'!$A135)/SUMIFS('Population ratios'!$E$7:$E$2010,'Population ratios'!$C$7:$C$2010,'Ratio mapping'!$A135)</f>
        <v>0</v>
      </c>
      <c r="E135" s="69">
        <f>SUMIFS('Population ratios'!$E$7:$E$2010,'Population ratios'!$B$7:$B$2010,'Ratio mapping'!E$5,'Population ratios'!$C$7:$C$2010,'Ratio mapping'!$A135)/SUMIFS('Population ratios'!$E$7:$E$2010,'Population ratios'!$C$7:$C$2010,'Ratio mapping'!$A135)</f>
        <v>0</v>
      </c>
      <c r="F135" s="69">
        <f>SUMIFS('Population ratios'!$E$7:$E$2010,'Population ratios'!$B$7:$B$2010,'Ratio mapping'!F$5,'Population ratios'!$C$7:$C$2010,'Ratio mapping'!$A135)/SUMIFS('Population ratios'!$E$7:$E$2010,'Population ratios'!$C$7:$C$2010,'Ratio mapping'!$A135)</f>
        <v>0</v>
      </c>
      <c r="G135" s="69">
        <f>SUMIFS('Population ratios'!$E$7:$E$2010,'Population ratios'!$B$7:$B$2010,'Ratio mapping'!G$5,'Population ratios'!$C$7:$C$2010,'Ratio mapping'!$A135)/SUMIFS('Population ratios'!$E$7:$E$2010,'Population ratios'!$C$7:$C$2010,'Ratio mapping'!$A135)</f>
        <v>0</v>
      </c>
      <c r="H135" s="69">
        <f>SUMIFS('Population ratios'!$E$7:$E$2010,'Population ratios'!$B$7:$B$2010,'Ratio mapping'!H$5,'Population ratios'!$C$7:$C$2010,'Ratio mapping'!$A135)/SUMIFS('Population ratios'!$E$7:$E$2010,'Population ratios'!$C$7:$C$2010,'Ratio mapping'!$A135)</f>
        <v>0</v>
      </c>
      <c r="I135" s="69">
        <f>SUMIFS('Population ratios'!$E$7:$E$2010,'Population ratios'!$B$7:$B$2010,'Ratio mapping'!I$5,'Population ratios'!$C$7:$C$2010,'Ratio mapping'!$A135)/SUMIFS('Population ratios'!$E$7:$E$2010,'Population ratios'!$C$7:$C$2010,'Ratio mapping'!$A135)</f>
        <v>0</v>
      </c>
      <c r="J135" s="69">
        <f>SUMIFS('Population ratios'!$E$7:$E$2010,'Population ratios'!$B$7:$B$2010,'Ratio mapping'!J$5,'Population ratios'!$C$7:$C$2010,'Ratio mapping'!$A135)/SUMIFS('Population ratios'!$E$7:$E$2010,'Population ratios'!$C$7:$C$2010,'Ratio mapping'!$A135)</f>
        <v>0</v>
      </c>
      <c r="K135" s="69">
        <f>SUMIFS('Population ratios'!$E$7:$E$2010,'Population ratios'!$B$7:$B$2010,'Ratio mapping'!K$5,'Population ratios'!$C$7:$C$2010,'Ratio mapping'!$A135)/SUMIFS('Population ratios'!$E$7:$E$2010,'Population ratios'!$C$7:$C$2010,'Ratio mapping'!$A135)</f>
        <v>0</v>
      </c>
      <c r="L135" s="69">
        <f>SUMIFS('Population ratios'!$E$7:$E$2010,'Population ratios'!$B$7:$B$2010,'Ratio mapping'!L$5,'Population ratios'!$C$7:$C$2010,'Ratio mapping'!$A135)/SUMIFS('Population ratios'!$E$7:$E$2010,'Population ratios'!$C$7:$C$2010,'Ratio mapping'!$A135)</f>
        <v>0</v>
      </c>
      <c r="M135" s="69">
        <f>SUMIFS('Population ratios'!$E$7:$E$2010,'Population ratios'!$B$7:$B$2010,'Ratio mapping'!M$5,'Population ratios'!$C$7:$C$2010,'Ratio mapping'!$A135)/SUMIFS('Population ratios'!$E$7:$E$2010,'Population ratios'!$C$7:$C$2010,'Ratio mapping'!$A135)</f>
        <v>0</v>
      </c>
      <c r="N135" s="69">
        <f>SUMIFS('Population ratios'!$E$7:$E$2010,'Population ratios'!$B$7:$B$2010,'Ratio mapping'!N$5,'Population ratios'!$C$7:$C$2010,'Ratio mapping'!$A135)/SUMIFS('Population ratios'!$E$7:$E$2010,'Population ratios'!$C$7:$C$2010,'Ratio mapping'!$A135)</f>
        <v>0</v>
      </c>
      <c r="O135" s="69">
        <f>SUMIFS('Population ratios'!$E$7:$E$2010,'Population ratios'!$B$7:$B$2010,'Ratio mapping'!O$5,'Population ratios'!$C$7:$C$2010,'Ratio mapping'!$A135)/SUMIFS('Population ratios'!$E$7:$E$2010,'Population ratios'!$C$7:$C$2010,'Ratio mapping'!$A135)</f>
        <v>0</v>
      </c>
      <c r="P135" s="69">
        <f>SUMIFS('Population ratios'!$E$7:$E$2010,'Population ratios'!$B$7:$B$2010,'Ratio mapping'!P$5,'Population ratios'!$C$7:$C$2010,'Ratio mapping'!$A135)/SUMIFS('Population ratios'!$E$7:$E$2010,'Population ratios'!$C$7:$C$2010,'Ratio mapping'!$A135)</f>
        <v>0</v>
      </c>
      <c r="Q135" s="69">
        <f>SUMIFS('Population ratios'!$E$7:$E$2010,'Population ratios'!$B$7:$B$2010,'Ratio mapping'!Q$5,'Population ratios'!$C$7:$C$2010,'Ratio mapping'!$A135)/SUMIFS('Population ratios'!$E$7:$E$2010,'Population ratios'!$C$7:$C$2010,'Ratio mapping'!$A135)</f>
        <v>0</v>
      </c>
      <c r="R135" s="69">
        <f>SUMIFS('Population ratios'!$E$7:$E$2010,'Population ratios'!$B$7:$B$2010,'Ratio mapping'!R$5,'Population ratios'!$C$7:$C$2010,'Ratio mapping'!$A135)/SUMIFS('Population ratios'!$E$7:$E$2010,'Population ratios'!$C$7:$C$2010,'Ratio mapping'!$A135)</f>
        <v>0</v>
      </c>
      <c r="S135" s="69">
        <f>SUMIFS('Population ratios'!$E$7:$E$2010,'Population ratios'!$B$7:$B$2010,'Ratio mapping'!S$5,'Population ratios'!$C$7:$C$2010,'Ratio mapping'!$A135)/SUMIFS('Population ratios'!$E$7:$E$2010,'Population ratios'!$C$7:$C$2010,'Ratio mapping'!$A135)</f>
        <v>0</v>
      </c>
      <c r="T135" s="69">
        <f>SUMIFS('Population ratios'!$E$7:$E$2010,'Population ratios'!$B$7:$B$2010,'Ratio mapping'!T$5,'Population ratios'!$C$7:$C$2010,'Ratio mapping'!$A135)/SUMIFS('Population ratios'!$E$7:$E$2010,'Population ratios'!$C$7:$C$2010,'Ratio mapping'!$A135)</f>
        <v>0</v>
      </c>
      <c r="U135" s="69">
        <f>SUMIFS('Population ratios'!$E$7:$E$2010,'Population ratios'!$B$7:$B$2010,'Ratio mapping'!U$5,'Population ratios'!$C$7:$C$2010,'Ratio mapping'!$A135)/SUMIFS('Population ratios'!$E$7:$E$2010,'Population ratios'!$C$7:$C$2010,'Ratio mapping'!$A135)</f>
        <v>0</v>
      </c>
      <c r="V135" s="69">
        <f>SUMIFS('Population ratios'!$E$7:$E$2010,'Population ratios'!$B$7:$B$2010,'Ratio mapping'!V$5,'Population ratios'!$C$7:$C$2010,'Ratio mapping'!$A135)/SUMIFS('Population ratios'!$E$7:$E$2010,'Population ratios'!$C$7:$C$2010,'Ratio mapping'!$A135)</f>
        <v>1</v>
      </c>
      <c r="W135" s="69">
        <f>SUMIFS('Population ratios'!$E$7:$E$2010,'Population ratios'!$B$7:$B$2010,'Ratio mapping'!W$5,'Population ratios'!$C$7:$C$2010,'Ratio mapping'!$A135)/SUMIFS('Population ratios'!$E$7:$E$2010,'Population ratios'!$C$7:$C$2010,'Ratio mapping'!$A135)</f>
        <v>0</v>
      </c>
      <c r="X135" s="69">
        <f>SUMIFS('Population ratios'!$E$7:$E$2010,'Population ratios'!$B$7:$B$2010,'Ratio mapping'!X$5,'Population ratios'!$C$7:$C$2010,'Ratio mapping'!$A135)/SUMIFS('Population ratios'!$E$7:$E$2010,'Population ratios'!$C$7:$C$2010,'Ratio mapping'!$A135)</f>
        <v>0</v>
      </c>
      <c r="Y135" s="69">
        <f>SUMIFS('Population ratios'!$E$7:$E$2010,'Population ratios'!$B$7:$B$2010,'Ratio mapping'!Y$5,'Population ratios'!$C$7:$C$2010,'Ratio mapping'!$A135)/SUMIFS('Population ratios'!$E$7:$E$2010,'Population ratios'!$C$7:$C$2010,'Ratio mapping'!$A135)</f>
        <v>0</v>
      </c>
      <c r="Z135" s="69">
        <f>SUMIFS('Population ratios'!$E$7:$E$2010,'Population ratios'!$B$7:$B$2010,'Ratio mapping'!Z$5,'Population ratios'!$C$7:$C$2010,'Ratio mapping'!$A135)/SUMIFS('Population ratios'!$E$7:$E$2010,'Population ratios'!$C$7:$C$2010,'Ratio mapping'!$A135)</f>
        <v>0</v>
      </c>
      <c r="AA135" s="69">
        <f>SUMIFS('Population ratios'!$E$7:$E$2010,'Population ratios'!$B$7:$B$2010,'Ratio mapping'!AA$5,'Population ratios'!$C$7:$C$2010,'Ratio mapping'!$A135)/SUMIFS('Population ratios'!$E$7:$E$2010,'Population ratios'!$C$7:$C$2010,'Ratio mapping'!$A135)</f>
        <v>0</v>
      </c>
      <c r="AB135" s="69">
        <f>SUMIFS('Population ratios'!$E$7:$E$2010,'Population ratios'!$B$7:$B$2010,'Ratio mapping'!AB$5,'Population ratios'!$C$7:$C$2010,'Ratio mapping'!$A135)/SUMIFS('Population ratios'!$E$7:$E$2010,'Population ratios'!$C$7:$C$2010,'Ratio mapping'!$A135)</f>
        <v>0</v>
      </c>
      <c r="AC135" s="69">
        <f>SUMIFS('Population ratios'!$E$7:$E$2010,'Population ratios'!$B$7:$B$2010,'Ratio mapping'!AC$5,'Population ratios'!$C$7:$C$2010,'Ratio mapping'!$A135)/SUMIFS('Population ratios'!$E$7:$E$2010,'Population ratios'!$C$7:$C$2010,'Ratio mapping'!$A135)</f>
        <v>0</v>
      </c>
      <c r="AD135" s="69">
        <f>SUMIFS('Population ratios'!$E$7:$E$2010,'Population ratios'!$B$7:$B$2010,'Ratio mapping'!AD$5,'Population ratios'!$C$7:$C$2010,'Ratio mapping'!$A135)/SUMIFS('Population ratios'!$E$7:$E$2010,'Population ratios'!$C$7:$C$2010,'Ratio mapping'!$A135)</f>
        <v>0</v>
      </c>
      <c r="AE135" s="69">
        <f>SUMIFS('Population ratios'!$E$7:$E$2010,'Population ratios'!$B$7:$B$2010,'Ratio mapping'!AE$5,'Population ratios'!$C$7:$C$2010,'Ratio mapping'!$A135)/SUMIFS('Population ratios'!$E$7:$E$2010,'Population ratios'!$C$7:$C$2010,'Ratio mapping'!$A135)</f>
        <v>0</v>
      </c>
    </row>
    <row r="136" spans="1:31" x14ac:dyDescent="0.25">
      <c r="A136" s="69" t="s">
        <v>2091</v>
      </c>
      <c r="B136" s="69">
        <f>SUMIFS('Population ratios'!$E$7:$E$2010,'Population ratios'!$B$7:$B$2010,'Ratio mapping'!B$5,'Population ratios'!$C$7:$C$2010,'Ratio mapping'!$A136)/SUMIFS('Population ratios'!$E$7:$E$2010,'Population ratios'!$C$7:$C$2010,'Ratio mapping'!$A136)</f>
        <v>0</v>
      </c>
      <c r="C136" s="69">
        <f>SUMIFS('Population ratios'!$E$7:$E$2010,'Population ratios'!$B$7:$B$2010,'Ratio mapping'!C$5,'Population ratios'!$C$7:$C$2010,'Ratio mapping'!$A136)/SUMIFS('Population ratios'!$E$7:$E$2010,'Population ratios'!$C$7:$C$2010,'Ratio mapping'!$A136)</f>
        <v>0</v>
      </c>
      <c r="D136" s="69">
        <f>SUMIFS('Population ratios'!$E$7:$E$2010,'Population ratios'!$B$7:$B$2010,'Ratio mapping'!D$5,'Population ratios'!$C$7:$C$2010,'Ratio mapping'!$A136)/SUMIFS('Population ratios'!$E$7:$E$2010,'Population ratios'!$C$7:$C$2010,'Ratio mapping'!$A136)</f>
        <v>0</v>
      </c>
      <c r="E136" s="69">
        <f>SUMIFS('Population ratios'!$E$7:$E$2010,'Population ratios'!$B$7:$B$2010,'Ratio mapping'!E$5,'Population ratios'!$C$7:$C$2010,'Ratio mapping'!$A136)/SUMIFS('Population ratios'!$E$7:$E$2010,'Population ratios'!$C$7:$C$2010,'Ratio mapping'!$A136)</f>
        <v>0</v>
      </c>
      <c r="F136" s="69">
        <f>SUMIFS('Population ratios'!$E$7:$E$2010,'Population ratios'!$B$7:$B$2010,'Ratio mapping'!F$5,'Population ratios'!$C$7:$C$2010,'Ratio mapping'!$A136)/SUMIFS('Population ratios'!$E$7:$E$2010,'Population ratios'!$C$7:$C$2010,'Ratio mapping'!$A136)</f>
        <v>0</v>
      </c>
      <c r="G136" s="69">
        <f>SUMIFS('Population ratios'!$E$7:$E$2010,'Population ratios'!$B$7:$B$2010,'Ratio mapping'!G$5,'Population ratios'!$C$7:$C$2010,'Ratio mapping'!$A136)/SUMIFS('Population ratios'!$E$7:$E$2010,'Population ratios'!$C$7:$C$2010,'Ratio mapping'!$A136)</f>
        <v>0</v>
      </c>
      <c r="H136" s="69">
        <f>SUMIFS('Population ratios'!$E$7:$E$2010,'Population ratios'!$B$7:$B$2010,'Ratio mapping'!H$5,'Population ratios'!$C$7:$C$2010,'Ratio mapping'!$A136)/SUMIFS('Population ratios'!$E$7:$E$2010,'Population ratios'!$C$7:$C$2010,'Ratio mapping'!$A136)</f>
        <v>0</v>
      </c>
      <c r="I136" s="69">
        <f>SUMIFS('Population ratios'!$E$7:$E$2010,'Population ratios'!$B$7:$B$2010,'Ratio mapping'!I$5,'Population ratios'!$C$7:$C$2010,'Ratio mapping'!$A136)/SUMIFS('Population ratios'!$E$7:$E$2010,'Population ratios'!$C$7:$C$2010,'Ratio mapping'!$A136)</f>
        <v>0</v>
      </c>
      <c r="J136" s="69">
        <f>SUMIFS('Population ratios'!$E$7:$E$2010,'Population ratios'!$B$7:$B$2010,'Ratio mapping'!J$5,'Population ratios'!$C$7:$C$2010,'Ratio mapping'!$A136)/SUMIFS('Population ratios'!$E$7:$E$2010,'Population ratios'!$C$7:$C$2010,'Ratio mapping'!$A136)</f>
        <v>0</v>
      </c>
      <c r="K136" s="69">
        <f>SUMIFS('Population ratios'!$E$7:$E$2010,'Population ratios'!$B$7:$B$2010,'Ratio mapping'!K$5,'Population ratios'!$C$7:$C$2010,'Ratio mapping'!$A136)/SUMIFS('Population ratios'!$E$7:$E$2010,'Population ratios'!$C$7:$C$2010,'Ratio mapping'!$A136)</f>
        <v>0</v>
      </c>
      <c r="L136" s="69">
        <f>SUMIFS('Population ratios'!$E$7:$E$2010,'Population ratios'!$B$7:$B$2010,'Ratio mapping'!L$5,'Population ratios'!$C$7:$C$2010,'Ratio mapping'!$A136)/SUMIFS('Population ratios'!$E$7:$E$2010,'Population ratios'!$C$7:$C$2010,'Ratio mapping'!$A136)</f>
        <v>0</v>
      </c>
      <c r="M136" s="69">
        <f>SUMIFS('Population ratios'!$E$7:$E$2010,'Population ratios'!$B$7:$B$2010,'Ratio mapping'!M$5,'Population ratios'!$C$7:$C$2010,'Ratio mapping'!$A136)/SUMIFS('Population ratios'!$E$7:$E$2010,'Population ratios'!$C$7:$C$2010,'Ratio mapping'!$A136)</f>
        <v>0</v>
      </c>
      <c r="N136" s="69">
        <f>SUMIFS('Population ratios'!$E$7:$E$2010,'Population ratios'!$B$7:$B$2010,'Ratio mapping'!N$5,'Population ratios'!$C$7:$C$2010,'Ratio mapping'!$A136)/SUMIFS('Population ratios'!$E$7:$E$2010,'Population ratios'!$C$7:$C$2010,'Ratio mapping'!$A136)</f>
        <v>0</v>
      </c>
      <c r="O136" s="69">
        <f>SUMIFS('Population ratios'!$E$7:$E$2010,'Population ratios'!$B$7:$B$2010,'Ratio mapping'!O$5,'Population ratios'!$C$7:$C$2010,'Ratio mapping'!$A136)/SUMIFS('Population ratios'!$E$7:$E$2010,'Population ratios'!$C$7:$C$2010,'Ratio mapping'!$A136)</f>
        <v>0</v>
      </c>
      <c r="P136" s="69">
        <f>SUMIFS('Population ratios'!$E$7:$E$2010,'Population ratios'!$B$7:$B$2010,'Ratio mapping'!P$5,'Population ratios'!$C$7:$C$2010,'Ratio mapping'!$A136)/SUMIFS('Population ratios'!$E$7:$E$2010,'Population ratios'!$C$7:$C$2010,'Ratio mapping'!$A136)</f>
        <v>0</v>
      </c>
      <c r="Q136" s="69">
        <f>SUMIFS('Population ratios'!$E$7:$E$2010,'Population ratios'!$B$7:$B$2010,'Ratio mapping'!Q$5,'Population ratios'!$C$7:$C$2010,'Ratio mapping'!$A136)/SUMIFS('Population ratios'!$E$7:$E$2010,'Population ratios'!$C$7:$C$2010,'Ratio mapping'!$A136)</f>
        <v>0</v>
      </c>
      <c r="R136" s="69">
        <f>SUMIFS('Population ratios'!$E$7:$E$2010,'Population ratios'!$B$7:$B$2010,'Ratio mapping'!R$5,'Population ratios'!$C$7:$C$2010,'Ratio mapping'!$A136)/SUMIFS('Population ratios'!$E$7:$E$2010,'Population ratios'!$C$7:$C$2010,'Ratio mapping'!$A136)</f>
        <v>0</v>
      </c>
      <c r="S136" s="69">
        <f>SUMIFS('Population ratios'!$E$7:$E$2010,'Population ratios'!$B$7:$B$2010,'Ratio mapping'!S$5,'Population ratios'!$C$7:$C$2010,'Ratio mapping'!$A136)/SUMIFS('Population ratios'!$E$7:$E$2010,'Population ratios'!$C$7:$C$2010,'Ratio mapping'!$A136)</f>
        <v>0</v>
      </c>
      <c r="T136" s="69">
        <f>SUMIFS('Population ratios'!$E$7:$E$2010,'Population ratios'!$B$7:$B$2010,'Ratio mapping'!T$5,'Population ratios'!$C$7:$C$2010,'Ratio mapping'!$A136)/SUMIFS('Population ratios'!$E$7:$E$2010,'Population ratios'!$C$7:$C$2010,'Ratio mapping'!$A136)</f>
        <v>0</v>
      </c>
      <c r="U136" s="69">
        <f>SUMIFS('Population ratios'!$E$7:$E$2010,'Population ratios'!$B$7:$B$2010,'Ratio mapping'!U$5,'Population ratios'!$C$7:$C$2010,'Ratio mapping'!$A136)/SUMIFS('Population ratios'!$E$7:$E$2010,'Population ratios'!$C$7:$C$2010,'Ratio mapping'!$A136)</f>
        <v>0</v>
      </c>
      <c r="V136" s="69">
        <f>SUMIFS('Population ratios'!$E$7:$E$2010,'Population ratios'!$B$7:$B$2010,'Ratio mapping'!V$5,'Population ratios'!$C$7:$C$2010,'Ratio mapping'!$A136)/SUMIFS('Population ratios'!$E$7:$E$2010,'Population ratios'!$C$7:$C$2010,'Ratio mapping'!$A136)</f>
        <v>0</v>
      </c>
      <c r="W136" s="69">
        <f>SUMIFS('Population ratios'!$E$7:$E$2010,'Population ratios'!$B$7:$B$2010,'Ratio mapping'!W$5,'Population ratios'!$C$7:$C$2010,'Ratio mapping'!$A136)/SUMIFS('Population ratios'!$E$7:$E$2010,'Population ratios'!$C$7:$C$2010,'Ratio mapping'!$A136)</f>
        <v>0</v>
      </c>
      <c r="X136" s="69">
        <f>SUMIFS('Population ratios'!$E$7:$E$2010,'Population ratios'!$B$7:$B$2010,'Ratio mapping'!X$5,'Population ratios'!$C$7:$C$2010,'Ratio mapping'!$A136)/SUMIFS('Population ratios'!$E$7:$E$2010,'Population ratios'!$C$7:$C$2010,'Ratio mapping'!$A136)</f>
        <v>0</v>
      </c>
      <c r="Y136" s="69">
        <f>SUMIFS('Population ratios'!$E$7:$E$2010,'Population ratios'!$B$7:$B$2010,'Ratio mapping'!Y$5,'Population ratios'!$C$7:$C$2010,'Ratio mapping'!$A136)/SUMIFS('Population ratios'!$E$7:$E$2010,'Population ratios'!$C$7:$C$2010,'Ratio mapping'!$A136)</f>
        <v>0</v>
      </c>
      <c r="Z136" s="69">
        <f>SUMIFS('Population ratios'!$E$7:$E$2010,'Population ratios'!$B$7:$B$2010,'Ratio mapping'!Z$5,'Population ratios'!$C$7:$C$2010,'Ratio mapping'!$A136)/SUMIFS('Population ratios'!$E$7:$E$2010,'Population ratios'!$C$7:$C$2010,'Ratio mapping'!$A136)</f>
        <v>0</v>
      </c>
      <c r="AA136" s="69">
        <f>SUMIFS('Population ratios'!$E$7:$E$2010,'Population ratios'!$B$7:$B$2010,'Ratio mapping'!AA$5,'Population ratios'!$C$7:$C$2010,'Ratio mapping'!$A136)/SUMIFS('Population ratios'!$E$7:$E$2010,'Population ratios'!$C$7:$C$2010,'Ratio mapping'!$A136)</f>
        <v>0</v>
      </c>
      <c r="AB136" s="69">
        <f>SUMIFS('Population ratios'!$E$7:$E$2010,'Population ratios'!$B$7:$B$2010,'Ratio mapping'!AB$5,'Population ratios'!$C$7:$C$2010,'Ratio mapping'!$A136)/SUMIFS('Population ratios'!$E$7:$E$2010,'Population ratios'!$C$7:$C$2010,'Ratio mapping'!$A136)</f>
        <v>8.9847259658580413E-5</v>
      </c>
      <c r="AC136" s="69">
        <f>SUMIFS('Population ratios'!$E$7:$E$2010,'Population ratios'!$B$7:$B$2010,'Ratio mapping'!AC$5,'Population ratios'!$C$7:$C$2010,'Ratio mapping'!$A136)/SUMIFS('Population ratios'!$E$7:$E$2010,'Population ratios'!$C$7:$C$2010,'Ratio mapping'!$A136)</f>
        <v>0.99991015274034145</v>
      </c>
      <c r="AD136" s="69">
        <f>SUMIFS('Population ratios'!$E$7:$E$2010,'Population ratios'!$B$7:$B$2010,'Ratio mapping'!AD$5,'Population ratios'!$C$7:$C$2010,'Ratio mapping'!$A136)/SUMIFS('Population ratios'!$E$7:$E$2010,'Population ratios'!$C$7:$C$2010,'Ratio mapping'!$A136)</f>
        <v>0</v>
      </c>
      <c r="AE136" s="69">
        <f>SUMIFS('Population ratios'!$E$7:$E$2010,'Population ratios'!$B$7:$B$2010,'Ratio mapping'!AE$5,'Population ratios'!$C$7:$C$2010,'Ratio mapping'!$A136)/SUMIFS('Population ratios'!$E$7:$E$2010,'Population ratios'!$C$7:$C$2010,'Ratio mapping'!$A136)</f>
        <v>0</v>
      </c>
    </row>
    <row r="137" spans="1:31" x14ac:dyDescent="0.25">
      <c r="A137" s="69" t="s">
        <v>2066</v>
      </c>
      <c r="B137" s="69">
        <f>SUMIFS('Population ratios'!$E$7:$E$2010,'Population ratios'!$B$7:$B$2010,'Ratio mapping'!B$5,'Population ratios'!$C$7:$C$2010,'Ratio mapping'!$A137)/SUMIFS('Population ratios'!$E$7:$E$2010,'Population ratios'!$C$7:$C$2010,'Ratio mapping'!$A137)</f>
        <v>0</v>
      </c>
      <c r="C137" s="69">
        <f>SUMIFS('Population ratios'!$E$7:$E$2010,'Population ratios'!$B$7:$B$2010,'Ratio mapping'!C$5,'Population ratios'!$C$7:$C$2010,'Ratio mapping'!$A137)/SUMIFS('Population ratios'!$E$7:$E$2010,'Population ratios'!$C$7:$C$2010,'Ratio mapping'!$A137)</f>
        <v>0</v>
      </c>
      <c r="D137" s="69">
        <f>SUMIFS('Population ratios'!$E$7:$E$2010,'Population ratios'!$B$7:$B$2010,'Ratio mapping'!D$5,'Population ratios'!$C$7:$C$2010,'Ratio mapping'!$A137)/SUMIFS('Population ratios'!$E$7:$E$2010,'Population ratios'!$C$7:$C$2010,'Ratio mapping'!$A137)</f>
        <v>0</v>
      </c>
      <c r="E137" s="69">
        <f>SUMIFS('Population ratios'!$E$7:$E$2010,'Population ratios'!$B$7:$B$2010,'Ratio mapping'!E$5,'Population ratios'!$C$7:$C$2010,'Ratio mapping'!$A137)/SUMIFS('Population ratios'!$E$7:$E$2010,'Population ratios'!$C$7:$C$2010,'Ratio mapping'!$A137)</f>
        <v>0</v>
      </c>
      <c r="F137" s="69">
        <f>SUMIFS('Population ratios'!$E$7:$E$2010,'Population ratios'!$B$7:$B$2010,'Ratio mapping'!F$5,'Population ratios'!$C$7:$C$2010,'Ratio mapping'!$A137)/SUMIFS('Population ratios'!$E$7:$E$2010,'Population ratios'!$C$7:$C$2010,'Ratio mapping'!$A137)</f>
        <v>0</v>
      </c>
      <c r="G137" s="69">
        <f>SUMIFS('Population ratios'!$E$7:$E$2010,'Population ratios'!$B$7:$B$2010,'Ratio mapping'!G$5,'Population ratios'!$C$7:$C$2010,'Ratio mapping'!$A137)/SUMIFS('Population ratios'!$E$7:$E$2010,'Population ratios'!$C$7:$C$2010,'Ratio mapping'!$A137)</f>
        <v>0</v>
      </c>
      <c r="H137" s="69">
        <f>SUMIFS('Population ratios'!$E$7:$E$2010,'Population ratios'!$B$7:$B$2010,'Ratio mapping'!H$5,'Population ratios'!$C$7:$C$2010,'Ratio mapping'!$A137)/SUMIFS('Population ratios'!$E$7:$E$2010,'Population ratios'!$C$7:$C$2010,'Ratio mapping'!$A137)</f>
        <v>0</v>
      </c>
      <c r="I137" s="69">
        <f>SUMIFS('Population ratios'!$E$7:$E$2010,'Population ratios'!$B$7:$B$2010,'Ratio mapping'!I$5,'Population ratios'!$C$7:$C$2010,'Ratio mapping'!$A137)/SUMIFS('Population ratios'!$E$7:$E$2010,'Population ratios'!$C$7:$C$2010,'Ratio mapping'!$A137)</f>
        <v>0</v>
      </c>
      <c r="J137" s="69">
        <f>SUMIFS('Population ratios'!$E$7:$E$2010,'Population ratios'!$B$7:$B$2010,'Ratio mapping'!J$5,'Population ratios'!$C$7:$C$2010,'Ratio mapping'!$A137)/SUMIFS('Population ratios'!$E$7:$E$2010,'Population ratios'!$C$7:$C$2010,'Ratio mapping'!$A137)</f>
        <v>0</v>
      </c>
      <c r="K137" s="69">
        <f>SUMIFS('Population ratios'!$E$7:$E$2010,'Population ratios'!$B$7:$B$2010,'Ratio mapping'!K$5,'Population ratios'!$C$7:$C$2010,'Ratio mapping'!$A137)/SUMIFS('Population ratios'!$E$7:$E$2010,'Population ratios'!$C$7:$C$2010,'Ratio mapping'!$A137)</f>
        <v>0</v>
      </c>
      <c r="L137" s="69">
        <f>SUMIFS('Population ratios'!$E$7:$E$2010,'Population ratios'!$B$7:$B$2010,'Ratio mapping'!L$5,'Population ratios'!$C$7:$C$2010,'Ratio mapping'!$A137)/SUMIFS('Population ratios'!$E$7:$E$2010,'Population ratios'!$C$7:$C$2010,'Ratio mapping'!$A137)</f>
        <v>0</v>
      </c>
      <c r="M137" s="69">
        <f>SUMIFS('Population ratios'!$E$7:$E$2010,'Population ratios'!$B$7:$B$2010,'Ratio mapping'!M$5,'Population ratios'!$C$7:$C$2010,'Ratio mapping'!$A137)/SUMIFS('Population ratios'!$E$7:$E$2010,'Population ratios'!$C$7:$C$2010,'Ratio mapping'!$A137)</f>
        <v>0</v>
      </c>
      <c r="N137" s="69">
        <f>SUMIFS('Population ratios'!$E$7:$E$2010,'Population ratios'!$B$7:$B$2010,'Ratio mapping'!N$5,'Population ratios'!$C$7:$C$2010,'Ratio mapping'!$A137)/SUMIFS('Population ratios'!$E$7:$E$2010,'Population ratios'!$C$7:$C$2010,'Ratio mapping'!$A137)</f>
        <v>0</v>
      </c>
      <c r="O137" s="69">
        <f>SUMIFS('Population ratios'!$E$7:$E$2010,'Population ratios'!$B$7:$B$2010,'Ratio mapping'!O$5,'Population ratios'!$C$7:$C$2010,'Ratio mapping'!$A137)/SUMIFS('Population ratios'!$E$7:$E$2010,'Population ratios'!$C$7:$C$2010,'Ratio mapping'!$A137)</f>
        <v>0</v>
      </c>
      <c r="P137" s="69">
        <f>SUMIFS('Population ratios'!$E$7:$E$2010,'Population ratios'!$B$7:$B$2010,'Ratio mapping'!P$5,'Population ratios'!$C$7:$C$2010,'Ratio mapping'!$A137)/SUMIFS('Population ratios'!$E$7:$E$2010,'Population ratios'!$C$7:$C$2010,'Ratio mapping'!$A137)</f>
        <v>0</v>
      </c>
      <c r="Q137" s="69">
        <f>SUMIFS('Population ratios'!$E$7:$E$2010,'Population ratios'!$B$7:$B$2010,'Ratio mapping'!Q$5,'Population ratios'!$C$7:$C$2010,'Ratio mapping'!$A137)/SUMIFS('Population ratios'!$E$7:$E$2010,'Population ratios'!$C$7:$C$2010,'Ratio mapping'!$A137)</f>
        <v>0</v>
      </c>
      <c r="R137" s="69">
        <f>SUMIFS('Population ratios'!$E$7:$E$2010,'Population ratios'!$B$7:$B$2010,'Ratio mapping'!R$5,'Population ratios'!$C$7:$C$2010,'Ratio mapping'!$A137)/SUMIFS('Population ratios'!$E$7:$E$2010,'Population ratios'!$C$7:$C$2010,'Ratio mapping'!$A137)</f>
        <v>0</v>
      </c>
      <c r="S137" s="69">
        <f>SUMIFS('Population ratios'!$E$7:$E$2010,'Population ratios'!$B$7:$B$2010,'Ratio mapping'!S$5,'Population ratios'!$C$7:$C$2010,'Ratio mapping'!$A137)/SUMIFS('Population ratios'!$E$7:$E$2010,'Population ratios'!$C$7:$C$2010,'Ratio mapping'!$A137)</f>
        <v>0</v>
      </c>
      <c r="T137" s="69">
        <f>SUMIFS('Population ratios'!$E$7:$E$2010,'Population ratios'!$B$7:$B$2010,'Ratio mapping'!T$5,'Population ratios'!$C$7:$C$2010,'Ratio mapping'!$A137)/SUMIFS('Population ratios'!$E$7:$E$2010,'Population ratios'!$C$7:$C$2010,'Ratio mapping'!$A137)</f>
        <v>1</v>
      </c>
      <c r="U137" s="69">
        <f>SUMIFS('Population ratios'!$E$7:$E$2010,'Population ratios'!$B$7:$B$2010,'Ratio mapping'!U$5,'Population ratios'!$C$7:$C$2010,'Ratio mapping'!$A137)/SUMIFS('Population ratios'!$E$7:$E$2010,'Population ratios'!$C$7:$C$2010,'Ratio mapping'!$A137)</f>
        <v>0</v>
      </c>
      <c r="V137" s="69">
        <f>SUMIFS('Population ratios'!$E$7:$E$2010,'Population ratios'!$B$7:$B$2010,'Ratio mapping'!V$5,'Population ratios'!$C$7:$C$2010,'Ratio mapping'!$A137)/SUMIFS('Population ratios'!$E$7:$E$2010,'Population ratios'!$C$7:$C$2010,'Ratio mapping'!$A137)</f>
        <v>0</v>
      </c>
      <c r="W137" s="69">
        <f>SUMIFS('Population ratios'!$E$7:$E$2010,'Population ratios'!$B$7:$B$2010,'Ratio mapping'!W$5,'Population ratios'!$C$7:$C$2010,'Ratio mapping'!$A137)/SUMIFS('Population ratios'!$E$7:$E$2010,'Population ratios'!$C$7:$C$2010,'Ratio mapping'!$A137)</f>
        <v>0</v>
      </c>
      <c r="X137" s="69">
        <f>SUMIFS('Population ratios'!$E$7:$E$2010,'Population ratios'!$B$7:$B$2010,'Ratio mapping'!X$5,'Population ratios'!$C$7:$C$2010,'Ratio mapping'!$A137)/SUMIFS('Population ratios'!$E$7:$E$2010,'Population ratios'!$C$7:$C$2010,'Ratio mapping'!$A137)</f>
        <v>0</v>
      </c>
      <c r="Y137" s="69">
        <f>SUMIFS('Population ratios'!$E$7:$E$2010,'Population ratios'!$B$7:$B$2010,'Ratio mapping'!Y$5,'Population ratios'!$C$7:$C$2010,'Ratio mapping'!$A137)/SUMIFS('Population ratios'!$E$7:$E$2010,'Population ratios'!$C$7:$C$2010,'Ratio mapping'!$A137)</f>
        <v>0</v>
      </c>
      <c r="Z137" s="69">
        <f>SUMIFS('Population ratios'!$E$7:$E$2010,'Population ratios'!$B$7:$B$2010,'Ratio mapping'!Z$5,'Population ratios'!$C$7:$C$2010,'Ratio mapping'!$A137)/SUMIFS('Population ratios'!$E$7:$E$2010,'Population ratios'!$C$7:$C$2010,'Ratio mapping'!$A137)</f>
        <v>0</v>
      </c>
      <c r="AA137" s="69">
        <f>SUMIFS('Population ratios'!$E$7:$E$2010,'Population ratios'!$B$7:$B$2010,'Ratio mapping'!AA$5,'Population ratios'!$C$7:$C$2010,'Ratio mapping'!$A137)/SUMIFS('Population ratios'!$E$7:$E$2010,'Population ratios'!$C$7:$C$2010,'Ratio mapping'!$A137)</f>
        <v>0</v>
      </c>
      <c r="AB137" s="69">
        <f>SUMIFS('Population ratios'!$E$7:$E$2010,'Population ratios'!$B$7:$B$2010,'Ratio mapping'!AB$5,'Population ratios'!$C$7:$C$2010,'Ratio mapping'!$A137)/SUMIFS('Population ratios'!$E$7:$E$2010,'Population ratios'!$C$7:$C$2010,'Ratio mapping'!$A137)</f>
        <v>0</v>
      </c>
      <c r="AC137" s="69">
        <f>SUMIFS('Population ratios'!$E$7:$E$2010,'Population ratios'!$B$7:$B$2010,'Ratio mapping'!AC$5,'Population ratios'!$C$7:$C$2010,'Ratio mapping'!$A137)/SUMIFS('Population ratios'!$E$7:$E$2010,'Population ratios'!$C$7:$C$2010,'Ratio mapping'!$A137)</f>
        <v>0</v>
      </c>
      <c r="AD137" s="69">
        <f>SUMIFS('Population ratios'!$E$7:$E$2010,'Population ratios'!$B$7:$B$2010,'Ratio mapping'!AD$5,'Population ratios'!$C$7:$C$2010,'Ratio mapping'!$A137)/SUMIFS('Population ratios'!$E$7:$E$2010,'Population ratios'!$C$7:$C$2010,'Ratio mapping'!$A137)</f>
        <v>0</v>
      </c>
      <c r="AE137" s="69">
        <f>SUMIFS('Population ratios'!$E$7:$E$2010,'Population ratios'!$B$7:$B$2010,'Ratio mapping'!AE$5,'Population ratios'!$C$7:$C$2010,'Ratio mapping'!$A137)/SUMIFS('Population ratios'!$E$7:$E$2010,'Population ratios'!$C$7:$C$2010,'Ratio mapping'!$A137)</f>
        <v>0</v>
      </c>
    </row>
    <row r="138" spans="1:31" x14ac:dyDescent="0.25">
      <c r="A138" s="69" t="s">
        <v>2101</v>
      </c>
      <c r="B138" s="69">
        <f>SUMIFS('Population ratios'!$E$7:$E$2010,'Population ratios'!$B$7:$B$2010,'Ratio mapping'!B$5,'Population ratios'!$C$7:$C$2010,'Ratio mapping'!$A138)/SUMIFS('Population ratios'!$E$7:$E$2010,'Population ratios'!$C$7:$C$2010,'Ratio mapping'!$A138)</f>
        <v>0</v>
      </c>
      <c r="C138" s="69">
        <f>SUMIFS('Population ratios'!$E$7:$E$2010,'Population ratios'!$B$7:$B$2010,'Ratio mapping'!C$5,'Population ratios'!$C$7:$C$2010,'Ratio mapping'!$A138)/SUMIFS('Population ratios'!$E$7:$E$2010,'Population ratios'!$C$7:$C$2010,'Ratio mapping'!$A138)</f>
        <v>0</v>
      </c>
      <c r="D138" s="69">
        <f>SUMIFS('Population ratios'!$E$7:$E$2010,'Population ratios'!$B$7:$B$2010,'Ratio mapping'!D$5,'Population ratios'!$C$7:$C$2010,'Ratio mapping'!$A138)/SUMIFS('Population ratios'!$E$7:$E$2010,'Population ratios'!$C$7:$C$2010,'Ratio mapping'!$A138)</f>
        <v>0</v>
      </c>
      <c r="E138" s="69">
        <f>SUMIFS('Population ratios'!$E$7:$E$2010,'Population ratios'!$B$7:$B$2010,'Ratio mapping'!E$5,'Population ratios'!$C$7:$C$2010,'Ratio mapping'!$A138)/SUMIFS('Population ratios'!$E$7:$E$2010,'Population ratios'!$C$7:$C$2010,'Ratio mapping'!$A138)</f>
        <v>0</v>
      </c>
      <c r="F138" s="69">
        <f>SUMIFS('Population ratios'!$E$7:$E$2010,'Population ratios'!$B$7:$B$2010,'Ratio mapping'!F$5,'Population ratios'!$C$7:$C$2010,'Ratio mapping'!$A138)/SUMIFS('Population ratios'!$E$7:$E$2010,'Population ratios'!$C$7:$C$2010,'Ratio mapping'!$A138)</f>
        <v>0</v>
      </c>
      <c r="G138" s="69">
        <f>SUMIFS('Population ratios'!$E$7:$E$2010,'Population ratios'!$B$7:$B$2010,'Ratio mapping'!G$5,'Population ratios'!$C$7:$C$2010,'Ratio mapping'!$A138)/SUMIFS('Population ratios'!$E$7:$E$2010,'Population ratios'!$C$7:$C$2010,'Ratio mapping'!$A138)</f>
        <v>0</v>
      </c>
      <c r="H138" s="69">
        <f>SUMIFS('Population ratios'!$E$7:$E$2010,'Population ratios'!$B$7:$B$2010,'Ratio mapping'!H$5,'Population ratios'!$C$7:$C$2010,'Ratio mapping'!$A138)/SUMIFS('Population ratios'!$E$7:$E$2010,'Population ratios'!$C$7:$C$2010,'Ratio mapping'!$A138)</f>
        <v>0</v>
      </c>
      <c r="I138" s="69">
        <f>SUMIFS('Population ratios'!$E$7:$E$2010,'Population ratios'!$B$7:$B$2010,'Ratio mapping'!I$5,'Population ratios'!$C$7:$C$2010,'Ratio mapping'!$A138)/SUMIFS('Population ratios'!$E$7:$E$2010,'Population ratios'!$C$7:$C$2010,'Ratio mapping'!$A138)</f>
        <v>0</v>
      </c>
      <c r="J138" s="69">
        <f>SUMIFS('Population ratios'!$E$7:$E$2010,'Population ratios'!$B$7:$B$2010,'Ratio mapping'!J$5,'Population ratios'!$C$7:$C$2010,'Ratio mapping'!$A138)/SUMIFS('Population ratios'!$E$7:$E$2010,'Population ratios'!$C$7:$C$2010,'Ratio mapping'!$A138)</f>
        <v>0</v>
      </c>
      <c r="K138" s="69">
        <f>SUMIFS('Population ratios'!$E$7:$E$2010,'Population ratios'!$B$7:$B$2010,'Ratio mapping'!K$5,'Population ratios'!$C$7:$C$2010,'Ratio mapping'!$A138)/SUMIFS('Population ratios'!$E$7:$E$2010,'Population ratios'!$C$7:$C$2010,'Ratio mapping'!$A138)</f>
        <v>0</v>
      </c>
      <c r="L138" s="69">
        <f>SUMIFS('Population ratios'!$E$7:$E$2010,'Population ratios'!$B$7:$B$2010,'Ratio mapping'!L$5,'Population ratios'!$C$7:$C$2010,'Ratio mapping'!$A138)/SUMIFS('Population ratios'!$E$7:$E$2010,'Population ratios'!$C$7:$C$2010,'Ratio mapping'!$A138)</f>
        <v>0</v>
      </c>
      <c r="M138" s="69">
        <f>SUMIFS('Population ratios'!$E$7:$E$2010,'Population ratios'!$B$7:$B$2010,'Ratio mapping'!M$5,'Population ratios'!$C$7:$C$2010,'Ratio mapping'!$A138)/SUMIFS('Population ratios'!$E$7:$E$2010,'Population ratios'!$C$7:$C$2010,'Ratio mapping'!$A138)</f>
        <v>0</v>
      </c>
      <c r="N138" s="69">
        <f>SUMIFS('Population ratios'!$E$7:$E$2010,'Population ratios'!$B$7:$B$2010,'Ratio mapping'!N$5,'Population ratios'!$C$7:$C$2010,'Ratio mapping'!$A138)/SUMIFS('Population ratios'!$E$7:$E$2010,'Population ratios'!$C$7:$C$2010,'Ratio mapping'!$A138)</f>
        <v>0</v>
      </c>
      <c r="O138" s="69">
        <f>SUMIFS('Population ratios'!$E$7:$E$2010,'Population ratios'!$B$7:$B$2010,'Ratio mapping'!O$5,'Population ratios'!$C$7:$C$2010,'Ratio mapping'!$A138)/SUMIFS('Population ratios'!$E$7:$E$2010,'Population ratios'!$C$7:$C$2010,'Ratio mapping'!$A138)</f>
        <v>0</v>
      </c>
      <c r="P138" s="69">
        <f>SUMIFS('Population ratios'!$E$7:$E$2010,'Population ratios'!$B$7:$B$2010,'Ratio mapping'!P$5,'Population ratios'!$C$7:$C$2010,'Ratio mapping'!$A138)/SUMIFS('Population ratios'!$E$7:$E$2010,'Population ratios'!$C$7:$C$2010,'Ratio mapping'!$A138)</f>
        <v>0</v>
      </c>
      <c r="Q138" s="69">
        <f>SUMIFS('Population ratios'!$E$7:$E$2010,'Population ratios'!$B$7:$B$2010,'Ratio mapping'!Q$5,'Population ratios'!$C$7:$C$2010,'Ratio mapping'!$A138)/SUMIFS('Population ratios'!$E$7:$E$2010,'Population ratios'!$C$7:$C$2010,'Ratio mapping'!$A138)</f>
        <v>0</v>
      </c>
      <c r="R138" s="69">
        <f>SUMIFS('Population ratios'!$E$7:$E$2010,'Population ratios'!$B$7:$B$2010,'Ratio mapping'!R$5,'Population ratios'!$C$7:$C$2010,'Ratio mapping'!$A138)/SUMIFS('Population ratios'!$E$7:$E$2010,'Population ratios'!$C$7:$C$2010,'Ratio mapping'!$A138)</f>
        <v>0</v>
      </c>
      <c r="S138" s="69">
        <f>SUMIFS('Population ratios'!$E$7:$E$2010,'Population ratios'!$B$7:$B$2010,'Ratio mapping'!S$5,'Population ratios'!$C$7:$C$2010,'Ratio mapping'!$A138)/SUMIFS('Population ratios'!$E$7:$E$2010,'Population ratios'!$C$7:$C$2010,'Ratio mapping'!$A138)</f>
        <v>0</v>
      </c>
      <c r="T138" s="69">
        <f>SUMIFS('Population ratios'!$E$7:$E$2010,'Population ratios'!$B$7:$B$2010,'Ratio mapping'!T$5,'Population ratios'!$C$7:$C$2010,'Ratio mapping'!$A138)/SUMIFS('Population ratios'!$E$7:$E$2010,'Population ratios'!$C$7:$C$2010,'Ratio mapping'!$A138)</f>
        <v>0</v>
      </c>
      <c r="U138" s="69">
        <f>SUMIFS('Population ratios'!$E$7:$E$2010,'Population ratios'!$B$7:$B$2010,'Ratio mapping'!U$5,'Population ratios'!$C$7:$C$2010,'Ratio mapping'!$A138)/SUMIFS('Population ratios'!$E$7:$E$2010,'Population ratios'!$C$7:$C$2010,'Ratio mapping'!$A138)</f>
        <v>0</v>
      </c>
      <c r="V138" s="69">
        <f>SUMIFS('Population ratios'!$E$7:$E$2010,'Population ratios'!$B$7:$B$2010,'Ratio mapping'!V$5,'Population ratios'!$C$7:$C$2010,'Ratio mapping'!$A138)/SUMIFS('Population ratios'!$E$7:$E$2010,'Population ratios'!$C$7:$C$2010,'Ratio mapping'!$A138)</f>
        <v>0</v>
      </c>
      <c r="W138" s="69">
        <f>SUMIFS('Population ratios'!$E$7:$E$2010,'Population ratios'!$B$7:$B$2010,'Ratio mapping'!W$5,'Population ratios'!$C$7:$C$2010,'Ratio mapping'!$A138)/SUMIFS('Population ratios'!$E$7:$E$2010,'Population ratios'!$C$7:$C$2010,'Ratio mapping'!$A138)</f>
        <v>0</v>
      </c>
      <c r="X138" s="69">
        <f>SUMIFS('Population ratios'!$E$7:$E$2010,'Population ratios'!$B$7:$B$2010,'Ratio mapping'!X$5,'Population ratios'!$C$7:$C$2010,'Ratio mapping'!$A138)/SUMIFS('Population ratios'!$E$7:$E$2010,'Population ratios'!$C$7:$C$2010,'Ratio mapping'!$A138)</f>
        <v>0</v>
      </c>
      <c r="Y138" s="69">
        <f>SUMIFS('Population ratios'!$E$7:$E$2010,'Population ratios'!$B$7:$B$2010,'Ratio mapping'!Y$5,'Population ratios'!$C$7:$C$2010,'Ratio mapping'!$A138)/SUMIFS('Population ratios'!$E$7:$E$2010,'Population ratios'!$C$7:$C$2010,'Ratio mapping'!$A138)</f>
        <v>0</v>
      </c>
      <c r="Z138" s="69">
        <f>SUMIFS('Population ratios'!$E$7:$E$2010,'Population ratios'!$B$7:$B$2010,'Ratio mapping'!Z$5,'Population ratios'!$C$7:$C$2010,'Ratio mapping'!$A138)/SUMIFS('Population ratios'!$E$7:$E$2010,'Population ratios'!$C$7:$C$2010,'Ratio mapping'!$A138)</f>
        <v>0</v>
      </c>
      <c r="AA138" s="69">
        <f>SUMIFS('Population ratios'!$E$7:$E$2010,'Population ratios'!$B$7:$B$2010,'Ratio mapping'!AA$5,'Population ratios'!$C$7:$C$2010,'Ratio mapping'!$A138)/SUMIFS('Population ratios'!$E$7:$E$2010,'Population ratios'!$C$7:$C$2010,'Ratio mapping'!$A138)</f>
        <v>0</v>
      </c>
      <c r="AB138" s="69">
        <f>SUMIFS('Population ratios'!$E$7:$E$2010,'Population ratios'!$B$7:$B$2010,'Ratio mapping'!AB$5,'Population ratios'!$C$7:$C$2010,'Ratio mapping'!$A138)/SUMIFS('Population ratios'!$E$7:$E$2010,'Population ratios'!$C$7:$C$2010,'Ratio mapping'!$A138)</f>
        <v>0</v>
      </c>
      <c r="AC138" s="69">
        <f>SUMIFS('Population ratios'!$E$7:$E$2010,'Population ratios'!$B$7:$B$2010,'Ratio mapping'!AC$5,'Population ratios'!$C$7:$C$2010,'Ratio mapping'!$A138)/SUMIFS('Population ratios'!$E$7:$E$2010,'Population ratios'!$C$7:$C$2010,'Ratio mapping'!$A138)</f>
        <v>0</v>
      </c>
      <c r="AD138" s="69">
        <f>SUMIFS('Population ratios'!$E$7:$E$2010,'Population ratios'!$B$7:$B$2010,'Ratio mapping'!AD$5,'Population ratios'!$C$7:$C$2010,'Ratio mapping'!$A138)/SUMIFS('Population ratios'!$E$7:$E$2010,'Population ratios'!$C$7:$C$2010,'Ratio mapping'!$A138)</f>
        <v>0.97187851518560175</v>
      </c>
      <c r="AE138" s="69">
        <f>SUMIFS('Population ratios'!$E$7:$E$2010,'Population ratios'!$B$7:$B$2010,'Ratio mapping'!AE$5,'Population ratios'!$C$7:$C$2010,'Ratio mapping'!$A138)/SUMIFS('Population ratios'!$E$7:$E$2010,'Population ratios'!$C$7:$C$2010,'Ratio mapping'!$A138)</f>
        <v>2.81214848143982E-2</v>
      </c>
    </row>
    <row r="139" spans="1:31" x14ac:dyDescent="0.25">
      <c r="A139" s="69" t="s">
        <v>2069</v>
      </c>
      <c r="B139" s="69">
        <f>SUMIFS('Population ratios'!$E$7:$E$2010,'Population ratios'!$B$7:$B$2010,'Ratio mapping'!B$5,'Population ratios'!$C$7:$C$2010,'Ratio mapping'!$A139)/SUMIFS('Population ratios'!$E$7:$E$2010,'Population ratios'!$C$7:$C$2010,'Ratio mapping'!$A139)</f>
        <v>0</v>
      </c>
      <c r="C139" s="69">
        <f>SUMIFS('Population ratios'!$E$7:$E$2010,'Population ratios'!$B$7:$B$2010,'Ratio mapping'!C$5,'Population ratios'!$C$7:$C$2010,'Ratio mapping'!$A139)/SUMIFS('Population ratios'!$E$7:$E$2010,'Population ratios'!$C$7:$C$2010,'Ratio mapping'!$A139)</f>
        <v>0</v>
      </c>
      <c r="D139" s="69">
        <f>SUMIFS('Population ratios'!$E$7:$E$2010,'Population ratios'!$B$7:$B$2010,'Ratio mapping'!D$5,'Population ratios'!$C$7:$C$2010,'Ratio mapping'!$A139)/SUMIFS('Population ratios'!$E$7:$E$2010,'Population ratios'!$C$7:$C$2010,'Ratio mapping'!$A139)</f>
        <v>0</v>
      </c>
      <c r="E139" s="69">
        <f>SUMIFS('Population ratios'!$E$7:$E$2010,'Population ratios'!$B$7:$B$2010,'Ratio mapping'!E$5,'Population ratios'!$C$7:$C$2010,'Ratio mapping'!$A139)/SUMIFS('Population ratios'!$E$7:$E$2010,'Population ratios'!$C$7:$C$2010,'Ratio mapping'!$A139)</f>
        <v>0</v>
      </c>
      <c r="F139" s="69">
        <f>SUMIFS('Population ratios'!$E$7:$E$2010,'Population ratios'!$B$7:$B$2010,'Ratio mapping'!F$5,'Population ratios'!$C$7:$C$2010,'Ratio mapping'!$A139)/SUMIFS('Population ratios'!$E$7:$E$2010,'Population ratios'!$C$7:$C$2010,'Ratio mapping'!$A139)</f>
        <v>0</v>
      </c>
      <c r="G139" s="69">
        <f>SUMIFS('Population ratios'!$E$7:$E$2010,'Population ratios'!$B$7:$B$2010,'Ratio mapping'!G$5,'Population ratios'!$C$7:$C$2010,'Ratio mapping'!$A139)/SUMIFS('Population ratios'!$E$7:$E$2010,'Population ratios'!$C$7:$C$2010,'Ratio mapping'!$A139)</f>
        <v>0</v>
      </c>
      <c r="H139" s="69">
        <f>SUMIFS('Population ratios'!$E$7:$E$2010,'Population ratios'!$B$7:$B$2010,'Ratio mapping'!H$5,'Population ratios'!$C$7:$C$2010,'Ratio mapping'!$A139)/SUMIFS('Population ratios'!$E$7:$E$2010,'Population ratios'!$C$7:$C$2010,'Ratio mapping'!$A139)</f>
        <v>0</v>
      </c>
      <c r="I139" s="69">
        <f>SUMIFS('Population ratios'!$E$7:$E$2010,'Population ratios'!$B$7:$B$2010,'Ratio mapping'!I$5,'Population ratios'!$C$7:$C$2010,'Ratio mapping'!$A139)/SUMIFS('Population ratios'!$E$7:$E$2010,'Population ratios'!$C$7:$C$2010,'Ratio mapping'!$A139)</f>
        <v>0</v>
      </c>
      <c r="J139" s="69">
        <f>SUMIFS('Population ratios'!$E$7:$E$2010,'Population ratios'!$B$7:$B$2010,'Ratio mapping'!J$5,'Population ratios'!$C$7:$C$2010,'Ratio mapping'!$A139)/SUMIFS('Population ratios'!$E$7:$E$2010,'Population ratios'!$C$7:$C$2010,'Ratio mapping'!$A139)</f>
        <v>0</v>
      </c>
      <c r="K139" s="69">
        <f>SUMIFS('Population ratios'!$E$7:$E$2010,'Population ratios'!$B$7:$B$2010,'Ratio mapping'!K$5,'Population ratios'!$C$7:$C$2010,'Ratio mapping'!$A139)/SUMIFS('Population ratios'!$E$7:$E$2010,'Population ratios'!$C$7:$C$2010,'Ratio mapping'!$A139)</f>
        <v>1</v>
      </c>
      <c r="L139" s="69">
        <f>SUMIFS('Population ratios'!$E$7:$E$2010,'Population ratios'!$B$7:$B$2010,'Ratio mapping'!L$5,'Population ratios'!$C$7:$C$2010,'Ratio mapping'!$A139)/SUMIFS('Population ratios'!$E$7:$E$2010,'Population ratios'!$C$7:$C$2010,'Ratio mapping'!$A139)</f>
        <v>0</v>
      </c>
      <c r="M139" s="69">
        <f>SUMIFS('Population ratios'!$E$7:$E$2010,'Population ratios'!$B$7:$B$2010,'Ratio mapping'!M$5,'Population ratios'!$C$7:$C$2010,'Ratio mapping'!$A139)/SUMIFS('Population ratios'!$E$7:$E$2010,'Population ratios'!$C$7:$C$2010,'Ratio mapping'!$A139)</f>
        <v>0</v>
      </c>
      <c r="N139" s="69">
        <f>SUMIFS('Population ratios'!$E$7:$E$2010,'Population ratios'!$B$7:$B$2010,'Ratio mapping'!N$5,'Population ratios'!$C$7:$C$2010,'Ratio mapping'!$A139)/SUMIFS('Population ratios'!$E$7:$E$2010,'Population ratios'!$C$7:$C$2010,'Ratio mapping'!$A139)</f>
        <v>0</v>
      </c>
      <c r="O139" s="69">
        <f>SUMIFS('Population ratios'!$E$7:$E$2010,'Population ratios'!$B$7:$B$2010,'Ratio mapping'!O$5,'Population ratios'!$C$7:$C$2010,'Ratio mapping'!$A139)/SUMIFS('Population ratios'!$E$7:$E$2010,'Population ratios'!$C$7:$C$2010,'Ratio mapping'!$A139)</f>
        <v>0</v>
      </c>
      <c r="P139" s="69">
        <f>SUMIFS('Population ratios'!$E$7:$E$2010,'Population ratios'!$B$7:$B$2010,'Ratio mapping'!P$5,'Population ratios'!$C$7:$C$2010,'Ratio mapping'!$A139)/SUMIFS('Population ratios'!$E$7:$E$2010,'Population ratios'!$C$7:$C$2010,'Ratio mapping'!$A139)</f>
        <v>0</v>
      </c>
      <c r="Q139" s="69">
        <f>SUMIFS('Population ratios'!$E$7:$E$2010,'Population ratios'!$B$7:$B$2010,'Ratio mapping'!Q$5,'Population ratios'!$C$7:$C$2010,'Ratio mapping'!$A139)/SUMIFS('Population ratios'!$E$7:$E$2010,'Population ratios'!$C$7:$C$2010,'Ratio mapping'!$A139)</f>
        <v>0</v>
      </c>
      <c r="R139" s="69">
        <f>SUMIFS('Population ratios'!$E$7:$E$2010,'Population ratios'!$B$7:$B$2010,'Ratio mapping'!R$5,'Population ratios'!$C$7:$C$2010,'Ratio mapping'!$A139)/SUMIFS('Population ratios'!$E$7:$E$2010,'Population ratios'!$C$7:$C$2010,'Ratio mapping'!$A139)</f>
        <v>0</v>
      </c>
      <c r="S139" s="69">
        <f>SUMIFS('Population ratios'!$E$7:$E$2010,'Population ratios'!$B$7:$B$2010,'Ratio mapping'!S$5,'Population ratios'!$C$7:$C$2010,'Ratio mapping'!$A139)/SUMIFS('Population ratios'!$E$7:$E$2010,'Population ratios'!$C$7:$C$2010,'Ratio mapping'!$A139)</f>
        <v>0</v>
      </c>
      <c r="T139" s="69">
        <f>SUMIFS('Population ratios'!$E$7:$E$2010,'Population ratios'!$B$7:$B$2010,'Ratio mapping'!T$5,'Population ratios'!$C$7:$C$2010,'Ratio mapping'!$A139)/SUMIFS('Population ratios'!$E$7:$E$2010,'Population ratios'!$C$7:$C$2010,'Ratio mapping'!$A139)</f>
        <v>0</v>
      </c>
      <c r="U139" s="69">
        <f>SUMIFS('Population ratios'!$E$7:$E$2010,'Population ratios'!$B$7:$B$2010,'Ratio mapping'!U$5,'Population ratios'!$C$7:$C$2010,'Ratio mapping'!$A139)/SUMIFS('Population ratios'!$E$7:$E$2010,'Population ratios'!$C$7:$C$2010,'Ratio mapping'!$A139)</f>
        <v>0</v>
      </c>
      <c r="V139" s="69">
        <f>SUMIFS('Population ratios'!$E$7:$E$2010,'Population ratios'!$B$7:$B$2010,'Ratio mapping'!V$5,'Population ratios'!$C$7:$C$2010,'Ratio mapping'!$A139)/SUMIFS('Population ratios'!$E$7:$E$2010,'Population ratios'!$C$7:$C$2010,'Ratio mapping'!$A139)</f>
        <v>0</v>
      </c>
      <c r="W139" s="69">
        <f>SUMIFS('Population ratios'!$E$7:$E$2010,'Population ratios'!$B$7:$B$2010,'Ratio mapping'!W$5,'Population ratios'!$C$7:$C$2010,'Ratio mapping'!$A139)/SUMIFS('Population ratios'!$E$7:$E$2010,'Population ratios'!$C$7:$C$2010,'Ratio mapping'!$A139)</f>
        <v>0</v>
      </c>
      <c r="X139" s="69">
        <f>SUMIFS('Population ratios'!$E$7:$E$2010,'Population ratios'!$B$7:$B$2010,'Ratio mapping'!X$5,'Population ratios'!$C$7:$C$2010,'Ratio mapping'!$A139)/SUMIFS('Population ratios'!$E$7:$E$2010,'Population ratios'!$C$7:$C$2010,'Ratio mapping'!$A139)</f>
        <v>0</v>
      </c>
      <c r="Y139" s="69">
        <f>SUMIFS('Population ratios'!$E$7:$E$2010,'Population ratios'!$B$7:$B$2010,'Ratio mapping'!Y$5,'Population ratios'!$C$7:$C$2010,'Ratio mapping'!$A139)/SUMIFS('Population ratios'!$E$7:$E$2010,'Population ratios'!$C$7:$C$2010,'Ratio mapping'!$A139)</f>
        <v>0</v>
      </c>
      <c r="Z139" s="69">
        <f>SUMIFS('Population ratios'!$E$7:$E$2010,'Population ratios'!$B$7:$B$2010,'Ratio mapping'!Z$5,'Population ratios'!$C$7:$C$2010,'Ratio mapping'!$A139)/SUMIFS('Population ratios'!$E$7:$E$2010,'Population ratios'!$C$7:$C$2010,'Ratio mapping'!$A139)</f>
        <v>0</v>
      </c>
      <c r="AA139" s="69">
        <f>SUMIFS('Population ratios'!$E$7:$E$2010,'Population ratios'!$B$7:$B$2010,'Ratio mapping'!AA$5,'Population ratios'!$C$7:$C$2010,'Ratio mapping'!$A139)/SUMIFS('Population ratios'!$E$7:$E$2010,'Population ratios'!$C$7:$C$2010,'Ratio mapping'!$A139)</f>
        <v>0</v>
      </c>
      <c r="AB139" s="69">
        <f>SUMIFS('Population ratios'!$E$7:$E$2010,'Population ratios'!$B$7:$B$2010,'Ratio mapping'!AB$5,'Population ratios'!$C$7:$C$2010,'Ratio mapping'!$A139)/SUMIFS('Population ratios'!$E$7:$E$2010,'Population ratios'!$C$7:$C$2010,'Ratio mapping'!$A139)</f>
        <v>0</v>
      </c>
      <c r="AC139" s="69">
        <f>SUMIFS('Population ratios'!$E$7:$E$2010,'Population ratios'!$B$7:$B$2010,'Ratio mapping'!AC$5,'Population ratios'!$C$7:$C$2010,'Ratio mapping'!$A139)/SUMIFS('Population ratios'!$E$7:$E$2010,'Population ratios'!$C$7:$C$2010,'Ratio mapping'!$A139)</f>
        <v>0</v>
      </c>
      <c r="AD139" s="69">
        <f>SUMIFS('Population ratios'!$E$7:$E$2010,'Population ratios'!$B$7:$B$2010,'Ratio mapping'!AD$5,'Population ratios'!$C$7:$C$2010,'Ratio mapping'!$A139)/SUMIFS('Population ratios'!$E$7:$E$2010,'Population ratios'!$C$7:$C$2010,'Ratio mapping'!$A139)</f>
        <v>0</v>
      </c>
      <c r="AE139" s="69">
        <f>SUMIFS('Population ratios'!$E$7:$E$2010,'Population ratios'!$B$7:$B$2010,'Ratio mapping'!AE$5,'Population ratios'!$C$7:$C$2010,'Ratio mapping'!$A139)/SUMIFS('Population ratios'!$E$7:$E$2010,'Population ratios'!$C$7:$C$2010,'Ratio mapping'!$A139)</f>
        <v>0</v>
      </c>
    </row>
    <row r="140" spans="1:31" x14ac:dyDescent="0.25">
      <c r="A140" s="69" t="s">
        <v>2081</v>
      </c>
      <c r="B140" s="69">
        <f>SUMIFS('Population ratios'!$E$7:$E$2010,'Population ratios'!$B$7:$B$2010,'Ratio mapping'!B$5,'Population ratios'!$C$7:$C$2010,'Ratio mapping'!$A140)/SUMIFS('Population ratios'!$E$7:$E$2010,'Population ratios'!$C$7:$C$2010,'Ratio mapping'!$A140)</f>
        <v>0</v>
      </c>
      <c r="C140" s="69">
        <f>SUMIFS('Population ratios'!$E$7:$E$2010,'Population ratios'!$B$7:$B$2010,'Ratio mapping'!C$5,'Population ratios'!$C$7:$C$2010,'Ratio mapping'!$A140)/SUMIFS('Population ratios'!$E$7:$E$2010,'Population ratios'!$C$7:$C$2010,'Ratio mapping'!$A140)</f>
        <v>0</v>
      </c>
      <c r="D140" s="69">
        <f>SUMIFS('Population ratios'!$E$7:$E$2010,'Population ratios'!$B$7:$B$2010,'Ratio mapping'!D$5,'Population ratios'!$C$7:$C$2010,'Ratio mapping'!$A140)/SUMIFS('Population ratios'!$E$7:$E$2010,'Population ratios'!$C$7:$C$2010,'Ratio mapping'!$A140)</f>
        <v>0</v>
      </c>
      <c r="E140" s="69">
        <f>SUMIFS('Population ratios'!$E$7:$E$2010,'Population ratios'!$B$7:$B$2010,'Ratio mapping'!E$5,'Population ratios'!$C$7:$C$2010,'Ratio mapping'!$A140)/SUMIFS('Population ratios'!$E$7:$E$2010,'Population ratios'!$C$7:$C$2010,'Ratio mapping'!$A140)</f>
        <v>0</v>
      </c>
      <c r="F140" s="69">
        <f>SUMIFS('Population ratios'!$E$7:$E$2010,'Population ratios'!$B$7:$B$2010,'Ratio mapping'!F$5,'Population ratios'!$C$7:$C$2010,'Ratio mapping'!$A140)/SUMIFS('Population ratios'!$E$7:$E$2010,'Population ratios'!$C$7:$C$2010,'Ratio mapping'!$A140)</f>
        <v>0</v>
      </c>
      <c r="G140" s="69">
        <f>SUMIFS('Population ratios'!$E$7:$E$2010,'Population ratios'!$B$7:$B$2010,'Ratio mapping'!G$5,'Population ratios'!$C$7:$C$2010,'Ratio mapping'!$A140)/SUMIFS('Population ratios'!$E$7:$E$2010,'Population ratios'!$C$7:$C$2010,'Ratio mapping'!$A140)</f>
        <v>0</v>
      </c>
      <c r="H140" s="69">
        <f>SUMIFS('Population ratios'!$E$7:$E$2010,'Population ratios'!$B$7:$B$2010,'Ratio mapping'!H$5,'Population ratios'!$C$7:$C$2010,'Ratio mapping'!$A140)/SUMIFS('Population ratios'!$E$7:$E$2010,'Population ratios'!$C$7:$C$2010,'Ratio mapping'!$A140)</f>
        <v>0</v>
      </c>
      <c r="I140" s="69">
        <f>SUMIFS('Population ratios'!$E$7:$E$2010,'Population ratios'!$B$7:$B$2010,'Ratio mapping'!I$5,'Population ratios'!$C$7:$C$2010,'Ratio mapping'!$A140)/SUMIFS('Population ratios'!$E$7:$E$2010,'Population ratios'!$C$7:$C$2010,'Ratio mapping'!$A140)</f>
        <v>0</v>
      </c>
      <c r="J140" s="69">
        <f>SUMIFS('Population ratios'!$E$7:$E$2010,'Population ratios'!$B$7:$B$2010,'Ratio mapping'!J$5,'Population ratios'!$C$7:$C$2010,'Ratio mapping'!$A140)/SUMIFS('Population ratios'!$E$7:$E$2010,'Population ratios'!$C$7:$C$2010,'Ratio mapping'!$A140)</f>
        <v>0</v>
      </c>
      <c r="K140" s="69">
        <f>SUMIFS('Population ratios'!$E$7:$E$2010,'Population ratios'!$B$7:$B$2010,'Ratio mapping'!K$5,'Population ratios'!$C$7:$C$2010,'Ratio mapping'!$A140)/SUMIFS('Population ratios'!$E$7:$E$2010,'Population ratios'!$C$7:$C$2010,'Ratio mapping'!$A140)</f>
        <v>0</v>
      </c>
      <c r="L140" s="69">
        <f>SUMIFS('Population ratios'!$E$7:$E$2010,'Population ratios'!$B$7:$B$2010,'Ratio mapping'!L$5,'Population ratios'!$C$7:$C$2010,'Ratio mapping'!$A140)/SUMIFS('Population ratios'!$E$7:$E$2010,'Population ratios'!$C$7:$C$2010,'Ratio mapping'!$A140)</f>
        <v>0</v>
      </c>
      <c r="M140" s="69">
        <f>SUMIFS('Population ratios'!$E$7:$E$2010,'Population ratios'!$B$7:$B$2010,'Ratio mapping'!M$5,'Population ratios'!$C$7:$C$2010,'Ratio mapping'!$A140)/SUMIFS('Population ratios'!$E$7:$E$2010,'Population ratios'!$C$7:$C$2010,'Ratio mapping'!$A140)</f>
        <v>0</v>
      </c>
      <c r="N140" s="69">
        <f>SUMIFS('Population ratios'!$E$7:$E$2010,'Population ratios'!$B$7:$B$2010,'Ratio mapping'!N$5,'Population ratios'!$C$7:$C$2010,'Ratio mapping'!$A140)/SUMIFS('Population ratios'!$E$7:$E$2010,'Population ratios'!$C$7:$C$2010,'Ratio mapping'!$A140)</f>
        <v>0</v>
      </c>
      <c r="O140" s="69">
        <f>SUMIFS('Population ratios'!$E$7:$E$2010,'Population ratios'!$B$7:$B$2010,'Ratio mapping'!O$5,'Population ratios'!$C$7:$C$2010,'Ratio mapping'!$A140)/SUMIFS('Population ratios'!$E$7:$E$2010,'Population ratios'!$C$7:$C$2010,'Ratio mapping'!$A140)</f>
        <v>0</v>
      </c>
      <c r="P140" s="69">
        <f>SUMIFS('Population ratios'!$E$7:$E$2010,'Population ratios'!$B$7:$B$2010,'Ratio mapping'!P$5,'Population ratios'!$C$7:$C$2010,'Ratio mapping'!$A140)/SUMIFS('Population ratios'!$E$7:$E$2010,'Population ratios'!$C$7:$C$2010,'Ratio mapping'!$A140)</f>
        <v>0</v>
      </c>
      <c r="Q140" s="69">
        <f>SUMIFS('Population ratios'!$E$7:$E$2010,'Population ratios'!$B$7:$B$2010,'Ratio mapping'!Q$5,'Population ratios'!$C$7:$C$2010,'Ratio mapping'!$A140)/SUMIFS('Population ratios'!$E$7:$E$2010,'Population ratios'!$C$7:$C$2010,'Ratio mapping'!$A140)</f>
        <v>0</v>
      </c>
      <c r="R140" s="69">
        <f>SUMIFS('Population ratios'!$E$7:$E$2010,'Population ratios'!$B$7:$B$2010,'Ratio mapping'!R$5,'Population ratios'!$C$7:$C$2010,'Ratio mapping'!$A140)/SUMIFS('Population ratios'!$E$7:$E$2010,'Population ratios'!$C$7:$C$2010,'Ratio mapping'!$A140)</f>
        <v>0</v>
      </c>
      <c r="S140" s="69">
        <f>SUMIFS('Population ratios'!$E$7:$E$2010,'Population ratios'!$B$7:$B$2010,'Ratio mapping'!S$5,'Population ratios'!$C$7:$C$2010,'Ratio mapping'!$A140)/SUMIFS('Population ratios'!$E$7:$E$2010,'Population ratios'!$C$7:$C$2010,'Ratio mapping'!$A140)</f>
        <v>0</v>
      </c>
      <c r="T140" s="69">
        <f>SUMIFS('Population ratios'!$E$7:$E$2010,'Population ratios'!$B$7:$B$2010,'Ratio mapping'!T$5,'Population ratios'!$C$7:$C$2010,'Ratio mapping'!$A140)/SUMIFS('Population ratios'!$E$7:$E$2010,'Population ratios'!$C$7:$C$2010,'Ratio mapping'!$A140)</f>
        <v>1</v>
      </c>
      <c r="U140" s="69">
        <f>SUMIFS('Population ratios'!$E$7:$E$2010,'Population ratios'!$B$7:$B$2010,'Ratio mapping'!U$5,'Population ratios'!$C$7:$C$2010,'Ratio mapping'!$A140)/SUMIFS('Population ratios'!$E$7:$E$2010,'Population ratios'!$C$7:$C$2010,'Ratio mapping'!$A140)</f>
        <v>0</v>
      </c>
      <c r="V140" s="69">
        <f>SUMIFS('Population ratios'!$E$7:$E$2010,'Population ratios'!$B$7:$B$2010,'Ratio mapping'!V$5,'Population ratios'!$C$7:$C$2010,'Ratio mapping'!$A140)/SUMIFS('Population ratios'!$E$7:$E$2010,'Population ratios'!$C$7:$C$2010,'Ratio mapping'!$A140)</f>
        <v>0</v>
      </c>
      <c r="W140" s="69">
        <f>SUMIFS('Population ratios'!$E$7:$E$2010,'Population ratios'!$B$7:$B$2010,'Ratio mapping'!W$5,'Population ratios'!$C$7:$C$2010,'Ratio mapping'!$A140)/SUMIFS('Population ratios'!$E$7:$E$2010,'Population ratios'!$C$7:$C$2010,'Ratio mapping'!$A140)</f>
        <v>0</v>
      </c>
      <c r="X140" s="69">
        <f>SUMIFS('Population ratios'!$E$7:$E$2010,'Population ratios'!$B$7:$B$2010,'Ratio mapping'!X$5,'Population ratios'!$C$7:$C$2010,'Ratio mapping'!$A140)/SUMIFS('Population ratios'!$E$7:$E$2010,'Population ratios'!$C$7:$C$2010,'Ratio mapping'!$A140)</f>
        <v>0</v>
      </c>
      <c r="Y140" s="69">
        <f>SUMIFS('Population ratios'!$E$7:$E$2010,'Population ratios'!$B$7:$B$2010,'Ratio mapping'!Y$5,'Population ratios'!$C$7:$C$2010,'Ratio mapping'!$A140)/SUMIFS('Population ratios'!$E$7:$E$2010,'Population ratios'!$C$7:$C$2010,'Ratio mapping'!$A140)</f>
        <v>0</v>
      </c>
      <c r="Z140" s="69">
        <f>SUMIFS('Population ratios'!$E$7:$E$2010,'Population ratios'!$B$7:$B$2010,'Ratio mapping'!Z$5,'Population ratios'!$C$7:$C$2010,'Ratio mapping'!$A140)/SUMIFS('Population ratios'!$E$7:$E$2010,'Population ratios'!$C$7:$C$2010,'Ratio mapping'!$A140)</f>
        <v>0</v>
      </c>
      <c r="AA140" s="69">
        <f>SUMIFS('Population ratios'!$E$7:$E$2010,'Population ratios'!$B$7:$B$2010,'Ratio mapping'!AA$5,'Population ratios'!$C$7:$C$2010,'Ratio mapping'!$A140)/SUMIFS('Population ratios'!$E$7:$E$2010,'Population ratios'!$C$7:$C$2010,'Ratio mapping'!$A140)</f>
        <v>0</v>
      </c>
      <c r="AB140" s="69">
        <f>SUMIFS('Population ratios'!$E$7:$E$2010,'Population ratios'!$B$7:$B$2010,'Ratio mapping'!AB$5,'Population ratios'!$C$7:$C$2010,'Ratio mapping'!$A140)/SUMIFS('Population ratios'!$E$7:$E$2010,'Population ratios'!$C$7:$C$2010,'Ratio mapping'!$A140)</f>
        <v>0</v>
      </c>
      <c r="AC140" s="69">
        <f>SUMIFS('Population ratios'!$E$7:$E$2010,'Population ratios'!$B$7:$B$2010,'Ratio mapping'!AC$5,'Population ratios'!$C$7:$C$2010,'Ratio mapping'!$A140)/SUMIFS('Population ratios'!$E$7:$E$2010,'Population ratios'!$C$7:$C$2010,'Ratio mapping'!$A140)</f>
        <v>0</v>
      </c>
      <c r="AD140" s="69">
        <f>SUMIFS('Population ratios'!$E$7:$E$2010,'Population ratios'!$B$7:$B$2010,'Ratio mapping'!AD$5,'Population ratios'!$C$7:$C$2010,'Ratio mapping'!$A140)/SUMIFS('Population ratios'!$E$7:$E$2010,'Population ratios'!$C$7:$C$2010,'Ratio mapping'!$A140)</f>
        <v>0</v>
      </c>
      <c r="AE140" s="69">
        <f>SUMIFS('Population ratios'!$E$7:$E$2010,'Population ratios'!$B$7:$B$2010,'Ratio mapping'!AE$5,'Population ratios'!$C$7:$C$2010,'Ratio mapping'!$A140)/SUMIFS('Population ratios'!$E$7:$E$2010,'Population ratios'!$C$7:$C$2010,'Ratio mapping'!$A140)</f>
        <v>0</v>
      </c>
    </row>
    <row r="141" spans="1:31" x14ac:dyDescent="0.25">
      <c r="A141" s="69" t="s">
        <v>2053</v>
      </c>
      <c r="B141" s="69">
        <f>SUMIFS('Population ratios'!$E$7:$E$2010,'Population ratios'!$B$7:$B$2010,'Ratio mapping'!B$5,'Population ratios'!$C$7:$C$2010,'Ratio mapping'!$A141)/SUMIFS('Population ratios'!$E$7:$E$2010,'Population ratios'!$C$7:$C$2010,'Ratio mapping'!$A141)</f>
        <v>0</v>
      </c>
      <c r="C141" s="69">
        <f>SUMIFS('Population ratios'!$E$7:$E$2010,'Population ratios'!$B$7:$B$2010,'Ratio mapping'!C$5,'Population ratios'!$C$7:$C$2010,'Ratio mapping'!$A141)/SUMIFS('Population ratios'!$E$7:$E$2010,'Population ratios'!$C$7:$C$2010,'Ratio mapping'!$A141)</f>
        <v>0</v>
      </c>
      <c r="D141" s="69">
        <f>SUMIFS('Population ratios'!$E$7:$E$2010,'Population ratios'!$B$7:$B$2010,'Ratio mapping'!D$5,'Population ratios'!$C$7:$C$2010,'Ratio mapping'!$A141)/SUMIFS('Population ratios'!$E$7:$E$2010,'Population ratios'!$C$7:$C$2010,'Ratio mapping'!$A141)</f>
        <v>0</v>
      </c>
      <c r="E141" s="69">
        <f>SUMIFS('Population ratios'!$E$7:$E$2010,'Population ratios'!$B$7:$B$2010,'Ratio mapping'!E$5,'Population ratios'!$C$7:$C$2010,'Ratio mapping'!$A141)/SUMIFS('Population ratios'!$E$7:$E$2010,'Population ratios'!$C$7:$C$2010,'Ratio mapping'!$A141)</f>
        <v>0</v>
      </c>
      <c r="F141" s="69">
        <f>SUMIFS('Population ratios'!$E$7:$E$2010,'Population ratios'!$B$7:$B$2010,'Ratio mapping'!F$5,'Population ratios'!$C$7:$C$2010,'Ratio mapping'!$A141)/SUMIFS('Population ratios'!$E$7:$E$2010,'Population ratios'!$C$7:$C$2010,'Ratio mapping'!$A141)</f>
        <v>0</v>
      </c>
      <c r="G141" s="69">
        <f>SUMIFS('Population ratios'!$E$7:$E$2010,'Population ratios'!$B$7:$B$2010,'Ratio mapping'!G$5,'Population ratios'!$C$7:$C$2010,'Ratio mapping'!$A141)/SUMIFS('Population ratios'!$E$7:$E$2010,'Population ratios'!$C$7:$C$2010,'Ratio mapping'!$A141)</f>
        <v>0</v>
      </c>
      <c r="H141" s="69">
        <f>SUMIFS('Population ratios'!$E$7:$E$2010,'Population ratios'!$B$7:$B$2010,'Ratio mapping'!H$5,'Population ratios'!$C$7:$C$2010,'Ratio mapping'!$A141)/SUMIFS('Population ratios'!$E$7:$E$2010,'Population ratios'!$C$7:$C$2010,'Ratio mapping'!$A141)</f>
        <v>0</v>
      </c>
      <c r="I141" s="69">
        <f>SUMIFS('Population ratios'!$E$7:$E$2010,'Population ratios'!$B$7:$B$2010,'Ratio mapping'!I$5,'Population ratios'!$C$7:$C$2010,'Ratio mapping'!$A141)/SUMIFS('Population ratios'!$E$7:$E$2010,'Population ratios'!$C$7:$C$2010,'Ratio mapping'!$A141)</f>
        <v>0</v>
      </c>
      <c r="J141" s="69">
        <f>SUMIFS('Population ratios'!$E$7:$E$2010,'Population ratios'!$B$7:$B$2010,'Ratio mapping'!J$5,'Population ratios'!$C$7:$C$2010,'Ratio mapping'!$A141)/SUMIFS('Population ratios'!$E$7:$E$2010,'Population ratios'!$C$7:$C$2010,'Ratio mapping'!$A141)</f>
        <v>0</v>
      </c>
      <c r="K141" s="69">
        <f>SUMIFS('Population ratios'!$E$7:$E$2010,'Population ratios'!$B$7:$B$2010,'Ratio mapping'!K$5,'Population ratios'!$C$7:$C$2010,'Ratio mapping'!$A141)/SUMIFS('Population ratios'!$E$7:$E$2010,'Population ratios'!$C$7:$C$2010,'Ratio mapping'!$A141)</f>
        <v>0</v>
      </c>
      <c r="L141" s="69">
        <f>SUMIFS('Population ratios'!$E$7:$E$2010,'Population ratios'!$B$7:$B$2010,'Ratio mapping'!L$5,'Population ratios'!$C$7:$C$2010,'Ratio mapping'!$A141)/SUMIFS('Population ratios'!$E$7:$E$2010,'Population ratios'!$C$7:$C$2010,'Ratio mapping'!$A141)</f>
        <v>0</v>
      </c>
      <c r="M141" s="69">
        <f>SUMIFS('Population ratios'!$E$7:$E$2010,'Population ratios'!$B$7:$B$2010,'Ratio mapping'!M$5,'Population ratios'!$C$7:$C$2010,'Ratio mapping'!$A141)/SUMIFS('Population ratios'!$E$7:$E$2010,'Population ratios'!$C$7:$C$2010,'Ratio mapping'!$A141)</f>
        <v>0</v>
      </c>
      <c r="N141" s="69">
        <f>SUMIFS('Population ratios'!$E$7:$E$2010,'Population ratios'!$B$7:$B$2010,'Ratio mapping'!N$5,'Population ratios'!$C$7:$C$2010,'Ratio mapping'!$A141)/SUMIFS('Population ratios'!$E$7:$E$2010,'Population ratios'!$C$7:$C$2010,'Ratio mapping'!$A141)</f>
        <v>0</v>
      </c>
      <c r="O141" s="69">
        <f>SUMIFS('Population ratios'!$E$7:$E$2010,'Population ratios'!$B$7:$B$2010,'Ratio mapping'!O$5,'Population ratios'!$C$7:$C$2010,'Ratio mapping'!$A141)/SUMIFS('Population ratios'!$E$7:$E$2010,'Population ratios'!$C$7:$C$2010,'Ratio mapping'!$A141)</f>
        <v>0</v>
      </c>
      <c r="P141" s="69">
        <f>SUMIFS('Population ratios'!$E$7:$E$2010,'Population ratios'!$B$7:$B$2010,'Ratio mapping'!P$5,'Population ratios'!$C$7:$C$2010,'Ratio mapping'!$A141)/SUMIFS('Population ratios'!$E$7:$E$2010,'Population ratios'!$C$7:$C$2010,'Ratio mapping'!$A141)</f>
        <v>0</v>
      </c>
      <c r="Q141" s="69">
        <f>SUMIFS('Population ratios'!$E$7:$E$2010,'Population ratios'!$B$7:$B$2010,'Ratio mapping'!Q$5,'Population ratios'!$C$7:$C$2010,'Ratio mapping'!$A141)/SUMIFS('Population ratios'!$E$7:$E$2010,'Population ratios'!$C$7:$C$2010,'Ratio mapping'!$A141)</f>
        <v>1</v>
      </c>
      <c r="R141" s="69">
        <f>SUMIFS('Population ratios'!$E$7:$E$2010,'Population ratios'!$B$7:$B$2010,'Ratio mapping'!R$5,'Population ratios'!$C$7:$C$2010,'Ratio mapping'!$A141)/SUMIFS('Population ratios'!$E$7:$E$2010,'Population ratios'!$C$7:$C$2010,'Ratio mapping'!$A141)</f>
        <v>0</v>
      </c>
      <c r="S141" s="69">
        <f>SUMIFS('Population ratios'!$E$7:$E$2010,'Population ratios'!$B$7:$B$2010,'Ratio mapping'!S$5,'Population ratios'!$C$7:$C$2010,'Ratio mapping'!$A141)/SUMIFS('Population ratios'!$E$7:$E$2010,'Population ratios'!$C$7:$C$2010,'Ratio mapping'!$A141)</f>
        <v>0</v>
      </c>
      <c r="T141" s="69">
        <f>SUMIFS('Population ratios'!$E$7:$E$2010,'Population ratios'!$B$7:$B$2010,'Ratio mapping'!T$5,'Population ratios'!$C$7:$C$2010,'Ratio mapping'!$A141)/SUMIFS('Population ratios'!$E$7:$E$2010,'Population ratios'!$C$7:$C$2010,'Ratio mapping'!$A141)</f>
        <v>0</v>
      </c>
      <c r="U141" s="69">
        <f>SUMIFS('Population ratios'!$E$7:$E$2010,'Population ratios'!$B$7:$B$2010,'Ratio mapping'!U$5,'Population ratios'!$C$7:$C$2010,'Ratio mapping'!$A141)/SUMIFS('Population ratios'!$E$7:$E$2010,'Population ratios'!$C$7:$C$2010,'Ratio mapping'!$A141)</f>
        <v>0</v>
      </c>
      <c r="V141" s="69">
        <f>SUMIFS('Population ratios'!$E$7:$E$2010,'Population ratios'!$B$7:$B$2010,'Ratio mapping'!V$5,'Population ratios'!$C$7:$C$2010,'Ratio mapping'!$A141)/SUMIFS('Population ratios'!$E$7:$E$2010,'Population ratios'!$C$7:$C$2010,'Ratio mapping'!$A141)</f>
        <v>0</v>
      </c>
      <c r="W141" s="69">
        <f>SUMIFS('Population ratios'!$E$7:$E$2010,'Population ratios'!$B$7:$B$2010,'Ratio mapping'!W$5,'Population ratios'!$C$7:$C$2010,'Ratio mapping'!$A141)/SUMIFS('Population ratios'!$E$7:$E$2010,'Population ratios'!$C$7:$C$2010,'Ratio mapping'!$A141)</f>
        <v>0</v>
      </c>
      <c r="X141" s="69">
        <f>SUMIFS('Population ratios'!$E$7:$E$2010,'Population ratios'!$B$7:$B$2010,'Ratio mapping'!X$5,'Population ratios'!$C$7:$C$2010,'Ratio mapping'!$A141)/SUMIFS('Population ratios'!$E$7:$E$2010,'Population ratios'!$C$7:$C$2010,'Ratio mapping'!$A141)</f>
        <v>0</v>
      </c>
      <c r="Y141" s="69">
        <f>SUMIFS('Population ratios'!$E$7:$E$2010,'Population ratios'!$B$7:$B$2010,'Ratio mapping'!Y$5,'Population ratios'!$C$7:$C$2010,'Ratio mapping'!$A141)/SUMIFS('Population ratios'!$E$7:$E$2010,'Population ratios'!$C$7:$C$2010,'Ratio mapping'!$A141)</f>
        <v>0</v>
      </c>
      <c r="Z141" s="69">
        <f>SUMIFS('Population ratios'!$E$7:$E$2010,'Population ratios'!$B$7:$B$2010,'Ratio mapping'!Z$5,'Population ratios'!$C$7:$C$2010,'Ratio mapping'!$A141)/SUMIFS('Population ratios'!$E$7:$E$2010,'Population ratios'!$C$7:$C$2010,'Ratio mapping'!$A141)</f>
        <v>0</v>
      </c>
      <c r="AA141" s="69">
        <f>SUMIFS('Population ratios'!$E$7:$E$2010,'Population ratios'!$B$7:$B$2010,'Ratio mapping'!AA$5,'Population ratios'!$C$7:$C$2010,'Ratio mapping'!$A141)/SUMIFS('Population ratios'!$E$7:$E$2010,'Population ratios'!$C$7:$C$2010,'Ratio mapping'!$A141)</f>
        <v>0</v>
      </c>
      <c r="AB141" s="69">
        <f>SUMIFS('Population ratios'!$E$7:$E$2010,'Population ratios'!$B$7:$B$2010,'Ratio mapping'!AB$5,'Population ratios'!$C$7:$C$2010,'Ratio mapping'!$A141)/SUMIFS('Population ratios'!$E$7:$E$2010,'Population ratios'!$C$7:$C$2010,'Ratio mapping'!$A141)</f>
        <v>0</v>
      </c>
      <c r="AC141" s="69">
        <f>SUMIFS('Population ratios'!$E$7:$E$2010,'Population ratios'!$B$7:$B$2010,'Ratio mapping'!AC$5,'Population ratios'!$C$7:$C$2010,'Ratio mapping'!$A141)/SUMIFS('Population ratios'!$E$7:$E$2010,'Population ratios'!$C$7:$C$2010,'Ratio mapping'!$A141)</f>
        <v>0</v>
      </c>
      <c r="AD141" s="69">
        <f>SUMIFS('Population ratios'!$E$7:$E$2010,'Population ratios'!$B$7:$B$2010,'Ratio mapping'!AD$5,'Population ratios'!$C$7:$C$2010,'Ratio mapping'!$A141)/SUMIFS('Population ratios'!$E$7:$E$2010,'Population ratios'!$C$7:$C$2010,'Ratio mapping'!$A141)</f>
        <v>0</v>
      </c>
      <c r="AE141" s="69">
        <f>SUMIFS('Population ratios'!$E$7:$E$2010,'Population ratios'!$B$7:$B$2010,'Ratio mapping'!AE$5,'Population ratios'!$C$7:$C$2010,'Ratio mapping'!$A141)/SUMIFS('Population ratios'!$E$7:$E$2010,'Population ratios'!$C$7:$C$2010,'Ratio mapping'!$A141)</f>
        <v>0</v>
      </c>
    </row>
    <row r="143" spans="1:31" x14ac:dyDescent="0.25">
      <c r="A143" s="15">
        <v>2028</v>
      </c>
    </row>
    <row r="144" spans="1:31" x14ac:dyDescent="0.25">
      <c r="A144" s="69" t="s">
        <v>2106</v>
      </c>
      <c r="B144" s="69">
        <f>SUMIFS('Population ratios'!$F$7:$F$2010,'Population ratios'!$B$7:$B$2010,'Ratio mapping'!B$5,'Population ratios'!$C$7:$C$2010,'Ratio mapping'!$A144)/SUMIFS('Population ratios'!$F$7:$F$2010,'Population ratios'!$C$7:$C$2010,'Ratio mapping'!$A144)</f>
        <v>0</v>
      </c>
      <c r="C144" s="69">
        <f>SUMIFS('Population ratios'!$F$7:$F$2010,'Population ratios'!$B$7:$B$2010,'Ratio mapping'!C$5,'Population ratios'!$C$7:$C$2010,'Ratio mapping'!$A144)/SUMIFS('Population ratios'!$F$7:$F$2010,'Population ratios'!$C$7:$C$2010,'Ratio mapping'!$A144)</f>
        <v>0</v>
      </c>
      <c r="D144" s="69">
        <f>SUMIFS('Population ratios'!$F$7:$F$2010,'Population ratios'!$B$7:$B$2010,'Ratio mapping'!D$5,'Population ratios'!$C$7:$C$2010,'Ratio mapping'!$A144)/SUMIFS('Population ratios'!$F$7:$F$2010,'Population ratios'!$C$7:$C$2010,'Ratio mapping'!$A144)</f>
        <v>0</v>
      </c>
      <c r="E144" s="69">
        <f>SUMIFS('Population ratios'!$F$7:$F$2010,'Population ratios'!$B$7:$B$2010,'Ratio mapping'!E$5,'Population ratios'!$C$7:$C$2010,'Ratio mapping'!$A144)/SUMIFS('Population ratios'!$F$7:$F$2010,'Population ratios'!$C$7:$C$2010,'Ratio mapping'!$A144)</f>
        <v>0</v>
      </c>
      <c r="F144" s="69">
        <f>SUMIFS('Population ratios'!$F$7:$F$2010,'Population ratios'!$B$7:$B$2010,'Ratio mapping'!F$5,'Population ratios'!$C$7:$C$2010,'Ratio mapping'!$A144)/SUMIFS('Population ratios'!$F$7:$F$2010,'Population ratios'!$C$7:$C$2010,'Ratio mapping'!$A144)</f>
        <v>0</v>
      </c>
      <c r="G144" s="69">
        <f>SUMIFS('Population ratios'!$F$7:$F$2010,'Population ratios'!$B$7:$B$2010,'Ratio mapping'!G$5,'Population ratios'!$C$7:$C$2010,'Ratio mapping'!$A144)/SUMIFS('Population ratios'!$F$7:$F$2010,'Population ratios'!$C$7:$C$2010,'Ratio mapping'!$A144)</f>
        <v>0</v>
      </c>
      <c r="H144" s="69">
        <f>SUMIFS('Population ratios'!$F$7:$F$2010,'Population ratios'!$B$7:$B$2010,'Ratio mapping'!H$5,'Population ratios'!$C$7:$C$2010,'Ratio mapping'!$A144)/SUMIFS('Population ratios'!$F$7:$F$2010,'Population ratios'!$C$7:$C$2010,'Ratio mapping'!$A144)</f>
        <v>0</v>
      </c>
      <c r="I144" s="69">
        <f>SUMIFS('Population ratios'!$F$7:$F$2010,'Population ratios'!$B$7:$B$2010,'Ratio mapping'!I$5,'Population ratios'!$C$7:$C$2010,'Ratio mapping'!$A144)/SUMIFS('Population ratios'!$F$7:$F$2010,'Population ratios'!$C$7:$C$2010,'Ratio mapping'!$A144)</f>
        <v>1</v>
      </c>
      <c r="J144" s="69">
        <f>SUMIFS('Population ratios'!$F$7:$F$2010,'Population ratios'!$B$7:$B$2010,'Ratio mapping'!J$5,'Population ratios'!$C$7:$C$2010,'Ratio mapping'!$A144)/SUMIFS('Population ratios'!$F$7:$F$2010,'Population ratios'!$C$7:$C$2010,'Ratio mapping'!$A144)</f>
        <v>0</v>
      </c>
      <c r="K144" s="69">
        <f>SUMIFS('Population ratios'!$F$7:$F$2010,'Population ratios'!$B$7:$B$2010,'Ratio mapping'!K$5,'Population ratios'!$C$7:$C$2010,'Ratio mapping'!$A144)/SUMIFS('Population ratios'!$F$7:$F$2010,'Population ratios'!$C$7:$C$2010,'Ratio mapping'!$A144)</f>
        <v>0</v>
      </c>
      <c r="L144" s="69">
        <f>SUMIFS('Population ratios'!$F$7:$F$2010,'Population ratios'!$B$7:$B$2010,'Ratio mapping'!L$5,'Population ratios'!$C$7:$C$2010,'Ratio mapping'!$A144)/SUMIFS('Population ratios'!$F$7:$F$2010,'Population ratios'!$C$7:$C$2010,'Ratio mapping'!$A144)</f>
        <v>0</v>
      </c>
      <c r="M144" s="69">
        <f>SUMIFS('Population ratios'!$F$7:$F$2010,'Population ratios'!$B$7:$B$2010,'Ratio mapping'!M$5,'Population ratios'!$C$7:$C$2010,'Ratio mapping'!$A144)/SUMIFS('Population ratios'!$F$7:$F$2010,'Population ratios'!$C$7:$C$2010,'Ratio mapping'!$A144)</f>
        <v>0</v>
      </c>
      <c r="N144" s="69">
        <f>SUMIFS('Population ratios'!$F$7:$F$2010,'Population ratios'!$B$7:$B$2010,'Ratio mapping'!N$5,'Population ratios'!$C$7:$C$2010,'Ratio mapping'!$A144)/SUMIFS('Population ratios'!$F$7:$F$2010,'Population ratios'!$C$7:$C$2010,'Ratio mapping'!$A144)</f>
        <v>0</v>
      </c>
      <c r="O144" s="69">
        <f>SUMIFS('Population ratios'!$F$7:$F$2010,'Population ratios'!$B$7:$B$2010,'Ratio mapping'!O$5,'Population ratios'!$C$7:$C$2010,'Ratio mapping'!$A144)/SUMIFS('Population ratios'!$F$7:$F$2010,'Population ratios'!$C$7:$C$2010,'Ratio mapping'!$A144)</f>
        <v>0</v>
      </c>
      <c r="P144" s="69">
        <f>SUMIFS('Population ratios'!$F$7:$F$2010,'Population ratios'!$B$7:$B$2010,'Ratio mapping'!P$5,'Population ratios'!$C$7:$C$2010,'Ratio mapping'!$A144)/SUMIFS('Population ratios'!$F$7:$F$2010,'Population ratios'!$C$7:$C$2010,'Ratio mapping'!$A144)</f>
        <v>0</v>
      </c>
      <c r="Q144" s="69">
        <f>SUMIFS('Population ratios'!$F$7:$F$2010,'Population ratios'!$B$7:$B$2010,'Ratio mapping'!Q$5,'Population ratios'!$C$7:$C$2010,'Ratio mapping'!$A144)/SUMIFS('Population ratios'!$F$7:$F$2010,'Population ratios'!$C$7:$C$2010,'Ratio mapping'!$A144)</f>
        <v>0</v>
      </c>
      <c r="R144" s="69">
        <f>SUMIFS('Population ratios'!$F$7:$F$2010,'Population ratios'!$B$7:$B$2010,'Ratio mapping'!R$5,'Population ratios'!$C$7:$C$2010,'Ratio mapping'!$A144)/SUMIFS('Population ratios'!$F$7:$F$2010,'Population ratios'!$C$7:$C$2010,'Ratio mapping'!$A144)</f>
        <v>0</v>
      </c>
      <c r="S144" s="69">
        <f>SUMIFS('Population ratios'!$F$7:$F$2010,'Population ratios'!$B$7:$B$2010,'Ratio mapping'!S$5,'Population ratios'!$C$7:$C$2010,'Ratio mapping'!$A144)/SUMIFS('Population ratios'!$F$7:$F$2010,'Population ratios'!$C$7:$C$2010,'Ratio mapping'!$A144)</f>
        <v>0</v>
      </c>
      <c r="T144" s="69">
        <f>SUMIFS('Population ratios'!$F$7:$F$2010,'Population ratios'!$B$7:$B$2010,'Ratio mapping'!T$5,'Population ratios'!$C$7:$C$2010,'Ratio mapping'!$A144)/SUMIFS('Population ratios'!$F$7:$F$2010,'Population ratios'!$C$7:$C$2010,'Ratio mapping'!$A144)</f>
        <v>0</v>
      </c>
      <c r="U144" s="69">
        <f>SUMIFS('Population ratios'!$F$7:$F$2010,'Population ratios'!$B$7:$B$2010,'Ratio mapping'!U$5,'Population ratios'!$C$7:$C$2010,'Ratio mapping'!$A144)/SUMIFS('Population ratios'!$F$7:$F$2010,'Population ratios'!$C$7:$C$2010,'Ratio mapping'!$A144)</f>
        <v>0</v>
      </c>
      <c r="V144" s="69">
        <f>SUMIFS('Population ratios'!$F$7:$F$2010,'Population ratios'!$B$7:$B$2010,'Ratio mapping'!V$5,'Population ratios'!$C$7:$C$2010,'Ratio mapping'!$A144)/SUMIFS('Population ratios'!$F$7:$F$2010,'Population ratios'!$C$7:$C$2010,'Ratio mapping'!$A144)</f>
        <v>0</v>
      </c>
      <c r="W144" s="69">
        <f>SUMIFS('Population ratios'!$F$7:$F$2010,'Population ratios'!$B$7:$B$2010,'Ratio mapping'!W$5,'Population ratios'!$C$7:$C$2010,'Ratio mapping'!$A144)/SUMIFS('Population ratios'!$F$7:$F$2010,'Population ratios'!$C$7:$C$2010,'Ratio mapping'!$A144)</f>
        <v>0</v>
      </c>
      <c r="X144" s="69">
        <f>SUMIFS('Population ratios'!$F$7:$F$2010,'Population ratios'!$B$7:$B$2010,'Ratio mapping'!X$5,'Population ratios'!$C$7:$C$2010,'Ratio mapping'!$A144)/SUMIFS('Population ratios'!$F$7:$F$2010,'Population ratios'!$C$7:$C$2010,'Ratio mapping'!$A144)</f>
        <v>0</v>
      </c>
      <c r="Y144" s="69">
        <f>SUMIFS('Population ratios'!$F$7:$F$2010,'Population ratios'!$B$7:$B$2010,'Ratio mapping'!Y$5,'Population ratios'!$C$7:$C$2010,'Ratio mapping'!$A144)/SUMIFS('Population ratios'!$F$7:$F$2010,'Population ratios'!$C$7:$C$2010,'Ratio mapping'!$A144)</f>
        <v>0</v>
      </c>
      <c r="Z144" s="69">
        <f>SUMIFS('Population ratios'!$F$7:$F$2010,'Population ratios'!$B$7:$B$2010,'Ratio mapping'!Z$5,'Population ratios'!$C$7:$C$2010,'Ratio mapping'!$A144)/SUMIFS('Population ratios'!$F$7:$F$2010,'Population ratios'!$C$7:$C$2010,'Ratio mapping'!$A144)</f>
        <v>0</v>
      </c>
      <c r="AA144" s="69">
        <f>SUMIFS('Population ratios'!$F$7:$F$2010,'Population ratios'!$B$7:$B$2010,'Ratio mapping'!AA$5,'Population ratios'!$C$7:$C$2010,'Ratio mapping'!$A144)/SUMIFS('Population ratios'!$F$7:$F$2010,'Population ratios'!$C$7:$C$2010,'Ratio mapping'!$A144)</f>
        <v>0</v>
      </c>
      <c r="AB144" s="69">
        <f>SUMIFS('Population ratios'!$F$7:$F$2010,'Population ratios'!$B$7:$B$2010,'Ratio mapping'!AB$5,'Population ratios'!$C$7:$C$2010,'Ratio mapping'!$A144)/SUMIFS('Population ratios'!$F$7:$F$2010,'Population ratios'!$C$7:$C$2010,'Ratio mapping'!$A144)</f>
        <v>0</v>
      </c>
      <c r="AC144" s="69">
        <f>SUMIFS('Population ratios'!$F$7:$F$2010,'Population ratios'!$B$7:$B$2010,'Ratio mapping'!AC$5,'Population ratios'!$C$7:$C$2010,'Ratio mapping'!$A144)/SUMIFS('Population ratios'!$F$7:$F$2010,'Population ratios'!$C$7:$C$2010,'Ratio mapping'!$A144)</f>
        <v>0</v>
      </c>
      <c r="AD144" s="69">
        <f>SUMIFS('Population ratios'!$F$7:$F$2010,'Population ratios'!$B$7:$B$2010,'Ratio mapping'!AD$5,'Population ratios'!$C$7:$C$2010,'Ratio mapping'!$A144)/SUMIFS('Population ratios'!$F$7:$F$2010,'Population ratios'!$C$7:$C$2010,'Ratio mapping'!$A144)</f>
        <v>0</v>
      </c>
      <c r="AE144" s="69">
        <f>SUMIFS('Population ratios'!$F$7:$F$2010,'Population ratios'!$B$7:$B$2010,'Ratio mapping'!AE$5,'Population ratios'!$C$7:$C$2010,'Ratio mapping'!$A144)/SUMIFS('Population ratios'!$F$7:$F$2010,'Population ratios'!$C$7:$C$2010,'Ratio mapping'!$A144)</f>
        <v>0</v>
      </c>
    </row>
    <row r="145" spans="1:31" x14ac:dyDescent="0.25">
      <c r="A145" s="69" t="s">
        <v>2055</v>
      </c>
      <c r="B145" s="69">
        <f>SUMIFS('Population ratios'!$F$7:$F$2010,'Population ratios'!$B$7:$B$2010,'Ratio mapping'!B$5,'Population ratios'!$C$7:$C$2010,'Ratio mapping'!$A145)/SUMIFS('Population ratios'!$F$7:$F$2010,'Population ratios'!$C$7:$C$2010,'Ratio mapping'!$A145)</f>
        <v>0</v>
      </c>
      <c r="C145" s="69">
        <f>SUMIFS('Population ratios'!$F$7:$F$2010,'Population ratios'!$B$7:$B$2010,'Ratio mapping'!C$5,'Population ratios'!$C$7:$C$2010,'Ratio mapping'!$A145)/SUMIFS('Population ratios'!$F$7:$F$2010,'Population ratios'!$C$7:$C$2010,'Ratio mapping'!$A145)</f>
        <v>0</v>
      </c>
      <c r="D145" s="69">
        <f>SUMIFS('Population ratios'!$F$7:$F$2010,'Population ratios'!$B$7:$B$2010,'Ratio mapping'!D$5,'Population ratios'!$C$7:$C$2010,'Ratio mapping'!$A145)/SUMIFS('Population ratios'!$F$7:$F$2010,'Population ratios'!$C$7:$C$2010,'Ratio mapping'!$A145)</f>
        <v>0</v>
      </c>
      <c r="E145" s="69">
        <f>SUMIFS('Population ratios'!$F$7:$F$2010,'Population ratios'!$B$7:$B$2010,'Ratio mapping'!E$5,'Population ratios'!$C$7:$C$2010,'Ratio mapping'!$A145)/SUMIFS('Population ratios'!$F$7:$F$2010,'Population ratios'!$C$7:$C$2010,'Ratio mapping'!$A145)</f>
        <v>0</v>
      </c>
      <c r="F145" s="69">
        <f>SUMIFS('Population ratios'!$F$7:$F$2010,'Population ratios'!$B$7:$B$2010,'Ratio mapping'!F$5,'Population ratios'!$C$7:$C$2010,'Ratio mapping'!$A145)/SUMIFS('Population ratios'!$F$7:$F$2010,'Population ratios'!$C$7:$C$2010,'Ratio mapping'!$A145)</f>
        <v>5.0864234750276356E-2</v>
      </c>
      <c r="G145" s="69">
        <f>SUMIFS('Population ratios'!$F$7:$F$2010,'Population ratios'!$B$7:$B$2010,'Ratio mapping'!G$5,'Population ratios'!$C$7:$C$2010,'Ratio mapping'!$A145)/SUMIFS('Population ratios'!$F$7:$F$2010,'Population ratios'!$C$7:$C$2010,'Ratio mapping'!$A145)</f>
        <v>0</v>
      </c>
      <c r="H145" s="69">
        <f>SUMIFS('Population ratios'!$F$7:$F$2010,'Population ratios'!$B$7:$B$2010,'Ratio mapping'!H$5,'Population ratios'!$C$7:$C$2010,'Ratio mapping'!$A145)/SUMIFS('Population ratios'!$F$7:$F$2010,'Population ratios'!$C$7:$C$2010,'Ratio mapping'!$A145)</f>
        <v>0</v>
      </c>
      <c r="I145" s="69">
        <f>SUMIFS('Population ratios'!$F$7:$F$2010,'Population ratios'!$B$7:$B$2010,'Ratio mapping'!I$5,'Population ratios'!$C$7:$C$2010,'Ratio mapping'!$A145)/SUMIFS('Population ratios'!$F$7:$F$2010,'Population ratios'!$C$7:$C$2010,'Ratio mapping'!$A145)</f>
        <v>0</v>
      </c>
      <c r="J145" s="69">
        <f>SUMIFS('Population ratios'!$F$7:$F$2010,'Population ratios'!$B$7:$B$2010,'Ratio mapping'!J$5,'Population ratios'!$C$7:$C$2010,'Ratio mapping'!$A145)/SUMIFS('Population ratios'!$F$7:$F$2010,'Population ratios'!$C$7:$C$2010,'Ratio mapping'!$A145)</f>
        <v>0</v>
      </c>
      <c r="K145" s="69">
        <f>SUMIFS('Population ratios'!$F$7:$F$2010,'Population ratios'!$B$7:$B$2010,'Ratio mapping'!K$5,'Population ratios'!$C$7:$C$2010,'Ratio mapping'!$A145)/SUMIFS('Population ratios'!$F$7:$F$2010,'Population ratios'!$C$7:$C$2010,'Ratio mapping'!$A145)</f>
        <v>0</v>
      </c>
      <c r="L145" s="69">
        <f>SUMIFS('Population ratios'!$F$7:$F$2010,'Population ratios'!$B$7:$B$2010,'Ratio mapping'!L$5,'Population ratios'!$C$7:$C$2010,'Ratio mapping'!$A145)/SUMIFS('Population ratios'!$F$7:$F$2010,'Population ratios'!$C$7:$C$2010,'Ratio mapping'!$A145)</f>
        <v>0</v>
      </c>
      <c r="M145" s="69">
        <f>SUMIFS('Population ratios'!$F$7:$F$2010,'Population ratios'!$B$7:$B$2010,'Ratio mapping'!M$5,'Population ratios'!$C$7:$C$2010,'Ratio mapping'!$A145)/SUMIFS('Population ratios'!$F$7:$F$2010,'Population ratios'!$C$7:$C$2010,'Ratio mapping'!$A145)</f>
        <v>0</v>
      </c>
      <c r="N145" s="69">
        <f>SUMIFS('Population ratios'!$F$7:$F$2010,'Population ratios'!$B$7:$B$2010,'Ratio mapping'!N$5,'Population ratios'!$C$7:$C$2010,'Ratio mapping'!$A145)/SUMIFS('Population ratios'!$F$7:$F$2010,'Population ratios'!$C$7:$C$2010,'Ratio mapping'!$A145)</f>
        <v>0</v>
      </c>
      <c r="O145" s="69">
        <f>SUMIFS('Population ratios'!$F$7:$F$2010,'Population ratios'!$B$7:$B$2010,'Ratio mapping'!O$5,'Population ratios'!$C$7:$C$2010,'Ratio mapping'!$A145)/SUMIFS('Population ratios'!$F$7:$F$2010,'Population ratios'!$C$7:$C$2010,'Ratio mapping'!$A145)</f>
        <v>0</v>
      </c>
      <c r="P145" s="69">
        <f>SUMIFS('Population ratios'!$F$7:$F$2010,'Population ratios'!$B$7:$B$2010,'Ratio mapping'!P$5,'Population ratios'!$C$7:$C$2010,'Ratio mapping'!$A145)/SUMIFS('Population ratios'!$F$7:$F$2010,'Population ratios'!$C$7:$C$2010,'Ratio mapping'!$A145)</f>
        <v>0</v>
      </c>
      <c r="Q145" s="69">
        <f>SUMIFS('Population ratios'!$F$7:$F$2010,'Population ratios'!$B$7:$B$2010,'Ratio mapping'!Q$5,'Population ratios'!$C$7:$C$2010,'Ratio mapping'!$A145)/SUMIFS('Population ratios'!$F$7:$F$2010,'Population ratios'!$C$7:$C$2010,'Ratio mapping'!$A145)</f>
        <v>0</v>
      </c>
      <c r="R145" s="69">
        <f>SUMIFS('Population ratios'!$F$7:$F$2010,'Population ratios'!$B$7:$B$2010,'Ratio mapping'!R$5,'Population ratios'!$C$7:$C$2010,'Ratio mapping'!$A145)/SUMIFS('Population ratios'!$F$7:$F$2010,'Population ratios'!$C$7:$C$2010,'Ratio mapping'!$A145)</f>
        <v>0</v>
      </c>
      <c r="S145" s="69">
        <f>SUMIFS('Population ratios'!$F$7:$F$2010,'Population ratios'!$B$7:$B$2010,'Ratio mapping'!S$5,'Population ratios'!$C$7:$C$2010,'Ratio mapping'!$A145)/SUMIFS('Population ratios'!$F$7:$F$2010,'Population ratios'!$C$7:$C$2010,'Ratio mapping'!$A145)</f>
        <v>0</v>
      </c>
      <c r="T145" s="69">
        <f>SUMIFS('Population ratios'!$F$7:$F$2010,'Population ratios'!$B$7:$B$2010,'Ratio mapping'!T$5,'Population ratios'!$C$7:$C$2010,'Ratio mapping'!$A145)/SUMIFS('Population ratios'!$F$7:$F$2010,'Population ratios'!$C$7:$C$2010,'Ratio mapping'!$A145)</f>
        <v>0</v>
      </c>
      <c r="U145" s="69">
        <f>SUMIFS('Population ratios'!$F$7:$F$2010,'Population ratios'!$B$7:$B$2010,'Ratio mapping'!U$5,'Population ratios'!$C$7:$C$2010,'Ratio mapping'!$A145)/SUMIFS('Population ratios'!$F$7:$F$2010,'Population ratios'!$C$7:$C$2010,'Ratio mapping'!$A145)</f>
        <v>0</v>
      </c>
      <c r="V145" s="69">
        <f>SUMIFS('Population ratios'!$F$7:$F$2010,'Population ratios'!$B$7:$B$2010,'Ratio mapping'!V$5,'Population ratios'!$C$7:$C$2010,'Ratio mapping'!$A145)/SUMIFS('Population ratios'!$F$7:$F$2010,'Population ratios'!$C$7:$C$2010,'Ratio mapping'!$A145)</f>
        <v>0</v>
      </c>
      <c r="W145" s="69">
        <f>SUMIFS('Population ratios'!$F$7:$F$2010,'Population ratios'!$B$7:$B$2010,'Ratio mapping'!W$5,'Population ratios'!$C$7:$C$2010,'Ratio mapping'!$A145)/SUMIFS('Population ratios'!$F$7:$F$2010,'Population ratios'!$C$7:$C$2010,'Ratio mapping'!$A145)</f>
        <v>0</v>
      </c>
      <c r="X145" s="69">
        <f>SUMIFS('Population ratios'!$F$7:$F$2010,'Population ratios'!$B$7:$B$2010,'Ratio mapping'!X$5,'Population ratios'!$C$7:$C$2010,'Ratio mapping'!$A145)/SUMIFS('Population ratios'!$F$7:$F$2010,'Population ratios'!$C$7:$C$2010,'Ratio mapping'!$A145)</f>
        <v>0</v>
      </c>
      <c r="Y145" s="69">
        <f>SUMIFS('Population ratios'!$F$7:$F$2010,'Population ratios'!$B$7:$B$2010,'Ratio mapping'!Y$5,'Population ratios'!$C$7:$C$2010,'Ratio mapping'!$A145)/SUMIFS('Population ratios'!$F$7:$F$2010,'Population ratios'!$C$7:$C$2010,'Ratio mapping'!$A145)</f>
        <v>0</v>
      </c>
      <c r="Z145" s="69">
        <f>SUMIFS('Population ratios'!$F$7:$F$2010,'Population ratios'!$B$7:$B$2010,'Ratio mapping'!Z$5,'Population ratios'!$C$7:$C$2010,'Ratio mapping'!$A145)/SUMIFS('Population ratios'!$F$7:$F$2010,'Population ratios'!$C$7:$C$2010,'Ratio mapping'!$A145)</f>
        <v>0.94907546980202995</v>
      </c>
      <c r="AA145" s="69">
        <f>SUMIFS('Population ratios'!$F$7:$F$2010,'Population ratios'!$B$7:$B$2010,'Ratio mapping'!AA$5,'Population ratios'!$C$7:$C$2010,'Ratio mapping'!$A145)/SUMIFS('Population ratios'!$F$7:$F$2010,'Population ratios'!$C$7:$C$2010,'Ratio mapping'!$A145)</f>
        <v>0</v>
      </c>
      <c r="AB145" s="69">
        <f>SUMIFS('Population ratios'!$F$7:$F$2010,'Population ratios'!$B$7:$B$2010,'Ratio mapping'!AB$5,'Population ratios'!$C$7:$C$2010,'Ratio mapping'!$A145)/SUMIFS('Population ratios'!$F$7:$F$2010,'Population ratios'!$C$7:$C$2010,'Ratio mapping'!$A145)</f>
        <v>0</v>
      </c>
      <c r="AC145" s="69">
        <f>SUMIFS('Population ratios'!$F$7:$F$2010,'Population ratios'!$B$7:$B$2010,'Ratio mapping'!AC$5,'Population ratios'!$C$7:$C$2010,'Ratio mapping'!$A145)/SUMIFS('Population ratios'!$F$7:$F$2010,'Population ratios'!$C$7:$C$2010,'Ratio mapping'!$A145)</f>
        <v>0</v>
      </c>
      <c r="AD145" s="69">
        <f>SUMIFS('Population ratios'!$F$7:$F$2010,'Population ratios'!$B$7:$B$2010,'Ratio mapping'!AD$5,'Population ratios'!$C$7:$C$2010,'Ratio mapping'!$A145)/SUMIFS('Population ratios'!$F$7:$F$2010,'Population ratios'!$C$7:$C$2010,'Ratio mapping'!$A145)</f>
        <v>0</v>
      </c>
      <c r="AE145" s="69">
        <f>SUMIFS('Population ratios'!$F$7:$F$2010,'Population ratios'!$B$7:$B$2010,'Ratio mapping'!AE$5,'Population ratios'!$C$7:$C$2010,'Ratio mapping'!$A145)/SUMIFS('Population ratios'!$F$7:$F$2010,'Population ratios'!$C$7:$C$2010,'Ratio mapping'!$A145)</f>
        <v>6.0295447693699127E-5</v>
      </c>
    </row>
    <row r="146" spans="1:31" x14ac:dyDescent="0.25">
      <c r="A146" s="69" t="s">
        <v>2099</v>
      </c>
      <c r="B146" s="69">
        <f>SUMIFS('Population ratios'!$F$7:$F$2010,'Population ratios'!$B$7:$B$2010,'Ratio mapping'!B$5,'Population ratios'!$C$7:$C$2010,'Ratio mapping'!$A146)/SUMIFS('Population ratios'!$F$7:$F$2010,'Population ratios'!$C$7:$C$2010,'Ratio mapping'!$A146)</f>
        <v>0</v>
      </c>
      <c r="C146" s="69">
        <f>SUMIFS('Population ratios'!$F$7:$F$2010,'Population ratios'!$B$7:$B$2010,'Ratio mapping'!C$5,'Population ratios'!$C$7:$C$2010,'Ratio mapping'!$A146)/SUMIFS('Population ratios'!$F$7:$F$2010,'Population ratios'!$C$7:$C$2010,'Ratio mapping'!$A146)</f>
        <v>0</v>
      </c>
      <c r="D146" s="69">
        <f>SUMIFS('Population ratios'!$F$7:$F$2010,'Population ratios'!$B$7:$B$2010,'Ratio mapping'!D$5,'Population ratios'!$C$7:$C$2010,'Ratio mapping'!$A146)/SUMIFS('Population ratios'!$F$7:$F$2010,'Population ratios'!$C$7:$C$2010,'Ratio mapping'!$A146)</f>
        <v>0.79717457114026236</v>
      </c>
      <c r="E146" s="69">
        <f>SUMIFS('Population ratios'!$F$7:$F$2010,'Population ratios'!$B$7:$B$2010,'Ratio mapping'!E$5,'Population ratios'!$C$7:$C$2010,'Ratio mapping'!$A146)/SUMIFS('Population ratios'!$F$7:$F$2010,'Population ratios'!$C$7:$C$2010,'Ratio mapping'!$A146)</f>
        <v>0</v>
      </c>
      <c r="F146" s="69">
        <f>SUMIFS('Population ratios'!$F$7:$F$2010,'Population ratios'!$B$7:$B$2010,'Ratio mapping'!F$5,'Population ratios'!$C$7:$C$2010,'Ratio mapping'!$A146)/SUMIFS('Population ratios'!$F$7:$F$2010,'Population ratios'!$C$7:$C$2010,'Ratio mapping'!$A146)</f>
        <v>0</v>
      </c>
      <c r="G146" s="69">
        <f>SUMIFS('Population ratios'!$F$7:$F$2010,'Population ratios'!$B$7:$B$2010,'Ratio mapping'!G$5,'Population ratios'!$C$7:$C$2010,'Ratio mapping'!$A146)/SUMIFS('Population ratios'!$F$7:$F$2010,'Population ratios'!$C$7:$C$2010,'Ratio mapping'!$A146)</f>
        <v>0</v>
      </c>
      <c r="H146" s="69">
        <f>SUMIFS('Population ratios'!$F$7:$F$2010,'Population ratios'!$B$7:$B$2010,'Ratio mapping'!H$5,'Population ratios'!$C$7:$C$2010,'Ratio mapping'!$A146)/SUMIFS('Population ratios'!$F$7:$F$2010,'Population ratios'!$C$7:$C$2010,'Ratio mapping'!$A146)</f>
        <v>0</v>
      </c>
      <c r="I146" s="69">
        <f>SUMIFS('Population ratios'!$F$7:$F$2010,'Population ratios'!$B$7:$B$2010,'Ratio mapping'!I$5,'Population ratios'!$C$7:$C$2010,'Ratio mapping'!$A146)/SUMIFS('Population ratios'!$F$7:$F$2010,'Population ratios'!$C$7:$C$2010,'Ratio mapping'!$A146)</f>
        <v>0</v>
      </c>
      <c r="J146" s="69">
        <f>SUMIFS('Population ratios'!$F$7:$F$2010,'Population ratios'!$B$7:$B$2010,'Ratio mapping'!J$5,'Population ratios'!$C$7:$C$2010,'Ratio mapping'!$A146)/SUMIFS('Population ratios'!$F$7:$F$2010,'Population ratios'!$C$7:$C$2010,'Ratio mapping'!$A146)</f>
        <v>0</v>
      </c>
      <c r="K146" s="69">
        <f>SUMIFS('Population ratios'!$F$7:$F$2010,'Population ratios'!$B$7:$B$2010,'Ratio mapping'!K$5,'Population ratios'!$C$7:$C$2010,'Ratio mapping'!$A146)/SUMIFS('Population ratios'!$F$7:$F$2010,'Population ratios'!$C$7:$C$2010,'Ratio mapping'!$A146)</f>
        <v>0</v>
      </c>
      <c r="L146" s="69">
        <f>SUMIFS('Population ratios'!$F$7:$F$2010,'Population ratios'!$B$7:$B$2010,'Ratio mapping'!L$5,'Population ratios'!$C$7:$C$2010,'Ratio mapping'!$A146)/SUMIFS('Population ratios'!$F$7:$F$2010,'Population ratios'!$C$7:$C$2010,'Ratio mapping'!$A146)</f>
        <v>0</v>
      </c>
      <c r="M146" s="69">
        <f>SUMIFS('Population ratios'!$F$7:$F$2010,'Population ratios'!$B$7:$B$2010,'Ratio mapping'!M$5,'Population ratios'!$C$7:$C$2010,'Ratio mapping'!$A146)/SUMIFS('Population ratios'!$F$7:$F$2010,'Population ratios'!$C$7:$C$2010,'Ratio mapping'!$A146)</f>
        <v>0</v>
      </c>
      <c r="N146" s="69">
        <f>SUMIFS('Population ratios'!$F$7:$F$2010,'Population ratios'!$B$7:$B$2010,'Ratio mapping'!N$5,'Population ratios'!$C$7:$C$2010,'Ratio mapping'!$A146)/SUMIFS('Population ratios'!$F$7:$F$2010,'Population ratios'!$C$7:$C$2010,'Ratio mapping'!$A146)</f>
        <v>0</v>
      </c>
      <c r="O146" s="69">
        <f>SUMIFS('Population ratios'!$F$7:$F$2010,'Population ratios'!$B$7:$B$2010,'Ratio mapping'!O$5,'Population ratios'!$C$7:$C$2010,'Ratio mapping'!$A146)/SUMIFS('Population ratios'!$F$7:$F$2010,'Population ratios'!$C$7:$C$2010,'Ratio mapping'!$A146)</f>
        <v>1.8163471241170535E-2</v>
      </c>
      <c r="P146" s="69">
        <f>SUMIFS('Population ratios'!$F$7:$F$2010,'Population ratios'!$B$7:$B$2010,'Ratio mapping'!P$5,'Population ratios'!$C$7:$C$2010,'Ratio mapping'!$A146)/SUMIFS('Population ratios'!$F$7:$F$2010,'Population ratios'!$C$7:$C$2010,'Ratio mapping'!$A146)</f>
        <v>0</v>
      </c>
      <c r="Q146" s="69">
        <f>SUMIFS('Population ratios'!$F$7:$F$2010,'Population ratios'!$B$7:$B$2010,'Ratio mapping'!Q$5,'Population ratios'!$C$7:$C$2010,'Ratio mapping'!$A146)/SUMIFS('Population ratios'!$F$7:$F$2010,'Population ratios'!$C$7:$C$2010,'Ratio mapping'!$A146)</f>
        <v>0</v>
      </c>
      <c r="R146" s="69">
        <f>SUMIFS('Population ratios'!$F$7:$F$2010,'Population ratios'!$B$7:$B$2010,'Ratio mapping'!R$5,'Population ratios'!$C$7:$C$2010,'Ratio mapping'!$A146)/SUMIFS('Population ratios'!$F$7:$F$2010,'Population ratios'!$C$7:$C$2010,'Ratio mapping'!$A146)</f>
        <v>0</v>
      </c>
      <c r="S146" s="69">
        <f>SUMIFS('Population ratios'!$F$7:$F$2010,'Population ratios'!$B$7:$B$2010,'Ratio mapping'!S$5,'Population ratios'!$C$7:$C$2010,'Ratio mapping'!$A146)/SUMIFS('Population ratios'!$F$7:$F$2010,'Population ratios'!$C$7:$C$2010,'Ratio mapping'!$A146)</f>
        <v>0</v>
      </c>
      <c r="T146" s="69">
        <f>SUMIFS('Population ratios'!$F$7:$F$2010,'Population ratios'!$B$7:$B$2010,'Ratio mapping'!T$5,'Population ratios'!$C$7:$C$2010,'Ratio mapping'!$A146)/SUMIFS('Population ratios'!$F$7:$F$2010,'Population ratios'!$C$7:$C$2010,'Ratio mapping'!$A146)</f>
        <v>0</v>
      </c>
      <c r="U146" s="69">
        <f>SUMIFS('Population ratios'!$F$7:$F$2010,'Population ratios'!$B$7:$B$2010,'Ratio mapping'!U$5,'Population ratios'!$C$7:$C$2010,'Ratio mapping'!$A146)/SUMIFS('Population ratios'!$F$7:$F$2010,'Population ratios'!$C$7:$C$2010,'Ratio mapping'!$A146)</f>
        <v>0</v>
      </c>
      <c r="V146" s="69">
        <f>SUMIFS('Population ratios'!$F$7:$F$2010,'Population ratios'!$B$7:$B$2010,'Ratio mapping'!V$5,'Population ratios'!$C$7:$C$2010,'Ratio mapping'!$A146)/SUMIFS('Population ratios'!$F$7:$F$2010,'Population ratios'!$C$7:$C$2010,'Ratio mapping'!$A146)</f>
        <v>0</v>
      </c>
      <c r="W146" s="69">
        <f>SUMIFS('Population ratios'!$F$7:$F$2010,'Population ratios'!$B$7:$B$2010,'Ratio mapping'!W$5,'Population ratios'!$C$7:$C$2010,'Ratio mapping'!$A146)/SUMIFS('Population ratios'!$F$7:$F$2010,'Population ratios'!$C$7:$C$2010,'Ratio mapping'!$A146)</f>
        <v>0</v>
      </c>
      <c r="X146" s="69">
        <f>SUMIFS('Population ratios'!$F$7:$F$2010,'Population ratios'!$B$7:$B$2010,'Ratio mapping'!X$5,'Population ratios'!$C$7:$C$2010,'Ratio mapping'!$A146)/SUMIFS('Population ratios'!$F$7:$F$2010,'Population ratios'!$C$7:$C$2010,'Ratio mapping'!$A146)</f>
        <v>0</v>
      </c>
      <c r="Y146" s="69">
        <f>SUMIFS('Population ratios'!$F$7:$F$2010,'Population ratios'!$B$7:$B$2010,'Ratio mapping'!Y$5,'Population ratios'!$C$7:$C$2010,'Ratio mapping'!$A146)/SUMIFS('Population ratios'!$F$7:$F$2010,'Population ratios'!$C$7:$C$2010,'Ratio mapping'!$A146)</f>
        <v>0</v>
      </c>
      <c r="Z146" s="69">
        <f>SUMIFS('Population ratios'!$F$7:$F$2010,'Population ratios'!$B$7:$B$2010,'Ratio mapping'!Z$5,'Population ratios'!$C$7:$C$2010,'Ratio mapping'!$A146)/SUMIFS('Population ratios'!$F$7:$F$2010,'Population ratios'!$C$7:$C$2010,'Ratio mapping'!$A146)</f>
        <v>0</v>
      </c>
      <c r="AA146" s="69">
        <f>SUMIFS('Population ratios'!$F$7:$F$2010,'Population ratios'!$B$7:$B$2010,'Ratio mapping'!AA$5,'Population ratios'!$C$7:$C$2010,'Ratio mapping'!$A146)/SUMIFS('Population ratios'!$F$7:$F$2010,'Population ratios'!$C$7:$C$2010,'Ratio mapping'!$A146)</f>
        <v>0</v>
      </c>
      <c r="AB146" s="69">
        <f>SUMIFS('Population ratios'!$F$7:$F$2010,'Population ratios'!$B$7:$B$2010,'Ratio mapping'!AB$5,'Population ratios'!$C$7:$C$2010,'Ratio mapping'!$A146)/SUMIFS('Population ratios'!$F$7:$F$2010,'Population ratios'!$C$7:$C$2010,'Ratio mapping'!$A146)</f>
        <v>0</v>
      </c>
      <c r="AC146" s="69">
        <f>SUMIFS('Population ratios'!$F$7:$F$2010,'Population ratios'!$B$7:$B$2010,'Ratio mapping'!AC$5,'Population ratios'!$C$7:$C$2010,'Ratio mapping'!$A146)/SUMIFS('Population ratios'!$F$7:$F$2010,'Population ratios'!$C$7:$C$2010,'Ratio mapping'!$A146)</f>
        <v>0</v>
      </c>
      <c r="AD146" s="69">
        <f>SUMIFS('Population ratios'!$F$7:$F$2010,'Population ratios'!$B$7:$B$2010,'Ratio mapping'!AD$5,'Population ratios'!$C$7:$C$2010,'Ratio mapping'!$A146)/SUMIFS('Population ratios'!$F$7:$F$2010,'Population ratios'!$C$7:$C$2010,'Ratio mapping'!$A146)</f>
        <v>0.1846619576185671</v>
      </c>
      <c r="AE146" s="69">
        <f>SUMIFS('Population ratios'!$F$7:$F$2010,'Population ratios'!$B$7:$B$2010,'Ratio mapping'!AE$5,'Population ratios'!$C$7:$C$2010,'Ratio mapping'!$A146)/SUMIFS('Population ratios'!$F$7:$F$2010,'Population ratios'!$C$7:$C$2010,'Ratio mapping'!$A146)</f>
        <v>0</v>
      </c>
    </row>
    <row r="147" spans="1:31" x14ac:dyDescent="0.25">
      <c r="A147" s="69" t="s">
        <v>2093</v>
      </c>
      <c r="B147" s="69">
        <f>SUMIFS('Population ratios'!$F$7:$F$2010,'Population ratios'!$B$7:$B$2010,'Ratio mapping'!B$5,'Population ratios'!$C$7:$C$2010,'Ratio mapping'!$A147)/SUMIFS('Population ratios'!$F$7:$F$2010,'Population ratios'!$C$7:$C$2010,'Ratio mapping'!$A147)</f>
        <v>0</v>
      </c>
      <c r="C147" s="69">
        <f>SUMIFS('Population ratios'!$F$7:$F$2010,'Population ratios'!$B$7:$B$2010,'Ratio mapping'!C$5,'Population ratios'!$C$7:$C$2010,'Ratio mapping'!$A147)/SUMIFS('Population ratios'!$F$7:$F$2010,'Population ratios'!$C$7:$C$2010,'Ratio mapping'!$A147)</f>
        <v>0</v>
      </c>
      <c r="D147" s="69">
        <f>SUMIFS('Population ratios'!$F$7:$F$2010,'Population ratios'!$B$7:$B$2010,'Ratio mapping'!D$5,'Population ratios'!$C$7:$C$2010,'Ratio mapping'!$A147)/SUMIFS('Population ratios'!$F$7:$F$2010,'Population ratios'!$C$7:$C$2010,'Ratio mapping'!$A147)</f>
        <v>0</v>
      </c>
      <c r="E147" s="69">
        <f>SUMIFS('Population ratios'!$F$7:$F$2010,'Population ratios'!$B$7:$B$2010,'Ratio mapping'!E$5,'Population ratios'!$C$7:$C$2010,'Ratio mapping'!$A147)/SUMIFS('Population ratios'!$F$7:$F$2010,'Population ratios'!$C$7:$C$2010,'Ratio mapping'!$A147)</f>
        <v>0</v>
      </c>
      <c r="F147" s="69">
        <f>SUMIFS('Population ratios'!$F$7:$F$2010,'Population ratios'!$B$7:$B$2010,'Ratio mapping'!F$5,'Population ratios'!$C$7:$C$2010,'Ratio mapping'!$A147)/SUMIFS('Population ratios'!$F$7:$F$2010,'Population ratios'!$C$7:$C$2010,'Ratio mapping'!$A147)</f>
        <v>0</v>
      </c>
      <c r="G147" s="69">
        <f>SUMIFS('Population ratios'!$F$7:$F$2010,'Population ratios'!$B$7:$B$2010,'Ratio mapping'!G$5,'Population ratios'!$C$7:$C$2010,'Ratio mapping'!$A147)/SUMIFS('Population ratios'!$F$7:$F$2010,'Population ratios'!$C$7:$C$2010,'Ratio mapping'!$A147)</f>
        <v>0</v>
      </c>
      <c r="H147" s="69">
        <f>SUMIFS('Population ratios'!$F$7:$F$2010,'Population ratios'!$B$7:$B$2010,'Ratio mapping'!H$5,'Population ratios'!$C$7:$C$2010,'Ratio mapping'!$A147)/SUMIFS('Population ratios'!$F$7:$F$2010,'Population ratios'!$C$7:$C$2010,'Ratio mapping'!$A147)</f>
        <v>0</v>
      </c>
      <c r="I147" s="69">
        <f>SUMIFS('Population ratios'!$F$7:$F$2010,'Population ratios'!$B$7:$B$2010,'Ratio mapping'!I$5,'Population ratios'!$C$7:$C$2010,'Ratio mapping'!$A147)/SUMIFS('Population ratios'!$F$7:$F$2010,'Population ratios'!$C$7:$C$2010,'Ratio mapping'!$A147)</f>
        <v>0</v>
      </c>
      <c r="J147" s="69">
        <f>SUMIFS('Population ratios'!$F$7:$F$2010,'Population ratios'!$B$7:$B$2010,'Ratio mapping'!J$5,'Population ratios'!$C$7:$C$2010,'Ratio mapping'!$A147)/SUMIFS('Population ratios'!$F$7:$F$2010,'Population ratios'!$C$7:$C$2010,'Ratio mapping'!$A147)</f>
        <v>0</v>
      </c>
      <c r="K147" s="69">
        <f>SUMIFS('Population ratios'!$F$7:$F$2010,'Population ratios'!$B$7:$B$2010,'Ratio mapping'!K$5,'Population ratios'!$C$7:$C$2010,'Ratio mapping'!$A147)/SUMIFS('Population ratios'!$F$7:$F$2010,'Population ratios'!$C$7:$C$2010,'Ratio mapping'!$A147)</f>
        <v>0</v>
      </c>
      <c r="L147" s="69">
        <f>SUMIFS('Population ratios'!$F$7:$F$2010,'Population ratios'!$B$7:$B$2010,'Ratio mapping'!L$5,'Population ratios'!$C$7:$C$2010,'Ratio mapping'!$A147)/SUMIFS('Population ratios'!$F$7:$F$2010,'Population ratios'!$C$7:$C$2010,'Ratio mapping'!$A147)</f>
        <v>0</v>
      </c>
      <c r="M147" s="69">
        <f>SUMIFS('Population ratios'!$F$7:$F$2010,'Population ratios'!$B$7:$B$2010,'Ratio mapping'!M$5,'Population ratios'!$C$7:$C$2010,'Ratio mapping'!$A147)/SUMIFS('Population ratios'!$F$7:$F$2010,'Population ratios'!$C$7:$C$2010,'Ratio mapping'!$A147)</f>
        <v>0</v>
      </c>
      <c r="N147" s="69">
        <f>SUMIFS('Population ratios'!$F$7:$F$2010,'Population ratios'!$B$7:$B$2010,'Ratio mapping'!N$5,'Population ratios'!$C$7:$C$2010,'Ratio mapping'!$A147)/SUMIFS('Population ratios'!$F$7:$F$2010,'Population ratios'!$C$7:$C$2010,'Ratio mapping'!$A147)</f>
        <v>0</v>
      </c>
      <c r="O147" s="69">
        <f>SUMIFS('Population ratios'!$F$7:$F$2010,'Population ratios'!$B$7:$B$2010,'Ratio mapping'!O$5,'Population ratios'!$C$7:$C$2010,'Ratio mapping'!$A147)/SUMIFS('Population ratios'!$F$7:$F$2010,'Population ratios'!$C$7:$C$2010,'Ratio mapping'!$A147)</f>
        <v>0</v>
      </c>
      <c r="P147" s="69">
        <f>SUMIFS('Population ratios'!$F$7:$F$2010,'Population ratios'!$B$7:$B$2010,'Ratio mapping'!P$5,'Population ratios'!$C$7:$C$2010,'Ratio mapping'!$A147)/SUMIFS('Population ratios'!$F$7:$F$2010,'Population ratios'!$C$7:$C$2010,'Ratio mapping'!$A147)</f>
        <v>0</v>
      </c>
      <c r="Q147" s="69">
        <f>SUMIFS('Population ratios'!$F$7:$F$2010,'Population ratios'!$B$7:$B$2010,'Ratio mapping'!Q$5,'Population ratios'!$C$7:$C$2010,'Ratio mapping'!$A147)/SUMIFS('Population ratios'!$F$7:$F$2010,'Population ratios'!$C$7:$C$2010,'Ratio mapping'!$A147)</f>
        <v>0</v>
      </c>
      <c r="R147" s="69">
        <f>SUMIFS('Population ratios'!$F$7:$F$2010,'Population ratios'!$B$7:$B$2010,'Ratio mapping'!R$5,'Population ratios'!$C$7:$C$2010,'Ratio mapping'!$A147)/SUMIFS('Population ratios'!$F$7:$F$2010,'Population ratios'!$C$7:$C$2010,'Ratio mapping'!$A147)</f>
        <v>0</v>
      </c>
      <c r="S147" s="69">
        <f>SUMIFS('Population ratios'!$F$7:$F$2010,'Population ratios'!$B$7:$B$2010,'Ratio mapping'!S$5,'Population ratios'!$C$7:$C$2010,'Ratio mapping'!$A147)/SUMIFS('Population ratios'!$F$7:$F$2010,'Population ratios'!$C$7:$C$2010,'Ratio mapping'!$A147)</f>
        <v>0</v>
      </c>
      <c r="T147" s="69">
        <f>SUMIFS('Population ratios'!$F$7:$F$2010,'Population ratios'!$B$7:$B$2010,'Ratio mapping'!T$5,'Population ratios'!$C$7:$C$2010,'Ratio mapping'!$A147)/SUMIFS('Population ratios'!$F$7:$F$2010,'Population ratios'!$C$7:$C$2010,'Ratio mapping'!$A147)</f>
        <v>1</v>
      </c>
      <c r="U147" s="69">
        <f>SUMIFS('Population ratios'!$F$7:$F$2010,'Population ratios'!$B$7:$B$2010,'Ratio mapping'!U$5,'Population ratios'!$C$7:$C$2010,'Ratio mapping'!$A147)/SUMIFS('Population ratios'!$F$7:$F$2010,'Population ratios'!$C$7:$C$2010,'Ratio mapping'!$A147)</f>
        <v>0</v>
      </c>
      <c r="V147" s="69">
        <f>SUMIFS('Population ratios'!$F$7:$F$2010,'Population ratios'!$B$7:$B$2010,'Ratio mapping'!V$5,'Population ratios'!$C$7:$C$2010,'Ratio mapping'!$A147)/SUMIFS('Population ratios'!$F$7:$F$2010,'Population ratios'!$C$7:$C$2010,'Ratio mapping'!$A147)</f>
        <v>0</v>
      </c>
      <c r="W147" s="69">
        <f>SUMIFS('Population ratios'!$F$7:$F$2010,'Population ratios'!$B$7:$B$2010,'Ratio mapping'!W$5,'Population ratios'!$C$7:$C$2010,'Ratio mapping'!$A147)/SUMIFS('Population ratios'!$F$7:$F$2010,'Population ratios'!$C$7:$C$2010,'Ratio mapping'!$A147)</f>
        <v>0</v>
      </c>
      <c r="X147" s="69">
        <f>SUMIFS('Population ratios'!$F$7:$F$2010,'Population ratios'!$B$7:$B$2010,'Ratio mapping'!X$5,'Population ratios'!$C$7:$C$2010,'Ratio mapping'!$A147)/SUMIFS('Population ratios'!$F$7:$F$2010,'Population ratios'!$C$7:$C$2010,'Ratio mapping'!$A147)</f>
        <v>0</v>
      </c>
      <c r="Y147" s="69">
        <f>SUMIFS('Population ratios'!$F$7:$F$2010,'Population ratios'!$B$7:$B$2010,'Ratio mapping'!Y$5,'Population ratios'!$C$7:$C$2010,'Ratio mapping'!$A147)/SUMIFS('Population ratios'!$F$7:$F$2010,'Population ratios'!$C$7:$C$2010,'Ratio mapping'!$A147)</f>
        <v>0</v>
      </c>
      <c r="Z147" s="69">
        <f>SUMIFS('Population ratios'!$F$7:$F$2010,'Population ratios'!$B$7:$B$2010,'Ratio mapping'!Z$5,'Population ratios'!$C$7:$C$2010,'Ratio mapping'!$A147)/SUMIFS('Population ratios'!$F$7:$F$2010,'Population ratios'!$C$7:$C$2010,'Ratio mapping'!$A147)</f>
        <v>0</v>
      </c>
      <c r="AA147" s="69">
        <f>SUMIFS('Population ratios'!$F$7:$F$2010,'Population ratios'!$B$7:$B$2010,'Ratio mapping'!AA$5,'Population ratios'!$C$7:$C$2010,'Ratio mapping'!$A147)/SUMIFS('Population ratios'!$F$7:$F$2010,'Population ratios'!$C$7:$C$2010,'Ratio mapping'!$A147)</f>
        <v>0</v>
      </c>
      <c r="AB147" s="69">
        <f>SUMIFS('Population ratios'!$F$7:$F$2010,'Population ratios'!$B$7:$B$2010,'Ratio mapping'!AB$5,'Population ratios'!$C$7:$C$2010,'Ratio mapping'!$A147)/SUMIFS('Population ratios'!$F$7:$F$2010,'Population ratios'!$C$7:$C$2010,'Ratio mapping'!$A147)</f>
        <v>0</v>
      </c>
      <c r="AC147" s="69">
        <f>SUMIFS('Population ratios'!$F$7:$F$2010,'Population ratios'!$B$7:$B$2010,'Ratio mapping'!AC$5,'Population ratios'!$C$7:$C$2010,'Ratio mapping'!$A147)/SUMIFS('Population ratios'!$F$7:$F$2010,'Population ratios'!$C$7:$C$2010,'Ratio mapping'!$A147)</f>
        <v>0</v>
      </c>
      <c r="AD147" s="69">
        <f>SUMIFS('Population ratios'!$F$7:$F$2010,'Population ratios'!$B$7:$B$2010,'Ratio mapping'!AD$5,'Population ratios'!$C$7:$C$2010,'Ratio mapping'!$A147)/SUMIFS('Population ratios'!$F$7:$F$2010,'Population ratios'!$C$7:$C$2010,'Ratio mapping'!$A147)</f>
        <v>0</v>
      </c>
      <c r="AE147" s="69">
        <f>SUMIFS('Population ratios'!$F$7:$F$2010,'Population ratios'!$B$7:$B$2010,'Ratio mapping'!AE$5,'Population ratios'!$C$7:$C$2010,'Ratio mapping'!$A147)/SUMIFS('Population ratios'!$F$7:$F$2010,'Population ratios'!$C$7:$C$2010,'Ratio mapping'!$A147)</f>
        <v>0</v>
      </c>
    </row>
    <row r="148" spans="1:31" x14ac:dyDescent="0.25">
      <c r="A148" s="69" t="s">
        <v>2076</v>
      </c>
      <c r="B148" s="69">
        <f>SUMIFS('Population ratios'!$F$7:$F$2010,'Population ratios'!$B$7:$B$2010,'Ratio mapping'!B$5,'Population ratios'!$C$7:$C$2010,'Ratio mapping'!$A148)/SUMIFS('Population ratios'!$F$7:$F$2010,'Population ratios'!$C$7:$C$2010,'Ratio mapping'!$A148)</f>
        <v>0</v>
      </c>
      <c r="C148" s="69">
        <f>SUMIFS('Population ratios'!$F$7:$F$2010,'Population ratios'!$B$7:$B$2010,'Ratio mapping'!C$5,'Population ratios'!$C$7:$C$2010,'Ratio mapping'!$A148)/SUMIFS('Population ratios'!$F$7:$F$2010,'Population ratios'!$C$7:$C$2010,'Ratio mapping'!$A148)</f>
        <v>0</v>
      </c>
      <c r="D148" s="69">
        <f>SUMIFS('Population ratios'!$F$7:$F$2010,'Population ratios'!$B$7:$B$2010,'Ratio mapping'!D$5,'Population ratios'!$C$7:$C$2010,'Ratio mapping'!$A148)/SUMIFS('Population ratios'!$F$7:$F$2010,'Population ratios'!$C$7:$C$2010,'Ratio mapping'!$A148)</f>
        <v>0</v>
      </c>
      <c r="E148" s="69">
        <f>SUMIFS('Population ratios'!$F$7:$F$2010,'Population ratios'!$B$7:$B$2010,'Ratio mapping'!E$5,'Population ratios'!$C$7:$C$2010,'Ratio mapping'!$A148)/SUMIFS('Population ratios'!$F$7:$F$2010,'Population ratios'!$C$7:$C$2010,'Ratio mapping'!$A148)</f>
        <v>1</v>
      </c>
      <c r="F148" s="69">
        <f>SUMIFS('Population ratios'!$F$7:$F$2010,'Population ratios'!$B$7:$B$2010,'Ratio mapping'!F$5,'Population ratios'!$C$7:$C$2010,'Ratio mapping'!$A148)/SUMIFS('Population ratios'!$F$7:$F$2010,'Population ratios'!$C$7:$C$2010,'Ratio mapping'!$A148)</f>
        <v>0</v>
      </c>
      <c r="G148" s="69">
        <f>SUMIFS('Population ratios'!$F$7:$F$2010,'Population ratios'!$B$7:$B$2010,'Ratio mapping'!G$5,'Population ratios'!$C$7:$C$2010,'Ratio mapping'!$A148)/SUMIFS('Population ratios'!$F$7:$F$2010,'Population ratios'!$C$7:$C$2010,'Ratio mapping'!$A148)</f>
        <v>0</v>
      </c>
      <c r="H148" s="69">
        <f>SUMIFS('Population ratios'!$F$7:$F$2010,'Population ratios'!$B$7:$B$2010,'Ratio mapping'!H$5,'Population ratios'!$C$7:$C$2010,'Ratio mapping'!$A148)/SUMIFS('Population ratios'!$F$7:$F$2010,'Population ratios'!$C$7:$C$2010,'Ratio mapping'!$A148)</f>
        <v>0</v>
      </c>
      <c r="I148" s="69">
        <f>SUMIFS('Population ratios'!$F$7:$F$2010,'Population ratios'!$B$7:$B$2010,'Ratio mapping'!I$5,'Population ratios'!$C$7:$C$2010,'Ratio mapping'!$A148)/SUMIFS('Population ratios'!$F$7:$F$2010,'Population ratios'!$C$7:$C$2010,'Ratio mapping'!$A148)</f>
        <v>0</v>
      </c>
      <c r="J148" s="69">
        <f>SUMIFS('Population ratios'!$F$7:$F$2010,'Population ratios'!$B$7:$B$2010,'Ratio mapping'!J$5,'Population ratios'!$C$7:$C$2010,'Ratio mapping'!$A148)/SUMIFS('Population ratios'!$F$7:$F$2010,'Population ratios'!$C$7:$C$2010,'Ratio mapping'!$A148)</f>
        <v>0</v>
      </c>
      <c r="K148" s="69">
        <f>SUMIFS('Population ratios'!$F$7:$F$2010,'Population ratios'!$B$7:$B$2010,'Ratio mapping'!K$5,'Population ratios'!$C$7:$C$2010,'Ratio mapping'!$A148)/SUMIFS('Population ratios'!$F$7:$F$2010,'Population ratios'!$C$7:$C$2010,'Ratio mapping'!$A148)</f>
        <v>0</v>
      </c>
      <c r="L148" s="69">
        <f>SUMIFS('Population ratios'!$F$7:$F$2010,'Population ratios'!$B$7:$B$2010,'Ratio mapping'!L$5,'Population ratios'!$C$7:$C$2010,'Ratio mapping'!$A148)/SUMIFS('Population ratios'!$F$7:$F$2010,'Population ratios'!$C$7:$C$2010,'Ratio mapping'!$A148)</f>
        <v>0</v>
      </c>
      <c r="M148" s="69">
        <f>SUMIFS('Population ratios'!$F$7:$F$2010,'Population ratios'!$B$7:$B$2010,'Ratio mapping'!M$5,'Population ratios'!$C$7:$C$2010,'Ratio mapping'!$A148)/SUMIFS('Population ratios'!$F$7:$F$2010,'Population ratios'!$C$7:$C$2010,'Ratio mapping'!$A148)</f>
        <v>0</v>
      </c>
      <c r="N148" s="69">
        <f>SUMIFS('Population ratios'!$F$7:$F$2010,'Population ratios'!$B$7:$B$2010,'Ratio mapping'!N$5,'Population ratios'!$C$7:$C$2010,'Ratio mapping'!$A148)/SUMIFS('Population ratios'!$F$7:$F$2010,'Population ratios'!$C$7:$C$2010,'Ratio mapping'!$A148)</f>
        <v>0</v>
      </c>
      <c r="O148" s="69">
        <f>SUMIFS('Population ratios'!$F$7:$F$2010,'Population ratios'!$B$7:$B$2010,'Ratio mapping'!O$5,'Population ratios'!$C$7:$C$2010,'Ratio mapping'!$A148)/SUMIFS('Population ratios'!$F$7:$F$2010,'Population ratios'!$C$7:$C$2010,'Ratio mapping'!$A148)</f>
        <v>0</v>
      </c>
      <c r="P148" s="69">
        <f>SUMIFS('Population ratios'!$F$7:$F$2010,'Population ratios'!$B$7:$B$2010,'Ratio mapping'!P$5,'Population ratios'!$C$7:$C$2010,'Ratio mapping'!$A148)/SUMIFS('Population ratios'!$F$7:$F$2010,'Population ratios'!$C$7:$C$2010,'Ratio mapping'!$A148)</f>
        <v>0</v>
      </c>
      <c r="Q148" s="69">
        <f>SUMIFS('Population ratios'!$F$7:$F$2010,'Population ratios'!$B$7:$B$2010,'Ratio mapping'!Q$5,'Population ratios'!$C$7:$C$2010,'Ratio mapping'!$A148)/SUMIFS('Population ratios'!$F$7:$F$2010,'Population ratios'!$C$7:$C$2010,'Ratio mapping'!$A148)</f>
        <v>0</v>
      </c>
      <c r="R148" s="69">
        <f>SUMIFS('Population ratios'!$F$7:$F$2010,'Population ratios'!$B$7:$B$2010,'Ratio mapping'!R$5,'Population ratios'!$C$7:$C$2010,'Ratio mapping'!$A148)/SUMIFS('Population ratios'!$F$7:$F$2010,'Population ratios'!$C$7:$C$2010,'Ratio mapping'!$A148)</f>
        <v>0</v>
      </c>
      <c r="S148" s="69">
        <f>SUMIFS('Population ratios'!$F$7:$F$2010,'Population ratios'!$B$7:$B$2010,'Ratio mapping'!S$5,'Population ratios'!$C$7:$C$2010,'Ratio mapping'!$A148)/SUMIFS('Population ratios'!$F$7:$F$2010,'Population ratios'!$C$7:$C$2010,'Ratio mapping'!$A148)</f>
        <v>0</v>
      </c>
      <c r="T148" s="69">
        <f>SUMIFS('Population ratios'!$F$7:$F$2010,'Population ratios'!$B$7:$B$2010,'Ratio mapping'!T$5,'Population ratios'!$C$7:$C$2010,'Ratio mapping'!$A148)/SUMIFS('Population ratios'!$F$7:$F$2010,'Population ratios'!$C$7:$C$2010,'Ratio mapping'!$A148)</f>
        <v>0</v>
      </c>
      <c r="U148" s="69">
        <f>SUMIFS('Population ratios'!$F$7:$F$2010,'Population ratios'!$B$7:$B$2010,'Ratio mapping'!U$5,'Population ratios'!$C$7:$C$2010,'Ratio mapping'!$A148)/SUMIFS('Population ratios'!$F$7:$F$2010,'Population ratios'!$C$7:$C$2010,'Ratio mapping'!$A148)</f>
        <v>0</v>
      </c>
      <c r="V148" s="69">
        <f>SUMIFS('Population ratios'!$F$7:$F$2010,'Population ratios'!$B$7:$B$2010,'Ratio mapping'!V$5,'Population ratios'!$C$7:$C$2010,'Ratio mapping'!$A148)/SUMIFS('Population ratios'!$F$7:$F$2010,'Population ratios'!$C$7:$C$2010,'Ratio mapping'!$A148)</f>
        <v>0</v>
      </c>
      <c r="W148" s="69">
        <f>SUMIFS('Population ratios'!$F$7:$F$2010,'Population ratios'!$B$7:$B$2010,'Ratio mapping'!W$5,'Population ratios'!$C$7:$C$2010,'Ratio mapping'!$A148)/SUMIFS('Population ratios'!$F$7:$F$2010,'Population ratios'!$C$7:$C$2010,'Ratio mapping'!$A148)</f>
        <v>0</v>
      </c>
      <c r="X148" s="69">
        <f>SUMIFS('Population ratios'!$F$7:$F$2010,'Population ratios'!$B$7:$B$2010,'Ratio mapping'!X$5,'Population ratios'!$C$7:$C$2010,'Ratio mapping'!$A148)/SUMIFS('Population ratios'!$F$7:$F$2010,'Population ratios'!$C$7:$C$2010,'Ratio mapping'!$A148)</f>
        <v>0</v>
      </c>
      <c r="Y148" s="69">
        <f>SUMIFS('Population ratios'!$F$7:$F$2010,'Population ratios'!$B$7:$B$2010,'Ratio mapping'!Y$5,'Population ratios'!$C$7:$C$2010,'Ratio mapping'!$A148)/SUMIFS('Population ratios'!$F$7:$F$2010,'Population ratios'!$C$7:$C$2010,'Ratio mapping'!$A148)</f>
        <v>0</v>
      </c>
      <c r="Z148" s="69">
        <f>SUMIFS('Population ratios'!$F$7:$F$2010,'Population ratios'!$B$7:$B$2010,'Ratio mapping'!Z$5,'Population ratios'!$C$7:$C$2010,'Ratio mapping'!$A148)/SUMIFS('Population ratios'!$F$7:$F$2010,'Population ratios'!$C$7:$C$2010,'Ratio mapping'!$A148)</f>
        <v>0</v>
      </c>
      <c r="AA148" s="69">
        <f>SUMIFS('Population ratios'!$F$7:$F$2010,'Population ratios'!$B$7:$B$2010,'Ratio mapping'!AA$5,'Population ratios'!$C$7:$C$2010,'Ratio mapping'!$A148)/SUMIFS('Population ratios'!$F$7:$F$2010,'Population ratios'!$C$7:$C$2010,'Ratio mapping'!$A148)</f>
        <v>0</v>
      </c>
      <c r="AB148" s="69">
        <f>SUMIFS('Population ratios'!$F$7:$F$2010,'Population ratios'!$B$7:$B$2010,'Ratio mapping'!AB$5,'Population ratios'!$C$7:$C$2010,'Ratio mapping'!$A148)/SUMIFS('Population ratios'!$F$7:$F$2010,'Population ratios'!$C$7:$C$2010,'Ratio mapping'!$A148)</f>
        <v>0</v>
      </c>
      <c r="AC148" s="69">
        <f>SUMIFS('Population ratios'!$F$7:$F$2010,'Population ratios'!$B$7:$B$2010,'Ratio mapping'!AC$5,'Population ratios'!$C$7:$C$2010,'Ratio mapping'!$A148)/SUMIFS('Population ratios'!$F$7:$F$2010,'Population ratios'!$C$7:$C$2010,'Ratio mapping'!$A148)</f>
        <v>0</v>
      </c>
      <c r="AD148" s="69">
        <f>SUMIFS('Population ratios'!$F$7:$F$2010,'Population ratios'!$B$7:$B$2010,'Ratio mapping'!AD$5,'Population ratios'!$C$7:$C$2010,'Ratio mapping'!$A148)/SUMIFS('Population ratios'!$F$7:$F$2010,'Population ratios'!$C$7:$C$2010,'Ratio mapping'!$A148)</f>
        <v>0</v>
      </c>
      <c r="AE148" s="69">
        <f>SUMIFS('Population ratios'!$F$7:$F$2010,'Population ratios'!$B$7:$B$2010,'Ratio mapping'!AE$5,'Population ratios'!$C$7:$C$2010,'Ratio mapping'!$A148)/SUMIFS('Population ratios'!$F$7:$F$2010,'Population ratios'!$C$7:$C$2010,'Ratio mapping'!$A148)</f>
        <v>0</v>
      </c>
    </row>
    <row r="149" spans="1:31" x14ac:dyDescent="0.25">
      <c r="A149" s="69" t="s">
        <v>2112</v>
      </c>
      <c r="B149" s="69">
        <f>SUMIFS('Population ratios'!$F$7:$F$2010,'Population ratios'!$B$7:$B$2010,'Ratio mapping'!B$5,'Population ratios'!$C$7:$C$2010,'Ratio mapping'!$A149)/SUMIFS('Population ratios'!$F$7:$F$2010,'Population ratios'!$C$7:$C$2010,'Ratio mapping'!$A149)</f>
        <v>0</v>
      </c>
      <c r="C149" s="69">
        <f>SUMIFS('Population ratios'!$F$7:$F$2010,'Population ratios'!$B$7:$B$2010,'Ratio mapping'!C$5,'Population ratios'!$C$7:$C$2010,'Ratio mapping'!$A149)/SUMIFS('Population ratios'!$F$7:$F$2010,'Population ratios'!$C$7:$C$2010,'Ratio mapping'!$A149)</f>
        <v>0.909131803868646</v>
      </c>
      <c r="D149" s="69">
        <f>SUMIFS('Population ratios'!$F$7:$F$2010,'Population ratios'!$B$7:$B$2010,'Ratio mapping'!D$5,'Population ratios'!$C$7:$C$2010,'Ratio mapping'!$A149)/SUMIFS('Population ratios'!$F$7:$F$2010,'Population ratios'!$C$7:$C$2010,'Ratio mapping'!$A149)</f>
        <v>0</v>
      </c>
      <c r="E149" s="69">
        <f>SUMIFS('Population ratios'!$F$7:$F$2010,'Population ratios'!$B$7:$B$2010,'Ratio mapping'!E$5,'Population ratios'!$C$7:$C$2010,'Ratio mapping'!$A149)/SUMIFS('Population ratios'!$F$7:$F$2010,'Population ratios'!$C$7:$C$2010,'Ratio mapping'!$A149)</f>
        <v>0</v>
      </c>
      <c r="F149" s="69">
        <f>SUMIFS('Population ratios'!$F$7:$F$2010,'Population ratios'!$B$7:$B$2010,'Ratio mapping'!F$5,'Population ratios'!$C$7:$C$2010,'Ratio mapping'!$A149)/SUMIFS('Population ratios'!$F$7:$F$2010,'Population ratios'!$C$7:$C$2010,'Ratio mapping'!$A149)</f>
        <v>0</v>
      </c>
      <c r="G149" s="69">
        <f>SUMIFS('Population ratios'!$F$7:$F$2010,'Population ratios'!$B$7:$B$2010,'Ratio mapping'!G$5,'Population ratios'!$C$7:$C$2010,'Ratio mapping'!$A149)/SUMIFS('Population ratios'!$F$7:$F$2010,'Population ratios'!$C$7:$C$2010,'Ratio mapping'!$A149)</f>
        <v>0</v>
      </c>
      <c r="H149" s="69">
        <f>SUMIFS('Population ratios'!$F$7:$F$2010,'Population ratios'!$B$7:$B$2010,'Ratio mapping'!H$5,'Population ratios'!$C$7:$C$2010,'Ratio mapping'!$A149)/SUMIFS('Population ratios'!$F$7:$F$2010,'Population ratios'!$C$7:$C$2010,'Ratio mapping'!$A149)</f>
        <v>0</v>
      </c>
      <c r="I149" s="69">
        <f>SUMIFS('Population ratios'!$F$7:$F$2010,'Population ratios'!$B$7:$B$2010,'Ratio mapping'!I$5,'Population ratios'!$C$7:$C$2010,'Ratio mapping'!$A149)/SUMIFS('Population ratios'!$F$7:$F$2010,'Population ratios'!$C$7:$C$2010,'Ratio mapping'!$A149)</f>
        <v>0</v>
      </c>
      <c r="J149" s="69">
        <f>SUMIFS('Population ratios'!$F$7:$F$2010,'Population ratios'!$B$7:$B$2010,'Ratio mapping'!J$5,'Population ratios'!$C$7:$C$2010,'Ratio mapping'!$A149)/SUMIFS('Population ratios'!$F$7:$F$2010,'Population ratios'!$C$7:$C$2010,'Ratio mapping'!$A149)</f>
        <v>0</v>
      </c>
      <c r="K149" s="69">
        <f>SUMIFS('Population ratios'!$F$7:$F$2010,'Population ratios'!$B$7:$B$2010,'Ratio mapping'!K$5,'Population ratios'!$C$7:$C$2010,'Ratio mapping'!$A149)/SUMIFS('Population ratios'!$F$7:$F$2010,'Population ratios'!$C$7:$C$2010,'Ratio mapping'!$A149)</f>
        <v>0</v>
      </c>
      <c r="L149" s="69">
        <f>SUMIFS('Population ratios'!$F$7:$F$2010,'Population ratios'!$B$7:$B$2010,'Ratio mapping'!L$5,'Population ratios'!$C$7:$C$2010,'Ratio mapping'!$A149)/SUMIFS('Population ratios'!$F$7:$F$2010,'Population ratios'!$C$7:$C$2010,'Ratio mapping'!$A149)</f>
        <v>0</v>
      </c>
      <c r="M149" s="69">
        <f>SUMIFS('Population ratios'!$F$7:$F$2010,'Population ratios'!$B$7:$B$2010,'Ratio mapping'!M$5,'Population ratios'!$C$7:$C$2010,'Ratio mapping'!$A149)/SUMIFS('Population ratios'!$F$7:$F$2010,'Population ratios'!$C$7:$C$2010,'Ratio mapping'!$A149)</f>
        <v>0</v>
      </c>
      <c r="N149" s="69">
        <f>SUMIFS('Population ratios'!$F$7:$F$2010,'Population ratios'!$B$7:$B$2010,'Ratio mapping'!N$5,'Population ratios'!$C$7:$C$2010,'Ratio mapping'!$A149)/SUMIFS('Population ratios'!$F$7:$F$2010,'Population ratios'!$C$7:$C$2010,'Ratio mapping'!$A149)</f>
        <v>0</v>
      </c>
      <c r="O149" s="69">
        <f>SUMIFS('Population ratios'!$F$7:$F$2010,'Population ratios'!$B$7:$B$2010,'Ratio mapping'!O$5,'Population ratios'!$C$7:$C$2010,'Ratio mapping'!$A149)/SUMIFS('Population ratios'!$F$7:$F$2010,'Population ratios'!$C$7:$C$2010,'Ratio mapping'!$A149)</f>
        <v>0</v>
      </c>
      <c r="P149" s="69">
        <f>SUMIFS('Population ratios'!$F$7:$F$2010,'Population ratios'!$B$7:$B$2010,'Ratio mapping'!P$5,'Population ratios'!$C$7:$C$2010,'Ratio mapping'!$A149)/SUMIFS('Population ratios'!$F$7:$F$2010,'Population ratios'!$C$7:$C$2010,'Ratio mapping'!$A149)</f>
        <v>0</v>
      </c>
      <c r="Q149" s="69">
        <f>SUMIFS('Population ratios'!$F$7:$F$2010,'Population ratios'!$B$7:$B$2010,'Ratio mapping'!Q$5,'Population ratios'!$C$7:$C$2010,'Ratio mapping'!$A149)/SUMIFS('Population ratios'!$F$7:$F$2010,'Population ratios'!$C$7:$C$2010,'Ratio mapping'!$A149)</f>
        <v>0</v>
      </c>
      <c r="R149" s="69">
        <f>SUMIFS('Population ratios'!$F$7:$F$2010,'Population ratios'!$B$7:$B$2010,'Ratio mapping'!R$5,'Population ratios'!$C$7:$C$2010,'Ratio mapping'!$A149)/SUMIFS('Population ratios'!$F$7:$F$2010,'Population ratios'!$C$7:$C$2010,'Ratio mapping'!$A149)</f>
        <v>0</v>
      </c>
      <c r="S149" s="69">
        <f>SUMIFS('Population ratios'!$F$7:$F$2010,'Population ratios'!$B$7:$B$2010,'Ratio mapping'!S$5,'Population ratios'!$C$7:$C$2010,'Ratio mapping'!$A149)/SUMIFS('Population ratios'!$F$7:$F$2010,'Population ratios'!$C$7:$C$2010,'Ratio mapping'!$A149)</f>
        <v>9.0868196131354023E-2</v>
      </c>
      <c r="T149" s="69">
        <f>SUMIFS('Population ratios'!$F$7:$F$2010,'Population ratios'!$B$7:$B$2010,'Ratio mapping'!T$5,'Population ratios'!$C$7:$C$2010,'Ratio mapping'!$A149)/SUMIFS('Population ratios'!$F$7:$F$2010,'Population ratios'!$C$7:$C$2010,'Ratio mapping'!$A149)</f>
        <v>0</v>
      </c>
      <c r="U149" s="69">
        <f>SUMIFS('Population ratios'!$F$7:$F$2010,'Population ratios'!$B$7:$B$2010,'Ratio mapping'!U$5,'Population ratios'!$C$7:$C$2010,'Ratio mapping'!$A149)/SUMIFS('Population ratios'!$F$7:$F$2010,'Population ratios'!$C$7:$C$2010,'Ratio mapping'!$A149)</f>
        <v>0</v>
      </c>
      <c r="V149" s="69">
        <f>SUMIFS('Population ratios'!$F$7:$F$2010,'Population ratios'!$B$7:$B$2010,'Ratio mapping'!V$5,'Population ratios'!$C$7:$C$2010,'Ratio mapping'!$A149)/SUMIFS('Population ratios'!$F$7:$F$2010,'Population ratios'!$C$7:$C$2010,'Ratio mapping'!$A149)</f>
        <v>0</v>
      </c>
      <c r="W149" s="69">
        <f>SUMIFS('Population ratios'!$F$7:$F$2010,'Population ratios'!$B$7:$B$2010,'Ratio mapping'!W$5,'Population ratios'!$C$7:$C$2010,'Ratio mapping'!$A149)/SUMIFS('Population ratios'!$F$7:$F$2010,'Population ratios'!$C$7:$C$2010,'Ratio mapping'!$A149)</f>
        <v>0</v>
      </c>
      <c r="X149" s="69">
        <f>SUMIFS('Population ratios'!$F$7:$F$2010,'Population ratios'!$B$7:$B$2010,'Ratio mapping'!X$5,'Population ratios'!$C$7:$C$2010,'Ratio mapping'!$A149)/SUMIFS('Population ratios'!$F$7:$F$2010,'Population ratios'!$C$7:$C$2010,'Ratio mapping'!$A149)</f>
        <v>0</v>
      </c>
      <c r="Y149" s="69">
        <f>SUMIFS('Population ratios'!$F$7:$F$2010,'Population ratios'!$B$7:$B$2010,'Ratio mapping'!Y$5,'Population ratios'!$C$7:$C$2010,'Ratio mapping'!$A149)/SUMIFS('Population ratios'!$F$7:$F$2010,'Population ratios'!$C$7:$C$2010,'Ratio mapping'!$A149)</f>
        <v>0</v>
      </c>
      <c r="Z149" s="69">
        <f>SUMIFS('Population ratios'!$F$7:$F$2010,'Population ratios'!$B$7:$B$2010,'Ratio mapping'!Z$5,'Population ratios'!$C$7:$C$2010,'Ratio mapping'!$A149)/SUMIFS('Population ratios'!$F$7:$F$2010,'Population ratios'!$C$7:$C$2010,'Ratio mapping'!$A149)</f>
        <v>0</v>
      </c>
      <c r="AA149" s="69">
        <f>SUMIFS('Population ratios'!$F$7:$F$2010,'Population ratios'!$B$7:$B$2010,'Ratio mapping'!AA$5,'Population ratios'!$C$7:$C$2010,'Ratio mapping'!$A149)/SUMIFS('Population ratios'!$F$7:$F$2010,'Population ratios'!$C$7:$C$2010,'Ratio mapping'!$A149)</f>
        <v>0</v>
      </c>
      <c r="AB149" s="69">
        <f>SUMIFS('Population ratios'!$F$7:$F$2010,'Population ratios'!$B$7:$B$2010,'Ratio mapping'!AB$5,'Population ratios'!$C$7:$C$2010,'Ratio mapping'!$A149)/SUMIFS('Population ratios'!$F$7:$F$2010,'Population ratios'!$C$7:$C$2010,'Ratio mapping'!$A149)</f>
        <v>0</v>
      </c>
      <c r="AC149" s="69">
        <f>SUMIFS('Population ratios'!$F$7:$F$2010,'Population ratios'!$B$7:$B$2010,'Ratio mapping'!AC$5,'Population ratios'!$C$7:$C$2010,'Ratio mapping'!$A149)/SUMIFS('Population ratios'!$F$7:$F$2010,'Population ratios'!$C$7:$C$2010,'Ratio mapping'!$A149)</f>
        <v>0</v>
      </c>
      <c r="AD149" s="69">
        <f>SUMIFS('Population ratios'!$F$7:$F$2010,'Population ratios'!$B$7:$B$2010,'Ratio mapping'!AD$5,'Population ratios'!$C$7:$C$2010,'Ratio mapping'!$A149)/SUMIFS('Population ratios'!$F$7:$F$2010,'Population ratios'!$C$7:$C$2010,'Ratio mapping'!$A149)</f>
        <v>0</v>
      </c>
      <c r="AE149" s="69">
        <f>SUMIFS('Population ratios'!$F$7:$F$2010,'Population ratios'!$B$7:$B$2010,'Ratio mapping'!AE$5,'Population ratios'!$C$7:$C$2010,'Ratio mapping'!$A149)/SUMIFS('Population ratios'!$F$7:$F$2010,'Population ratios'!$C$7:$C$2010,'Ratio mapping'!$A149)</f>
        <v>0</v>
      </c>
    </row>
    <row r="150" spans="1:31" x14ac:dyDescent="0.25">
      <c r="A150" s="69" t="s">
        <v>2110</v>
      </c>
      <c r="B150" s="69">
        <f>SUMIFS('Population ratios'!$F$7:$F$2010,'Population ratios'!$B$7:$B$2010,'Ratio mapping'!B$5,'Population ratios'!$C$7:$C$2010,'Ratio mapping'!$A150)/SUMIFS('Population ratios'!$F$7:$F$2010,'Population ratios'!$C$7:$C$2010,'Ratio mapping'!$A150)</f>
        <v>0</v>
      </c>
      <c r="C150" s="69">
        <f>SUMIFS('Population ratios'!$F$7:$F$2010,'Population ratios'!$B$7:$B$2010,'Ratio mapping'!C$5,'Population ratios'!$C$7:$C$2010,'Ratio mapping'!$A150)/SUMIFS('Population ratios'!$F$7:$F$2010,'Population ratios'!$C$7:$C$2010,'Ratio mapping'!$A150)</f>
        <v>0</v>
      </c>
      <c r="D150" s="69">
        <f>SUMIFS('Population ratios'!$F$7:$F$2010,'Population ratios'!$B$7:$B$2010,'Ratio mapping'!D$5,'Population ratios'!$C$7:$C$2010,'Ratio mapping'!$A150)/SUMIFS('Population ratios'!$F$7:$F$2010,'Population ratios'!$C$7:$C$2010,'Ratio mapping'!$A150)</f>
        <v>0</v>
      </c>
      <c r="E150" s="69">
        <f>SUMIFS('Population ratios'!$F$7:$F$2010,'Population ratios'!$B$7:$B$2010,'Ratio mapping'!E$5,'Population ratios'!$C$7:$C$2010,'Ratio mapping'!$A150)/SUMIFS('Population ratios'!$F$7:$F$2010,'Population ratios'!$C$7:$C$2010,'Ratio mapping'!$A150)</f>
        <v>0</v>
      </c>
      <c r="F150" s="69">
        <f>SUMIFS('Population ratios'!$F$7:$F$2010,'Population ratios'!$B$7:$B$2010,'Ratio mapping'!F$5,'Population ratios'!$C$7:$C$2010,'Ratio mapping'!$A150)/SUMIFS('Population ratios'!$F$7:$F$2010,'Population ratios'!$C$7:$C$2010,'Ratio mapping'!$A150)</f>
        <v>0</v>
      </c>
      <c r="G150" s="69">
        <f>SUMIFS('Population ratios'!$F$7:$F$2010,'Population ratios'!$B$7:$B$2010,'Ratio mapping'!G$5,'Population ratios'!$C$7:$C$2010,'Ratio mapping'!$A150)/SUMIFS('Population ratios'!$F$7:$F$2010,'Population ratios'!$C$7:$C$2010,'Ratio mapping'!$A150)</f>
        <v>0</v>
      </c>
      <c r="H150" s="69">
        <f>SUMIFS('Population ratios'!$F$7:$F$2010,'Population ratios'!$B$7:$B$2010,'Ratio mapping'!H$5,'Population ratios'!$C$7:$C$2010,'Ratio mapping'!$A150)/SUMIFS('Population ratios'!$F$7:$F$2010,'Population ratios'!$C$7:$C$2010,'Ratio mapping'!$A150)</f>
        <v>0</v>
      </c>
      <c r="I150" s="69">
        <f>SUMIFS('Population ratios'!$F$7:$F$2010,'Population ratios'!$B$7:$B$2010,'Ratio mapping'!I$5,'Population ratios'!$C$7:$C$2010,'Ratio mapping'!$A150)/SUMIFS('Population ratios'!$F$7:$F$2010,'Population ratios'!$C$7:$C$2010,'Ratio mapping'!$A150)</f>
        <v>0</v>
      </c>
      <c r="J150" s="69">
        <f>SUMIFS('Population ratios'!$F$7:$F$2010,'Population ratios'!$B$7:$B$2010,'Ratio mapping'!J$5,'Population ratios'!$C$7:$C$2010,'Ratio mapping'!$A150)/SUMIFS('Population ratios'!$F$7:$F$2010,'Population ratios'!$C$7:$C$2010,'Ratio mapping'!$A150)</f>
        <v>0</v>
      </c>
      <c r="K150" s="69">
        <f>SUMIFS('Population ratios'!$F$7:$F$2010,'Population ratios'!$B$7:$B$2010,'Ratio mapping'!K$5,'Population ratios'!$C$7:$C$2010,'Ratio mapping'!$A150)/SUMIFS('Population ratios'!$F$7:$F$2010,'Population ratios'!$C$7:$C$2010,'Ratio mapping'!$A150)</f>
        <v>0</v>
      </c>
      <c r="L150" s="69">
        <f>SUMIFS('Population ratios'!$F$7:$F$2010,'Population ratios'!$B$7:$B$2010,'Ratio mapping'!L$5,'Population ratios'!$C$7:$C$2010,'Ratio mapping'!$A150)/SUMIFS('Population ratios'!$F$7:$F$2010,'Population ratios'!$C$7:$C$2010,'Ratio mapping'!$A150)</f>
        <v>0</v>
      </c>
      <c r="M150" s="69">
        <f>SUMIFS('Population ratios'!$F$7:$F$2010,'Population ratios'!$B$7:$B$2010,'Ratio mapping'!M$5,'Population ratios'!$C$7:$C$2010,'Ratio mapping'!$A150)/SUMIFS('Population ratios'!$F$7:$F$2010,'Population ratios'!$C$7:$C$2010,'Ratio mapping'!$A150)</f>
        <v>0</v>
      </c>
      <c r="N150" s="69">
        <f>SUMIFS('Population ratios'!$F$7:$F$2010,'Population ratios'!$B$7:$B$2010,'Ratio mapping'!N$5,'Population ratios'!$C$7:$C$2010,'Ratio mapping'!$A150)/SUMIFS('Population ratios'!$F$7:$F$2010,'Population ratios'!$C$7:$C$2010,'Ratio mapping'!$A150)</f>
        <v>0</v>
      </c>
      <c r="O150" s="69">
        <f>SUMIFS('Population ratios'!$F$7:$F$2010,'Population ratios'!$B$7:$B$2010,'Ratio mapping'!O$5,'Population ratios'!$C$7:$C$2010,'Ratio mapping'!$A150)/SUMIFS('Population ratios'!$F$7:$F$2010,'Population ratios'!$C$7:$C$2010,'Ratio mapping'!$A150)</f>
        <v>0</v>
      </c>
      <c r="P150" s="69">
        <f>SUMIFS('Population ratios'!$F$7:$F$2010,'Population ratios'!$B$7:$B$2010,'Ratio mapping'!P$5,'Population ratios'!$C$7:$C$2010,'Ratio mapping'!$A150)/SUMIFS('Population ratios'!$F$7:$F$2010,'Population ratios'!$C$7:$C$2010,'Ratio mapping'!$A150)</f>
        <v>0</v>
      </c>
      <c r="Q150" s="69">
        <f>SUMIFS('Population ratios'!$F$7:$F$2010,'Population ratios'!$B$7:$B$2010,'Ratio mapping'!Q$5,'Population ratios'!$C$7:$C$2010,'Ratio mapping'!$A150)/SUMIFS('Population ratios'!$F$7:$F$2010,'Population ratios'!$C$7:$C$2010,'Ratio mapping'!$A150)</f>
        <v>0</v>
      </c>
      <c r="R150" s="69">
        <f>SUMIFS('Population ratios'!$F$7:$F$2010,'Population ratios'!$B$7:$B$2010,'Ratio mapping'!R$5,'Population ratios'!$C$7:$C$2010,'Ratio mapping'!$A150)/SUMIFS('Population ratios'!$F$7:$F$2010,'Population ratios'!$C$7:$C$2010,'Ratio mapping'!$A150)</f>
        <v>0</v>
      </c>
      <c r="S150" s="69">
        <f>SUMIFS('Population ratios'!$F$7:$F$2010,'Population ratios'!$B$7:$B$2010,'Ratio mapping'!S$5,'Population ratios'!$C$7:$C$2010,'Ratio mapping'!$A150)/SUMIFS('Population ratios'!$F$7:$F$2010,'Population ratios'!$C$7:$C$2010,'Ratio mapping'!$A150)</f>
        <v>0</v>
      </c>
      <c r="T150" s="69">
        <f>SUMIFS('Population ratios'!$F$7:$F$2010,'Population ratios'!$B$7:$B$2010,'Ratio mapping'!T$5,'Population ratios'!$C$7:$C$2010,'Ratio mapping'!$A150)/SUMIFS('Population ratios'!$F$7:$F$2010,'Population ratios'!$C$7:$C$2010,'Ratio mapping'!$A150)</f>
        <v>0</v>
      </c>
      <c r="U150" s="69">
        <f>SUMIFS('Population ratios'!$F$7:$F$2010,'Population ratios'!$B$7:$B$2010,'Ratio mapping'!U$5,'Population ratios'!$C$7:$C$2010,'Ratio mapping'!$A150)/SUMIFS('Population ratios'!$F$7:$F$2010,'Population ratios'!$C$7:$C$2010,'Ratio mapping'!$A150)</f>
        <v>0</v>
      </c>
      <c r="V150" s="69">
        <f>SUMIFS('Population ratios'!$F$7:$F$2010,'Population ratios'!$B$7:$B$2010,'Ratio mapping'!V$5,'Population ratios'!$C$7:$C$2010,'Ratio mapping'!$A150)/SUMIFS('Population ratios'!$F$7:$F$2010,'Population ratios'!$C$7:$C$2010,'Ratio mapping'!$A150)</f>
        <v>0</v>
      </c>
      <c r="W150" s="69">
        <f>SUMIFS('Population ratios'!$F$7:$F$2010,'Population ratios'!$B$7:$B$2010,'Ratio mapping'!W$5,'Population ratios'!$C$7:$C$2010,'Ratio mapping'!$A150)/SUMIFS('Population ratios'!$F$7:$F$2010,'Population ratios'!$C$7:$C$2010,'Ratio mapping'!$A150)</f>
        <v>0</v>
      </c>
      <c r="X150" s="69">
        <f>SUMIFS('Population ratios'!$F$7:$F$2010,'Population ratios'!$B$7:$B$2010,'Ratio mapping'!X$5,'Population ratios'!$C$7:$C$2010,'Ratio mapping'!$A150)/SUMIFS('Population ratios'!$F$7:$F$2010,'Population ratios'!$C$7:$C$2010,'Ratio mapping'!$A150)</f>
        <v>0</v>
      </c>
      <c r="Y150" s="69">
        <f>SUMIFS('Population ratios'!$F$7:$F$2010,'Population ratios'!$B$7:$B$2010,'Ratio mapping'!Y$5,'Population ratios'!$C$7:$C$2010,'Ratio mapping'!$A150)/SUMIFS('Population ratios'!$F$7:$F$2010,'Population ratios'!$C$7:$C$2010,'Ratio mapping'!$A150)</f>
        <v>0</v>
      </c>
      <c r="Z150" s="69">
        <f>SUMIFS('Population ratios'!$F$7:$F$2010,'Population ratios'!$B$7:$B$2010,'Ratio mapping'!Z$5,'Population ratios'!$C$7:$C$2010,'Ratio mapping'!$A150)/SUMIFS('Population ratios'!$F$7:$F$2010,'Population ratios'!$C$7:$C$2010,'Ratio mapping'!$A150)</f>
        <v>0</v>
      </c>
      <c r="AA150" s="69">
        <f>SUMIFS('Population ratios'!$F$7:$F$2010,'Population ratios'!$B$7:$B$2010,'Ratio mapping'!AA$5,'Population ratios'!$C$7:$C$2010,'Ratio mapping'!$A150)/SUMIFS('Population ratios'!$F$7:$F$2010,'Population ratios'!$C$7:$C$2010,'Ratio mapping'!$A150)</f>
        <v>0</v>
      </c>
      <c r="AB150" s="69">
        <f>SUMIFS('Population ratios'!$F$7:$F$2010,'Population ratios'!$B$7:$B$2010,'Ratio mapping'!AB$5,'Population ratios'!$C$7:$C$2010,'Ratio mapping'!$A150)/SUMIFS('Population ratios'!$F$7:$F$2010,'Population ratios'!$C$7:$C$2010,'Ratio mapping'!$A150)</f>
        <v>0</v>
      </c>
      <c r="AC150" s="69">
        <f>SUMIFS('Population ratios'!$F$7:$F$2010,'Population ratios'!$B$7:$B$2010,'Ratio mapping'!AC$5,'Population ratios'!$C$7:$C$2010,'Ratio mapping'!$A150)/SUMIFS('Population ratios'!$F$7:$F$2010,'Population ratios'!$C$7:$C$2010,'Ratio mapping'!$A150)</f>
        <v>0</v>
      </c>
      <c r="AD150" s="69">
        <f>SUMIFS('Population ratios'!$F$7:$F$2010,'Population ratios'!$B$7:$B$2010,'Ratio mapping'!AD$5,'Population ratios'!$C$7:$C$2010,'Ratio mapping'!$A150)/SUMIFS('Population ratios'!$F$7:$F$2010,'Population ratios'!$C$7:$C$2010,'Ratio mapping'!$A150)</f>
        <v>0</v>
      </c>
      <c r="AE150" s="69">
        <f>SUMIFS('Population ratios'!$F$7:$F$2010,'Population ratios'!$B$7:$B$2010,'Ratio mapping'!AE$5,'Population ratios'!$C$7:$C$2010,'Ratio mapping'!$A150)/SUMIFS('Population ratios'!$F$7:$F$2010,'Population ratios'!$C$7:$C$2010,'Ratio mapping'!$A150)</f>
        <v>1</v>
      </c>
    </row>
    <row r="151" spans="1:31" x14ac:dyDescent="0.25">
      <c r="A151" s="69" t="s">
        <v>2104</v>
      </c>
      <c r="B151" s="69">
        <f>SUMIFS('Population ratios'!$F$7:$F$2010,'Population ratios'!$B$7:$B$2010,'Ratio mapping'!B$5,'Population ratios'!$C$7:$C$2010,'Ratio mapping'!$A151)/SUMIFS('Population ratios'!$F$7:$F$2010,'Population ratios'!$C$7:$C$2010,'Ratio mapping'!$A151)</f>
        <v>0</v>
      </c>
      <c r="C151" s="69">
        <f>SUMIFS('Population ratios'!$F$7:$F$2010,'Population ratios'!$B$7:$B$2010,'Ratio mapping'!C$5,'Population ratios'!$C$7:$C$2010,'Ratio mapping'!$A151)/SUMIFS('Population ratios'!$F$7:$F$2010,'Population ratios'!$C$7:$C$2010,'Ratio mapping'!$A151)</f>
        <v>0</v>
      </c>
      <c r="D151" s="69">
        <f>SUMIFS('Population ratios'!$F$7:$F$2010,'Population ratios'!$B$7:$B$2010,'Ratio mapping'!D$5,'Population ratios'!$C$7:$C$2010,'Ratio mapping'!$A151)/SUMIFS('Population ratios'!$F$7:$F$2010,'Population ratios'!$C$7:$C$2010,'Ratio mapping'!$A151)</f>
        <v>0</v>
      </c>
      <c r="E151" s="69">
        <f>SUMIFS('Population ratios'!$F$7:$F$2010,'Population ratios'!$B$7:$B$2010,'Ratio mapping'!E$5,'Population ratios'!$C$7:$C$2010,'Ratio mapping'!$A151)/SUMIFS('Population ratios'!$F$7:$F$2010,'Population ratios'!$C$7:$C$2010,'Ratio mapping'!$A151)</f>
        <v>0</v>
      </c>
      <c r="F151" s="69">
        <f>SUMIFS('Population ratios'!$F$7:$F$2010,'Population ratios'!$B$7:$B$2010,'Ratio mapping'!F$5,'Population ratios'!$C$7:$C$2010,'Ratio mapping'!$A151)/SUMIFS('Population ratios'!$F$7:$F$2010,'Population ratios'!$C$7:$C$2010,'Ratio mapping'!$A151)</f>
        <v>0</v>
      </c>
      <c r="G151" s="69">
        <f>SUMIFS('Population ratios'!$F$7:$F$2010,'Population ratios'!$B$7:$B$2010,'Ratio mapping'!G$5,'Population ratios'!$C$7:$C$2010,'Ratio mapping'!$A151)/SUMIFS('Population ratios'!$F$7:$F$2010,'Population ratios'!$C$7:$C$2010,'Ratio mapping'!$A151)</f>
        <v>0</v>
      </c>
      <c r="H151" s="69">
        <f>SUMIFS('Population ratios'!$F$7:$F$2010,'Population ratios'!$B$7:$B$2010,'Ratio mapping'!H$5,'Population ratios'!$C$7:$C$2010,'Ratio mapping'!$A151)/SUMIFS('Population ratios'!$F$7:$F$2010,'Population ratios'!$C$7:$C$2010,'Ratio mapping'!$A151)</f>
        <v>0</v>
      </c>
      <c r="I151" s="69">
        <f>SUMIFS('Population ratios'!$F$7:$F$2010,'Population ratios'!$B$7:$B$2010,'Ratio mapping'!I$5,'Population ratios'!$C$7:$C$2010,'Ratio mapping'!$A151)/SUMIFS('Population ratios'!$F$7:$F$2010,'Population ratios'!$C$7:$C$2010,'Ratio mapping'!$A151)</f>
        <v>0</v>
      </c>
      <c r="J151" s="69">
        <f>SUMIFS('Population ratios'!$F$7:$F$2010,'Population ratios'!$B$7:$B$2010,'Ratio mapping'!J$5,'Population ratios'!$C$7:$C$2010,'Ratio mapping'!$A151)/SUMIFS('Population ratios'!$F$7:$F$2010,'Population ratios'!$C$7:$C$2010,'Ratio mapping'!$A151)</f>
        <v>0</v>
      </c>
      <c r="K151" s="69">
        <f>SUMIFS('Population ratios'!$F$7:$F$2010,'Population ratios'!$B$7:$B$2010,'Ratio mapping'!K$5,'Population ratios'!$C$7:$C$2010,'Ratio mapping'!$A151)/SUMIFS('Population ratios'!$F$7:$F$2010,'Population ratios'!$C$7:$C$2010,'Ratio mapping'!$A151)</f>
        <v>0</v>
      </c>
      <c r="L151" s="69">
        <f>SUMIFS('Population ratios'!$F$7:$F$2010,'Population ratios'!$B$7:$B$2010,'Ratio mapping'!L$5,'Population ratios'!$C$7:$C$2010,'Ratio mapping'!$A151)/SUMIFS('Population ratios'!$F$7:$F$2010,'Population ratios'!$C$7:$C$2010,'Ratio mapping'!$A151)</f>
        <v>0</v>
      </c>
      <c r="M151" s="69">
        <f>SUMIFS('Population ratios'!$F$7:$F$2010,'Population ratios'!$B$7:$B$2010,'Ratio mapping'!M$5,'Population ratios'!$C$7:$C$2010,'Ratio mapping'!$A151)/SUMIFS('Population ratios'!$F$7:$F$2010,'Population ratios'!$C$7:$C$2010,'Ratio mapping'!$A151)</f>
        <v>0</v>
      </c>
      <c r="N151" s="69">
        <f>SUMIFS('Population ratios'!$F$7:$F$2010,'Population ratios'!$B$7:$B$2010,'Ratio mapping'!N$5,'Population ratios'!$C$7:$C$2010,'Ratio mapping'!$A151)/SUMIFS('Population ratios'!$F$7:$F$2010,'Population ratios'!$C$7:$C$2010,'Ratio mapping'!$A151)</f>
        <v>0</v>
      </c>
      <c r="O151" s="69">
        <f>SUMIFS('Population ratios'!$F$7:$F$2010,'Population ratios'!$B$7:$B$2010,'Ratio mapping'!O$5,'Population ratios'!$C$7:$C$2010,'Ratio mapping'!$A151)/SUMIFS('Population ratios'!$F$7:$F$2010,'Population ratios'!$C$7:$C$2010,'Ratio mapping'!$A151)</f>
        <v>0</v>
      </c>
      <c r="P151" s="69">
        <f>SUMIFS('Population ratios'!$F$7:$F$2010,'Population ratios'!$B$7:$B$2010,'Ratio mapping'!P$5,'Population ratios'!$C$7:$C$2010,'Ratio mapping'!$A151)/SUMIFS('Population ratios'!$F$7:$F$2010,'Population ratios'!$C$7:$C$2010,'Ratio mapping'!$A151)</f>
        <v>0</v>
      </c>
      <c r="Q151" s="69">
        <f>SUMIFS('Population ratios'!$F$7:$F$2010,'Population ratios'!$B$7:$B$2010,'Ratio mapping'!Q$5,'Population ratios'!$C$7:$C$2010,'Ratio mapping'!$A151)/SUMIFS('Population ratios'!$F$7:$F$2010,'Population ratios'!$C$7:$C$2010,'Ratio mapping'!$A151)</f>
        <v>0</v>
      </c>
      <c r="R151" s="69">
        <f>SUMIFS('Population ratios'!$F$7:$F$2010,'Population ratios'!$B$7:$B$2010,'Ratio mapping'!R$5,'Population ratios'!$C$7:$C$2010,'Ratio mapping'!$A151)/SUMIFS('Population ratios'!$F$7:$F$2010,'Population ratios'!$C$7:$C$2010,'Ratio mapping'!$A151)</f>
        <v>1</v>
      </c>
      <c r="S151" s="69">
        <f>SUMIFS('Population ratios'!$F$7:$F$2010,'Population ratios'!$B$7:$B$2010,'Ratio mapping'!S$5,'Population ratios'!$C$7:$C$2010,'Ratio mapping'!$A151)/SUMIFS('Population ratios'!$F$7:$F$2010,'Population ratios'!$C$7:$C$2010,'Ratio mapping'!$A151)</f>
        <v>0</v>
      </c>
      <c r="T151" s="69">
        <f>SUMIFS('Population ratios'!$F$7:$F$2010,'Population ratios'!$B$7:$B$2010,'Ratio mapping'!T$5,'Population ratios'!$C$7:$C$2010,'Ratio mapping'!$A151)/SUMIFS('Population ratios'!$F$7:$F$2010,'Population ratios'!$C$7:$C$2010,'Ratio mapping'!$A151)</f>
        <v>0</v>
      </c>
      <c r="U151" s="69">
        <f>SUMIFS('Population ratios'!$F$7:$F$2010,'Population ratios'!$B$7:$B$2010,'Ratio mapping'!U$5,'Population ratios'!$C$7:$C$2010,'Ratio mapping'!$A151)/SUMIFS('Population ratios'!$F$7:$F$2010,'Population ratios'!$C$7:$C$2010,'Ratio mapping'!$A151)</f>
        <v>0</v>
      </c>
      <c r="V151" s="69">
        <f>SUMIFS('Population ratios'!$F$7:$F$2010,'Population ratios'!$B$7:$B$2010,'Ratio mapping'!V$5,'Population ratios'!$C$7:$C$2010,'Ratio mapping'!$A151)/SUMIFS('Population ratios'!$F$7:$F$2010,'Population ratios'!$C$7:$C$2010,'Ratio mapping'!$A151)</f>
        <v>0</v>
      </c>
      <c r="W151" s="69">
        <f>SUMIFS('Population ratios'!$F$7:$F$2010,'Population ratios'!$B$7:$B$2010,'Ratio mapping'!W$5,'Population ratios'!$C$7:$C$2010,'Ratio mapping'!$A151)/SUMIFS('Population ratios'!$F$7:$F$2010,'Population ratios'!$C$7:$C$2010,'Ratio mapping'!$A151)</f>
        <v>0</v>
      </c>
      <c r="X151" s="69">
        <f>SUMIFS('Population ratios'!$F$7:$F$2010,'Population ratios'!$B$7:$B$2010,'Ratio mapping'!X$5,'Population ratios'!$C$7:$C$2010,'Ratio mapping'!$A151)/SUMIFS('Population ratios'!$F$7:$F$2010,'Population ratios'!$C$7:$C$2010,'Ratio mapping'!$A151)</f>
        <v>0</v>
      </c>
      <c r="Y151" s="69">
        <f>SUMIFS('Population ratios'!$F$7:$F$2010,'Population ratios'!$B$7:$B$2010,'Ratio mapping'!Y$5,'Population ratios'!$C$7:$C$2010,'Ratio mapping'!$A151)/SUMIFS('Population ratios'!$F$7:$F$2010,'Population ratios'!$C$7:$C$2010,'Ratio mapping'!$A151)</f>
        <v>0</v>
      </c>
      <c r="Z151" s="69">
        <f>SUMIFS('Population ratios'!$F$7:$F$2010,'Population ratios'!$B$7:$B$2010,'Ratio mapping'!Z$5,'Population ratios'!$C$7:$C$2010,'Ratio mapping'!$A151)/SUMIFS('Population ratios'!$F$7:$F$2010,'Population ratios'!$C$7:$C$2010,'Ratio mapping'!$A151)</f>
        <v>0</v>
      </c>
      <c r="AA151" s="69">
        <f>SUMIFS('Population ratios'!$F$7:$F$2010,'Population ratios'!$B$7:$B$2010,'Ratio mapping'!AA$5,'Population ratios'!$C$7:$C$2010,'Ratio mapping'!$A151)/SUMIFS('Population ratios'!$F$7:$F$2010,'Population ratios'!$C$7:$C$2010,'Ratio mapping'!$A151)</f>
        <v>0</v>
      </c>
      <c r="AB151" s="69">
        <f>SUMIFS('Population ratios'!$F$7:$F$2010,'Population ratios'!$B$7:$B$2010,'Ratio mapping'!AB$5,'Population ratios'!$C$7:$C$2010,'Ratio mapping'!$A151)/SUMIFS('Population ratios'!$F$7:$F$2010,'Population ratios'!$C$7:$C$2010,'Ratio mapping'!$A151)</f>
        <v>0</v>
      </c>
      <c r="AC151" s="69">
        <f>SUMIFS('Population ratios'!$F$7:$F$2010,'Population ratios'!$B$7:$B$2010,'Ratio mapping'!AC$5,'Population ratios'!$C$7:$C$2010,'Ratio mapping'!$A151)/SUMIFS('Population ratios'!$F$7:$F$2010,'Population ratios'!$C$7:$C$2010,'Ratio mapping'!$A151)</f>
        <v>0</v>
      </c>
      <c r="AD151" s="69">
        <f>SUMIFS('Population ratios'!$F$7:$F$2010,'Population ratios'!$B$7:$B$2010,'Ratio mapping'!AD$5,'Population ratios'!$C$7:$C$2010,'Ratio mapping'!$A151)/SUMIFS('Population ratios'!$F$7:$F$2010,'Population ratios'!$C$7:$C$2010,'Ratio mapping'!$A151)</f>
        <v>0</v>
      </c>
      <c r="AE151" s="69">
        <f>SUMIFS('Population ratios'!$F$7:$F$2010,'Population ratios'!$B$7:$B$2010,'Ratio mapping'!AE$5,'Population ratios'!$C$7:$C$2010,'Ratio mapping'!$A151)/SUMIFS('Population ratios'!$F$7:$F$2010,'Population ratios'!$C$7:$C$2010,'Ratio mapping'!$A151)</f>
        <v>0</v>
      </c>
    </row>
    <row r="152" spans="1:31" x14ac:dyDescent="0.25">
      <c r="A152" s="69" t="s">
        <v>2115</v>
      </c>
      <c r="B152" s="69">
        <f>SUMIFS('Population ratios'!$F$7:$F$2010,'Population ratios'!$B$7:$B$2010,'Ratio mapping'!B$5,'Population ratios'!$C$7:$C$2010,'Ratio mapping'!$A152)/SUMIFS('Population ratios'!$F$7:$F$2010,'Population ratios'!$C$7:$C$2010,'Ratio mapping'!$A152)</f>
        <v>0</v>
      </c>
      <c r="C152" s="69">
        <f>SUMIFS('Population ratios'!$F$7:$F$2010,'Population ratios'!$B$7:$B$2010,'Ratio mapping'!C$5,'Population ratios'!$C$7:$C$2010,'Ratio mapping'!$A152)/SUMIFS('Population ratios'!$F$7:$F$2010,'Population ratios'!$C$7:$C$2010,'Ratio mapping'!$A152)</f>
        <v>0</v>
      </c>
      <c r="D152" s="69">
        <f>SUMIFS('Population ratios'!$F$7:$F$2010,'Population ratios'!$B$7:$B$2010,'Ratio mapping'!D$5,'Population ratios'!$C$7:$C$2010,'Ratio mapping'!$A152)/SUMIFS('Population ratios'!$F$7:$F$2010,'Population ratios'!$C$7:$C$2010,'Ratio mapping'!$A152)</f>
        <v>0</v>
      </c>
      <c r="E152" s="69">
        <f>SUMIFS('Population ratios'!$F$7:$F$2010,'Population ratios'!$B$7:$B$2010,'Ratio mapping'!E$5,'Population ratios'!$C$7:$C$2010,'Ratio mapping'!$A152)/SUMIFS('Population ratios'!$F$7:$F$2010,'Population ratios'!$C$7:$C$2010,'Ratio mapping'!$A152)</f>
        <v>0</v>
      </c>
      <c r="F152" s="69">
        <f>SUMIFS('Population ratios'!$F$7:$F$2010,'Population ratios'!$B$7:$B$2010,'Ratio mapping'!F$5,'Population ratios'!$C$7:$C$2010,'Ratio mapping'!$A152)/SUMIFS('Population ratios'!$F$7:$F$2010,'Population ratios'!$C$7:$C$2010,'Ratio mapping'!$A152)</f>
        <v>0</v>
      </c>
      <c r="G152" s="69">
        <f>SUMIFS('Population ratios'!$F$7:$F$2010,'Population ratios'!$B$7:$B$2010,'Ratio mapping'!G$5,'Population ratios'!$C$7:$C$2010,'Ratio mapping'!$A152)/SUMIFS('Population ratios'!$F$7:$F$2010,'Population ratios'!$C$7:$C$2010,'Ratio mapping'!$A152)</f>
        <v>0</v>
      </c>
      <c r="H152" s="69">
        <f>SUMIFS('Population ratios'!$F$7:$F$2010,'Population ratios'!$B$7:$B$2010,'Ratio mapping'!H$5,'Population ratios'!$C$7:$C$2010,'Ratio mapping'!$A152)/SUMIFS('Population ratios'!$F$7:$F$2010,'Population ratios'!$C$7:$C$2010,'Ratio mapping'!$A152)</f>
        <v>0</v>
      </c>
      <c r="I152" s="69">
        <f>SUMIFS('Population ratios'!$F$7:$F$2010,'Population ratios'!$B$7:$B$2010,'Ratio mapping'!I$5,'Population ratios'!$C$7:$C$2010,'Ratio mapping'!$A152)/SUMIFS('Population ratios'!$F$7:$F$2010,'Population ratios'!$C$7:$C$2010,'Ratio mapping'!$A152)</f>
        <v>0</v>
      </c>
      <c r="J152" s="69">
        <f>SUMIFS('Population ratios'!$F$7:$F$2010,'Population ratios'!$B$7:$B$2010,'Ratio mapping'!J$5,'Population ratios'!$C$7:$C$2010,'Ratio mapping'!$A152)/SUMIFS('Population ratios'!$F$7:$F$2010,'Population ratios'!$C$7:$C$2010,'Ratio mapping'!$A152)</f>
        <v>0</v>
      </c>
      <c r="K152" s="69">
        <f>SUMIFS('Population ratios'!$F$7:$F$2010,'Population ratios'!$B$7:$B$2010,'Ratio mapping'!K$5,'Population ratios'!$C$7:$C$2010,'Ratio mapping'!$A152)/SUMIFS('Population ratios'!$F$7:$F$2010,'Population ratios'!$C$7:$C$2010,'Ratio mapping'!$A152)</f>
        <v>0</v>
      </c>
      <c r="L152" s="69">
        <f>SUMIFS('Population ratios'!$F$7:$F$2010,'Population ratios'!$B$7:$B$2010,'Ratio mapping'!L$5,'Population ratios'!$C$7:$C$2010,'Ratio mapping'!$A152)/SUMIFS('Population ratios'!$F$7:$F$2010,'Population ratios'!$C$7:$C$2010,'Ratio mapping'!$A152)</f>
        <v>0</v>
      </c>
      <c r="M152" s="69">
        <f>SUMIFS('Population ratios'!$F$7:$F$2010,'Population ratios'!$B$7:$B$2010,'Ratio mapping'!M$5,'Population ratios'!$C$7:$C$2010,'Ratio mapping'!$A152)/SUMIFS('Population ratios'!$F$7:$F$2010,'Population ratios'!$C$7:$C$2010,'Ratio mapping'!$A152)</f>
        <v>0</v>
      </c>
      <c r="N152" s="69">
        <f>SUMIFS('Population ratios'!$F$7:$F$2010,'Population ratios'!$B$7:$B$2010,'Ratio mapping'!N$5,'Population ratios'!$C$7:$C$2010,'Ratio mapping'!$A152)/SUMIFS('Population ratios'!$F$7:$F$2010,'Population ratios'!$C$7:$C$2010,'Ratio mapping'!$A152)</f>
        <v>0</v>
      </c>
      <c r="O152" s="69">
        <f>SUMIFS('Population ratios'!$F$7:$F$2010,'Population ratios'!$B$7:$B$2010,'Ratio mapping'!O$5,'Population ratios'!$C$7:$C$2010,'Ratio mapping'!$A152)/SUMIFS('Population ratios'!$F$7:$F$2010,'Population ratios'!$C$7:$C$2010,'Ratio mapping'!$A152)</f>
        <v>0</v>
      </c>
      <c r="P152" s="69">
        <f>SUMIFS('Population ratios'!$F$7:$F$2010,'Population ratios'!$B$7:$B$2010,'Ratio mapping'!P$5,'Population ratios'!$C$7:$C$2010,'Ratio mapping'!$A152)/SUMIFS('Population ratios'!$F$7:$F$2010,'Population ratios'!$C$7:$C$2010,'Ratio mapping'!$A152)</f>
        <v>0</v>
      </c>
      <c r="Q152" s="69">
        <f>SUMIFS('Population ratios'!$F$7:$F$2010,'Population ratios'!$B$7:$B$2010,'Ratio mapping'!Q$5,'Population ratios'!$C$7:$C$2010,'Ratio mapping'!$A152)/SUMIFS('Population ratios'!$F$7:$F$2010,'Population ratios'!$C$7:$C$2010,'Ratio mapping'!$A152)</f>
        <v>0</v>
      </c>
      <c r="R152" s="69">
        <f>SUMIFS('Population ratios'!$F$7:$F$2010,'Population ratios'!$B$7:$B$2010,'Ratio mapping'!R$5,'Population ratios'!$C$7:$C$2010,'Ratio mapping'!$A152)/SUMIFS('Population ratios'!$F$7:$F$2010,'Population ratios'!$C$7:$C$2010,'Ratio mapping'!$A152)</f>
        <v>0</v>
      </c>
      <c r="S152" s="69">
        <f>SUMIFS('Population ratios'!$F$7:$F$2010,'Population ratios'!$B$7:$B$2010,'Ratio mapping'!S$5,'Population ratios'!$C$7:$C$2010,'Ratio mapping'!$A152)/SUMIFS('Population ratios'!$F$7:$F$2010,'Population ratios'!$C$7:$C$2010,'Ratio mapping'!$A152)</f>
        <v>0.96114285714285719</v>
      </c>
      <c r="T152" s="69">
        <f>SUMIFS('Population ratios'!$F$7:$F$2010,'Population ratios'!$B$7:$B$2010,'Ratio mapping'!T$5,'Population ratios'!$C$7:$C$2010,'Ratio mapping'!$A152)/SUMIFS('Population ratios'!$F$7:$F$2010,'Population ratios'!$C$7:$C$2010,'Ratio mapping'!$A152)</f>
        <v>0</v>
      </c>
      <c r="U152" s="69">
        <f>SUMIFS('Population ratios'!$F$7:$F$2010,'Population ratios'!$B$7:$B$2010,'Ratio mapping'!U$5,'Population ratios'!$C$7:$C$2010,'Ratio mapping'!$A152)/SUMIFS('Population ratios'!$F$7:$F$2010,'Population ratios'!$C$7:$C$2010,'Ratio mapping'!$A152)</f>
        <v>0</v>
      </c>
      <c r="V152" s="69">
        <f>SUMIFS('Population ratios'!$F$7:$F$2010,'Population ratios'!$B$7:$B$2010,'Ratio mapping'!V$5,'Population ratios'!$C$7:$C$2010,'Ratio mapping'!$A152)/SUMIFS('Population ratios'!$F$7:$F$2010,'Population ratios'!$C$7:$C$2010,'Ratio mapping'!$A152)</f>
        <v>0</v>
      </c>
      <c r="W152" s="69">
        <f>SUMIFS('Population ratios'!$F$7:$F$2010,'Population ratios'!$B$7:$B$2010,'Ratio mapping'!W$5,'Population ratios'!$C$7:$C$2010,'Ratio mapping'!$A152)/SUMIFS('Population ratios'!$F$7:$F$2010,'Population ratios'!$C$7:$C$2010,'Ratio mapping'!$A152)</f>
        <v>3.8857142857142854E-2</v>
      </c>
      <c r="X152" s="69">
        <f>SUMIFS('Population ratios'!$F$7:$F$2010,'Population ratios'!$B$7:$B$2010,'Ratio mapping'!X$5,'Population ratios'!$C$7:$C$2010,'Ratio mapping'!$A152)/SUMIFS('Population ratios'!$F$7:$F$2010,'Population ratios'!$C$7:$C$2010,'Ratio mapping'!$A152)</f>
        <v>0</v>
      </c>
      <c r="Y152" s="69">
        <f>SUMIFS('Population ratios'!$F$7:$F$2010,'Population ratios'!$B$7:$B$2010,'Ratio mapping'!Y$5,'Population ratios'!$C$7:$C$2010,'Ratio mapping'!$A152)/SUMIFS('Population ratios'!$F$7:$F$2010,'Population ratios'!$C$7:$C$2010,'Ratio mapping'!$A152)</f>
        <v>0</v>
      </c>
      <c r="Z152" s="69">
        <f>SUMIFS('Population ratios'!$F$7:$F$2010,'Population ratios'!$B$7:$B$2010,'Ratio mapping'!Z$5,'Population ratios'!$C$7:$C$2010,'Ratio mapping'!$A152)/SUMIFS('Population ratios'!$F$7:$F$2010,'Population ratios'!$C$7:$C$2010,'Ratio mapping'!$A152)</f>
        <v>0</v>
      </c>
      <c r="AA152" s="69">
        <f>SUMIFS('Population ratios'!$F$7:$F$2010,'Population ratios'!$B$7:$B$2010,'Ratio mapping'!AA$5,'Population ratios'!$C$7:$C$2010,'Ratio mapping'!$A152)/SUMIFS('Population ratios'!$F$7:$F$2010,'Population ratios'!$C$7:$C$2010,'Ratio mapping'!$A152)</f>
        <v>0</v>
      </c>
      <c r="AB152" s="69">
        <f>SUMIFS('Population ratios'!$F$7:$F$2010,'Population ratios'!$B$7:$B$2010,'Ratio mapping'!AB$5,'Population ratios'!$C$7:$C$2010,'Ratio mapping'!$A152)/SUMIFS('Population ratios'!$F$7:$F$2010,'Population ratios'!$C$7:$C$2010,'Ratio mapping'!$A152)</f>
        <v>0</v>
      </c>
      <c r="AC152" s="69">
        <f>SUMIFS('Population ratios'!$F$7:$F$2010,'Population ratios'!$B$7:$B$2010,'Ratio mapping'!AC$5,'Population ratios'!$C$7:$C$2010,'Ratio mapping'!$A152)/SUMIFS('Population ratios'!$F$7:$F$2010,'Population ratios'!$C$7:$C$2010,'Ratio mapping'!$A152)</f>
        <v>0</v>
      </c>
      <c r="AD152" s="69">
        <f>SUMIFS('Population ratios'!$F$7:$F$2010,'Population ratios'!$B$7:$B$2010,'Ratio mapping'!AD$5,'Population ratios'!$C$7:$C$2010,'Ratio mapping'!$A152)/SUMIFS('Population ratios'!$F$7:$F$2010,'Population ratios'!$C$7:$C$2010,'Ratio mapping'!$A152)</f>
        <v>0</v>
      </c>
      <c r="AE152" s="69">
        <f>SUMIFS('Population ratios'!$F$7:$F$2010,'Population ratios'!$B$7:$B$2010,'Ratio mapping'!AE$5,'Population ratios'!$C$7:$C$2010,'Ratio mapping'!$A152)/SUMIFS('Population ratios'!$F$7:$F$2010,'Population ratios'!$C$7:$C$2010,'Ratio mapping'!$A152)</f>
        <v>0</v>
      </c>
    </row>
    <row r="153" spans="1:31" x14ac:dyDescent="0.25">
      <c r="A153" s="69" t="s">
        <v>2114</v>
      </c>
      <c r="B153" s="69">
        <f>SUMIFS('Population ratios'!$F$7:$F$2010,'Population ratios'!$B$7:$B$2010,'Ratio mapping'!B$5,'Population ratios'!$C$7:$C$2010,'Ratio mapping'!$A153)/SUMIFS('Population ratios'!$F$7:$F$2010,'Population ratios'!$C$7:$C$2010,'Ratio mapping'!$A153)</f>
        <v>0</v>
      </c>
      <c r="C153" s="69">
        <f>SUMIFS('Population ratios'!$F$7:$F$2010,'Population ratios'!$B$7:$B$2010,'Ratio mapping'!C$5,'Population ratios'!$C$7:$C$2010,'Ratio mapping'!$A153)/SUMIFS('Population ratios'!$F$7:$F$2010,'Population ratios'!$C$7:$C$2010,'Ratio mapping'!$A153)</f>
        <v>0.95945037711896053</v>
      </c>
      <c r="D153" s="69">
        <f>SUMIFS('Population ratios'!$F$7:$F$2010,'Population ratios'!$B$7:$B$2010,'Ratio mapping'!D$5,'Population ratios'!$C$7:$C$2010,'Ratio mapping'!$A153)/SUMIFS('Population ratios'!$F$7:$F$2010,'Population ratios'!$C$7:$C$2010,'Ratio mapping'!$A153)</f>
        <v>0</v>
      </c>
      <c r="E153" s="69">
        <f>SUMIFS('Population ratios'!$F$7:$F$2010,'Population ratios'!$B$7:$B$2010,'Ratio mapping'!E$5,'Population ratios'!$C$7:$C$2010,'Ratio mapping'!$A153)/SUMIFS('Population ratios'!$F$7:$F$2010,'Population ratios'!$C$7:$C$2010,'Ratio mapping'!$A153)</f>
        <v>0</v>
      </c>
      <c r="F153" s="69">
        <f>SUMIFS('Population ratios'!$F$7:$F$2010,'Population ratios'!$B$7:$B$2010,'Ratio mapping'!F$5,'Population ratios'!$C$7:$C$2010,'Ratio mapping'!$A153)/SUMIFS('Population ratios'!$F$7:$F$2010,'Population ratios'!$C$7:$C$2010,'Ratio mapping'!$A153)</f>
        <v>0</v>
      </c>
      <c r="G153" s="69">
        <f>SUMIFS('Population ratios'!$F$7:$F$2010,'Population ratios'!$B$7:$B$2010,'Ratio mapping'!G$5,'Population ratios'!$C$7:$C$2010,'Ratio mapping'!$A153)/SUMIFS('Population ratios'!$F$7:$F$2010,'Population ratios'!$C$7:$C$2010,'Ratio mapping'!$A153)</f>
        <v>0</v>
      </c>
      <c r="H153" s="69">
        <f>SUMIFS('Population ratios'!$F$7:$F$2010,'Population ratios'!$B$7:$B$2010,'Ratio mapping'!H$5,'Population ratios'!$C$7:$C$2010,'Ratio mapping'!$A153)/SUMIFS('Population ratios'!$F$7:$F$2010,'Population ratios'!$C$7:$C$2010,'Ratio mapping'!$A153)</f>
        <v>0</v>
      </c>
      <c r="I153" s="69">
        <f>SUMIFS('Population ratios'!$F$7:$F$2010,'Population ratios'!$B$7:$B$2010,'Ratio mapping'!I$5,'Population ratios'!$C$7:$C$2010,'Ratio mapping'!$A153)/SUMIFS('Population ratios'!$F$7:$F$2010,'Population ratios'!$C$7:$C$2010,'Ratio mapping'!$A153)</f>
        <v>0</v>
      </c>
      <c r="J153" s="69">
        <f>SUMIFS('Population ratios'!$F$7:$F$2010,'Population ratios'!$B$7:$B$2010,'Ratio mapping'!J$5,'Population ratios'!$C$7:$C$2010,'Ratio mapping'!$A153)/SUMIFS('Population ratios'!$F$7:$F$2010,'Population ratios'!$C$7:$C$2010,'Ratio mapping'!$A153)</f>
        <v>0</v>
      </c>
      <c r="K153" s="69">
        <f>SUMIFS('Population ratios'!$F$7:$F$2010,'Population ratios'!$B$7:$B$2010,'Ratio mapping'!K$5,'Population ratios'!$C$7:$C$2010,'Ratio mapping'!$A153)/SUMIFS('Population ratios'!$F$7:$F$2010,'Population ratios'!$C$7:$C$2010,'Ratio mapping'!$A153)</f>
        <v>0</v>
      </c>
      <c r="L153" s="69">
        <f>SUMIFS('Population ratios'!$F$7:$F$2010,'Population ratios'!$B$7:$B$2010,'Ratio mapping'!L$5,'Population ratios'!$C$7:$C$2010,'Ratio mapping'!$A153)/SUMIFS('Population ratios'!$F$7:$F$2010,'Population ratios'!$C$7:$C$2010,'Ratio mapping'!$A153)</f>
        <v>0</v>
      </c>
      <c r="M153" s="69">
        <f>SUMIFS('Population ratios'!$F$7:$F$2010,'Population ratios'!$B$7:$B$2010,'Ratio mapping'!M$5,'Population ratios'!$C$7:$C$2010,'Ratio mapping'!$A153)/SUMIFS('Population ratios'!$F$7:$F$2010,'Population ratios'!$C$7:$C$2010,'Ratio mapping'!$A153)</f>
        <v>0</v>
      </c>
      <c r="N153" s="69">
        <f>SUMIFS('Population ratios'!$F$7:$F$2010,'Population ratios'!$B$7:$B$2010,'Ratio mapping'!N$5,'Population ratios'!$C$7:$C$2010,'Ratio mapping'!$A153)/SUMIFS('Population ratios'!$F$7:$F$2010,'Population ratios'!$C$7:$C$2010,'Ratio mapping'!$A153)</f>
        <v>0</v>
      </c>
      <c r="O153" s="69">
        <f>SUMIFS('Population ratios'!$F$7:$F$2010,'Population ratios'!$B$7:$B$2010,'Ratio mapping'!O$5,'Population ratios'!$C$7:$C$2010,'Ratio mapping'!$A153)/SUMIFS('Population ratios'!$F$7:$F$2010,'Population ratios'!$C$7:$C$2010,'Ratio mapping'!$A153)</f>
        <v>0</v>
      </c>
      <c r="P153" s="69">
        <f>SUMIFS('Population ratios'!$F$7:$F$2010,'Population ratios'!$B$7:$B$2010,'Ratio mapping'!P$5,'Population ratios'!$C$7:$C$2010,'Ratio mapping'!$A153)/SUMIFS('Population ratios'!$F$7:$F$2010,'Population ratios'!$C$7:$C$2010,'Ratio mapping'!$A153)</f>
        <v>0</v>
      </c>
      <c r="Q153" s="69">
        <f>SUMIFS('Population ratios'!$F$7:$F$2010,'Population ratios'!$B$7:$B$2010,'Ratio mapping'!Q$5,'Population ratios'!$C$7:$C$2010,'Ratio mapping'!$A153)/SUMIFS('Population ratios'!$F$7:$F$2010,'Population ratios'!$C$7:$C$2010,'Ratio mapping'!$A153)</f>
        <v>0</v>
      </c>
      <c r="R153" s="69">
        <f>SUMIFS('Population ratios'!$F$7:$F$2010,'Population ratios'!$B$7:$B$2010,'Ratio mapping'!R$5,'Population ratios'!$C$7:$C$2010,'Ratio mapping'!$A153)/SUMIFS('Population ratios'!$F$7:$F$2010,'Population ratios'!$C$7:$C$2010,'Ratio mapping'!$A153)</f>
        <v>0</v>
      </c>
      <c r="S153" s="69">
        <f>SUMIFS('Population ratios'!$F$7:$F$2010,'Population ratios'!$B$7:$B$2010,'Ratio mapping'!S$5,'Population ratios'!$C$7:$C$2010,'Ratio mapping'!$A153)/SUMIFS('Population ratios'!$F$7:$F$2010,'Population ratios'!$C$7:$C$2010,'Ratio mapping'!$A153)</f>
        <v>4.0549622881039506E-2</v>
      </c>
      <c r="T153" s="69">
        <f>SUMIFS('Population ratios'!$F$7:$F$2010,'Population ratios'!$B$7:$B$2010,'Ratio mapping'!T$5,'Population ratios'!$C$7:$C$2010,'Ratio mapping'!$A153)/SUMIFS('Population ratios'!$F$7:$F$2010,'Population ratios'!$C$7:$C$2010,'Ratio mapping'!$A153)</f>
        <v>0</v>
      </c>
      <c r="U153" s="69">
        <f>SUMIFS('Population ratios'!$F$7:$F$2010,'Population ratios'!$B$7:$B$2010,'Ratio mapping'!U$5,'Population ratios'!$C$7:$C$2010,'Ratio mapping'!$A153)/SUMIFS('Population ratios'!$F$7:$F$2010,'Population ratios'!$C$7:$C$2010,'Ratio mapping'!$A153)</f>
        <v>0</v>
      </c>
      <c r="V153" s="69">
        <f>SUMIFS('Population ratios'!$F$7:$F$2010,'Population ratios'!$B$7:$B$2010,'Ratio mapping'!V$5,'Population ratios'!$C$7:$C$2010,'Ratio mapping'!$A153)/SUMIFS('Population ratios'!$F$7:$F$2010,'Population ratios'!$C$7:$C$2010,'Ratio mapping'!$A153)</f>
        <v>0</v>
      </c>
      <c r="W153" s="69">
        <f>SUMIFS('Population ratios'!$F$7:$F$2010,'Population ratios'!$B$7:$B$2010,'Ratio mapping'!W$5,'Population ratios'!$C$7:$C$2010,'Ratio mapping'!$A153)/SUMIFS('Population ratios'!$F$7:$F$2010,'Population ratios'!$C$7:$C$2010,'Ratio mapping'!$A153)</f>
        <v>0</v>
      </c>
      <c r="X153" s="69">
        <f>SUMIFS('Population ratios'!$F$7:$F$2010,'Population ratios'!$B$7:$B$2010,'Ratio mapping'!X$5,'Population ratios'!$C$7:$C$2010,'Ratio mapping'!$A153)/SUMIFS('Population ratios'!$F$7:$F$2010,'Population ratios'!$C$7:$C$2010,'Ratio mapping'!$A153)</f>
        <v>0</v>
      </c>
      <c r="Y153" s="69">
        <f>SUMIFS('Population ratios'!$F$7:$F$2010,'Population ratios'!$B$7:$B$2010,'Ratio mapping'!Y$5,'Population ratios'!$C$7:$C$2010,'Ratio mapping'!$A153)/SUMIFS('Population ratios'!$F$7:$F$2010,'Population ratios'!$C$7:$C$2010,'Ratio mapping'!$A153)</f>
        <v>0</v>
      </c>
      <c r="Z153" s="69">
        <f>SUMIFS('Population ratios'!$F$7:$F$2010,'Population ratios'!$B$7:$B$2010,'Ratio mapping'!Z$5,'Population ratios'!$C$7:$C$2010,'Ratio mapping'!$A153)/SUMIFS('Population ratios'!$F$7:$F$2010,'Population ratios'!$C$7:$C$2010,'Ratio mapping'!$A153)</f>
        <v>0</v>
      </c>
      <c r="AA153" s="69">
        <f>SUMIFS('Population ratios'!$F$7:$F$2010,'Population ratios'!$B$7:$B$2010,'Ratio mapping'!AA$5,'Population ratios'!$C$7:$C$2010,'Ratio mapping'!$A153)/SUMIFS('Population ratios'!$F$7:$F$2010,'Population ratios'!$C$7:$C$2010,'Ratio mapping'!$A153)</f>
        <v>0</v>
      </c>
      <c r="AB153" s="69">
        <f>SUMIFS('Population ratios'!$F$7:$F$2010,'Population ratios'!$B$7:$B$2010,'Ratio mapping'!AB$5,'Population ratios'!$C$7:$C$2010,'Ratio mapping'!$A153)/SUMIFS('Population ratios'!$F$7:$F$2010,'Population ratios'!$C$7:$C$2010,'Ratio mapping'!$A153)</f>
        <v>0</v>
      </c>
      <c r="AC153" s="69">
        <f>SUMIFS('Population ratios'!$F$7:$F$2010,'Population ratios'!$B$7:$B$2010,'Ratio mapping'!AC$5,'Population ratios'!$C$7:$C$2010,'Ratio mapping'!$A153)/SUMIFS('Population ratios'!$F$7:$F$2010,'Population ratios'!$C$7:$C$2010,'Ratio mapping'!$A153)</f>
        <v>0</v>
      </c>
      <c r="AD153" s="69">
        <f>SUMIFS('Population ratios'!$F$7:$F$2010,'Population ratios'!$B$7:$B$2010,'Ratio mapping'!AD$5,'Population ratios'!$C$7:$C$2010,'Ratio mapping'!$A153)/SUMIFS('Population ratios'!$F$7:$F$2010,'Population ratios'!$C$7:$C$2010,'Ratio mapping'!$A153)</f>
        <v>0</v>
      </c>
      <c r="AE153" s="69">
        <f>SUMIFS('Population ratios'!$F$7:$F$2010,'Population ratios'!$B$7:$B$2010,'Ratio mapping'!AE$5,'Population ratios'!$C$7:$C$2010,'Ratio mapping'!$A153)/SUMIFS('Population ratios'!$F$7:$F$2010,'Population ratios'!$C$7:$C$2010,'Ratio mapping'!$A153)</f>
        <v>0</v>
      </c>
    </row>
    <row r="154" spans="1:31" x14ac:dyDescent="0.25">
      <c r="A154" s="69" t="s">
        <v>2051</v>
      </c>
      <c r="B154" s="69">
        <f>SUMIFS('Population ratios'!$F$7:$F$2010,'Population ratios'!$B$7:$B$2010,'Ratio mapping'!B$5,'Population ratios'!$C$7:$C$2010,'Ratio mapping'!$A154)/SUMIFS('Population ratios'!$F$7:$F$2010,'Population ratios'!$C$7:$C$2010,'Ratio mapping'!$A154)</f>
        <v>0</v>
      </c>
      <c r="C154" s="69">
        <f>SUMIFS('Population ratios'!$F$7:$F$2010,'Population ratios'!$B$7:$B$2010,'Ratio mapping'!C$5,'Population ratios'!$C$7:$C$2010,'Ratio mapping'!$A154)/SUMIFS('Population ratios'!$F$7:$F$2010,'Population ratios'!$C$7:$C$2010,'Ratio mapping'!$A154)</f>
        <v>0</v>
      </c>
      <c r="D154" s="69">
        <f>SUMIFS('Population ratios'!$F$7:$F$2010,'Population ratios'!$B$7:$B$2010,'Ratio mapping'!D$5,'Population ratios'!$C$7:$C$2010,'Ratio mapping'!$A154)/SUMIFS('Population ratios'!$F$7:$F$2010,'Population ratios'!$C$7:$C$2010,'Ratio mapping'!$A154)</f>
        <v>0</v>
      </c>
      <c r="E154" s="69">
        <f>SUMIFS('Population ratios'!$F$7:$F$2010,'Population ratios'!$B$7:$B$2010,'Ratio mapping'!E$5,'Population ratios'!$C$7:$C$2010,'Ratio mapping'!$A154)/SUMIFS('Population ratios'!$F$7:$F$2010,'Population ratios'!$C$7:$C$2010,'Ratio mapping'!$A154)</f>
        <v>0</v>
      </c>
      <c r="F154" s="69">
        <f>SUMIFS('Population ratios'!$F$7:$F$2010,'Population ratios'!$B$7:$B$2010,'Ratio mapping'!F$5,'Population ratios'!$C$7:$C$2010,'Ratio mapping'!$A154)/SUMIFS('Population ratios'!$F$7:$F$2010,'Population ratios'!$C$7:$C$2010,'Ratio mapping'!$A154)</f>
        <v>0</v>
      </c>
      <c r="G154" s="69">
        <f>SUMIFS('Population ratios'!$F$7:$F$2010,'Population ratios'!$B$7:$B$2010,'Ratio mapping'!G$5,'Population ratios'!$C$7:$C$2010,'Ratio mapping'!$A154)/SUMIFS('Population ratios'!$F$7:$F$2010,'Population ratios'!$C$7:$C$2010,'Ratio mapping'!$A154)</f>
        <v>0</v>
      </c>
      <c r="H154" s="69">
        <f>SUMIFS('Population ratios'!$F$7:$F$2010,'Population ratios'!$B$7:$B$2010,'Ratio mapping'!H$5,'Population ratios'!$C$7:$C$2010,'Ratio mapping'!$A154)/SUMIFS('Population ratios'!$F$7:$F$2010,'Population ratios'!$C$7:$C$2010,'Ratio mapping'!$A154)</f>
        <v>0</v>
      </c>
      <c r="I154" s="69">
        <f>SUMIFS('Population ratios'!$F$7:$F$2010,'Population ratios'!$B$7:$B$2010,'Ratio mapping'!I$5,'Population ratios'!$C$7:$C$2010,'Ratio mapping'!$A154)/SUMIFS('Population ratios'!$F$7:$F$2010,'Population ratios'!$C$7:$C$2010,'Ratio mapping'!$A154)</f>
        <v>0</v>
      </c>
      <c r="J154" s="69">
        <f>SUMIFS('Population ratios'!$F$7:$F$2010,'Population ratios'!$B$7:$B$2010,'Ratio mapping'!J$5,'Population ratios'!$C$7:$C$2010,'Ratio mapping'!$A154)/SUMIFS('Population ratios'!$F$7:$F$2010,'Population ratios'!$C$7:$C$2010,'Ratio mapping'!$A154)</f>
        <v>0</v>
      </c>
      <c r="K154" s="69">
        <f>SUMIFS('Population ratios'!$F$7:$F$2010,'Population ratios'!$B$7:$B$2010,'Ratio mapping'!K$5,'Population ratios'!$C$7:$C$2010,'Ratio mapping'!$A154)/SUMIFS('Population ratios'!$F$7:$F$2010,'Population ratios'!$C$7:$C$2010,'Ratio mapping'!$A154)</f>
        <v>0</v>
      </c>
      <c r="L154" s="69">
        <f>SUMIFS('Population ratios'!$F$7:$F$2010,'Population ratios'!$B$7:$B$2010,'Ratio mapping'!L$5,'Population ratios'!$C$7:$C$2010,'Ratio mapping'!$A154)/SUMIFS('Population ratios'!$F$7:$F$2010,'Population ratios'!$C$7:$C$2010,'Ratio mapping'!$A154)</f>
        <v>0</v>
      </c>
      <c r="M154" s="69">
        <f>SUMIFS('Population ratios'!$F$7:$F$2010,'Population ratios'!$B$7:$B$2010,'Ratio mapping'!M$5,'Population ratios'!$C$7:$C$2010,'Ratio mapping'!$A154)/SUMIFS('Population ratios'!$F$7:$F$2010,'Population ratios'!$C$7:$C$2010,'Ratio mapping'!$A154)</f>
        <v>0</v>
      </c>
      <c r="N154" s="69">
        <f>SUMIFS('Population ratios'!$F$7:$F$2010,'Population ratios'!$B$7:$B$2010,'Ratio mapping'!N$5,'Population ratios'!$C$7:$C$2010,'Ratio mapping'!$A154)/SUMIFS('Population ratios'!$F$7:$F$2010,'Population ratios'!$C$7:$C$2010,'Ratio mapping'!$A154)</f>
        <v>0</v>
      </c>
      <c r="O154" s="69">
        <f>SUMIFS('Population ratios'!$F$7:$F$2010,'Population ratios'!$B$7:$B$2010,'Ratio mapping'!O$5,'Population ratios'!$C$7:$C$2010,'Ratio mapping'!$A154)/SUMIFS('Population ratios'!$F$7:$F$2010,'Population ratios'!$C$7:$C$2010,'Ratio mapping'!$A154)</f>
        <v>0</v>
      </c>
      <c r="P154" s="69">
        <f>SUMIFS('Population ratios'!$F$7:$F$2010,'Population ratios'!$B$7:$B$2010,'Ratio mapping'!P$5,'Population ratios'!$C$7:$C$2010,'Ratio mapping'!$A154)/SUMIFS('Population ratios'!$F$7:$F$2010,'Population ratios'!$C$7:$C$2010,'Ratio mapping'!$A154)</f>
        <v>0</v>
      </c>
      <c r="Q154" s="69">
        <f>SUMIFS('Population ratios'!$F$7:$F$2010,'Population ratios'!$B$7:$B$2010,'Ratio mapping'!Q$5,'Population ratios'!$C$7:$C$2010,'Ratio mapping'!$A154)/SUMIFS('Population ratios'!$F$7:$F$2010,'Population ratios'!$C$7:$C$2010,'Ratio mapping'!$A154)</f>
        <v>0</v>
      </c>
      <c r="R154" s="69">
        <f>SUMIFS('Population ratios'!$F$7:$F$2010,'Population ratios'!$B$7:$B$2010,'Ratio mapping'!R$5,'Population ratios'!$C$7:$C$2010,'Ratio mapping'!$A154)/SUMIFS('Population ratios'!$F$7:$F$2010,'Population ratios'!$C$7:$C$2010,'Ratio mapping'!$A154)</f>
        <v>0</v>
      </c>
      <c r="S154" s="69">
        <f>SUMIFS('Population ratios'!$F$7:$F$2010,'Population ratios'!$B$7:$B$2010,'Ratio mapping'!S$5,'Population ratios'!$C$7:$C$2010,'Ratio mapping'!$A154)/SUMIFS('Population ratios'!$F$7:$F$2010,'Population ratios'!$C$7:$C$2010,'Ratio mapping'!$A154)</f>
        <v>0</v>
      </c>
      <c r="T154" s="69">
        <f>SUMIFS('Population ratios'!$F$7:$F$2010,'Population ratios'!$B$7:$B$2010,'Ratio mapping'!T$5,'Population ratios'!$C$7:$C$2010,'Ratio mapping'!$A154)/SUMIFS('Population ratios'!$F$7:$F$2010,'Population ratios'!$C$7:$C$2010,'Ratio mapping'!$A154)</f>
        <v>0</v>
      </c>
      <c r="U154" s="69">
        <f>SUMIFS('Population ratios'!$F$7:$F$2010,'Population ratios'!$B$7:$B$2010,'Ratio mapping'!U$5,'Population ratios'!$C$7:$C$2010,'Ratio mapping'!$A154)/SUMIFS('Population ratios'!$F$7:$F$2010,'Population ratios'!$C$7:$C$2010,'Ratio mapping'!$A154)</f>
        <v>0</v>
      </c>
      <c r="V154" s="69">
        <f>SUMIFS('Population ratios'!$F$7:$F$2010,'Population ratios'!$B$7:$B$2010,'Ratio mapping'!V$5,'Population ratios'!$C$7:$C$2010,'Ratio mapping'!$A154)/SUMIFS('Population ratios'!$F$7:$F$2010,'Population ratios'!$C$7:$C$2010,'Ratio mapping'!$A154)</f>
        <v>0</v>
      </c>
      <c r="W154" s="69">
        <f>SUMIFS('Population ratios'!$F$7:$F$2010,'Population ratios'!$B$7:$B$2010,'Ratio mapping'!W$5,'Population ratios'!$C$7:$C$2010,'Ratio mapping'!$A154)/SUMIFS('Population ratios'!$F$7:$F$2010,'Population ratios'!$C$7:$C$2010,'Ratio mapping'!$A154)</f>
        <v>0</v>
      </c>
      <c r="X154" s="69">
        <f>SUMIFS('Population ratios'!$F$7:$F$2010,'Population ratios'!$B$7:$B$2010,'Ratio mapping'!X$5,'Population ratios'!$C$7:$C$2010,'Ratio mapping'!$A154)/SUMIFS('Population ratios'!$F$7:$F$2010,'Population ratios'!$C$7:$C$2010,'Ratio mapping'!$A154)</f>
        <v>0.99984591679506929</v>
      </c>
      <c r="Y154" s="69">
        <f>SUMIFS('Population ratios'!$F$7:$F$2010,'Population ratios'!$B$7:$B$2010,'Ratio mapping'!Y$5,'Population ratios'!$C$7:$C$2010,'Ratio mapping'!$A154)/SUMIFS('Population ratios'!$F$7:$F$2010,'Population ratios'!$C$7:$C$2010,'Ratio mapping'!$A154)</f>
        <v>0</v>
      </c>
      <c r="Z154" s="69">
        <f>SUMIFS('Population ratios'!$F$7:$F$2010,'Population ratios'!$B$7:$B$2010,'Ratio mapping'!Z$5,'Population ratios'!$C$7:$C$2010,'Ratio mapping'!$A154)/SUMIFS('Population ratios'!$F$7:$F$2010,'Population ratios'!$C$7:$C$2010,'Ratio mapping'!$A154)</f>
        <v>0</v>
      </c>
      <c r="AA154" s="69">
        <f>SUMIFS('Population ratios'!$F$7:$F$2010,'Population ratios'!$B$7:$B$2010,'Ratio mapping'!AA$5,'Population ratios'!$C$7:$C$2010,'Ratio mapping'!$A154)/SUMIFS('Population ratios'!$F$7:$F$2010,'Population ratios'!$C$7:$C$2010,'Ratio mapping'!$A154)</f>
        <v>0</v>
      </c>
      <c r="AB154" s="69">
        <f>SUMIFS('Population ratios'!$F$7:$F$2010,'Population ratios'!$B$7:$B$2010,'Ratio mapping'!AB$5,'Population ratios'!$C$7:$C$2010,'Ratio mapping'!$A154)/SUMIFS('Population ratios'!$F$7:$F$2010,'Population ratios'!$C$7:$C$2010,'Ratio mapping'!$A154)</f>
        <v>0</v>
      </c>
      <c r="AC154" s="69">
        <f>SUMIFS('Population ratios'!$F$7:$F$2010,'Population ratios'!$B$7:$B$2010,'Ratio mapping'!AC$5,'Population ratios'!$C$7:$C$2010,'Ratio mapping'!$A154)/SUMIFS('Population ratios'!$F$7:$F$2010,'Population ratios'!$C$7:$C$2010,'Ratio mapping'!$A154)</f>
        <v>0</v>
      </c>
      <c r="AD154" s="69">
        <f>SUMIFS('Population ratios'!$F$7:$F$2010,'Population ratios'!$B$7:$B$2010,'Ratio mapping'!AD$5,'Population ratios'!$C$7:$C$2010,'Ratio mapping'!$A154)/SUMIFS('Population ratios'!$F$7:$F$2010,'Population ratios'!$C$7:$C$2010,'Ratio mapping'!$A154)</f>
        <v>0</v>
      </c>
      <c r="AE154" s="69">
        <f>SUMIFS('Population ratios'!$F$7:$F$2010,'Population ratios'!$B$7:$B$2010,'Ratio mapping'!AE$5,'Population ratios'!$C$7:$C$2010,'Ratio mapping'!$A154)/SUMIFS('Population ratios'!$F$7:$F$2010,'Population ratios'!$C$7:$C$2010,'Ratio mapping'!$A154)</f>
        <v>1.5408320493066256E-4</v>
      </c>
    </row>
    <row r="155" spans="1:31" x14ac:dyDescent="0.25">
      <c r="A155" s="69" t="s">
        <v>2072</v>
      </c>
      <c r="B155" s="69">
        <f>SUMIFS('Population ratios'!$F$7:$F$2010,'Population ratios'!$B$7:$B$2010,'Ratio mapping'!B$5,'Population ratios'!$C$7:$C$2010,'Ratio mapping'!$A155)/SUMIFS('Population ratios'!$F$7:$F$2010,'Population ratios'!$C$7:$C$2010,'Ratio mapping'!$A155)</f>
        <v>0</v>
      </c>
      <c r="C155" s="69">
        <f>SUMIFS('Population ratios'!$F$7:$F$2010,'Population ratios'!$B$7:$B$2010,'Ratio mapping'!C$5,'Population ratios'!$C$7:$C$2010,'Ratio mapping'!$A155)/SUMIFS('Population ratios'!$F$7:$F$2010,'Population ratios'!$C$7:$C$2010,'Ratio mapping'!$A155)</f>
        <v>0</v>
      </c>
      <c r="D155" s="69">
        <f>SUMIFS('Population ratios'!$F$7:$F$2010,'Population ratios'!$B$7:$B$2010,'Ratio mapping'!D$5,'Population ratios'!$C$7:$C$2010,'Ratio mapping'!$A155)/SUMIFS('Population ratios'!$F$7:$F$2010,'Population ratios'!$C$7:$C$2010,'Ratio mapping'!$A155)</f>
        <v>0</v>
      </c>
      <c r="E155" s="69">
        <f>SUMIFS('Population ratios'!$F$7:$F$2010,'Population ratios'!$B$7:$B$2010,'Ratio mapping'!E$5,'Population ratios'!$C$7:$C$2010,'Ratio mapping'!$A155)/SUMIFS('Population ratios'!$F$7:$F$2010,'Population ratios'!$C$7:$C$2010,'Ratio mapping'!$A155)</f>
        <v>0</v>
      </c>
      <c r="F155" s="69">
        <f>SUMIFS('Population ratios'!$F$7:$F$2010,'Population ratios'!$B$7:$B$2010,'Ratio mapping'!F$5,'Population ratios'!$C$7:$C$2010,'Ratio mapping'!$A155)/SUMIFS('Population ratios'!$F$7:$F$2010,'Population ratios'!$C$7:$C$2010,'Ratio mapping'!$A155)</f>
        <v>0</v>
      </c>
      <c r="G155" s="69">
        <f>SUMIFS('Population ratios'!$F$7:$F$2010,'Population ratios'!$B$7:$B$2010,'Ratio mapping'!G$5,'Population ratios'!$C$7:$C$2010,'Ratio mapping'!$A155)/SUMIFS('Population ratios'!$F$7:$F$2010,'Population ratios'!$C$7:$C$2010,'Ratio mapping'!$A155)</f>
        <v>1</v>
      </c>
      <c r="H155" s="69">
        <f>SUMIFS('Population ratios'!$F$7:$F$2010,'Population ratios'!$B$7:$B$2010,'Ratio mapping'!H$5,'Population ratios'!$C$7:$C$2010,'Ratio mapping'!$A155)/SUMIFS('Population ratios'!$F$7:$F$2010,'Population ratios'!$C$7:$C$2010,'Ratio mapping'!$A155)</f>
        <v>0</v>
      </c>
      <c r="I155" s="69">
        <f>SUMIFS('Population ratios'!$F$7:$F$2010,'Population ratios'!$B$7:$B$2010,'Ratio mapping'!I$5,'Population ratios'!$C$7:$C$2010,'Ratio mapping'!$A155)/SUMIFS('Population ratios'!$F$7:$F$2010,'Population ratios'!$C$7:$C$2010,'Ratio mapping'!$A155)</f>
        <v>0</v>
      </c>
      <c r="J155" s="69">
        <f>SUMIFS('Population ratios'!$F$7:$F$2010,'Population ratios'!$B$7:$B$2010,'Ratio mapping'!J$5,'Population ratios'!$C$7:$C$2010,'Ratio mapping'!$A155)/SUMIFS('Population ratios'!$F$7:$F$2010,'Population ratios'!$C$7:$C$2010,'Ratio mapping'!$A155)</f>
        <v>0</v>
      </c>
      <c r="K155" s="69">
        <f>SUMIFS('Population ratios'!$F$7:$F$2010,'Population ratios'!$B$7:$B$2010,'Ratio mapping'!K$5,'Population ratios'!$C$7:$C$2010,'Ratio mapping'!$A155)/SUMIFS('Population ratios'!$F$7:$F$2010,'Population ratios'!$C$7:$C$2010,'Ratio mapping'!$A155)</f>
        <v>0</v>
      </c>
      <c r="L155" s="69">
        <f>SUMIFS('Population ratios'!$F$7:$F$2010,'Population ratios'!$B$7:$B$2010,'Ratio mapping'!L$5,'Population ratios'!$C$7:$C$2010,'Ratio mapping'!$A155)/SUMIFS('Population ratios'!$F$7:$F$2010,'Population ratios'!$C$7:$C$2010,'Ratio mapping'!$A155)</f>
        <v>0</v>
      </c>
      <c r="M155" s="69">
        <f>SUMIFS('Population ratios'!$F$7:$F$2010,'Population ratios'!$B$7:$B$2010,'Ratio mapping'!M$5,'Population ratios'!$C$7:$C$2010,'Ratio mapping'!$A155)/SUMIFS('Population ratios'!$F$7:$F$2010,'Population ratios'!$C$7:$C$2010,'Ratio mapping'!$A155)</f>
        <v>0</v>
      </c>
      <c r="N155" s="69">
        <f>SUMIFS('Population ratios'!$F$7:$F$2010,'Population ratios'!$B$7:$B$2010,'Ratio mapping'!N$5,'Population ratios'!$C$7:$C$2010,'Ratio mapping'!$A155)/SUMIFS('Population ratios'!$F$7:$F$2010,'Population ratios'!$C$7:$C$2010,'Ratio mapping'!$A155)</f>
        <v>0</v>
      </c>
      <c r="O155" s="69">
        <f>SUMIFS('Population ratios'!$F$7:$F$2010,'Population ratios'!$B$7:$B$2010,'Ratio mapping'!O$5,'Population ratios'!$C$7:$C$2010,'Ratio mapping'!$A155)/SUMIFS('Population ratios'!$F$7:$F$2010,'Population ratios'!$C$7:$C$2010,'Ratio mapping'!$A155)</f>
        <v>0</v>
      </c>
      <c r="P155" s="69">
        <f>SUMIFS('Population ratios'!$F$7:$F$2010,'Population ratios'!$B$7:$B$2010,'Ratio mapping'!P$5,'Population ratios'!$C$7:$C$2010,'Ratio mapping'!$A155)/SUMIFS('Population ratios'!$F$7:$F$2010,'Population ratios'!$C$7:$C$2010,'Ratio mapping'!$A155)</f>
        <v>0</v>
      </c>
      <c r="Q155" s="69">
        <f>SUMIFS('Population ratios'!$F$7:$F$2010,'Population ratios'!$B$7:$B$2010,'Ratio mapping'!Q$5,'Population ratios'!$C$7:$C$2010,'Ratio mapping'!$A155)/SUMIFS('Population ratios'!$F$7:$F$2010,'Population ratios'!$C$7:$C$2010,'Ratio mapping'!$A155)</f>
        <v>0</v>
      </c>
      <c r="R155" s="69">
        <f>SUMIFS('Population ratios'!$F$7:$F$2010,'Population ratios'!$B$7:$B$2010,'Ratio mapping'!R$5,'Population ratios'!$C$7:$C$2010,'Ratio mapping'!$A155)/SUMIFS('Population ratios'!$F$7:$F$2010,'Population ratios'!$C$7:$C$2010,'Ratio mapping'!$A155)</f>
        <v>0</v>
      </c>
      <c r="S155" s="69">
        <f>SUMIFS('Population ratios'!$F$7:$F$2010,'Population ratios'!$B$7:$B$2010,'Ratio mapping'!S$5,'Population ratios'!$C$7:$C$2010,'Ratio mapping'!$A155)/SUMIFS('Population ratios'!$F$7:$F$2010,'Population ratios'!$C$7:$C$2010,'Ratio mapping'!$A155)</f>
        <v>0</v>
      </c>
      <c r="T155" s="69">
        <f>SUMIFS('Population ratios'!$F$7:$F$2010,'Population ratios'!$B$7:$B$2010,'Ratio mapping'!T$5,'Population ratios'!$C$7:$C$2010,'Ratio mapping'!$A155)/SUMIFS('Population ratios'!$F$7:$F$2010,'Population ratios'!$C$7:$C$2010,'Ratio mapping'!$A155)</f>
        <v>0</v>
      </c>
      <c r="U155" s="69">
        <f>SUMIFS('Population ratios'!$F$7:$F$2010,'Population ratios'!$B$7:$B$2010,'Ratio mapping'!U$5,'Population ratios'!$C$7:$C$2010,'Ratio mapping'!$A155)/SUMIFS('Population ratios'!$F$7:$F$2010,'Population ratios'!$C$7:$C$2010,'Ratio mapping'!$A155)</f>
        <v>0</v>
      </c>
      <c r="V155" s="69">
        <f>SUMIFS('Population ratios'!$F$7:$F$2010,'Population ratios'!$B$7:$B$2010,'Ratio mapping'!V$5,'Population ratios'!$C$7:$C$2010,'Ratio mapping'!$A155)/SUMIFS('Population ratios'!$F$7:$F$2010,'Population ratios'!$C$7:$C$2010,'Ratio mapping'!$A155)</f>
        <v>0</v>
      </c>
      <c r="W155" s="69">
        <f>SUMIFS('Population ratios'!$F$7:$F$2010,'Population ratios'!$B$7:$B$2010,'Ratio mapping'!W$5,'Population ratios'!$C$7:$C$2010,'Ratio mapping'!$A155)/SUMIFS('Population ratios'!$F$7:$F$2010,'Population ratios'!$C$7:$C$2010,'Ratio mapping'!$A155)</f>
        <v>0</v>
      </c>
      <c r="X155" s="69">
        <f>SUMIFS('Population ratios'!$F$7:$F$2010,'Population ratios'!$B$7:$B$2010,'Ratio mapping'!X$5,'Population ratios'!$C$7:$C$2010,'Ratio mapping'!$A155)/SUMIFS('Population ratios'!$F$7:$F$2010,'Population ratios'!$C$7:$C$2010,'Ratio mapping'!$A155)</f>
        <v>0</v>
      </c>
      <c r="Y155" s="69">
        <f>SUMIFS('Population ratios'!$F$7:$F$2010,'Population ratios'!$B$7:$B$2010,'Ratio mapping'!Y$5,'Population ratios'!$C$7:$C$2010,'Ratio mapping'!$A155)/SUMIFS('Population ratios'!$F$7:$F$2010,'Population ratios'!$C$7:$C$2010,'Ratio mapping'!$A155)</f>
        <v>0</v>
      </c>
      <c r="Z155" s="69">
        <f>SUMIFS('Population ratios'!$F$7:$F$2010,'Population ratios'!$B$7:$B$2010,'Ratio mapping'!Z$5,'Population ratios'!$C$7:$C$2010,'Ratio mapping'!$A155)/SUMIFS('Population ratios'!$F$7:$F$2010,'Population ratios'!$C$7:$C$2010,'Ratio mapping'!$A155)</f>
        <v>0</v>
      </c>
      <c r="AA155" s="69">
        <f>SUMIFS('Population ratios'!$F$7:$F$2010,'Population ratios'!$B$7:$B$2010,'Ratio mapping'!AA$5,'Population ratios'!$C$7:$C$2010,'Ratio mapping'!$A155)/SUMIFS('Population ratios'!$F$7:$F$2010,'Population ratios'!$C$7:$C$2010,'Ratio mapping'!$A155)</f>
        <v>0</v>
      </c>
      <c r="AB155" s="69">
        <f>SUMIFS('Population ratios'!$F$7:$F$2010,'Population ratios'!$B$7:$B$2010,'Ratio mapping'!AB$5,'Population ratios'!$C$7:$C$2010,'Ratio mapping'!$A155)/SUMIFS('Population ratios'!$F$7:$F$2010,'Population ratios'!$C$7:$C$2010,'Ratio mapping'!$A155)</f>
        <v>0</v>
      </c>
      <c r="AC155" s="69">
        <f>SUMIFS('Population ratios'!$F$7:$F$2010,'Population ratios'!$B$7:$B$2010,'Ratio mapping'!AC$5,'Population ratios'!$C$7:$C$2010,'Ratio mapping'!$A155)/SUMIFS('Population ratios'!$F$7:$F$2010,'Population ratios'!$C$7:$C$2010,'Ratio mapping'!$A155)</f>
        <v>0</v>
      </c>
      <c r="AD155" s="69">
        <f>SUMIFS('Population ratios'!$F$7:$F$2010,'Population ratios'!$B$7:$B$2010,'Ratio mapping'!AD$5,'Population ratios'!$C$7:$C$2010,'Ratio mapping'!$A155)/SUMIFS('Population ratios'!$F$7:$F$2010,'Population ratios'!$C$7:$C$2010,'Ratio mapping'!$A155)</f>
        <v>0</v>
      </c>
      <c r="AE155" s="69">
        <f>SUMIFS('Population ratios'!$F$7:$F$2010,'Population ratios'!$B$7:$B$2010,'Ratio mapping'!AE$5,'Population ratios'!$C$7:$C$2010,'Ratio mapping'!$A155)/SUMIFS('Population ratios'!$F$7:$F$2010,'Population ratios'!$C$7:$C$2010,'Ratio mapping'!$A155)</f>
        <v>0</v>
      </c>
    </row>
    <row r="156" spans="1:31" x14ac:dyDescent="0.25">
      <c r="A156" s="69" t="s">
        <v>2117</v>
      </c>
      <c r="B156" s="69">
        <f>SUMIFS('Population ratios'!$F$7:$F$2010,'Population ratios'!$B$7:$B$2010,'Ratio mapping'!B$5,'Population ratios'!$C$7:$C$2010,'Ratio mapping'!$A156)/SUMIFS('Population ratios'!$F$7:$F$2010,'Population ratios'!$C$7:$C$2010,'Ratio mapping'!$A156)</f>
        <v>0</v>
      </c>
      <c r="C156" s="69">
        <f>SUMIFS('Population ratios'!$F$7:$F$2010,'Population ratios'!$B$7:$B$2010,'Ratio mapping'!C$5,'Population ratios'!$C$7:$C$2010,'Ratio mapping'!$A156)/SUMIFS('Population ratios'!$F$7:$F$2010,'Population ratios'!$C$7:$C$2010,'Ratio mapping'!$A156)</f>
        <v>0</v>
      </c>
      <c r="D156" s="69">
        <f>SUMIFS('Population ratios'!$F$7:$F$2010,'Population ratios'!$B$7:$B$2010,'Ratio mapping'!D$5,'Population ratios'!$C$7:$C$2010,'Ratio mapping'!$A156)/SUMIFS('Population ratios'!$F$7:$F$2010,'Population ratios'!$C$7:$C$2010,'Ratio mapping'!$A156)</f>
        <v>0</v>
      </c>
      <c r="E156" s="69">
        <f>SUMIFS('Population ratios'!$F$7:$F$2010,'Population ratios'!$B$7:$B$2010,'Ratio mapping'!E$5,'Population ratios'!$C$7:$C$2010,'Ratio mapping'!$A156)/SUMIFS('Population ratios'!$F$7:$F$2010,'Population ratios'!$C$7:$C$2010,'Ratio mapping'!$A156)</f>
        <v>0</v>
      </c>
      <c r="F156" s="69">
        <f>SUMIFS('Population ratios'!$F$7:$F$2010,'Population ratios'!$B$7:$B$2010,'Ratio mapping'!F$5,'Population ratios'!$C$7:$C$2010,'Ratio mapping'!$A156)/SUMIFS('Population ratios'!$F$7:$F$2010,'Population ratios'!$C$7:$C$2010,'Ratio mapping'!$A156)</f>
        <v>0</v>
      </c>
      <c r="G156" s="69">
        <f>SUMIFS('Population ratios'!$F$7:$F$2010,'Population ratios'!$B$7:$B$2010,'Ratio mapping'!G$5,'Population ratios'!$C$7:$C$2010,'Ratio mapping'!$A156)/SUMIFS('Population ratios'!$F$7:$F$2010,'Population ratios'!$C$7:$C$2010,'Ratio mapping'!$A156)</f>
        <v>0</v>
      </c>
      <c r="H156" s="69">
        <f>SUMIFS('Population ratios'!$F$7:$F$2010,'Population ratios'!$B$7:$B$2010,'Ratio mapping'!H$5,'Population ratios'!$C$7:$C$2010,'Ratio mapping'!$A156)/SUMIFS('Population ratios'!$F$7:$F$2010,'Population ratios'!$C$7:$C$2010,'Ratio mapping'!$A156)</f>
        <v>0</v>
      </c>
      <c r="I156" s="69">
        <f>SUMIFS('Population ratios'!$F$7:$F$2010,'Population ratios'!$B$7:$B$2010,'Ratio mapping'!I$5,'Population ratios'!$C$7:$C$2010,'Ratio mapping'!$A156)/SUMIFS('Population ratios'!$F$7:$F$2010,'Population ratios'!$C$7:$C$2010,'Ratio mapping'!$A156)</f>
        <v>0</v>
      </c>
      <c r="J156" s="69">
        <f>SUMIFS('Population ratios'!$F$7:$F$2010,'Population ratios'!$B$7:$B$2010,'Ratio mapping'!J$5,'Population ratios'!$C$7:$C$2010,'Ratio mapping'!$A156)/SUMIFS('Population ratios'!$F$7:$F$2010,'Population ratios'!$C$7:$C$2010,'Ratio mapping'!$A156)</f>
        <v>0</v>
      </c>
      <c r="K156" s="69">
        <f>SUMIFS('Population ratios'!$F$7:$F$2010,'Population ratios'!$B$7:$B$2010,'Ratio mapping'!K$5,'Population ratios'!$C$7:$C$2010,'Ratio mapping'!$A156)/SUMIFS('Population ratios'!$F$7:$F$2010,'Population ratios'!$C$7:$C$2010,'Ratio mapping'!$A156)</f>
        <v>0</v>
      </c>
      <c r="L156" s="69">
        <f>SUMIFS('Population ratios'!$F$7:$F$2010,'Population ratios'!$B$7:$B$2010,'Ratio mapping'!L$5,'Population ratios'!$C$7:$C$2010,'Ratio mapping'!$A156)/SUMIFS('Population ratios'!$F$7:$F$2010,'Population ratios'!$C$7:$C$2010,'Ratio mapping'!$A156)</f>
        <v>0</v>
      </c>
      <c r="M156" s="69">
        <f>SUMIFS('Population ratios'!$F$7:$F$2010,'Population ratios'!$B$7:$B$2010,'Ratio mapping'!M$5,'Population ratios'!$C$7:$C$2010,'Ratio mapping'!$A156)/SUMIFS('Population ratios'!$F$7:$F$2010,'Population ratios'!$C$7:$C$2010,'Ratio mapping'!$A156)</f>
        <v>0</v>
      </c>
      <c r="N156" s="69">
        <f>SUMIFS('Population ratios'!$F$7:$F$2010,'Population ratios'!$B$7:$B$2010,'Ratio mapping'!N$5,'Population ratios'!$C$7:$C$2010,'Ratio mapping'!$A156)/SUMIFS('Population ratios'!$F$7:$F$2010,'Population ratios'!$C$7:$C$2010,'Ratio mapping'!$A156)</f>
        <v>0</v>
      </c>
      <c r="O156" s="69">
        <f>SUMIFS('Population ratios'!$F$7:$F$2010,'Population ratios'!$B$7:$B$2010,'Ratio mapping'!O$5,'Population ratios'!$C$7:$C$2010,'Ratio mapping'!$A156)/SUMIFS('Population ratios'!$F$7:$F$2010,'Population ratios'!$C$7:$C$2010,'Ratio mapping'!$A156)</f>
        <v>0</v>
      </c>
      <c r="P156" s="69">
        <f>SUMIFS('Population ratios'!$F$7:$F$2010,'Population ratios'!$B$7:$B$2010,'Ratio mapping'!P$5,'Population ratios'!$C$7:$C$2010,'Ratio mapping'!$A156)/SUMIFS('Population ratios'!$F$7:$F$2010,'Population ratios'!$C$7:$C$2010,'Ratio mapping'!$A156)</f>
        <v>0</v>
      </c>
      <c r="Q156" s="69">
        <f>SUMIFS('Population ratios'!$F$7:$F$2010,'Population ratios'!$B$7:$B$2010,'Ratio mapping'!Q$5,'Population ratios'!$C$7:$C$2010,'Ratio mapping'!$A156)/SUMIFS('Population ratios'!$F$7:$F$2010,'Population ratios'!$C$7:$C$2010,'Ratio mapping'!$A156)</f>
        <v>0</v>
      </c>
      <c r="R156" s="69">
        <f>SUMIFS('Population ratios'!$F$7:$F$2010,'Population ratios'!$B$7:$B$2010,'Ratio mapping'!R$5,'Population ratios'!$C$7:$C$2010,'Ratio mapping'!$A156)/SUMIFS('Population ratios'!$F$7:$F$2010,'Population ratios'!$C$7:$C$2010,'Ratio mapping'!$A156)</f>
        <v>0</v>
      </c>
      <c r="S156" s="69">
        <f>SUMIFS('Population ratios'!$F$7:$F$2010,'Population ratios'!$B$7:$B$2010,'Ratio mapping'!S$5,'Population ratios'!$C$7:$C$2010,'Ratio mapping'!$A156)/SUMIFS('Population ratios'!$F$7:$F$2010,'Population ratios'!$C$7:$C$2010,'Ratio mapping'!$A156)</f>
        <v>0</v>
      </c>
      <c r="T156" s="69">
        <f>SUMIFS('Population ratios'!$F$7:$F$2010,'Population ratios'!$B$7:$B$2010,'Ratio mapping'!T$5,'Population ratios'!$C$7:$C$2010,'Ratio mapping'!$A156)/SUMIFS('Population ratios'!$F$7:$F$2010,'Population ratios'!$C$7:$C$2010,'Ratio mapping'!$A156)</f>
        <v>0</v>
      </c>
      <c r="U156" s="69">
        <f>SUMIFS('Population ratios'!$F$7:$F$2010,'Population ratios'!$B$7:$B$2010,'Ratio mapping'!U$5,'Population ratios'!$C$7:$C$2010,'Ratio mapping'!$A156)/SUMIFS('Population ratios'!$F$7:$F$2010,'Population ratios'!$C$7:$C$2010,'Ratio mapping'!$A156)</f>
        <v>0</v>
      </c>
      <c r="V156" s="69">
        <f>SUMIFS('Population ratios'!$F$7:$F$2010,'Population ratios'!$B$7:$B$2010,'Ratio mapping'!V$5,'Population ratios'!$C$7:$C$2010,'Ratio mapping'!$A156)/SUMIFS('Population ratios'!$F$7:$F$2010,'Population ratios'!$C$7:$C$2010,'Ratio mapping'!$A156)</f>
        <v>0</v>
      </c>
      <c r="W156" s="69">
        <f>SUMIFS('Population ratios'!$F$7:$F$2010,'Population ratios'!$B$7:$B$2010,'Ratio mapping'!W$5,'Population ratios'!$C$7:$C$2010,'Ratio mapping'!$A156)/SUMIFS('Population ratios'!$F$7:$F$2010,'Population ratios'!$C$7:$C$2010,'Ratio mapping'!$A156)</f>
        <v>1</v>
      </c>
      <c r="X156" s="69">
        <f>SUMIFS('Population ratios'!$F$7:$F$2010,'Population ratios'!$B$7:$B$2010,'Ratio mapping'!X$5,'Population ratios'!$C$7:$C$2010,'Ratio mapping'!$A156)/SUMIFS('Population ratios'!$F$7:$F$2010,'Population ratios'!$C$7:$C$2010,'Ratio mapping'!$A156)</f>
        <v>0</v>
      </c>
      <c r="Y156" s="69">
        <f>SUMIFS('Population ratios'!$F$7:$F$2010,'Population ratios'!$B$7:$B$2010,'Ratio mapping'!Y$5,'Population ratios'!$C$7:$C$2010,'Ratio mapping'!$A156)/SUMIFS('Population ratios'!$F$7:$F$2010,'Population ratios'!$C$7:$C$2010,'Ratio mapping'!$A156)</f>
        <v>0</v>
      </c>
      <c r="Z156" s="69">
        <f>SUMIFS('Population ratios'!$F$7:$F$2010,'Population ratios'!$B$7:$B$2010,'Ratio mapping'!Z$5,'Population ratios'!$C$7:$C$2010,'Ratio mapping'!$A156)/SUMIFS('Population ratios'!$F$7:$F$2010,'Population ratios'!$C$7:$C$2010,'Ratio mapping'!$A156)</f>
        <v>0</v>
      </c>
      <c r="AA156" s="69">
        <f>SUMIFS('Population ratios'!$F$7:$F$2010,'Population ratios'!$B$7:$B$2010,'Ratio mapping'!AA$5,'Population ratios'!$C$7:$C$2010,'Ratio mapping'!$A156)/SUMIFS('Population ratios'!$F$7:$F$2010,'Population ratios'!$C$7:$C$2010,'Ratio mapping'!$A156)</f>
        <v>0</v>
      </c>
      <c r="AB156" s="69">
        <f>SUMIFS('Population ratios'!$F$7:$F$2010,'Population ratios'!$B$7:$B$2010,'Ratio mapping'!AB$5,'Population ratios'!$C$7:$C$2010,'Ratio mapping'!$A156)/SUMIFS('Population ratios'!$F$7:$F$2010,'Population ratios'!$C$7:$C$2010,'Ratio mapping'!$A156)</f>
        <v>0</v>
      </c>
      <c r="AC156" s="69">
        <f>SUMIFS('Population ratios'!$F$7:$F$2010,'Population ratios'!$B$7:$B$2010,'Ratio mapping'!AC$5,'Population ratios'!$C$7:$C$2010,'Ratio mapping'!$A156)/SUMIFS('Population ratios'!$F$7:$F$2010,'Population ratios'!$C$7:$C$2010,'Ratio mapping'!$A156)</f>
        <v>0</v>
      </c>
      <c r="AD156" s="69">
        <f>SUMIFS('Population ratios'!$F$7:$F$2010,'Population ratios'!$B$7:$B$2010,'Ratio mapping'!AD$5,'Population ratios'!$C$7:$C$2010,'Ratio mapping'!$A156)/SUMIFS('Population ratios'!$F$7:$F$2010,'Population ratios'!$C$7:$C$2010,'Ratio mapping'!$A156)</f>
        <v>0</v>
      </c>
      <c r="AE156" s="69">
        <f>SUMIFS('Population ratios'!$F$7:$F$2010,'Population ratios'!$B$7:$B$2010,'Ratio mapping'!AE$5,'Population ratios'!$C$7:$C$2010,'Ratio mapping'!$A156)/SUMIFS('Population ratios'!$F$7:$F$2010,'Population ratios'!$C$7:$C$2010,'Ratio mapping'!$A156)</f>
        <v>0</v>
      </c>
    </row>
    <row r="157" spans="1:31" x14ac:dyDescent="0.25">
      <c r="A157" s="69" t="s">
        <v>2100</v>
      </c>
      <c r="B157" s="69">
        <f>SUMIFS('Population ratios'!$F$7:$F$2010,'Population ratios'!$B$7:$B$2010,'Ratio mapping'!B$5,'Population ratios'!$C$7:$C$2010,'Ratio mapping'!$A157)/SUMIFS('Population ratios'!$F$7:$F$2010,'Population ratios'!$C$7:$C$2010,'Ratio mapping'!$A157)</f>
        <v>0</v>
      </c>
      <c r="C157" s="69">
        <f>SUMIFS('Population ratios'!$F$7:$F$2010,'Population ratios'!$B$7:$B$2010,'Ratio mapping'!C$5,'Population ratios'!$C$7:$C$2010,'Ratio mapping'!$A157)/SUMIFS('Population ratios'!$F$7:$F$2010,'Population ratios'!$C$7:$C$2010,'Ratio mapping'!$A157)</f>
        <v>0</v>
      </c>
      <c r="D157" s="69">
        <f>SUMIFS('Population ratios'!$F$7:$F$2010,'Population ratios'!$B$7:$B$2010,'Ratio mapping'!D$5,'Population ratios'!$C$7:$C$2010,'Ratio mapping'!$A157)/SUMIFS('Population ratios'!$F$7:$F$2010,'Population ratios'!$C$7:$C$2010,'Ratio mapping'!$A157)</f>
        <v>0</v>
      </c>
      <c r="E157" s="69">
        <f>SUMIFS('Population ratios'!$F$7:$F$2010,'Population ratios'!$B$7:$B$2010,'Ratio mapping'!E$5,'Population ratios'!$C$7:$C$2010,'Ratio mapping'!$A157)/SUMIFS('Population ratios'!$F$7:$F$2010,'Population ratios'!$C$7:$C$2010,'Ratio mapping'!$A157)</f>
        <v>0</v>
      </c>
      <c r="F157" s="69">
        <f>SUMIFS('Population ratios'!$F$7:$F$2010,'Population ratios'!$B$7:$B$2010,'Ratio mapping'!F$5,'Population ratios'!$C$7:$C$2010,'Ratio mapping'!$A157)/SUMIFS('Population ratios'!$F$7:$F$2010,'Population ratios'!$C$7:$C$2010,'Ratio mapping'!$A157)</f>
        <v>0</v>
      </c>
      <c r="G157" s="69">
        <f>SUMIFS('Population ratios'!$F$7:$F$2010,'Population ratios'!$B$7:$B$2010,'Ratio mapping'!G$5,'Population ratios'!$C$7:$C$2010,'Ratio mapping'!$A157)/SUMIFS('Population ratios'!$F$7:$F$2010,'Population ratios'!$C$7:$C$2010,'Ratio mapping'!$A157)</f>
        <v>0</v>
      </c>
      <c r="H157" s="69">
        <f>SUMIFS('Population ratios'!$F$7:$F$2010,'Population ratios'!$B$7:$B$2010,'Ratio mapping'!H$5,'Population ratios'!$C$7:$C$2010,'Ratio mapping'!$A157)/SUMIFS('Population ratios'!$F$7:$F$2010,'Population ratios'!$C$7:$C$2010,'Ratio mapping'!$A157)</f>
        <v>0</v>
      </c>
      <c r="I157" s="69">
        <f>SUMIFS('Population ratios'!$F$7:$F$2010,'Population ratios'!$B$7:$B$2010,'Ratio mapping'!I$5,'Population ratios'!$C$7:$C$2010,'Ratio mapping'!$A157)/SUMIFS('Population ratios'!$F$7:$F$2010,'Population ratios'!$C$7:$C$2010,'Ratio mapping'!$A157)</f>
        <v>0</v>
      </c>
      <c r="J157" s="69">
        <f>SUMIFS('Population ratios'!$F$7:$F$2010,'Population ratios'!$B$7:$B$2010,'Ratio mapping'!J$5,'Population ratios'!$C$7:$C$2010,'Ratio mapping'!$A157)/SUMIFS('Population ratios'!$F$7:$F$2010,'Population ratios'!$C$7:$C$2010,'Ratio mapping'!$A157)</f>
        <v>0</v>
      </c>
      <c r="K157" s="69">
        <f>SUMIFS('Population ratios'!$F$7:$F$2010,'Population ratios'!$B$7:$B$2010,'Ratio mapping'!K$5,'Population ratios'!$C$7:$C$2010,'Ratio mapping'!$A157)/SUMIFS('Population ratios'!$F$7:$F$2010,'Population ratios'!$C$7:$C$2010,'Ratio mapping'!$A157)</f>
        <v>0</v>
      </c>
      <c r="L157" s="69">
        <f>SUMIFS('Population ratios'!$F$7:$F$2010,'Population ratios'!$B$7:$B$2010,'Ratio mapping'!L$5,'Population ratios'!$C$7:$C$2010,'Ratio mapping'!$A157)/SUMIFS('Population ratios'!$F$7:$F$2010,'Population ratios'!$C$7:$C$2010,'Ratio mapping'!$A157)</f>
        <v>0</v>
      </c>
      <c r="M157" s="69">
        <f>SUMIFS('Population ratios'!$F$7:$F$2010,'Population ratios'!$B$7:$B$2010,'Ratio mapping'!M$5,'Population ratios'!$C$7:$C$2010,'Ratio mapping'!$A157)/SUMIFS('Population ratios'!$F$7:$F$2010,'Population ratios'!$C$7:$C$2010,'Ratio mapping'!$A157)</f>
        <v>0</v>
      </c>
      <c r="N157" s="69">
        <f>SUMIFS('Population ratios'!$F$7:$F$2010,'Population ratios'!$B$7:$B$2010,'Ratio mapping'!N$5,'Population ratios'!$C$7:$C$2010,'Ratio mapping'!$A157)/SUMIFS('Population ratios'!$F$7:$F$2010,'Population ratios'!$C$7:$C$2010,'Ratio mapping'!$A157)</f>
        <v>0</v>
      </c>
      <c r="O157" s="69">
        <f>SUMIFS('Population ratios'!$F$7:$F$2010,'Population ratios'!$B$7:$B$2010,'Ratio mapping'!O$5,'Population ratios'!$C$7:$C$2010,'Ratio mapping'!$A157)/SUMIFS('Population ratios'!$F$7:$F$2010,'Population ratios'!$C$7:$C$2010,'Ratio mapping'!$A157)</f>
        <v>0</v>
      </c>
      <c r="P157" s="69">
        <f>SUMIFS('Population ratios'!$F$7:$F$2010,'Population ratios'!$B$7:$B$2010,'Ratio mapping'!P$5,'Population ratios'!$C$7:$C$2010,'Ratio mapping'!$A157)/SUMIFS('Population ratios'!$F$7:$F$2010,'Population ratios'!$C$7:$C$2010,'Ratio mapping'!$A157)</f>
        <v>0</v>
      </c>
      <c r="Q157" s="69">
        <f>SUMIFS('Population ratios'!$F$7:$F$2010,'Population ratios'!$B$7:$B$2010,'Ratio mapping'!Q$5,'Population ratios'!$C$7:$C$2010,'Ratio mapping'!$A157)/SUMIFS('Population ratios'!$F$7:$F$2010,'Population ratios'!$C$7:$C$2010,'Ratio mapping'!$A157)</f>
        <v>0</v>
      </c>
      <c r="R157" s="69">
        <f>SUMIFS('Population ratios'!$F$7:$F$2010,'Population ratios'!$B$7:$B$2010,'Ratio mapping'!R$5,'Population ratios'!$C$7:$C$2010,'Ratio mapping'!$A157)/SUMIFS('Population ratios'!$F$7:$F$2010,'Population ratios'!$C$7:$C$2010,'Ratio mapping'!$A157)</f>
        <v>0</v>
      </c>
      <c r="S157" s="69">
        <f>SUMIFS('Population ratios'!$F$7:$F$2010,'Population ratios'!$B$7:$B$2010,'Ratio mapping'!S$5,'Population ratios'!$C$7:$C$2010,'Ratio mapping'!$A157)/SUMIFS('Population ratios'!$F$7:$F$2010,'Population ratios'!$C$7:$C$2010,'Ratio mapping'!$A157)</f>
        <v>0</v>
      </c>
      <c r="T157" s="69">
        <f>SUMIFS('Population ratios'!$F$7:$F$2010,'Population ratios'!$B$7:$B$2010,'Ratio mapping'!T$5,'Population ratios'!$C$7:$C$2010,'Ratio mapping'!$A157)/SUMIFS('Population ratios'!$F$7:$F$2010,'Population ratios'!$C$7:$C$2010,'Ratio mapping'!$A157)</f>
        <v>0</v>
      </c>
      <c r="U157" s="69">
        <f>SUMIFS('Population ratios'!$F$7:$F$2010,'Population ratios'!$B$7:$B$2010,'Ratio mapping'!U$5,'Population ratios'!$C$7:$C$2010,'Ratio mapping'!$A157)/SUMIFS('Population ratios'!$F$7:$F$2010,'Population ratios'!$C$7:$C$2010,'Ratio mapping'!$A157)</f>
        <v>0</v>
      </c>
      <c r="V157" s="69">
        <f>SUMIFS('Population ratios'!$F$7:$F$2010,'Population ratios'!$B$7:$B$2010,'Ratio mapping'!V$5,'Population ratios'!$C$7:$C$2010,'Ratio mapping'!$A157)/SUMIFS('Population ratios'!$F$7:$F$2010,'Population ratios'!$C$7:$C$2010,'Ratio mapping'!$A157)</f>
        <v>0</v>
      </c>
      <c r="W157" s="69">
        <f>SUMIFS('Population ratios'!$F$7:$F$2010,'Population ratios'!$B$7:$B$2010,'Ratio mapping'!W$5,'Population ratios'!$C$7:$C$2010,'Ratio mapping'!$A157)/SUMIFS('Population ratios'!$F$7:$F$2010,'Population ratios'!$C$7:$C$2010,'Ratio mapping'!$A157)</f>
        <v>0</v>
      </c>
      <c r="X157" s="69">
        <f>SUMIFS('Population ratios'!$F$7:$F$2010,'Population ratios'!$B$7:$B$2010,'Ratio mapping'!X$5,'Population ratios'!$C$7:$C$2010,'Ratio mapping'!$A157)/SUMIFS('Population ratios'!$F$7:$F$2010,'Population ratios'!$C$7:$C$2010,'Ratio mapping'!$A157)</f>
        <v>0</v>
      </c>
      <c r="Y157" s="69">
        <f>SUMIFS('Population ratios'!$F$7:$F$2010,'Population ratios'!$B$7:$B$2010,'Ratio mapping'!Y$5,'Population ratios'!$C$7:$C$2010,'Ratio mapping'!$A157)/SUMIFS('Population ratios'!$F$7:$F$2010,'Population ratios'!$C$7:$C$2010,'Ratio mapping'!$A157)</f>
        <v>0</v>
      </c>
      <c r="Z157" s="69">
        <f>SUMIFS('Population ratios'!$F$7:$F$2010,'Population ratios'!$B$7:$B$2010,'Ratio mapping'!Z$5,'Population ratios'!$C$7:$C$2010,'Ratio mapping'!$A157)/SUMIFS('Population ratios'!$F$7:$F$2010,'Population ratios'!$C$7:$C$2010,'Ratio mapping'!$A157)</f>
        <v>0</v>
      </c>
      <c r="AA157" s="69">
        <f>SUMIFS('Population ratios'!$F$7:$F$2010,'Population ratios'!$B$7:$B$2010,'Ratio mapping'!AA$5,'Population ratios'!$C$7:$C$2010,'Ratio mapping'!$A157)/SUMIFS('Population ratios'!$F$7:$F$2010,'Population ratios'!$C$7:$C$2010,'Ratio mapping'!$A157)</f>
        <v>0</v>
      </c>
      <c r="AB157" s="69">
        <f>SUMIFS('Population ratios'!$F$7:$F$2010,'Population ratios'!$B$7:$B$2010,'Ratio mapping'!AB$5,'Population ratios'!$C$7:$C$2010,'Ratio mapping'!$A157)/SUMIFS('Population ratios'!$F$7:$F$2010,'Population ratios'!$C$7:$C$2010,'Ratio mapping'!$A157)</f>
        <v>0</v>
      </c>
      <c r="AC157" s="69">
        <f>SUMIFS('Population ratios'!$F$7:$F$2010,'Population ratios'!$B$7:$B$2010,'Ratio mapping'!AC$5,'Population ratios'!$C$7:$C$2010,'Ratio mapping'!$A157)/SUMIFS('Population ratios'!$F$7:$F$2010,'Population ratios'!$C$7:$C$2010,'Ratio mapping'!$A157)</f>
        <v>0</v>
      </c>
      <c r="AD157" s="69">
        <f>SUMIFS('Population ratios'!$F$7:$F$2010,'Population ratios'!$B$7:$B$2010,'Ratio mapping'!AD$5,'Population ratios'!$C$7:$C$2010,'Ratio mapping'!$A157)/SUMIFS('Population ratios'!$F$7:$F$2010,'Population ratios'!$C$7:$C$2010,'Ratio mapping'!$A157)</f>
        <v>1</v>
      </c>
      <c r="AE157" s="69">
        <f>SUMIFS('Population ratios'!$F$7:$F$2010,'Population ratios'!$B$7:$B$2010,'Ratio mapping'!AE$5,'Population ratios'!$C$7:$C$2010,'Ratio mapping'!$A157)/SUMIFS('Population ratios'!$F$7:$F$2010,'Population ratios'!$C$7:$C$2010,'Ratio mapping'!$A157)</f>
        <v>0</v>
      </c>
    </row>
    <row r="158" spans="1:31" x14ac:dyDescent="0.25">
      <c r="A158" s="69" t="s">
        <v>2060</v>
      </c>
      <c r="B158" s="69">
        <f>SUMIFS('Population ratios'!$F$7:$F$2010,'Population ratios'!$B$7:$B$2010,'Ratio mapping'!B$5,'Population ratios'!$C$7:$C$2010,'Ratio mapping'!$A158)/SUMIFS('Population ratios'!$F$7:$F$2010,'Population ratios'!$C$7:$C$2010,'Ratio mapping'!$A158)</f>
        <v>0</v>
      </c>
      <c r="C158" s="69">
        <f>SUMIFS('Population ratios'!$F$7:$F$2010,'Population ratios'!$B$7:$B$2010,'Ratio mapping'!C$5,'Population ratios'!$C$7:$C$2010,'Ratio mapping'!$A158)/SUMIFS('Population ratios'!$F$7:$F$2010,'Population ratios'!$C$7:$C$2010,'Ratio mapping'!$A158)</f>
        <v>0</v>
      </c>
      <c r="D158" s="69">
        <f>SUMIFS('Population ratios'!$F$7:$F$2010,'Population ratios'!$B$7:$B$2010,'Ratio mapping'!D$5,'Population ratios'!$C$7:$C$2010,'Ratio mapping'!$A158)/SUMIFS('Population ratios'!$F$7:$F$2010,'Population ratios'!$C$7:$C$2010,'Ratio mapping'!$A158)</f>
        <v>0</v>
      </c>
      <c r="E158" s="69">
        <f>SUMIFS('Population ratios'!$F$7:$F$2010,'Population ratios'!$B$7:$B$2010,'Ratio mapping'!E$5,'Population ratios'!$C$7:$C$2010,'Ratio mapping'!$A158)/SUMIFS('Population ratios'!$F$7:$F$2010,'Population ratios'!$C$7:$C$2010,'Ratio mapping'!$A158)</f>
        <v>0</v>
      </c>
      <c r="F158" s="69">
        <f>SUMIFS('Population ratios'!$F$7:$F$2010,'Population ratios'!$B$7:$B$2010,'Ratio mapping'!F$5,'Population ratios'!$C$7:$C$2010,'Ratio mapping'!$A158)/SUMIFS('Population ratios'!$F$7:$F$2010,'Population ratios'!$C$7:$C$2010,'Ratio mapping'!$A158)</f>
        <v>0</v>
      </c>
      <c r="G158" s="69">
        <f>SUMIFS('Population ratios'!$F$7:$F$2010,'Population ratios'!$B$7:$B$2010,'Ratio mapping'!G$5,'Population ratios'!$C$7:$C$2010,'Ratio mapping'!$A158)/SUMIFS('Population ratios'!$F$7:$F$2010,'Population ratios'!$C$7:$C$2010,'Ratio mapping'!$A158)</f>
        <v>0</v>
      </c>
      <c r="H158" s="69">
        <f>SUMIFS('Population ratios'!$F$7:$F$2010,'Population ratios'!$B$7:$B$2010,'Ratio mapping'!H$5,'Population ratios'!$C$7:$C$2010,'Ratio mapping'!$A158)/SUMIFS('Population ratios'!$F$7:$F$2010,'Population ratios'!$C$7:$C$2010,'Ratio mapping'!$A158)</f>
        <v>0</v>
      </c>
      <c r="I158" s="69">
        <f>SUMIFS('Population ratios'!$F$7:$F$2010,'Population ratios'!$B$7:$B$2010,'Ratio mapping'!I$5,'Population ratios'!$C$7:$C$2010,'Ratio mapping'!$A158)/SUMIFS('Population ratios'!$F$7:$F$2010,'Population ratios'!$C$7:$C$2010,'Ratio mapping'!$A158)</f>
        <v>0</v>
      </c>
      <c r="J158" s="69">
        <f>SUMIFS('Population ratios'!$F$7:$F$2010,'Population ratios'!$B$7:$B$2010,'Ratio mapping'!J$5,'Population ratios'!$C$7:$C$2010,'Ratio mapping'!$A158)/SUMIFS('Population ratios'!$F$7:$F$2010,'Population ratios'!$C$7:$C$2010,'Ratio mapping'!$A158)</f>
        <v>0</v>
      </c>
      <c r="K158" s="69">
        <f>SUMIFS('Population ratios'!$F$7:$F$2010,'Population ratios'!$B$7:$B$2010,'Ratio mapping'!K$5,'Population ratios'!$C$7:$C$2010,'Ratio mapping'!$A158)/SUMIFS('Population ratios'!$F$7:$F$2010,'Population ratios'!$C$7:$C$2010,'Ratio mapping'!$A158)</f>
        <v>0</v>
      </c>
      <c r="L158" s="69">
        <f>SUMIFS('Population ratios'!$F$7:$F$2010,'Population ratios'!$B$7:$B$2010,'Ratio mapping'!L$5,'Population ratios'!$C$7:$C$2010,'Ratio mapping'!$A158)/SUMIFS('Population ratios'!$F$7:$F$2010,'Population ratios'!$C$7:$C$2010,'Ratio mapping'!$A158)</f>
        <v>0</v>
      </c>
      <c r="M158" s="69">
        <f>SUMIFS('Population ratios'!$F$7:$F$2010,'Population ratios'!$B$7:$B$2010,'Ratio mapping'!M$5,'Population ratios'!$C$7:$C$2010,'Ratio mapping'!$A158)/SUMIFS('Population ratios'!$F$7:$F$2010,'Population ratios'!$C$7:$C$2010,'Ratio mapping'!$A158)</f>
        <v>0</v>
      </c>
      <c r="N158" s="69">
        <f>SUMIFS('Population ratios'!$F$7:$F$2010,'Population ratios'!$B$7:$B$2010,'Ratio mapping'!N$5,'Population ratios'!$C$7:$C$2010,'Ratio mapping'!$A158)/SUMIFS('Population ratios'!$F$7:$F$2010,'Population ratios'!$C$7:$C$2010,'Ratio mapping'!$A158)</f>
        <v>0</v>
      </c>
      <c r="O158" s="69">
        <f>SUMIFS('Population ratios'!$F$7:$F$2010,'Population ratios'!$B$7:$B$2010,'Ratio mapping'!O$5,'Population ratios'!$C$7:$C$2010,'Ratio mapping'!$A158)/SUMIFS('Population ratios'!$F$7:$F$2010,'Population ratios'!$C$7:$C$2010,'Ratio mapping'!$A158)</f>
        <v>0</v>
      </c>
      <c r="P158" s="69">
        <f>SUMIFS('Population ratios'!$F$7:$F$2010,'Population ratios'!$B$7:$B$2010,'Ratio mapping'!P$5,'Population ratios'!$C$7:$C$2010,'Ratio mapping'!$A158)/SUMIFS('Population ratios'!$F$7:$F$2010,'Population ratios'!$C$7:$C$2010,'Ratio mapping'!$A158)</f>
        <v>0</v>
      </c>
      <c r="Q158" s="69">
        <f>SUMIFS('Population ratios'!$F$7:$F$2010,'Population ratios'!$B$7:$B$2010,'Ratio mapping'!Q$5,'Population ratios'!$C$7:$C$2010,'Ratio mapping'!$A158)/SUMIFS('Population ratios'!$F$7:$F$2010,'Population ratios'!$C$7:$C$2010,'Ratio mapping'!$A158)</f>
        <v>0</v>
      </c>
      <c r="R158" s="69">
        <f>SUMIFS('Population ratios'!$F$7:$F$2010,'Population ratios'!$B$7:$B$2010,'Ratio mapping'!R$5,'Population ratios'!$C$7:$C$2010,'Ratio mapping'!$A158)/SUMIFS('Population ratios'!$F$7:$F$2010,'Population ratios'!$C$7:$C$2010,'Ratio mapping'!$A158)</f>
        <v>0</v>
      </c>
      <c r="S158" s="69">
        <f>SUMIFS('Population ratios'!$F$7:$F$2010,'Population ratios'!$B$7:$B$2010,'Ratio mapping'!S$5,'Population ratios'!$C$7:$C$2010,'Ratio mapping'!$A158)/SUMIFS('Population ratios'!$F$7:$F$2010,'Population ratios'!$C$7:$C$2010,'Ratio mapping'!$A158)</f>
        <v>0</v>
      </c>
      <c r="T158" s="69">
        <f>SUMIFS('Population ratios'!$F$7:$F$2010,'Population ratios'!$B$7:$B$2010,'Ratio mapping'!T$5,'Population ratios'!$C$7:$C$2010,'Ratio mapping'!$A158)/SUMIFS('Population ratios'!$F$7:$F$2010,'Population ratios'!$C$7:$C$2010,'Ratio mapping'!$A158)</f>
        <v>0</v>
      </c>
      <c r="U158" s="69">
        <f>SUMIFS('Population ratios'!$F$7:$F$2010,'Population ratios'!$B$7:$B$2010,'Ratio mapping'!U$5,'Population ratios'!$C$7:$C$2010,'Ratio mapping'!$A158)/SUMIFS('Population ratios'!$F$7:$F$2010,'Population ratios'!$C$7:$C$2010,'Ratio mapping'!$A158)</f>
        <v>0</v>
      </c>
      <c r="V158" s="69">
        <f>SUMIFS('Population ratios'!$F$7:$F$2010,'Population ratios'!$B$7:$B$2010,'Ratio mapping'!V$5,'Population ratios'!$C$7:$C$2010,'Ratio mapping'!$A158)/SUMIFS('Population ratios'!$F$7:$F$2010,'Population ratios'!$C$7:$C$2010,'Ratio mapping'!$A158)</f>
        <v>0</v>
      </c>
      <c r="W158" s="69">
        <f>SUMIFS('Population ratios'!$F$7:$F$2010,'Population ratios'!$B$7:$B$2010,'Ratio mapping'!W$5,'Population ratios'!$C$7:$C$2010,'Ratio mapping'!$A158)/SUMIFS('Population ratios'!$F$7:$F$2010,'Population ratios'!$C$7:$C$2010,'Ratio mapping'!$A158)</f>
        <v>0</v>
      </c>
      <c r="X158" s="69">
        <f>SUMIFS('Population ratios'!$F$7:$F$2010,'Population ratios'!$B$7:$B$2010,'Ratio mapping'!X$5,'Population ratios'!$C$7:$C$2010,'Ratio mapping'!$A158)/SUMIFS('Population ratios'!$F$7:$F$2010,'Population ratios'!$C$7:$C$2010,'Ratio mapping'!$A158)</f>
        <v>0</v>
      </c>
      <c r="Y158" s="69">
        <f>SUMIFS('Population ratios'!$F$7:$F$2010,'Population ratios'!$B$7:$B$2010,'Ratio mapping'!Y$5,'Population ratios'!$C$7:$C$2010,'Ratio mapping'!$A158)/SUMIFS('Population ratios'!$F$7:$F$2010,'Population ratios'!$C$7:$C$2010,'Ratio mapping'!$A158)</f>
        <v>0</v>
      </c>
      <c r="Z158" s="69">
        <f>SUMIFS('Population ratios'!$F$7:$F$2010,'Population ratios'!$B$7:$B$2010,'Ratio mapping'!Z$5,'Population ratios'!$C$7:$C$2010,'Ratio mapping'!$A158)/SUMIFS('Population ratios'!$F$7:$F$2010,'Population ratios'!$C$7:$C$2010,'Ratio mapping'!$A158)</f>
        <v>0</v>
      </c>
      <c r="AA158" s="69">
        <f>SUMIFS('Population ratios'!$F$7:$F$2010,'Population ratios'!$B$7:$B$2010,'Ratio mapping'!AA$5,'Population ratios'!$C$7:$C$2010,'Ratio mapping'!$A158)/SUMIFS('Population ratios'!$F$7:$F$2010,'Population ratios'!$C$7:$C$2010,'Ratio mapping'!$A158)</f>
        <v>0</v>
      </c>
      <c r="AB158" s="69">
        <f>SUMIFS('Population ratios'!$F$7:$F$2010,'Population ratios'!$B$7:$B$2010,'Ratio mapping'!AB$5,'Population ratios'!$C$7:$C$2010,'Ratio mapping'!$A158)/SUMIFS('Population ratios'!$F$7:$F$2010,'Population ratios'!$C$7:$C$2010,'Ratio mapping'!$A158)</f>
        <v>1</v>
      </c>
      <c r="AC158" s="69">
        <f>SUMIFS('Population ratios'!$F$7:$F$2010,'Population ratios'!$B$7:$B$2010,'Ratio mapping'!AC$5,'Population ratios'!$C$7:$C$2010,'Ratio mapping'!$A158)/SUMIFS('Population ratios'!$F$7:$F$2010,'Population ratios'!$C$7:$C$2010,'Ratio mapping'!$A158)</f>
        <v>0</v>
      </c>
      <c r="AD158" s="69">
        <f>SUMIFS('Population ratios'!$F$7:$F$2010,'Population ratios'!$B$7:$B$2010,'Ratio mapping'!AD$5,'Population ratios'!$C$7:$C$2010,'Ratio mapping'!$A158)/SUMIFS('Population ratios'!$F$7:$F$2010,'Population ratios'!$C$7:$C$2010,'Ratio mapping'!$A158)</f>
        <v>0</v>
      </c>
      <c r="AE158" s="69">
        <f>SUMIFS('Population ratios'!$F$7:$F$2010,'Population ratios'!$B$7:$B$2010,'Ratio mapping'!AE$5,'Population ratios'!$C$7:$C$2010,'Ratio mapping'!$A158)/SUMIFS('Population ratios'!$F$7:$F$2010,'Population ratios'!$C$7:$C$2010,'Ratio mapping'!$A158)</f>
        <v>0</v>
      </c>
    </row>
    <row r="159" spans="1:31" x14ac:dyDescent="0.25">
      <c r="A159" s="69" t="s">
        <v>2074</v>
      </c>
      <c r="B159" s="69">
        <f>SUMIFS('Population ratios'!$F$7:$F$2010,'Population ratios'!$B$7:$B$2010,'Ratio mapping'!B$5,'Population ratios'!$C$7:$C$2010,'Ratio mapping'!$A159)/SUMIFS('Population ratios'!$F$7:$F$2010,'Population ratios'!$C$7:$C$2010,'Ratio mapping'!$A159)</f>
        <v>0</v>
      </c>
      <c r="C159" s="69">
        <f>SUMIFS('Population ratios'!$F$7:$F$2010,'Population ratios'!$B$7:$B$2010,'Ratio mapping'!C$5,'Population ratios'!$C$7:$C$2010,'Ratio mapping'!$A159)/SUMIFS('Population ratios'!$F$7:$F$2010,'Population ratios'!$C$7:$C$2010,'Ratio mapping'!$A159)</f>
        <v>0</v>
      </c>
      <c r="D159" s="69">
        <f>SUMIFS('Population ratios'!$F$7:$F$2010,'Population ratios'!$B$7:$B$2010,'Ratio mapping'!D$5,'Population ratios'!$C$7:$C$2010,'Ratio mapping'!$A159)/SUMIFS('Population ratios'!$F$7:$F$2010,'Population ratios'!$C$7:$C$2010,'Ratio mapping'!$A159)</f>
        <v>0</v>
      </c>
      <c r="E159" s="69">
        <f>SUMIFS('Population ratios'!$F$7:$F$2010,'Population ratios'!$B$7:$B$2010,'Ratio mapping'!E$5,'Population ratios'!$C$7:$C$2010,'Ratio mapping'!$A159)/SUMIFS('Population ratios'!$F$7:$F$2010,'Population ratios'!$C$7:$C$2010,'Ratio mapping'!$A159)</f>
        <v>1.906350530203741E-2</v>
      </c>
      <c r="F159" s="69">
        <f>SUMIFS('Population ratios'!$F$7:$F$2010,'Population ratios'!$B$7:$B$2010,'Ratio mapping'!F$5,'Population ratios'!$C$7:$C$2010,'Ratio mapping'!$A159)/SUMIFS('Population ratios'!$F$7:$F$2010,'Population ratios'!$C$7:$C$2010,'Ratio mapping'!$A159)</f>
        <v>0</v>
      </c>
      <c r="G159" s="69">
        <f>SUMIFS('Population ratios'!$F$7:$F$2010,'Population ratios'!$B$7:$B$2010,'Ratio mapping'!G$5,'Population ratios'!$C$7:$C$2010,'Ratio mapping'!$A159)/SUMIFS('Population ratios'!$F$7:$F$2010,'Population ratios'!$C$7:$C$2010,'Ratio mapping'!$A159)</f>
        <v>0</v>
      </c>
      <c r="H159" s="69">
        <f>SUMIFS('Population ratios'!$F$7:$F$2010,'Population ratios'!$B$7:$B$2010,'Ratio mapping'!H$5,'Population ratios'!$C$7:$C$2010,'Ratio mapping'!$A159)/SUMIFS('Population ratios'!$F$7:$F$2010,'Population ratios'!$C$7:$C$2010,'Ratio mapping'!$A159)</f>
        <v>0</v>
      </c>
      <c r="I159" s="69">
        <f>SUMIFS('Population ratios'!$F$7:$F$2010,'Population ratios'!$B$7:$B$2010,'Ratio mapping'!I$5,'Population ratios'!$C$7:$C$2010,'Ratio mapping'!$A159)/SUMIFS('Population ratios'!$F$7:$F$2010,'Population ratios'!$C$7:$C$2010,'Ratio mapping'!$A159)</f>
        <v>0</v>
      </c>
      <c r="J159" s="69">
        <f>SUMIFS('Population ratios'!$F$7:$F$2010,'Population ratios'!$B$7:$B$2010,'Ratio mapping'!J$5,'Population ratios'!$C$7:$C$2010,'Ratio mapping'!$A159)/SUMIFS('Population ratios'!$F$7:$F$2010,'Population ratios'!$C$7:$C$2010,'Ratio mapping'!$A159)</f>
        <v>0</v>
      </c>
      <c r="K159" s="69">
        <f>SUMIFS('Population ratios'!$F$7:$F$2010,'Population ratios'!$B$7:$B$2010,'Ratio mapping'!K$5,'Population ratios'!$C$7:$C$2010,'Ratio mapping'!$A159)/SUMIFS('Population ratios'!$F$7:$F$2010,'Population ratios'!$C$7:$C$2010,'Ratio mapping'!$A159)</f>
        <v>0</v>
      </c>
      <c r="L159" s="69">
        <f>SUMIFS('Population ratios'!$F$7:$F$2010,'Population ratios'!$B$7:$B$2010,'Ratio mapping'!L$5,'Population ratios'!$C$7:$C$2010,'Ratio mapping'!$A159)/SUMIFS('Population ratios'!$F$7:$F$2010,'Population ratios'!$C$7:$C$2010,'Ratio mapping'!$A159)</f>
        <v>0</v>
      </c>
      <c r="M159" s="69">
        <f>SUMIFS('Population ratios'!$F$7:$F$2010,'Population ratios'!$B$7:$B$2010,'Ratio mapping'!M$5,'Population ratios'!$C$7:$C$2010,'Ratio mapping'!$A159)/SUMIFS('Population ratios'!$F$7:$F$2010,'Population ratios'!$C$7:$C$2010,'Ratio mapping'!$A159)</f>
        <v>0</v>
      </c>
      <c r="N159" s="69">
        <f>SUMIFS('Population ratios'!$F$7:$F$2010,'Population ratios'!$B$7:$B$2010,'Ratio mapping'!N$5,'Population ratios'!$C$7:$C$2010,'Ratio mapping'!$A159)/SUMIFS('Population ratios'!$F$7:$F$2010,'Population ratios'!$C$7:$C$2010,'Ratio mapping'!$A159)</f>
        <v>0</v>
      </c>
      <c r="O159" s="69">
        <f>SUMIFS('Population ratios'!$F$7:$F$2010,'Population ratios'!$B$7:$B$2010,'Ratio mapping'!O$5,'Population ratios'!$C$7:$C$2010,'Ratio mapping'!$A159)/SUMIFS('Population ratios'!$F$7:$F$2010,'Population ratios'!$C$7:$C$2010,'Ratio mapping'!$A159)</f>
        <v>0</v>
      </c>
      <c r="P159" s="69">
        <f>SUMIFS('Population ratios'!$F$7:$F$2010,'Population ratios'!$B$7:$B$2010,'Ratio mapping'!P$5,'Population ratios'!$C$7:$C$2010,'Ratio mapping'!$A159)/SUMIFS('Population ratios'!$F$7:$F$2010,'Population ratios'!$C$7:$C$2010,'Ratio mapping'!$A159)</f>
        <v>0</v>
      </c>
      <c r="Q159" s="69">
        <f>SUMIFS('Population ratios'!$F$7:$F$2010,'Population ratios'!$B$7:$B$2010,'Ratio mapping'!Q$5,'Population ratios'!$C$7:$C$2010,'Ratio mapping'!$A159)/SUMIFS('Population ratios'!$F$7:$F$2010,'Population ratios'!$C$7:$C$2010,'Ratio mapping'!$A159)</f>
        <v>0</v>
      </c>
      <c r="R159" s="69">
        <f>SUMIFS('Population ratios'!$F$7:$F$2010,'Population ratios'!$B$7:$B$2010,'Ratio mapping'!R$5,'Population ratios'!$C$7:$C$2010,'Ratio mapping'!$A159)/SUMIFS('Population ratios'!$F$7:$F$2010,'Population ratios'!$C$7:$C$2010,'Ratio mapping'!$A159)</f>
        <v>0</v>
      </c>
      <c r="S159" s="69">
        <f>SUMIFS('Population ratios'!$F$7:$F$2010,'Population ratios'!$B$7:$B$2010,'Ratio mapping'!S$5,'Population ratios'!$C$7:$C$2010,'Ratio mapping'!$A159)/SUMIFS('Population ratios'!$F$7:$F$2010,'Population ratios'!$C$7:$C$2010,'Ratio mapping'!$A159)</f>
        <v>0</v>
      </c>
      <c r="T159" s="69">
        <f>SUMIFS('Population ratios'!$F$7:$F$2010,'Population ratios'!$B$7:$B$2010,'Ratio mapping'!T$5,'Population ratios'!$C$7:$C$2010,'Ratio mapping'!$A159)/SUMIFS('Population ratios'!$F$7:$F$2010,'Population ratios'!$C$7:$C$2010,'Ratio mapping'!$A159)</f>
        <v>0</v>
      </c>
      <c r="U159" s="69">
        <f>SUMIFS('Population ratios'!$F$7:$F$2010,'Population ratios'!$B$7:$B$2010,'Ratio mapping'!U$5,'Population ratios'!$C$7:$C$2010,'Ratio mapping'!$A159)/SUMIFS('Population ratios'!$F$7:$F$2010,'Population ratios'!$C$7:$C$2010,'Ratio mapping'!$A159)</f>
        <v>0</v>
      </c>
      <c r="V159" s="69">
        <f>SUMIFS('Population ratios'!$F$7:$F$2010,'Population ratios'!$B$7:$B$2010,'Ratio mapping'!V$5,'Population ratios'!$C$7:$C$2010,'Ratio mapping'!$A159)/SUMIFS('Population ratios'!$F$7:$F$2010,'Population ratios'!$C$7:$C$2010,'Ratio mapping'!$A159)</f>
        <v>0</v>
      </c>
      <c r="W159" s="69">
        <f>SUMIFS('Population ratios'!$F$7:$F$2010,'Population ratios'!$B$7:$B$2010,'Ratio mapping'!W$5,'Population ratios'!$C$7:$C$2010,'Ratio mapping'!$A159)/SUMIFS('Population ratios'!$F$7:$F$2010,'Population ratios'!$C$7:$C$2010,'Ratio mapping'!$A159)</f>
        <v>0</v>
      </c>
      <c r="X159" s="69">
        <f>SUMIFS('Population ratios'!$F$7:$F$2010,'Population ratios'!$B$7:$B$2010,'Ratio mapping'!X$5,'Population ratios'!$C$7:$C$2010,'Ratio mapping'!$A159)/SUMIFS('Population ratios'!$F$7:$F$2010,'Population ratios'!$C$7:$C$2010,'Ratio mapping'!$A159)</f>
        <v>0</v>
      </c>
      <c r="Y159" s="69">
        <f>SUMIFS('Population ratios'!$F$7:$F$2010,'Population ratios'!$B$7:$B$2010,'Ratio mapping'!Y$5,'Population ratios'!$C$7:$C$2010,'Ratio mapping'!$A159)/SUMIFS('Population ratios'!$F$7:$F$2010,'Population ratios'!$C$7:$C$2010,'Ratio mapping'!$A159)</f>
        <v>0.98093649469796262</v>
      </c>
      <c r="Z159" s="69">
        <f>SUMIFS('Population ratios'!$F$7:$F$2010,'Population ratios'!$B$7:$B$2010,'Ratio mapping'!Z$5,'Population ratios'!$C$7:$C$2010,'Ratio mapping'!$A159)/SUMIFS('Population ratios'!$F$7:$F$2010,'Population ratios'!$C$7:$C$2010,'Ratio mapping'!$A159)</f>
        <v>0</v>
      </c>
      <c r="AA159" s="69">
        <f>SUMIFS('Population ratios'!$F$7:$F$2010,'Population ratios'!$B$7:$B$2010,'Ratio mapping'!AA$5,'Population ratios'!$C$7:$C$2010,'Ratio mapping'!$A159)/SUMIFS('Population ratios'!$F$7:$F$2010,'Population ratios'!$C$7:$C$2010,'Ratio mapping'!$A159)</f>
        <v>0</v>
      </c>
      <c r="AB159" s="69">
        <f>SUMIFS('Population ratios'!$F$7:$F$2010,'Population ratios'!$B$7:$B$2010,'Ratio mapping'!AB$5,'Population ratios'!$C$7:$C$2010,'Ratio mapping'!$A159)/SUMIFS('Population ratios'!$F$7:$F$2010,'Population ratios'!$C$7:$C$2010,'Ratio mapping'!$A159)</f>
        <v>0</v>
      </c>
      <c r="AC159" s="69">
        <f>SUMIFS('Population ratios'!$F$7:$F$2010,'Population ratios'!$B$7:$B$2010,'Ratio mapping'!AC$5,'Population ratios'!$C$7:$C$2010,'Ratio mapping'!$A159)/SUMIFS('Population ratios'!$F$7:$F$2010,'Population ratios'!$C$7:$C$2010,'Ratio mapping'!$A159)</f>
        <v>0</v>
      </c>
      <c r="AD159" s="69">
        <f>SUMIFS('Population ratios'!$F$7:$F$2010,'Population ratios'!$B$7:$B$2010,'Ratio mapping'!AD$5,'Population ratios'!$C$7:$C$2010,'Ratio mapping'!$A159)/SUMIFS('Population ratios'!$F$7:$F$2010,'Population ratios'!$C$7:$C$2010,'Ratio mapping'!$A159)</f>
        <v>0</v>
      </c>
      <c r="AE159" s="69">
        <f>SUMIFS('Population ratios'!$F$7:$F$2010,'Population ratios'!$B$7:$B$2010,'Ratio mapping'!AE$5,'Population ratios'!$C$7:$C$2010,'Ratio mapping'!$A159)/SUMIFS('Population ratios'!$F$7:$F$2010,'Population ratios'!$C$7:$C$2010,'Ratio mapping'!$A159)</f>
        <v>0</v>
      </c>
    </row>
    <row r="160" spans="1:31" x14ac:dyDescent="0.25">
      <c r="A160" s="69" t="s">
        <v>2057</v>
      </c>
      <c r="B160" s="69">
        <f>SUMIFS('Population ratios'!$F$7:$F$2010,'Population ratios'!$B$7:$B$2010,'Ratio mapping'!B$5,'Population ratios'!$C$7:$C$2010,'Ratio mapping'!$A160)/SUMIFS('Population ratios'!$F$7:$F$2010,'Population ratios'!$C$7:$C$2010,'Ratio mapping'!$A160)</f>
        <v>0</v>
      </c>
      <c r="C160" s="69">
        <f>SUMIFS('Population ratios'!$F$7:$F$2010,'Population ratios'!$B$7:$B$2010,'Ratio mapping'!C$5,'Population ratios'!$C$7:$C$2010,'Ratio mapping'!$A160)/SUMIFS('Population ratios'!$F$7:$F$2010,'Population ratios'!$C$7:$C$2010,'Ratio mapping'!$A160)</f>
        <v>0</v>
      </c>
      <c r="D160" s="69">
        <f>SUMIFS('Population ratios'!$F$7:$F$2010,'Population ratios'!$B$7:$B$2010,'Ratio mapping'!D$5,'Population ratios'!$C$7:$C$2010,'Ratio mapping'!$A160)/SUMIFS('Population ratios'!$F$7:$F$2010,'Population ratios'!$C$7:$C$2010,'Ratio mapping'!$A160)</f>
        <v>0</v>
      </c>
      <c r="E160" s="69">
        <f>SUMIFS('Population ratios'!$F$7:$F$2010,'Population ratios'!$B$7:$B$2010,'Ratio mapping'!E$5,'Population ratios'!$C$7:$C$2010,'Ratio mapping'!$A160)/SUMIFS('Population ratios'!$F$7:$F$2010,'Population ratios'!$C$7:$C$2010,'Ratio mapping'!$A160)</f>
        <v>0</v>
      </c>
      <c r="F160" s="69">
        <f>SUMIFS('Population ratios'!$F$7:$F$2010,'Population ratios'!$B$7:$B$2010,'Ratio mapping'!F$5,'Population ratios'!$C$7:$C$2010,'Ratio mapping'!$A160)/SUMIFS('Population ratios'!$F$7:$F$2010,'Population ratios'!$C$7:$C$2010,'Ratio mapping'!$A160)</f>
        <v>4.4954567192730749E-2</v>
      </c>
      <c r="G160" s="69">
        <f>SUMIFS('Population ratios'!$F$7:$F$2010,'Population ratios'!$B$7:$B$2010,'Ratio mapping'!G$5,'Population ratios'!$C$7:$C$2010,'Ratio mapping'!$A160)/SUMIFS('Population ratios'!$F$7:$F$2010,'Population ratios'!$C$7:$C$2010,'Ratio mapping'!$A160)</f>
        <v>0</v>
      </c>
      <c r="H160" s="69">
        <f>SUMIFS('Population ratios'!$F$7:$F$2010,'Population ratios'!$B$7:$B$2010,'Ratio mapping'!H$5,'Population ratios'!$C$7:$C$2010,'Ratio mapping'!$A160)/SUMIFS('Population ratios'!$F$7:$F$2010,'Population ratios'!$C$7:$C$2010,'Ratio mapping'!$A160)</f>
        <v>0</v>
      </c>
      <c r="I160" s="69">
        <f>SUMIFS('Population ratios'!$F$7:$F$2010,'Population ratios'!$B$7:$B$2010,'Ratio mapping'!I$5,'Population ratios'!$C$7:$C$2010,'Ratio mapping'!$A160)/SUMIFS('Population ratios'!$F$7:$F$2010,'Population ratios'!$C$7:$C$2010,'Ratio mapping'!$A160)</f>
        <v>0</v>
      </c>
      <c r="J160" s="69">
        <f>SUMIFS('Population ratios'!$F$7:$F$2010,'Population ratios'!$B$7:$B$2010,'Ratio mapping'!J$5,'Population ratios'!$C$7:$C$2010,'Ratio mapping'!$A160)/SUMIFS('Population ratios'!$F$7:$F$2010,'Population ratios'!$C$7:$C$2010,'Ratio mapping'!$A160)</f>
        <v>0</v>
      </c>
      <c r="K160" s="69">
        <f>SUMIFS('Population ratios'!$F$7:$F$2010,'Population ratios'!$B$7:$B$2010,'Ratio mapping'!K$5,'Population ratios'!$C$7:$C$2010,'Ratio mapping'!$A160)/SUMIFS('Population ratios'!$F$7:$F$2010,'Population ratios'!$C$7:$C$2010,'Ratio mapping'!$A160)</f>
        <v>0</v>
      </c>
      <c r="L160" s="69">
        <f>SUMIFS('Population ratios'!$F$7:$F$2010,'Population ratios'!$B$7:$B$2010,'Ratio mapping'!L$5,'Population ratios'!$C$7:$C$2010,'Ratio mapping'!$A160)/SUMIFS('Population ratios'!$F$7:$F$2010,'Population ratios'!$C$7:$C$2010,'Ratio mapping'!$A160)</f>
        <v>0</v>
      </c>
      <c r="M160" s="69">
        <f>SUMIFS('Population ratios'!$F$7:$F$2010,'Population ratios'!$B$7:$B$2010,'Ratio mapping'!M$5,'Population ratios'!$C$7:$C$2010,'Ratio mapping'!$A160)/SUMIFS('Population ratios'!$F$7:$F$2010,'Population ratios'!$C$7:$C$2010,'Ratio mapping'!$A160)</f>
        <v>0</v>
      </c>
      <c r="N160" s="69">
        <f>SUMIFS('Population ratios'!$F$7:$F$2010,'Population ratios'!$B$7:$B$2010,'Ratio mapping'!N$5,'Population ratios'!$C$7:$C$2010,'Ratio mapping'!$A160)/SUMIFS('Population ratios'!$F$7:$F$2010,'Population ratios'!$C$7:$C$2010,'Ratio mapping'!$A160)</f>
        <v>0</v>
      </c>
      <c r="O160" s="69">
        <f>SUMIFS('Population ratios'!$F$7:$F$2010,'Population ratios'!$B$7:$B$2010,'Ratio mapping'!O$5,'Population ratios'!$C$7:$C$2010,'Ratio mapping'!$A160)/SUMIFS('Population ratios'!$F$7:$F$2010,'Population ratios'!$C$7:$C$2010,'Ratio mapping'!$A160)</f>
        <v>0</v>
      </c>
      <c r="P160" s="69">
        <f>SUMIFS('Population ratios'!$F$7:$F$2010,'Population ratios'!$B$7:$B$2010,'Ratio mapping'!P$5,'Population ratios'!$C$7:$C$2010,'Ratio mapping'!$A160)/SUMIFS('Population ratios'!$F$7:$F$2010,'Population ratios'!$C$7:$C$2010,'Ratio mapping'!$A160)</f>
        <v>0</v>
      </c>
      <c r="Q160" s="69">
        <f>SUMIFS('Population ratios'!$F$7:$F$2010,'Population ratios'!$B$7:$B$2010,'Ratio mapping'!Q$5,'Population ratios'!$C$7:$C$2010,'Ratio mapping'!$A160)/SUMIFS('Population ratios'!$F$7:$F$2010,'Population ratios'!$C$7:$C$2010,'Ratio mapping'!$A160)</f>
        <v>0</v>
      </c>
      <c r="R160" s="69">
        <f>SUMIFS('Population ratios'!$F$7:$F$2010,'Population ratios'!$B$7:$B$2010,'Ratio mapping'!R$5,'Population ratios'!$C$7:$C$2010,'Ratio mapping'!$A160)/SUMIFS('Population ratios'!$F$7:$F$2010,'Population ratios'!$C$7:$C$2010,'Ratio mapping'!$A160)</f>
        <v>0</v>
      </c>
      <c r="S160" s="69">
        <f>SUMIFS('Population ratios'!$F$7:$F$2010,'Population ratios'!$B$7:$B$2010,'Ratio mapping'!S$5,'Population ratios'!$C$7:$C$2010,'Ratio mapping'!$A160)/SUMIFS('Population ratios'!$F$7:$F$2010,'Population ratios'!$C$7:$C$2010,'Ratio mapping'!$A160)</f>
        <v>0</v>
      </c>
      <c r="T160" s="69">
        <f>SUMIFS('Population ratios'!$F$7:$F$2010,'Population ratios'!$B$7:$B$2010,'Ratio mapping'!T$5,'Population ratios'!$C$7:$C$2010,'Ratio mapping'!$A160)/SUMIFS('Population ratios'!$F$7:$F$2010,'Population ratios'!$C$7:$C$2010,'Ratio mapping'!$A160)</f>
        <v>0.95504543280726928</v>
      </c>
      <c r="U160" s="69">
        <f>SUMIFS('Population ratios'!$F$7:$F$2010,'Population ratios'!$B$7:$B$2010,'Ratio mapping'!U$5,'Population ratios'!$C$7:$C$2010,'Ratio mapping'!$A160)/SUMIFS('Population ratios'!$F$7:$F$2010,'Population ratios'!$C$7:$C$2010,'Ratio mapping'!$A160)</f>
        <v>0</v>
      </c>
      <c r="V160" s="69">
        <f>SUMIFS('Population ratios'!$F$7:$F$2010,'Population ratios'!$B$7:$B$2010,'Ratio mapping'!V$5,'Population ratios'!$C$7:$C$2010,'Ratio mapping'!$A160)/SUMIFS('Population ratios'!$F$7:$F$2010,'Population ratios'!$C$7:$C$2010,'Ratio mapping'!$A160)</f>
        <v>0</v>
      </c>
      <c r="W160" s="69">
        <f>SUMIFS('Population ratios'!$F$7:$F$2010,'Population ratios'!$B$7:$B$2010,'Ratio mapping'!W$5,'Population ratios'!$C$7:$C$2010,'Ratio mapping'!$A160)/SUMIFS('Population ratios'!$F$7:$F$2010,'Population ratios'!$C$7:$C$2010,'Ratio mapping'!$A160)</f>
        <v>0</v>
      </c>
      <c r="X160" s="69">
        <f>SUMIFS('Population ratios'!$F$7:$F$2010,'Population ratios'!$B$7:$B$2010,'Ratio mapping'!X$5,'Population ratios'!$C$7:$C$2010,'Ratio mapping'!$A160)/SUMIFS('Population ratios'!$F$7:$F$2010,'Population ratios'!$C$7:$C$2010,'Ratio mapping'!$A160)</f>
        <v>0</v>
      </c>
      <c r="Y160" s="69">
        <f>SUMIFS('Population ratios'!$F$7:$F$2010,'Population ratios'!$B$7:$B$2010,'Ratio mapping'!Y$5,'Population ratios'!$C$7:$C$2010,'Ratio mapping'!$A160)/SUMIFS('Population ratios'!$F$7:$F$2010,'Population ratios'!$C$7:$C$2010,'Ratio mapping'!$A160)</f>
        <v>0</v>
      </c>
      <c r="Z160" s="69">
        <f>SUMIFS('Population ratios'!$F$7:$F$2010,'Population ratios'!$B$7:$B$2010,'Ratio mapping'!Z$5,'Population ratios'!$C$7:$C$2010,'Ratio mapping'!$A160)/SUMIFS('Population ratios'!$F$7:$F$2010,'Population ratios'!$C$7:$C$2010,'Ratio mapping'!$A160)</f>
        <v>0</v>
      </c>
      <c r="AA160" s="69">
        <f>SUMIFS('Population ratios'!$F$7:$F$2010,'Population ratios'!$B$7:$B$2010,'Ratio mapping'!AA$5,'Population ratios'!$C$7:$C$2010,'Ratio mapping'!$A160)/SUMIFS('Population ratios'!$F$7:$F$2010,'Population ratios'!$C$7:$C$2010,'Ratio mapping'!$A160)</f>
        <v>0</v>
      </c>
      <c r="AB160" s="69">
        <f>SUMIFS('Population ratios'!$F$7:$F$2010,'Population ratios'!$B$7:$B$2010,'Ratio mapping'!AB$5,'Population ratios'!$C$7:$C$2010,'Ratio mapping'!$A160)/SUMIFS('Population ratios'!$F$7:$F$2010,'Population ratios'!$C$7:$C$2010,'Ratio mapping'!$A160)</f>
        <v>0</v>
      </c>
      <c r="AC160" s="69">
        <f>SUMIFS('Population ratios'!$F$7:$F$2010,'Population ratios'!$B$7:$B$2010,'Ratio mapping'!AC$5,'Population ratios'!$C$7:$C$2010,'Ratio mapping'!$A160)/SUMIFS('Population ratios'!$F$7:$F$2010,'Population ratios'!$C$7:$C$2010,'Ratio mapping'!$A160)</f>
        <v>0</v>
      </c>
      <c r="AD160" s="69">
        <f>SUMIFS('Population ratios'!$F$7:$F$2010,'Population ratios'!$B$7:$B$2010,'Ratio mapping'!AD$5,'Population ratios'!$C$7:$C$2010,'Ratio mapping'!$A160)/SUMIFS('Population ratios'!$F$7:$F$2010,'Population ratios'!$C$7:$C$2010,'Ratio mapping'!$A160)</f>
        <v>0</v>
      </c>
      <c r="AE160" s="69">
        <f>SUMIFS('Population ratios'!$F$7:$F$2010,'Population ratios'!$B$7:$B$2010,'Ratio mapping'!AE$5,'Population ratios'!$C$7:$C$2010,'Ratio mapping'!$A160)/SUMIFS('Population ratios'!$F$7:$F$2010,'Population ratios'!$C$7:$C$2010,'Ratio mapping'!$A160)</f>
        <v>0</v>
      </c>
    </row>
    <row r="161" spans="1:31" x14ac:dyDescent="0.25">
      <c r="A161" s="69" t="s">
        <v>2086</v>
      </c>
      <c r="B161" s="69">
        <f>SUMIFS('Population ratios'!$F$7:$F$2010,'Population ratios'!$B$7:$B$2010,'Ratio mapping'!B$5,'Population ratios'!$C$7:$C$2010,'Ratio mapping'!$A161)/SUMIFS('Population ratios'!$F$7:$F$2010,'Population ratios'!$C$7:$C$2010,'Ratio mapping'!$A161)</f>
        <v>0</v>
      </c>
      <c r="C161" s="69">
        <f>SUMIFS('Population ratios'!$F$7:$F$2010,'Population ratios'!$B$7:$B$2010,'Ratio mapping'!C$5,'Population ratios'!$C$7:$C$2010,'Ratio mapping'!$A161)/SUMIFS('Population ratios'!$F$7:$F$2010,'Population ratios'!$C$7:$C$2010,'Ratio mapping'!$A161)</f>
        <v>0</v>
      </c>
      <c r="D161" s="69">
        <f>SUMIFS('Population ratios'!$F$7:$F$2010,'Population ratios'!$B$7:$B$2010,'Ratio mapping'!D$5,'Population ratios'!$C$7:$C$2010,'Ratio mapping'!$A161)/SUMIFS('Population ratios'!$F$7:$F$2010,'Population ratios'!$C$7:$C$2010,'Ratio mapping'!$A161)</f>
        <v>0</v>
      </c>
      <c r="E161" s="69">
        <f>SUMIFS('Population ratios'!$F$7:$F$2010,'Population ratios'!$B$7:$B$2010,'Ratio mapping'!E$5,'Population ratios'!$C$7:$C$2010,'Ratio mapping'!$A161)/SUMIFS('Population ratios'!$F$7:$F$2010,'Population ratios'!$C$7:$C$2010,'Ratio mapping'!$A161)</f>
        <v>0</v>
      </c>
      <c r="F161" s="69">
        <f>SUMIFS('Population ratios'!$F$7:$F$2010,'Population ratios'!$B$7:$B$2010,'Ratio mapping'!F$5,'Population ratios'!$C$7:$C$2010,'Ratio mapping'!$A161)/SUMIFS('Population ratios'!$F$7:$F$2010,'Population ratios'!$C$7:$C$2010,'Ratio mapping'!$A161)</f>
        <v>0</v>
      </c>
      <c r="G161" s="69">
        <f>SUMIFS('Population ratios'!$F$7:$F$2010,'Population ratios'!$B$7:$B$2010,'Ratio mapping'!G$5,'Population ratios'!$C$7:$C$2010,'Ratio mapping'!$A161)/SUMIFS('Population ratios'!$F$7:$F$2010,'Population ratios'!$C$7:$C$2010,'Ratio mapping'!$A161)</f>
        <v>0</v>
      </c>
      <c r="H161" s="69">
        <f>SUMIFS('Population ratios'!$F$7:$F$2010,'Population ratios'!$B$7:$B$2010,'Ratio mapping'!H$5,'Population ratios'!$C$7:$C$2010,'Ratio mapping'!$A161)/SUMIFS('Population ratios'!$F$7:$F$2010,'Population ratios'!$C$7:$C$2010,'Ratio mapping'!$A161)</f>
        <v>1</v>
      </c>
      <c r="I161" s="69">
        <f>SUMIFS('Population ratios'!$F$7:$F$2010,'Population ratios'!$B$7:$B$2010,'Ratio mapping'!I$5,'Population ratios'!$C$7:$C$2010,'Ratio mapping'!$A161)/SUMIFS('Population ratios'!$F$7:$F$2010,'Population ratios'!$C$7:$C$2010,'Ratio mapping'!$A161)</f>
        <v>0</v>
      </c>
      <c r="J161" s="69">
        <f>SUMIFS('Population ratios'!$F$7:$F$2010,'Population ratios'!$B$7:$B$2010,'Ratio mapping'!J$5,'Population ratios'!$C$7:$C$2010,'Ratio mapping'!$A161)/SUMIFS('Population ratios'!$F$7:$F$2010,'Population ratios'!$C$7:$C$2010,'Ratio mapping'!$A161)</f>
        <v>0</v>
      </c>
      <c r="K161" s="69">
        <f>SUMIFS('Population ratios'!$F$7:$F$2010,'Population ratios'!$B$7:$B$2010,'Ratio mapping'!K$5,'Population ratios'!$C$7:$C$2010,'Ratio mapping'!$A161)/SUMIFS('Population ratios'!$F$7:$F$2010,'Population ratios'!$C$7:$C$2010,'Ratio mapping'!$A161)</f>
        <v>0</v>
      </c>
      <c r="L161" s="69">
        <f>SUMIFS('Population ratios'!$F$7:$F$2010,'Population ratios'!$B$7:$B$2010,'Ratio mapping'!L$5,'Population ratios'!$C$7:$C$2010,'Ratio mapping'!$A161)/SUMIFS('Population ratios'!$F$7:$F$2010,'Population ratios'!$C$7:$C$2010,'Ratio mapping'!$A161)</f>
        <v>0</v>
      </c>
      <c r="M161" s="69">
        <f>SUMIFS('Population ratios'!$F$7:$F$2010,'Population ratios'!$B$7:$B$2010,'Ratio mapping'!M$5,'Population ratios'!$C$7:$C$2010,'Ratio mapping'!$A161)/SUMIFS('Population ratios'!$F$7:$F$2010,'Population ratios'!$C$7:$C$2010,'Ratio mapping'!$A161)</f>
        <v>0</v>
      </c>
      <c r="N161" s="69">
        <f>SUMIFS('Population ratios'!$F$7:$F$2010,'Population ratios'!$B$7:$B$2010,'Ratio mapping'!N$5,'Population ratios'!$C$7:$C$2010,'Ratio mapping'!$A161)/SUMIFS('Population ratios'!$F$7:$F$2010,'Population ratios'!$C$7:$C$2010,'Ratio mapping'!$A161)</f>
        <v>0</v>
      </c>
      <c r="O161" s="69">
        <f>SUMIFS('Population ratios'!$F$7:$F$2010,'Population ratios'!$B$7:$B$2010,'Ratio mapping'!O$5,'Population ratios'!$C$7:$C$2010,'Ratio mapping'!$A161)/SUMIFS('Population ratios'!$F$7:$F$2010,'Population ratios'!$C$7:$C$2010,'Ratio mapping'!$A161)</f>
        <v>0</v>
      </c>
      <c r="P161" s="69">
        <f>SUMIFS('Population ratios'!$F$7:$F$2010,'Population ratios'!$B$7:$B$2010,'Ratio mapping'!P$5,'Population ratios'!$C$7:$C$2010,'Ratio mapping'!$A161)/SUMIFS('Population ratios'!$F$7:$F$2010,'Population ratios'!$C$7:$C$2010,'Ratio mapping'!$A161)</f>
        <v>0</v>
      </c>
      <c r="Q161" s="69">
        <f>SUMIFS('Population ratios'!$F$7:$F$2010,'Population ratios'!$B$7:$B$2010,'Ratio mapping'!Q$5,'Population ratios'!$C$7:$C$2010,'Ratio mapping'!$A161)/SUMIFS('Population ratios'!$F$7:$F$2010,'Population ratios'!$C$7:$C$2010,'Ratio mapping'!$A161)</f>
        <v>0</v>
      </c>
      <c r="R161" s="69">
        <f>SUMIFS('Population ratios'!$F$7:$F$2010,'Population ratios'!$B$7:$B$2010,'Ratio mapping'!R$5,'Population ratios'!$C$7:$C$2010,'Ratio mapping'!$A161)/SUMIFS('Population ratios'!$F$7:$F$2010,'Population ratios'!$C$7:$C$2010,'Ratio mapping'!$A161)</f>
        <v>0</v>
      </c>
      <c r="S161" s="69">
        <f>SUMIFS('Population ratios'!$F$7:$F$2010,'Population ratios'!$B$7:$B$2010,'Ratio mapping'!S$5,'Population ratios'!$C$7:$C$2010,'Ratio mapping'!$A161)/SUMIFS('Population ratios'!$F$7:$F$2010,'Population ratios'!$C$7:$C$2010,'Ratio mapping'!$A161)</f>
        <v>0</v>
      </c>
      <c r="T161" s="69">
        <f>SUMIFS('Population ratios'!$F$7:$F$2010,'Population ratios'!$B$7:$B$2010,'Ratio mapping'!T$5,'Population ratios'!$C$7:$C$2010,'Ratio mapping'!$A161)/SUMIFS('Population ratios'!$F$7:$F$2010,'Population ratios'!$C$7:$C$2010,'Ratio mapping'!$A161)</f>
        <v>0</v>
      </c>
      <c r="U161" s="69">
        <f>SUMIFS('Population ratios'!$F$7:$F$2010,'Population ratios'!$B$7:$B$2010,'Ratio mapping'!U$5,'Population ratios'!$C$7:$C$2010,'Ratio mapping'!$A161)/SUMIFS('Population ratios'!$F$7:$F$2010,'Population ratios'!$C$7:$C$2010,'Ratio mapping'!$A161)</f>
        <v>0</v>
      </c>
      <c r="V161" s="69">
        <f>SUMIFS('Population ratios'!$F$7:$F$2010,'Population ratios'!$B$7:$B$2010,'Ratio mapping'!V$5,'Population ratios'!$C$7:$C$2010,'Ratio mapping'!$A161)/SUMIFS('Population ratios'!$F$7:$F$2010,'Population ratios'!$C$7:$C$2010,'Ratio mapping'!$A161)</f>
        <v>0</v>
      </c>
      <c r="W161" s="69">
        <f>SUMIFS('Population ratios'!$F$7:$F$2010,'Population ratios'!$B$7:$B$2010,'Ratio mapping'!W$5,'Population ratios'!$C$7:$C$2010,'Ratio mapping'!$A161)/SUMIFS('Population ratios'!$F$7:$F$2010,'Population ratios'!$C$7:$C$2010,'Ratio mapping'!$A161)</f>
        <v>0</v>
      </c>
      <c r="X161" s="69">
        <f>SUMIFS('Population ratios'!$F$7:$F$2010,'Population ratios'!$B$7:$B$2010,'Ratio mapping'!X$5,'Population ratios'!$C$7:$C$2010,'Ratio mapping'!$A161)/SUMIFS('Population ratios'!$F$7:$F$2010,'Population ratios'!$C$7:$C$2010,'Ratio mapping'!$A161)</f>
        <v>0</v>
      </c>
      <c r="Y161" s="69">
        <f>SUMIFS('Population ratios'!$F$7:$F$2010,'Population ratios'!$B$7:$B$2010,'Ratio mapping'!Y$5,'Population ratios'!$C$7:$C$2010,'Ratio mapping'!$A161)/SUMIFS('Population ratios'!$F$7:$F$2010,'Population ratios'!$C$7:$C$2010,'Ratio mapping'!$A161)</f>
        <v>0</v>
      </c>
      <c r="Z161" s="69">
        <f>SUMIFS('Population ratios'!$F$7:$F$2010,'Population ratios'!$B$7:$B$2010,'Ratio mapping'!Z$5,'Population ratios'!$C$7:$C$2010,'Ratio mapping'!$A161)/SUMIFS('Population ratios'!$F$7:$F$2010,'Population ratios'!$C$7:$C$2010,'Ratio mapping'!$A161)</f>
        <v>0</v>
      </c>
      <c r="AA161" s="69">
        <f>SUMIFS('Population ratios'!$F$7:$F$2010,'Population ratios'!$B$7:$B$2010,'Ratio mapping'!AA$5,'Population ratios'!$C$7:$C$2010,'Ratio mapping'!$A161)/SUMIFS('Population ratios'!$F$7:$F$2010,'Population ratios'!$C$7:$C$2010,'Ratio mapping'!$A161)</f>
        <v>0</v>
      </c>
      <c r="AB161" s="69">
        <f>SUMIFS('Population ratios'!$F$7:$F$2010,'Population ratios'!$B$7:$B$2010,'Ratio mapping'!AB$5,'Population ratios'!$C$7:$C$2010,'Ratio mapping'!$A161)/SUMIFS('Population ratios'!$F$7:$F$2010,'Population ratios'!$C$7:$C$2010,'Ratio mapping'!$A161)</f>
        <v>0</v>
      </c>
      <c r="AC161" s="69">
        <f>SUMIFS('Population ratios'!$F$7:$F$2010,'Population ratios'!$B$7:$B$2010,'Ratio mapping'!AC$5,'Population ratios'!$C$7:$C$2010,'Ratio mapping'!$A161)/SUMIFS('Population ratios'!$F$7:$F$2010,'Population ratios'!$C$7:$C$2010,'Ratio mapping'!$A161)</f>
        <v>0</v>
      </c>
      <c r="AD161" s="69">
        <f>SUMIFS('Population ratios'!$F$7:$F$2010,'Population ratios'!$B$7:$B$2010,'Ratio mapping'!AD$5,'Population ratios'!$C$7:$C$2010,'Ratio mapping'!$A161)/SUMIFS('Population ratios'!$F$7:$F$2010,'Population ratios'!$C$7:$C$2010,'Ratio mapping'!$A161)</f>
        <v>0</v>
      </c>
      <c r="AE161" s="69">
        <f>SUMIFS('Population ratios'!$F$7:$F$2010,'Population ratios'!$B$7:$B$2010,'Ratio mapping'!AE$5,'Population ratios'!$C$7:$C$2010,'Ratio mapping'!$A161)/SUMIFS('Population ratios'!$F$7:$F$2010,'Population ratios'!$C$7:$C$2010,'Ratio mapping'!$A161)</f>
        <v>0</v>
      </c>
    </row>
    <row r="162" spans="1:31" x14ac:dyDescent="0.25">
      <c r="A162" s="69" t="s">
        <v>2102</v>
      </c>
      <c r="B162" s="69">
        <f>SUMIFS('Population ratios'!$F$7:$F$2010,'Population ratios'!$B$7:$B$2010,'Ratio mapping'!B$5,'Population ratios'!$C$7:$C$2010,'Ratio mapping'!$A162)/SUMIFS('Population ratios'!$F$7:$F$2010,'Population ratios'!$C$7:$C$2010,'Ratio mapping'!$A162)</f>
        <v>0</v>
      </c>
      <c r="C162" s="69">
        <f>SUMIFS('Population ratios'!$F$7:$F$2010,'Population ratios'!$B$7:$B$2010,'Ratio mapping'!C$5,'Population ratios'!$C$7:$C$2010,'Ratio mapping'!$A162)/SUMIFS('Population ratios'!$F$7:$F$2010,'Population ratios'!$C$7:$C$2010,'Ratio mapping'!$A162)</f>
        <v>0</v>
      </c>
      <c r="D162" s="69">
        <f>SUMIFS('Population ratios'!$F$7:$F$2010,'Population ratios'!$B$7:$B$2010,'Ratio mapping'!D$5,'Population ratios'!$C$7:$C$2010,'Ratio mapping'!$A162)/SUMIFS('Population ratios'!$F$7:$F$2010,'Population ratios'!$C$7:$C$2010,'Ratio mapping'!$A162)</f>
        <v>0</v>
      </c>
      <c r="E162" s="69">
        <f>SUMIFS('Population ratios'!$F$7:$F$2010,'Population ratios'!$B$7:$B$2010,'Ratio mapping'!E$5,'Population ratios'!$C$7:$C$2010,'Ratio mapping'!$A162)/SUMIFS('Population ratios'!$F$7:$F$2010,'Population ratios'!$C$7:$C$2010,'Ratio mapping'!$A162)</f>
        <v>0</v>
      </c>
      <c r="F162" s="69">
        <f>SUMIFS('Population ratios'!$F$7:$F$2010,'Population ratios'!$B$7:$B$2010,'Ratio mapping'!F$5,'Population ratios'!$C$7:$C$2010,'Ratio mapping'!$A162)/SUMIFS('Population ratios'!$F$7:$F$2010,'Population ratios'!$C$7:$C$2010,'Ratio mapping'!$A162)</f>
        <v>0</v>
      </c>
      <c r="G162" s="69">
        <f>SUMIFS('Population ratios'!$F$7:$F$2010,'Population ratios'!$B$7:$B$2010,'Ratio mapping'!G$5,'Population ratios'!$C$7:$C$2010,'Ratio mapping'!$A162)/SUMIFS('Population ratios'!$F$7:$F$2010,'Population ratios'!$C$7:$C$2010,'Ratio mapping'!$A162)</f>
        <v>0</v>
      </c>
      <c r="H162" s="69">
        <f>SUMIFS('Population ratios'!$F$7:$F$2010,'Population ratios'!$B$7:$B$2010,'Ratio mapping'!H$5,'Population ratios'!$C$7:$C$2010,'Ratio mapping'!$A162)/SUMIFS('Population ratios'!$F$7:$F$2010,'Population ratios'!$C$7:$C$2010,'Ratio mapping'!$A162)</f>
        <v>0</v>
      </c>
      <c r="I162" s="69">
        <f>SUMIFS('Population ratios'!$F$7:$F$2010,'Population ratios'!$B$7:$B$2010,'Ratio mapping'!I$5,'Population ratios'!$C$7:$C$2010,'Ratio mapping'!$A162)/SUMIFS('Population ratios'!$F$7:$F$2010,'Population ratios'!$C$7:$C$2010,'Ratio mapping'!$A162)</f>
        <v>0</v>
      </c>
      <c r="J162" s="69">
        <f>SUMIFS('Population ratios'!$F$7:$F$2010,'Population ratios'!$B$7:$B$2010,'Ratio mapping'!J$5,'Population ratios'!$C$7:$C$2010,'Ratio mapping'!$A162)/SUMIFS('Population ratios'!$F$7:$F$2010,'Population ratios'!$C$7:$C$2010,'Ratio mapping'!$A162)</f>
        <v>0</v>
      </c>
      <c r="K162" s="69">
        <f>SUMIFS('Population ratios'!$F$7:$F$2010,'Population ratios'!$B$7:$B$2010,'Ratio mapping'!K$5,'Population ratios'!$C$7:$C$2010,'Ratio mapping'!$A162)/SUMIFS('Population ratios'!$F$7:$F$2010,'Population ratios'!$C$7:$C$2010,'Ratio mapping'!$A162)</f>
        <v>0</v>
      </c>
      <c r="L162" s="69">
        <f>SUMIFS('Population ratios'!$F$7:$F$2010,'Population ratios'!$B$7:$B$2010,'Ratio mapping'!L$5,'Population ratios'!$C$7:$C$2010,'Ratio mapping'!$A162)/SUMIFS('Population ratios'!$F$7:$F$2010,'Population ratios'!$C$7:$C$2010,'Ratio mapping'!$A162)</f>
        <v>1</v>
      </c>
      <c r="M162" s="69">
        <f>SUMIFS('Population ratios'!$F$7:$F$2010,'Population ratios'!$B$7:$B$2010,'Ratio mapping'!M$5,'Population ratios'!$C$7:$C$2010,'Ratio mapping'!$A162)/SUMIFS('Population ratios'!$F$7:$F$2010,'Population ratios'!$C$7:$C$2010,'Ratio mapping'!$A162)</f>
        <v>0</v>
      </c>
      <c r="N162" s="69">
        <f>SUMIFS('Population ratios'!$F$7:$F$2010,'Population ratios'!$B$7:$B$2010,'Ratio mapping'!N$5,'Population ratios'!$C$7:$C$2010,'Ratio mapping'!$A162)/SUMIFS('Population ratios'!$F$7:$F$2010,'Population ratios'!$C$7:$C$2010,'Ratio mapping'!$A162)</f>
        <v>0</v>
      </c>
      <c r="O162" s="69">
        <f>SUMIFS('Population ratios'!$F$7:$F$2010,'Population ratios'!$B$7:$B$2010,'Ratio mapping'!O$5,'Population ratios'!$C$7:$C$2010,'Ratio mapping'!$A162)/SUMIFS('Population ratios'!$F$7:$F$2010,'Population ratios'!$C$7:$C$2010,'Ratio mapping'!$A162)</f>
        <v>0</v>
      </c>
      <c r="P162" s="69">
        <f>SUMIFS('Population ratios'!$F$7:$F$2010,'Population ratios'!$B$7:$B$2010,'Ratio mapping'!P$5,'Population ratios'!$C$7:$C$2010,'Ratio mapping'!$A162)/SUMIFS('Population ratios'!$F$7:$F$2010,'Population ratios'!$C$7:$C$2010,'Ratio mapping'!$A162)</f>
        <v>0</v>
      </c>
      <c r="Q162" s="69">
        <f>SUMIFS('Population ratios'!$F$7:$F$2010,'Population ratios'!$B$7:$B$2010,'Ratio mapping'!Q$5,'Population ratios'!$C$7:$C$2010,'Ratio mapping'!$A162)/SUMIFS('Population ratios'!$F$7:$F$2010,'Population ratios'!$C$7:$C$2010,'Ratio mapping'!$A162)</f>
        <v>0</v>
      </c>
      <c r="R162" s="69">
        <f>SUMIFS('Population ratios'!$F$7:$F$2010,'Population ratios'!$B$7:$B$2010,'Ratio mapping'!R$5,'Population ratios'!$C$7:$C$2010,'Ratio mapping'!$A162)/SUMIFS('Population ratios'!$F$7:$F$2010,'Population ratios'!$C$7:$C$2010,'Ratio mapping'!$A162)</f>
        <v>0</v>
      </c>
      <c r="S162" s="69">
        <f>SUMIFS('Population ratios'!$F$7:$F$2010,'Population ratios'!$B$7:$B$2010,'Ratio mapping'!S$5,'Population ratios'!$C$7:$C$2010,'Ratio mapping'!$A162)/SUMIFS('Population ratios'!$F$7:$F$2010,'Population ratios'!$C$7:$C$2010,'Ratio mapping'!$A162)</f>
        <v>0</v>
      </c>
      <c r="T162" s="69">
        <f>SUMIFS('Population ratios'!$F$7:$F$2010,'Population ratios'!$B$7:$B$2010,'Ratio mapping'!T$5,'Population ratios'!$C$7:$C$2010,'Ratio mapping'!$A162)/SUMIFS('Population ratios'!$F$7:$F$2010,'Population ratios'!$C$7:$C$2010,'Ratio mapping'!$A162)</f>
        <v>0</v>
      </c>
      <c r="U162" s="69">
        <f>SUMIFS('Population ratios'!$F$7:$F$2010,'Population ratios'!$B$7:$B$2010,'Ratio mapping'!U$5,'Population ratios'!$C$7:$C$2010,'Ratio mapping'!$A162)/SUMIFS('Population ratios'!$F$7:$F$2010,'Population ratios'!$C$7:$C$2010,'Ratio mapping'!$A162)</f>
        <v>0</v>
      </c>
      <c r="V162" s="69">
        <f>SUMIFS('Population ratios'!$F$7:$F$2010,'Population ratios'!$B$7:$B$2010,'Ratio mapping'!V$5,'Population ratios'!$C$7:$C$2010,'Ratio mapping'!$A162)/SUMIFS('Population ratios'!$F$7:$F$2010,'Population ratios'!$C$7:$C$2010,'Ratio mapping'!$A162)</f>
        <v>0</v>
      </c>
      <c r="W162" s="69">
        <f>SUMIFS('Population ratios'!$F$7:$F$2010,'Population ratios'!$B$7:$B$2010,'Ratio mapping'!W$5,'Population ratios'!$C$7:$C$2010,'Ratio mapping'!$A162)/SUMIFS('Population ratios'!$F$7:$F$2010,'Population ratios'!$C$7:$C$2010,'Ratio mapping'!$A162)</f>
        <v>0</v>
      </c>
      <c r="X162" s="69">
        <f>SUMIFS('Population ratios'!$F$7:$F$2010,'Population ratios'!$B$7:$B$2010,'Ratio mapping'!X$5,'Population ratios'!$C$7:$C$2010,'Ratio mapping'!$A162)/SUMIFS('Population ratios'!$F$7:$F$2010,'Population ratios'!$C$7:$C$2010,'Ratio mapping'!$A162)</f>
        <v>0</v>
      </c>
      <c r="Y162" s="69">
        <f>SUMIFS('Population ratios'!$F$7:$F$2010,'Population ratios'!$B$7:$B$2010,'Ratio mapping'!Y$5,'Population ratios'!$C$7:$C$2010,'Ratio mapping'!$A162)/SUMIFS('Population ratios'!$F$7:$F$2010,'Population ratios'!$C$7:$C$2010,'Ratio mapping'!$A162)</f>
        <v>0</v>
      </c>
      <c r="Z162" s="69">
        <f>SUMIFS('Population ratios'!$F$7:$F$2010,'Population ratios'!$B$7:$B$2010,'Ratio mapping'!Z$5,'Population ratios'!$C$7:$C$2010,'Ratio mapping'!$A162)/SUMIFS('Population ratios'!$F$7:$F$2010,'Population ratios'!$C$7:$C$2010,'Ratio mapping'!$A162)</f>
        <v>0</v>
      </c>
      <c r="AA162" s="69">
        <f>SUMIFS('Population ratios'!$F$7:$F$2010,'Population ratios'!$B$7:$B$2010,'Ratio mapping'!AA$5,'Population ratios'!$C$7:$C$2010,'Ratio mapping'!$A162)/SUMIFS('Population ratios'!$F$7:$F$2010,'Population ratios'!$C$7:$C$2010,'Ratio mapping'!$A162)</f>
        <v>0</v>
      </c>
      <c r="AB162" s="69">
        <f>SUMIFS('Population ratios'!$F$7:$F$2010,'Population ratios'!$B$7:$B$2010,'Ratio mapping'!AB$5,'Population ratios'!$C$7:$C$2010,'Ratio mapping'!$A162)/SUMIFS('Population ratios'!$F$7:$F$2010,'Population ratios'!$C$7:$C$2010,'Ratio mapping'!$A162)</f>
        <v>0</v>
      </c>
      <c r="AC162" s="69">
        <f>SUMIFS('Population ratios'!$F$7:$F$2010,'Population ratios'!$B$7:$B$2010,'Ratio mapping'!AC$5,'Population ratios'!$C$7:$C$2010,'Ratio mapping'!$A162)/SUMIFS('Population ratios'!$F$7:$F$2010,'Population ratios'!$C$7:$C$2010,'Ratio mapping'!$A162)</f>
        <v>0</v>
      </c>
      <c r="AD162" s="69">
        <f>SUMIFS('Population ratios'!$F$7:$F$2010,'Population ratios'!$B$7:$B$2010,'Ratio mapping'!AD$5,'Population ratios'!$C$7:$C$2010,'Ratio mapping'!$A162)/SUMIFS('Population ratios'!$F$7:$F$2010,'Population ratios'!$C$7:$C$2010,'Ratio mapping'!$A162)</f>
        <v>0</v>
      </c>
      <c r="AE162" s="69">
        <f>SUMIFS('Population ratios'!$F$7:$F$2010,'Population ratios'!$B$7:$B$2010,'Ratio mapping'!AE$5,'Population ratios'!$C$7:$C$2010,'Ratio mapping'!$A162)/SUMIFS('Population ratios'!$F$7:$F$2010,'Population ratios'!$C$7:$C$2010,'Ratio mapping'!$A162)</f>
        <v>0</v>
      </c>
    </row>
    <row r="163" spans="1:31" x14ac:dyDescent="0.25">
      <c r="A163" s="69" t="s">
        <v>2118</v>
      </c>
      <c r="B163" s="69">
        <f>SUMIFS('Population ratios'!$F$7:$F$2010,'Population ratios'!$B$7:$B$2010,'Ratio mapping'!B$5,'Population ratios'!$C$7:$C$2010,'Ratio mapping'!$A163)/SUMIFS('Population ratios'!$F$7:$F$2010,'Population ratios'!$C$7:$C$2010,'Ratio mapping'!$A163)</f>
        <v>0</v>
      </c>
      <c r="C163" s="69">
        <f>SUMIFS('Population ratios'!$F$7:$F$2010,'Population ratios'!$B$7:$B$2010,'Ratio mapping'!C$5,'Population ratios'!$C$7:$C$2010,'Ratio mapping'!$A163)/SUMIFS('Population ratios'!$F$7:$F$2010,'Population ratios'!$C$7:$C$2010,'Ratio mapping'!$A163)</f>
        <v>0</v>
      </c>
      <c r="D163" s="69">
        <f>SUMIFS('Population ratios'!$F$7:$F$2010,'Population ratios'!$B$7:$B$2010,'Ratio mapping'!D$5,'Population ratios'!$C$7:$C$2010,'Ratio mapping'!$A163)/SUMIFS('Population ratios'!$F$7:$F$2010,'Population ratios'!$C$7:$C$2010,'Ratio mapping'!$A163)</f>
        <v>0</v>
      </c>
      <c r="E163" s="69">
        <f>SUMIFS('Population ratios'!$F$7:$F$2010,'Population ratios'!$B$7:$B$2010,'Ratio mapping'!E$5,'Population ratios'!$C$7:$C$2010,'Ratio mapping'!$A163)/SUMIFS('Population ratios'!$F$7:$F$2010,'Population ratios'!$C$7:$C$2010,'Ratio mapping'!$A163)</f>
        <v>0</v>
      </c>
      <c r="F163" s="69">
        <f>SUMIFS('Population ratios'!$F$7:$F$2010,'Population ratios'!$B$7:$B$2010,'Ratio mapping'!F$5,'Population ratios'!$C$7:$C$2010,'Ratio mapping'!$A163)/SUMIFS('Population ratios'!$F$7:$F$2010,'Population ratios'!$C$7:$C$2010,'Ratio mapping'!$A163)</f>
        <v>0</v>
      </c>
      <c r="G163" s="69">
        <f>SUMIFS('Population ratios'!$F$7:$F$2010,'Population ratios'!$B$7:$B$2010,'Ratio mapping'!G$5,'Population ratios'!$C$7:$C$2010,'Ratio mapping'!$A163)/SUMIFS('Population ratios'!$F$7:$F$2010,'Population ratios'!$C$7:$C$2010,'Ratio mapping'!$A163)</f>
        <v>0</v>
      </c>
      <c r="H163" s="69">
        <f>SUMIFS('Population ratios'!$F$7:$F$2010,'Population ratios'!$B$7:$B$2010,'Ratio mapping'!H$5,'Population ratios'!$C$7:$C$2010,'Ratio mapping'!$A163)/SUMIFS('Population ratios'!$F$7:$F$2010,'Population ratios'!$C$7:$C$2010,'Ratio mapping'!$A163)</f>
        <v>0</v>
      </c>
      <c r="I163" s="69">
        <f>SUMIFS('Population ratios'!$F$7:$F$2010,'Population ratios'!$B$7:$B$2010,'Ratio mapping'!I$5,'Population ratios'!$C$7:$C$2010,'Ratio mapping'!$A163)/SUMIFS('Population ratios'!$F$7:$F$2010,'Population ratios'!$C$7:$C$2010,'Ratio mapping'!$A163)</f>
        <v>0</v>
      </c>
      <c r="J163" s="69">
        <f>SUMIFS('Population ratios'!$F$7:$F$2010,'Population ratios'!$B$7:$B$2010,'Ratio mapping'!J$5,'Population ratios'!$C$7:$C$2010,'Ratio mapping'!$A163)/SUMIFS('Population ratios'!$F$7:$F$2010,'Population ratios'!$C$7:$C$2010,'Ratio mapping'!$A163)</f>
        <v>0.66376554174067492</v>
      </c>
      <c r="K163" s="69">
        <f>SUMIFS('Population ratios'!$F$7:$F$2010,'Population ratios'!$B$7:$B$2010,'Ratio mapping'!K$5,'Population ratios'!$C$7:$C$2010,'Ratio mapping'!$A163)/SUMIFS('Population ratios'!$F$7:$F$2010,'Population ratios'!$C$7:$C$2010,'Ratio mapping'!$A163)</f>
        <v>0</v>
      </c>
      <c r="L163" s="69">
        <f>SUMIFS('Population ratios'!$F$7:$F$2010,'Population ratios'!$B$7:$B$2010,'Ratio mapping'!L$5,'Population ratios'!$C$7:$C$2010,'Ratio mapping'!$A163)/SUMIFS('Population ratios'!$F$7:$F$2010,'Population ratios'!$C$7:$C$2010,'Ratio mapping'!$A163)</f>
        <v>0</v>
      </c>
      <c r="M163" s="69">
        <f>SUMIFS('Population ratios'!$F$7:$F$2010,'Population ratios'!$B$7:$B$2010,'Ratio mapping'!M$5,'Population ratios'!$C$7:$C$2010,'Ratio mapping'!$A163)/SUMIFS('Population ratios'!$F$7:$F$2010,'Population ratios'!$C$7:$C$2010,'Ratio mapping'!$A163)</f>
        <v>0</v>
      </c>
      <c r="N163" s="69">
        <f>SUMIFS('Population ratios'!$F$7:$F$2010,'Population ratios'!$B$7:$B$2010,'Ratio mapping'!N$5,'Population ratios'!$C$7:$C$2010,'Ratio mapping'!$A163)/SUMIFS('Population ratios'!$F$7:$F$2010,'Population ratios'!$C$7:$C$2010,'Ratio mapping'!$A163)</f>
        <v>0</v>
      </c>
      <c r="O163" s="69">
        <f>SUMIFS('Population ratios'!$F$7:$F$2010,'Population ratios'!$B$7:$B$2010,'Ratio mapping'!O$5,'Population ratios'!$C$7:$C$2010,'Ratio mapping'!$A163)/SUMIFS('Population ratios'!$F$7:$F$2010,'Population ratios'!$C$7:$C$2010,'Ratio mapping'!$A163)</f>
        <v>0</v>
      </c>
      <c r="P163" s="69">
        <f>SUMIFS('Population ratios'!$F$7:$F$2010,'Population ratios'!$B$7:$B$2010,'Ratio mapping'!P$5,'Population ratios'!$C$7:$C$2010,'Ratio mapping'!$A163)/SUMIFS('Population ratios'!$F$7:$F$2010,'Population ratios'!$C$7:$C$2010,'Ratio mapping'!$A163)</f>
        <v>0</v>
      </c>
      <c r="Q163" s="69">
        <f>SUMIFS('Population ratios'!$F$7:$F$2010,'Population ratios'!$B$7:$B$2010,'Ratio mapping'!Q$5,'Population ratios'!$C$7:$C$2010,'Ratio mapping'!$A163)/SUMIFS('Population ratios'!$F$7:$F$2010,'Population ratios'!$C$7:$C$2010,'Ratio mapping'!$A163)</f>
        <v>0</v>
      </c>
      <c r="R163" s="69">
        <f>SUMIFS('Population ratios'!$F$7:$F$2010,'Population ratios'!$B$7:$B$2010,'Ratio mapping'!R$5,'Population ratios'!$C$7:$C$2010,'Ratio mapping'!$A163)/SUMIFS('Population ratios'!$F$7:$F$2010,'Population ratios'!$C$7:$C$2010,'Ratio mapping'!$A163)</f>
        <v>0</v>
      </c>
      <c r="S163" s="69">
        <f>SUMIFS('Population ratios'!$F$7:$F$2010,'Population ratios'!$B$7:$B$2010,'Ratio mapping'!S$5,'Population ratios'!$C$7:$C$2010,'Ratio mapping'!$A163)/SUMIFS('Population ratios'!$F$7:$F$2010,'Population ratios'!$C$7:$C$2010,'Ratio mapping'!$A163)</f>
        <v>0</v>
      </c>
      <c r="T163" s="69">
        <f>SUMIFS('Population ratios'!$F$7:$F$2010,'Population ratios'!$B$7:$B$2010,'Ratio mapping'!T$5,'Population ratios'!$C$7:$C$2010,'Ratio mapping'!$A163)/SUMIFS('Population ratios'!$F$7:$F$2010,'Population ratios'!$C$7:$C$2010,'Ratio mapping'!$A163)</f>
        <v>0</v>
      </c>
      <c r="U163" s="69">
        <f>SUMIFS('Population ratios'!$F$7:$F$2010,'Population ratios'!$B$7:$B$2010,'Ratio mapping'!U$5,'Population ratios'!$C$7:$C$2010,'Ratio mapping'!$A163)/SUMIFS('Population ratios'!$F$7:$F$2010,'Population ratios'!$C$7:$C$2010,'Ratio mapping'!$A163)</f>
        <v>0</v>
      </c>
      <c r="V163" s="69">
        <f>SUMIFS('Population ratios'!$F$7:$F$2010,'Population ratios'!$B$7:$B$2010,'Ratio mapping'!V$5,'Population ratios'!$C$7:$C$2010,'Ratio mapping'!$A163)/SUMIFS('Population ratios'!$F$7:$F$2010,'Population ratios'!$C$7:$C$2010,'Ratio mapping'!$A163)</f>
        <v>0</v>
      </c>
      <c r="W163" s="69">
        <f>SUMIFS('Population ratios'!$F$7:$F$2010,'Population ratios'!$B$7:$B$2010,'Ratio mapping'!W$5,'Population ratios'!$C$7:$C$2010,'Ratio mapping'!$A163)/SUMIFS('Population ratios'!$F$7:$F$2010,'Population ratios'!$C$7:$C$2010,'Ratio mapping'!$A163)</f>
        <v>0.33623445825932502</v>
      </c>
      <c r="X163" s="69">
        <f>SUMIFS('Population ratios'!$F$7:$F$2010,'Population ratios'!$B$7:$B$2010,'Ratio mapping'!X$5,'Population ratios'!$C$7:$C$2010,'Ratio mapping'!$A163)/SUMIFS('Population ratios'!$F$7:$F$2010,'Population ratios'!$C$7:$C$2010,'Ratio mapping'!$A163)</f>
        <v>0</v>
      </c>
      <c r="Y163" s="69">
        <f>SUMIFS('Population ratios'!$F$7:$F$2010,'Population ratios'!$B$7:$B$2010,'Ratio mapping'!Y$5,'Population ratios'!$C$7:$C$2010,'Ratio mapping'!$A163)/SUMIFS('Population ratios'!$F$7:$F$2010,'Population ratios'!$C$7:$C$2010,'Ratio mapping'!$A163)</f>
        <v>0</v>
      </c>
      <c r="Z163" s="69">
        <f>SUMIFS('Population ratios'!$F$7:$F$2010,'Population ratios'!$B$7:$B$2010,'Ratio mapping'!Z$5,'Population ratios'!$C$7:$C$2010,'Ratio mapping'!$A163)/SUMIFS('Population ratios'!$F$7:$F$2010,'Population ratios'!$C$7:$C$2010,'Ratio mapping'!$A163)</f>
        <v>0</v>
      </c>
      <c r="AA163" s="69">
        <f>SUMIFS('Population ratios'!$F$7:$F$2010,'Population ratios'!$B$7:$B$2010,'Ratio mapping'!AA$5,'Population ratios'!$C$7:$C$2010,'Ratio mapping'!$A163)/SUMIFS('Population ratios'!$F$7:$F$2010,'Population ratios'!$C$7:$C$2010,'Ratio mapping'!$A163)</f>
        <v>0</v>
      </c>
      <c r="AB163" s="69">
        <f>SUMIFS('Population ratios'!$F$7:$F$2010,'Population ratios'!$B$7:$B$2010,'Ratio mapping'!AB$5,'Population ratios'!$C$7:$C$2010,'Ratio mapping'!$A163)/SUMIFS('Population ratios'!$F$7:$F$2010,'Population ratios'!$C$7:$C$2010,'Ratio mapping'!$A163)</f>
        <v>0</v>
      </c>
      <c r="AC163" s="69">
        <f>SUMIFS('Population ratios'!$F$7:$F$2010,'Population ratios'!$B$7:$B$2010,'Ratio mapping'!AC$5,'Population ratios'!$C$7:$C$2010,'Ratio mapping'!$A163)/SUMIFS('Population ratios'!$F$7:$F$2010,'Population ratios'!$C$7:$C$2010,'Ratio mapping'!$A163)</f>
        <v>0</v>
      </c>
      <c r="AD163" s="69">
        <f>SUMIFS('Population ratios'!$F$7:$F$2010,'Population ratios'!$B$7:$B$2010,'Ratio mapping'!AD$5,'Population ratios'!$C$7:$C$2010,'Ratio mapping'!$A163)/SUMIFS('Population ratios'!$F$7:$F$2010,'Population ratios'!$C$7:$C$2010,'Ratio mapping'!$A163)</f>
        <v>0</v>
      </c>
      <c r="AE163" s="69">
        <f>SUMIFS('Population ratios'!$F$7:$F$2010,'Population ratios'!$B$7:$B$2010,'Ratio mapping'!AE$5,'Population ratios'!$C$7:$C$2010,'Ratio mapping'!$A163)/SUMIFS('Population ratios'!$F$7:$F$2010,'Population ratios'!$C$7:$C$2010,'Ratio mapping'!$A163)</f>
        <v>0</v>
      </c>
    </row>
    <row r="164" spans="1:31" x14ac:dyDescent="0.25">
      <c r="A164" s="69" t="s">
        <v>2098</v>
      </c>
      <c r="B164" s="69">
        <f>SUMIFS('Population ratios'!$F$7:$F$2010,'Population ratios'!$B$7:$B$2010,'Ratio mapping'!B$5,'Population ratios'!$C$7:$C$2010,'Ratio mapping'!$A164)/SUMIFS('Population ratios'!$F$7:$F$2010,'Population ratios'!$C$7:$C$2010,'Ratio mapping'!$A164)</f>
        <v>0</v>
      </c>
      <c r="C164" s="69">
        <f>SUMIFS('Population ratios'!$F$7:$F$2010,'Population ratios'!$B$7:$B$2010,'Ratio mapping'!C$5,'Population ratios'!$C$7:$C$2010,'Ratio mapping'!$A164)/SUMIFS('Population ratios'!$F$7:$F$2010,'Population ratios'!$C$7:$C$2010,'Ratio mapping'!$A164)</f>
        <v>0</v>
      </c>
      <c r="D164" s="69">
        <f>SUMIFS('Population ratios'!$F$7:$F$2010,'Population ratios'!$B$7:$B$2010,'Ratio mapping'!D$5,'Population ratios'!$C$7:$C$2010,'Ratio mapping'!$A164)/SUMIFS('Population ratios'!$F$7:$F$2010,'Population ratios'!$C$7:$C$2010,'Ratio mapping'!$A164)</f>
        <v>0</v>
      </c>
      <c r="E164" s="69">
        <f>SUMIFS('Population ratios'!$F$7:$F$2010,'Population ratios'!$B$7:$B$2010,'Ratio mapping'!E$5,'Population ratios'!$C$7:$C$2010,'Ratio mapping'!$A164)/SUMIFS('Population ratios'!$F$7:$F$2010,'Population ratios'!$C$7:$C$2010,'Ratio mapping'!$A164)</f>
        <v>0</v>
      </c>
      <c r="F164" s="69">
        <f>SUMIFS('Population ratios'!$F$7:$F$2010,'Population ratios'!$B$7:$B$2010,'Ratio mapping'!F$5,'Population ratios'!$C$7:$C$2010,'Ratio mapping'!$A164)/SUMIFS('Population ratios'!$F$7:$F$2010,'Population ratios'!$C$7:$C$2010,'Ratio mapping'!$A164)</f>
        <v>0</v>
      </c>
      <c r="G164" s="69">
        <f>SUMIFS('Population ratios'!$F$7:$F$2010,'Population ratios'!$B$7:$B$2010,'Ratio mapping'!G$5,'Population ratios'!$C$7:$C$2010,'Ratio mapping'!$A164)/SUMIFS('Population ratios'!$F$7:$F$2010,'Population ratios'!$C$7:$C$2010,'Ratio mapping'!$A164)</f>
        <v>0</v>
      </c>
      <c r="H164" s="69">
        <f>SUMIFS('Population ratios'!$F$7:$F$2010,'Population ratios'!$B$7:$B$2010,'Ratio mapping'!H$5,'Population ratios'!$C$7:$C$2010,'Ratio mapping'!$A164)/SUMIFS('Population ratios'!$F$7:$F$2010,'Population ratios'!$C$7:$C$2010,'Ratio mapping'!$A164)</f>
        <v>0</v>
      </c>
      <c r="I164" s="69">
        <f>SUMIFS('Population ratios'!$F$7:$F$2010,'Population ratios'!$B$7:$B$2010,'Ratio mapping'!I$5,'Population ratios'!$C$7:$C$2010,'Ratio mapping'!$A164)/SUMIFS('Population ratios'!$F$7:$F$2010,'Population ratios'!$C$7:$C$2010,'Ratio mapping'!$A164)</f>
        <v>0</v>
      </c>
      <c r="J164" s="69">
        <f>SUMIFS('Population ratios'!$F$7:$F$2010,'Population ratios'!$B$7:$B$2010,'Ratio mapping'!J$5,'Population ratios'!$C$7:$C$2010,'Ratio mapping'!$A164)/SUMIFS('Population ratios'!$F$7:$F$2010,'Population ratios'!$C$7:$C$2010,'Ratio mapping'!$A164)</f>
        <v>0</v>
      </c>
      <c r="K164" s="69">
        <f>SUMIFS('Population ratios'!$F$7:$F$2010,'Population ratios'!$B$7:$B$2010,'Ratio mapping'!K$5,'Population ratios'!$C$7:$C$2010,'Ratio mapping'!$A164)/SUMIFS('Population ratios'!$F$7:$F$2010,'Population ratios'!$C$7:$C$2010,'Ratio mapping'!$A164)</f>
        <v>0</v>
      </c>
      <c r="L164" s="69">
        <f>SUMIFS('Population ratios'!$F$7:$F$2010,'Population ratios'!$B$7:$B$2010,'Ratio mapping'!L$5,'Population ratios'!$C$7:$C$2010,'Ratio mapping'!$A164)/SUMIFS('Population ratios'!$F$7:$F$2010,'Population ratios'!$C$7:$C$2010,'Ratio mapping'!$A164)</f>
        <v>1</v>
      </c>
      <c r="M164" s="69">
        <f>SUMIFS('Population ratios'!$F$7:$F$2010,'Population ratios'!$B$7:$B$2010,'Ratio mapping'!M$5,'Population ratios'!$C$7:$C$2010,'Ratio mapping'!$A164)/SUMIFS('Population ratios'!$F$7:$F$2010,'Population ratios'!$C$7:$C$2010,'Ratio mapping'!$A164)</f>
        <v>0</v>
      </c>
      <c r="N164" s="69">
        <f>SUMIFS('Population ratios'!$F$7:$F$2010,'Population ratios'!$B$7:$B$2010,'Ratio mapping'!N$5,'Population ratios'!$C$7:$C$2010,'Ratio mapping'!$A164)/SUMIFS('Population ratios'!$F$7:$F$2010,'Population ratios'!$C$7:$C$2010,'Ratio mapping'!$A164)</f>
        <v>0</v>
      </c>
      <c r="O164" s="69">
        <f>SUMIFS('Population ratios'!$F$7:$F$2010,'Population ratios'!$B$7:$B$2010,'Ratio mapping'!O$5,'Population ratios'!$C$7:$C$2010,'Ratio mapping'!$A164)/SUMIFS('Population ratios'!$F$7:$F$2010,'Population ratios'!$C$7:$C$2010,'Ratio mapping'!$A164)</f>
        <v>0</v>
      </c>
      <c r="P164" s="69">
        <f>SUMIFS('Population ratios'!$F$7:$F$2010,'Population ratios'!$B$7:$B$2010,'Ratio mapping'!P$5,'Population ratios'!$C$7:$C$2010,'Ratio mapping'!$A164)/SUMIFS('Population ratios'!$F$7:$F$2010,'Population ratios'!$C$7:$C$2010,'Ratio mapping'!$A164)</f>
        <v>0</v>
      </c>
      <c r="Q164" s="69">
        <f>SUMIFS('Population ratios'!$F$7:$F$2010,'Population ratios'!$B$7:$B$2010,'Ratio mapping'!Q$5,'Population ratios'!$C$7:$C$2010,'Ratio mapping'!$A164)/SUMIFS('Population ratios'!$F$7:$F$2010,'Population ratios'!$C$7:$C$2010,'Ratio mapping'!$A164)</f>
        <v>0</v>
      </c>
      <c r="R164" s="69">
        <f>SUMIFS('Population ratios'!$F$7:$F$2010,'Population ratios'!$B$7:$B$2010,'Ratio mapping'!R$5,'Population ratios'!$C$7:$C$2010,'Ratio mapping'!$A164)/SUMIFS('Population ratios'!$F$7:$F$2010,'Population ratios'!$C$7:$C$2010,'Ratio mapping'!$A164)</f>
        <v>0</v>
      </c>
      <c r="S164" s="69">
        <f>SUMIFS('Population ratios'!$F$7:$F$2010,'Population ratios'!$B$7:$B$2010,'Ratio mapping'!S$5,'Population ratios'!$C$7:$C$2010,'Ratio mapping'!$A164)/SUMIFS('Population ratios'!$F$7:$F$2010,'Population ratios'!$C$7:$C$2010,'Ratio mapping'!$A164)</f>
        <v>0</v>
      </c>
      <c r="T164" s="69">
        <f>SUMIFS('Population ratios'!$F$7:$F$2010,'Population ratios'!$B$7:$B$2010,'Ratio mapping'!T$5,'Population ratios'!$C$7:$C$2010,'Ratio mapping'!$A164)/SUMIFS('Population ratios'!$F$7:$F$2010,'Population ratios'!$C$7:$C$2010,'Ratio mapping'!$A164)</f>
        <v>0</v>
      </c>
      <c r="U164" s="69">
        <f>SUMIFS('Population ratios'!$F$7:$F$2010,'Population ratios'!$B$7:$B$2010,'Ratio mapping'!U$5,'Population ratios'!$C$7:$C$2010,'Ratio mapping'!$A164)/SUMIFS('Population ratios'!$F$7:$F$2010,'Population ratios'!$C$7:$C$2010,'Ratio mapping'!$A164)</f>
        <v>0</v>
      </c>
      <c r="V164" s="69">
        <f>SUMIFS('Population ratios'!$F$7:$F$2010,'Population ratios'!$B$7:$B$2010,'Ratio mapping'!V$5,'Population ratios'!$C$7:$C$2010,'Ratio mapping'!$A164)/SUMIFS('Population ratios'!$F$7:$F$2010,'Population ratios'!$C$7:$C$2010,'Ratio mapping'!$A164)</f>
        <v>0</v>
      </c>
      <c r="W164" s="69">
        <f>SUMIFS('Population ratios'!$F$7:$F$2010,'Population ratios'!$B$7:$B$2010,'Ratio mapping'!W$5,'Population ratios'!$C$7:$C$2010,'Ratio mapping'!$A164)/SUMIFS('Population ratios'!$F$7:$F$2010,'Population ratios'!$C$7:$C$2010,'Ratio mapping'!$A164)</f>
        <v>0</v>
      </c>
      <c r="X164" s="69">
        <f>SUMIFS('Population ratios'!$F$7:$F$2010,'Population ratios'!$B$7:$B$2010,'Ratio mapping'!X$5,'Population ratios'!$C$7:$C$2010,'Ratio mapping'!$A164)/SUMIFS('Population ratios'!$F$7:$F$2010,'Population ratios'!$C$7:$C$2010,'Ratio mapping'!$A164)</f>
        <v>0</v>
      </c>
      <c r="Y164" s="69">
        <f>SUMIFS('Population ratios'!$F$7:$F$2010,'Population ratios'!$B$7:$B$2010,'Ratio mapping'!Y$5,'Population ratios'!$C$7:$C$2010,'Ratio mapping'!$A164)/SUMIFS('Population ratios'!$F$7:$F$2010,'Population ratios'!$C$7:$C$2010,'Ratio mapping'!$A164)</f>
        <v>0</v>
      </c>
      <c r="Z164" s="69">
        <f>SUMIFS('Population ratios'!$F$7:$F$2010,'Population ratios'!$B$7:$B$2010,'Ratio mapping'!Z$5,'Population ratios'!$C$7:$C$2010,'Ratio mapping'!$A164)/SUMIFS('Population ratios'!$F$7:$F$2010,'Population ratios'!$C$7:$C$2010,'Ratio mapping'!$A164)</f>
        <v>0</v>
      </c>
      <c r="AA164" s="69">
        <f>SUMIFS('Population ratios'!$F$7:$F$2010,'Population ratios'!$B$7:$B$2010,'Ratio mapping'!AA$5,'Population ratios'!$C$7:$C$2010,'Ratio mapping'!$A164)/SUMIFS('Population ratios'!$F$7:$F$2010,'Population ratios'!$C$7:$C$2010,'Ratio mapping'!$A164)</f>
        <v>0</v>
      </c>
      <c r="AB164" s="69">
        <f>SUMIFS('Population ratios'!$F$7:$F$2010,'Population ratios'!$B$7:$B$2010,'Ratio mapping'!AB$5,'Population ratios'!$C$7:$C$2010,'Ratio mapping'!$A164)/SUMIFS('Population ratios'!$F$7:$F$2010,'Population ratios'!$C$7:$C$2010,'Ratio mapping'!$A164)</f>
        <v>0</v>
      </c>
      <c r="AC164" s="69">
        <f>SUMIFS('Population ratios'!$F$7:$F$2010,'Population ratios'!$B$7:$B$2010,'Ratio mapping'!AC$5,'Population ratios'!$C$7:$C$2010,'Ratio mapping'!$A164)/SUMIFS('Population ratios'!$F$7:$F$2010,'Population ratios'!$C$7:$C$2010,'Ratio mapping'!$A164)</f>
        <v>0</v>
      </c>
      <c r="AD164" s="69">
        <f>SUMIFS('Population ratios'!$F$7:$F$2010,'Population ratios'!$B$7:$B$2010,'Ratio mapping'!AD$5,'Population ratios'!$C$7:$C$2010,'Ratio mapping'!$A164)/SUMIFS('Population ratios'!$F$7:$F$2010,'Population ratios'!$C$7:$C$2010,'Ratio mapping'!$A164)</f>
        <v>0</v>
      </c>
      <c r="AE164" s="69">
        <f>SUMIFS('Population ratios'!$F$7:$F$2010,'Population ratios'!$B$7:$B$2010,'Ratio mapping'!AE$5,'Population ratios'!$C$7:$C$2010,'Ratio mapping'!$A164)/SUMIFS('Population ratios'!$F$7:$F$2010,'Population ratios'!$C$7:$C$2010,'Ratio mapping'!$A164)</f>
        <v>0</v>
      </c>
    </row>
    <row r="165" spans="1:31" x14ac:dyDescent="0.25">
      <c r="A165" s="69" t="s">
        <v>2054</v>
      </c>
      <c r="B165" s="69">
        <f>SUMIFS('Population ratios'!$F$7:$F$2010,'Population ratios'!$B$7:$B$2010,'Ratio mapping'!B$5,'Population ratios'!$C$7:$C$2010,'Ratio mapping'!$A165)/SUMIFS('Population ratios'!$F$7:$F$2010,'Population ratios'!$C$7:$C$2010,'Ratio mapping'!$A165)</f>
        <v>0</v>
      </c>
      <c r="C165" s="69">
        <f>SUMIFS('Population ratios'!$F$7:$F$2010,'Population ratios'!$B$7:$B$2010,'Ratio mapping'!C$5,'Population ratios'!$C$7:$C$2010,'Ratio mapping'!$A165)/SUMIFS('Population ratios'!$F$7:$F$2010,'Population ratios'!$C$7:$C$2010,'Ratio mapping'!$A165)</f>
        <v>0</v>
      </c>
      <c r="D165" s="69">
        <f>SUMIFS('Population ratios'!$F$7:$F$2010,'Population ratios'!$B$7:$B$2010,'Ratio mapping'!D$5,'Population ratios'!$C$7:$C$2010,'Ratio mapping'!$A165)/SUMIFS('Population ratios'!$F$7:$F$2010,'Population ratios'!$C$7:$C$2010,'Ratio mapping'!$A165)</f>
        <v>0</v>
      </c>
      <c r="E165" s="69">
        <f>SUMIFS('Population ratios'!$F$7:$F$2010,'Population ratios'!$B$7:$B$2010,'Ratio mapping'!E$5,'Population ratios'!$C$7:$C$2010,'Ratio mapping'!$A165)/SUMIFS('Population ratios'!$F$7:$F$2010,'Population ratios'!$C$7:$C$2010,'Ratio mapping'!$A165)</f>
        <v>0</v>
      </c>
      <c r="F165" s="69">
        <f>SUMIFS('Population ratios'!$F$7:$F$2010,'Population ratios'!$B$7:$B$2010,'Ratio mapping'!F$5,'Population ratios'!$C$7:$C$2010,'Ratio mapping'!$A165)/SUMIFS('Population ratios'!$F$7:$F$2010,'Population ratios'!$C$7:$C$2010,'Ratio mapping'!$A165)</f>
        <v>0</v>
      </c>
      <c r="G165" s="69">
        <f>SUMIFS('Population ratios'!$F$7:$F$2010,'Population ratios'!$B$7:$B$2010,'Ratio mapping'!G$5,'Population ratios'!$C$7:$C$2010,'Ratio mapping'!$A165)/SUMIFS('Population ratios'!$F$7:$F$2010,'Population ratios'!$C$7:$C$2010,'Ratio mapping'!$A165)</f>
        <v>0</v>
      </c>
      <c r="H165" s="69">
        <f>SUMIFS('Population ratios'!$F$7:$F$2010,'Population ratios'!$B$7:$B$2010,'Ratio mapping'!H$5,'Population ratios'!$C$7:$C$2010,'Ratio mapping'!$A165)/SUMIFS('Population ratios'!$F$7:$F$2010,'Population ratios'!$C$7:$C$2010,'Ratio mapping'!$A165)</f>
        <v>0</v>
      </c>
      <c r="I165" s="69">
        <f>SUMIFS('Population ratios'!$F$7:$F$2010,'Population ratios'!$B$7:$B$2010,'Ratio mapping'!I$5,'Population ratios'!$C$7:$C$2010,'Ratio mapping'!$A165)/SUMIFS('Population ratios'!$F$7:$F$2010,'Population ratios'!$C$7:$C$2010,'Ratio mapping'!$A165)</f>
        <v>0</v>
      </c>
      <c r="J165" s="69">
        <f>SUMIFS('Population ratios'!$F$7:$F$2010,'Population ratios'!$B$7:$B$2010,'Ratio mapping'!J$5,'Population ratios'!$C$7:$C$2010,'Ratio mapping'!$A165)/SUMIFS('Population ratios'!$F$7:$F$2010,'Population ratios'!$C$7:$C$2010,'Ratio mapping'!$A165)</f>
        <v>0</v>
      </c>
      <c r="K165" s="69">
        <f>SUMIFS('Population ratios'!$F$7:$F$2010,'Population ratios'!$B$7:$B$2010,'Ratio mapping'!K$5,'Population ratios'!$C$7:$C$2010,'Ratio mapping'!$A165)/SUMIFS('Population ratios'!$F$7:$F$2010,'Population ratios'!$C$7:$C$2010,'Ratio mapping'!$A165)</f>
        <v>0</v>
      </c>
      <c r="L165" s="69">
        <f>SUMIFS('Population ratios'!$F$7:$F$2010,'Population ratios'!$B$7:$B$2010,'Ratio mapping'!L$5,'Population ratios'!$C$7:$C$2010,'Ratio mapping'!$A165)/SUMIFS('Population ratios'!$F$7:$F$2010,'Population ratios'!$C$7:$C$2010,'Ratio mapping'!$A165)</f>
        <v>0</v>
      </c>
      <c r="M165" s="69">
        <f>SUMIFS('Population ratios'!$F$7:$F$2010,'Population ratios'!$B$7:$B$2010,'Ratio mapping'!M$5,'Population ratios'!$C$7:$C$2010,'Ratio mapping'!$A165)/SUMIFS('Population ratios'!$F$7:$F$2010,'Population ratios'!$C$7:$C$2010,'Ratio mapping'!$A165)</f>
        <v>0</v>
      </c>
      <c r="N165" s="69">
        <f>SUMIFS('Population ratios'!$F$7:$F$2010,'Population ratios'!$B$7:$B$2010,'Ratio mapping'!N$5,'Population ratios'!$C$7:$C$2010,'Ratio mapping'!$A165)/SUMIFS('Population ratios'!$F$7:$F$2010,'Population ratios'!$C$7:$C$2010,'Ratio mapping'!$A165)</f>
        <v>0</v>
      </c>
      <c r="O165" s="69">
        <f>SUMIFS('Population ratios'!$F$7:$F$2010,'Population ratios'!$B$7:$B$2010,'Ratio mapping'!O$5,'Population ratios'!$C$7:$C$2010,'Ratio mapping'!$A165)/SUMIFS('Population ratios'!$F$7:$F$2010,'Population ratios'!$C$7:$C$2010,'Ratio mapping'!$A165)</f>
        <v>0</v>
      </c>
      <c r="P165" s="69">
        <f>SUMIFS('Population ratios'!$F$7:$F$2010,'Population ratios'!$B$7:$B$2010,'Ratio mapping'!P$5,'Population ratios'!$C$7:$C$2010,'Ratio mapping'!$A165)/SUMIFS('Population ratios'!$F$7:$F$2010,'Population ratios'!$C$7:$C$2010,'Ratio mapping'!$A165)</f>
        <v>0</v>
      </c>
      <c r="Q165" s="69">
        <f>SUMIFS('Population ratios'!$F$7:$F$2010,'Population ratios'!$B$7:$B$2010,'Ratio mapping'!Q$5,'Population ratios'!$C$7:$C$2010,'Ratio mapping'!$A165)/SUMIFS('Population ratios'!$F$7:$F$2010,'Population ratios'!$C$7:$C$2010,'Ratio mapping'!$A165)</f>
        <v>1</v>
      </c>
      <c r="R165" s="69">
        <f>SUMIFS('Population ratios'!$F$7:$F$2010,'Population ratios'!$B$7:$B$2010,'Ratio mapping'!R$5,'Population ratios'!$C$7:$C$2010,'Ratio mapping'!$A165)/SUMIFS('Population ratios'!$F$7:$F$2010,'Population ratios'!$C$7:$C$2010,'Ratio mapping'!$A165)</f>
        <v>0</v>
      </c>
      <c r="S165" s="69">
        <f>SUMIFS('Population ratios'!$F$7:$F$2010,'Population ratios'!$B$7:$B$2010,'Ratio mapping'!S$5,'Population ratios'!$C$7:$C$2010,'Ratio mapping'!$A165)/SUMIFS('Population ratios'!$F$7:$F$2010,'Population ratios'!$C$7:$C$2010,'Ratio mapping'!$A165)</f>
        <v>0</v>
      </c>
      <c r="T165" s="69">
        <f>SUMIFS('Population ratios'!$F$7:$F$2010,'Population ratios'!$B$7:$B$2010,'Ratio mapping'!T$5,'Population ratios'!$C$7:$C$2010,'Ratio mapping'!$A165)/SUMIFS('Population ratios'!$F$7:$F$2010,'Population ratios'!$C$7:$C$2010,'Ratio mapping'!$A165)</f>
        <v>0</v>
      </c>
      <c r="U165" s="69">
        <f>SUMIFS('Population ratios'!$F$7:$F$2010,'Population ratios'!$B$7:$B$2010,'Ratio mapping'!U$5,'Population ratios'!$C$7:$C$2010,'Ratio mapping'!$A165)/SUMIFS('Population ratios'!$F$7:$F$2010,'Population ratios'!$C$7:$C$2010,'Ratio mapping'!$A165)</f>
        <v>0</v>
      </c>
      <c r="V165" s="69">
        <f>SUMIFS('Population ratios'!$F$7:$F$2010,'Population ratios'!$B$7:$B$2010,'Ratio mapping'!V$5,'Population ratios'!$C$7:$C$2010,'Ratio mapping'!$A165)/SUMIFS('Population ratios'!$F$7:$F$2010,'Population ratios'!$C$7:$C$2010,'Ratio mapping'!$A165)</f>
        <v>0</v>
      </c>
      <c r="W165" s="69">
        <f>SUMIFS('Population ratios'!$F$7:$F$2010,'Population ratios'!$B$7:$B$2010,'Ratio mapping'!W$5,'Population ratios'!$C$7:$C$2010,'Ratio mapping'!$A165)/SUMIFS('Population ratios'!$F$7:$F$2010,'Population ratios'!$C$7:$C$2010,'Ratio mapping'!$A165)</f>
        <v>0</v>
      </c>
      <c r="X165" s="69">
        <f>SUMIFS('Population ratios'!$F$7:$F$2010,'Population ratios'!$B$7:$B$2010,'Ratio mapping'!X$5,'Population ratios'!$C$7:$C$2010,'Ratio mapping'!$A165)/SUMIFS('Population ratios'!$F$7:$F$2010,'Population ratios'!$C$7:$C$2010,'Ratio mapping'!$A165)</f>
        <v>0</v>
      </c>
      <c r="Y165" s="69">
        <f>SUMIFS('Population ratios'!$F$7:$F$2010,'Population ratios'!$B$7:$B$2010,'Ratio mapping'!Y$5,'Population ratios'!$C$7:$C$2010,'Ratio mapping'!$A165)/SUMIFS('Population ratios'!$F$7:$F$2010,'Population ratios'!$C$7:$C$2010,'Ratio mapping'!$A165)</f>
        <v>0</v>
      </c>
      <c r="Z165" s="69">
        <f>SUMIFS('Population ratios'!$F$7:$F$2010,'Population ratios'!$B$7:$B$2010,'Ratio mapping'!Z$5,'Population ratios'!$C$7:$C$2010,'Ratio mapping'!$A165)/SUMIFS('Population ratios'!$F$7:$F$2010,'Population ratios'!$C$7:$C$2010,'Ratio mapping'!$A165)</f>
        <v>0</v>
      </c>
      <c r="AA165" s="69">
        <f>SUMIFS('Population ratios'!$F$7:$F$2010,'Population ratios'!$B$7:$B$2010,'Ratio mapping'!AA$5,'Population ratios'!$C$7:$C$2010,'Ratio mapping'!$A165)/SUMIFS('Population ratios'!$F$7:$F$2010,'Population ratios'!$C$7:$C$2010,'Ratio mapping'!$A165)</f>
        <v>0</v>
      </c>
      <c r="AB165" s="69">
        <f>SUMIFS('Population ratios'!$F$7:$F$2010,'Population ratios'!$B$7:$B$2010,'Ratio mapping'!AB$5,'Population ratios'!$C$7:$C$2010,'Ratio mapping'!$A165)/SUMIFS('Population ratios'!$F$7:$F$2010,'Population ratios'!$C$7:$C$2010,'Ratio mapping'!$A165)</f>
        <v>0</v>
      </c>
      <c r="AC165" s="69">
        <f>SUMIFS('Population ratios'!$F$7:$F$2010,'Population ratios'!$B$7:$B$2010,'Ratio mapping'!AC$5,'Population ratios'!$C$7:$C$2010,'Ratio mapping'!$A165)/SUMIFS('Population ratios'!$F$7:$F$2010,'Population ratios'!$C$7:$C$2010,'Ratio mapping'!$A165)</f>
        <v>0</v>
      </c>
      <c r="AD165" s="69">
        <f>SUMIFS('Population ratios'!$F$7:$F$2010,'Population ratios'!$B$7:$B$2010,'Ratio mapping'!AD$5,'Population ratios'!$C$7:$C$2010,'Ratio mapping'!$A165)/SUMIFS('Population ratios'!$F$7:$F$2010,'Population ratios'!$C$7:$C$2010,'Ratio mapping'!$A165)</f>
        <v>0</v>
      </c>
      <c r="AE165" s="69">
        <f>SUMIFS('Population ratios'!$F$7:$F$2010,'Population ratios'!$B$7:$B$2010,'Ratio mapping'!AE$5,'Population ratios'!$C$7:$C$2010,'Ratio mapping'!$A165)/SUMIFS('Population ratios'!$F$7:$F$2010,'Population ratios'!$C$7:$C$2010,'Ratio mapping'!$A165)</f>
        <v>0</v>
      </c>
    </row>
    <row r="166" spans="1:31" x14ac:dyDescent="0.25">
      <c r="A166" s="69" t="s">
        <v>2087</v>
      </c>
      <c r="B166" s="69">
        <f>SUMIFS('Population ratios'!$F$7:$F$2010,'Population ratios'!$B$7:$B$2010,'Ratio mapping'!B$5,'Population ratios'!$C$7:$C$2010,'Ratio mapping'!$A166)/SUMIFS('Population ratios'!$F$7:$F$2010,'Population ratios'!$C$7:$C$2010,'Ratio mapping'!$A166)</f>
        <v>0</v>
      </c>
      <c r="C166" s="69">
        <f>SUMIFS('Population ratios'!$F$7:$F$2010,'Population ratios'!$B$7:$B$2010,'Ratio mapping'!C$5,'Population ratios'!$C$7:$C$2010,'Ratio mapping'!$A166)/SUMIFS('Population ratios'!$F$7:$F$2010,'Population ratios'!$C$7:$C$2010,'Ratio mapping'!$A166)</f>
        <v>0</v>
      </c>
      <c r="D166" s="69">
        <f>SUMIFS('Population ratios'!$F$7:$F$2010,'Population ratios'!$B$7:$B$2010,'Ratio mapping'!D$5,'Population ratios'!$C$7:$C$2010,'Ratio mapping'!$A166)/SUMIFS('Population ratios'!$F$7:$F$2010,'Population ratios'!$C$7:$C$2010,'Ratio mapping'!$A166)</f>
        <v>0</v>
      </c>
      <c r="E166" s="69">
        <f>SUMIFS('Population ratios'!$F$7:$F$2010,'Population ratios'!$B$7:$B$2010,'Ratio mapping'!E$5,'Population ratios'!$C$7:$C$2010,'Ratio mapping'!$A166)/SUMIFS('Population ratios'!$F$7:$F$2010,'Population ratios'!$C$7:$C$2010,'Ratio mapping'!$A166)</f>
        <v>0</v>
      </c>
      <c r="F166" s="69">
        <f>SUMIFS('Population ratios'!$F$7:$F$2010,'Population ratios'!$B$7:$B$2010,'Ratio mapping'!F$5,'Population ratios'!$C$7:$C$2010,'Ratio mapping'!$A166)/SUMIFS('Population ratios'!$F$7:$F$2010,'Population ratios'!$C$7:$C$2010,'Ratio mapping'!$A166)</f>
        <v>0</v>
      </c>
      <c r="G166" s="69">
        <f>SUMIFS('Population ratios'!$F$7:$F$2010,'Population ratios'!$B$7:$B$2010,'Ratio mapping'!G$5,'Population ratios'!$C$7:$C$2010,'Ratio mapping'!$A166)/SUMIFS('Population ratios'!$F$7:$F$2010,'Population ratios'!$C$7:$C$2010,'Ratio mapping'!$A166)</f>
        <v>0</v>
      </c>
      <c r="H166" s="69">
        <f>SUMIFS('Population ratios'!$F$7:$F$2010,'Population ratios'!$B$7:$B$2010,'Ratio mapping'!H$5,'Population ratios'!$C$7:$C$2010,'Ratio mapping'!$A166)/SUMIFS('Population ratios'!$F$7:$F$2010,'Population ratios'!$C$7:$C$2010,'Ratio mapping'!$A166)</f>
        <v>1</v>
      </c>
      <c r="I166" s="69">
        <f>SUMIFS('Population ratios'!$F$7:$F$2010,'Population ratios'!$B$7:$B$2010,'Ratio mapping'!I$5,'Population ratios'!$C$7:$C$2010,'Ratio mapping'!$A166)/SUMIFS('Population ratios'!$F$7:$F$2010,'Population ratios'!$C$7:$C$2010,'Ratio mapping'!$A166)</f>
        <v>0</v>
      </c>
      <c r="J166" s="69">
        <f>SUMIFS('Population ratios'!$F$7:$F$2010,'Population ratios'!$B$7:$B$2010,'Ratio mapping'!J$5,'Population ratios'!$C$7:$C$2010,'Ratio mapping'!$A166)/SUMIFS('Population ratios'!$F$7:$F$2010,'Population ratios'!$C$7:$C$2010,'Ratio mapping'!$A166)</f>
        <v>0</v>
      </c>
      <c r="K166" s="69">
        <f>SUMIFS('Population ratios'!$F$7:$F$2010,'Population ratios'!$B$7:$B$2010,'Ratio mapping'!K$5,'Population ratios'!$C$7:$C$2010,'Ratio mapping'!$A166)/SUMIFS('Population ratios'!$F$7:$F$2010,'Population ratios'!$C$7:$C$2010,'Ratio mapping'!$A166)</f>
        <v>0</v>
      </c>
      <c r="L166" s="69">
        <f>SUMIFS('Population ratios'!$F$7:$F$2010,'Population ratios'!$B$7:$B$2010,'Ratio mapping'!L$5,'Population ratios'!$C$7:$C$2010,'Ratio mapping'!$A166)/SUMIFS('Population ratios'!$F$7:$F$2010,'Population ratios'!$C$7:$C$2010,'Ratio mapping'!$A166)</f>
        <v>0</v>
      </c>
      <c r="M166" s="69">
        <f>SUMIFS('Population ratios'!$F$7:$F$2010,'Population ratios'!$B$7:$B$2010,'Ratio mapping'!M$5,'Population ratios'!$C$7:$C$2010,'Ratio mapping'!$A166)/SUMIFS('Population ratios'!$F$7:$F$2010,'Population ratios'!$C$7:$C$2010,'Ratio mapping'!$A166)</f>
        <v>0</v>
      </c>
      <c r="N166" s="69">
        <f>SUMIFS('Population ratios'!$F$7:$F$2010,'Population ratios'!$B$7:$B$2010,'Ratio mapping'!N$5,'Population ratios'!$C$7:$C$2010,'Ratio mapping'!$A166)/SUMIFS('Population ratios'!$F$7:$F$2010,'Population ratios'!$C$7:$C$2010,'Ratio mapping'!$A166)</f>
        <v>0</v>
      </c>
      <c r="O166" s="69">
        <f>SUMIFS('Population ratios'!$F$7:$F$2010,'Population ratios'!$B$7:$B$2010,'Ratio mapping'!O$5,'Population ratios'!$C$7:$C$2010,'Ratio mapping'!$A166)/SUMIFS('Population ratios'!$F$7:$F$2010,'Population ratios'!$C$7:$C$2010,'Ratio mapping'!$A166)</f>
        <v>0</v>
      </c>
      <c r="P166" s="69">
        <f>SUMIFS('Population ratios'!$F$7:$F$2010,'Population ratios'!$B$7:$B$2010,'Ratio mapping'!P$5,'Population ratios'!$C$7:$C$2010,'Ratio mapping'!$A166)/SUMIFS('Population ratios'!$F$7:$F$2010,'Population ratios'!$C$7:$C$2010,'Ratio mapping'!$A166)</f>
        <v>0</v>
      </c>
      <c r="Q166" s="69">
        <f>SUMIFS('Population ratios'!$F$7:$F$2010,'Population ratios'!$B$7:$B$2010,'Ratio mapping'!Q$5,'Population ratios'!$C$7:$C$2010,'Ratio mapping'!$A166)/SUMIFS('Population ratios'!$F$7:$F$2010,'Population ratios'!$C$7:$C$2010,'Ratio mapping'!$A166)</f>
        <v>0</v>
      </c>
      <c r="R166" s="69">
        <f>SUMIFS('Population ratios'!$F$7:$F$2010,'Population ratios'!$B$7:$B$2010,'Ratio mapping'!R$5,'Population ratios'!$C$7:$C$2010,'Ratio mapping'!$A166)/SUMIFS('Population ratios'!$F$7:$F$2010,'Population ratios'!$C$7:$C$2010,'Ratio mapping'!$A166)</f>
        <v>0</v>
      </c>
      <c r="S166" s="69">
        <f>SUMIFS('Population ratios'!$F$7:$F$2010,'Population ratios'!$B$7:$B$2010,'Ratio mapping'!S$5,'Population ratios'!$C$7:$C$2010,'Ratio mapping'!$A166)/SUMIFS('Population ratios'!$F$7:$F$2010,'Population ratios'!$C$7:$C$2010,'Ratio mapping'!$A166)</f>
        <v>0</v>
      </c>
      <c r="T166" s="69">
        <f>SUMIFS('Population ratios'!$F$7:$F$2010,'Population ratios'!$B$7:$B$2010,'Ratio mapping'!T$5,'Population ratios'!$C$7:$C$2010,'Ratio mapping'!$A166)/SUMIFS('Population ratios'!$F$7:$F$2010,'Population ratios'!$C$7:$C$2010,'Ratio mapping'!$A166)</f>
        <v>0</v>
      </c>
      <c r="U166" s="69">
        <f>SUMIFS('Population ratios'!$F$7:$F$2010,'Population ratios'!$B$7:$B$2010,'Ratio mapping'!U$5,'Population ratios'!$C$7:$C$2010,'Ratio mapping'!$A166)/SUMIFS('Population ratios'!$F$7:$F$2010,'Population ratios'!$C$7:$C$2010,'Ratio mapping'!$A166)</f>
        <v>0</v>
      </c>
      <c r="V166" s="69">
        <f>SUMIFS('Population ratios'!$F$7:$F$2010,'Population ratios'!$B$7:$B$2010,'Ratio mapping'!V$5,'Population ratios'!$C$7:$C$2010,'Ratio mapping'!$A166)/SUMIFS('Population ratios'!$F$7:$F$2010,'Population ratios'!$C$7:$C$2010,'Ratio mapping'!$A166)</f>
        <v>0</v>
      </c>
      <c r="W166" s="69">
        <f>SUMIFS('Population ratios'!$F$7:$F$2010,'Population ratios'!$B$7:$B$2010,'Ratio mapping'!W$5,'Population ratios'!$C$7:$C$2010,'Ratio mapping'!$A166)/SUMIFS('Population ratios'!$F$7:$F$2010,'Population ratios'!$C$7:$C$2010,'Ratio mapping'!$A166)</f>
        <v>0</v>
      </c>
      <c r="X166" s="69">
        <f>SUMIFS('Population ratios'!$F$7:$F$2010,'Population ratios'!$B$7:$B$2010,'Ratio mapping'!X$5,'Population ratios'!$C$7:$C$2010,'Ratio mapping'!$A166)/SUMIFS('Population ratios'!$F$7:$F$2010,'Population ratios'!$C$7:$C$2010,'Ratio mapping'!$A166)</f>
        <v>0</v>
      </c>
      <c r="Y166" s="69">
        <f>SUMIFS('Population ratios'!$F$7:$F$2010,'Population ratios'!$B$7:$B$2010,'Ratio mapping'!Y$5,'Population ratios'!$C$7:$C$2010,'Ratio mapping'!$A166)/SUMIFS('Population ratios'!$F$7:$F$2010,'Population ratios'!$C$7:$C$2010,'Ratio mapping'!$A166)</f>
        <v>0</v>
      </c>
      <c r="Z166" s="69">
        <f>SUMIFS('Population ratios'!$F$7:$F$2010,'Population ratios'!$B$7:$B$2010,'Ratio mapping'!Z$5,'Population ratios'!$C$7:$C$2010,'Ratio mapping'!$A166)/SUMIFS('Population ratios'!$F$7:$F$2010,'Population ratios'!$C$7:$C$2010,'Ratio mapping'!$A166)</f>
        <v>0</v>
      </c>
      <c r="AA166" s="69">
        <f>SUMIFS('Population ratios'!$F$7:$F$2010,'Population ratios'!$B$7:$B$2010,'Ratio mapping'!AA$5,'Population ratios'!$C$7:$C$2010,'Ratio mapping'!$A166)/SUMIFS('Population ratios'!$F$7:$F$2010,'Population ratios'!$C$7:$C$2010,'Ratio mapping'!$A166)</f>
        <v>0</v>
      </c>
      <c r="AB166" s="69">
        <f>SUMIFS('Population ratios'!$F$7:$F$2010,'Population ratios'!$B$7:$B$2010,'Ratio mapping'!AB$5,'Population ratios'!$C$7:$C$2010,'Ratio mapping'!$A166)/SUMIFS('Population ratios'!$F$7:$F$2010,'Population ratios'!$C$7:$C$2010,'Ratio mapping'!$A166)</f>
        <v>0</v>
      </c>
      <c r="AC166" s="69">
        <f>SUMIFS('Population ratios'!$F$7:$F$2010,'Population ratios'!$B$7:$B$2010,'Ratio mapping'!AC$5,'Population ratios'!$C$7:$C$2010,'Ratio mapping'!$A166)/SUMIFS('Population ratios'!$F$7:$F$2010,'Population ratios'!$C$7:$C$2010,'Ratio mapping'!$A166)</f>
        <v>0</v>
      </c>
      <c r="AD166" s="69">
        <f>SUMIFS('Population ratios'!$F$7:$F$2010,'Population ratios'!$B$7:$B$2010,'Ratio mapping'!AD$5,'Population ratios'!$C$7:$C$2010,'Ratio mapping'!$A166)/SUMIFS('Population ratios'!$F$7:$F$2010,'Population ratios'!$C$7:$C$2010,'Ratio mapping'!$A166)</f>
        <v>0</v>
      </c>
      <c r="AE166" s="69">
        <f>SUMIFS('Population ratios'!$F$7:$F$2010,'Population ratios'!$B$7:$B$2010,'Ratio mapping'!AE$5,'Population ratios'!$C$7:$C$2010,'Ratio mapping'!$A166)/SUMIFS('Population ratios'!$F$7:$F$2010,'Population ratios'!$C$7:$C$2010,'Ratio mapping'!$A166)</f>
        <v>0</v>
      </c>
    </row>
    <row r="167" spans="1:31" x14ac:dyDescent="0.25">
      <c r="A167" s="69" t="s">
        <v>2070</v>
      </c>
      <c r="B167" s="69">
        <f>SUMIFS('Population ratios'!$F$7:$F$2010,'Population ratios'!$B$7:$B$2010,'Ratio mapping'!B$5,'Population ratios'!$C$7:$C$2010,'Ratio mapping'!$A167)/SUMIFS('Population ratios'!$F$7:$F$2010,'Population ratios'!$C$7:$C$2010,'Ratio mapping'!$A167)</f>
        <v>0</v>
      </c>
      <c r="C167" s="69">
        <f>SUMIFS('Population ratios'!$F$7:$F$2010,'Population ratios'!$B$7:$B$2010,'Ratio mapping'!C$5,'Population ratios'!$C$7:$C$2010,'Ratio mapping'!$A167)/SUMIFS('Population ratios'!$F$7:$F$2010,'Population ratios'!$C$7:$C$2010,'Ratio mapping'!$A167)</f>
        <v>0</v>
      </c>
      <c r="D167" s="69">
        <f>SUMIFS('Population ratios'!$F$7:$F$2010,'Population ratios'!$B$7:$B$2010,'Ratio mapping'!D$5,'Population ratios'!$C$7:$C$2010,'Ratio mapping'!$A167)/SUMIFS('Population ratios'!$F$7:$F$2010,'Population ratios'!$C$7:$C$2010,'Ratio mapping'!$A167)</f>
        <v>0</v>
      </c>
      <c r="E167" s="69">
        <f>SUMIFS('Population ratios'!$F$7:$F$2010,'Population ratios'!$B$7:$B$2010,'Ratio mapping'!E$5,'Population ratios'!$C$7:$C$2010,'Ratio mapping'!$A167)/SUMIFS('Population ratios'!$F$7:$F$2010,'Population ratios'!$C$7:$C$2010,'Ratio mapping'!$A167)</f>
        <v>0</v>
      </c>
      <c r="F167" s="69">
        <f>SUMIFS('Population ratios'!$F$7:$F$2010,'Population ratios'!$B$7:$B$2010,'Ratio mapping'!F$5,'Population ratios'!$C$7:$C$2010,'Ratio mapping'!$A167)/SUMIFS('Population ratios'!$F$7:$F$2010,'Population ratios'!$C$7:$C$2010,'Ratio mapping'!$A167)</f>
        <v>0</v>
      </c>
      <c r="G167" s="69">
        <f>SUMIFS('Population ratios'!$F$7:$F$2010,'Population ratios'!$B$7:$B$2010,'Ratio mapping'!G$5,'Population ratios'!$C$7:$C$2010,'Ratio mapping'!$A167)/SUMIFS('Population ratios'!$F$7:$F$2010,'Population ratios'!$C$7:$C$2010,'Ratio mapping'!$A167)</f>
        <v>0</v>
      </c>
      <c r="H167" s="69">
        <f>SUMIFS('Population ratios'!$F$7:$F$2010,'Population ratios'!$B$7:$B$2010,'Ratio mapping'!H$5,'Population ratios'!$C$7:$C$2010,'Ratio mapping'!$A167)/SUMIFS('Population ratios'!$F$7:$F$2010,'Population ratios'!$C$7:$C$2010,'Ratio mapping'!$A167)</f>
        <v>0</v>
      </c>
      <c r="I167" s="69">
        <f>SUMIFS('Population ratios'!$F$7:$F$2010,'Population ratios'!$B$7:$B$2010,'Ratio mapping'!I$5,'Population ratios'!$C$7:$C$2010,'Ratio mapping'!$A167)/SUMIFS('Population ratios'!$F$7:$F$2010,'Population ratios'!$C$7:$C$2010,'Ratio mapping'!$A167)</f>
        <v>0</v>
      </c>
      <c r="J167" s="69">
        <f>SUMIFS('Population ratios'!$F$7:$F$2010,'Population ratios'!$B$7:$B$2010,'Ratio mapping'!J$5,'Population ratios'!$C$7:$C$2010,'Ratio mapping'!$A167)/SUMIFS('Population ratios'!$F$7:$F$2010,'Population ratios'!$C$7:$C$2010,'Ratio mapping'!$A167)</f>
        <v>0</v>
      </c>
      <c r="K167" s="69">
        <f>SUMIFS('Population ratios'!$F$7:$F$2010,'Population ratios'!$B$7:$B$2010,'Ratio mapping'!K$5,'Population ratios'!$C$7:$C$2010,'Ratio mapping'!$A167)/SUMIFS('Population ratios'!$F$7:$F$2010,'Population ratios'!$C$7:$C$2010,'Ratio mapping'!$A167)</f>
        <v>1</v>
      </c>
      <c r="L167" s="69">
        <f>SUMIFS('Population ratios'!$F$7:$F$2010,'Population ratios'!$B$7:$B$2010,'Ratio mapping'!L$5,'Population ratios'!$C$7:$C$2010,'Ratio mapping'!$A167)/SUMIFS('Population ratios'!$F$7:$F$2010,'Population ratios'!$C$7:$C$2010,'Ratio mapping'!$A167)</f>
        <v>0</v>
      </c>
      <c r="M167" s="69">
        <f>SUMIFS('Population ratios'!$F$7:$F$2010,'Population ratios'!$B$7:$B$2010,'Ratio mapping'!M$5,'Population ratios'!$C$7:$C$2010,'Ratio mapping'!$A167)/SUMIFS('Population ratios'!$F$7:$F$2010,'Population ratios'!$C$7:$C$2010,'Ratio mapping'!$A167)</f>
        <v>0</v>
      </c>
      <c r="N167" s="69">
        <f>SUMIFS('Population ratios'!$F$7:$F$2010,'Population ratios'!$B$7:$B$2010,'Ratio mapping'!N$5,'Population ratios'!$C$7:$C$2010,'Ratio mapping'!$A167)/SUMIFS('Population ratios'!$F$7:$F$2010,'Population ratios'!$C$7:$C$2010,'Ratio mapping'!$A167)</f>
        <v>0</v>
      </c>
      <c r="O167" s="69">
        <f>SUMIFS('Population ratios'!$F$7:$F$2010,'Population ratios'!$B$7:$B$2010,'Ratio mapping'!O$5,'Population ratios'!$C$7:$C$2010,'Ratio mapping'!$A167)/SUMIFS('Population ratios'!$F$7:$F$2010,'Population ratios'!$C$7:$C$2010,'Ratio mapping'!$A167)</f>
        <v>0</v>
      </c>
      <c r="P167" s="69">
        <f>SUMIFS('Population ratios'!$F$7:$F$2010,'Population ratios'!$B$7:$B$2010,'Ratio mapping'!P$5,'Population ratios'!$C$7:$C$2010,'Ratio mapping'!$A167)/SUMIFS('Population ratios'!$F$7:$F$2010,'Population ratios'!$C$7:$C$2010,'Ratio mapping'!$A167)</f>
        <v>0</v>
      </c>
      <c r="Q167" s="69">
        <f>SUMIFS('Population ratios'!$F$7:$F$2010,'Population ratios'!$B$7:$B$2010,'Ratio mapping'!Q$5,'Population ratios'!$C$7:$C$2010,'Ratio mapping'!$A167)/SUMIFS('Population ratios'!$F$7:$F$2010,'Population ratios'!$C$7:$C$2010,'Ratio mapping'!$A167)</f>
        <v>0</v>
      </c>
      <c r="R167" s="69">
        <f>SUMIFS('Population ratios'!$F$7:$F$2010,'Population ratios'!$B$7:$B$2010,'Ratio mapping'!R$5,'Population ratios'!$C$7:$C$2010,'Ratio mapping'!$A167)/SUMIFS('Population ratios'!$F$7:$F$2010,'Population ratios'!$C$7:$C$2010,'Ratio mapping'!$A167)</f>
        <v>0</v>
      </c>
      <c r="S167" s="69">
        <f>SUMIFS('Population ratios'!$F$7:$F$2010,'Population ratios'!$B$7:$B$2010,'Ratio mapping'!S$5,'Population ratios'!$C$7:$C$2010,'Ratio mapping'!$A167)/SUMIFS('Population ratios'!$F$7:$F$2010,'Population ratios'!$C$7:$C$2010,'Ratio mapping'!$A167)</f>
        <v>0</v>
      </c>
      <c r="T167" s="69">
        <f>SUMIFS('Population ratios'!$F$7:$F$2010,'Population ratios'!$B$7:$B$2010,'Ratio mapping'!T$5,'Population ratios'!$C$7:$C$2010,'Ratio mapping'!$A167)/SUMIFS('Population ratios'!$F$7:$F$2010,'Population ratios'!$C$7:$C$2010,'Ratio mapping'!$A167)</f>
        <v>0</v>
      </c>
      <c r="U167" s="69">
        <f>SUMIFS('Population ratios'!$F$7:$F$2010,'Population ratios'!$B$7:$B$2010,'Ratio mapping'!U$5,'Population ratios'!$C$7:$C$2010,'Ratio mapping'!$A167)/SUMIFS('Population ratios'!$F$7:$F$2010,'Population ratios'!$C$7:$C$2010,'Ratio mapping'!$A167)</f>
        <v>0</v>
      </c>
      <c r="V167" s="69">
        <f>SUMIFS('Population ratios'!$F$7:$F$2010,'Population ratios'!$B$7:$B$2010,'Ratio mapping'!V$5,'Population ratios'!$C$7:$C$2010,'Ratio mapping'!$A167)/SUMIFS('Population ratios'!$F$7:$F$2010,'Population ratios'!$C$7:$C$2010,'Ratio mapping'!$A167)</f>
        <v>0</v>
      </c>
      <c r="W167" s="69">
        <f>SUMIFS('Population ratios'!$F$7:$F$2010,'Population ratios'!$B$7:$B$2010,'Ratio mapping'!W$5,'Population ratios'!$C$7:$C$2010,'Ratio mapping'!$A167)/SUMIFS('Population ratios'!$F$7:$F$2010,'Population ratios'!$C$7:$C$2010,'Ratio mapping'!$A167)</f>
        <v>0</v>
      </c>
      <c r="X167" s="69">
        <f>SUMIFS('Population ratios'!$F$7:$F$2010,'Population ratios'!$B$7:$B$2010,'Ratio mapping'!X$5,'Population ratios'!$C$7:$C$2010,'Ratio mapping'!$A167)/SUMIFS('Population ratios'!$F$7:$F$2010,'Population ratios'!$C$7:$C$2010,'Ratio mapping'!$A167)</f>
        <v>0</v>
      </c>
      <c r="Y167" s="69">
        <f>SUMIFS('Population ratios'!$F$7:$F$2010,'Population ratios'!$B$7:$B$2010,'Ratio mapping'!Y$5,'Population ratios'!$C$7:$C$2010,'Ratio mapping'!$A167)/SUMIFS('Population ratios'!$F$7:$F$2010,'Population ratios'!$C$7:$C$2010,'Ratio mapping'!$A167)</f>
        <v>0</v>
      </c>
      <c r="Z167" s="69">
        <f>SUMIFS('Population ratios'!$F$7:$F$2010,'Population ratios'!$B$7:$B$2010,'Ratio mapping'!Z$5,'Population ratios'!$C$7:$C$2010,'Ratio mapping'!$A167)/SUMIFS('Population ratios'!$F$7:$F$2010,'Population ratios'!$C$7:$C$2010,'Ratio mapping'!$A167)</f>
        <v>0</v>
      </c>
      <c r="AA167" s="69">
        <f>SUMIFS('Population ratios'!$F$7:$F$2010,'Population ratios'!$B$7:$B$2010,'Ratio mapping'!AA$5,'Population ratios'!$C$7:$C$2010,'Ratio mapping'!$A167)/SUMIFS('Population ratios'!$F$7:$F$2010,'Population ratios'!$C$7:$C$2010,'Ratio mapping'!$A167)</f>
        <v>0</v>
      </c>
      <c r="AB167" s="69">
        <f>SUMIFS('Population ratios'!$F$7:$F$2010,'Population ratios'!$B$7:$B$2010,'Ratio mapping'!AB$5,'Population ratios'!$C$7:$C$2010,'Ratio mapping'!$A167)/SUMIFS('Population ratios'!$F$7:$F$2010,'Population ratios'!$C$7:$C$2010,'Ratio mapping'!$A167)</f>
        <v>0</v>
      </c>
      <c r="AC167" s="69">
        <f>SUMIFS('Population ratios'!$F$7:$F$2010,'Population ratios'!$B$7:$B$2010,'Ratio mapping'!AC$5,'Population ratios'!$C$7:$C$2010,'Ratio mapping'!$A167)/SUMIFS('Population ratios'!$F$7:$F$2010,'Population ratios'!$C$7:$C$2010,'Ratio mapping'!$A167)</f>
        <v>0</v>
      </c>
      <c r="AD167" s="69">
        <f>SUMIFS('Population ratios'!$F$7:$F$2010,'Population ratios'!$B$7:$B$2010,'Ratio mapping'!AD$5,'Population ratios'!$C$7:$C$2010,'Ratio mapping'!$A167)/SUMIFS('Population ratios'!$F$7:$F$2010,'Population ratios'!$C$7:$C$2010,'Ratio mapping'!$A167)</f>
        <v>0</v>
      </c>
      <c r="AE167" s="69">
        <f>SUMIFS('Population ratios'!$F$7:$F$2010,'Population ratios'!$B$7:$B$2010,'Ratio mapping'!AE$5,'Population ratios'!$C$7:$C$2010,'Ratio mapping'!$A167)/SUMIFS('Population ratios'!$F$7:$F$2010,'Population ratios'!$C$7:$C$2010,'Ratio mapping'!$A167)</f>
        <v>0</v>
      </c>
    </row>
    <row r="168" spans="1:31" x14ac:dyDescent="0.25">
      <c r="A168" s="69" t="s">
        <v>2090</v>
      </c>
      <c r="B168" s="69">
        <f>SUMIFS('Population ratios'!$F$7:$F$2010,'Population ratios'!$B$7:$B$2010,'Ratio mapping'!B$5,'Population ratios'!$C$7:$C$2010,'Ratio mapping'!$A168)/SUMIFS('Population ratios'!$F$7:$F$2010,'Population ratios'!$C$7:$C$2010,'Ratio mapping'!$A168)</f>
        <v>0</v>
      </c>
      <c r="C168" s="69">
        <f>SUMIFS('Population ratios'!$F$7:$F$2010,'Population ratios'!$B$7:$B$2010,'Ratio mapping'!C$5,'Population ratios'!$C$7:$C$2010,'Ratio mapping'!$A168)/SUMIFS('Population ratios'!$F$7:$F$2010,'Population ratios'!$C$7:$C$2010,'Ratio mapping'!$A168)</f>
        <v>0</v>
      </c>
      <c r="D168" s="69">
        <f>SUMIFS('Population ratios'!$F$7:$F$2010,'Population ratios'!$B$7:$B$2010,'Ratio mapping'!D$5,'Population ratios'!$C$7:$C$2010,'Ratio mapping'!$A168)/SUMIFS('Population ratios'!$F$7:$F$2010,'Population ratios'!$C$7:$C$2010,'Ratio mapping'!$A168)</f>
        <v>0</v>
      </c>
      <c r="E168" s="69">
        <f>SUMIFS('Population ratios'!$F$7:$F$2010,'Population ratios'!$B$7:$B$2010,'Ratio mapping'!E$5,'Population ratios'!$C$7:$C$2010,'Ratio mapping'!$A168)/SUMIFS('Population ratios'!$F$7:$F$2010,'Population ratios'!$C$7:$C$2010,'Ratio mapping'!$A168)</f>
        <v>0</v>
      </c>
      <c r="F168" s="69">
        <f>SUMIFS('Population ratios'!$F$7:$F$2010,'Population ratios'!$B$7:$B$2010,'Ratio mapping'!F$5,'Population ratios'!$C$7:$C$2010,'Ratio mapping'!$A168)/SUMIFS('Population ratios'!$F$7:$F$2010,'Population ratios'!$C$7:$C$2010,'Ratio mapping'!$A168)</f>
        <v>0</v>
      </c>
      <c r="G168" s="69">
        <f>SUMIFS('Population ratios'!$F$7:$F$2010,'Population ratios'!$B$7:$B$2010,'Ratio mapping'!G$5,'Population ratios'!$C$7:$C$2010,'Ratio mapping'!$A168)/SUMIFS('Population ratios'!$F$7:$F$2010,'Population ratios'!$C$7:$C$2010,'Ratio mapping'!$A168)</f>
        <v>0</v>
      </c>
      <c r="H168" s="69">
        <f>SUMIFS('Population ratios'!$F$7:$F$2010,'Population ratios'!$B$7:$B$2010,'Ratio mapping'!H$5,'Population ratios'!$C$7:$C$2010,'Ratio mapping'!$A168)/SUMIFS('Population ratios'!$F$7:$F$2010,'Population ratios'!$C$7:$C$2010,'Ratio mapping'!$A168)</f>
        <v>0</v>
      </c>
      <c r="I168" s="69">
        <f>SUMIFS('Population ratios'!$F$7:$F$2010,'Population ratios'!$B$7:$B$2010,'Ratio mapping'!I$5,'Population ratios'!$C$7:$C$2010,'Ratio mapping'!$A168)/SUMIFS('Population ratios'!$F$7:$F$2010,'Population ratios'!$C$7:$C$2010,'Ratio mapping'!$A168)</f>
        <v>0</v>
      </c>
      <c r="J168" s="69">
        <f>SUMIFS('Population ratios'!$F$7:$F$2010,'Population ratios'!$B$7:$B$2010,'Ratio mapping'!J$5,'Population ratios'!$C$7:$C$2010,'Ratio mapping'!$A168)/SUMIFS('Population ratios'!$F$7:$F$2010,'Population ratios'!$C$7:$C$2010,'Ratio mapping'!$A168)</f>
        <v>0</v>
      </c>
      <c r="K168" s="69">
        <f>SUMIFS('Population ratios'!$F$7:$F$2010,'Population ratios'!$B$7:$B$2010,'Ratio mapping'!K$5,'Population ratios'!$C$7:$C$2010,'Ratio mapping'!$A168)/SUMIFS('Population ratios'!$F$7:$F$2010,'Population ratios'!$C$7:$C$2010,'Ratio mapping'!$A168)</f>
        <v>0</v>
      </c>
      <c r="L168" s="69">
        <f>SUMIFS('Population ratios'!$F$7:$F$2010,'Population ratios'!$B$7:$B$2010,'Ratio mapping'!L$5,'Population ratios'!$C$7:$C$2010,'Ratio mapping'!$A168)/SUMIFS('Population ratios'!$F$7:$F$2010,'Population ratios'!$C$7:$C$2010,'Ratio mapping'!$A168)</f>
        <v>0</v>
      </c>
      <c r="M168" s="69">
        <f>SUMIFS('Population ratios'!$F$7:$F$2010,'Population ratios'!$B$7:$B$2010,'Ratio mapping'!M$5,'Population ratios'!$C$7:$C$2010,'Ratio mapping'!$A168)/SUMIFS('Population ratios'!$F$7:$F$2010,'Population ratios'!$C$7:$C$2010,'Ratio mapping'!$A168)</f>
        <v>0</v>
      </c>
      <c r="N168" s="69">
        <f>SUMIFS('Population ratios'!$F$7:$F$2010,'Population ratios'!$B$7:$B$2010,'Ratio mapping'!N$5,'Population ratios'!$C$7:$C$2010,'Ratio mapping'!$A168)/SUMIFS('Population ratios'!$F$7:$F$2010,'Population ratios'!$C$7:$C$2010,'Ratio mapping'!$A168)</f>
        <v>0</v>
      </c>
      <c r="O168" s="69">
        <f>SUMIFS('Population ratios'!$F$7:$F$2010,'Population ratios'!$B$7:$B$2010,'Ratio mapping'!O$5,'Population ratios'!$C$7:$C$2010,'Ratio mapping'!$A168)/SUMIFS('Population ratios'!$F$7:$F$2010,'Population ratios'!$C$7:$C$2010,'Ratio mapping'!$A168)</f>
        <v>0</v>
      </c>
      <c r="P168" s="69">
        <f>SUMIFS('Population ratios'!$F$7:$F$2010,'Population ratios'!$B$7:$B$2010,'Ratio mapping'!P$5,'Population ratios'!$C$7:$C$2010,'Ratio mapping'!$A168)/SUMIFS('Population ratios'!$F$7:$F$2010,'Population ratios'!$C$7:$C$2010,'Ratio mapping'!$A168)</f>
        <v>0</v>
      </c>
      <c r="Q168" s="69">
        <f>SUMIFS('Population ratios'!$F$7:$F$2010,'Population ratios'!$B$7:$B$2010,'Ratio mapping'!Q$5,'Population ratios'!$C$7:$C$2010,'Ratio mapping'!$A168)/SUMIFS('Population ratios'!$F$7:$F$2010,'Population ratios'!$C$7:$C$2010,'Ratio mapping'!$A168)</f>
        <v>0</v>
      </c>
      <c r="R168" s="69">
        <f>SUMIFS('Population ratios'!$F$7:$F$2010,'Population ratios'!$B$7:$B$2010,'Ratio mapping'!R$5,'Population ratios'!$C$7:$C$2010,'Ratio mapping'!$A168)/SUMIFS('Population ratios'!$F$7:$F$2010,'Population ratios'!$C$7:$C$2010,'Ratio mapping'!$A168)</f>
        <v>0</v>
      </c>
      <c r="S168" s="69">
        <f>SUMIFS('Population ratios'!$F$7:$F$2010,'Population ratios'!$B$7:$B$2010,'Ratio mapping'!S$5,'Population ratios'!$C$7:$C$2010,'Ratio mapping'!$A168)/SUMIFS('Population ratios'!$F$7:$F$2010,'Population ratios'!$C$7:$C$2010,'Ratio mapping'!$A168)</f>
        <v>0</v>
      </c>
      <c r="T168" s="69">
        <f>SUMIFS('Population ratios'!$F$7:$F$2010,'Population ratios'!$B$7:$B$2010,'Ratio mapping'!T$5,'Population ratios'!$C$7:$C$2010,'Ratio mapping'!$A168)/SUMIFS('Population ratios'!$F$7:$F$2010,'Population ratios'!$C$7:$C$2010,'Ratio mapping'!$A168)</f>
        <v>0</v>
      </c>
      <c r="U168" s="69">
        <f>SUMIFS('Population ratios'!$F$7:$F$2010,'Population ratios'!$B$7:$B$2010,'Ratio mapping'!U$5,'Population ratios'!$C$7:$C$2010,'Ratio mapping'!$A168)/SUMIFS('Population ratios'!$F$7:$F$2010,'Population ratios'!$C$7:$C$2010,'Ratio mapping'!$A168)</f>
        <v>0</v>
      </c>
      <c r="V168" s="69">
        <f>SUMIFS('Population ratios'!$F$7:$F$2010,'Population ratios'!$B$7:$B$2010,'Ratio mapping'!V$5,'Population ratios'!$C$7:$C$2010,'Ratio mapping'!$A168)/SUMIFS('Population ratios'!$F$7:$F$2010,'Population ratios'!$C$7:$C$2010,'Ratio mapping'!$A168)</f>
        <v>0</v>
      </c>
      <c r="W168" s="69">
        <f>SUMIFS('Population ratios'!$F$7:$F$2010,'Population ratios'!$B$7:$B$2010,'Ratio mapping'!W$5,'Population ratios'!$C$7:$C$2010,'Ratio mapping'!$A168)/SUMIFS('Population ratios'!$F$7:$F$2010,'Population ratios'!$C$7:$C$2010,'Ratio mapping'!$A168)</f>
        <v>0</v>
      </c>
      <c r="X168" s="69">
        <f>SUMIFS('Population ratios'!$F$7:$F$2010,'Population ratios'!$B$7:$B$2010,'Ratio mapping'!X$5,'Population ratios'!$C$7:$C$2010,'Ratio mapping'!$A168)/SUMIFS('Population ratios'!$F$7:$F$2010,'Population ratios'!$C$7:$C$2010,'Ratio mapping'!$A168)</f>
        <v>0</v>
      </c>
      <c r="Y168" s="69">
        <f>SUMIFS('Population ratios'!$F$7:$F$2010,'Population ratios'!$B$7:$B$2010,'Ratio mapping'!Y$5,'Population ratios'!$C$7:$C$2010,'Ratio mapping'!$A168)/SUMIFS('Population ratios'!$F$7:$F$2010,'Population ratios'!$C$7:$C$2010,'Ratio mapping'!$A168)</f>
        <v>0</v>
      </c>
      <c r="Z168" s="69">
        <f>SUMIFS('Population ratios'!$F$7:$F$2010,'Population ratios'!$B$7:$B$2010,'Ratio mapping'!Z$5,'Population ratios'!$C$7:$C$2010,'Ratio mapping'!$A168)/SUMIFS('Population ratios'!$F$7:$F$2010,'Population ratios'!$C$7:$C$2010,'Ratio mapping'!$A168)</f>
        <v>0</v>
      </c>
      <c r="AA168" s="69">
        <f>SUMIFS('Population ratios'!$F$7:$F$2010,'Population ratios'!$B$7:$B$2010,'Ratio mapping'!AA$5,'Population ratios'!$C$7:$C$2010,'Ratio mapping'!$A168)/SUMIFS('Population ratios'!$F$7:$F$2010,'Population ratios'!$C$7:$C$2010,'Ratio mapping'!$A168)</f>
        <v>0</v>
      </c>
      <c r="AB168" s="69">
        <f>SUMIFS('Population ratios'!$F$7:$F$2010,'Population ratios'!$B$7:$B$2010,'Ratio mapping'!AB$5,'Population ratios'!$C$7:$C$2010,'Ratio mapping'!$A168)/SUMIFS('Population ratios'!$F$7:$F$2010,'Population ratios'!$C$7:$C$2010,'Ratio mapping'!$A168)</f>
        <v>3.7109193802764632E-4</v>
      </c>
      <c r="AC168" s="69">
        <f>SUMIFS('Population ratios'!$F$7:$F$2010,'Population ratios'!$B$7:$B$2010,'Ratio mapping'!AC$5,'Population ratios'!$C$7:$C$2010,'Ratio mapping'!$A168)/SUMIFS('Population ratios'!$F$7:$F$2010,'Population ratios'!$C$7:$C$2010,'Ratio mapping'!$A168)</f>
        <v>0.99962890806197235</v>
      </c>
      <c r="AD168" s="69">
        <f>SUMIFS('Population ratios'!$F$7:$F$2010,'Population ratios'!$B$7:$B$2010,'Ratio mapping'!AD$5,'Population ratios'!$C$7:$C$2010,'Ratio mapping'!$A168)/SUMIFS('Population ratios'!$F$7:$F$2010,'Population ratios'!$C$7:$C$2010,'Ratio mapping'!$A168)</f>
        <v>0</v>
      </c>
      <c r="AE168" s="69">
        <f>SUMIFS('Population ratios'!$F$7:$F$2010,'Population ratios'!$B$7:$B$2010,'Ratio mapping'!AE$5,'Population ratios'!$C$7:$C$2010,'Ratio mapping'!$A168)/SUMIFS('Population ratios'!$F$7:$F$2010,'Population ratios'!$C$7:$C$2010,'Ratio mapping'!$A168)</f>
        <v>0</v>
      </c>
    </row>
    <row r="169" spans="1:31" x14ac:dyDescent="0.25">
      <c r="A169" s="69" t="s">
        <v>2108</v>
      </c>
      <c r="B169" s="69">
        <f>SUMIFS('Population ratios'!$F$7:$F$2010,'Population ratios'!$B$7:$B$2010,'Ratio mapping'!B$5,'Population ratios'!$C$7:$C$2010,'Ratio mapping'!$A169)/SUMIFS('Population ratios'!$F$7:$F$2010,'Population ratios'!$C$7:$C$2010,'Ratio mapping'!$A169)</f>
        <v>1</v>
      </c>
      <c r="C169" s="69">
        <f>SUMIFS('Population ratios'!$F$7:$F$2010,'Population ratios'!$B$7:$B$2010,'Ratio mapping'!C$5,'Population ratios'!$C$7:$C$2010,'Ratio mapping'!$A169)/SUMIFS('Population ratios'!$F$7:$F$2010,'Population ratios'!$C$7:$C$2010,'Ratio mapping'!$A169)</f>
        <v>0</v>
      </c>
      <c r="D169" s="69">
        <f>SUMIFS('Population ratios'!$F$7:$F$2010,'Population ratios'!$B$7:$B$2010,'Ratio mapping'!D$5,'Population ratios'!$C$7:$C$2010,'Ratio mapping'!$A169)/SUMIFS('Population ratios'!$F$7:$F$2010,'Population ratios'!$C$7:$C$2010,'Ratio mapping'!$A169)</f>
        <v>0</v>
      </c>
      <c r="E169" s="69">
        <f>SUMIFS('Population ratios'!$F$7:$F$2010,'Population ratios'!$B$7:$B$2010,'Ratio mapping'!E$5,'Population ratios'!$C$7:$C$2010,'Ratio mapping'!$A169)/SUMIFS('Population ratios'!$F$7:$F$2010,'Population ratios'!$C$7:$C$2010,'Ratio mapping'!$A169)</f>
        <v>0</v>
      </c>
      <c r="F169" s="69">
        <f>SUMIFS('Population ratios'!$F$7:$F$2010,'Population ratios'!$B$7:$B$2010,'Ratio mapping'!F$5,'Population ratios'!$C$7:$C$2010,'Ratio mapping'!$A169)/SUMIFS('Population ratios'!$F$7:$F$2010,'Population ratios'!$C$7:$C$2010,'Ratio mapping'!$A169)</f>
        <v>0</v>
      </c>
      <c r="G169" s="69">
        <f>SUMIFS('Population ratios'!$F$7:$F$2010,'Population ratios'!$B$7:$B$2010,'Ratio mapping'!G$5,'Population ratios'!$C$7:$C$2010,'Ratio mapping'!$A169)/SUMIFS('Population ratios'!$F$7:$F$2010,'Population ratios'!$C$7:$C$2010,'Ratio mapping'!$A169)</f>
        <v>0</v>
      </c>
      <c r="H169" s="69">
        <f>SUMIFS('Population ratios'!$F$7:$F$2010,'Population ratios'!$B$7:$B$2010,'Ratio mapping'!H$5,'Population ratios'!$C$7:$C$2010,'Ratio mapping'!$A169)/SUMIFS('Population ratios'!$F$7:$F$2010,'Population ratios'!$C$7:$C$2010,'Ratio mapping'!$A169)</f>
        <v>0</v>
      </c>
      <c r="I169" s="69">
        <f>SUMIFS('Population ratios'!$F$7:$F$2010,'Population ratios'!$B$7:$B$2010,'Ratio mapping'!I$5,'Population ratios'!$C$7:$C$2010,'Ratio mapping'!$A169)/SUMIFS('Population ratios'!$F$7:$F$2010,'Population ratios'!$C$7:$C$2010,'Ratio mapping'!$A169)</f>
        <v>0</v>
      </c>
      <c r="J169" s="69">
        <f>SUMIFS('Population ratios'!$F$7:$F$2010,'Population ratios'!$B$7:$B$2010,'Ratio mapping'!J$5,'Population ratios'!$C$7:$C$2010,'Ratio mapping'!$A169)/SUMIFS('Population ratios'!$F$7:$F$2010,'Population ratios'!$C$7:$C$2010,'Ratio mapping'!$A169)</f>
        <v>0</v>
      </c>
      <c r="K169" s="69">
        <f>SUMIFS('Population ratios'!$F$7:$F$2010,'Population ratios'!$B$7:$B$2010,'Ratio mapping'!K$5,'Population ratios'!$C$7:$C$2010,'Ratio mapping'!$A169)/SUMIFS('Population ratios'!$F$7:$F$2010,'Population ratios'!$C$7:$C$2010,'Ratio mapping'!$A169)</f>
        <v>0</v>
      </c>
      <c r="L169" s="69">
        <f>SUMIFS('Population ratios'!$F$7:$F$2010,'Population ratios'!$B$7:$B$2010,'Ratio mapping'!L$5,'Population ratios'!$C$7:$C$2010,'Ratio mapping'!$A169)/SUMIFS('Population ratios'!$F$7:$F$2010,'Population ratios'!$C$7:$C$2010,'Ratio mapping'!$A169)</f>
        <v>0</v>
      </c>
      <c r="M169" s="69">
        <f>SUMIFS('Population ratios'!$F$7:$F$2010,'Population ratios'!$B$7:$B$2010,'Ratio mapping'!M$5,'Population ratios'!$C$7:$C$2010,'Ratio mapping'!$A169)/SUMIFS('Population ratios'!$F$7:$F$2010,'Population ratios'!$C$7:$C$2010,'Ratio mapping'!$A169)</f>
        <v>0</v>
      </c>
      <c r="N169" s="69">
        <f>SUMIFS('Population ratios'!$F$7:$F$2010,'Population ratios'!$B$7:$B$2010,'Ratio mapping'!N$5,'Population ratios'!$C$7:$C$2010,'Ratio mapping'!$A169)/SUMIFS('Population ratios'!$F$7:$F$2010,'Population ratios'!$C$7:$C$2010,'Ratio mapping'!$A169)</f>
        <v>0</v>
      </c>
      <c r="O169" s="69">
        <f>SUMIFS('Population ratios'!$F$7:$F$2010,'Population ratios'!$B$7:$B$2010,'Ratio mapping'!O$5,'Population ratios'!$C$7:$C$2010,'Ratio mapping'!$A169)/SUMIFS('Population ratios'!$F$7:$F$2010,'Population ratios'!$C$7:$C$2010,'Ratio mapping'!$A169)</f>
        <v>0</v>
      </c>
      <c r="P169" s="69">
        <f>SUMIFS('Population ratios'!$F$7:$F$2010,'Population ratios'!$B$7:$B$2010,'Ratio mapping'!P$5,'Population ratios'!$C$7:$C$2010,'Ratio mapping'!$A169)/SUMIFS('Population ratios'!$F$7:$F$2010,'Population ratios'!$C$7:$C$2010,'Ratio mapping'!$A169)</f>
        <v>0</v>
      </c>
      <c r="Q169" s="69">
        <f>SUMIFS('Population ratios'!$F$7:$F$2010,'Population ratios'!$B$7:$B$2010,'Ratio mapping'!Q$5,'Population ratios'!$C$7:$C$2010,'Ratio mapping'!$A169)/SUMIFS('Population ratios'!$F$7:$F$2010,'Population ratios'!$C$7:$C$2010,'Ratio mapping'!$A169)</f>
        <v>0</v>
      </c>
      <c r="R169" s="69">
        <f>SUMIFS('Population ratios'!$F$7:$F$2010,'Population ratios'!$B$7:$B$2010,'Ratio mapping'!R$5,'Population ratios'!$C$7:$C$2010,'Ratio mapping'!$A169)/SUMIFS('Population ratios'!$F$7:$F$2010,'Population ratios'!$C$7:$C$2010,'Ratio mapping'!$A169)</f>
        <v>0</v>
      </c>
      <c r="S169" s="69">
        <f>SUMIFS('Population ratios'!$F$7:$F$2010,'Population ratios'!$B$7:$B$2010,'Ratio mapping'!S$5,'Population ratios'!$C$7:$C$2010,'Ratio mapping'!$A169)/SUMIFS('Population ratios'!$F$7:$F$2010,'Population ratios'!$C$7:$C$2010,'Ratio mapping'!$A169)</f>
        <v>0</v>
      </c>
      <c r="T169" s="69">
        <f>SUMIFS('Population ratios'!$F$7:$F$2010,'Population ratios'!$B$7:$B$2010,'Ratio mapping'!T$5,'Population ratios'!$C$7:$C$2010,'Ratio mapping'!$A169)/SUMIFS('Population ratios'!$F$7:$F$2010,'Population ratios'!$C$7:$C$2010,'Ratio mapping'!$A169)</f>
        <v>0</v>
      </c>
      <c r="U169" s="69">
        <f>SUMIFS('Population ratios'!$F$7:$F$2010,'Population ratios'!$B$7:$B$2010,'Ratio mapping'!U$5,'Population ratios'!$C$7:$C$2010,'Ratio mapping'!$A169)/SUMIFS('Population ratios'!$F$7:$F$2010,'Population ratios'!$C$7:$C$2010,'Ratio mapping'!$A169)</f>
        <v>0</v>
      </c>
      <c r="V169" s="69">
        <f>SUMIFS('Population ratios'!$F$7:$F$2010,'Population ratios'!$B$7:$B$2010,'Ratio mapping'!V$5,'Population ratios'!$C$7:$C$2010,'Ratio mapping'!$A169)/SUMIFS('Population ratios'!$F$7:$F$2010,'Population ratios'!$C$7:$C$2010,'Ratio mapping'!$A169)</f>
        <v>0</v>
      </c>
      <c r="W169" s="69">
        <f>SUMIFS('Population ratios'!$F$7:$F$2010,'Population ratios'!$B$7:$B$2010,'Ratio mapping'!W$5,'Population ratios'!$C$7:$C$2010,'Ratio mapping'!$A169)/SUMIFS('Population ratios'!$F$7:$F$2010,'Population ratios'!$C$7:$C$2010,'Ratio mapping'!$A169)</f>
        <v>0</v>
      </c>
      <c r="X169" s="69">
        <f>SUMIFS('Population ratios'!$F$7:$F$2010,'Population ratios'!$B$7:$B$2010,'Ratio mapping'!X$5,'Population ratios'!$C$7:$C$2010,'Ratio mapping'!$A169)/SUMIFS('Population ratios'!$F$7:$F$2010,'Population ratios'!$C$7:$C$2010,'Ratio mapping'!$A169)</f>
        <v>0</v>
      </c>
      <c r="Y169" s="69">
        <f>SUMIFS('Population ratios'!$F$7:$F$2010,'Population ratios'!$B$7:$B$2010,'Ratio mapping'!Y$5,'Population ratios'!$C$7:$C$2010,'Ratio mapping'!$A169)/SUMIFS('Population ratios'!$F$7:$F$2010,'Population ratios'!$C$7:$C$2010,'Ratio mapping'!$A169)</f>
        <v>0</v>
      </c>
      <c r="Z169" s="69">
        <f>SUMIFS('Population ratios'!$F$7:$F$2010,'Population ratios'!$B$7:$B$2010,'Ratio mapping'!Z$5,'Population ratios'!$C$7:$C$2010,'Ratio mapping'!$A169)/SUMIFS('Population ratios'!$F$7:$F$2010,'Population ratios'!$C$7:$C$2010,'Ratio mapping'!$A169)</f>
        <v>0</v>
      </c>
      <c r="AA169" s="69">
        <f>SUMIFS('Population ratios'!$F$7:$F$2010,'Population ratios'!$B$7:$B$2010,'Ratio mapping'!AA$5,'Population ratios'!$C$7:$C$2010,'Ratio mapping'!$A169)/SUMIFS('Population ratios'!$F$7:$F$2010,'Population ratios'!$C$7:$C$2010,'Ratio mapping'!$A169)</f>
        <v>0</v>
      </c>
      <c r="AB169" s="69">
        <f>SUMIFS('Population ratios'!$F$7:$F$2010,'Population ratios'!$B$7:$B$2010,'Ratio mapping'!AB$5,'Population ratios'!$C$7:$C$2010,'Ratio mapping'!$A169)/SUMIFS('Population ratios'!$F$7:$F$2010,'Population ratios'!$C$7:$C$2010,'Ratio mapping'!$A169)</f>
        <v>0</v>
      </c>
      <c r="AC169" s="69">
        <f>SUMIFS('Population ratios'!$F$7:$F$2010,'Population ratios'!$B$7:$B$2010,'Ratio mapping'!AC$5,'Population ratios'!$C$7:$C$2010,'Ratio mapping'!$A169)/SUMIFS('Population ratios'!$F$7:$F$2010,'Population ratios'!$C$7:$C$2010,'Ratio mapping'!$A169)</f>
        <v>0</v>
      </c>
      <c r="AD169" s="69">
        <f>SUMIFS('Population ratios'!$F$7:$F$2010,'Population ratios'!$B$7:$B$2010,'Ratio mapping'!AD$5,'Population ratios'!$C$7:$C$2010,'Ratio mapping'!$A169)/SUMIFS('Population ratios'!$F$7:$F$2010,'Population ratios'!$C$7:$C$2010,'Ratio mapping'!$A169)</f>
        <v>0</v>
      </c>
      <c r="AE169" s="69">
        <f>SUMIFS('Population ratios'!$F$7:$F$2010,'Population ratios'!$B$7:$B$2010,'Ratio mapping'!AE$5,'Population ratios'!$C$7:$C$2010,'Ratio mapping'!$A169)/SUMIFS('Population ratios'!$F$7:$F$2010,'Population ratios'!$C$7:$C$2010,'Ratio mapping'!$A169)</f>
        <v>0</v>
      </c>
    </row>
    <row r="170" spans="1:31" x14ac:dyDescent="0.25">
      <c r="A170" s="69" t="s">
        <v>2083</v>
      </c>
      <c r="B170" s="69">
        <f>SUMIFS('Population ratios'!$F$7:$F$2010,'Population ratios'!$B$7:$B$2010,'Ratio mapping'!B$5,'Population ratios'!$C$7:$C$2010,'Ratio mapping'!$A170)/SUMIFS('Population ratios'!$F$7:$F$2010,'Population ratios'!$C$7:$C$2010,'Ratio mapping'!$A170)</f>
        <v>0</v>
      </c>
      <c r="C170" s="69">
        <f>SUMIFS('Population ratios'!$F$7:$F$2010,'Population ratios'!$B$7:$B$2010,'Ratio mapping'!C$5,'Population ratios'!$C$7:$C$2010,'Ratio mapping'!$A170)/SUMIFS('Population ratios'!$F$7:$F$2010,'Population ratios'!$C$7:$C$2010,'Ratio mapping'!$A170)</f>
        <v>0</v>
      </c>
      <c r="D170" s="69">
        <f>SUMIFS('Population ratios'!$F$7:$F$2010,'Population ratios'!$B$7:$B$2010,'Ratio mapping'!D$5,'Population ratios'!$C$7:$C$2010,'Ratio mapping'!$A170)/SUMIFS('Population ratios'!$F$7:$F$2010,'Population ratios'!$C$7:$C$2010,'Ratio mapping'!$A170)</f>
        <v>0</v>
      </c>
      <c r="E170" s="69">
        <f>SUMIFS('Population ratios'!$F$7:$F$2010,'Population ratios'!$B$7:$B$2010,'Ratio mapping'!E$5,'Population ratios'!$C$7:$C$2010,'Ratio mapping'!$A170)/SUMIFS('Population ratios'!$F$7:$F$2010,'Population ratios'!$C$7:$C$2010,'Ratio mapping'!$A170)</f>
        <v>0</v>
      </c>
      <c r="F170" s="69">
        <f>SUMIFS('Population ratios'!$F$7:$F$2010,'Population ratios'!$B$7:$B$2010,'Ratio mapping'!F$5,'Population ratios'!$C$7:$C$2010,'Ratio mapping'!$A170)/SUMIFS('Population ratios'!$F$7:$F$2010,'Population ratios'!$C$7:$C$2010,'Ratio mapping'!$A170)</f>
        <v>0</v>
      </c>
      <c r="G170" s="69">
        <f>SUMIFS('Population ratios'!$F$7:$F$2010,'Population ratios'!$B$7:$B$2010,'Ratio mapping'!G$5,'Population ratios'!$C$7:$C$2010,'Ratio mapping'!$A170)/SUMIFS('Population ratios'!$F$7:$F$2010,'Population ratios'!$C$7:$C$2010,'Ratio mapping'!$A170)</f>
        <v>0</v>
      </c>
      <c r="H170" s="69">
        <f>SUMIFS('Population ratios'!$F$7:$F$2010,'Population ratios'!$B$7:$B$2010,'Ratio mapping'!H$5,'Population ratios'!$C$7:$C$2010,'Ratio mapping'!$A170)/SUMIFS('Population ratios'!$F$7:$F$2010,'Population ratios'!$C$7:$C$2010,'Ratio mapping'!$A170)</f>
        <v>0</v>
      </c>
      <c r="I170" s="69">
        <f>SUMIFS('Population ratios'!$F$7:$F$2010,'Population ratios'!$B$7:$B$2010,'Ratio mapping'!I$5,'Population ratios'!$C$7:$C$2010,'Ratio mapping'!$A170)/SUMIFS('Population ratios'!$F$7:$F$2010,'Population ratios'!$C$7:$C$2010,'Ratio mapping'!$A170)</f>
        <v>0</v>
      </c>
      <c r="J170" s="69">
        <f>SUMIFS('Population ratios'!$F$7:$F$2010,'Population ratios'!$B$7:$B$2010,'Ratio mapping'!J$5,'Population ratios'!$C$7:$C$2010,'Ratio mapping'!$A170)/SUMIFS('Population ratios'!$F$7:$F$2010,'Population ratios'!$C$7:$C$2010,'Ratio mapping'!$A170)</f>
        <v>0</v>
      </c>
      <c r="K170" s="69">
        <f>SUMIFS('Population ratios'!$F$7:$F$2010,'Population ratios'!$B$7:$B$2010,'Ratio mapping'!K$5,'Population ratios'!$C$7:$C$2010,'Ratio mapping'!$A170)/SUMIFS('Population ratios'!$F$7:$F$2010,'Population ratios'!$C$7:$C$2010,'Ratio mapping'!$A170)</f>
        <v>0</v>
      </c>
      <c r="L170" s="69">
        <f>SUMIFS('Population ratios'!$F$7:$F$2010,'Population ratios'!$B$7:$B$2010,'Ratio mapping'!L$5,'Population ratios'!$C$7:$C$2010,'Ratio mapping'!$A170)/SUMIFS('Population ratios'!$F$7:$F$2010,'Population ratios'!$C$7:$C$2010,'Ratio mapping'!$A170)</f>
        <v>0</v>
      </c>
      <c r="M170" s="69">
        <f>SUMIFS('Population ratios'!$F$7:$F$2010,'Population ratios'!$B$7:$B$2010,'Ratio mapping'!M$5,'Population ratios'!$C$7:$C$2010,'Ratio mapping'!$A170)/SUMIFS('Population ratios'!$F$7:$F$2010,'Population ratios'!$C$7:$C$2010,'Ratio mapping'!$A170)</f>
        <v>0</v>
      </c>
      <c r="N170" s="69">
        <f>SUMIFS('Population ratios'!$F$7:$F$2010,'Population ratios'!$B$7:$B$2010,'Ratio mapping'!N$5,'Population ratios'!$C$7:$C$2010,'Ratio mapping'!$A170)/SUMIFS('Population ratios'!$F$7:$F$2010,'Population ratios'!$C$7:$C$2010,'Ratio mapping'!$A170)</f>
        <v>0</v>
      </c>
      <c r="O170" s="69">
        <f>SUMIFS('Population ratios'!$F$7:$F$2010,'Population ratios'!$B$7:$B$2010,'Ratio mapping'!O$5,'Population ratios'!$C$7:$C$2010,'Ratio mapping'!$A170)/SUMIFS('Population ratios'!$F$7:$F$2010,'Population ratios'!$C$7:$C$2010,'Ratio mapping'!$A170)</f>
        <v>0</v>
      </c>
      <c r="P170" s="69">
        <f>SUMIFS('Population ratios'!$F$7:$F$2010,'Population ratios'!$B$7:$B$2010,'Ratio mapping'!P$5,'Population ratios'!$C$7:$C$2010,'Ratio mapping'!$A170)/SUMIFS('Population ratios'!$F$7:$F$2010,'Population ratios'!$C$7:$C$2010,'Ratio mapping'!$A170)</f>
        <v>0</v>
      </c>
      <c r="Q170" s="69">
        <f>SUMIFS('Population ratios'!$F$7:$F$2010,'Population ratios'!$B$7:$B$2010,'Ratio mapping'!Q$5,'Population ratios'!$C$7:$C$2010,'Ratio mapping'!$A170)/SUMIFS('Population ratios'!$F$7:$F$2010,'Population ratios'!$C$7:$C$2010,'Ratio mapping'!$A170)</f>
        <v>0</v>
      </c>
      <c r="R170" s="69">
        <f>SUMIFS('Population ratios'!$F$7:$F$2010,'Population ratios'!$B$7:$B$2010,'Ratio mapping'!R$5,'Population ratios'!$C$7:$C$2010,'Ratio mapping'!$A170)/SUMIFS('Population ratios'!$F$7:$F$2010,'Population ratios'!$C$7:$C$2010,'Ratio mapping'!$A170)</f>
        <v>0</v>
      </c>
      <c r="S170" s="69">
        <f>SUMIFS('Population ratios'!$F$7:$F$2010,'Population ratios'!$B$7:$B$2010,'Ratio mapping'!S$5,'Population ratios'!$C$7:$C$2010,'Ratio mapping'!$A170)/SUMIFS('Population ratios'!$F$7:$F$2010,'Population ratios'!$C$7:$C$2010,'Ratio mapping'!$A170)</f>
        <v>0</v>
      </c>
      <c r="T170" s="69">
        <f>SUMIFS('Population ratios'!$F$7:$F$2010,'Population ratios'!$B$7:$B$2010,'Ratio mapping'!T$5,'Population ratios'!$C$7:$C$2010,'Ratio mapping'!$A170)/SUMIFS('Population ratios'!$F$7:$F$2010,'Population ratios'!$C$7:$C$2010,'Ratio mapping'!$A170)</f>
        <v>1</v>
      </c>
      <c r="U170" s="69">
        <f>SUMIFS('Population ratios'!$F$7:$F$2010,'Population ratios'!$B$7:$B$2010,'Ratio mapping'!U$5,'Population ratios'!$C$7:$C$2010,'Ratio mapping'!$A170)/SUMIFS('Population ratios'!$F$7:$F$2010,'Population ratios'!$C$7:$C$2010,'Ratio mapping'!$A170)</f>
        <v>0</v>
      </c>
      <c r="V170" s="69">
        <f>SUMIFS('Population ratios'!$F$7:$F$2010,'Population ratios'!$B$7:$B$2010,'Ratio mapping'!V$5,'Population ratios'!$C$7:$C$2010,'Ratio mapping'!$A170)/SUMIFS('Population ratios'!$F$7:$F$2010,'Population ratios'!$C$7:$C$2010,'Ratio mapping'!$A170)</f>
        <v>0</v>
      </c>
      <c r="W170" s="69">
        <f>SUMIFS('Population ratios'!$F$7:$F$2010,'Population ratios'!$B$7:$B$2010,'Ratio mapping'!W$5,'Population ratios'!$C$7:$C$2010,'Ratio mapping'!$A170)/SUMIFS('Population ratios'!$F$7:$F$2010,'Population ratios'!$C$7:$C$2010,'Ratio mapping'!$A170)</f>
        <v>0</v>
      </c>
      <c r="X170" s="69">
        <f>SUMIFS('Population ratios'!$F$7:$F$2010,'Population ratios'!$B$7:$B$2010,'Ratio mapping'!X$5,'Population ratios'!$C$7:$C$2010,'Ratio mapping'!$A170)/SUMIFS('Population ratios'!$F$7:$F$2010,'Population ratios'!$C$7:$C$2010,'Ratio mapping'!$A170)</f>
        <v>0</v>
      </c>
      <c r="Y170" s="69">
        <f>SUMIFS('Population ratios'!$F$7:$F$2010,'Population ratios'!$B$7:$B$2010,'Ratio mapping'!Y$5,'Population ratios'!$C$7:$C$2010,'Ratio mapping'!$A170)/SUMIFS('Population ratios'!$F$7:$F$2010,'Population ratios'!$C$7:$C$2010,'Ratio mapping'!$A170)</f>
        <v>0</v>
      </c>
      <c r="Z170" s="69">
        <f>SUMIFS('Population ratios'!$F$7:$F$2010,'Population ratios'!$B$7:$B$2010,'Ratio mapping'!Z$5,'Population ratios'!$C$7:$C$2010,'Ratio mapping'!$A170)/SUMIFS('Population ratios'!$F$7:$F$2010,'Population ratios'!$C$7:$C$2010,'Ratio mapping'!$A170)</f>
        <v>0</v>
      </c>
      <c r="AA170" s="69">
        <f>SUMIFS('Population ratios'!$F$7:$F$2010,'Population ratios'!$B$7:$B$2010,'Ratio mapping'!AA$5,'Population ratios'!$C$7:$C$2010,'Ratio mapping'!$A170)/SUMIFS('Population ratios'!$F$7:$F$2010,'Population ratios'!$C$7:$C$2010,'Ratio mapping'!$A170)</f>
        <v>0</v>
      </c>
      <c r="AB170" s="69">
        <f>SUMIFS('Population ratios'!$F$7:$F$2010,'Population ratios'!$B$7:$B$2010,'Ratio mapping'!AB$5,'Population ratios'!$C$7:$C$2010,'Ratio mapping'!$A170)/SUMIFS('Population ratios'!$F$7:$F$2010,'Population ratios'!$C$7:$C$2010,'Ratio mapping'!$A170)</f>
        <v>0</v>
      </c>
      <c r="AC170" s="69">
        <f>SUMIFS('Population ratios'!$F$7:$F$2010,'Population ratios'!$B$7:$B$2010,'Ratio mapping'!AC$5,'Population ratios'!$C$7:$C$2010,'Ratio mapping'!$A170)/SUMIFS('Population ratios'!$F$7:$F$2010,'Population ratios'!$C$7:$C$2010,'Ratio mapping'!$A170)</f>
        <v>0</v>
      </c>
      <c r="AD170" s="69">
        <f>SUMIFS('Population ratios'!$F$7:$F$2010,'Population ratios'!$B$7:$B$2010,'Ratio mapping'!AD$5,'Population ratios'!$C$7:$C$2010,'Ratio mapping'!$A170)/SUMIFS('Population ratios'!$F$7:$F$2010,'Population ratios'!$C$7:$C$2010,'Ratio mapping'!$A170)</f>
        <v>0</v>
      </c>
      <c r="AE170" s="69">
        <f>SUMIFS('Population ratios'!$F$7:$F$2010,'Population ratios'!$B$7:$B$2010,'Ratio mapping'!AE$5,'Population ratios'!$C$7:$C$2010,'Ratio mapping'!$A170)/SUMIFS('Population ratios'!$F$7:$F$2010,'Population ratios'!$C$7:$C$2010,'Ratio mapping'!$A170)</f>
        <v>0</v>
      </c>
    </row>
    <row r="171" spans="1:31" x14ac:dyDescent="0.25">
      <c r="A171" s="69" t="s">
        <v>2097</v>
      </c>
      <c r="B171" s="69">
        <f>SUMIFS('Population ratios'!$F$7:$F$2010,'Population ratios'!$B$7:$B$2010,'Ratio mapping'!B$5,'Population ratios'!$C$7:$C$2010,'Ratio mapping'!$A171)/SUMIFS('Population ratios'!$F$7:$F$2010,'Population ratios'!$C$7:$C$2010,'Ratio mapping'!$A171)</f>
        <v>0</v>
      </c>
      <c r="C171" s="69">
        <f>SUMIFS('Population ratios'!$F$7:$F$2010,'Population ratios'!$B$7:$B$2010,'Ratio mapping'!C$5,'Population ratios'!$C$7:$C$2010,'Ratio mapping'!$A171)/SUMIFS('Population ratios'!$F$7:$F$2010,'Population ratios'!$C$7:$C$2010,'Ratio mapping'!$A171)</f>
        <v>0</v>
      </c>
      <c r="D171" s="69">
        <f>SUMIFS('Population ratios'!$F$7:$F$2010,'Population ratios'!$B$7:$B$2010,'Ratio mapping'!D$5,'Population ratios'!$C$7:$C$2010,'Ratio mapping'!$A171)/SUMIFS('Population ratios'!$F$7:$F$2010,'Population ratios'!$C$7:$C$2010,'Ratio mapping'!$A171)</f>
        <v>0</v>
      </c>
      <c r="E171" s="69">
        <f>SUMIFS('Population ratios'!$F$7:$F$2010,'Population ratios'!$B$7:$B$2010,'Ratio mapping'!E$5,'Population ratios'!$C$7:$C$2010,'Ratio mapping'!$A171)/SUMIFS('Population ratios'!$F$7:$F$2010,'Population ratios'!$C$7:$C$2010,'Ratio mapping'!$A171)</f>
        <v>0</v>
      </c>
      <c r="F171" s="69">
        <f>SUMIFS('Population ratios'!$F$7:$F$2010,'Population ratios'!$B$7:$B$2010,'Ratio mapping'!F$5,'Population ratios'!$C$7:$C$2010,'Ratio mapping'!$A171)/SUMIFS('Population ratios'!$F$7:$F$2010,'Population ratios'!$C$7:$C$2010,'Ratio mapping'!$A171)</f>
        <v>0</v>
      </c>
      <c r="G171" s="69">
        <f>SUMIFS('Population ratios'!$F$7:$F$2010,'Population ratios'!$B$7:$B$2010,'Ratio mapping'!G$5,'Population ratios'!$C$7:$C$2010,'Ratio mapping'!$A171)/SUMIFS('Population ratios'!$F$7:$F$2010,'Population ratios'!$C$7:$C$2010,'Ratio mapping'!$A171)</f>
        <v>0</v>
      </c>
      <c r="H171" s="69">
        <f>SUMIFS('Population ratios'!$F$7:$F$2010,'Population ratios'!$B$7:$B$2010,'Ratio mapping'!H$5,'Population ratios'!$C$7:$C$2010,'Ratio mapping'!$A171)/SUMIFS('Population ratios'!$F$7:$F$2010,'Population ratios'!$C$7:$C$2010,'Ratio mapping'!$A171)</f>
        <v>0</v>
      </c>
      <c r="I171" s="69">
        <f>SUMIFS('Population ratios'!$F$7:$F$2010,'Population ratios'!$B$7:$B$2010,'Ratio mapping'!I$5,'Population ratios'!$C$7:$C$2010,'Ratio mapping'!$A171)/SUMIFS('Population ratios'!$F$7:$F$2010,'Population ratios'!$C$7:$C$2010,'Ratio mapping'!$A171)</f>
        <v>0</v>
      </c>
      <c r="J171" s="69">
        <f>SUMIFS('Population ratios'!$F$7:$F$2010,'Population ratios'!$B$7:$B$2010,'Ratio mapping'!J$5,'Population ratios'!$C$7:$C$2010,'Ratio mapping'!$A171)/SUMIFS('Population ratios'!$F$7:$F$2010,'Population ratios'!$C$7:$C$2010,'Ratio mapping'!$A171)</f>
        <v>0</v>
      </c>
      <c r="K171" s="69">
        <f>SUMIFS('Population ratios'!$F$7:$F$2010,'Population ratios'!$B$7:$B$2010,'Ratio mapping'!K$5,'Population ratios'!$C$7:$C$2010,'Ratio mapping'!$A171)/SUMIFS('Population ratios'!$F$7:$F$2010,'Population ratios'!$C$7:$C$2010,'Ratio mapping'!$A171)</f>
        <v>0</v>
      </c>
      <c r="L171" s="69">
        <f>SUMIFS('Population ratios'!$F$7:$F$2010,'Population ratios'!$B$7:$B$2010,'Ratio mapping'!L$5,'Population ratios'!$C$7:$C$2010,'Ratio mapping'!$A171)/SUMIFS('Population ratios'!$F$7:$F$2010,'Population ratios'!$C$7:$C$2010,'Ratio mapping'!$A171)</f>
        <v>0</v>
      </c>
      <c r="M171" s="69">
        <f>SUMIFS('Population ratios'!$F$7:$F$2010,'Population ratios'!$B$7:$B$2010,'Ratio mapping'!M$5,'Population ratios'!$C$7:$C$2010,'Ratio mapping'!$A171)/SUMIFS('Population ratios'!$F$7:$F$2010,'Population ratios'!$C$7:$C$2010,'Ratio mapping'!$A171)</f>
        <v>1</v>
      </c>
      <c r="N171" s="69">
        <f>SUMIFS('Population ratios'!$F$7:$F$2010,'Population ratios'!$B$7:$B$2010,'Ratio mapping'!N$5,'Population ratios'!$C$7:$C$2010,'Ratio mapping'!$A171)/SUMIFS('Population ratios'!$F$7:$F$2010,'Population ratios'!$C$7:$C$2010,'Ratio mapping'!$A171)</f>
        <v>0</v>
      </c>
      <c r="O171" s="69">
        <f>SUMIFS('Population ratios'!$F$7:$F$2010,'Population ratios'!$B$7:$B$2010,'Ratio mapping'!O$5,'Population ratios'!$C$7:$C$2010,'Ratio mapping'!$A171)/SUMIFS('Population ratios'!$F$7:$F$2010,'Population ratios'!$C$7:$C$2010,'Ratio mapping'!$A171)</f>
        <v>0</v>
      </c>
      <c r="P171" s="69">
        <f>SUMIFS('Population ratios'!$F$7:$F$2010,'Population ratios'!$B$7:$B$2010,'Ratio mapping'!P$5,'Population ratios'!$C$7:$C$2010,'Ratio mapping'!$A171)/SUMIFS('Population ratios'!$F$7:$F$2010,'Population ratios'!$C$7:$C$2010,'Ratio mapping'!$A171)</f>
        <v>0</v>
      </c>
      <c r="Q171" s="69">
        <f>SUMIFS('Population ratios'!$F$7:$F$2010,'Population ratios'!$B$7:$B$2010,'Ratio mapping'!Q$5,'Population ratios'!$C$7:$C$2010,'Ratio mapping'!$A171)/SUMIFS('Population ratios'!$F$7:$F$2010,'Population ratios'!$C$7:$C$2010,'Ratio mapping'!$A171)</f>
        <v>0</v>
      </c>
      <c r="R171" s="69">
        <f>SUMIFS('Population ratios'!$F$7:$F$2010,'Population ratios'!$B$7:$B$2010,'Ratio mapping'!R$5,'Population ratios'!$C$7:$C$2010,'Ratio mapping'!$A171)/SUMIFS('Population ratios'!$F$7:$F$2010,'Population ratios'!$C$7:$C$2010,'Ratio mapping'!$A171)</f>
        <v>0</v>
      </c>
      <c r="S171" s="69">
        <f>SUMIFS('Population ratios'!$F$7:$F$2010,'Population ratios'!$B$7:$B$2010,'Ratio mapping'!S$5,'Population ratios'!$C$7:$C$2010,'Ratio mapping'!$A171)/SUMIFS('Population ratios'!$F$7:$F$2010,'Population ratios'!$C$7:$C$2010,'Ratio mapping'!$A171)</f>
        <v>0</v>
      </c>
      <c r="T171" s="69">
        <f>SUMIFS('Population ratios'!$F$7:$F$2010,'Population ratios'!$B$7:$B$2010,'Ratio mapping'!T$5,'Population ratios'!$C$7:$C$2010,'Ratio mapping'!$A171)/SUMIFS('Population ratios'!$F$7:$F$2010,'Population ratios'!$C$7:$C$2010,'Ratio mapping'!$A171)</f>
        <v>0</v>
      </c>
      <c r="U171" s="69">
        <f>SUMIFS('Population ratios'!$F$7:$F$2010,'Population ratios'!$B$7:$B$2010,'Ratio mapping'!U$5,'Population ratios'!$C$7:$C$2010,'Ratio mapping'!$A171)/SUMIFS('Population ratios'!$F$7:$F$2010,'Population ratios'!$C$7:$C$2010,'Ratio mapping'!$A171)</f>
        <v>0</v>
      </c>
      <c r="V171" s="69">
        <f>SUMIFS('Population ratios'!$F$7:$F$2010,'Population ratios'!$B$7:$B$2010,'Ratio mapping'!V$5,'Population ratios'!$C$7:$C$2010,'Ratio mapping'!$A171)/SUMIFS('Population ratios'!$F$7:$F$2010,'Population ratios'!$C$7:$C$2010,'Ratio mapping'!$A171)</f>
        <v>0</v>
      </c>
      <c r="W171" s="69">
        <f>SUMIFS('Population ratios'!$F$7:$F$2010,'Population ratios'!$B$7:$B$2010,'Ratio mapping'!W$5,'Population ratios'!$C$7:$C$2010,'Ratio mapping'!$A171)/SUMIFS('Population ratios'!$F$7:$F$2010,'Population ratios'!$C$7:$C$2010,'Ratio mapping'!$A171)</f>
        <v>0</v>
      </c>
      <c r="X171" s="69">
        <f>SUMIFS('Population ratios'!$F$7:$F$2010,'Population ratios'!$B$7:$B$2010,'Ratio mapping'!X$5,'Population ratios'!$C$7:$C$2010,'Ratio mapping'!$A171)/SUMIFS('Population ratios'!$F$7:$F$2010,'Population ratios'!$C$7:$C$2010,'Ratio mapping'!$A171)</f>
        <v>0</v>
      </c>
      <c r="Y171" s="69">
        <f>SUMIFS('Population ratios'!$F$7:$F$2010,'Population ratios'!$B$7:$B$2010,'Ratio mapping'!Y$5,'Population ratios'!$C$7:$C$2010,'Ratio mapping'!$A171)/SUMIFS('Population ratios'!$F$7:$F$2010,'Population ratios'!$C$7:$C$2010,'Ratio mapping'!$A171)</f>
        <v>0</v>
      </c>
      <c r="Z171" s="69">
        <f>SUMIFS('Population ratios'!$F$7:$F$2010,'Population ratios'!$B$7:$B$2010,'Ratio mapping'!Z$5,'Population ratios'!$C$7:$C$2010,'Ratio mapping'!$A171)/SUMIFS('Population ratios'!$F$7:$F$2010,'Population ratios'!$C$7:$C$2010,'Ratio mapping'!$A171)</f>
        <v>0</v>
      </c>
      <c r="AA171" s="69">
        <f>SUMIFS('Population ratios'!$F$7:$F$2010,'Population ratios'!$B$7:$B$2010,'Ratio mapping'!AA$5,'Population ratios'!$C$7:$C$2010,'Ratio mapping'!$A171)/SUMIFS('Population ratios'!$F$7:$F$2010,'Population ratios'!$C$7:$C$2010,'Ratio mapping'!$A171)</f>
        <v>0</v>
      </c>
      <c r="AB171" s="69">
        <f>SUMIFS('Population ratios'!$F$7:$F$2010,'Population ratios'!$B$7:$B$2010,'Ratio mapping'!AB$5,'Population ratios'!$C$7:$C$2010,'Ratio mapping'!$A171)/SUMIFS('Population ratios'!$F$7:$F$2010,'Population ratios'!$C$7:$C$2010,'Ratio mapping'!$A171)</f>
        <v>0</v>
      </c>
      <c r="AC171" s="69">
        <f>SUMIFS('Population ratios'!$F$7:$F$2010,'Population ratios'!$B$7:$B$2010,'Ratio mapping'!AC$5,'Population ratios'!$C$7:$C$2010,'Ratio mapping'!$A171)/SUMIFS('Population ratios'!$F$7:$F$2010,'Population ratios'!$C$7:$C$2010,'Ratio mapping'!$A171)</f>
        <v>0</v>
      </c>
      <c r="AD171" s="69">
        <f>SUMIFS('Population ratios'!$F$7:$F$2010,'Population ratios'!$B$7:$B$2010,'Ratio mapping'!AD$5,'Population ratios'!$C$7:$C$2010,'Ratio mapping'!$A171)/SUMIFS('Population ratios'!$F$7:$F$2010,'Population ratios'!$C$7:$C$2010,'Ratio mapping'!$A171)</f>
        <v>0</v>
      </c>
      <c r="AE171" s="69">
        <f>SUMIFS('Population ratios'!$F$7:$F$2010,'Population ratios'!$B$7:$B$2010,'Ratio mapping'!AE$5,'Population ratios'!$C$7:$C$2010,'Ratio mapping'!$A171)/SUMIFS('Population ratios'!$F$7:$F$2010,'Population ratios'!$C$7:$C$2010,'Ratio mapping'!$A171)</f>
        <v>0</v>
      </c>
    </row>
    <row r="172" spans="1:31" x14ac:dyDescent="0.25">
      <c r="A172" s="69" t="s">
        <v>2092</v>
      </c>
      <c r="B172" s="69">
        <f>SUMIFS('Population ratios'!$F$7:$F$2010,'Population ratios'!$B$7:$B$2010,'Ratio mapping'!B$5,'Population ratios'!$C$7:$C$2010,'Ratio mapping'!$A172)/SUMIFS('Population ratios'!$F$7:$F$2010,'Population ratios'!$C$7:$C$2010,'Ratio mapping'!$A172)</f>
        <v>0</v>
      </c>
      <c r="C172" s="69">
        <f>SUMIFS('Population ratios'!$F$7:$F$2010,'Population ratios'!$B$7:$B$2010,'Ratio mapping'!C$5,'Population ratios'!$C$7:$C$2010,'Ratio mapping'!$A172)/SUMIFS('Population ratios'!$F$7:$F$2010,'Population ratios'!$C$7:$C$2010,'Ratio mapping'!$A172)</f>
        <v>0</v>
      </c>
      <c r="D172" s="69">
        <f>SUMIFS('Population ratios'!$F$7:$F$2010,'Population ratios'!$B$7:$B$2010,'Ratio mapping'!D$5,'Population ratios'!$C$7:$C$2010,'Ratio mapping'!$A172)/SUMIFS('Population ratios'!$F$7:$F$2010,'Population ratios'!$C$7:$C$2010,'Ratio mapping'!$A172)</f>
        <v>0</v>
      </c>
      <c r="E172" s="69">
        <f>SUMIFS('Population ratios'!$F$7:$F$2010,'Population ratios'!$B$7:$B$2010,'Ratio mapping'!E$5,'Population ratios'!$C$7:$C$2010,'Ratio mapping'!$A172)/SUMIFS('Population ratios'!$F$7:$F$2010,'Population ratios'!$C$7:$C$2010,'Ratio mapping'!$A172)</f>
        <v>0</v>
      </c>
      <c r="F172" s="69">
        <f>SUMIFS('Population ratios'!$F$7:$F$2010,'Population ratios'!$B$7:$B$2010,'Ratio mapping'!F$5,'Population ratios'!$C$7:$C$2010,'Ratio mapping'!$A172)/SUMIFS('Population ratios'!$F$7:$F$2010,'Population ratios'!$C$7:$C$2010,'Ratio mapping'!$A172)</f>
        <v>0</v>
      </c>
      <c r="G172" s="69">
        <f>SUMIFS('Population ratios'!$F$7:$F$2010,'Population ratios'!$B$7:$B$2010,'Ratio mapping'!G$5,'Population ratios'!$C$7:$C$2010,'Ratio mapping'!$A172)/SUMIFS('Population ratios'!$F$7:$F$2010,'Population ratios'!$C$7:$C$2010,'Ratio mapping'!$A172)</f>
        <v>0</v>
      </c>
      <c r="H172" s="69">
        <f>SUMIFS('Population ratios'!$F$7:$F$2010,'Population ratios'!$B$7:$B$2010,'Ratio mapping'!H$5,'Population ratios'!$C$7:$C$2010,'Ratio mapping'!$A172)/SUMIFS('Population ratios'!$F$7:$F$2010,'Population ratios'!$C$7:$C$2010,'Ratio mapping'!$A172)</f>
        <v>0</v>
      </c>
      <c r="I172" s="69">
        <f>SUMIFS('Population ratios'!$F$7:$F$2010,'Population ratios'!$B$7:$B$2010,'Ratio mapping'!I$5,'Population ratios'!$C$7:$C$2010,'Ratio mapping'!$A172)/SUMIFS('Population ratios'!$F$7:$F$2010,'Population ratios'!$C$7:$C$2010,'Ratio mapping'!$A172)</f>
        <v>0</v>
      </c>
      <c r="J172" s="69">
        <f>SUMIFS('Population ratios'!$F$7:$F$2010,'Population ratios'!$B$7:$B$2010,'Ratio mapping'!J$5,'Population ratios'!$C$7:$C$2010,'Ratio mapping'!$A172)/SUMIFS('Population ratios'!$F$7:$F$2010,'Population ratios'!$C$7:$C$2010,'Ratio mapping'!$A172)</f>
        <v>0</v>
      </c>
      <c r="K172" s="69">
        <f>SUMIFS('Population ratios'!$F$7:$F$2010,'Population ratios'!$B$7:$B$2010,'Ratio mapping'!K$5,'Population ratios'!$C$7:$C$2010,'Ratio mapping'!$A172)/SUMIFS('Population ratios'!$F$7:$F$2010,'Population ratios'!$C$7:$C$2010,'Ratio mapping'!$A172)</f>
        <v>0</v>
      </c>
      <c r="L172" s="69">
        <f>SUMIFS('Population ratios'!$F$7:$F$2010,'Population ratios'!$B$7:$B$2010,'Ratio mapping'!L$5,'Population ratios'!$C$7:$C$2010,'Ratio mapping'!$A172)/SUMIFS('Population ratios'!$F$7:$F$2010,'Population ratios'!$C$7:$C$2010,'Ratio mapping'!$A172)</f>
        <v>0</v>
      </c>
      <c r="M172" s="69">
        <f>SUMIFS('Population ratios'!$F$7:$F$2010,'Population ratios'!$B$7:$B$2010,'Ratio mapping'!M$5,'Population ratios'!$C$7:$C$2010,'Ratio mapping'!$A172)/SUMIFS('Population ratios'!$F$7:$F$2010,'Population ratios'!$C$7:$C$2010,'Ratio mapping'!$A172)</f>
        <v>0</v>
      </c>
      <c r="N172" s="69">
        <f>SUMIFS('Population ratios'!$F$7:$F$2010,'Population ratios'!$B$7:$B$2010,'Ratio mapping'!N$5,'Population ratios'!$C$7:$C$2010,'Ratio mapping'!$A172)/SUMIFS('Population ratios'!$F$7:$F$2010,'Population ratios'!$C$7:$C$2010,'Ratio mapping'!$A172)</f>
        <v>0</v>
      </c>
      <c r="O172" s="69">
        <f>SUMIFS('Population ratios'!$F$7:$F$2010,'Population ratios'!$B$7:$B$2010,'Ratio mapping'!O$5,'Population ratios'!$C$7:$C$2010,'Ratio mapping'!$A172)/SUMIFS('Population ratios'!$F$7:$F$2010,'Population ratios'!$C$7:$C$2010,'Ratio mapping'!$A172)</f>
        <v>0</v>
      </c>
      <c r="P172" s="69">
        <f>SUMIFS('Population ratios'!$F$7:$F$2010,'Population ratios'!$B$7:$B$2010,'Ratio mapping'!P$5,'Population ratios'!$C$7:$C$2010,'Ratio mapping'!$A172)/SUMIFS('Population ratios'!$F$7:$F$2010,'Population ratios'!$C$7:$C$2010,'Ratio mapping'!$A172)</f>
        <v>0</v>
      </c>
      <c r="Q172" s="69">
        <f>SUMIFS('Population ratios'!$F$7:$F$2010,'Population ratios'!$B$7:$B$2010,'Ratio mapping'!Q$5,'Population ratios'!$C$7:$C$2010,'Ratio mapping'!$A172)/SUMIFS('Population ratios'!$F$7:$F$2010,'Population ratios'!$C$7:$C$2010,'Ratio mapping'!$A172)</f>
        <v>0</v>
      </c>
      <c r="R172" s="69">
        <f>SUMIFS('Population ratios'!$F$7:$F$2010,'Population ratios'!$B$7:$B$2010,'Ratio mapping'!R$5,'Population ratios'!$C$7:$C$2010,'Ratio mapping'!$A172)/SUMIFS('Population ratios'!$F$7:$F$2010,'Population ratios'!$C$7:$C$2010,'Ratio mapping'!$A172)</f>
        <v>0</v>
      </c>
      <c r="S172" s="69">
        <f>SUMIFS('Population ratios'!$F$7:$F$2010,'Population ratios'!$B$7:$B$2010,'Ratio mapping'!S$5,'Population ratios'!$C$7:$C$2010,'Ratio mapping'!$A172)/SUMIFS('Population ratios'!$F$7:$F$2010,'Population ratios'!$C$7:$C$2010,'Ratio mapping'!$A172)</f>
        <v>0</v>
      </c>
      <c r="T172" s="69">
        <f>SUMIFS('Population ratios'!$F$7:$F$2010,'Population ratios'!$B$7:$B$2010,'Ratio mapping'!T$5,'Population ratios'!$C$7:$C$2010,'Ratio mapping'!$A172)/SUMIFS('Population ratios'!$F$7:$F$2010,'Population ratios'!$C$7:$C$2010,'Ratio mapping'!$A172)</f>
        <v>1</v>
      </c>
      <c r="U172" s="69">
        <f>SUMIFS('Population ratios'!$F$7:$F$2010,'Population ratios'!$B$7:$B$2010,'Ratio mapping'!U$5,'Population ratios'!$C$7:$C$2010,'Ratio mapping'!$A172)/SUMIFS('Population ratios'!$F$7:$F$2010,'Population ratios'!$C$7:$C$2010,'Ratio mapping'!$A172)</f>
        <v>0</v>
      </c>
      <c r="V172" s="69">
        <f>SUMIFS('Population ratios'!$F$7:$F$2010,'Population ratios'!$B$7:$B$2010,'Ratio mapping'!V$5,'Population ratios'!$C$7:$C$2010,'Ratio mapping'!$A172)/SUMIFS('Population ratios'!$F$7:$F$2010,'Population ratios'!$C$7:$C$2010,'Ratio mapping'!$A172)</f>
        <v>0</v>
      </c>
      <c r="W172" s="69">
        <f>SUMIFS('Population ratios'!$F$7:$F$2010,'Population ratios'!$B$7:$B$2010,'Ratio mapping'!W$5,'Population ratios'!$C$7:$C$2010,'Ratio mapping'!$A172)/SUMIFS('Population ratios'!$F$7:$F$2010,'Population ratios'!$C$7:$C$2010,'Ratio mapping'!$A172)</f>
        <v>0</v>
      </c>
      <c r="X172" s="69">
        <f>SUMIFS('Population ratios'!$F$7:$F$2010,'Population ratios'!$B$7:$B$2010,'Ratio mapping'!X$5,'Population ratios'!$C$7:$C$2010,'Ratio mapping'!$A172)/SUMIFS('Population ratios'!$F$7:$F$2010,'Population ratios'!$C$7:$C$2010,'Ratio mapping'!$A172)</f>
        <v>0</v>
      </c>
      <c r="Y172" s="69">
        <f>SUMIFS('Population ratios'!$F$7:$F$2010,'Population ratios'!$B$7:$B$2010,'Ratio mapping'!Y$5,'Population ratios'!$C$7:$C$2010,'Ratio mapping'!$A172)/SUMIFS('Population ratios'!$F$7:$F$2010,'Population ratios'!$C$7:$C$2010,'Ratio mapping'!$A172)</f>
        <v>0</v>
      </c>
      <c r="Z172" s="69">
        <f>SUMIFS('Population ratios'!$F$7:$F$2010,'Population ratios'!$B$7:$B$2010,'Ratio mapping'!Z$5,'Population ratios'!$C$7:$C$2010,'Ratio mapping'!$A172)/SUMIFS('Population ratios'!$F$7:$F$2010,'Population ratios'!$C$7:$C$2010,'Ratio mapping'!$A172)</f>
        <v>0</v>
      </c>
      <c r="AA172" s="69">
        <f>SUMIFS('Population ratios'!$F$7:$F$2010,'Population ratios'!$B$7:$B$2010,'Ratio mapping'!AA$5,'Population ratios'!$C$7:$C$2010,'Ratio mapping'!$A172)/SUMIFS('Population ratios'!$F$7:$F$2010,'Population ratios'!$C$7:$C$2010,'Ratio mapping'!$A172)</f>
        <v>0</v>
      </c>
      <c r="AB172" s="69">
        <f>SUMIFS('Population ratios'!$F$7:$F$2010,'Population ratios'!$B$7:$B$2010,'Ratio mapping'!AB$5,'Population ratios'!$C$7:$C$2010,'Ratio mapping'!$A172)/SUMIFS('Population ratios'!$F$7:$F$2010,'Population ratios'!$C$7:$C$2010,'Ratio mapping'!$A172)</f>
        <v>0</v>
      </c>
      <c r="AC172" s="69">
        <f>SUMIFS('Population ratios'!$F$7:$F$2010,'Population ratios'!$B$7:$B$2010,'Ratio mapping'!AC$5,'Population ratios'!$C$7:$C$2010,'Ratio mapping'!$A172)/SUMIFS('Population ratios'!$F$7:$F$2010,'Population ratios'!$C$7:$C$2010,'Ratio mapping'!$A172)</f>
        <v>0</v>
      </c>
      <c r="AD172" s="69">
        <f>SUMIFS('Population ratios'!$F$7:$F$2010,'Population ratios'!$B$7:$B$2010,'Ratio mapping'!AD$5,'Population ratios'!$C$7:$C$2010,'Ratio mapping'!$A172)/SUMIFS('Population ratios'!$F$7:$F$2010,'Population ratios'!$C$7:$C$2010,'Ratio mapping'!$A172)</f>
        <v>0</v>
      </c>
      <c r="AE172" s="69">
        <f>SUMIFS('Population ratios'!$F$7:$F$2010,'Population ratios'!$B$7:$B$2010,'Ratio mapping'!AE$5,'Population ratios'!$C$7:$C$2010,'Ratio mapping'!$A172)/SUMIFS('Population ratios'!$F$7:$F$2010,'Population ratios'!$C$7:$C$2010,'Ratio mapping'!$A172)</f>
        <v>0</v>
      </c>
    </row>
    <row r="173" spans="1:31" x14ac:dyDescent="0.25">
      <c r="A173" s="69" t="s">
        <v>2059</v>
      </c>
      <c r="B173" s="69">
        <f>SUMIFS('Population ratios'!$F$7:$F$2010,'Population ratios'!$B$7:$B$2010,'Ratio mapping'!B$5,'Population ratios'!$C$7:$C$2010,'Ratio mapping'!$A173)/SUMIFS('Population ratios'!$F$7:$F$2010,'Population ratios'!$C$7:$C$2010,'Ratio mapping'!$A173)</f>
        <v>0</v>
      </c>
      <c r="C173" s="69">
        <f>SUMIFS('Population ratios'!$F$7:$F$2010,'Population ratios'!$B$7:$B$2010,'Ratio mapping'!C$5,'Population ratios'!$C$7:$C$2010,'Ratio mapping'!$A173)/SUMIFS('Population ratios'!$F$7:$F$2010,'Population ratios'!$C$7:$C$2010,'Ratio mapping'!$A173)</f>
        <v>0</v>
      </c>
      <c r="D173" s="69">
        <f>SUMIFS('Population ratios'!$F$7:$F$2010,'Population ratios'!$B$7:$B$2010,'Ratio mapping'!D$5,'Population ratios'!$C$7:$C$2010,'Ratio mapping'!$A173)/SUMIFS('Population ratios'!$F$7:$F$2010,'Population ratios'!$C$7:$C$2010,'Ratio mapping'!$A173)</f>
        <v>0</v>
      </c>
      <c r="E173" s="69">
        <f>SUMIFS('Population ratios'!$F$7:$F$2010,'Population ratios'!$B$7:$B$2010,'Ratio mapping'!E$5,'Population ratios'!$C$7:$C$2010,'Ratio mapping'!$A173)/SUMIFS('Population ratios'!$F$7:$F$2010,'Population ratios'!$C$7:$C$2010,'Ratio mapping'!$A173)</f>
        <v>0</v>
      </c>
      <c r="F173" s="69">
        <f>SUMIFS('Population ratios'!$F$7:$F$2010,'Population ratios'!$B$7:$B$2010,'Ratio mapping'!F$5,'Population ratios'!$C$7:$C$2010,'Ratio mapping'!$A173)/SUMIFS('Population ratios'!$F$7:$F$2010,'Population ratios'!$C$7:$C$2010,'Ratio mapping'!$A173)</f>
        <v>0</v>
      </c>
      <c r="G173" s="69">
        <f>SUMIFS('Population ratios'!$F$7:$F$2010,'Population ratios'!$B$7:$B$2010,'Ratio mapping'!G$5,'Population ratios'!$C$7:$C$2010,'Ratio mapping'!$A173)/SUMIFS('Population ratios'!$F$7:$F$2010,'Population ratios'!$C$7:$C$2010,'Ratio mapping'!$A173)</f>
        <v>0</v>
      </c>
      <c r="H173" s="69">
        <f>SUMIFS('Population ratios'!$F$7:$F$2010,'Population ratios'!$B$7:$B$2010,'Ratio mapping'!H$5,'Population ratios'!$C$7:$C$2010,'Ratio mapping'!$A173)/SUMIFS('Population ratios'!$F$7:$F$2010,'Population ratios'!$C$7:$C$2010,'Ratio mapping'!$A173)</f>
        <v>0</v>
      </c>
      <c r="I173" s="69">
        <f>SUMIFS('Population ratios'!$F$7:$F$2010,'Population ratios'!$B$7:$B$2010,'Ratio mapping'!I$5,'Population ratios'!$C$7:$C$2010,'Ratio mapping'!$A173)/SUMIFS('Population ratios'!$F$7:$F$2010,'Population ratios'!$C$7:$C$2010,'Ratio mapping'!$A173)</f>
        <v>0</v>
      </c>
      <c r="J173" s="69">
        <f>SUMIFS('Population ratios'!$F$7:$F$2010,'Population ratios'!$B$7:$B$2010,'Ratio mapping'!J$5,'Population ratios'!$C$7:$C$2010,'Ratio mapping'!$A173)/SUMIFS('Population ratios'!$F$7:$F$2010,'Population ratios'!$C$7:$C$2010,'Ratio mapping'!$A173)</f>
        <v>0</v>
      </c>
      <c r="K173" s="69">
        <f>SUMIFS('Population ratios'!$F$7:$F$2010,'Population ratios'!$B$7:$B$2010,'Ratio mapping'!K$5,'Population ratios'!$C$7:$C$2010,'Ratio mapping'!$A173)/SUMIFS('Population ratios'!$F$7:$F$2010,'Population ratios'!$C$7:$C$2010,'Ratio mapping'!$A173)</f>
        <v>0</v>
      </c>
      <c r="L173" s="69">
        <f>SUMIFS('Population ratios'!$F$7:$F$2010,'Population ratios'!$B$7:$B$2010,'Ratio mapping'!L$5,'Population ratios'!$C$7:$C$2010,'Ratio mapping'!$A173)/SUMIFS('Population ratios'!$F$7:$F$2010,'Population ratios'!$C$7:$C$2010,'Ratio mapping'!$A173)</f>
        <v>0</v>
      </c>
      <c r="M173" s="69">
        <f>SUMIFS('Population ratios'!$F$7:$F$2010,'Population ratios'!$B$7:$B$2010,'Ratio mapping'!M$5,'Population ratios'!$C$7:$C$2010,'Ratio mapping'!$A173)/SUMIFS('Population ratios'!$F$7:$F$2010,'Population ratios'!$C$7:$C$2010,'Ratio mapping'!$A173)</f>
        <v>0</v>
      </c>
      <c r="N173" s="69">
        <f>SUMIFS('Population ratios'!$F$7:$F$2010,'Population ratios'!$B$7:$B$2010,'Ratio mapping'!N$5,'Population ratios'!$C$7:$C$2010,'Ratio mapping'!$A173)/SUMIFS('Population ratios'!$F$7:$F$2010,'Population ratios'!$C$7:$C$2010,'Ratio mapping'!$A173)</f>
        <v>0</v>
      </c>
      <c r="O173" s="69">
        <f>SUMIFS('Population ratios'!$F$7:$F$2010,'Population ratios'!$B$7:$B$2010,'Ratio mapping'!O$5,'Population ratios'!$C$7:$C$2010,'Ratio mapping'!$A173)/SUMIFS('Population ratios'!$F$7:$F$2010,'Population ratios'!$C$7:$C$2010,'Ratio mapping'!$A173)</f>
        <v>0</v>
      </c>
      <c r="P173" s="69">
        <f>SUMIFS('Population ratios'!$F$7:$F$2010,'Population ratios'!$B$7:$B$2010,'Ratio mapping'!P$5,'Population ratios'!$C$7:$C$2010,'Ratio mapping'!$A173)/SUMIFS('Population ratios'!$F$7:$F$2010,'Population ratios'!$C$7:$C$2010,'Ratio mapping'!$A173)</f>
        <v>0</v>
      </c>
      <c r="Q173" s="69">
        <f>SUMIFS('Population ratios'!$F$7:$F$2010,'Population ratios'!$B$7:$B$2010,'Ratio mapping'!Q$5,'Population ratios'!$C$7:$C$2010,'Ratio mapping'!$A173)/SUMIFS('Population ratios'!$F$7:$F$2010,'Population ratios'!$C$7:$C$2010,'Ratio mapping'!$A173)</f>
        <v>0</v>
      </c>
      <c r="R173" s="69">
        <f>SUMIFS('Population ratios'!$F$7:$F$2010,'Population ratios'!$B$7:$B$2010,'Ratio mapping'!R$5,'Population ratios'!$C$7:$C$2010,'Ratio mapping'!$A173)/SUMIFS('Population ratios'!$F$7:$F$2010,'Population ratios'!$C$7:$C$2010,'Ratio mapping'!$A173)</f>
        <v>0</v>
      </c>
      <c r="S173" s="69">
        <f>SUMIFS('Population ratios'!$F$7:$F$2010,'Population ratios'!$B$7:$B$2010,'Ratio mapping'!S$5,'Population ratios'!$C$7:$C$2010,'Ratio mapping'!$A173)/SUMIFS('Population ratios'!$F$7:$F$2010,'Population ratios'!$C$7:$C$2010,'Ratio mapping'!$A173)</f>
        <v>0</v>
      </c>
      <c r="T173" s="69">
        <f>SUMIFS('Population ratios'!$F$7:$F$2010,'Population ratios'!$B$7:$B$2010,'Ratio mapping'!T$5,'Population ratios'!$C$7:$C$2010,'Ratio mapping'!$A173)/SUMIFS('Population ratios'!$F$7:$F$2010,'Population ratios'!$C$7:$C$2010,'Ratio mapping'!$A173)</f>
        <v>1</v>
      </c>
      <c r="U173" s="69">
        <f>SUMIFS('Population ratios'!$F$7:$F$2010,'Population ratios'!$B$7:$B$2010,'Ratio mapping'!U$5,'Population ratios'!$C$7:$C$2010,'Ratio mapping'!$A173)/SUMIFS('Population ratios'!$F$7:$F$2010,'Population ratios'!$C$7:$C$2010,'Ratio mapping'!$A173)</f>
        <v>0</v>
      </c>
      <c r="V173" s="69">
        <f>SUMIFS('Population ratios'!$F$7:$F$2010,'Population ratios'!$B$7:$B$2010,'Ratio mapping'!V$5,'Population ratios'!$C$7:$C$2010,'Ratio mapping'!$A173)/SUMIFS('Population ratios'!$F$7:$F$2010,'Population ratios'!$C$7:$C$2010,'Ratio mapping'!$A173)</f>
        <v>0</v>
      </c>
      <c r="W173" s="69">
        <f>SUMIFS('Population ratios'!$F$7:$F$2010,'Population ratios'!$B$7:$B$2010,'Ratio mapping'!W$5,'Population ratios'!$C$7:$C$2010,'Ratio mapping'!$A173)/SUMIFS('Population ratios'!$F$7:$F$2010,'Population ratios'!$C$7:$C$2010,'Ratio mapping'!$A173)</f>
        <v>0</v>
      </c>
      <c r="X173" s="69">
        <f>SUMIFS('Population ratios'!$F$7:$F$2010,'Population ratios'!$B$7:$B$2010,'Ratio mapping'!X$5,'Population ratios'!$C$7:$C$2010,'Ratio mapping'!$A173)/SUMIFS('Population ratios'!$F$7:$F$2010,'Population ratios'!$C$7:$C$2010,'Ratio mapping'!$A173)</f>
        <v>0</v>
      </c>
      <c r="Y173" s="69">
        <f>SUMIFS('Population ratios'!$F$7:$F$2010,'Population ratios'!$B$7:$B$2010,'Ratio mapping'!Y$5,'Population ratios'!$C$7:$C$2010,'Ratio mapping'!$A173)/SUMIFS('Population ratios'!$F$7:$F$2010,'Population ratios'!$C$7:$C$2010,'Ratio mapping'!$A173)</f>
        <v>0</v>
      </c>
      <c r="Z173" s="69">
        <f>SUMIFS('Population ratios'!$F$7:$F$2010,'Population ratios'!$B$7:$B$2010,'Ratio mapping'!Z$5,'Population ratios'!$C$7:$C$2010,'Ratio mapping'!$A173)/SUMIFS('Population ratios'!$F$7:$F$2010,'Population ratios'!$C$7:$C$2010,'Ratio mapping'!$A173)</f>
        <v>0</v>
      </c>
      <c r="AA173" s="69">
        <f>SUMIFS('Population ratios'!$F$7:$F$2010,'Population ratios'!$B$7:$B$2010,'Ratio mapping'!AA$5,'Population ratios'!$C$7:$C$2010,'Ratio mapping'!$A173)/SUMIFS('Population ratios'!$F$7:$F$2010,'Population ratios'!$C$7:$C$2010,'Ratio mapping'!$A173)</f>
        <v>0</v>
      </c>
      <c r="AB173" s="69">
        <f>SUMIFS('Population ratios'!$F$7:$F$2010,'Population ratios'!$B$7:$B$2010,'Ratio mapping'!AB$5,'Population ratios'!$C$7:$C$2010,'Ratio mapping'!$A173)/SUMIFS('Population ratios'!$F$7:$F$2010,'Population ratios'!$C$7:$C$2010,'Ratio mapping'!$A173)</f>
        <v>0</v>
      </c>
      <c r="AC173" s="69">
        <f>SUMIFS('Population ratios'!$F$7:$F$2010,'Population ratios'!$B$7:$B$2010,'Ratio mapping'!AC$5,'Population ratios'!$C$7:$C$2010,'Ratio mapping'!$A173)/SUMIFS('Population ratios'!$F$7:$F$2010,'Population ratios'!$C$7:$C$2010,'Ratio mapping'!$A173)</f>
        <v>0</v>
      </c>
      <c r="AD173" s="69">
        <f>SUMIFS('Population ratios'!$F$7:$F$2010,'Population ratios'!$B$7:$B$2010,'Ratio mapping'!AD$5,'Population ratios'!$C$7:$C$2010,'Ratio mapping'!$A173)/SUMIFS('Population ratios'!$F$7:$F$2010,'Population ratios'!$C$7:$C$2010,'Ratio mapping'!$A173)</f>
        <v>0</v>
      </c>
      <c r="AE173" s="69">
        <f>SUMIFS('Population ratios'!$F$7:$F$2010,'Population ratios'!$B$7:$B$2010,'Ratio mapping'!AE$5,'Population ratios'!$C$7:$C$2010,'Ratio mapping'!$A173)/SUMIFS('Population ratios'!$F$7:$F$2010,'Population ratios'!$C$7:$C$2010,'Ratio mapping'!$A173)</f>
        <v>0</v>
      </c>
    </row>
    <row r="174" spans="1:31" x14ac:dyDescent="0.25">
      <c r="A174" s="69" t="s">
        <v>2075</v>
      </c>
      <c r="B174" s="69">
        <f>SUMIFS('Population ratios'!$F$7:$F$2010,'Population ratios'!$B$7:$B$2010,'Ratio mapping'!B$5,'Population ratios'!$C$7:$C$2010,'Ratio mapping'!$A174)/SUMIFS('Population ratios'!$F$7:$F$2010,'Population ratios'!$C$7:$C$2010,'Ratio mapping'!$A174)</f>
        <v>0</v>
      </c>
      <c r="C174" s="69">
        <f>SUMIFS('Population ratios'!$F$7:$F$2010,'Population ratios'!$B$7:$B$2010,'Ratio mapping'!C$5,'Population ratios'!$C$7:$C$2010,'Ratio mapping'!$A174)/SUMIFS('Population ratios'!$F$7:$F$2010,'Population ratios'!$C$7:$C$2010,'Ratio mapping'!$A174)</f>
        <v>0</v>
      </c>
      <c r="D174" s="69">
        <f>SUMIFS('Population ratios'!$F$7:$F$2010,'Population ratios'!$B$7:$B$2010,'Ratio mapping'!D$5,'Population ratios'!$C$7:$C$2010,'Ratio mapping'!$A174)/SUMIFS('Population ratios'!$F$7:$F$2010,'Population ratios'!$C$7:$C$2010,'Ratio mapping'!$A174)</f>
        <v>0</v>
      </c>
      <c r="E174" s="69">
        <f>SUMIFS('Population ratios'!$F$7:$F$2010,'Population ratios'!$B$7:$B$2010,'Ratio mapping'!E$5,'Population ratios'!$C$7:$C$2010,'Ratio mapping'!$A174)/SUMIFS('Population ratios'!$F$7:$F$2010,'Population ratios'!$C$7:$C$2010,'Ratio mapping'!$A174)</f>
        <v>0</v>
      </c>
      <c r="F174" s="69">
        <f>SUMIFS('Population ratios'!$F$7:$F$2010,'Population ratios'!$B$7:$B$2010,'Ratio mapping'!F$5,'Population ratios'!$C$7:$C$2010,'Ratio mapping'!$A174)/SUMIFS('Population ratios'!$F$7:$F$2010,'Population ratios'!$C$7:$C$2010,'Ratio mapping'!$A174)</f>
        <v>0</v>
      </c>
      <c r="G174" s="69">
        <f>SUMIFS('Population ratios'!$F$7:$F$2010,'Population ratios'!$B$7:$B$2010,'Ratio mapping'!G$5,'Population ratios'!$C$7:$C$2010,'Ratio mapping'!$A174)/SUMIFS('Population ratios'!$F$7:$F$2010,'Population ratios'!$C$7:$C$2010,'Ratio mapping'!$A174)</f>
        <v>0</v>
      </c>
      <c r="H174" s="69">
        <f>SUMIFS('Population ratios'!$F$7:$F$2010,'Population ratios'!$B$7:$B$2010,'Ratio mapping'!H$5,'Population ratios'!$C$7:$C$2010,'Ratio mapping'!$A174)/SUMIFS('Population ratios'!$F$7:$F$2010,'Population ratios'!$C$7:$C$2010,'Ratio mapping'!$A174)</f>
        <v>0</v>
      </c>
      <c r="I174" s="69">
        <f>SUMIFS('Population ratios'!$F$7:$F$2010,'Population ratios'!$B$7:$B$2010,'Ratio mapping'!I$5,'Population ratios'!$C$7:$C$2010,'Ratio mapping'!$A174)/SUMIFS('Population ratios'!$F$7:$F$2010,'Population ratios'!$C$7:$C$2010,'Ratio mapping'!$A174)</f>
        <v>0</v>
      </c>
      <c r="J174" s="69">
        <f>SUMIFS('Population ratios'!$F$7:$F$2010,'Population ratios'!$B$7:$B$2010,'Ratio mapping'!J$5,'Population ratios'!$C$7:$C$2010,'Ratio mapping'!$A174)/SUMIFS('Population ratios'!$F$7:$F$2010,'Population ratios'!$C$7:$C$2010,'Ratio mapping'!$A174)</f>
        <v>0</v>
      </c>
      <c r="K174" s="69">
        <f>SUMIFS('Population ratios'!$F$7:$F$2010,'Population ratios'!$B$7:$B$2010,'Ratio mapping'!K$5,'Population ratios'!$C$7:$C$2010,'Ratio mapping'!$A174)/SUMIFS('Population ratios'!$F$7:$F$2010,'Population ratios'!$C$7:$C$2010,'Ratio mapping'!$A174)</f>
        <v>0</v>
      </c>
      <c r="L174" s="69">
        <f>SUMIFS('Population ratios'!$F$7:$F$2010,'Population ratios'!$B$7:$B$2010,'Ratio mapping'!L$5,'Population ratios'!$C$7:$C$2010,'Ratio mapping'!$A174)/SUMIFS('Population ratios'!$F$7:$F$2010,'Population ratios'!$C$7:$C$2010,'Ratio mapping'!$A174)</f>
        <v>0</v>
      </c>
      <c r="M174" s="69">
        <f>SUMIFS('Population ratios'!$F$7:$F$2010,'Population ratios'!$B$7:$B$2010,'Ratio mapping'!M$5,'Population ratios'!$C$7:$C$2010,'Ratio mapping'!$A174)/SUMIFS('Population ratios'!$F$7:$F$2010,'Population ratios'!$C$7:$C$2010,'Ratio mapping'!$A174)</f>
        <v>0</v>
      </c>
      <c r="N174" s="69">
        <f>SUMIFS('Population ratios'!$F$7:$F$2010,'Population ratios'!$B$7:$B$2010,'Ratio mapping'!N$5,'Population ratios'!$C$7:$C$2010,'Ratio mapping'!$A174)/SUMIFS('Population ratios'!$F$7:$F$2010,'Population ratios'!$C$7:$C$2010,'Ratio mapping'!$A174)</f>
        <v>0</v>
      </c>
      <c r="O174" s="69">
        <f>SUMIFS('Population ratios'!$F$7:$F$2010,'Population ratios'!$B$7:$B$2010,'Ratio mapping'!O$5,'Population ratios'!$C$7:$C$2010,'Ratio mapping'!$A174)/SUMIFS('Population ratios'!$F$7:$F$2010,'Population ratios'!$C$7:$C$2010,'Ratio mapping'!$A174)</f>
        <v>0</v>
      </c>
      <c r="P174" s="69">
        <f>SUMIFS('Population ratios'!$F$7:$F$2010,'Population ratios'!$B$7:$B$2010,'Ratio mapping'!P$5,'Population ratios'!$C$7:$C$2010,'Ratio mapping'!$A174)/SUMIFS('Population ratios'!$F$7:$F$2010,'Population ratios'!$C$7:$C$2010,'Ratio mapping'!$A174)</f>
        <v>0</v>
      </c>
      <c r="Q174" s="69">
        <f>SUMIFS('Population ratios'!$F$7:$F$2010,'Population ratios'!$B$7:$B$2010,'Ratio mapping'!Q$5,'Population ratios'!$C$7:$C$2010,'Ratio mapping'!$A174)/SUMIFS('Population ratios'!$F$7:$F$2010,'Population ratios'!$C$7:$C$2010,'Ratio mapping'!$A174)</f>
        <v>0</v>
      </c>
      <c r="R174" s="69">
        <f>SUMIFS('Population ratios'!$F$7:$F$2010,'Population ratios'!$B$7:$B$2010,'Ratio mapping'!R$5,'Population ratios'!$C$7:$C$2010,'Ratio mapping'!$A174)/SUMIFS('Population ratios'!$F$7:$F$2010,'Population ratios'!$C$7:$C$2010,'Ratio mapping'!$A174)</f>
        <v>0</v>
      </c>
      <c r="S174" s="69">
        <f>SUMIFS('Population ratios'!$F$7:$F$2010,'Population ratios'!$B$7:$B$2010,'Ratio mapping'!S$5,'Population ratios'!$C$7:$C$2010,'Ratio mapping'!$A174)/SUMIFS('Population ratios'!$F$7:$F$2010,'Population ratios'!$C$7:$C$2010,'Ratio mapping'!$A174)</f>
        <v>0</v>
      </c>
      <c r="T174" s="69">
        <f>SUMIFS('Population ratios'!$F$7:$F$2010,'Population ratios'!$B$7:$B$2010,'Ratio mapping'!T$5,'Population ratios'!$C$7:$C$2010,'Ratio mapping'!$A174)/SUMIFS('Population ratios'!$F$7:$F$2010,'Population ratios'!$C$7:$C$2010,'Ratio mapping'!$A174)</f>
        <v>0</v>
      </c>
      <c r="U174" s="69">
        <f>SUMIFS('Population ratios'!$F$7:$F$2010,'Population ratios'!$B$7:$B$2010,'Ratio mapping'!U$5,'Population ratios'!$C$7:$C$2010,'Ratio mapping'!$A174)/SUMIFS('Population ratios'!$F$7:$F$2010,'Population ratios'!$C$7:$C$2010,'Ratio mapping'!$A174)</f>
        <v>0</v>
      </c>
      <c r="V174" s="69">
        <f>SUMIFS('Population ratios'!$F$7:$F$2010,'Population ratios'!$B$7:$B$2010,'Ratio mapping'!V$5,'Population ratios'!$C$7:$C$2010,'Ratio mapping'!$A174)/SUMIFS('Population ratios'!$F$7:$F$2010,'Population ratios'!$C$7:$C$2010,'Ratio mapping'!$A174)</f>
        <v>0</v>
      </c>
      <c r="W174" s="69">
        <f>SUMIFS('Population ratios'!$F$7:$F$2010,'Population ratios'!$B$7:$B$2010,'Ratio mapping'!W$5,'Population ratios'!$C$7:$C$2010,'Ratio mapping'!$A174)/SUMIFS('Population ratios'!$F$7:$F$2010,'Population ratios'!$C$7:$C$2010,'Ratio mapping'!$A174)</f>
        <v>0</v>
      </c>
      <c r="X174" s="69">
        <f>SUMIFS('Population ratios'!$F$7:$F$2010,'Population ratios'!$B$7:$B$2010,'Ratio mapping'!X$5,'Population ratios'!$C$7:$C$2010,'Ratio mapping'!$A174)/SUMIFS('Population ratios'!$F$7:$F$2010,'Population ratios'!$C$7:$C$2010,'Ratio mapping'!$A174)</f>
        <v>0</v>
      </c>
      <c r="Y174" s="69">
        <f>SUMIFS('Population ratios'!$F$7:$F$2010,'Population ratios'!$B$7:$B$2010,'Ratio mapping'!Y$5,'Population ratios'!$C$7:$C$2010,'Ratio mapping'!$A174)/SUMIFS('Population ratios'!$F$7:$F$2010,'Population ratios'!$C$7:$C$2010,'Ratio mapping'!$A174)</f>
        <v>1</v>
      </c>
      <c r="Z174" s="69">
        <f>SUMIFS('Population ratios'!$F$7:$F$2010,'Population ratios'!$B$7:$B$2010,'Ratio mapping'!Z$5,'Population ratios'!$C$7:$C$2010,'Ratio mapping'!$A174)/SUMIFS('Population ratios'!$F$7:$F$2010,'Population ratios'!$C$7:$C$2010,'Ratio mapping'!$A174)</f>
        <v>0</v>
      </c>
      <c r="AA174" s="69">
        <f>SUMIFS('Population ratios'!$F$7:$F$2010,'Population ratios'!$B$7:$B$2010,'Ratio mapping'!AA$5,'Population ratios'!$C$7:$C$2010,'Ratio mapping'!$A174)/SUMIFS('Population ratios'!$F$7:$F$2010,'Population ratios'!$C$7:$C$2010,'Ratio mapping'!$A174)</f>
        <v>0</v>
      </c>
      <c r="AB174" s="69">
        <f>SUMIFS('Population ratios'!$F$7:$F$2010,'Population ratios'!$B$7:$B$2010,'Ratio mapping'!AB$5,'Population ratios'!$C$7:$C$2010,'Ratio mapping'!$A174)/SUMIFS('Population ratios'!$F$7:$F$2010,'Population ratios'!$C$7:$C$2010,'Ratio mapping'!$A174)</f>
        <v>0</v>
      </c>
      <c r="AC174" s="69">
        <f>SUMIFS('Population ratios'!$F$7:$F$2010,'Population ratios'!$B$7:$B$2010,'Ratio mapping'!AC$5,'Population ratios'!$C$7:$C$2010,'Ratio mapping'!$A174)/SUMIFS('Population ratios'!$F$7:$F$2010,'Population ratios'!$C$7:$C$2010,'Ratio mapping'!$A174)</f>
        <v>0</v>
      </c>
      <c r="AD174" s="69">
        <f>SUMIFS('Population ratios'!$F$7:$F$2010,'Population ratios'!$B$7:$B$2010,'Ratio mapping'!AD$5,'Population ratios'!$C$7:$C$2010,'Ratio mapping'!$A174)/SUMIFS('Population ratios'!$F$7:$F$2010,'Population ratios'!$C$7:$C$2010,'Ratio mapping'!$A174)</f>
        <v>0</v>
      </c>
      <c r="AE174" s="69">
        <f>SUMIFS('Population ratios'!$F$7:$F$2010,'Population ratios'!$B$7:$B$2010,'Ratio mapping'!AE$5,'Population ratios'!$C$7:$C$2010,'Ratio mapping'!$A174)/SUMIFS('Population ratios'!$F$7:$F$2010,'Population ratios'!$C$7:$C$2010,'Ratio mapping'!$A174)</f>
        <v>0</v>
      </c>
    </row>
    <row r="175" spans="1:31" x14ac:dyDescent="0.25">
      <c r="A175" s="69" t="s">
        <v>2096</v>
      </c>
      <c r="B175" s="69">
        <f>SUMIFS('Population ratios'!$F$7:$F$2010,'Population ratios'!$B$7:$B$2010,'Ratio mapping'!B$5,'Population ratios'!$C$7:$C$2010,'Ratio mapping'!$A175)/SUMIFS('Population ratios'!$F$7:$F$2010,'Population ratios'!$C$7:$C$2010,'Ratio mapping'!$A175)</f>
        <v>0</v>
      </c>
      <c r="C175" s="69">
        <f>SUMIFS('Population ratios'!$F$7:$F$2010,'Population ratios'!$B$7:$B$2010,'Ratio mapping'!C$5,'Population ratios'!$C$7:$C$2010,'Ratio mapping'!$A175)/SUMIFS('Population ratios'!$F$7:$F$2010,'Population ratios'!$C$7:$C$2010,'Ratio mapping'!$A175)</f>
        <v>0</v>
      </c>
      <c r="D175" s="69">
        <f>SUMIFS('Population ratios'!$F$7:$F$2010,'Population ratios'!$B$7:$B$2010,'Ratio mapping'!D$5,'Population ratios'!$C$7:$C$2010,'Ratio mapping'!$A175)/SUMIFS('Population ratios'!$F$7:$F$2010,'Population ratios'!$C$7:$C$2010,'Ratio mapping'!$A175)</f>
        <v>0</v>
      </c>
      <c r="E175" s="69">
        <f>SUMIFS('Population ratios'!$F$7:$F$2010,'Population ratios'!$B$7:$B$2010,'Ratio mapping'!E$5,'Population ratios'!$C$7:$C$2010,'Ratio mapping'!$A175)/SUMIFS('Population ratios'!$F$7:$F$2010,'Population ratios'!$C$7:$C$2010,'Ratio mapping'!$A175)</f>
        <v>0</v>
      </c>
      <c r="F175" s="69">
        <f>SUMIFS('Population ratios'!$F$7:$F$2010,'Population ratios'!$B$7:$B$2010,'Ratio mapping'!F$5,'Population ratios'!$C$7:$C$2010,'Ratio mapping'!$A175)/SUMIFS('Population ratios'!$F$7:$F$2010,'Population ratios'!$C$7:$C$2010,'Ratio mapping'!$A175)</f>
        <v>0</v>
      </c>
      <c r="G175" s="69">
        <f>SUMIFS('Population ratios'!$F$7:$F$2010,'Population ratios'!$B$7:$B$2010,'Ratio mapping'!G$5,'Population ratios'!$C$7:$C$2010,'Ratio mapping'!$A175)/SUMIFS('Population ratios'!$F$7:$F$2010,'Population ratios'!$C$7:$C$2010,'Ratio mapping'!$A175)</f>
        <v>0</v>
      </c>
      <c r="H175" s="69">
        <f>SUMIFS('Population ratios'!$F$7:$F$2010,'Population ratios'!$B$7:$B$2010,'Ratio mapping'!H$5,'Population ratios'!$C$7:$C$2010,'Ratio mapping'!$A175)/SUMIFS('Population ratios'!$F$7:$F$2010,'Population ratios'!$C$7:$C$2010,'Ratio mapping'!$A175)</f>
        <v>0</v>
      </c>
      <c r="I175" s="69">
        <f>SUMIFS('Population ratios'!$F$7:$F$2010,'Population ratios'!$B$7:$B$2010,'Ratio mapping'!I$5,'Population ratios'!$C$7:$C$2010,'Ratio mapping'!$A175)/SUMIFS('Population ratios'!$F$7:$F$2010,'Population ratios'!$C$7:$C$2010,'Ratio mapping'!$A175)</f>
        <v>0</v>
      </c>
      <c r="J175" s="69">
        <f>SUMIFS('Population ratios'!$F$7:$F$2010,'Population ratios'!$B$7:$B$2010,'Ratio mapping'!J$5,'Population ratios'!$C$7:$C$2010,'Ratio mapping'!$A175)/SUMIFS('Population ratios'!$F$7:$F$2010,'Population ratios'!$C$7:$C$2010,'Ratio mapping'!$A175)</f>
        <v>0</v>
      </c>
      <c r="K175" s="69">
        <f>SUMIFS('Population ratios'!$F$7:$F$2010,'Population ratios'!$B$7:$B$2010,'Ratio mapping'!K$5,'Population ratios'!$C$7:$C$2010,'Ratio mapping'!$A175)/SUMIFS('Population ratios'!$F$7:$F$2010,'Population ratios'!$C$7:$C$2010,'Ratio mapping'!$A175)</f>
        <v>0</v>
      </c>
      <c r="L175" s="69">
        <f>SUMIFS('Population ratios'!$F$7:$F$2010,'Population ratios'!$B$7:$B$2010,'Ratio mapping'!L$5,'Population ratios'!$C$7:$C$2010,'Ratio mapping'!$A175)/SUMIFS('Population ratios'!$F$7:$F$2010,'Population ratios'!$C$7:$C$2010,'Ratio mapping'!$A175)</f>
        <v>0</v>
      </c>
      <c r="M175" s="69">
        <f>SUMIFS('Population ratios'!$F$7:$F$2010,'Population ratios'!$B$7:$B$2010,'Ratio mapping'!M$5,'Population ratios'!$C$7:$C$2010,'Ratio mapping'!$A175)/SUMIFS('Population ratios'!$F$7:$F$2010,'Population ratios'!$C$7:$C$2010,'Ratio mapping'!$A175)</f>
        <v>0</v>
      </c>
      <c r="N175" s="69">
        <f>SUMIFS('Population ratios'!$F$7:$F$2010,'Population ratios'!$B$7:$B$2010,'Ratio mapping'!N$5,'Population ratios'!$C$7:$C$2010,'Ratio mapping'!$A175)/SUMIFS('Population ratios'!$F$7:$F$2010,'Population ratios'!$C$7:$C$2010,'Ratio mapping'!$A175)</f>
        <v>0.49954767504975572</v>
      </c>
      <c r="O175" s="69">
        <f>SUMIFS('Population ratios'!$F$7:$F$2010,'Population ratios'!$B$7:$B$2010,'Ratio mapping'!O$5,'Population ratios'!$C$7:$C$2010,'Ratio mapping'!$A175)/SUMIFS('Population ratios'!$F$7:$F$2010,'Population ratios'!$C$7:$C$2010,'Ratio mapping'!$A175)</f>
        <v>0.50045232495024428</v>
      </c>
      <c r="P175" s="69">
        <f>SUMIFS('Population ratios'!$F$7:$F$2010,'Population ratios'!$B$7:$B$2010,'Ratio mapping'!P$5,'Population ratios'!$C$7:$C$2010,'Ratio mapping'!$A175)/SUMIFS('Population ratios'!$F$7:$F$2010,'Population ratios'!$C$7:$C$2010,'Ratio mapping'!$A175)</f>
        <v>0</v>
      </c>
      <c r="Q175" s="69">
        <f>SUMIFS('Population ratios'!$F$7:$F$2010,'Population ratios'!$B$7:$B$2010,'Ratio mapping'!Q$5,'Population ratios'!$C$7:$C$2010,'Ratio mapping'!$A175)/SUMIFS('Population ratios'!$F$7:$F$2010,'Population ratios'!$C$7:$C$2010,'Ratio mapping'!$A175)</f>
        <v>0</v>
      </c>
      <c r="R175" s="69">
        <f>SUMIFS('Population ratios'!$F$7:$F$2010,'Population ratios'!$B$7:$B$2010,'Ratio mapping'!R$5,'Population ratios'!$C$7:$C$2010,'Ratio mapping'!$A175)/SUMIFS('Population ratios'!$F$7:$F$2010,'Population ratios'!$C$7:$C$2010,'Ratio mapping'!$A175)</f>
        <v>0</v>
      </c>
      <c r="S175" s="69">
        <f>SUMIFS('Population ratios'!$F$7:$F$2010,'Population ratios'!$B$7:$B$2010,'Ratio mapping'!S$5,'Population ratios'!$C$7:$C$2010,'Ratio mapping'!$A175)/SUMIFS('Population ratios'!$F$7:$F$2010,'Population ratios'!$C$7:$C$2010,'Ratio mapping'!$A175)</f>
        <v>0</v>
      </c>
      <c r="T175" s="69">
        <f>SUMIFS('Population ratios'!$F$7:$F$2010,'Population ratios'!$B$7:$B$2010,'Ratio mapping'!T$5,'Population ratios'!$C$7:$C$2010,'Ratio mapping'!$A175)/SUMIFS('Population ratios'!$F$7:$F$2010,'Population ratios'!$C$7:$C$2010,'Ratio mapping'!$A175)</f>
        <v>0</v>
      </c>
      <c r="U175" s="69">
        <f>SUMIFS('Population ratios'!$F$7:$F$2010,'Population ratios'!$B$7:$B$2010,'Ratio mapping'!U$5,'Population ratios'!$C$7:$C$2010,'Ratio mapping'!$A175)/SUMIFS('Population ratios'!$F$7:$F$2010,'Population ratios'!$C$7:$C$2010,'Ratio mapping'!$A175)</f>
        <v>0</v>
      </c>
      <c r="V175" s="69">
        <f>SUMIFS('Population ratios'!$F$7:$F$2010,'Population ratios'!$B$7:$B$2010,'Ratio mapping'!V$5,'Population ratios'!$C$7:$C$2010,'Ratio mapping'!$A175)/SUMIFS('Population ratios'!$F$7:$F$2010,'Population ratios'!$C$7:$C$2010,'Ratio mapping'!$A175)</f>
        <v>0</v>
      </c>
      <c r="W175" s="69">
        <f>SUMIFS('Population ratios'!$F$7:$F$2010,'Population ratios'!$B$7:$B$2010,'Ratio mapping'!W$5,'Population ratios'!$C$7:$C$2010,'Ratio mapping'!$A175)/SUMIFS('Population ratios'!$F$7:$F$2010,'Population ratios'!$C$7:$C$2010,'Ratio mapping'!$A175)</f>
        <v>0</v>
      </c>
      <c r="X175" s="69">
        <f>SUMIFS('Population ratios'!$F$7:$F$2010,'Population ratios'!$B$7:$B$2010,'Ratio mapping'!X$5,'Population ratios'!$C$7:$C$2010,'Ratio mapping'!$A175)/SUMIFS('Population ratios'!$F$7:$F$2010,'Population ratios'!$C$7:$C$2010,'Ratio mapping'!$A175)</f>
        <v>0</v>
      </c>
      <c r="Y175" s="69">
        <f>SUMIFS('Population ratios'!$F$7:$F$2010,'Population ratios'!$B$7:$B$2010,'Ratio mapping'!Y$5,'Population ratios'!$C$7:$C$2010,'Ratio mapping'!$A175)/SUMIFS('Population ratios'!$F$7:$F$2010,'Population ratios'!$C$7:$C$2010,'Ratio mapping'!$A175)</f>
        <v>0</v>
      </c>
      <c r="Z175" s="69">
        <f>SUMIFS('Population ratios'!$F$7:$F$2010,'Population ratios'!$B$7:$B$2010,'Ratio mapping'!Z$5,'Population ratios'!$C$7:$C$2010,'Ratio mapping'!$A175)/SUMIFS('Population ratios'!$F$7:$F$2010,'Population ratios'!$C$7:$C$2010,'Ratio mapping'!$A175)</f>
        <v>0</v>
      </c>
      <c r="AA175" s="69">
        <f>SUMIFS('Population ratios'!$F$7:$F$2010,'Population ratios'!$B$7:$B$2010,'Ratio mapping'!AA$5,'Population ratios'!$C$7:$C$2010,'Ratio mapping'!$A175)/SUMIFS('Population ratios'!$F$7:$F$2010,'Population ratios'!$C$7:$C$2010,'Ratio mapping'!$A175)</f>
        <v>0</v>
      </c>
      <c r="AB175" s="69">
        <f>SUMIFS('Population ratios'!$F$7:$F$2010,'Population ratios'!$B$7:$B$2010,'Ratio mapping'!AB$5,'Population ratios'!$C$7:$C$2010,'Ratio mapping'!$A175)/SUMIFS('Population ratios'!$F$7:$F$2010,'Population ratios'!$C$7:$C$2010,'Ratio mapping'!$A175)</f>
        <v>0</v>
      </c>
      <c r="AC175" s="69">
        <f>SUMIFS('Population ratios'!$F$7:$F$2010,'Population ratios'!$B$7:$B$2010,'Ratio mapping'!AC$5,'Population ratios'!$C$7:$C$2010,'Ratio mapping'!$A175)/SUMIFS('Population ratios'!$F$7:$F$2010,'Population ratios'!$C$7:$C$2010,'Ratio mapping'!$A175)</f>
        <v>0</v>
      </c>
      <c r="AD175" s="69">
        <f>SUMIFS('Population ratios'!$F$7:$F$2010,'Population ratios'!$B$7:$B$2010,'Ratio mapping'!AD$5,'Population ratios'!$C$7:$C$2010,'Ratio mapping'!$A175)/SUMIFS('Population ratios'!$F$7:$F$2010,'Population ratios'!$C$7:$C$2010,'Ratio mapping'!$A175)</f>
        <v>0</v>
      </c>
      <c r="AE175" s="69">
        <f>SUMIFS('Population ratios'!$F$7:$F$2010,'Population ratios'!$B$7:$B$2010,'Ratio mapping'!AE$5,'Population ratios'!$C$7:$C$2010,'Ratio mapping'!$A175)/SUMIFS('Population ratios'!$F$7:$F$2010,'Population ratios'!$C$7:$C$2010,'Ratio mapping'!$A175)</f>
        <v>0</v>
      </c>
    </row>
    <row r="176" spans="1:31" x14ac:dyDescent="0.25">
      <c r="A176" s="69" t="s">
        <v>2077</v>
      </c>
      <c r="B176" s="69">
        <f>SUMIFS('Population ratios'!$F$7:$F$2010,'Population ratios'!$B$7:$B$2010,'Ratio mapping'!B$5,'Population ratios'!$C$7:$C$2010,'Ratio mapping'!$A176)/SUMIFS('Population ratios'!$F$7:$F$2010,'Population ratios'!$C$7:$C$2010,'Ratio mapping'!$A176)</f>
        <v>0</v>
      </c>
      <c r="C176" s="69">
        <f>SUMIFS('Population ratios'!$F$7:$F$2010,'Population ratios'!$B$7:$B$2010,'Ratio mapping'!C$5,'Population ratios'!$C$7:$C$2010,'Ratio mapping'!$A176)/SUMIFS('Population ratios'!$F$7:$F$2010,'Population ratios'!$C$7:$C$2010,'Ratio mapping'!$A176)</f>
        <v>0</v>
      </c>
      <c r="D176" s="69">
        <f>SUMIFS('Population ratios'!$F$7:$F$2010,'Population ratios'!$B$7:$B$2010,'Ratio mapping'!D$5,'Population ratios'!$C$7:$C$2010,'Ratio mapping'!$A176)/SUMIFS('Population ratios'!$F$7:$F$2010,'Population ratios'!$C$7:$C$2010,'Ratio mapping'!$A176)</f>
        <v>0</v>
      </c>
      <c r="E176" s="69">
        <f>SUMIFS('Population ratios'!$F$7:$F$2010,'Population ratios'!$B$7:$B$2010,'Ratio mapping'!E$5,'Population ratios'!$C$7:$C$2010,'Ratio mapping'!$A176)/SUMIFS('Population ratios'!$F$7:$F$2010,'Population ratios'!$C$7:$C$2010,'Ratio mapping'!$A176)</f>
        <v>0</v>
      </c>
      <c r="F176" s="69">
        <f>SUMIFS('Population ratios'!$F$7:$F$2010,'Population ratios'!$B$7:$B$2010,'Ratio mapping'!F$5,'Population ratios'!$C$7:$C$2010,'Ratio mapping'!$A176)/SUMIFS('Population ratios'!$F$7:$F$2010,'Population ratios'!$C$7:$C$2010,'Ratio mapping'!$A176)</f>
        <v>0</v>
      </c>
      <c r="G176" s="69">
        <f>SUMIFS('Population ratios'!$F$7:$F$2010,'Population ratios'!$B$7:$B$2010,'Ratio mapping'!G$5,'Population ratios'!$C$7:$C$2010,'Ratio mapping'!$A176)/SUMIFS('Population ratios'!$F$7:$F$2010,'Population ratios'!$C$7:$C$2010,'Ratio mapping'!$A176)</f>
        <v>0</v>
      </c>
      <c r="H176" s="69">
        <f>SUMIFS('Population ratios'!$F$7:$F$2010,'Population ratios'!$B$7:$B$2010,'Ratio mapping'!H$5,'Population ratios'!$C$7:$C$2010,'Ratio mapping'!$A176)/SUMIFS('Population ratios'!$F$7:$F$2010,'Population ratios'!$C$7:$C$2010,'Ratio mapping'!$A176)</f>
        <v>0</v>
      </c>
      <c r="I176" s="69">
        <f>SUMIFS('Population ratios'!$F$7:$F$2010,'Population ratios'!$B$7:$B$2010,'Ratio mapping'!I$5,'Population ratios'!$C$7:$C$2010,'Ratio mapping'!$A176)/SUMIFS('Population ratios'!$F$7:$F$2010,'Population ratios'!$C$7:$C$2010,'Ratio mapping'!$A176)</f>
        <v>0</v>
      </c>
      <c r="J176" s="69">
        <f>SUMIFS('Population ratios'!$F$7:$F$2010,'Population ratios'!$B$7:$B$2010,'Ratio mapping'!J$5,'Population ratios'!$C$7:$C$2010,'Ratio mapping'!$A176)/SUMIFS('Population ratios'!$F$7:$F$2010,'Population ratios'!$C$7:$C$2010,'Ratio mapping'!$A176)</f>
        <v>0</v>
      </c>
      <c r="K176" s="69">
        <f>SUMIFS('Population ratios'!$F$7:$F$2010,'Population ratios'!$B$7:$B$2010,'Ratio mapping'!K$5,'Population ratios'!$C$7:$C$2010,'Ratio mapping'!$A176)/SUMIFS('Population ratios'!$F$7:$F$2010,'Population ratios'!$C$7:$C$2010,'Ratio mapping'!$A176)</f>
        <v>0</v>
      </c>
      <c r="L176" s="69">
        <f>SUMIFS('Population ratios'!$F$7:$F$2010,'Population ratios'!$B$7:$B$2010,'Ratio mapping'!L$5,'Population ratios'!$C$7:$C$2010,'Ratio mapping'!$A176)/SUMIFS('Population ratios'!$F$7:$F$2010,'Population ratios'!$C$7:$C$2010,'Ratio mapping'!$A176)</f>
        <v>0</v>
      </c>
      <c r="M176" s="69">
        <f>SUMIFS('Population ratios'!$F$7:$F$2010,'Population ratios'!$B$7:$B$2010,'Ratio mapping'!M$5,'Population ratios'!$C$7:$C$2010,'Ratio mapping'!$A176)/SUMIFS('Population ratios'!$F$7:$F$2010,'Population ratios'!$C$7:$C$2010,'Ratio mapping'!$A176)</f>
        <v>0</v>
      </c>
      <c r="N176" s="69">
        <f>SUMIFS('Population ratios'!$F$7:$F$2010,'Population ratios'!$B$7:$B$2010,'Ratio mapping'!N$5,'Population ratios'!$C$7:$C$2010,'Ratio mapping'!$A176)/SUMIFS('Population ratios'!$F$7:$F$2010,'Population ratios'!$C$7:$C$2010,'Ratio mapping'!$A176)</f>
        <v>0</v>
      </c>
      <c r="O176" s="69">
        <f>SUMIFS('Population ratios'!$F$7:$F$2010,'Population ratios'!$B$7:$B$2010,'Ratio mapping'!O$5,'Population ratios'!$C$7:$C$2010,'Ratio mapping'!$A176)/SUMIFS('Population ratios'!$F$7:$F$2010,'Population ratios'!$C$7:$C$2010,'Ratio mapping'!$A176)</f>
        <v>0</v>
      </c>
      <c r="P176" s="69">
        <f>SUMIFS('Population ratios'!$F$7:$F$2010,'Population ratios'!$B$7:$B$2010,'Ratio mapping'!P$5,'Population ratios'!$C$7:$C$2010,'Ratio mapping'!$A176)/SUMIFS('Population ratios'!$F$7:$F$2010,'Population ratios'!$C$7:$C$2010,'Ratio mapping'!$A176)</f>
        <v>0</v>
      </c>
      <c r="Q176" s="69">
        <f>SUMIFS('Population ratios'!$F$7:$F$2010,'Population ratios'!$B$7:$B$2010,'Ratio mapping'!Q$5,'Population ratios'!$C$7:$C$2010,'Ratio mapping'!$A176)/SUMIFS('Population ratios'!$F$7:$F$2010,'Population ratios'!$C$7:$C$2010,'Ratio mapping'!$A176)</f>
        <v>0</v>
      </c>
      <c r="R176" s="69">
        <f>SUMIFS('Population ratios'!$F$7:$F$2010,'Population ratios'!$B$7:$B$2010,'Ratio mapping'!R$5,'Population ratios'!$C$7:$C$2010,'Ratio mapping'!$A176)/SUMIFS('Population ratios'!$F$7:$F$2010,'Population ratios'!$C$7:$C$2010,'Ratio mapping'!$A176)</f>
        <v>0</v>
      </c>
      <c r="S176" s="69">
        <f>SUMIFS('Population ratios'!$F$7:$F$2010,'Population ratios'!$B$7:$B$2010,'Ratio mapping'!S$5,'Population ratios'!$C$7:$C$2010,'Ratio mapping'!$A176)/SUMIFS('Population ratios'!$F$7:$F$2010,'Population ratios'!$C$7:$C$2010,'Ratio mapping'!$A176)</f>
        <v>0</v>
      </c>
      <c r="T176" s="69">
        <f>SUMIFS('Population ratios'!$F$7:$F$2010,'Population ratios'!$B$7:$B$2010,'Ratio mapping'!T$5,'Population ratios'!$C$7:$C$2010,'Ratio mapping'!$A176)/SUMIFS('Population ratios'!$F$7:$F$2010,'Population ratios'!$C$7:$C$2010,'Ratio mapping'!$A176)</f>
        <v>1</v>
      </c>
      <c r="U176" s="69">
        <f>SUMIFS('Population ratios'!$F$7:$F$2010,'Population ratios'!$B$7:$B$2010,'Ratio mapping'!U$5,'Population ratios'!$C$7:$C$2010,'Ratio mapping'!$A176)/SUMIFS('Population ratios'!$F$7:$F$2010,'Population ratios'!$C$7:$C$2010,'Ratio mapping'!$A176)</f>
        <v>0</v>
      </c>
      <c r="V176" s="69">
        <f>SUMIFS('Population ratios'!$F$7:$F$2010,'Population ratios'!$B$7:$B$2010,'Ratio mapping'!V$5,'Population ratios'!$C$7:$C$2010,'Ratio mapping'!$A176)/SUMIFS('Population ratios'!$F$7:$F$2010,'Population ratios'!$C$7:$C$2010,'Ratio mapping'!$A176)</f>
        <v>0</v>
      </c>
      <c r="W176" s="69">
        <f>SUMIFS('Population ratios'!$F$7:$F$2010,'Population ratios'!$B$7:$B$2010,'Ratio mapping'!W$5,'Population ratios'!$C$7:$C$2010,'Ratio mapping'!$A176)/SUMIFS('Population ratios'!$F$7:$F$2010,'Population ratios'!$C$7:$C$2010,'Ratio mapping'!$A176)</f>
        <v>0</v>
      </c>
      <c r="X176" s="69">
        <f>SUMIFS('Population ratios'!$F$7:$F$2010,'Population ratios'!$B$7:$B$2010,'Ratio mapping'!X$5,'Population ratios'!$C$7:$C$2010,'Ratio mapping'!$A176)/SUMIFS('Population ratios'!$F$7:$F$2010,'Population ratios'!$C$7:$C$2010,'Ratio mapping'!$A176)</f>
        <v>0</v>
      </c>
      <c r="Y176" s="69">
        <f>SUMIFS('Population ratios'!$F$7:$F$2010,'Population ratios'!$B$7:$B$2010,'Ratio mapping'!Y$5,'Population ratios'!$C$7:$C$2010,'Ratio mapping'!$A176)/SUMIFS('Population ratios'!$F$7:$F$2010,'Population ratios'!$C$7:$C$2010,'Ratio mapping'!$A176)</f>
        <v>0</v>
      </c>
      <c r="Z176" s="69">
        <f>SUMIFS('Population ratios'!$F$7:$F$2010,'Population ratios'!$B$7:$B$2010,'Ratio mapping'!Z$5,'Population ratios'!$C$7:$C$2010,'Ratio mapping'!$A176)/SUMIFS('Population ratios'!$F$7:$F$2010,'Population ratios'!$C$7:$C$2010,'Ratio mapping'!$A176)</f>
        <v>0</v>
      </c>
      <c r="AA176" s="69">
        <f>SUMIFS('Population ratios'!$F$7:$F$2010,'Population ratios'!$B$7:$B$2010,'Ratio mapping'!AA$5,'Population ratios'!$C$7:$C$2010,'Ratio mapping'!$A176)/SUMIFS('Population ratios'!$F$7:$F$2010,'Population ratios'!$C$7:$C$2010,'Ratio mapping'!$A176)</f>
        <v>0</v>
      </c>
      <c r="AB176" s="69">
        <f>SUMIFS('Population ratios'!$F$7:$F$2010,'Population ratios'!$B$7:$B$2010,'Ratio mapping'!AB$5,'Population ratios'!$C$7:$C$2010,'Ratio mapping'!$A176)/SUMIFS('Population ratios'!$F$7:$F$2010,'Population ratios'!$C$7:$C$2010,'Ratio mapping'!$A176)</f>
        <v>0</v>
      </c>
      <c r="AC176" s="69">
        <f>SUMIFS('Population ratios'!$F$7:$F$2010,'Population ratios'!$B$7:$B$2010,'Ratio mapping'!AC$5,'Population ratios'!$C$7:$C$2010,'Ratio mapping'!$A176)/SUMIFS('Population ratios'!$F$7:$F$2010,'Population ratios'!$C$7:$C$2010,'Ratio mapping'!$A176)</f>
        <v>0</v>
      </c>
      <c r="AD176" s="69">
        <f>SUMIFS('Population ratios'!$F$7:$F$2010,'Population ratios'!$B$7:$B$2010,'Ratio mapping'!AD$5,'Population ratios'!$C$7:$C$2010,'Ratio mapping'!$A176)/SUMIFS('Population ratios'!$F$7:$F$2010,'Population ratios'!$C$7:$C$2010,'Ratio mapping'!$A176)</f>
        <v>0</v>
      </c>
      <c r="AE176" s="69">
        <f>SUMIFS('Population ratios'!$F$7:$F$2010,'Population ratios'!$B$7:$B$2010,'Ratio mapping'!AE$5,'Population ratios'!$C$7:$C$2010,'Ratio mapping'!$A176)/SUMIFS('Population ratios'!$F$7:$F$2010,'Population ratios'!$C$7:$C$2010,'Ratio mapping'!$A176)</f>
        <v>0</v>
      </c>
    </row>
    <row r="177" spans="1:31" x14ac:dyDescent="0.25">
      <c r="A177" s="69" t="s">
        <v>2071</v>
      </c>
      <c r="B177" s="69">
        <f>SUMIFS('Population ratios'!$F$7:$F$2010,'Population ratios'!$B$7:$B$2010,'Ratio mapping'!B$5,'Population ratios'!$C$7:$C$2010,'Ratio mapping'!$A177)/SUMIFS('Population ratios'!$F$7:$F$2010,'Population ratios'!$C$7:$C$2010,'Ratio mapping'!$A177)</f>
        <v>0</v>
      </c>
      <c r="C177" s="69">
        <f>SUMIFS('Population ratios'!$F$7:$F$2010,'Population ratios'!$B$7:$B$2010,'Ratio mapping'!C$5,'Population ratios'!$C$7:$C$2010,'Ratio mapping'!$A177)/SUMIFS('Population ratios'!$F$7:$F$2010,'Population ratios'!$C$7:$C$2010,'Ratio mapping'!$A177)</f>
        <v>0</v>
      </c>
      <c r="D177" s="69">
        <f>SUMIFS('Population ratios'!$F$7:$F$2010,'Population ratios'!$B$7:$B$2010,'Ratio mapping'!D$5,'Population ratios'!$C$7:$C$2010,'Ratio mapping'!$A177)/SUMIFS('Population ratios'!$F$7:$F$2010,'Population ratios'!$C$7:$C$2010,'Ratio mapping'!$A177)</f>
        <v>0</v>
      </c>
      <c r="E177" s="69">
        <f>SUMIFS('Population ratios'!$F$7:$F$2010,'Population ratios'!$B$7:$B$2010,'Ratio mapping'!E$5,'Population ratios'!$C$7:$C$2010,'Ratio mapping'!$A177)/SUMIFS('Population ratios'!$F$7:$F$2010,'Population ratios'!$C$7:$C$2010,'Ratio mapping'!$A177)</f>
        <v>0</v>
      </c>
      <c r="F177" s="69">
        <f>SUMIFS('Population ratios'!$F$7:$F$2010,'Population ratios'!$B$7:$B$2010,'Ratio mapping'!F$5,'Population ratios'!$C$7:$C$2010,'Ratio mapping'!$A177)/SUMIFS('Population ratios'!$F$7:$F$2010,'Population ratios'!$C$7:$C$2010,'Ratio mapping'!$A177)</f>
        <v>0</v>
      </c>
      <c r="G177" s="69">
        <f>SUMIFS('Population ratios'!$F$7:$F$2010,'Population ratios'!$B$7:$B$2010,'Ratio mapping'!G$5,'Population ratios'!$C$7:$C$2010,'Ratio mapping'!$A177)/SUMIFS('Population ratios'!$F$7:$F$2010,'Population ratios'!$C$7:$C$2010,'Ratio mapping'!$A177)</f>
        <v>0</v>
      </c>
      <c r="H177" s="69">
        <f>SUMIFS('Population ratios'!$F$7:$F$2010,'Population ratios'!$B$7:$B$2010,'Ratio mapping'!H$5,'Population ratios'!$C$7:$C$2010,'Ratio mapping'!$A177)/SUMIFS('Population ratios'!$F$7:$F$2010,'Population ratios'!$C$7:$C$2010,'Ratio mapping'!$A177)</f>
        <v>0</v>
      </c>
      <c r="I177" s="69">
        <f>SUMIFS('Population ratios'!$F$7:$F$2010,'Population ratios'!$B$7:$B$2010,'Ratio mapping'!I$5,'Population ratios'!$C$7:$C$2010,'Ratio mapping'!$A177)/SUMIFS('Population ratios'!$F$7:$F$2010,'Population ratios'!$C$7:$C$2010,'Ratio mapping'!$A177)</f>
        <v>0</v>
      </c>
      <c r="J177" s="69">
        <f>SUMIFS('Population ratios'!$F$7:$F$2010,'Population ratios'!$B$7:$B$2010,'Ratio mapping'!J$5,'Population ratios'!$C$7:$C$2010,'Ratio mapping'!$A177)/SUMIFS('Population ratios'!$F$7:$F$2010,'Population ratios'!$C$7:$C$2010,'Ratio mapping'!$A177)</f>
        <v>0</v>
      </c>
      <c r="K177" s="69">
        <f>SUMIFS('Population ratios'!$F$7:$F$2010,'Population ratios'!$B$7:$B$2010,'Ratio mapping'!K$5,'Population ratios'!$C$7:$C$2010,'Ratio mapping'!$A177)/SUMIFS('Population ratios'!$F$7:$F$2010,'Population ratios'!$C$7:$C$2010,'Ratio mapping'!$A177)</f>
        <v>1</v>
      </c>
      <c r="L177" s="69">
        <f>SUMIFS('Population ratios'!$F$7:$F$2010,'Population ratios'!$B$7:$B$2010,'Ratio mapping'!L$5,'Population ratios'!$C$7:$C$2010,'Ratio mapping'!$A177)/SUMIFS('Population ratios'!$F$7:$F$2010,'Population ratios'!$C$7:$C$2010,'Ratio mapping'!$A177)</f>
        <v>0</v>
      </c>
      <c r="M177" s="69">
        <f>SUMIFS('Population ratios'!$F$7:$F$2010,'Population ratios'!$B$7:$B$2010,'Ratio mapping'!M$5,'Population ratios'!$C$7:$C$2010,'Ratio mapping'!$A177)/SUMIFS('Population ratios'!$F$7:$F$2010,'Population ratios'!$C$7:$C$2010,'Ratio mapping'!$A177)</f>
        <v>0</v>
      </c>
      <c r="N177" s="69">
        <f>SUMIFS('Population ratios'!$F$7:$F$2010,'Population ratios'!$B$7:$B$2010,'Ratio mapping'!N$5,'Population ratios'!$C$7:$C$2010,'Ratio mapping'!$A177)/SUMIFS('Population ratios'!$F$7:$F$2010,'Population ratios'!$C$7:$C$2010,'Ratio mapping'!$A177)</f>
        <v>0</v>
      </c>
      <c r="O177" s="69">
        <f>SUMIFS('Population ratios'!$F$7:$F$2010,'Population ratios'!$B$7:$B$2010,'Ratio mapping'!O$5,'Population ratios'!$C$7:$C$2010,'Ratio mapping'!$A177)/SUMIFS('Population ratios'!$F$7:$F$2010,'Population ratios'!$C$7:$C$2010,'Ratio mapping'!$A177)</f>
        <v>0</v>
      </c>
      <c r="P177" s="69">
        <f>SUMIFS('Population ratios'!$F$7:$F$2010,'Population ratios'!$B$7:$B$2010,'Ratio mapping'!P$5,'Population ratios'!$C$7:$C$2010,'Ratio mapping'!$A177)/SUMIFS('Population ratios'!$F$7:$F$2010,'Population ratios'!$C$7:$C$2010,'Ratio mapping'!$A177)</f>
        <v>0</v>
      </c>
      <c r="Q177" s="69">
        <f>SUMIFS('Population ratios'!$F$7:$F$2010,'Population ratios'!$B$7:$B$2010,'Ratio mapping'!Q$5,'Population ratios'!$C$7:$C$2010,'Ratio mapping'!$A177)/SUMIFS('Population ratios'!$F$7:$F$2010,'Population ratios'!$C$7:$C$2010,'Ratio mapping'!$A177)</f>
        <v>0</v>
      </c>
      <c r="R177" s="69">
        <f>SUMIFS('Population ratios'!$F$7:$F$2010,'Population ratios'!$B$7:$B$2010,'Ratio mapping'!R$5,'Population ratios'!$C$7:$C$2010,'Ratio mapping'!$A177)/SUMIFS('Population ratios'!$F$7:$F$2010,'Population ratios'!$C$7:$C$2010,'Ratio mapping'!$A177)</f>
        <v>0</v>
      </c>
      <c r="S177" s="69">
        <f>SUMIFS('Population ratios'!$F$7:$F$2010,'Population ratios'!$B$7:$B$2010,'Ratio mapping'!S$5,'Population ratios'!$C$7:$C$2010,'Ratio mapping'!$A177)/SUMIFS('Population ratios'!$F$7:$F$2010,'Population ratios'!$C$7:$C$2010,'Ratio mapping'!$A177)</f>
        <v>0</v>
      </c>
      <c r="T177" s="69">
        <f>SUMIFS('Population ratios'!$F$7:$F$2010,'Population ratios'!$B$7:$B$2010,'Ratio mapping'!T$5,'Population ratios'!$C$7:$C$2010,'Ratio mapping'!$A177)/SUMIFS('Population ratios'!$F$7:$F$2010,'Population ratios'!$C$7:$C$2010,'Ratio mapping'!$A177)</f>
        <v>0</v>
      </c>
      <c r="U177" s="69">
        <f>SUMIFS('Population ratios'!$F$7:$F$2010,'Population ratios'!$B$7:$B$2010,'Ratio mapping'!U$5,'Population ratios'!$C$7:$C$2010,'Ratio mapping'!$A177)/SUMIFS('Population ratios'!$F$7:$F$2010,'Population ratios'!$C$7:$C$2010,'Ratio mapping'!$A177)</f>
        <v>0</v>
      </c>
      <c r="V177" s="69">
        <f>SUMIFS('Population ratios'!$F$7:$F$2010,'Population ratios'!$B$7:$B$2010,'Ratio mapping'!V$5,'Population ratios'!$C$7:$C$2010,'Ratio mapping'!$A177)/SUMIFS('Population ratios'!$F$7:$F$2010,'Population ratios'!$C$7:$C$2010,'Ratio mapping'!$A177)</f>
        <v>0</v>
      </c>
      <c r="W177" s="69">
        <f>SUMIFS('Population ratios'!$F$7:$F$2010,'Population ratios'!$B$7:$B$2010,'Ratio mapping'!W$5,'Population ratios'!$C$7:$C$2010,'Ratio mapping'!$A177)/SUMIFS('Population ratios'!$F$7:$F$2010,'Population ratios'!$C$7:$C$2010,'Ratio mapping'!$A177)</f>
        <v>0</v>
      </c>
      <c r="X177" s="69">
        <f>SUMIFS('Population ratios'!$F$7:$F$2010,'Population ratios'!$B$7:$B$2010,'Ratio mapping'!X$5,'Population ratios'!$C$7:$C$2010,'Ratio mapping'!$A177)/SUMIFS('Population ratios'!$F$7:$F$2010,'Population ratios'!$C$7:$C$2010,'Ratio mapping'!$A177)</f>
        <v>0</v>
      </c>
      <c r="Y177" s="69">
        <f>SUMIFS('Population ratios'!$F$7:$F$2010,'Population ratios'!$B$7:$B$2010,'Ratio mapping'!Y$5,'Population ratios'!$C$7:$C$2010,'Ratio mapping'!$A177)/SUMIFS('Population ratios'!$F$7:$F$2010,'Population ratios'!$C$7:$C$2010,'Ratio mapping'!$A177)</f>
        <v>0</v>
      </c>
      <c r="Z177" s="69">
        <f>SUMIFS('Population ratios'!$F$7:$F$2010,'Population ratios'!$B$7:$B$2010,'Ratio mapping'!Z$5,'Population ratios'!$C$7:$C$2010,'Ratio mapping'!$A177)/SUMIFS('Population ratios'!$F$7:$F$2010,'Population ratios'!$C$7:$C$2010,'Ratio mapping'!$A177)</f>
        <v>0</v>
      </c>
      <c r="AA177" s="69">
        <f>SUMIFS('Population ratios'!$F$7:$F$2010,'Population ratios'!$B$7:$B$2010,'Ratio mapping'!AA$5,'Population ratios'!$C$7:$C$2010,'Ratio mapping'!$A177)/SUMIFS('Population ratios'!$F$7:$F$2010,'Population ratios'!$C$7:$C$2010,'Ratio mapping'!$A177)</f>
        <v>0</v>
      </c>
      <c r="AB177" s="69">
        <f>SUMIFS('Population ratios'!$F$7:$F$2010,'Population ratios'!$B$7:$B$2010,'Ratio mapping'!AB$5,'Population ratios'!$C$7:$C$2010,'Ratio mapping'!$A177)/SUMIFS('Population ratios'!$F$7:$F$2010,'Population ratios'!$C$7:$C$2010,'Ratio mapping'!$A177)</f>
        <v>0</v>
      </c>
      <c r="AC177" s="69">
        <f>SUMIFS('Population ratios'!$F$7:$F$2010,'Population ratios'!$B$7:$B$2010,'Ratio mapping'!AC$5,'Population ratios'!$C$7:$C$2010,'Ratio mapping'!$A177)/SUMIFS('Population ratios'!$F$7:$F$2010,'Population ratios'!$C$7:$C$2010,'Ratio mapping'!$A177)</f>
        <v>0</v>
      </c>
      <c r="AD177" s="69">
        <f>SUMIFS('Population ratios'!$F$7:$F$2010,'Population ratios'!$B$7:$B$2010,'Ratio mapping'!AD$5,'Population ratios'!$C$7:$C$2010,'Ratio mapping'!$A177)/SUMIFS('Population ratios'!$F$7:$F$2010,'Population ratios'!$C$7:$C$2010,'Ratio mapping'!$A177)</f>
        <v>0</v>
      </c>
      <c r="AE177" s="69">
        <f>SUMIFS('Population ratios'!$F$7:$F$2010,'Population ratios'!$B$7:$B$2010,'Ratio mapping'!AE$5,'Population ratios'!$C$7:$C$2010,'Ratio mapping'!$A177)/SUMIFS('Population ratios'!$F$7:$F$2010,'Population ratios'!$C$7:$C$2010,'Ratio mapping'!$A177)</f>
        <v>0</v>
      </c>
    </row>
    <row r="178" spans="1:31" x14ac:dyDescent="0.25">
      <c r="A178" s="69" t="s">
        <v>2062</v>
      </c>
      <c r="B178" s="69">
        <f>SUMIFS('Population ratios'!$F$7:$F$2010,'Population ratios'!$B$7:$B$2010,'Ratio mapping'!B$5,'Population ratios'!$C$7:$C$2010,'Ratio mapping'!$A178)/SUMIFS('Population ratios'!$F$7:$F$2010,'Population ratios'!$C$7:$C$2010,'Ratio mapping'!$A178)</f>
        <v>0</v>
      </c>
      <c r="C178" s="69">
        <f>SUMIFS('Population ratios'!$F$7:$F$2010,'Population ratios'!$B$7:$B$2010,'Ratio mapping'!C$5,'Population ratios'!$C$7:$C$2010,'Ratio mapping'!$A178)/SUMIFS('Population ratios'!$F$7:$F$2010,'Population ratios'!$C$7:$C$2010,'Ratio mapping'!$A178)</f>
        <v>0</v>
      </c>
      <c r="D178" s="69">
        <f>SUMIFS('Population ratios'!$F$7:$F$2010,'Population ratios'!$B$7:$B$2010,'Ratio mapping'!D$5,'Population ratios'!$C$7:$C$2010,'Ratio mapping'!$A178)/SUMIFS('Population ratios'!$F$7:$F$2010,'Population ratios'!$C$7:$C$2010,'Ratio mapping'!$A178)</f>
        <v>0</v>
      </c>
      <c r="E178" s="69">
        <f>SUMIFS('Population ratios'!$F$7:$F$2010,'Population ratios'!$B$7:$B$2010,'Ratio mapping'!E$5,'Population ratios'!$C$7:$C$2010,'Ratio mapping'!$A178)/SUMIFS('Population ratios'!$F$7:$F$2010,'Population ratios'!$C$7:$C$2010,'Ratio mapping'!$A178)</f>
        <v>0</v>
      </c>
      <c r="F178" s="69">
        <f>SUMIFS('Population ratios'!$F$7:$F$2010,'Population ratios'!$B$7:$B$2010,'Ratio mapping'!F$5,'Population ratios'!$C$7:$C$2010,'Ratio mapping'!$A178)/SUMIFS('Population ratios'!$F$7:$F$2010,'Population ratios'!$C$7:$C$2010,'Ratio mapping'!$A178)</f>
        <v>0</v>
      </c>
      <c r="G178" s="69">
        <f>SUMIFS('Population ratios'!$F$7:$F$2010,'Population ratios'!$B$7:$B$2010,'Ratio mapping'!G$5,'Population ratios'!$C$7:$C$2010,'Ratio mapping'!$A178)/SUMIFS('Population ratios'!$F$7:$F$2010,'Population ratios'!$C$7:$C$2010,'Ratio mapping'!$A178)</f>
        <v>0</v>
      </c>
      <c r="H178" s="69">
        <f>SUMIFS('Population ratios'!$F$7:$F$2010,'Population ratios'!$B$7:$B$2010,'Ratio mapping'!H$5,'Population ratios'!$C$7:$C$2010,'Ratio mapping'!$A178)/SUMIFS('Population ratios'!$F$7:$F$2010,'Population ratios'!$C$7:$C$2010,'Ratio mapping'!$A178)</f>
        <v>0</v>
      </c>
      <c r="I178" s="69">
        <f>SUMIFS('Population ratios'!$F$7:$F$2010,'Population ratios'!$B$7:$B$2010,'Ratio mapping'!I$5,'Population ratios'!$C$7:$C$2010,'Ratio mapping'!$A178)/SUMIFS('Population ratios'!$F$7:$F$2010,'Population ratios'!$C$7:$C$2010,'Ratio mapping'!$A178)</f>
        <v>0</v>
      </c>
      <c r="J178" s="69">
        <f>SUMIFS('Population ratios'!$F$7:$F$2010,'Population ratios'!$B$7:$B$2010,'Ratio mapping'!J$5,'Population ratios'!$C$7:$C$2010,'Ratio mapping'!$A178)/SUMIFS('Population ratios'!$F$7:$F$2010,'Population ratios'!$C$7:$C$2010,'Ratio mapping'!$A178)</f>
        <v>0</v>
      </c>
      <c r="K178" s="69">
        <f>SUMIFS('Population ratios'!$F$7:$F$2010,'Population ratios'!$B$7:$B$2010,'Ratio mapping'!K$5,'Population ratios'!$C$7:$C$2010,'Ratio mapping'!$A178)/SUMIFS('Population ratios'!$F$7:$F$2010,'Population ratios'!$C$7:$C$2010,'Ratio mapping'!$A178)</f>
        <v>0</v>
      </c>
      <c r="L178" s="69">
        <f>SUMIFS('Population ratios'!$F$7:$F$2010,'Population ratios'!$B$7:$B$2010,'Ratio mapping'!L$5,'Population ratios'!$C$7:$C$2010,'Ratio mapping'!$A178)/SUMIFS('Population ratios'!$F$7:$F$2010,'Population ratios'!$C$7:$C$2010,'Ratio mapping'!$A178)</f>
        <v>0</v>
      </c>
      <c r="M178" s="69">
        <f>SUMIFS('Population ratios'!$F$7:$F$2010,'Population ratios'!$B$7:$B$2010,'Ratio mapping'!M$5,'Population ratios'!$C$7:$C$2010,'Ratio mapping'!$A178)/SUMIFS('Population ratios'!$F$7:$F$2010,'Population ratios'!$C$7:$C$2010,'Ratio mapping'!$A178)</f>
        <v>0</v>
      </c>
      <c r="N178" s="69">
        <f>SUMIFS('Population ratios'!$F$7:$F$2010,'Population ratios'!$B$7:$B$2010,'Ratio mapping'!N$5,'Population ratios'!$C$7:$C$2010,'Ratio mapping'!$A178)/SUMIFS('Population ratios'!$F$7:$F$2010,'Population ratios'!$C$7:$C$2010,'Ratio mapping'!$A178)</f>
        <v>0</v>
      </c>
      <c r="O178" s="69">
        <f>SUMIFS('Population ratios'!$F$7:$F$2010,'Population ratios'!$B$7:$B$2010,'Ratio mapping'!O$5,'Population ratios'!$C$7:$C$2010,'Ratio mapping'!$A178)/SUMIFS('Population ratios'!$F$7:$F$2010,'Population ratios'!$C$7:$C$2010,'Ratio mapping'!$A178)</f>
        <v>0</v>
      </c>
      <c r="P178" s="69">
        <f>SUMIFS('Population ratios'!$F$7:$F$2010,'Population ratios'!$B$7:$B$2010,'Ratio mapping'!P$5,'Population ratios'!$C$7:$C$2010,'Ratio mapping'!$A178)/SUMIFS('Population ratios'!$F$7:$F$2010,'Population ratios'!$C$7:$C$2010,'Ratio mapping'!$A178)</f>
        <v>0</v>
      </c>
      <c r="Q178" s="69">
        <f>SUMIFS('Population ratios'!$F$7:$F$2010,'Population ratios'!$B$7:$B$2010,'Ratio mapping'!Q$5,'Population ratios'!$C$7:$C$2010,'Ratio mapping'!$A178)/SUMIFS('Population ratios'!$F$7:$F$2010,'Population ratios'!$C$7:$C$2010,'Ratio mapping'!$A178)</f>
        <v>0</v>
      </c>
      <c r="R178" s="69">
        <f>SUMIFS('Population ratios'!$F$7:$F$2010,'Population ratios'!$B$7:$B$2010,'Ratio mapping'!R$5,'Population ratios'!$C$7:$C$2010,'Ratio mapping'!$A178)/SUMIFS('Population ratios'!$F$7:$F$2010,'Population ratios'!$C$7:$C$2010,'Ratio mapping'!$A178)</f>
        <v>0</v>
      </c>
      <c r="S178" s="69">
        <f>SUMIFS('Population ratios'!$F$7:$F$2010,'Population ratios'!$B$7:$B$2010,'Ratio mapping'!S$5,'Population ratios'!$C$7:$C$2010,'Ratio mapping'!$A178)/SUMIFS('Population ratios'!$F$7:$F$2010,'Population ratios'!$C$7:$C$2010,'Ratio mapping'!$A178)</f>
        <v>0</v>
      </c>
      <c r="T178" s="69">
        <f>SUMIFS('Population ratios'!$F$7:$F$2010,'Population ratios'!$B$7:$B$2010,'Ratio mapping'!T$5,'Population ratios'!$C$7:$C$2010,'Ratio mapping'!$A178)/SUMIFS('Population ratios'!$F$7:$F$2010,'Population ratios'!$C$7:$C$2010,'Ratio mapping'!$A178)</f>
        <v>0</v>
      </c>
      <c r="U178" s="69">
        <f>SUMIFS('Population ratios'!$F$7:$F$2010,'Population ratios'!$B$7:$B$2010,'Ratio mapping'!U$5,'Population ratios'!$C$7:$C$2010,'Ratio mapping'!$A178)/SUMIFS('Population ratios'!$F$7:$F$2010,'Population ratios'!$C$7:$C$2010,'Ratio mapping'!$A178)</f>
        <v>0</v>
      </c>
      <c r="V178" s="69">
        <f>SUMIFS('Population ratios'!$F$7:$F$2010,'Population ratios'!$B$7:$B$2010,'Ratio mapping'!V$5,'Population ratios'!$C$7:$C$2010,'Ratio mapping'!$A178)/SUMIFS('Population ratios'!$F$7:$F$2010,'Population ratios'!$C$7:$C$2010,'Ratio mapping'!$A178)</f>
        <v>0.7133757961783439</v>
      </c>
      <c r="W178" s="69">
        <f>SUMIFS('Population ratios'!$F$7:$F$2010,'Population ratios'!$B$7:$B$2010,'Ratio mapping'!W$5,'Population ratios'!$C$7:$C$2010,'Ratio mapping'!$A178)/SUMIFS('Population ratios'!$F$7:$F$2010,'Population ratios'!$C$7:$C$2010,'Ratio mapping'!$A178)</f>
        <v>0</v>
      </c>
      <c r="X178" s="69">
        <f>SUMIFS('Population ratios'!$F$7:$F$2010,'Population ratios'!$B$7:$B$2010,'Ratio mapping'!X$5,'Population ratios'!$C$7:$C$2010,'Ratio mapping'!$A178)/SUMIFS('Population ratios'!$F$7:$F$2010,'Population ratios'!$C$7:$C$2010,'Ratio mapping'!$A178)</f>
        <v>0</v>
      </c>
      <c r="Y178" s="69">
        <f>SUMIFS('Population ratios'!$F$7:$F$2010,'Population ratios'!$B$7:$B$2010,'Ratio mapping'!Y$5,'Population ratios'!$C$7:$C$2010,'Ratio mapping'!$A178)/SUMIFS('Population ratios'!$F$7:$F$2010,'Population ratios'!$C$7:$C$2010,'Ratio mapping'!$A178)</f>
        <v>0</v>
      </c>
      <c r="Z178" s="69">
        <f>SUMIFS('Population ratios'!$F$7:$F$2010,'Population ratios'!$B$7:$B$2010,'Ratio mapping'!Z$5,'Population ratios'!$C$7:$C$2010,'Ratio mapping'!$A178)/SUMIFS('Population ratios'!$F$7:$F$2010,'Population ratios'!$C$7:$C$2010,'Ratio mapping'!$A178)</f>
        <v>0</v>
      </c>
      <c r="AA178" s="69">
        <f>SUMIFS('Population ratios'!$F$7:$F$2010,'Population ratios'!$B$7:$B$2010,'Ratio mapping'!AA$5,'Population ratios'!$C$7:$C$2010,'Ratio mapping'!$A178)/SUMIFS('Population ratios'!$F$7:$F$2010,'Population ratios'!$C$7:$C$2010,'Ratio mapping'!$A178)</f>
        <v>0.28662420382165604</v>
      </c>
      <c r="AB178" s="69">
        <f>SUMIFS('Population ratios'!$F$7:$F$2010,'Population ratios'!$B$7:$B$2010,'Ratio mapping'!AB$5,'Population ratios'!$C$7:$C$2010,'Ratio mapping'!$A178)/SUMIFS('Population ratios'!$F$7:$F$2010,'Population ratios'!$C$7:$C$2010,'Ratio mapping'!$A178)</f>
        <v>0</v>
      </c>
      <c r="AC178" s="69">
        <f>SUMIFS('Population ratios'!$F$7:$F$2010,'Population ratios'!$B$7:$B$2010,'Ratio mapping'!AC$5,'Population ratios'!$C$7:$C$2010,'Ratio mapping'!$A178)/SUMIFS('Population ratios'!$F$7:$F$2010,'Population ratios'!$C$7:$C$2010,'Ratio mapping'!$A178)</f>
        <v>0</v>
      </c>
      <c r="AD178" s="69">
        <f>SUMIFS('Population ratios'!$F$7:$F$2010,'Population ratios'!$B$7:$B$2010,'Ratio mapping'!AD$5,'Population ratios'!$C$7:$C$2010,'Ratio mapping'!$A178)/SUMIFS('Population ratios'!$F$7:$F$2010,'Population ratios'!$C$7:$C$2010,'Ratio mapping'!$A178)</f>
        <v>0</v>
      </c>
      <c r="AE178" s="69">
        <f>SUMIFS('Population ratios'!$F$7:$F$2010,'Population ratios'!$B$7:$B$2010,'Ratio mapping'!AE$5,'Population ratios'!$C$7:$C$2010,'Ratio mapping'!$A178)/SUMIFS('Population ratios'!$F$7:$F$2010,'Population ratios'!$C$7:$C$2010,'Ratio mapping'!$A178)</f>
        <v>0</v>
      </c>
    </row>
    <row r="179" spans="1:31" x14ac:dyDescent="0.25">
      <c r="A179" s="69" t="s">
        <v>2084</v>
      </c>
      <c r="B179" s="69">
        <f>SUMIFS('Population ratios'!$F$7:$F$2010,'Population ratios'!$B$7:$B$2010,'Ratio mapping'!B$5,'Population ratios'!$C$7:$C$2010,'Ratio mapping'!$A179)/SUMIFS('Population ratios'!$F$7:$F$2010,'Population ratios'!$C$7:$C$2010,'Ratio mapping'!$A179)</f>
        <v>0</v>
      </c>
      <c r="C179" s="69">
        <f>SUMIFS('Population ratios'!$F$7:$F$2010,'Population ratios'!$B$7:$B$2010,'Ratio mapping'!C$5,'Population ratios'!$C$7:$C$2010,'Ratio mapping'!$A179)/SUMIFS('Population ratios'!$F$7:$F$2010,'Population ratios'!$C$7:$C$2010,'Ratio mapping'!$A179)</f>
        <v>0</v>
      </c>
      <c r="D179" s="69">
        <f>SUMIFS('Population ratios'!$F$7:$F$2010,'Population ratios'!$B$7:$B$2010,'Ratio mapping'!D$5,'Population ratios'!$C$7:$C$2010,'Ratio mapping'!$A179)/SUMIFS('Population ratios'!$F$7:$F$2010,'Population ratios'!$C$7:$C$2010,'Ratio mapping'!$A179)</f>
        <v>0</v>
      </c>
      <c r="E179" s="69">
        <f>SUMIFS('Population ratios'!$F$7:$F$2010,'Population ratios'!$B$7:$B$2010,'Ratio mapping'!E$5,'Population ratios'!$C$7:$C$2010,'Ratio mapping'!$A179)/SUMIFS('Population ratios'!$F$7:$F$2010,'Population ratios'!$C$7:$C$2010,'Ratio mapping'!$A179)</f>
        <v>0</v>
      </c>
      <c r="F179" s="69">
        <f>SUMIFS('Population ratios'!$F$7:$F$2010,'Population ratios'!$B$7:$B$2010,'Ratio mapping'!F$5,'Population ratios'!$C$7:$C$2010,'Ratio mapping'!$A179)/SUMIFS('Population ratios'!$F$7:$F$2010,'Population ratios'!$C$7:$C$2010,'Ratio mapping'!$A179)</f>
        <v>0</v>
      </c>
      <c r="G179" s="69">
        <f>SUMIFS('Population ratios'!$F$7:$F$2010,'Population ratios'!$B$7:$B$2010,'Ratio mapping'!G$5,'Population ratios'!$C$7:$C$2010,'Ratio mapping'!$A179)/SUMIFS('Population ratios'!$F$7:$F$2010,'Population ratios'!$C$7:$C$2010,'Ratio mapping'!$A179)</f>
        <v>0</v>
      </c>
      <c r="H179" s="69">
        <f>SUMIFS('Population ratios'!$F$7:$F$2010,'Population ratios'!$B$7:$B$2010,'Ratio mapping'!H$5,'Population ratios'!$C$7:$C$2010,'Ratio mapping'!$A179)/SUMIFS('Population ratios'!$F$7:$F$2010,'Population ratios'!$C$7:$C$2010,'Ratio mapping'!$A179)</f>
        <v>0</v>
      </c>
      <c r="I179" s="69">
        <f>SUMIFS('Population ratios'!$F$7:$F$2010,'Population ratios'!$B$7:$B$2010,'Ratio mapping'!I$5,'Population ratios'!$C$7:$C$2010,'Ratio mapping'!$A179)/SUMIFS('Population ratios'!$F$7:$F$2010,'Population ratios'!$C$7:$C$2010,'Ratio mapping'!$A179)</f>
        <v>0</v>
      </c>
      <c r="J179" s="69">
        <f>SUMIFS('Population ratios'!$F$7:$F$2010,'Population ratios'!$B$7:$B$2010,'Ratio mapping'!J$5,'Population ratios'!$C$7:$C$2010,'Ratio mapping'!$A179)/SUMIFS('Population ratios'!$F$7:$F$2010,'Population ratios'!$C$7:$C$2010,'Ratio mapping'!$A179)</f>
        <v>0</v>
      </c>
      <c r="K179" s="69">
        <f>SUMIFS('Population ratios'!$F$7:$F$2010,'Population ratios'!$B$7:$B$2010,'Ratio mapping'!K$5,'Population ratios'!$C$7:$C$2010,'Ratio mapping'!$A179)/SUMIFS('Population ratios'!$F$7:$F$2010,'Population ratios'!$C$7:$C$2010,'Ratio mapping'!$A179)</f>
        <v>0</v>
      </c>
      <c r="L179" s="69">
        <f>SUMIFS('Population ratios'!$F$7:$F$2010,'Population ratios'!$B$7:$B$2010,'Ratio mapping'!L$5,'Population ratios'!$C$7:$C$2010,'Ratio mapping'!$A179)/SUMIFS('Population ratios'!$F$7:$F$2010,'Population ratios'!$C$7:$C$2010,'Ratio mapping'!$A179)</f>
        <v>0</v>
      </c>
      <c r="M179" s="69">
        <f>SUMIFS('Population ratios'!$F$7:$F$2010,'Population ratios'!$B$7:$B$2010,'Ratio mapping'!M$5,'Population ratios'!$C$7:$C$2010,'Ratio mapping'!$A179)/SUMIFS('Population ratios'!$F$7:$F$2010,'Population ratios'!$C$7:$C$2010,'Ratio mapping'!$A179)</f>
        <v>0</v>
      </c>
      <c r="N179" s="69">
        <f>SUMIFS('Population ratios'!$F$7:$F$2010,'Population ratios'!$B$7:$B$2010,'Ratio mapping'!N$5,'Population ratios'!$C$7:$C$2010,'Ratio mapping'!$A179)/SUMIFS('Population ratios'!$F$7:$F$2010,'Population ratios'!$C$7:$C$2010,'Ratio mapping'!$A179)</f>
        <v>0</v>
      </c>
      <c r="O179" s="69">
        <f>SUMIFS('Population ratios'!$F$7:$F$2010,'Population ratios'!$B$7:$B$2010,'Ratio mapping'!O$5,'Population ratios'!$C$7:$C$2010,'Ratio mapping'!$A179)/SUMIFS('Population ratios'!$F$7:$F$2010,'Population ratios'!$C$7:$C$2010,'Ratio mapping'!$A179)</f>
        <v>0</v>
      </c>
      <c r="P179" s="69">
        <f>SUMIFS('Population ratios'!$F$7:$F$2010,'Population ratios'!$B$7:$B$2010,'Ratio mapping'!P$5,'Population ratios'!$C$7:$C$2010,'Ratio mapping'!$A179)/SUMIFS('Population ratios'!$F$7:$F$2010,'Population ratios'!$C$7:$C$2010,'Ratio mapping'!$A179)</f>
        <v>0</v>
      </c>
      <c r="Q179" s="69">
        <f>SUMIFS('Population ratios'!$F$7:$F$2010,'Population ratios'!$B$7:$B$2010,'Ratio mapping'!Q$5,'Population ratios'!$C$7:$C$2010,'Ratio mapping'!$A179)/SUMIFS('Population ratios'!$F$7:$F$2010,'Population ratios'!$C$7:$C$2010,'Ratio mapping'!$A179)</f>
        <v>0</v>
      </c>
      <c r="R179" s="69">
        <f>SUMIFS('Population ratios'!$F$7:$F$2010,'Population ratios'!$B$7:$B$2010,'Ratio mapping'!R$5,'Population ratios'!$C$7:$C$2010,'Ratio mapping'!$A179)/SUMIFS('Population ratios'!$F$7:$F$2010,'Population ratios'!$C$7:$C$2010,'Ratio mapping'!$A179)</f>
        <v>0</v>
      </c>
      <c r="S179" s="69">
        <f>SUMIFS('Population ratios'!$F$7:$F$2010,'Population ratios'!$B$7:$B$2010,'Ratio mapping'!S$5,'Population ratios'!$C$7:$C$2010,'Ratio mapping'!$A179)/SUMIFS('Population ratios'!$F$7:$F$2010,'Population ratios'!$C$7:$C$2010,'Ratio mapping'!$A179)</f>
        <v>0</v>
      </c>
      <c r="T179" s="69">
        <f>SUMIFS('Population ratios'!$F$7:$F$2010,'Population ratios'!$B$7:$B$2010,'Ratio mapping'!T$5,'Population ratios'!$C$7:$C$2010,'Ratio mapping'!$A179)/SUMIFS('Population ratios'!$F$7:$F$2010,'Population ratios'!$C$7:$C$2010,'Ratio mapping'!$A179)</f>
        <v>1</v>
      </c>
      <c r="U179" s="69">
        <f>SUMIFS('Population ratios'!$F$7:$F$2010,'Population ratios'!$B$7:$B$2010,'Ratio mapping'!U$5,'Population ratios'!$C$7:$C$2010,'Ratio mapping'!$A179)/SUMIFS('Population ratios'!$F$7:$F$2010,'Population ratios'!$C$7:$C$2010,'Ratio mapping'!$A179)</f>
        <v>0</v>
      </c>
      <c r="V179" s="69">
        <f>SUMIFS('Population ratios'!$F$7:$F$2010,'Population ratios'!$B$7:$B$2010,'Ratio mapping'!V$5,'Population ratios'!$C$7:$C$2010,'Ratio mapping'!$A179)/SUMIFS('Population ratios'!$F$7:$F$2010,'Population ratios'!$C$7:$C$2010,'Ratio mapping'!$A179)</f>
        <v>0</v>
      </c>
      <c r="W179" s="69">
        <f>SUMIFS('Population ratios'!$F$7:$F$2010,'Population ratios'!$B$7:$B$2010,'Ratio mapping'!W$5,'Population ratios'!$C$7:$C$2010,'Ratio mapping'!$A179)/SUMIFS('Population ratios'!$F$7:$F$2010,'Population ratios'!$C$7:$C$2010,'Ratio mapping'!$A179)</f>
        <v>0</v>
      </c>
      <c r="X179" s="69">
        <f>SUMIFS('Population ratios'!$F$7:$F$2010,'Population ratios'!$B$7:$B$2010,'Ratio mapping'!X$5,'Population ratios'!$C$7:$C$2010,'Ratio mapping'!$A179)/SUMIFS('Population ratios'!$F$7:$F$2010,'Population ratios'!$C$7:$C$2010,'Ratio mapping'!$A179)</f>
        <v>0</v>
      </c>
      <c r="Y179" s="69">
        <f>SUMIFS('Population ratios'!$F$7:$F$2010,'Population ratios'!$B$7:$B$2010,'Ratio mapping'!Y$5,'Population ratios'!$C$7:$C$2010,'Ratio mapping'!$A179)/SUMIFS('Population ratios'!$F$7:$F$2010,'Population ratios'!$C$7:$C$2010,'Ratio mapping'!$A179)</f>
        <v>0</v>
      </c>
      <c r="Z179" s="69">
        <f>SUMIFS('Population ratios'!$F$7:$F$2010,'Population ratios'!$B$7:$B$2010,'Ratio mapping'!Z$5,'Population ratios'!$C$7:$C$2010,'Ratio mapping'!$A179)/SUMIFS('Population ratios'!$F$7:$F$2010,'Population ratios'!$C$7:$C$2010,'Ratio mapping'!$A179)</f>
        <v>0</v>
      </c>
      <c r="AA179" s="69">
        <f>SUMIFS('Population ratios'!$F$7:$F$2010,'Population ratios'!$B$7:$B$2010,'Ratio mapping'!AA$5,'Population ratios'!$C$7:$C$2010,'Ratio mapping'!$A179)/SUMIFS('Population ratios'!$F$7:$F$2010,'Population ratios'!$C$7:$C$2010,'Ratio mapping'!$A179)</f>
        <v>0</v>
      </c>
      <c r="AB179" s="69">
        <f>SUMIFS('Population ratios'!$F$7:$F$2010,'Population ratios'!$B$7:$B$2010,'Ratio mapping'!AB$5,'Population ratios'!$C$7:$C$2010,'Ratio mapping'!$A179)/SUMIFS('Population ratios'!$F$7:$F$2010,'Population ratios'!$C$7:$C$2010,'Ratio mapping'!$A179)</f>
        <v>0</v>
      </c>
      <c r="AC179" s="69">
        <f>SUMIFS('Population ratios'!$F$7:$F$2010,'Population ratios'!$B$7:$B$2010,'Ratio mapping'!AC$5,'Population ratios'!$C$7:$C$2010,'Ratio mapping'!$A179)/SUMIFS('Population ratios'!$F$7:$F$2010,'Population ratios'!$C$7:$C$2010,'Ratio mapping'!$A179)</f>
        <v>0</v>
      </c>
      <c r="AD179" s="69">
        <f>SUMIFS('Population ratios'!$F$7:$F$2010,'Population ratios'!$B$7:$B$2010,'Ratio mapping'!AD$5,'Population ratios'!$C$7:$C$2010,'Ratio mapping'!$A179)/SUMIFS('Population ratios'!$F$7:$F$2010,'Population ratios'!$C$7:$C$2010,'Ratio mapping'!$A179)</f>
        <v>0</v>
      </c>
      <c r="AE179" s="69">
        <f>SUMIFS('Population ratios'!$F$7:$F$2010,'Population ratios'!$B$7:$B$2010,'Ratio mapping'!AE$5,'Population ratios'!$C$7:$C$2010,'Ratio mapping'!$A179)/SUMIFS('Population ratios'!$F$7:$F$2010,'Population ratios'!$C$7:$C$2010,'Ratio mapping'!$A179)</f>
        <v>0</v>
      </c>
    </row>
    <row r="180" spans="1:31" x14ac:dyDescent="0.25">
      <c r="A180" s="69" t="s">
        <v>2088</v>
      </c>
      <c r="B180" s="69">
        <f>SUMIFS('Population ratios'!$F$7:$F$2010,'Population ratios'!$B$7:$B$2010,'Ratio mapping'!B$5,'Population ratios'!$C$7:$C$2010,'Ratio mapping'!$A180)/SUMIFS('Population ratios'!$F$7:$F$2010,'Population ratios'!$C$7:$C$2010,'Ratio mapping'!$A180)</f>
        <v>0</v>
      </c>
      <c r="C180" s="69">
        <f>SUMIFS('Population ratios'!$F$7:$F$2010,'Population ratios'!$B$7:$B$2010,'Ratio mapping'!C$5,'Population ratios'!$C$7:$C$2010,'Ratio mapping'!$A180)/SUMIFS('Population ratios'!$F$7:$F$2010,'Population ratios'!$C$7:$C$2010,'Ratio mapping'!$A180)</f>
        <v>0</v>
      </c>
      <c r="D180" s="69">
        <f>SUMIFS('Population ratios'!$F$7:$F$2010,'Population ratios'!$B$7:$B$2010,'Ratio mapping'!D$5,'Population ratios'!$C$7:$C$2010,'Ratio mapping'!$A180)/SUMIFS('Population ratios'!$F$7:$F$2010,'Population ratios'!$C$7:$C$2010,'Ratio mapping'!$A180)</f>
        <v>0</v>
      </c>
      <c r="E180" s="69">
        <f>SUMIFS('Population ratios'!$F$7:$F$2010,'Population ratios'!$B$7:$B$2010,'Ratio mapping'!E$5,'Population ratios'!$C$7:$C$2010,'Ratio mapping'!$A180)/SUMIFS('Population ratios'!$F$7:$F$2010,'Population ratios'!$C$7:$C$2010,'Ratio mapping'!$A180)</f>
        <v>0</v>
      </c>
      <c r="F180" s="69">
        <f>SUMIFS('Population ratios'!$F$7:$F$2010,'Population ratios'!$B$7:$B$2010,'Ratio mapping'!F$5,'Population ratios'!$C$7:$C$2010,'Ratio mapping'!$A180)/SUMIFS('Population ratios'!$F$7:$F$2010,'Population ratios'!$C$7:$C$2010,'Ratio mapping'!$A180)</f>
        <v>0</v>
      </c>
      <c r="G180" s="69">
        <f>SUMIFS('Population ratios'!$F$7:$F$2010,'Population ratios'!$B$7:$B$2010,'Ratio mapping'!G$5,'Population ratios'!$C$7:$C$2010,'Ratio mapping'!$A180)/SUMIFS('Population ratios'!$F$7:$F$2010,'Population ratios'!$C$7:$C$2010,'Ratio mapping'!$A180)</f>
        <v>0</v>
      </c>
      <c r="H180" s="69">
        <f>SUMIFS('Population ratios'!$F$7:$F$2010,'Population ratios'!$B$7:$B$2010,'Ratio mapping'!H$5,'Population ratios'!$C$7:$C$2010,'Ratio mapping'!$A180)/SUMIFS('Population ratios'!$F$7:$F$2010,'Population ratios'!$C$7:$C$2010,'Ratio mapping'!$A180)</f>
        <v>0</v>
      </c>
      <c r="I180" s="69">
        <f>SUMIFS('Population ratios'!$F$7:$F$2010,'Population ratios'!$B$7:$B$2010,'Ratio mapping'!I$5,'Population ratios'!$C$7:$C$2010,'Ratio mapping'!$A180)/SUMIFS('Population ratios'!$F$7:$F$2010,'Population ratios'!$C$7:$C$2010,'Ratio mapping'!$A180)</f>
        <v>0</v>
      </c>
      <c r="J180" s="69">
        <f>SUMIFS('Population ratios'!$F$7:$F$2010,'Population ratios'!$B$7:$B$2010,'Ratio mapping'!J$5,'Population ratios'!$C$7:$C$2010,'Ratio mapping'!$A180)/SUMIFS('Population ratios'!$F$7:$F$2010,'Population ratios'!$C$7:$C$2010,'Ratio mapping'!$A180)</f>
        <v>0</v>
      </c>
      <c r="K180" s="69">
        <f>SUMIFS('Population ratios'!$F$7:$F$2010,'Population ratios'!$B$7:$B$2010,'Ratio mapping'!K$5,'Population ratios'!$C$7:$C$2010,'Ratio mapping'!$A180)/SUMIFS('Population ratios'!$F$7:$F$2010,'Population ratios'!$C$7:$C$2010,'Ratio mapping'!$A180)</f>
        <v>0</v>
      </c>
      <c r="L180" s="69">
        <f>SUMIFS('Population ratios'!$F$7:$F$2010,'Population ratios'!$B$7:$B$2010,'Ratio mapping'!L$5,'Population ratios'!$C$7:$C$2010,'Ratio mapping'!$A180)/SUMIFS('Population ratios'!$F$7:$F$2010,'Population ratios'!$C$7:$C$2010,'Ratio mapping'!$A180)</f>
        <v>0</v>
      </c>
      <c r="M180" s="69">
        <f>SUMIFS('Population ratios'!$F$7:$F$2010,'Population ratios'!$B$7:$B$2010,'Ratio mapping'!M$5,'Population ratios'!$C$7:$C$2010,'Ratio mapping'!$A180)/SUMIFS('Population ratios'!$F$7:$F$2010,'Population ratios'!$C$7:$C$2010,'Ratio mapping'!$A180)</f>
        <v>0</v>
      </c>
      <c r="N180" s="69">
        <f>SUMIFS('Population ratios'!$F$7:$F$2010,'Population ratios'!$B$7:$B$2010,'Ratio mapping'!N$5,'Population ratios'!$C$7:$C$2010,'Ratio mapping'!$A180)/SUMIFS('Population ratios'!$F$7:$F$2010,'Population ratios'!$C$7:$C$2010,'Ratio mapping'!$A180)</f>
        <v>0</v>
      </c>
      <c r="O180" s="69">
        <f>SUMIFS('Population ratios'!$F$7:$F$2010,'Population ratios'!$B$7:$B$2010,'Ratio mapping'!O$5,'Population ratios'!$C$7:$C$2010,'Ratio mapping'!$A180)/SUMIFS('Population ratios'!$F$7:$F$2010,'Population ratios'!$C$7:$C$2010,'Ratio mapping'!$A180)</f>
        <v>0</v>
      </c>
      <c r="P180" s="69">
        <f>SUMIFS('Population ratios'!$F$7:$F$2010,'Population ratios'!$B$7:$B$2010,'Ratio mapping'!P$5,'Population ratios'!$C$7:$C$2010,'Ratio mapping'!$A180)/SUMIFS('Population ratios'!$F$7:$F$2010,'Population ratios'!$C$7:$C$2010,'Ratio mapping'!$A180)</f>
        <v>0</v>
      </c>
      <c r="Q180" s="69">
        <f>SUMIFS('Population ratios'!$F$7:$F$2010,'Population ratios'!$B$7:$B$2010,'Ratio mapping'!Q$5,'Population ratios'!$C$7:$C$2010,'Ratio mapping'!$A180)/SUMIFS('Population ratios'!$F$7:$F$2010,'Population ratios'!$C$7:$C$2010,'Ratio mapping'!$A180)</f>
        <v>0</v>
      </c>
      <c r="R180" s="69">
        <f>SUMIFS('Population ratios'!$F$7:$F$2010,'Population ratios'!$B$7:$B$2010,'Ratio mapping'!R$5,'Population ratios'!$C$7:$C$2010,'Ratio mapping'!$A180)/SUMIFS('Population ratios'!$F$7:$F$2010,'Population ratios'!$C$7:$C$2010,'Ratio mapping'!$A180)</f>
        <v>0</v>
      </c>
      <c r="S180" s="69">
        <f>SUMIFS('Population ratios'!$F$7:$F$2010,'Population ratios'!$B$7:$B$2010,'Ratio mapping'!S$5,'Population ratios'!$C$7:$C$2010,'Ratio mapping'!$A180)/SUMIFS('Population ratios'!$F$7:$F$2010,'Population ratios'!$C$7:$C$2010,'Ratio mapping'!$A180)</f>
        <v>0</v>
      </c>
      <c r="T180" s="69">
        <f>SUMIFS('Population ratios'!$F$7:$F$2010,'Population ratios'!$B$7:$B$2010,'Ratio mapping'!T$5,'Population ratios'!$C$7:$C$2010,'Ratio mapping'!$A180)/SUMIFS('Population ratios'!$F$7:$F$2010,'Population ratios'!$C$7:$C$2010,'Ratio mapping'!$A180)</f>
        <v>0</v>
      </c>
      <c r="U180" s="69">
        <f>SUMIFS('Population ratios'!$F$7:$F$2010,'Population ratios'!$B$7:$B$2010,'Ratio mapping'!U$5,'Population ratios'!$C$7:$C$2010,'Ratio mapping'!$A180)/SUMIFS('Population ratios'!$F$7:$F$2010,'Population ratios'!$C$7:$C$2010,'Ratio mapping'!$A180)</f>
        <v>0</v>
      </c>
      <c r="V180" s="69">
        <f>SUMIFS('Population ratios'!$F$7:$F$2010,'Population ratios'!$B$7:$B$2010,'Ratio mapping'!V$5,'Population ratios'!$C$7:$C$2010,'Ratio mapping'!$A180)/SUMIFS('Population ratios'!$F$7:$F$2010,'Population ratios'!$C$7:$C$2010,'Ratio mapping'!$A180)</f>
        <v>0</v>
      </c>
      <c r="W180" s="69">
        <f>SUMIFS('Population ratios'!$F$7:$F$2010,'Population ratios'!$B$7:$B$2010,'Ratio mapping'!W$5,'Population ratios'!$C$7:$C$2010,'Ratio mapping'!$A180)/SUMIFS('Population ratios'!$F$7:$F$2010,'Population ratios'!$C$7:$C$2010,'Ratio mapping'!$A180)</f>
        <v>0</v>
      </c>
      <c r="X180" s="69">
        <f>SUMIFS('Population ratios'!$F$7:$F$2010,'Population ratios'!$B$7:$B$2010,'Ratio mapping'!X$5,'Population ratios'!$C$7:$C$2010,'Ratio mapping'!$A180)/SUMIFS('Population ratios'!$F$7:$F$2010,'Population ratios'!$C$7:$C$2010,'Ratio mapping'!$A180)</f>
        <v>0</v>
      </c>
      <c r="Y180" s="69">
        <f>SUMIFS('Population ratios'!$F$7:$F$2010,'Population ratios'!$B$7:$B$2010,'Ratio mapping'!Y$5,'Population ratios'!$C$7:$C$2010,'Ratio mapping'!$A180)/SUMIFS('Population ratios'!$F$7:$F$2010,'Population ratios'!$C$7:$C$2010,'Ratio mapping'!$A180)</f>
        <v>0</v>
      </c>
      <c r="Z180" s="69">
        <f>SUMIFS('Population ratios'!$F$7:$F$2010,'Population ratios'!$B$7:$B$2010,'Ratio mapping'!Z$5,'Population ratios'!$C$7:$C$2010,'Ratio mapping'!$A180)/SUMIFS('Population ratios'!$F$7:$F$2010,'Population ratios'!$C$7:$C$2010,'Ratio mapping'!$A180)</f>
        <v>0</v>
      </c>
      <c r="AA180" s="69">
        <f>SUMIFS('Population ratios'!$F$7:$F$2010,'Population ratios'!$B$7:$B$2010,'Ratio mapping'!AA$5,'Population ratios'!$C$7:$C$2010,'Ratio mapping'!$A180)/SUMIFS('Population ratios'!$F$7:$F$2010,'Population ratios'!$C$7:$C$2010,'Ratio mapping'!$A180)</f>
        <v>0</v>
      </c>
      <c r="AB180" s="69">
        <f>SUMIFS('Population ratios'!$F$7:$F$2010,'Population ratios'!$B$7:$B$2010,'Ratio mapping'!AB$5,'Population ratios'!$C$7:$C$2010,'Ratio mapping'!$A180)/SUMIFS('Population ratios'!$F$7:$F$2010,'Population ratios'!$C$7:$C$2010,'Ratio mapping'!$A180)</f>
        <v>0</v>
      </c>
      <c r="AC180" s="69">
        <f>SUMIFS('Population ratios'!$F$7:$F$2010,'Population ratios'!$B$7:$B$2010,'Ratio mapping'!AC$5,'Population ratios'!$C$7:$C$2010,'Ratio mapping'!$A180)/SUMIFS('Population ratios'!$F$7:$F$2010,'Population ratios'!$C$7:$C$2010,'Ratio mapping'!$A180)</f>
        <v>1</v>
      </c>
      <c r="AD180" s="69">
        <f>SUMIFS('Population ratios'!$F$7:$F$2010,'Population ratios'!$B$7:$B$2010,'Ratio mapping'!AD$5,'Population ratios'!$C$7:$C$2010,'Ratio mapping'!$A180)/SUMIFS('Population ratios'!$F$7:$F$2010,'Population ratios'!$C$7:$C$2010,'Ratio mapping'!$A180)</f>
        <v>0</v>
      </c>
      <c r="AE180" s="69">
        <f>SUMIFS('Population ratios'!$F$7:$F$2010,'Population ratios'!$B$7:$B$2010,'Ratio mapping'!AE$5,'Population ratios'!$C$7:$C$2010,'Ratio mapping'!$A180)/SUMIFS('Population ratios'!$F$7:$F$2010,'Population ratios'!$C$7:$C$2010,'Ratio mapping'!$A180)</f>
        <v>0</v>
      </c>
    </row>
    <row r="181" spans="1:31" x14ac:dyDescent="0.25">
      <c r="A181" s="69" t="s">
        <v>2113</v>
      </c>
      <c r="B181" s="69">
        <f>SUMIFS('Population ratios'!$F$7:$F$2010,'Population ratios'!$B$7:$B$2010,'Ratio mapping'!B$5,'Population ratios'!$C$7:$C$2010,'Ratio mapping'!$A181)/SUMIFS('Population ratios'!$F$7:$F$2010,'Population ratios'!$C$7:$C$2010,'Ratio mapping'!$A181)</f>
        <v>0</v>
      </c>
      <c r="C181" s="69">
        <f>SUMIFS('Population ratios'!$F$7:$F$2010,'Population ratios'!$B$7:$B$2010,'Ratio mapping'!C$5,'Population ratios'!$C$7:$C$2010,'Ratio mapping'!$A181)/SUMIFS('Population ratios'!$F$7:$F$2010,'Population ratios'!$C$7:$C$2010,'Ratio mapping'!$A181)</f>
        <v>0.90636153684652532</v>
      </c>
      <c r="D181" s="69">
        <f>SUMIFS('Population ratios'!$F$7:$F$2010,'Population ratios'!$B$7:$B$2010,'Ratio mapping'!D$5,'Population ratios'!$C$7:$C$2010,'Ratio mapping'!$A181)/SUMIFS('Population ratios'!$F$7:$F$2010,'Population ratios'!$C$7:$C$2010,'Ratio mapping'!$A181)</f>
        <v>0</v>
      </c>
      <c r="E181" s="69">
        <f>SUMIFS('Population ratios'!$F$7:$F$2010,'Population ratios'!$B$7:$B$2010,'Ratio mapping'!E$5,'Population ratios'!$C$7:$C$2010,'Ratio mapping'!$A181)/SUMIFS('Population ratios'!$F$7:$F$2010,'Population ratios'!$C$7:$C$2010,'Ratio mapping'!$A181)</f>
        <v>0</v>
      </c>
      <c r="F181" s="69">
        <f>SUMIFS('Population ratios'!$F$7:$F$2010,'Population ratios'!$B$7:$B$2010,'Ratio mapping'!F$5,'Population ratios'!$C$7:$C$2010,'Ratio mapping'!$A181)/SUMIFS('Population ratios'!$F$7:$F$2010,'Population ratios'!$C$7:$C$2010,'Ratio mapping'!$A181)</f>
        <v>0</v>
      </c>
      <c r="G181" s="69">
        <f>SUMIFS('Population ratios'!$F$7:$F$2010,'Population ratios'!$B$7:$B$2010,'Ratio mapping'!G$5,'Population ratios'!$C$7:$C$2010,'Ratio mapping'!$A181)/SUMIFS('Population ratios'!$F$7:$F$2010,'Population ratios'!$C$7:$C$2010,'Ratio mapping'!$A181)</f>
        <v>0</v>
      </c>
      <c r="H181" s="69">
        <f>SUMIFS('Population ratios'!$F$7:$F$2010,'Population ratios'!$B$7:$B$2010,'Ratio mapping'!H$5,'Population ratios'!$C$7:$C$2010,'Ratio mapping'!$A181)/SUMIFS('Population ratios'!$F$7:$F$2010,'Population ratios'!$C$7:$C$2010,'Ratio mapping'!$A181)</f>
        <v>0</v>
      </c>
      <c r="I181" s="69">
        <f>SUMIFS('Population ratios'!$F$7:$F$2010,'Population ratios'!$B$7:$B$2010,'Ratio mapping'!I$5,'Population ratios'!$C$7:$C$2010,'Ratio mapping'!$A181)/SUMIFS('Population ratios'!$F$7:$F$2010,'Population ratios'!$C$7:$C$2010,'Ratio mapping'!$A181)</f>
        <v>0</v>
      </c>
      <c r="J181" s="69">
        <f>SUMIFS('Population ratios'!$F$7:$F$2010,'Population ratios'!$B$7:$B$2010,'Ratio mapping'!J$5,'Population ratios'!$C$7:$C$2010,'Ratio mapping'!$A181)/SUMIFS('Population ratios'!$F$7:$F$2010,'Population ratios'!$C$7:$C$2010,'Ratio mapping'!$A181)</f>
        <v>0</v>
      </c>
      <c r="K181" s="69">
        <f>SUMIFS('Population ratios'!$F$7:$F$2010,'Population ratios'!$B$7:$B$2010,'Ratio mapping'!K$5,'Population ratios'!$C$7:$C$2010,'Ratio mapping'!$A181)/SUMIFS('Population ratios'!$F$7:$F$2010,'Population ratios'!$C$7:$C$2010,'Ratio mapping'!$A181)</f>
        <v>0</v>
      </c>
      <c r="L181" s="69">
        <f>SUMIFS('Population ratios'!$F$7:$F$2010,'Population ratios'!$B$7:$B$2010,'Ratio mapping'!L$5,'Population ratios'!$C$7:$C$2010,'Ratio mapping'!$A181)/SUMIFS('Population ratios'!$F$7:$F$2010,'Population ratios'!$C$7:$C$2010,'Ratio mapping'!$A181)</f>
        <v>0</v>
      </c>
      <c r="M181" s="69">
        <f>SUMIFS('Population ratios'!$F$7:$F$2010,'Population ratios'!$B$7:$B$2010,'Ratio mapping'!M$5,'Population ratios'!$C$7:$C$2010,'Ratio mapping'!$A181)/SUMIFS('Population ratios'!$F$7:$F$2010,'Population ratios'!$C$7:$C$2010,'Ratio mapping'!$A181)</f>
        <v>0</v>
      </c>
      <c r="N181" s="69">
        <f>SUMIFS('Population ratios'!$F$7:$F$2010,'Population ratios'!$B$7:$B$2010,'Ratio mapping'!N$5,'Population ratios'!$C$7:$C$2010,'Ratio mapping'!$A181)/SUMIFS('Population ratios'!$F$7:$F$2010,'Population ratios'!$C$7:$C$2010,'Ratio mapping'!$A181)</f>
        <v>0</v>
      </c>
      <c r="O181" s="69">
        <f>SUMIFS('Population ratios'!$F$7:$F$2010,'Population ratios'!$B$7:$B$2010,'Ratio mapping'!O$5,'Population ratios'!$C$7:$C$2010,'Ratio mapping'!$A181)/SUMIFS('Population ratios'!$F$7:$F$2010,'Population ratios'!$C$7:$C$2010,'Ratio mapping'!$A181)</f>
        <v>0</v>
      </c>
      <c r="P181" s="69">
        <f>SUMIFS('Population ratios'!$F$7:$F$2010,'Population ratios'!$B$7:$B$2010,'Ratio mapping'!P$5,'Population ratios'!$C$7:$C$2010,'Ratio mapping'!$A181)/SUMIFS('Population ratios'!$F$7:$F$2010,'Population ratios'!$C$7:$C$2010,'Ratio mapping'!$A181)</f>
        <v>0</v>
      </c>
      <c r="Q181" s="69">
        <f>SUMIFS('Population ratios'!$F$7:$F$2010,'Population ratios'!$B$7:$B$2010,'Ratio mapping'!Q$5,'Population ratios'!$C$7:$C$2010,'Ratio mapping'!$A181)/SUMIFS('Population ratios'!$F$7:$F$2010,'Population ratios'!$C$7:$C$2010,'Ratio mapping'!$A181)</f>
        <v>0</v>
      </c>
      <c r="R181" s="69">
        <f>SUMIFS('Population ratios'!$F$7:$F$2010,'Population ratios'!$B$7:$B$2010,'Ratio mapping'!R$5,'Population ratios'!$C$7:$C$2010,'Ratio mapping'!$A181)/SUMIFS('Population ratios'!$F$7:$F$2010,'Population ratios'!$C$7:$C$2010,'Ratio mapping'!$A181)</f>
        <v>0</v>
      </c>
      <c r="S181" s="69">
        <f>SUMIFS('Population ratios'!$F$7:$F$2010,'Population ratios'!$B$7:$B$2010,'Ratio mapping'!S$5,'Population ratios'!$C$7:$C$2010,'Ratio mapping'!$A181)/SUMIFS('Population ratios'!$F$7:$F$2010,'Population ratios'!$C$7:$C$2010,'Ratio mapping'!$A181)</f>
        <v>9.3638463153474696E-2</v>
      </c>
      <c r="T181" s="69">
        <f>SUMIFS('Population ratios'!$F$7:$F$2010,'Population ratios'!$B$7:$B$2010,'Ratio mapping'!T$5,'Population ratios'!$C$7:$C$2010,'Ratio mapping'!$A181)/SUMIFS('Population ratios'!$F$7:$F$2010,'Population ratios'!$C$7:$C$2010,'Ratio mapping'!$A181)</f>
        <v>0</v>
      </c>
      <c r="U181" s="69">
        <f>SUMIFS('Population ratios'!$F$7:$F$2010,'Population ratios'!$B$7:$B$2010,'Ratio mapping'!U$5,'Population ratios'!$C$7:$C$2010,'Ratio mapping'!$A181)/SUMIFS('Population ratios'!$F$7:$F$2010,'Population ratios'!$C$7:$C$2010,'Ratio mapping'!$A181)</f>
        <v>0</v>
      </c>
      <c r="V181" s="69">
        <f>SUMIFS('Population ratios'!$F$7:$F$2010,'Population ratios'!$B$7:$B$2010,'Ratio mapping'!V$5,'Population ratios'!$C$7:$C$2010,'Ratio mapping'!$A181)/SUMIFS('Population ratios'!$F$7:$F$2010,'Population ratios'!$C$7:$C$2010,'Ratio mapping'!$A181)</f>
        <v>0</v>
      </c>
      <c r="W181" s="69">
        <f>SUMIFS('Population ratios'!$F$7:$F$2010,'Population ratios'!$B$7:$B$2010,'Ratio mapping'!W$5,'Population ratios'!$C$7:$C$2010,'Ratio mapping'!$A181)/SUMIFS('Population ratios'!$F$7:$F$2010,'Population ratios'!$C$7:$C$2010,'Ratio mapping'!$A181)</f>
        <v>0</v>
      </c>
      <c r="X181" s="69">
        <f>SUMIFS('Population ratios'!$F$7:$F$2010,'Population ratios'!$B$7:$B$2010,'Ratio mapping'!X$5,'Population ratios'!$C$7:$C$2010,'Ratio mapping'!$A181)/SUMIFS('Population ratios'!$F$7:$F$2010,'Population ratios'!$C$7:$C$2010,'Ratio mapping'!$A181)</f>
        <v>0</v>
      </c>
      <c r="Y181" s="69">
        <f>SUMIFS('Population ratios'!$F$7:$F$2010,'Population ratios'!$B$7:$B$2010,'Ratio mapping'!Y$5,'Population ratios'!$C$7:$C$2010,'Ratio mapping'!$A181)/SUMIFS('Population ratios'!$F$7:$F$2010,'Population ratios'!$C$7:$C$2010,'Ratio mapping'!$A181)</f>
        <v>0</v>
      </c>
      <c r="Z181" s="69">
        <f>SUMIFS('Population ratios'!$F$7:$F$2010,'Population ratios'!$B$7:$B$2010,'Ratio mapping'!Z$5,'Population ratios'!$C$7:$C$2010,'Ratio mapping'!$A181)/SUMIFS('Population ratios'!$F$7:$F$2010,'Population ratios'!$C$7:$C$2010,'Ratio mapping'!$A181)</f>
        <v>0</v>
      </c>
      <c r="AA181" s="69">
        <f>SUMIFS('Population ratios'!$F$7:$F$2010,'Population ratios'!$B$7:$B$2010,'Ratio mapping'!AA$5,'Population ratios'!$C$7:$C$2010,'Ratio mapping'!$A181)/SUMIFS('Population ratios'!$F$7:$F$2010,'Population ratios'!$C$7:$C$2010,'Ratio mapping'!$A181)</f>
        <v>0</v>
      </c>
      <c r="AB181" s="69">
        <f>SUMIFS('Population ratios'!$F$7:$F$2010,'Population ratios'!$B$7:$B$2010,'Ratio mapping'!AB$5,'Population ratios'!$C$7:$C$2010,'Ratio mapping'!$A181)/SUMIFS('Population ratios'!$F$7:$F$2010,'Population ratios'!$C$7:$C$2010,'Ratio mapping'!$A181)</f>
        <v>0</v>
      </c>
      <c r="AC181" s="69">
        <f>SUMIFS('Population ratios'!$F$7:$F$2010,'Population ratios'!$B$7:$B$2010,'Ratio mapping'!AC$5,'Population ratios'!$C$7:$C$2010,'Ratio mapping'!$A181)/SUMIFS('Population ratios'!$F$7:$F$2010,'Population ratios'!$C$7:$C$2010,'Ratio mapping'!$A181)</f>
        <v>0</v>
      </c>
      <c r="AD181" s="69">
        <f>SUMIFS('Population ratios'!$F$7:$F$2010,'Population ratios'!$B$7:$B$2010,'Ratio mapping'!AD$5,'Population ratios'!$C$7:$C$2010,'Ratio mapping'!$A181)/SUMIFS('Population ratios'!$F$7:$F$2010,'Population ratios'!$C$7:$C$2010,'Ratio mapping'!$A181)</f>
        <v>0</v>
      </c>
      <c r="AE181" s="69">
        <f>SUMIFS('Population ratios'!$F$7:$F$2010,'Population ratios'!$B$7:$B$2010,'Ratio mapping'!AE$5,'Population ratios'!$C$7:$C$2010,'Ratio mapping'!$A181)/SUMIFS('Population ratios'!$F$7:$F$2010,'Population ratios'!$C$7:$C$2010,'Ratio mapping'!$A181)</f>
        <v>0</v>
      </c>
    </row>
    <row r="182" spans="1:31" x14ac:dyDescent="0.25">
      <c r="A182" s="69" t="s">
        <v>2082</v>
      </c>
      <c r="B182" s="69">
        <f>SUMIFS('Population ratios'!$F$7:$F$2010,'Population ratios'!$B$7:$B$2010,'Ratio mapping'!B$5,'Population ratios'!$C$7:$C$2010,'Ratio mapping'!$A182)/SUMIFS('Population ratios'!$F$7:$F$2010,'Population ratios'!$C$7:$C$2010,'Ratio mapping'!$A182)</f>
        <v>0</v>
      </c>
      <c r="C182" s="69">
        <f>SUMIFS('Population ratios'!$F$7:$F$2010,'Population ratios'!$B$7:$B$2010,'Ratio mapping'!C$5,'Population ratios'!$C$7:$C$2010,'Ratio mapping'!$A182)/SUMIFS('Population ratios'!$F$7:$F$2010,'Population ratios'!$C$7:$C$2010,'Ratio mapping'!$A182)</f>
        <v>0</v>
      </c>
      <c r="D182" s="69">
        <f>SUMIFS('Population ratios'!$F$7:$F$2010,'Population ratios'!$B$7:$B$2010,'Ratio mapping'!D$5,'Population ratios'!$C$7:$C$2010,'Ratio mapping'!$A182)/SUMIFS('Population ratios'!$F$7:$F$2010,'Population ratios'!$C$7:$C$2010,'Ratio mapping'!$A182)</f>
        <v>0</v>
      </c>
      <c r="E182" s="69">
        <f>SUMIFS('Population ratios'!$F$7:$F$2010,'Population ratios'!$B$7:$B$2010,'Ratio mapping'!E$5,'Population ratios'!$C$7:$C$2010,'Ratio mapping'!$A182)/SUMIFS('Population ratios'!$F$7:$F$2010,'Population ratios'!$C$7:$C$2010,'Ratio mapping'!$A182)</f>
        <v>0</v>
      </c>
      <c r="F182" s="69">
        <f>SUMIFS('Population ratios'!$F$7:$F$2010,'Population ratios'!$B$7:$B$2010,'Ratio mapping'!F$5,'Population ratios'!$C$7:$C$2010,'Ratio mapping'!$A182)/SUMIFS('Population ratios'!$F$7:$F$2010,'Population ratios'!$C$7:$C$2010,'Ratio mapping'!$A182)</f>
        <v>0</v>
      </c>
      <c r="G182" s="69">
        <f>SUMIFS('Population ratios'!$F$7:$F$2010,'Population ratios'!$B$7:$B$2010,'Ratio mapping'!G$5,'Population ratios'!$C$7:$C$2010,'Ratio mapping'!$A182)/SUMIFS('Population ratios'!$F$7:$F$2010,'Population ratios'!$C$7:$C$2010,'Ratio mapping'!$A182)</f>
        <v>0</v>
      </c>
      <c r="H182" s="69">
        <f>SUMIFS('Population ratios'!$F$7:$F$2010,'Population ratios'!$B$7:$B$2010,'Ratio mapping'!H$5,'Population ratios'!$C$7:$C$2010,'Ratio mapping'!$A182)/SUMIFS('Population ratios'!$F$7:$F$2010,'Population ratios'!$C$7:$C$2010,'Ratio mapping'!$A182)</f>
        <v>0</v>
      </c>
      <c r="I182" s="69">
        <f>SUMIFS('Population ratios'!$F$7:$F$2010,'Population ratios'!$B$7:$B$2010,'Ratio mapping'!I$5,'Population ratios'!$C$7:$C$2010,'Ratio mapping'!$A182)/SUMIFS('Population ratios'!$F$7:$F$2010,'Population ratios'!$C$7:$C$2010,'Ratio mapping'!$A182)</f>
        <v>0</v>
      </c>
      <c r="J182" s="69">
        <f>SUMIFS('Population ratios'!$F$7:$F$2010,'Population ratios'!$B$7:$B$2010,'Ratio mapping'!J$5,'Population ratios'!$C$7:$C$2010,'Ratio mapping'!$A182)/SUMIFS('Population ratios'!$F$7:$F$2010,'Population ratios'!$C$7:$C$2010,'Ratio mapping'!$A182)</f>
        <v>0</v>
      </c>
      <c r="K182" s="69">
        <f>SUMIFS('Population ratios'!$F$7:$F$2010,'Population ratios'!$B$7:$B$2010,'Ratio mapping'!K$5,'Population ratios'!$C$7:$C$2010,'Ratio mapping'!$A182)/SUMIFS('Population ratios'!$F$7:$F$2010,'Population ratios'!$C$7:$C$2010,'Ratio mapping'!$A182)</f>
        <v>0</v>
      </c>
      <c r="L182" s="69">
        <f>SUMIFS('Population ratios'!$F$7:$F$2010,'Population ratios'!$B$7:$B$2010,'Ratio mapping'!L$5,'Population ratios'!$C$7:$C$2010,'Ratio mapping'!$A182)/SUMIFS('Population ratios'!$F$7:$F$2010,'Population ratios'!$C$7:$C$2010,'Ratio mapping'!$A182)</f>
        <v>0</v>
      </c>
      <c r="M182" s="69">
        <f>SUMIFS('Population ratios'!$F$7:$F$2010,'Population ratios'!$B$7:$B$2010,'Ratio mapping'!M$5,'Population ratios'!$C$7:$C$2010,'Ratio mapping'!$A182)/SUMIFS('Population ratios'!$F$7:$F$2010,'Population ratios'!$C$7:$C$2010,'Ratio mapping'!$A182)</f>
        <v>0</v>
      </c>
      <c r="N182" s="69">
        <f>SUMIFS('Population ratios'!$F$7:$F$2010,'Population ratios'!$B$7:$B$2010,'Ratio mapping'!N$5,'Population ratios'!$C$7:$C$2010,'Ratio mapping'!$A182)/SUMIFS('Population ratios'!$F$7:$F$2010,'Population ratios'!$C$7:$C$2010,'Ratio mapping'!$A182)</f>
        <v>0</v>
      </c>
      <c r="O182" s="69">
        <f>SUMIFS('Population ratios'!$F$7:$F$2010,'Population ratios'!$B$7:$B$2010,'Ratio mapping'!O$5,'Population ratios'!$C$7:$C$2010,'Ratio mapping'!$A182)/SUMIFS('Population ratios'!$F$7:$F$2010,'Population ratios'!$C$7:$C$2010,'Ratio mapping'!$A182)</f>
        <v>0</v>
      </c>
      <c r="P182" s="69">
        <f>SUMIFS('Population ratios'!$F$7:$F$2010,'Population ratios'!$B$7:$B$2010,'Ratio mapping'!P$5,'Population ratios'!$C$7:$C$2010,'Ratio mapping'!$A182)/SUMIFS('Population ratios'!$F$7:$F$2010,'Population ratios'!$C$7:$C$2010,'Ratio mapping'!$A182)</f>
        <v>0</v>
      </c>
      <c r="Q182" s="69">
        <f>SUMIFS('Population ratios'!$F$7:$F$2010,'Population ratios'!$B$7:$B$2010,'Ratio mapping'!Q$5,'Population ratios'!$C$7:$C$2010,'Ratio mapping'!$A182)/SUMIFS('Population ratios'!$F$7:$F$2010,'Population ratios'!$C$7:$C$2010,'Ratio mapping'!$A182)</f>
        <v>0</v>
      </c>
      <c r="R182" s="69">
        <f>SUMIFS('Population ratios'!$F$7:$F$2010,'Population ratios'!$B$7:$B$2010,'Ratio mapping'!R$5,'Population ratios'!$C$7:$C$2010,'Ratio mapping'!$A182)/SUMIFS('Population ratios'!$F$7:$F$2010,'Population ratios'!$C$7:$C$2010,'Ratio mapping'!$A182)</f>
        <v>0</v>
      </c>
      <c r="S182" s="69">
        <f>SUMIFS('Population ratios'!$F$7:$F$2010,'Population ratios'!$B$7:$B$2010,'Ratio mapping'!S$5,'Population ratios'!$C$7:$C$2010,'Ratio mapping'!$A182)/SUMIFS('Population ratios'!$F$7:$F$2010,'Population ratios'!$C$7:$C$2010,'Ratio mapping'!$A182)</f>
        <v>0</v>
      </c>
      <c r="T182" s="69">
        <f>SUMIFS('Population ratios'!$F$7:$F$2010,'Population ratios'!$B$7:$B$2010,'Ratio mapping'!T$5,'Population ratios'!$C$7:$C$2010,'Ratio mapping'!$A182)/SUMIFS('Population ratios'!$F$7:$F$2010,'Population ratios'!$C$7:$C$2010,'Ratio mapping'!$A182)</f>
        <v>1</v>
      </c>
      <c r="U182" s="69">
        <f>SUMIFS('Population ratios'!$F$7:$F$2010,'Population ratios'!$B$7:$B$2010,'Ratio mapping'!U$5,'Population ratios'!$C$7:$C$2010,'Ratio mapping'!$A182)/SUMIFS('Population ratios'!$F$7:$F$2010,'Population ratios'!$C$7:$C$2010,'Ratio mapping'!$A182)</f>
        <v>0</v>
      </c>
      <c r="V182" s="69">
        <f>SUMIFS('Population ratios'!$F$7:$F$2010,'Population ratios'!$B$7:$B$2010,'Ratio mapping'!V$5,'Population ratios'!$C$7:$C$2010,'Ratio mapping'!$A182)/SUMIFS('Population ratios'!$F$7:$F$2010,'Population ratios'!$C$7:$C$2010,'Ratio mapping'!$A182)</f>
        <v>0</v>
      </c>
      <c r="W182" s="69">
        <f>SUMIFS('Population ratios'!$F$7:$F$2010,'Population ratios'!$B$7:$B$2010,'Ratio mapping'!W$5,'Population ratios'!$C$7:$C$2010,'Ratio mapping'!$A182)/SUMIFS('Population ratios'!$F$7:$F$2010,'Population ratios'!$C$7:$C$2010,'Ratio mapping'!$A182)</f>
        <v>0</v>
      </c>
      <c r="X182" s="69">
        <f>SUMIFS('Population ratios'!$F$7:$F$2010,'Population ratios'!$B$7:$B$2010,'Ratio mapping'!X$5,'Population ratios'!$C$7:$C$2010,'Ratio mapping'!$A182)/SUMIFS('Population ratios'!$F$7:$F$2010,'Population ratios'!$C$7:$C$2010,'Ratio mapping'!$A182)</f>
        <v>0</v>
      </c>
      <c r="Y182" s="69">
        <f>SUMIFS('Population ratios'!$F$7:$F$2010,'Population ratios'!$B$7:$B$2010,'Ratio mapping'!Y$5,'Population ratios'!$C$7:$C$2010,'Ratio mapping'!$A182)/SUMIFS('Population ratios'!$F$7:$F$2010,'Population ratios'!$C$7:$C$2010,'Ratio mapping'!$A182)</f>
        <v>0</v>
      </c>
      <c r="Z182" s="69">
        <f>SUMIFS('Population ratios'!$F$7:$F$2010,'Population ratios'!$B$7:$B$2010,'Ratio mapping'!Z$5,'Population ratios'!$C$7:$C$2010,'Ratio mapping'!$A182)/SUMIFS('Population ratios'!$F$7:$F$2010,'Population ratios'!$C$7:$C$2010,'Ratio mapping'!$A182)</f>
        <v>0</v>
      </c>
      <c r="AA182" s="69">
        <f>SUMIFS('Population ratios'!$F$7:$F$2010,'Population ratios'!$B$7:$B$2010,'Ratio mapping'!AA$5,'Population ratios'!$C$7:$C$2010,'Ratio mapping'!$A182)/SUMIFS('Population ratios'!$F$7:$F$2010,'Population ratios'!$C$7:$C$2010,'Ratio mapping'!$A182)</f>
        <v>0</v>
      </c>
      <c r="AB182" s="69">
        <f>SUMIFS('Population ratios'!$F$7:$F$2010,'Population ratios'!$B$7:$B$2010,'Ratio mapping'!AB$5,'Population ratios'!$C$7:$C$2010,'Ratio mapping'!$A182)/SUMIFS('Population ratios'!$F$7:$F$2010,'Population ratios'!$C$7:$C$2010,'Ratio mapping'!$A182)</f>
        <v>0</v>
      </c>
      <c r="AC182" s="69">
        <f>SUMIFS('Population ratios'!$F$7:$F$2010,'Population ratios'!$B$7:$B$2010,'Ratio mapping'!AC$5,'Population ratios'!$C$7:$C$2010,'Ratio mapping'!$A182)/SUMIFS('Population ratios'!$F$7:$F$2010,'Population ratios'!$C$7:$C$2010,'Ratio mapping'!$A182)</f>
        <v>0</v>
      </c>
      <c r="AD182" s="69">
        <f>SUMIFS('Population ratios'!$F$7:$F$2010,'Population ratios'!$B$7:$B$2010,'Ratio mapping'!AD$5,'Population ratios'!$C$7:$C$2010,'Ratio mapping'!$A182)/SUMIFS('Population ratios'!$F$7:$F$2010,'Population ratios'!$C$7:$C$2010,'Ratio mapping'!$A182)</f>
        <v>0</v>
      </c>
      <c r="AE182" s="69">
        <f>SUMIFS('Population ratios'!$F$7:$F$2010,'Population ratios'!$B$7:$B$2010,'Ratio mapping'!AE$5,'Population ratios'!$C$7:$C$2010,'Ratio mapping'!$A182)/SUMIFS('Population ratios'!$F$7:$F$2010,'Population ratios'!$C$7:$C$2010,'Ratio mapping'!$A182)</f>
        <v>0</v>
      </c>
    </row>
    <row r="183" spans="1:31" x14ac:dyDescent="0.25">
      <c r="A183" s="69" t="s">
        <v>2068</v>
      </c>
      <c r="B183" s="69">
        <f>SUMIFS('Population ratios'!$F$7:$F$2010,'Population ratios'!$B$7:$B$2010,'Ratio mapping'!B$5,'Population ratios'!$C$7:$C$2010,'Ratio mapping'!$A183)/SUMIFS('Population ratios'!$F$7:$F$2010,'Population ratios'!$C$7:$C$2010,'Ratio mapping'!$A183)</f>
        <v>0</v>
      </c>
      <c r="C183" s="69">
        <f>SUMIFS('Population ratios'!$F$7:$F$2010,'Population ratios'!$B$7:$B$2010,'Ratio mapping'!C$5,'Population ratios'!$C$7:$C$2010,'Ratio mapping'!$A183)/SUMIFS('Population ratios'!$F$7:$F$2010,'Population ratios'!$C$7:$C$2010,'Ratio mapping'!$A183)</f>
        <v>0</v>
      </c>
      <c r="D183" s="69">
        <f>SUMIFS('Population ratios'!$F$7:$F$2010,'Population ratios'!$B$7:$B$2010,'Ratio mapping'!D$5,'Population ratios'!$C$7:$C$2010,'Ratio mapping'!$A183)/SUMIFS('Population ratios'!$F$7:$F$2010,'Population ratios'!$C$7:$C$2010,'Ratio mapping'!$A183)</f>
        <v>0</v>
      </c>
      <c r="E183" s="69">
        <f>SUMIFS('Population ratios'!$F$7:$F$2010,'Population ratios'!$B$7:$B$2010,'Ratio mapping'!E$5,'Population ratios'!$C$7:$C$2010,'Ratio mapping'!$A183)/SUMIFS('Population ratios'!$F$7:$F$2010,'Population ratios'!$C$7:$C$2010,'Ratio mapping'!$A183)</f>
        <v>0</v>
      </c>
      <c r="F183" s="69">
        <f>SUMIFS('Population ratios'!$F$7:$F$2010,'Population ratios'!$B$7:$B$2010,'Ratio mapping'!F$5,'Population ratios'!$C$7:$C$2010,'Ratio mapping'!$A183)/SUMIFS('Population ratios'!$F$7:$F$2010,'Population ratios'!$C$7:$C$2010,'Ratio mapping'!$A183)</f>
        <v>0</v>
      </c>
      <c r="G183" s="69">
        <f>SUMIFS('Population ratios'!$F$7:$F$2010,'Population ratios'!$B$7:$B$2010,'Ratio mapping'!G$5,'Population ratios'!$C$7:$C$2010,'Ratio mapping'!$A183)/SUMIFS('Population ratios'!$F$7:$F$2010,'Population ratios'!$C$7:$C$2010,'Ratio mapping'!$A183)</f>
        <v>0</v>
      </c>
      <c r="H183" s="69">
        <f>SUMIFS('Population ratios'!$F$7:$F$2010,'Population ratios'!$B$7:$B$2010,'Ratio mapping'!H$5,'Population ratios'!$C$7:$C$2010,'Ratio mapping'!$A183)/SUMIFS('Population ratios'!$F$7:$F$2010,'Population ratios'!$C$7:$C$2010,'Ratio mapping'!$A183)</f>
        <v>0</v>
      </c>
      <c r="I183" s="69">
        <f>SUMIFS('Population ratios'!$F$7:$F$2010,'Population ratios'!$B$7:$B$2010,'Ratio mapping'!I$5,'Population ratios'!$C$7:$C$2010,'Ratio mapping'!$A183)/SUMIFS('Population ratios'!$F$7:$F$2010,'Population ratios'!$C$7:$C$2010,'Ratio mapping'!$A183)</f>
        <v>0</v>
      </c>
      <c r="J183" s="69">
        <f>SUMIFS('Population ratios'!$F$7:$F$2010,'Population ratios'!$B$7:$B$2010,'Ratio mapping'!J$5,'Population ratios'!$C$7:$C$2010,'Ratio mapping'!$A183)/SUMIFS('Population ratios'!$F$7:$F$2010,'Population ratios'!$C$7:$C$2010,'Ratio mapping'!$A183)</f>
        <v>0</v>
      </c>
      <c r="K183" s="69">
        <f>SUMIFS('Population ratios'!$F$7:$F$2010,'Population ratios'!$B$7:$B$2010,'Ratio mapping'!K$5,'Population ratios'!$C$7:$C$2010,'Ratio mapping'!$A183)/SUMIFS('Population ratios'!$F$7:$F$2010,'Population ratios'!$C$7:$C$2010,'Ratio mapping'!$A183)</f>
        <v>5.406866720735334E-3</v>
      </c>
      <c r="L183" s="69">
        <f>SUMIFS('Population ratios'!$F$7:$F$2010,'Population ratios'!$B$7:$B$2010,'Ratio mapping'!L$5,'Population ratios'!$C$7:$C$2010,'Ratio mapping'!$A183)/SUMIFS('Population ratios'!$F$7:$F$2010,'Population ratios'!$C$7:$C$2010,'Ratio mapping'!$A183)</f>
        <v>0</v>
      </c>
      <c r="M183" s="69">
        <f>SUMIFS('Population ratios'!$F$7:$F$2010,'Population ratios'!$B$7:$B$2010,'Ratio mapping'!M$5,'Population ratios'!$C$7:$C$2010,'Ratio mapping'!$A183)/SUMIFS('Population ratios'!$F$7:$F$2010,'Population ratios'!$C$7:$C$2010,'Ratio mapping'!$A183)</f>
        <v>0</v>
      </c>
      <c r="N183" s="69">
        <f>SUMIFS('Population ratios'!$F$7:$F$2010,'Population ratios'!$B$7:$B$2010,'Ratio mapping'!N$5,'Population ratios'!$C$7:$C$2010,'Ratio mapping'!$A183)/SUMIFS('Population ratios'!$F$7:$F$2010,'Population ratios'!$C$7:$C$2010,'Ratio mapping'!$A183)</f>
        <v>0</v>
      </c>
      <c r="O183" s="69">
        <f>SUMIFS('Population ratios'!$F$7:$F$2010,'Population ratios'!$B$7:$B$2010,'Ratio mapping'!O$5,'Population ratios'!$C$7:$C$2010,'Ratio mapping'!$A183)/SUMIFS('Population ratios'!$F$7:$F$2010,'Population ratios'!$C$7:$C$2010,'Ratio mapping'!$A183)</f>
        <v>0</v>
      </c>
      <c r="P183" s="69">
        <f>SUMIFS('Population ratios'!$F$7:$F$2010,'Population ratios'!$B$7:$B$2010,'Ratio mapping'!P$5,'Population ratios'!$C$7:$C$2010,'Ratio mapping'!$A183)/SUMIFS('Population ratios'!$F$7:$F$2010,'Population ratios'!$C$7:$C$2010,'Ratio mapping'!$A183)</f>
        <v>0</v>
      </c>
      <c r="Q183" s="69">
        <f>SUMIFS('Population ratios'!$F$7:$F$2010,'Population ratios'!$B$7:$B$2010,'Ratio mapping'!Q$5,'Population ratios'!$C$7:$C$2010,'Ratio mapping'!$A183)/SUMIFS('Population ratios'!$F$7:$F$2010,'Population ratios'!$C$7:$C$2010,'Ratio mapping'!$A183)</f>
        <v>0</v>
      </c>
      <c r="R183" s="69">
        <f>SUMIFS('Population ratios'!$F$7:$F$2010,'Population ratios'!$B$7:$B$2010,'Ratio mapping'!R$5,'Population ratios'!$C$7:$C$2010,'Ratio mapping'!$A183)/SUMIFS('Population ratios'!$F$7:$F$2010,'Population ratios'!$C$7:$C$2010,'Ratio mapping'!$A183)</f>
        <v>0</v>
      </c>
      <c r="S183" s="69">
        <f>SUMIFS('Population ratios'!$F$7:$F$2010,'Population ratios'!$B$7:$B$2010,'Ratio mapping'!S$5,'Population ratios'!$C$7:$C$2010,'Ratio mapping'!$A183)/SUMIFS('Population ratios'!$F$7:$F$2010,'Population ratios'!$C$7:$C$2010,'Ratio mapping'!$A183)</f>
        <v>0</v>
      </c>
      <c r="T183" s="69">
        <f>SUMIFS('Population ratios'!$F$7:$F$2010,'Population ratios'!$B$7:$B$2010,'Ratio mapping'!T$5,'Population ratios'!$C$7:$C$2010,'Ratio mapping'!$A183)/SUMIFS('Population ratios'!$F$7:$F$2010,'Population ratios'!$C$7:$C$2010,'Ratio mapping'!$A183)</f>
        <v>0</v>
      </c>
      <c r="U183" s="69">
        <f>SUMIFS('Population ratios'!$F$7:$F$2010,'Population ratios'!$B$7:$B$2010,'Ratio mapping'!U$5,'Population ratios'!$C$7:$C$2010,'Ratio mapping'!$A183)/SUMIFS('Population ratios'!$F$7:$F$2010,'Population ratios'!$C$7:$C$2010,'Ratio mapping'!$A183)</f>
        <v>0</v>
      </c>
      <c r="V183" s="69">
        <f>SUMIFS('Population ratios'!$F$7:$F$2010,'Population ratios'!$B$7:$B$2010,'Ratio mapping'!V$5,'Population ratios'!$C$7:$C$2010,'Ratio mapping'!$A183)/SUMIFS('Population ratios'!$F$7:$F$2010,'Population ratios'!$C$7:$C$2010,'Ratio mapping'!$A183)</f>
        <v>0</v>
      </c>
      <c r="W183" s="69">
        <f>SUMIFS('Population ratios'!$F$7:$F$2010,'Population ratios'!$B$7:$B$2010,'Ratio mapping'!W$5,'Population ratios'!$C$7:$C$2010,'Ratio mapping'!$A183)/SUMIFS('Population ratios'!$F$7:$F$2010,'Population ratios'!$C$7:$C$2010,'Ratio mapping'!$A183)</f>
        <v>0</v>
      </c>
      <c r="X183" s="69">
        <f>SUMIFS('Population ratios'!$F$7:$F$2010,'Population ratios'!$B$7:$B$2010,'Ratio mapping'!X$5,'Population ratios'!$C$7:$C$2010,'Ratio mapping'!$A183)/SUMIFS('Population ratios'!$F$7:$F$2010,'Population ratios'!$C$7:$C$2010,'Ratio mapping'!$A183)</f>
        <v>0</v>
      </c>
      <c r="Y183" s="69">
        <f>SUMIFS('Population ratios'!$F$7:$F$2010,'Population ratios'!$B$7:$B$2010,'Ratio mapping'!Y$5,'Population ratios'!$C$7:$C$2010,'Ratio mapping'!$A183)/SUMIFS('Population ratios'!$F$7:$F$2010,'Population ratios'!$C$7:$C$2010,'Ratio mapping'!$A183)</f>
        <v>0.99459313327926469</v>
      </c>
      <c r="Z183" s="69">
        <f>SUMIFS('Population ratios'!$F$7:$F$2010,'Population ratios'!$B$7:$B$2010,'Ratio mapping'!Z$5,'Population ratios'!$C$7:$C$2010,'Ratio mapping'!$A183)/SUMIFS('Population ratios'!$F$7:$F$2010,'Population ratios'!$C$7:$C$2010,'Ratio mapping'!$A183)</f>
        <v>0</v>
      </c>
      <c r="AA183" s="69">
        <f>SUMIFS('Population ratios'!$F$7:$F$2010,'Population ratios'!$B$7:$B$2010,'Ratio mapping'!AA$5,'Population ratios'!$C$7:$C$2010,'Ratio mapping'!$A183)/SUMIFS('Population ratios'!$F$7:$F$2010,'Population ratios'!$C$7:$C$2010,'Ratio mapping'!$A183)</f>
        <v>0</v>
      </c>
      <c r="AB183" s="69">
        <f>SUMIFS('Population ratios'!$F$7:$F$2010,'Population ratios'!$B$7:$B$2010,'Ratio mapping'!AB$5,'Population ratios'!$C$7:$C$2010,'Ratio mapping'!$A183)/SUMIFS('Population ratios'!$F$7:$F$2010,'Population ratios'!$C$7:$C$2010,'Ratio mapping'!$A183)</f>
        <v>0</v>
      </c>
      <c r="AC183" s="69">
        <f>SUMIFS('Population ratios'!$F$7:$F$2010,'Population ratios'!$B$7:$B$2010,'Ratio mapping'!AC$5,'Population ratios'!$C$7:$C$2010,'Ratio mapping'!$A183)/SUMIFS('Population ratios'!$F$7:$F$2010,'Population ratios'!$C$7:$C$2010,'Ratio mapping'!$A183)</f>
        <v>0</v>
      </c>
      <c r="AD183" s="69">
        <f>SUMIFS('Population ratios'!$F$7:$F$2010,'Population ratios'!$B$7:$B$2010,'Ratio mapping'!AD$5,'Population ratios'!$C$7:$C$2010,'Ratio mapping'!$A183)/SUMIFS('Population ratios'!$F$7:$F$2010,'Population ratios'!$C$7:$C$2010,'Ratio mapping'!$A183)</f>
        <v>0</v>
      </c>
      <c r="AE183" s="69">
        <f>SUMIFS('Population ratios'!$F$7:$F$2010,'Population ratios'!$B$7:$B$2010,'Ratio mapping'!AE$5,'Population ratios'!$C$7:$C$2010,'Ratio mapping'!$A183)/SUMIFS('Population ratios'!$F$7:$F$2010,'Population ratios'!$C$7:$C$2010,'Ratio mapping'!$A183)</f>
        <v>0</v>
      </c>
    </row>
    <row r="184" spans="1:31" x14ac:dyDescent="0.25">
      <c r="A184" s="69" t="s">
        <v>2080</v>
      </c>
      <c r="B184" s="69">
        <f>SUMIFS('Population ratios'!$F$7:$F$2010,'Population ratios'!$B$7:$B$2010,'Ratio mapping'!B$5,'Population ratios'!$C$7:$C$2010,'Ratio mapping'!$A184)/SUMIFS('Population ratios'!$F$7:$F$2010,'Population ratios'!$C$7:$C$2010,'Ratio mapping'!$A184)</f>
        <v>0</v>
      </c>
      <c r="C184" s="69">
        <f>SUMIFS('Population ratios'!$F$7:$F$2010,'Population ratios'!$B$7:$B$2010,'Ratio mapping'!C$5,'Population ratios'!$C$7:$C$2010,'Ratio mapping'!$A184)/SUMIFS('Population ratios'!$F$7:$F$2010,'Population ratios'!$C$7:$C$2010,'Ratio mapping'!$A184)</f>
        <v>0</v>
      </c>
      <c r="D184" s="69">
        <f>SUMIFS('Population ratios'!$F$7:$F$2010,'Population ratios'!$B$7:$B$2010,'Ratio mapping'!D$5,'Population ratios'!$C$7:$C$2010,'Ratio mapping'!$A184)/SUMIFS('Population ratios'!$F$7:$F$2010,'Population ratios'!$C$7:$C$2010,'Ratio mapping'!$A184)</f>
        <v>0</v>
      </c>
      <c r="E184" s="69">
        <f>SUMIFS('Population ratios'!$F$7:$F$2010,'Population ratios'!$B$7:$B$2010,'Ratio mapping'!E$5,'Population ratios'!$C$7:$C$2010,'Ratio mapping'!$A184)/SUMIFS('Population ratios'!$F$7:$F$2010,'Population ratios'!$C$7:$C$2010,'Ratio mapping'!$A184)</f>
        <v>0</v>
      </c>
      <c r="F184" s="69">
        <f>SUMIFS('Population ratios'!$F$7:$F$2010,'Population ratios'!$B$7:$B$2010,'Ratio mapping'!F$5,'Population ratios'!$C$7:$C$2010,'Ratio mapping'!$A184)/SUMIFS('Population ratios'!$F$7:$F$2010,'Population ratios'!$C$7:$C$2010,'Ratio mapping'!$A184)</f>
        <v>0</v>
      </c>
      <c r="G184" s="69">
        <f>SUMIFS('Population ratios'!$F$7:$F$2010,'Population ratios'!$B$7:$B$2010,'Ratio mapping'!G$5,'Population ratios'!$C$7:$C$2010,'Ratio mapping'!$A184)/SUMIFS('Population ratios'!$F$7:$F$2010,'Population ratios'!$C$7:$C$2010,'Ratio mapping'!$A184)</f>
        <v>0</v>
      </c>
      <c r="H184" s="69">
        <f>SUMIFS('Population ratios'!$F$7:$F$2010,'Population ratios'!$B$7:$B$2010,'Ratio mapping'!H$5,'Population ratios'!$C$7:$C$2010,'Ratio mapping'!$A184)/SUMIFS('Population ratios'!$F$7:$F$2010,'Population ratios'!$C$7:$C$2010,'Ratio mapping'!$A184)</f>
        <v>0</v>
      </c>
      <c r="I184" s="69">
        <f>SUMIFS('Population ratios'!$F$7:$F$2010,'Population ratios'!$B$7:$B$2010,'Ratio mapping'!I$5,'Population ratios'!$C$7:$C$2010,'Ratio mapping'!$A184)/SUMIFS('Population ratios'!$F$7:$F$2010,'Population ratios'!$C$7:$C$2010,'Ratio mapping'!$A184)</f>
        <v>0</v>
      </c>
      <c r="J184" s="69">
        <f>SUMIFS('Population ratios'!$F$7:$F$2010,'Population ratios'!$B$7:$B$2010,'Ratio mapping'!J$5,'Population ratios'!$C$7:$C$2010,'Ratio mapping'!$A184)/SUMIFS('Population ratios'!$F$7:$F$2010,'Population ratios'!$C$7:$C$2010,'Ratio mapping'!$A184)</f>
        <v>0</v>
      </c>
      <c r="K184" s="69">
        <f>SUMIFS('Population ratios'!$F$7:$F$2010,'Population ratios'!$B$7:$B$2010,'Ratio mapping'!K$5,'Population ratios'!$C$7:$C$2010,'Ratio mapping'!$A184)/SUMIFS('Population ratios'!$F$7:$F$2010,'Population ratios'!$C$7:$C$2010,'Ratio mapping'!$A184)</f>
        <v>0</v>
      </c>
      <c r="L184" s="69">
        <f>SUMIFS('Population ratios'!$F$7:$F$2010,'Population ratios'!$B$7:$B$2010,'Ratio mapping'!L$5,'Population ratios'!$C$7:$C$2010,'Ratio mapping'!$A184)/SUMIFS('Population ratios'!$F$7:$F$2010,'Population ratios'!$C$7:$C$2010,'Ratio mapping'!$A184)</f>
        <v>0</v>
      </c>
      <c r="M184" s="69">
        <f>SUMIFS('Population ratios'!$F$7:$F$2010,'Population ratios'!$B$7:$B$2010,'Ratio mapping'!M$5,'Population ratios'!$C$7:$C$2010,'Ratio mapping'!$A184)/SUMIFS('Population ratios'!$F$7:$F$2010,'Population ratios'!$C$7:$C$2010,'Ratio mapping'!$A184)</f>
        <v>0</v>
      </c>
      <c r="N184" s="69">
        <f>SUMIFS('Population ratios'!$F$7:$F$2010,'Population ratios'!$B$7:$B$2010,'Ratio mapping'!N$5,'Population ratios'!$C$7:$C$2010,'Ratio mapping'!$A184)/SUMIFS('Population ratios'!$F$7:$F$2010,'Population ratios'!$C$7:$C$2010,'Ratio mapping'!$A184)</f>
        <v>0</v>
      </c>
      <c r="O184" s="69">
        <f>SUMIFS('Population ratios'!$F$7:$F$2010,'Population ratios'!$B$7:$B$2010,'Ratio mapping'!O$5,'Population ratios'!$C$7:$C$2010,'Ratio mapping'!$A184)/SUMIFS('Population ratios'!$F$7:$F$2010,'Population ratios'!$C$7:$C$2010,'Ratio mapping'!$A184)</f>
        <v>0</v>
      </c>
      <c r="P184" s="69">
        <f>SUMIFS('Population ratios'!$F$7:$F$2010,'Population ratios'!$B$7:$B$2010,'Ratio mapping'!P$5,'Population ratios'!$C$7:$C$2010,'Ratio mapping'!$A184)/SUMIFS('Population ratios'!$F$7:$F$2010,'Population ratios'!$C$7:$C$2010,'Ratio mapping'!$A184)</f>
        <v>0</v>
      </c>
      <c r="Q184" s="69">
        <f>SUMIFS('Population ratios'!$F$7:$F$2010,'Population ratios'!$B$7:$B$2010,'Ratio mapping'!Q$5,'Population ratios'!$C$7:$C$2010,'Ratio mapping'!$A184)/SUMIFS('Population ratios'!$F$7:$F$2010,'Population ratios'!$C$7:$C$2010,'Ratio mapping'!$A184)</f>
        <v>0</v>
      </c>
      <c r="R184" s="69">
        <f>SUMIFS('Population ratios'!$F$7:$F$2010,'Population ratios'!$B$7:$B$2010,'Ratio mapping'!R$5,'Population ratios'!$C$7:$C$2010,'Ratio mapping'!$A184)/SUMIFS('Population ratios'!$F$7:$F$2010,'Population ratios'!$C$7:$C$2010,'Ratio mapping'!$A184)</f>
        <v>0</v>
      </c>
      <c r="S184" s="69">
        <f>SUMIFS('Population ratios'!$F$7:$F$2010,'Population ratios'!$B$7:$B$2010,'Ratio mapping'!S$5,'Population ratios'!$C$7:$C$2010,'Ratio mapping'!$A184)/SUMIFS('Population ratios'!$F$7:$F$2010,'Population ratios'!$C$7:$C$2010,'Ratio mapping'!$A184)</f>
        <v>0</v>
      </c>
      <c r="T184" s="69">
        <f>SUMIFS('Population ratios'!$F$7:$F$2010,'Population ratios'!$B$7:$B$2010,'Ratio mapping'!T$5,'Population ratios'!$C$7:$C$2010,'Ratio mapping'!$A184)/SUMIFS('Population ratios'!$F$7:$F$2010,'Population ratios'!$C$7:$C$2010,'Ratio mapping'!$A184)</f>
        <v>0.1579861111111111</v>
      </c>
      <c r="U184" s="69">
        <f>SUMIFS('Population ratios'!$F$7:$F$2010,'Population ratios'!$B$7:$B$2010,'Ratio mapping'!U$5,'Population ratios'!$C$7:$C$2010,'Ratio mapping'!$A184)/SUMIFS('Population ratios'!$F$7:$F$2010,'Population ratios'!$C$7:$C$2010,'Ratio mapping'!$A184)</f>
        <v>0</v>
      </c>
      <c r="V184" s="69">
        <f>SUMIFS('Population ratios'!$F$7:$F$2010,'Population ratios'!$B$7:$B$2010,'Ratio mapping'!V$5,'Population ratios'!$C$7:$C$2010,'Ratio mapping'!$A184)/SUMIFS('Population ratios'!$F$7:$F$2010,'Population ratios'!$C$7:$C$2010,'Ratio mapping'!$A184)</f>
        <v>0.84201388888888884</v>
      </c>
      <c r="W184" s="69">
        <f>SUMIFS('Population ratios'!$F$7:$F$2010,'Population ratios'!$B$7:$B$2010,'Ratio mapping'!W$5,'Population ratios'!$C$7:$C$2010,'Ratio mapping'!$A184)/SUMIFS('Population ratios'!$F$7:$F$2010,'Population ratios'!$C$7:$C$2010,'Ratio mapping'!$A184)</f>
        <v>0</v>
      </c>
      <c r="X184" s="69">
        <f>SUMIFS('Population ratios'!$F$7:$F$2010,'Population ratios'!$B$7:$B$2010,'Ratio mapping'!X$5,'Population ratios'!$C$7:$C$2010,'Ratio mapping'!$A184)/SUMIFS('Population ratios'!$F$7:$F$2010,'Population ratios'!$C$7:$C$2010,'Ratio mapping'!$A184)</f>
        <v>0</v>
      </c>
      <c r="Y184" s="69">
        <f>SUMIFS('Population ratios'!$F$7:$F$2010,'Population ratios'!$B$7:$B$2010,'Ratio mapping'!Y$5,'Population ratios'!$C$7:$C$2010,'Ratio mapping'!$A184)/SUMIFS('Population ratios'!$F$7:$F$2010,'Population ratios'!$C$7:$C$2010,'Ratio mapping'!$A184)</f>
        <v>0</v>
      </c>
      <c r="Z184" s="69">
        <f>SUMIFS('Population ratios'!$F$7:$F$2010,'Population ratios'!$B$7:$B$2010,'Ratio mapping'!Z$5,'Population ratios'!$C$7:$C$2010,'Ratio mapping'!$A184)/SUMIFS('Population ratios'!$F$7:$F$2010,'Population ratios'!$C$7:$C$2010,'Ratio mapping'!$A184)</f>
        <v>0</v>
      </c>
      <c r="AA184" s="69">
        <f>SUMIFS('Population ratios'!$F$7:$F$2010,'Population ratios'!$B$7:$B$2010,'Ratio mapping'!AA$5,'Population ratios'!$C$7:$C$2010,'Ratio mapping'!$A184)/SUMIFS('Population ratios'!$F$7:$F$2010,'Population ratios'!$C$7:$C$2010,'Ratio mapping'!$A184)</f>
        <v>0</v>
      </c>
      <c r="AB184" s="69">
        <f>SUMIFS('Population ratios'!$F$7:$F$2010,'Population ratios'!$B$7:$B$2010,'Ratio mapping'!AB$5,'Population ratios'!$C$7:$C$2010,'Ratio mapping'!$A184)/SUMIFS('Population ratios'!$F$7:$F$2010,'Population ratios'!$C$7:$C$2010,'Ratio mapping'!$A184)</f>
        <v>0</v>
      </c>
      <c r="AC184" s="69">
        <f>SUMIFS('Population ratios'!$F$7:$F$2010,'Population ratios'!$B$7:$B$2010,'Ratio mapping'!AC$5,'Population ratios'!$C$7:$C$2010,'Ratio mapping'!$A184)/SUMIFS('Population ratios'!$F$7:$F$2010,'Population ratios'!$C$7:$C$2010,'Ratio mapping'!$A184)</f>
        <v>0</v>
      </c>
      <c r="AD184" s="69">
        <f>SUMIFS('Population ratios'!$F$7:$F$2010,'Population ratios'!$B$7:$B$2010,'Ratio mapping'!AD$5,'Population ratios'!$C$7:$C$2010,'Ratio mapping'!$A184)/SUMIFS('Population ratios'!$F$7:$F$2010,'Population ratios'!$C$7:$C$2010,'Ratio mapping'!$A184)</f>
        <v>0</v>
      </c>
      <c r="AE184" s="69">
        <f>SUMIFS('Population ratios'!$F$7:$F$2010,'Population ratios'!$B$7:$B$2010,'Ratio mapping'!AE$5,'Population ratios'!$C$7:$C$2010,'Ratio mapping'!$A184)/SUMIFS('Population ratios'!$F$7:$F$2010,'Population ratios'!$C$7:$C$2010,'Ratio mapping'!$A184)</f>
        <v>0</v>
      </c>
    </row>
    <row r="185" spans="1:31" x14ac:dyDescent="0.25">
      <c r="A185" s="69" t="s">
        <v>2105</v>
      </c>
      <c r="B185" s="69">
        <f>SUMIFS('Population ratios'!$F$7:$F$2010,'Population ratios'!$B$7:$B$2010,'Ratio mapping'!B$5,'Population ratios'!$C$7:$C$2010,'Ratio mapping'!$A185)/SUMIFS('Population ratios'!$F$7:$F$2010,'Population ratios'!$C$7:$C$2010,'Ratio mapping'!$A185)</f>
        <v>0</v>
      </c>
      <c r="C185" s="69">
        <f>SUMIFS('Population ratios'!$F$7:$F$2010,'Population ratios'!$B$7:$B$2010,'Ratio mapping'!C$5,'Population ratios'!$C$7:$C$2010,'Ratio mapping'!$A185)/SUMIFS('Population ratios'!$F$7:$F$2010,'Population ratios'!$C$7:$C$2010,'Ratio mapping'!$A185)</f>
        <v>0</v>
      </c>
      <c r="D185" s="69">
        <f>SUMIFS('Population ratios'!$F$7:$F$2010,'Population ratios'!$B$7:$B$2010,'Ratio mapping'!D$5,'Population ratios'!$C$7:$C$2010,'Ratio mapping'!$A185)/SUMIFS('Population ratios'!$F$7:$F$2010,'Population ratios'!$C$7:$C$2010,'Ratio mapping'!$A185)</f>
        <v>0</v>
      </c>
      <c r="E185" s="69">
        <f>SUMIFS('Population ratios'!$F$7:$F$2010,'Population ratios'!$B$7:$B$2010,'Ratio mapping'!E$5,'Population ratios'!$C$7:$C$2010,'Ratio mapping'!$A185)/SUMIFS('Population ratios'!$F$7:$F$2010,'Population ratios'!$C$7:$C$2010,'Ratio mapping'!$A185)</f>
        <v>0</v>
      </c>
      <c r="F185" s="69">
        <f>SUMIFS('Population ratios'!$F$7:$F$2010,'Population ratios'!$B$7:$B$2010,'Ratio mapping'!F$5,'Population ratios'!$C$7:$C$2010,'Ratio mapping'!$A185)/SUMIFS('Population ratios'!$F$7:$F$2010,'Population ratios'!$C$7:$C$2010,'Ratio mapping'!$A185)</f>
        <v>0</v>
      </c>
      <c r="G185" s="69">
        <f>SUMIFS('Population ratios'!$F$7:$F$2010,'Population ratios'!$B$7:$B$2010,'Ratio mapping'!G$5,'Population ratios'!$C$7:$C$2010,'Ratio mapping'!$A185)/SUMIFS('Population ratios'!$F$7:$F$2010,'Population ratios'!$C$7:$C$2010,'Ratio mapping'!$A185)</f>
        <v>0</v>
      </c>
      <c r="H185" s="69">
        <f>SUMIFS('Population ratios'!$F$7:$F$2010,'Population ratios'!$B$7:$B$2010,'Ratio mapping'!H$5,'Population ratios'!$C$7:$C$2010,'Ratio mapping'!$A185)/SUMIFS('Population ratios'!$F$7:$F$2010,'Population ratios'!$C$7:$C$2010,'Ratio mapping'!$A185)</f>
        <v>0</v>
      </c>
      <c r="I185" s="69">
        <f>SUMIFS('Population ratios'!$F$7:$F$2010,'Population ratios'!$B$7:$B$2010,'Ratio mapping'!I$5,'Population ratios'!$C$7:$C$2010,'Ratio mapping'!$A185)/SUMIFS('Population ratios'!$F$7:$F$2010,'Population ratios'!$C$7:$C$2010,'Ratio mapping'!$A185)</f>
        <v>0</v>
      </c>
      <c r="J185" s="69">
        <f>SUMIFS('Population ratios'!$F$7:$F$2010,'Population ratios'!$B$7:$B$2010,'Ratio mapping'!J$5,'Population ratios'!$C$7:$C$2010,'Ratio mapping'!$A185)/SUMIFS('Population ratios'!$F$7:$F$2010,'Population ratios'!$C$7:$C$2010,'Ratio mapping'!$A185)</f>
        <v>0</v>
      </c>
      <c r="K185" s="69">
        <f>SUMIFS('Population ratios'!$F$7:$F$2010,'Population ratios'!$B$7:$B$2010,'Ratio mapping'!K$5,'Population ratios'!$C$7:$C$2010,'Ratio mapping'!$A185)/SUMIFS('Population ratios'!$F$7:$F$2010,'Population ratios'!$C$7:$C$2010,'Ratio mapping'!$A185)</f>
        <v>0</v>
      </c>
      <c r="L185" s="69">
        <f>SUMIFS('Population ratios'!$F$7:$F$2010,'Population ratios'!$B$7:$B$2010,'Ratio mapping'!L$5,'Population ratios'!$C$7:$C$2010,'Ratio mapping'!$A185)/SUMIFS('Population ratios'!$F$7:$F$2010,'Population ratios'!$C$7:$C$2010,'Ratio mapping'!$A185)</f>
        <v>0</v>
      </c>
      <c r="M185" s="69">
        <f>SUMIFS('Population ratios'!$F$7:$F$2010,'Population ratios'!$B$7:$B$2010,'Ratio mapping'!M$5,'Population ratios'!$C$7:$C$2010,'Ratio mapping'!$A185)/SUMIFS('Population ratios'!$F$7:$F$2010,'Population ratios'!$C$7:$C$2010,'Ratio mapping'!$A185)</f>
        <v>0</v>
      </c>
      <c r="N185" s="69">
        <f>SUMIFS('Population ratios'!$F$7:$F$2010,'Population ratios'!$B$7:$B$2010,'Ratio mapping'!N$5,'Population ratios'!$C$7:$C$2010,'Ratio mapping'!$A185)/SUMIFS('Population ratios'!$F$7:$F$2010,'Population ratios'!$C$7:$C$2010,'Ratio mapping'!$A185)</f>
        <v>0</v>
      </c>
      <c r="O185" s="69">
        <f>SUMIFS('Population ratios'!$F$7:$F$2010,'Population ratios'!$B$7:$B$2010,'Ratio mapping'!O$5,'Population ratios'!$C$7:$C$2010,'Ratio mapping'!$A185)/SUMIFS('Population ratios'!$F$7:$F$2010,'Population ratios'!$C$7:$C$2010,'Ratio mapping'!$A185)</f>
        <v>0</v>
      </c>
      <c r="P185" s="69">
        <f>SUMIFS('Population ratios'!$F$7:$F$2010,'Population ratios'!$B$7:$B$2010,'Ratio mapping'!P$5,'Population ratios'!$C$7:$C$2010,'Ratio mapping'!$A185)/SUMIFS('Population ratios'!$F$7:$F$2010,'Population ratios'!$C$7:$C$2010,'Ratio mapping'!$A185)</f>
        <v>0</v>
      </c>
      <c r="Q185" s="69">
        <f>SUMIFS('Population ratios'!$F$7:$F$2010,'Population ratios'!$B$7:$B$2010,'Ratio mapping'!Q$5,'Population ratios'!$C$7:$C$2010,'Ratio mapping'!$A185)/SUMIFS('Population ratios'!$F$7:$F$2010,'Population ratios'!$C$7:$C$2010,'Ratio mapping'!$A185)</f>
        <v>0</v>
      </c>
      <c r="R185" s="69">
        <f>SUMIFS('Population ratios'!$F$7:$F$2010,'Population ratios'!$B$7:$B$2010,'Ratio mapping'!R$5,'Population ratios'!$C$7:$C$2010,'Ratio mapping'!$A185)/SUMIFS('Population ratios'!$F$7:$F$2010,'Population ratios'!$C$7:$C$2010,'Ratio mapping'!$A185)</f>
        <v>1</v>
      </c>
      <c r="S185" s="69">
        <f>SUMIFS('Population ratios'!$F$7:$F$2010,'Population ratios'!$B$7:$B$2010,'Ratio mapping'!S$5,'Population ratios'!$C$7:$C$2010,'Ratio mapping'!$A185)/SUMIFS('Population ratios'!$F$7:$F$2010,'Population ratios'!$C$7:$C$2010,'Ratio mapping'!$A185)</f>
        <v>0</v>
      </c>
      <c r="T185" s="69">
        <f>SUMIFS('Population ratios'!$F$7:$F$2010,'Population ratios'!$B$7:$B$2010,'Ratio mapping'!T$5,'Population ratios'!$C$7:$C$2010,'Ratio mapping'!$A185)/SUMIFS('Population ratios'!$F$7:$F$2010,'Population ratios'!$C$7:$C$2010,'Ratio mapping'!$A185)</f>
        <v>0</v>
      </c>
      <c r="U185" s="69">
        <f>SUMIFS('Population ratios'!$F$7:$F$2010,'Population ratios'!$B$7:$B$2010,'Ratio mapping'!U$5,'Population ratios'!$C$7:$C$2010,'Ratio mapping'!$A185)/SUMIFS('Population ratios'!$F$7:$F$2010,'Population ratios'!$C$7:$C$2010,'Ratio mapping'!$A185)</f>
        <v>0</v>
      </c>
      <c r="V185" s="69">
        <f>SUMIFS('Population ratios'!$F$7:$F$2010,'Population ratios'!$B$7:$B$2010,'Ratio mapping'!V$5,'Population ratios'!$C$7:$C$2010,'Ratio mapping'!$A185)/SUMIFS('Population ratios'!$F$7:$F$2010,'Population ratios'!$C$7:$C$2010,'Ratio mapping'!$A185)</f>
        <v>0</v>
      </c>
      <c r="W185" s="69">
        <f>SUMIFS('Population ratios'!$F$7:$F$2010,'Population ratios'!$B$7:$B$2010,'Ratio mapping'!W$5,'Population ratios'!$C$7:$C$2010,'Ratio mapping'!$A185)/SUMIFS('Population ratios'!$F$7:$F$2010,'Population ratios'!$C$7:$C$2010,'Ratio mapping'!$A185)</f>
        <v>0</v>
      </c>
      <c r="X185" s="69">
        <f>SUMIFS('Population ratios'!$F$7:$F$2010,'Population ratios'!$B$7:$B$2010,'Ratio mapping'!X$5,'Population ratios'!$C$7:$C$2010,'Ratio mapping'!$A185)/SUMIFS('Population ratios'!$F$7:$F$2010,'Population ratios'!$C$7:$C$2010,'Ratio mapping'!$A185)</f>
        <v>0</v>
      </c>
      <c r="Y185" s="69">
        <f>SUMIFS('Population ratios'!$F$7:$F$2010,'Population ratios'!$B$7:$B$2010,'Ratio mapping'!Y$5,'Population ratios'!$C$7:$C$2010,'Ratio mapping'!$A185)/SUMIFS('Population ratios'!$F$7:$F$2010,'Population ratios'!$C$7:$C$2010,'Ratio mapping'!$A185)</f>
        <v>0</v>
      </c>
      <c r="Z185" s="69">
        <f>SUMIFS('Population ratios'!$F$7:$F$2010,'Population ratios'!$B$7:$B$2010,'Ratio mapping'!Z$5,'Population ratios'!$C$7:$C$2010,'Ratio mapping'!$A185)/SUMIFS('Population ratios'!$F$7:$F$2010,'Population ratios'!$C$7:$C$2010,'Ratio mapping'!$A185)</f>
        <v>0</v>
      </c>
      <c r="AA185" s="69">
        <f>SUMIFS('Population ratios'!$F$7:$F$2010,'Population ratios'!$B$7:$B$2010,'Ratio mapping'!AA$5,'Population ratios'!$C$7:$C$2010,'Ratio mapping'!$A185)/SUMIFS('Population ratios'!$F$7:$F$2010,'Population ratios'!$C$7:$C$2010,'Ratio mapping'!$A185)</f>
        <v>0</v>
      </c>
      <c r="AB185" s="69">
        <f>SUMIFS('Population ratios'!$F$7:$F$2010,'Population ratios'!$B$7:$B$2010,'Ratio mapping'!AB$5,'Population ratios'!$C$7:$C$2010,'Ratio mapping'!$A185)/SUMIFS('Population ratios'!$F$7:$F$2010,'Population ratios'!$C$7:$C$2010,'Ratio mapping'!$A185)</f>
        <v>0</v>
      </c>
      <c r="AC185" s="69">
        <f>SUMIFS('Population ratios'!$F$7:$F$2010,'Population ratios'!$B$7:$B$2010,'Ratio mapping'!AC$5,'Population ratios'!$C$7:$C$2010,'Ratio mapping'!$A185)/SUMIFS('Population ratios'!$F$7:$F$2010,'Population ratios'!$C$7:$C$2010,'Ratio mapping'!$A185)</f>
        <v>0</v>
      </c>
      <c r="AD185" s="69">
        <f>SUMIFS('Population ratios'!$F$7:$F$2010,'Population ratios'!$B$7:$B$2010,'Ratio mapping'!AD$5,'Population ratios'!$C$7:$C$2010,'Ratio mapping'!$A185)/SUMIFS('Population ratios'!$F$7:$F$2010,'Population ratios'!$C$7:$C$2010,'Ratio mapping'!$A185)</f>
        <v>0</v>
      </c>
      <c r="AE185" s="69">
        <f>SUMIFS('Population ratios'!$F$7:$F$2010,'Population ratios'!$B$7:$B$2010,'Ratio mapping'!AE$5,'Population ratios'!$C$7:$C$2010,'Ratio mapping'!$A185)/SUMIFS('Population ratios'!$F$7:$F$2010,'Population ratios'!$C$7:$C$2010,'Ratio mapping'!$A185)</f>
        <v>0</v>
      </c>
    </row>
    <row r="186" spans="1:31" x14ac:dyDescent="0.25">
      <c r="A186" s="69" t="s">
        <v>2079</v>
      </c>
      <c r="B186" s="69">
        <f>SUMIFS('Population ratios'!$F$7:$F$2010,'Population ratios'!$B$7:$B$2010,'Ratio mapping'!B$5,'Population ratios'!$C$7:$C$2010,'Ratio mapping'!$A186)/SUMIFS('Population ratios'!$F$7:$F$2010,'Population ratios'!$C$7:$C$2010,'Ratio mapping'!$A186)</f>
        <v>0</v>
      </c>
      <c r="C186" s="69">
        <f>SUMIFS('Population ratios'!$F$7:$F$2010,'Population ratios'!$B$7:$B$2010,'Ratio mapping'!C$5,'Population ratios'!$C$7:$C$2010,'Ratio mapping'!$A186)/SUMIFS('Population ratios'!$F$7:$F$2010,'Population ratios'!$C$7:$C$2010,'Ratio mapping'!$A186)</f>
        <v>0</v>
      </c>
      <c r="D186" s="69">
        <f>SUMIFS('Population ratios'!$F$7:$F$2010,'Population ratios'!$B$7:$B$2010,'Ratio mapping'!D$5,'Population ratios'!$C$7:$C$2010,'Ratio mapping'!$A186)/SUMIFS('Population ratios'!$F$7:$F$2010,'Population ratios'!$C$7:$C$2010,'Ratio mapping'!$A186)</f>
        <v>0</v>
      </c>
      <c r="E186" s="69">
        <f>SUMIFS('Population ratios'!$F$7:$F$2010,'Population ratios'!$B$7:$B$2010,'Ratio mapping'!E$5,'Population ratios'!$C$7:$C$2010,'Ratio mapping'!$A186)/SUMIFS('Population ratios'!$F$7:$F$2010,'Population ratios'!$C$7:$C$2010,'Ratio mapping'!$A186)</f>
        <v>0</v>
      </c>
      <c r="F186" s="69">
        <f>SUMIFS('Population ratios'!$F$7:$F$2010,'Population ratios'!$B$7:$B$2010,'Ratio mapping'!F$5,'Population ratios'!$C$7:$C$2010,'Ratio mapping'!$A186)/SUMIFS('Population ratios'!$F$7:$F$2010,'Population ratios'!$C$7:$C$2010,'Ratio mapping'!$A186)</f>
        <v>0</v>
      </c>
      <c r="G186" s="69">
        <f>SUMIFS('Population ratios'!$F$7:$F$2010,'Population ratios'!$B$7:$B$2010,'Ratio mapping'!G$5,'Population ratios'!$C$7:$C$2010,'Ratio mapping'!$A186)/SUMIFS('Population ratios'!$F$7:$F$2010,'Population ratios'!$C$7:$C$2010,'Ratio mapping'!$A186)</f>
        <v>0</v>
      </c>
      <c r="H186" s="69">
        <f>SUMIFS('Population ratios'!$F$7:$F$2010,'Population ratios'!$B$7:$B$2010,'Ratio mapping'!H$5,'Population ratios'!$C$7:$C$2010,'Ratio mapping'!$A186)/SUMIFS('Population ratios'!$F$7:$F$2010,'Population ratios'!$C$7:$C$2010,'Ratio mapping'!$A186)</f>
        <v>0</v>
      </c>
      <c r="I186" s="69">
        <f>SUMIFS('Population ratios'!$F$7:$F$2010,'Population ratios'!$B$7:$B$2010,'Ratio mapping'!I$5,'Population ratios'!$C$7:$C$2010,'Ratio mapping'!$A186)/SUMIFS('Population ratios'!$F$7:$F$2010,'Population ratios'!$C$7:$C$2010,'Ratio mapping'!$A186)</f>
        <v>0</v>
      </c>
      <c r="J186" s="69">
        <f>SUMIFS('Population ratios'!$F$7:$F$2010,'Population ratios'!$B$7:$B$2010,'Ratio mapping'!J$5,'Population ratios'!$C$7:$C$2010,'Ratio mapping'!$A186)/SUMIFS('Population ratios'!$F$7:$F$2010,'Population ratios'!$C$7:$C$2010,'Ratio mapping'!$A186)</f>
        <v>0</v>
      </c>
      <c r="K186" s="69">
        <f>SUMIFS('Population ratios'!$F$7:$F$2010,'Population ratios'!$B$7:$B$2010,'Ratio mapping'!K$5,'Population ratios'!$C$7:$C$2010,'Ratio mapping'!$A186)/SUMIFS('Population ratios'!$F$7:$F$2010,'Population ratios'!$C$7:$C$2010,'Ratio mapping'!$A186)</f>
        <v>0</v>
      </c>
      <c r="L186" s="69">
        <f>SUMIFS('Population ratios'!$F$7:$F$2010,'Population ratios'!$B$7:$B$2010,'Ratio mapping'!L$5,'Population ratios'!$C$7:$C$2010,'Ratio mapping'!$A186)/SUMIFS('Population ratios'!$F$7:$F$2010,'Population ratios'!$C$7:$C$2010,'Ratio mapping'!$A186)</f>
        <v>0</v>
      </c>
      <c r="M186" s="69">
        <f>SUMIFS('Population ratios'!$F$7:$F$2010,'Population ratios'!$B$7:$B$2010,'Ratio mapping'!M$5,'Population ratios'!$C$7:$C$2010,'Ratio mapping'!$A186)/SUMIFS('Population ratios'!$F$7:$F$2010,'Population ratios'!$C$7:$C$2010,'Ratio mapping'!$A186)</f>
        <v>0</v>
      </c>
      <c r="N186" s="69">
        <f>SUMIFS('Population ratios'!$F$7:$F$2010,'Population ratios'!$B$7:$B$2010,'Ratio mapping'!N$5,'Population ratios'!$C$7:$C$2010,'Ratio mapping'!$A186)/SUMIFS('Population ratios'!$F$7:$F$2010,'Population ratios'!$C$7:$C$2010,'Ratio mapping'!$A186)</f>
        <v>0</v>
      </c>
      <c r="O186" s="69">
        <f>SUMIFS('Population ratios'!$F$7:$F$2010,'Population ratios'!$B$7:$B$2010,'Ratio mapping'!O$5,'Population ratios'!$C$7:$C$2010,'Ratio mapping'!$A186)/SUMIFS('Population ratios'!$F$7:$F$2010,'Population ratios'!$C$7:$C$2010,'Ratio mapping'!$A186)</f>
        <v>0</v>
      </c>
      <c r="P186" s="69">
        <f>SUMIFS('Population ratios'!$F$7:$F$2010,'Population ratios'!$B$7:$B$2010,'Ratio mapping'!P$5,'Population ratios'!$C$7:$C$2010,'Ratio mapping'!$A186)/SUMIFS('Population ratios'!$F$7:$F$2010,'Population ratios'!$C$7:$C$2010,'Ratio mapping'!$A186)</f>
        <v>0</v>
      </c>
      <c r="Q186" s="69">
        <f>SUMIFS('Population ratios'!$F$7:$F$2010,'Population ratios'!$B$7:$B$2010,'Ratio mapping'!Q$5,'Population ratios'!$C$7:$C$2010,'Ratio mapping'!$A186)/SUMIFS('Population ratios'!$F$7:$F$2010,'Population ratios'!$C$7:$C$2010,'Ratio mapping'!$A186)</f>
        <v>0</v>
      </c>
      <c r="R186" s="69">
        <f>SUMIFS('Population ratios'!$F$7:$F$2010,'Population ratios'!$B$7:$B$2010,'Ratio mapping'!R$5,'Population ratios'!$C$7:$C$2010,'Ratio mapping'!$A186)/SUMIFS('Population ratios'!$F$7:$F$2010,'Population ratios'!$C$7:$C$2010,'Ratio mapping'!$A186)</f>
        <v>0</v>
      </c>
      <c r="S186" s="69">
        <f>SUMIFS('Population ratios'!$F$7:$F$2010,'Population ratios'!$B$7:$B$2010,'Ratio mapping'!S$5,'Population ratios'!$C$7:$C$2010,'Ratio mapping'!$A186)/SUMIFS('Population ratios'!$F$7:$F$2010,'Population ratios'!$C$7:$C$2010,'Ratio mapping'!$A186)</f>
        <v>0</v>
      </c>
      <c r="T186" s="69">
        <f>SUMIFS('Population ratios'!$F$7:$F$2010,'Population ratios'!$B$7:$B$2010,'Ratio mapping'!T$5,'Population ratios'!$C$7:$C$2010,'Ratio mapping'!$A186)/SUMIFS('Population ratios'!$F$7:$F$2010,'Population ratios'!$C$7:$C$2010,'Ratio mapping'!$A186)</f>
        <v>1</v>
      </c>
      <c r="U186" s="69">
        <f>SUMIFS('Population ratios'!$F$7:$F$2010,'Population ratios'!$B$7:$B$2010,'Ratio mapping'!U$5,'Population ratios'!$C$7:$C$2010,'Ratio mapping'!$A186)/SUMIFS('Population ratios'!$F$7:$F$2010,'Population ratios'!$C$7:$C$2010,'Ratio mapping'!$A186)</f>
        <v>0</v>
      </c>
      <c r="V186" s="69">
        <f>SUMIFS('Population ratios'!$F$7:$F$2010,'Population ratios'!$B$7:$B$2010,'Ratio mapping'!V$5,'Population ratios'!$C$7:$C$2010,'Ratio mapping'!$A186)/SUMIFS('Population ratios'!$F$7:$F$2010,'Population ratios'!$C$7:$C$2010,'Ratio mapping'!$A186)</f>
        <v>0</v>
      </c>
      <c r="W186" s="69">
        <f>SUMIFS('Population ratios'!$F$7:$F$2010,'Population ratios'!$B$7:$B$2010,'Ratio mapping'!W$5,'Population ratios'!$C$7:$C$2010,'Ratio mapping'!$A186)/SUMIFS('Population ratios'!$F$7:$F$2010,'Population ratios'!$C$7:$C$2010,'Ratio mapping'!$A186)</f>
        <v>0</v>
      </c>
      <c r="X186" s="69">
        <f>SUMIFS('Population ratios'!$F$7:$F$2010,'Population ratios'!$B$7:$B$2010,'Ratio mapping'!X$5,'Population ratios'!$C$7:$C$2010,'Ratio mapping'!$A186)/SUMIFS('Population ratios'!$F$7:$F$2010,'Population ratios'!$C$7:$C$2010,'Ratio mapping'!$A186)</f>
        <v>0</v>
      </c>
      <c r="Y186" s="69">
        <f>SUMIFS('Population ratios'!$F$7:$F$2010,'Population ratios'!$B$7:$B$2010,'Ratio mapping'!Y$5,'Population ratios'!$C$7:$C$2010,'Ratio mapping'!$A186)/SUMIFS('Population ratios'!$F$7:$F$2010,'Population ratios'!$C$7:$C$2010,'Ratio mapping'!$A186)</f>
        <v>0</v>
      </c>
      <c r="Z186" s="69">
        <f>SUMIFS('Population ratios'!$F$7:$F$2010,'Population ratios'!$B$7:$B$2010,'Ratio mapping'!Z$5,'Population ratios'!$C$7:$C$2010,'Ratio mapping'!$A186)/SUMIFS('Population ratios'!$F$7:$F$2010,'Population ratios'!$C$7:$C$2010,'Ratio mapping'!$A186)</f>
        <v>0</v>
      </c>
      <c r="AA186" s="69">
        <f>SUMIFS('Population ratios'!$F$7:$F$2010,'Population ratios'!$B$7:$B$2010,'Ratio mapping'!AA$5,'Population ratios'!$C$7:$C$2010,'Ratio mapping'!$A186)/SUMIFS('Population ratios'!$F$7:$F$2010,'Population ratios'!$C$7:$C$2010,'Ratio mapping'!$A186)</f>
        <v>0</v>
      </c>
      <c r="AB186" s="69">
        <f>SUMIFS('Population ratios'!$F$7:$F$2010,'Population ratios'!$B$7:$B$2010,'Ratio mapping'!AB$5,'Population ratios'!$C$7:$C$2010,'Ratio mapping'!$A186)/SUMIFS('Population ratios'!$F$7:$F$2010,'Population ratios'!$C$7:$C$2010,'Ratio mapping'!$A186)</f>
        <v>0</v>
      </c>
      <c r="AC186" s="69">
        <f>SUMIFS('Population ratios'!$F$7:$F$2010,'Population ratios'!$B$7:$B$2010,'Ratio mapping'!AC$5,'Population ratios'!$C$7:$C$2010,'Ratio mapping'!$A186)/SUMIFS('Population ratios'!$F$7:$F$2010,'Population ratios'!$C$7:$C$2010,'Ratio mapping'!$A186)</f>
        <v>0</v>
      </c>
      <c r="AD186" s="69">
        <f>SUMIFS('Population ratios'!$F$7:$F$2010,'Population ratios'!$B$7:$B$2010,'Ratio mapping'!AD$5,'Population ratios'!$C$7:$C$2010,'Ratio mapping'!$A186)/SUMIFS('Population ratios'!$F$7:$F$2010,'Population ratios'!$C$7:$C$2010,'Ratio mapping'!$A186)</f>
        <v>0</v>
      </c>
      <c r="AE186" s="69">
        <f>SUMIFS('Population ratios'!$F$7:$F$2010,'Population ratios'!$B$7:$B$2010,'Ratio mapping'!AE$5,'Population ratios'!$C$7:$C$2010,'Ratio mapping'!$A186)/SUMIFS('Population ratios'!$F$7:$F$2010,'Population ratios'!$C$7:$C$2010,'Ratio mapping'!$A186)</f>
        <v>0</v>
      </c>
    </row>
    <row r="187" spans="1:31" x14ac:dyDescent="0.25">
      <c r="A187" s="69" t="s">
        <v>2063</v>
      </c>
      <c r="B187" s="69">
        <f>SUMIFS('Population ratios'!$F$7:$F$2010,'Population ratios'!$B$7:$B$2010,'Ratio mapping'!B$5,'Population ratios'!$C$7:$C$2010,'Ratio mapping'!$A187)/SUMIFS('Population ratios'!$F$7:$F$2010,'Population ratios'!$C$7:$C$2010,'Ratio mapping'!$A187)</f>
        <v>0</v>
      </c>
      <c r="C187" s="69">
        <f>SUMIFS('Population ratios'!$F$7:$F$2010,'Population ratios'!$B$7:$B$2010,'Ratio mapping'!C$5,'Population ratios'!$C$7:$C$2010,'Ratio mapping'!$A187)/SUMIFS('Population ratios'!$F$7:$F$2010,'Population ratios'!$C$7:$C$2010,'Ratio mapping'!$A187)</f>
        <v>0</v>
      </c>
      <c r="D187" s="69">
        <f>SUMIFS('Population ratios'!$F$7:$F$2010,'Population ratios'!$B$7:$B$2010,'Ratio mapping'!D$5,'Population ratios'!$C$7:$C$2010,'Ratio mapping'!$A187)/SUMIFS('Population ratios'!$F$7:$F$2010,'Population ratios'!$C$7:$C$2010,'Ratio mapping'!$A187)</f>
        <v>0</v>
      </c>
      <c r="E187" s="69">
        <f>SUMIFS('Population ratios'!$F$7:$F$2010,'Population ratios'!$B$7:$B$2010,'Ratio mapping'!E$5,'Population ratios'!$C$7:$C$2010,'Ratio mapping'!$A187)/SUMIFS('Population ratios'!$F$7:$F$2010,'Population ratios'!$C$7:$C$2010,'Ratio mapping'!$A187)</f>
        <v>0</v>
      </c>
      <c r="F187" s="69">
        <f>SUMIFS('Population ratios'!$F$7:$F$2010,'Population ratios'!$B$7:$B$2010,'Ratio mapping'!F$5,'Population ratios'!$C$7:$C$2010,'Ratio mapping'!$A187)/SUMIFS('Population ratios'!$F$7:$F$2010,'Population ratios'!$C$7:$C$2010,'Ratio mapping'!$A187)</f>
        <v>0</v>
      </c>
      <c r="G187" s="69">
        <f>SUMIFS('Population ratios'!$F$7:$F$2010,'Population ratios'!$B$7:$B$2010,'Ratio mapping'!G$5,'Population ratios'!$C$7:$C$2010,'Ratio mapping'!$A187)/SUMIFS('Population ratios'!$F$7:$F$2010,'Population ratios'!$C$7:$C$2010,'Ratio mapping'!$A187)</f>
        <v>0</v>
      </c>
      <c r="H187" s="69">
        <f>SUMIFS('Population ratios'!$F$7:$F$2010,'Population ratios'!$B$7:$B$2010,'Ratio mapping'!H$5,'Population ratios'!$C$7:$C$2010,'Ratio mapping'!$A187)/SUMIFS('Population ratios'!$F$7:$F$2010,'Population ratios'!$C$7:$C$2010,'Ratio mapping'!$A187)</f>
        <v>0</v>
      </c>
      <c r="I187" s="69">
        <f>SUMIFS('Population ratios'!$F$7:$F$2010,'Population ratios'!$B$7:$B$2010,'Ratio mapping'!I$5,'Population ratios'!$C$7:$C$2010,'Ratio mapping'!$A187)/SUMIFS('Population ratios'!$F$7:$F$2010,'Population ratios'!$C$7:$C$2010,'Ratio mapping'!$A187)</f>
        <v>0</v>
      </c>
      <c r="J187" s="69">
        <f>SUMIFS('Population ratios'!$F$7:$F$2010,'Population ratios'!$B$7:$B$2010,'Ratio mapping'!J$5,'Population ratios'!$C$7:$C$2010,'Ratio mapping'!$A187)/SUMIFS('Population ratios'!$F$7:$F$2010,'Population ratios'!$C$7:$C$2010,'Ratio mapping'!$A187)</f>
        <v>0</v>
      </c>
      <c r="K187" s="69">
        <f>SUMIFS('Population ratios'!$F$7:$F$2010,'Population ratios'!$B$7:$B$2010,'Ratio mapping'!K$5,'Population ratios'!$C$7:$C$2010,'Ratio mapping'!$A187)/SUMIFS('Population ratios'!$F$7:$F$2010,'Population ratios'!$C$7:$C$2010,'Ratio mapping'!$A187)</f>
        <v>0</v>
      </c>
      <c r="L187" s="69">
        <f>SUMIFS('Population ratios'!$F$7:$F$2010,'Population ratios'!$B$7:$B$2010,'Ratio mapping'!L$5,'Population ratios'!$C$7:$C$2010,'Ratio mapping'!$A187)/SUMIFS('Population ratios'!$F$7:$F$2010,'Population ratios'!$C$7:$C$2010,'Ratio mapping'!$A187)</f>
        <v>0</v>
      </c>
      <c r="M187" s="69">
        <f>SUMIFS('Population ratios'!$F$7:$F$2010,'Population ratios'!$B$7:$B$2010,'Ratio mapping'!M$5,'Population ratios'!$C$7:$C$2010,'Ratio mapping'!$A187)/SUMIFS('Population ratios'!$F$7:$F$2010,'Population ratios'!$C$7:$C$2010,'Ratio mapping'!$A187)</f>
        <v>0</v>
      </c>
      <c r="N187" s="69">
        <f>SUMIFS('Population ratios'!$F$7:$F$2010,'Population ratios'!$B$7:$B$2010,'Ratio mapping'!N$5,'Population ratios'!$C$7:$C$2010,'Ratio mapping'!$A187)/SUMIFS('Population ratios'!$F$7:$F$2010,'Population ratios'!$C$7:$C$2010,'Ratio mapping'!$A187)</f>
        <v>0</v>
      </c>
      <c r="O187" s="69">
        <f>SUMIFS('Population ratios'!$F$7:$F$2010,'Population ratios'!$B$7:$B$2010,'Ratio mapping'!O$5,'Population ratios'!$C$7:$C$2010,'Ratio mapping'!$A187)/SUMIFS('Population ratios'!$F$7:$F$2010,'Population ratios'!$C$7:$C$2010,'Ratio mapping'!$A187)</f>
        <v>0</v>
      </c>
      <c r="P187" s="69">
        <f>SUMIFS('Population ratios'!$F$7:$F$2010,'Population ratios'!$B$7:$B$2010,'Ratio mapping'!P$5,'Population ratios'!$C$7:$C$2010,'Ratio mapping'!$A187)/SUMIFS('Population ratios'!$F$7:$F$2010,'Population ratios'!$C$7:$C$2010,'Ratio mapping'!$A187)</f>
        <v>0</v>
      </c>
      <c r="Q187" s="69">
        <f>SUMIFS('Population ratios'!$F$7:$F$2010,'Population ratios'!$B$7:$B$2010,'Ratio mapping'!Q$5,'Population ratios'!$C$7:$C$2010,'Ratio mapping'!$A187)/SUMIFS('Population ratios'!$F$7:$F$2010,'Population ratios'!$C$7:$C$2010,'Ratio mapping'!$A187)</f>
        <v>0</v>
      </c>
      <c r="R187" s="69">
        <f>SUMIFS('Population ratios'!$F$7:$F$2010,'Population ratios'!$B$7:$B$2010,'Ratio mapping'!R$5,'Population ratios'!$C$7:$C$2010,'Ratio mapping'!$A187)/SUMIFS('Population ratios'!$F$7:$F$2010,'Population ratios'!$C$7:$C$2010,'Ratio mapping'!$A187)</f>
        <v>0</v>
      </c>
      <c r="S187" s="69">
        <f>SUMIFS('Population ratios'!$F$7:$F$2010,'Population ratios'!$B$7:$B$2010,'Ratio mapping'!S$5,'Population ratios'!$C$7:$C$2010,'Ratio mapping'!$A187)/SUMIFS('Population ratios'!$F$7:$F$2010,'Population ratios'!$C$7:$C$2010,'Ratio mapping'!$A187)</f>
        <v>0</v>
      </c>
      <c r="T187" s="69">
        <f>SUMIFS('Population ratios'!$F$7:$F$2010,'Population ratios'!$B$7:$B$2010,'Ratio mapping'!T$5,'Population ratios'!$C$7:$C$2010,'Ratio mapping'!$A187)/SUMIFS('Population ratios'!$F$7:$F$2010,'Population ratios'!$C$7:$C$2010,'Ratio mapping'!$A187)</f>
        <v>0.95889261744966447</v>
      </c>
      <c r="U187" s="69">
        <f>SUMIFS('Population ratios'!$F$7:$F$2010,'Population ratios'!$B$7:$B$2010,'Ratio mapping'!U$5,'Population ratios'!$C$7:$C$2010,'Ratio mapping'!$A187)/SUMIFS('Population ratios'!$F$7:$F$2010,'Population ratios'!$C$7:$C$2010,'Ratio mapping'!$A187)</f>
        <v>0</v>
      </c>
      <c r="V187" s="69">
        <f>SUMIFS('Population ratios'!$F$7:$F$2010,'Population ratios'!$B$7:$B$2010,'Ratio mapping'!V$5,'Population ratios'!$C$7:$C$2010,'Ratio mapping'!$A187)/SUMIFS('Population ratios'!$F$7:$F$2010,'Population ratios'!$C$7:$C$2010,'Ratio mapping'!$A187)</f>
        <v>0</v>
      </c>
      <c r="W187" s="69">
        <f>SUMIFS('Population ratios'!$F$7:$F$2010,'Population ratios'!$B$7:$B$2010,'Ratio mapping'!W$5,'Population ratios'!$C$7:$C$2010,'Ratio mapping'!$A187)/SUMIFS('Population ratios'!$F$7:$F$2010,'Population ratios'!$C$7:$C$2010,'Ratio mapping'!$A187)</f>
        <v>0</v>
      </c>
      <c r="X187" s="69">
        <f>SUMIFS('Population ratios'!$F$7:$F$2010,'Population ratios'!$B$7:$B$2010,'Ratio mapping'!X$5,'Population ratios'!$C$7:$C$2010,'Ratio mapping'!$A187)/SUMIFS('Population ratios'!$F$7:$F$2010,'Population ratios'!$C$7:$C$2010,'Ratio mapping'!$A187)</f>
        <v>0</v>
      </c>
      <c r="Y187" s="69">
        <f>SUMIFS('Population ratios'!$F$7:$F$2010,'Population ratios'!$B$7:$B$2010,'Ratio mapping'!Y$5,'Population ratios'!$C$7:$C$2010,'Ratio mapping'!$A187)/SUMIFS('Population ratios'!$F$7:$F$2010,'Population ratios'!$C$7:$C$2010,'Ratio mapping'!$A187)</f>
        <v>4.1107382550335574E-2</v>
      </c>
      <c r="Z187" s="69">
        <f>SUMIFS('Population ratios'!$F$7:$F$2010,'Population ratios'!$B$7:$B$2010,'Ratio mapping'!Z$5,'Population ratios'!$C$7:$C$2010,'Ratio mapping'!$A187)/SUMIFS('Population ratios'!$F$7:$F$2010,'Population ratios'!$C$7:$C$2010,'Ratio mapping'!$A187)</f>
        <v>0</v>
      </c>
      <c r="AA187" s="69">
        <f>SUMIFS('Population ratios'!$F$7:$F$2010,'Population ratios'!$B$7:$B$2010,'Ratio mapping'!AA$5,'Population ratios'!$C$7:$C$2010,'Ratio mapping'!$A187)/SUMIFS('Population ratios'!$F$7:$F$2010,'Population ratios'!$C$7:$C$2010,'Ratio mapping'!$A187)</f>
        <v>0</v>
      </c>
      <c r="AB187" s="69">
        <f>SUMIFS('Population ratios'!$F$7:$F$2010,'Population ratios'!$B$7:$B$2010,'Ratio mapping'!AB$5,'Population ratios'!$C$7:$C$2010,'Ratio mapping'!$A187)/SUMIFS('Population ratios'!$F$7:$F$2010,'Population ratios'!$C$7:$C$2010,'Ratio mapping'!$A187)</f>
        <v>0</v>
      </c>
      <c r="AC187" s="69">
        <f>SUMIFS('Population ratios'!$F$7:$F$2010,'Population ratios'!$B$7:$B$2010,'Ratio mapping'!AC$5,'Population ratios'!$C$7:$C$2010,'Ratio mapping'!$A187)/SUMIFS('Population ratios'!$F$7:$F$2010,'Population ratios'!$C$7:$C$2010,'Ratio mapping'!$A187)</f>
        <v>0</v>
      </c>
      <c r="AD187" s="69">
        <f>SUMIFS('Population ratios'!$F$7:$F$2010,'Population ratios'!$B$7:$B$2010,'Ratio mapping'!AD$5,'Population ratios'!$C$7:$C$2010,'Ratio mapping'!$A187)/SUMIFS('Population ratios'!$F$7:$F$2010,'Population ratios'!$C$7:$C$2010,'Ratio mapping'!$A187)</f>
        <v>0</v>
      </c>
      <c r="AE187" s="69">
        <f>SUMIFS('Population ratios'!$F$7:$F$2010,'Population ratios'!$B$7:$B$2010,'Ratio mapping'!AE$5,'Population ratios'!$C$7:$C$2010,'Ratio mapping'!$A187)/SUMIFS('Population ratios'!$F$7:$F$2010,'Population ratios'!$C$7:$C$2010,'Ratio mapping'!$A187)</f>
        <v>0</v>
      </c>
    </row>
    <row r="188" spans="1:31" x14ac:dyDescent="0.25">
      <c r="A188" s="69" t="s">
        <v>2094</v>
      </c>
      <c r="B188" s="69">
        <f>SUMIFS('Population ratios'!$F$7:$F$2010,'Population ratios'!$B$7:$B$2010,'Ratio mapping'!B$5,'Population ratios'!$C$7:$C$2010,'Ratio mapping'!$A188)/SUMIFS('Population ratios'!$F$7:$F$2010,'Population ratios'!$C$7:$C$2010,'Ratio mapping'!$A188)</f>
        <v>0</v>
      </c>
      <c r="C188" s="69">
        <f>SUMIFS('Population ratios'!$F$7:$F$2010,'Population ratios'!$B$7:$B$2010,'Ratio mapping'!C$5,'Population ratios'!$C$7:$C$2010,'Ratio mapping'!$A188)/SUMIFS('Population ratios'!$F$7:$F$2010,'Population ratios'!$C$7:$C$2010,'Ratio mapping'!$A188)</f>
        <v>0</v>
      </c>
      <c r="D188" s="69">
        <f>SUMIFS('Population ratios'!$F$7:$F$2010,'Population ratios'!$B$7:$B$2010,'Ratio mapping'!D$5,'Population ratios'!$C$7:$C$2010,'Ratio mapping'!$A188)/SUMIFS('Population ratios'!$F$7:$F$2010,'Population ratios'!$C$7:$C$2010,'Ratio mapping'!$A188)</f>
        <v>0</v>
      </c>
      <c r="E188" s="69">
        <f>SUMIFS('Population ratios'!$F$7:$F$2010,'Population ratios'!$B$7:$B$2010,'Ratio mapping'!E$5,'Population ratios'!$C$7:$C$2010,'Ratio mapping'!$A188)/SUMIFS('Population ratios'!$F$7:$F$2010,'Population ratios'!$C$7:$C$2010,'Ratio mapping'!$A188)</f>
        <v>0</v>
      </c>
      <c r="F188" s="69">
        <f>SUMIFS('Population ratios'!$F$7:$F$2010,'Population ratios'!$B$7:$B$2010,'Ratio mapping'!F$5,'Population ratios'!$C$7:$C$2010,'Ratio mapping'!$A188)/SUMIFS('Population ratios'!$F$7:$F$2010,'Population ratios'!$C$7:$C$2010,'Ratio mapping'!$A188)</f>
        <v>0</v>
      </c>
      <c r="G188" s="69">
        <f>SUMIFS('Population ratios'!$F$7:$F$2010,'Population ratios'!$B$7:$B$2010,'Ratio mapping'!G$5,'Population ratios'!$C$7:$C$2010,'Ratio mapping'!$A188)/SUMIFS('Population ratios'!$F$7:$F$2010,'Population ratios'!$C$7:$C$2010,'Ratio mapping'!$A188)</f>
        <v>0</v>
      </c>
      <c r="H188" s="69">
        <f>SUMIFS('Population ratios'!$F$7:$F$2010,'Population ratios'!$B$7:$B$2010,'Ratio mapping'!H$5,'Population ratios'!$C$7:$C$2010,'Ratio mapping'!$A188)/SUMIFS('Population ratios'!$F$7:$F$2010,'Population ratios'!$C$7:$C$2010,'Ratio mapping'!$A188)</f>
        <v>0</v>
      </c>
      <c r="I188" s="69">
        <f>SUMIFS('Population ratios'!$F$7:$F$2010,'Population ratios'!$B$7:$B$2010,'Ratio mapping'!I$5,'Population ratios'!$C$7:$C$2010,'Ratio mapping'!$A188)/SUMIFS('Population ratios'!$F$7:$F$2010,'Population ratios'!$C$7:$C$2010,'Ratio mapping'!$A188)</f>
        <v>0</v>
      </c>
      <c r="J188" s="69">
        <f>SUMIFS('Population ratios'!$F$7:$F$2010,'Population ratios'!$B$7:$B$2010,'Ratio mapping'!J$5,'Population ratios'!$C$7:$C$2010,'Ratio mapping'!$A188)/SUMIFS('Population ratios'!$F$7:$F$2010,'Population ratios'!$C$7:$C$2010,'Ratio mapping'!$A188)</f>
        <v>0</v>
      </c>
      <c r="K188" s="69">
        <f>SUMIFS('Population ratios'!$F$7:$F$2010,'Population ratios'!$B$7:$B$2010,'Ratio mapping'!K$5,'Population ratios'!$C$7:$C$2010,'Ratio mapping'!$A188)/SUMIFS('Population ratios'!$F$7:$F$2010,'Population ratios'!$C$7:$C$2010,'Ratio mapping'!$A188)</f>
        <v>0</v>
      </c>
      <c r="L188" s="69">
        <f>SUMIFS('Population ratios'!$F$7:$F$2010,'Population ratios'!$B$7:$B$2010,'Ratio mapping'!L$5,'Population ratios'!$C$7:$C$2010,'Ratio mapping'!$A188)/SUMIFS('Population ratios'!$F$7:$F$2010,'Population ratios'!$C$7:$C$2010,'Ratio mapping'!$A188)</f>
        <v>0</v>
      </c>
      <c r="M188" s="69">
        <f>SUMIFS('Population ratios'!$F$7:$F$2010,'Population ratios'!$B$7:$B$2010,'Ratio mapping'!M$5,'Population ratios'!$C$7:$C$2010,'Ratio mapping'!$A188)/SUMIFS('Population ratios'!$F$7:$F$2010,'Population ratios'!$C$7:$C$2010,'Ratio mapping'!$A188)</f>
        <v>0</v>
      </c>
      <c r="N188" s="69">
        <f>SUMIFS('Population ratios'!$F$7:$F$2010,'Population ratios'!$B$7:$B$2010,'Ratio mapping'!N$5,'Population ratios'!$C$7:$C$2010,'Ratio mapping'!$A188)/SUMIFS('Population ratios'!$F$7:$F$2010,'Population ratios'!$C$7:$C$2010,'Ratio mapping'!$A188)</f>
        <v>0</v>
      </c>
      <c r="O188" s="69">
        <f>SUMIFS('Population ratios'!$F$7:$F$2010,'Population ratios'!$B$7:$B$2010,'Ratio mapping'!O$5,'Population ratios'!$C$7:$C$2010,'Ratio mapping'!$A188)/SUMIFS('Population ratios'!$F$7:$F$2010,'Population ratios'!$C$7:$C$2010,'Ratio mapping'!$A188)</f>
        <v>0</v>
      </c>
      <c r="P188" s="69">
        <f>SUMIFS('Population ratios'!$F$7:$F$2010,'Population ratios'!$B$7:$B$2010,'Ratio mapping'!P$5,'Population ratios'!$C$7:$C$2010,'Ratio mapping'!$A188)/SUMIFS('Population ratios'!$F$7:$F$2010,'Population ratios'!$C$7:$C$2010,'Ratio mapping'!$A188)</f>
        <v>0</v>
      </c>
      <c r="Q188" s="69">
        <f>SUMIFS('Population ratios'!$F$7:$F$2010,'Population ratios'!$B$7:$B$2010,'Ratio mapping'!Q$5,'Population ratios'!$C$7:$C$2010,'Ratio mapping'!$A188)/SUMIFS('Population ratios'!$F$7:$F$2010,'Population ratios'!$C$7:$C$2010,'Ratio mapping'!$A188)</f>
        <v>0</v>
      </c>
      <c r="R188" s="69">
        <f>SUMIFS('Population ratios'!$F$7:$F$2010,'Population ratios'!$B$7:$B$2010,'Ratio mapping'!R$5,'Population ratios'!$C$7:$C$2010,'Ratio mapping'!$A188)/SUMIFS('Population ratios'!$F$7:$F$2010,'Population ratios'!$C$7:$C$2010,'Ratio mapping'!$A188)</f>
        <v>0</v>
      </c>
      <c r="S188" s="69">
        <f>SUMIFS('Population ratios'!$F$7:$F$2010,'Population ratios'!$B$7:$B$2010,'Ratio mapping'!S$5,'Population ratios'!$C$7:$C$2010,'Ratio mapping'!$A188)/SUMIFS('Population ratios'!$F$7:$F$2010,'Population ratios'!$C$7:$C$2010,'Ratio mapping'!$A188)</f>
        <v>0</v>
      </c>
      <c r="T188" s="69">
        <f>SUMIFS('Population ratios'!$F$7:$F$2010,'Population ratios'!$B$7:$B$2010,'Ratio mapping'!T$5,'Population ratios'!$C$7:$C$2010,'Ratio mapping'!$A188)/SUMIFS('Population ratios'!$F$7:$F$2010,'Population ratios'!$C$7:$C$2010,'Ratio mapping'!$A188)</f>
        <v>1</v>
      </c>
      <c r="U188" s="69">
        <f>SUMIFS('Population ratios'!$F$7:$F$2010,'Population ratios'!$B$7:$B$2010,'Ratio mapping'!U$5,'Population ratios'!$C$7:$C$2010,'Ratio mapping'!$A188)/SUMIFS('Population ratios'!$F$7:$F$2010,'Population ratios'!$C$7:$C$2010,'Ratio mapping'!$A188)</f>
        <v>0</v>
      </c>
      <c r="V188" s="69">
        <f>SUMIFS('Population ratios'!$F$7:$F$2010,'Population ratios'!$B$7:$B$2010,'Ratio mapping'!V$5,'Population ratios'!$C$7:$C$2010,'Ratio mapping'!$A188)/SUMIFS('Population ratios'!$F$7:$F$2010,'Population ratios'!$C$7:$C$2010,'Ratio mapping'!$A188)</f>
        <v>0</v>
      </c>
      <c r="W188" s="69">
        <f>SUMIFS('Population ratios'!$F$7:$F$2010,'Population ratios'!$B$7:$B$2010,'Ratio mapping'!W$5,'Population ratios'!$C$7:$C$2010,'Ratio mapping'!$A188)/SUMIFS('Population ratios'!$F$7:$F$2010,'Population ratios'!$C$7:$C$2010,'Ratio mapping'!$A188)</f>
        <v>0</v>
      </c>
      <c r="X188" s="69">
        <f>SUMIFS('Population ratios'!$F$7:$F$2010,'Population ratios'!$B$7:$B$2010,'Ratio mapping'!X$5,'Population ratios'!$C$7:$C$2010,'Ratio mapping'!$A188)/SUMIFS('Population ratios'!$F$7:$F$2010,'Population ratios'!$C$7:$C$2010,'Ratio mapping'!$A188)</f>
        <v>0</v>
      </c>
      <c r="Y188" s="69">
        <f>SUMIFS('Population ratios'!$F$7:$F$2010,'Population ratios'!$B$7:$B$2010,'Ratio mapping'!Y$5,'Population ratios'!$C$7:$C$2010,'Ratio mapping'!$A188)/SUMIFS('Population ratios'!$F$7:$F$2010,'Population ratios'!$C$7:$C$2010,'Ratio mapping'!$A188)</f>
        <v>0</v>
      </c>
      <c r="Z188" s="69">
        <f>SUMIFS('Population ratios'!$F$7:$F$2010,'Population ratios'!$B$7:$B$2010,'Ratio mapping'!Z$5,'Population ratios'!$C$7:$C$2010,'Ratio mapping'!$A188)/SUMIFS('Population ratios'!$F$7:$F$2010,'Population ratios'!$C$7:$C$2010,'Ratio mapping'!$A188)</f>
        <v>0</v>
      </c>
      <c r="AA188" s="69">
        <f>SUMIFS('Population ratios'!$F$7:$F$2010,'Population ratios'!$B$7:$B$2010,'Ratio mapping'!AA$5,'Population ratios'!$C$7:$C$2010,'Ratio mapping'!$A188)/SUMIFS('Population ratios'!$F$7:$F$2010,'Population ratios'!$C$7:$C$2010,'Ratio mapping'!$A188)</f>
        <v>0</v>
      </c>
      <c r="AB188" s="69">
        <f>SUMIFS('Population ratios'!$F$7:$F$2010,'Population ratios'!$B$7:$B$2010,'Ratio mapping'!AB$5,'Population ratios'!$C$7:$C$2010,'Ratio mapping'!$A188)/SUMIFS('Population ratios'!$F$7:$F$2010,'Population ratios'!$C$7:$C$2010,'Ratio mapping'!$A188)</f>
        <v>0</v>
      </c>
      <c r="AC188" s="69">
        <f>SUMIFS('Population ratios'!$F$7:$F$2010,'Population ratios'!$B$7:$B$2010,'Ratio mapping'!AC$5,'Population ratios'!$C$7:$C$2010,'Ratio mapping'!$A188)/SUMIFS('Population ratios'!$F$7:$F$2010,'Population ratios'!$C$7:$C$2010,'Ratio mapping'!$A188)</f>
        <v>0</v>
      </c>
      <c r="AD188" s="69">
        <f>SUMIFS('Population ratios'!$F$7:$F$2010,'Population ratios'!$B$7:$B$2010,'Ratio mapping'!AD$5,'Population ratios'!$C$7:$C$2010,'Ratio mapping'!$A188)/SUMIFS('Population ratios'!$F$7:$F$2010,'Population ratios'!$C$7:$C$2010,'Ratio mapping'!$A188)</f>
        <v>0</v>
      </c>
      <c r="AE188" s="69">
        <f>SUMIFS('Population ratios'!$F$7:$F$2010,'Population ratios'!$B$7:$B$2010,'Ratio mapping'!AE$5,'Population ratios'!$C$7:$C$2010,'Ratio mapping'!$A188)/SUMIFS('Population ratios'!$F$7:$F$2010,'Population ratios'!$C$7:$C$2010,'Ratio mapping'!$A188)</f>
        <v>0</v>
      </c>
    </row>
    <row r="189" spans="1:31" x14ac:dyDescent="0.25">
      <c r="A189" s="69" t="s">
        <v>2116</v>
      </c>
      <c r="B189" s="69">
        <f>SUMIFS('Population ratios'!$F$7:$F$2010,'Population ratios'!$B$7:$B$2010,'Ratio mapping'!B$5,'Population ratios'!$C$7:$C$2010,'Ratio mapping'!$A189)/SUMIFS('Population ratios'!$F$7:$F$2010,'Population ratios'!$C$7:$C$2010,'Ratio mapping'!$A189)</f>
        <v>0</v>
      </c>
      <c r="C189" s="69">
        <f>SUMIFS('Population ratios'!$F$7:$F$2010,'Population ratios'!$B$7:$B$2010,'Ratio mapping'!C$5,'Population ratios'!$C$7:$C$2010,'Ratio mapping'!$A189)/SUMIFS('Population ratios'!$F$7:$F$2010,'Population ratios'!$C$7:$C$2010,'Ratio mapping'!$A189)</f>
        <v>0</v>
      </c>
      <c r="D189" s="69">
        <f>SUMIFS('Population ratios'!$F$7:$F$2010,'Population ratios'!$B$7:$B$2010,'Ratio mapping'!D$5,'Population ratios'!$C$7:$C$2010,'Ratio mapping'!$A189)/SUMIFS('Population ratios'!$F$7:$F$2010,'Population ratios'!$C$7:$C$2010,'Ratio mapping'!$A189)</f>
        <v>0</v>
      </c>
      <c r="E189" s="69">
        <f>SUMIFS('Population ratios'!$F$7:$F$2010,'Population ratios'!$B$7:$B$2010,'Ratio mapping'!E$5,'Population ratios'!$C$7:$C$2010,'Ratio mapping'!$A189)/SUMIFS('Population ratios'!$F$7:$F$2010,'Population ratios'!$C$7:$C$2010,'Ratio mapping'!$A189)</f>
        <v>0</v>
      </c>
      <c r="F189" s="69">
        <f>SUMIFS('Population ratios'!$F$7:$F$2010,'Population ratios'!$B$7:$B$2010,'Ratio mapping'!F$5,'Population ratios'!$C$7:$C$2010,'Ratio mapping'!$A189)/SUMIFS('Population ratios'!$F$7:$F$2010,'Population ratios'!$C$7:$C$2010,'Ratio mapping'!$A189)</f>
        <v>0</v>
      </c>
      <c r="G189" s="69">
        <f>SUMIFS('Population ratios'!$F$7:$F$2010,'Population ratios'!$B$7:$B$2010,'Ratio mapping'!G$5,'Population ratios'!$C$7:$C$2010,'Ratio mapping'!$A189)/SUMIFS('Population ratios'!$F$7:$F$2010,'Population ratios'!$C$7:$C$2010,'Ratio mapping'!$A189)</f>
        <v>0</v>
      </c>
      <c r="H189" s="69">
        <f>SUMIFS('Population ratios'!$F$7:$F$2010,'Population ratios'!$B$7:$B$2010,'Ratio mapping'!H$5,'Population ratios'!$C$7:$C$2010,'Ratio mapping'!$A189)/SUMIFS('Population ratios'!$F$7:$F$2010,'Population ratios'!$C$7:$C$2010,'Ratio mapping'!$A189)</f>
        <v>0</v>
      </c>
      <c r="I189" s="69">
        <f>SUMIFS('Population ratios'!$F$7:$F$2010,'Population ratios'!$B$7:$B$2010,'Ratio mapping'!I$5,'Population ratios'!$C$7:$C$2010,'Ratio mapping'!$A189)/SUMIFS('Population ratios'!$F$7:$F$2010,'Population ratios'!$C$7:$C$2010,'Ratio mapping'!$A189)</f>
        <v>0</v>
      </c>
      <c r="J189" s="69">
        <f>SUMIFS('Population ratios'!$F$7:$F$2010,'Population ratios'!$B$7:$B$2010,'Ratio mapping'!J$5,'Population ratios'!$C$7:$C$2010,'Ratio mapping'!$A189)/SUMIFS('Population ratios'!$F$7:$F$2010,'Population ratios'!$C$7:$C$2010,'Ratio mapping'!$A189)</f>
        <v>0</v>
      </c>
      <c r="K189" s="69">
        <f>SUMIFS('Population ratios'!$F$7:$F$2010,'Population ratios'!$B$7:$B$2010,'Ratio mapping'!K$5,'Population ratios'!$C$7:$C$2010,'Ratio mapping'!$A189)/SUMIFS('Population ratios'!$F$7:$F$2010,'Population ratios'!$C$7:$C$2010,'Ratio mapping'!$A189)</f>
        <v>0</v>
      </c>
      <c r="L189" s="69">
        <f>SUMIFS('Population ratios'!$F$7:$F$2010,'Population ratios'!$B$7:$B$2010,'Ratio mapping'!L$5,'Population ratios'!$C$7:$C$2010,'Ratio mapping'!$A189)/SUMIFS('Population ratios'!$F$7:$F$2010,'Population ratios'!$C$7:$C$2010,'Ratio mapping'!$A189)</f>
        <v>0</v>
      </c>
      <c r="M189" s="69">
        <f>SUMIFS('Population ratios'!$F$7:$F$2010,'Population ratios'!$B$7:$B$2010,'Ratio mapping'!M$5,'Population ratios'!$C$7:$C$2010,'Ratio mapping'!$A189)/SUMIFS('Population ratios'!$F$7:$F$2010,'Population ratios'!$C$7:$C$2010,'Ratio mapping'!$A189)</f>
        <v>0</v>
      </c>
      <c r="N189" s="69">
        <f>SUMIFS('Population ratios'!$F$7:$F$2010,'Population ratios'!$B$7:$B$2010,'Ratio mapping'!N$5,'Population ratios'!$C$7:$C$2010,'Ratio mapping'!$A189)/SUMIFS('Population ratios'!$F$7:$F$2010,'Population ratios'!$C$7:$C$2010,'Ratio mapping'!$A189)</f>
        <v>0</v>
      </c>
      <c r="O189" s="69">
        <f>SUMIFS('Population ratios'!$F$7:$F$2010,'Population ratios'!$B$7:$B$2010,'Ratio mapping'!O$5,'Population ratios'!$C$7:$C$2010,'Ratio mapping'!$A189)/SUMIFS('Population ratios'!$F$7:$F$2010,'Population ratios'!$C$7:$C$2010,'Ratio mapping'!$A189)</f>
        <v>0</v>
      </c>
      <c r="P189" s="69">
        <f>SUMIFS('Population ratios'!$F$7:$F$2010,'Population ratios'!$B$7:$B$2010,'Ratio mapping'!P$5,'Population ratios'!$C$7:$C$2010,'Ratio mapping'!$A189)/SUMIFS('Population ratios'!$F$7:$F$2010,'Population ratios'!$C$7:$C$2010,'Ratio mapping'!$A189)</f>
        <v>0</v>
      </c>
      <c r="Q189" s="69">
        <f>SUMIFS('Population ratios'!$F$7:$F$2010,'Population ratios'!$B$7:$B$2010,'Ratio mapping'!Q$5,'Population ratios'!$C$7:$C$2010,'Ratio mapping'!$A189)/SUMIFS('Population ratios'!$F$7:$F$2010,'Population ratios'!$C$7:$C$2010,'Ratio mapping'!$A189)</f>
        <v>0</v>
      </c>
      <c r="R189" s="69">
        <f>SUMIFS('Population ratios'!$F$7:$F$2010,'Population ratios'!$B$7:$B$2010,'Ratio mapping'!R$5,'Population ratios'!$C$7:$C$2010,'Ratio mapping'!$A189)/SUMIFS('Population ratios'!$F$7:$F$2010,'Population ratios'!$C$7:$C$2010,'Ratio mapping'!$A189)</f>
        <v>0</v>
      </c>
      <c r="S189" s="69">
        <f>SUMIFS('Population ratios'!$F$7:$F$2010,'Population ratios'!$B$7:$B$2010,'Ratio mapping'!S$5,'Population ratios'!$C$7:$C$2010,'Ratio mapping'!$A189)/SUMIFS('Population ratios'!$F$7:$F$2010,'Population ratios'!$C$7:$C$2010,'Ratio mapping'!$A189)</f>
        <v>0</v>
      </c>
      <c r="T189" s="69">
        <f>SUMIFS('Population ratios'!$F$7:$F$2010,'Population ratios'!$B$7:$B$2010,'Ratio mapping'!T$5,'Population ratios'!$C$7:$C$2010,'Ratio mapping'!$A189)/SUMIFS('Population ratios'!$F$7:$F$2010,'Population ratios'!$C$7:$C$2010,'Ratio mapping'!$A189)</f>
        <v>0</v>
      </c>
      <c r="U189" s="69">
        <f>SUMIFS('Population ratios'!$F$7:$F$2010,'Population ratios'!$B$7:$B$2010,'Ratio mapping'!U$5,'Population ratios'!$C$7:$C$2010,'Ratio mapping'!$A189)/SUMIFS('Population ratios'!$F$7:$F$2010,'Population ratios'!$C$7:$C$2010,'Ratio mapping'!$A189)</f>
        <v>0</v>
      </c>
      <c r="V189" s="69">
        <f>SUMIFS('Population ratios'!$F$7:$F$2010,'Population ratios'!$B$7:$B$2010,'Ratio mapping'!V$5,'Population ratios'!$C$7:$C$2010,'Ratio mapping'!$A189)/SUMIFS('Population ratios'!$F$7:$F$2010,'Population ratios'!$C$7:$C$2010,'Ratio mapping'!$A189)</f>
        <v>0</v>
      </c>
      <c r="W189" s="69">
        <f>SUMIFS('Population ratios'!$F$7:$F$2010,'Population ratios'!$B$7:$B$2010,'Ratio mapping'!W$5,'Population ratios'!$C$7:$C$2010,'Ratio mapping'!$A189)/SUMIFS('Population ratios'!$F$7:$F$2010,'Population ratios'!$C$7:$C$2010,'Ratio mapping'!$A189)</f>
        <v>0.98190892077354963</v>
      </c>
      <c r="X189" s="69">
        <f>SUMIFS('Population ratios'!$F$7:$F$2010,'Population ratios'!$B$7:$B$2010,'Ratio mapping'!X$5,'Population ratios'!$C$7:$C$2010,'Ratio mapping'!$A189)/SUMIFS('Population ratios'!$F$7:$F$2010,'Population ratios'!$C$7:$C$2010,'Ratio mapping'!$A189)</f>
        <v>0</v>
      </c>
      <c r="Y189" s="69">
        <f>SUMIFS('Population ratios'!$F$7:$F$2010,'Population ratios'!$B$7:$B$2010,'Ratio mapping'!Y$5,'Population ratios'!$C$7:$C$2010,'Ratio mapping'!$A189)/SUMIFS('Population ratios'!$F$7:$F$2010,'Population ratios'!$C$7:$C$2010,'Ratio mapping'!$A189)</f>
        <v>0</v>
      </c>
      <c r="Z189" s="69">
        <f>SUMIFS('Population ratios'!$F$7:$F$2010,'Population ratios'!$B$7:$B$2010,'Ratio mapping'!Z$5,'Population ratios'!$C$7:$C$2010,'Ratio mapping'!$A189)/SUMIFS('Population ratios'!$F$7:$F$2010,'Population ratios'!$C$7:$C$2010,'Ratio mapping'!$A189)</f>
        <v>0</v>
      </c>
      <c r="AA189" s="69">
        <f>SUMIFS('Population ratios'!$F$7:$F$2010,'Population ratios'!$B$7:$B$2010,'Ratio mapping'!AA$5,'Population ratios'!$C$7:$C$2010,'Ratio mapping'!$A189)/SUMIFS('Population ratios'!$F$7:$F$2010,'Population ratios'!$C$7:$C$2010,'Ratio mapping'!$A189)</f>
        <v>0</v>
      </c>
      <c r="AB189" s="69">
        <f>SUMIFS('Population ratios'!$F$7:$F$2010,'Population ratios'!$B$7:$B$2010,'Ratio mapping'!AB$5,'Population ratios'!$C$7:$C$2010,'Ratio mapping'!$A189)/SUMIFS('Population ratios'!$F$7:$F$2010,'Population ratios'!$C$7:$C$2010,'Ratio mapping'!$A189)</f>
        <v>0</v>
      </c>
      <c r="AC189" s="69">
        <f>SUMIFS('Population ratios'!$F$7:$F$2010,'Population ratios'!$B$7:$B$2010,'Ratio mapping'!AC$5,'Population ratios'!$C$7:$C$2010,'Ratio mapping'!$A189)/SUMIFS('Population ratios'!$F$7:$F$2010,'Population ratios'!$C$7:$C$2010,'Ratio mapping'!$A189)</f>
        <v>0</v>
      </c>
      <c r="AD189" s="69">
        <f>SUMIFS('Population ratios'!$F$7:$F$2010,'Population ratios'!$B$7:$B$2010,'Ratio mapping'!AD$5,'Population ratios'!$C$7:$C$2010,'Ratio mapping'!$A189)/SUMIFS('Population ratios'!$F$7:$F$2010,'Population ratios'!$C$7:$C$2010,'Ratio mapping'!$A189)</f>
        <v>0</v>
      </c>
      <c r="AE189" s="69">
        <f>SUMIFS('Population ratios'!$F$7:$F$2010,'Population ratios'!$B$7:$B$2010,'Ratio mapping'!AE$5,'Population ratios'!$C$7:$C$2010,'Ratio mapping'!$A189)/SUMIFS('Population ratios'!$F$7:$F$2010,'Population ratios'!$C$7:$C$2010,'Ratio mapping'!$A189)</f>
        <v>1.8091079226450407E-2</v>
      </c>
    </row>
    <row r="190" spans="1:31" x14ac:dyDescent="0.25">
      <c r="A190" s="69" t="s">
        <v>2078</v>
      </c>
      <c r="B190" s="69">
        <f>SUMIFS('Population ratios'!$F$7:$F$2010,'Population ratios'!$B$7:$B$2010,'Ratio mapping'!B$5,'Population ratios'!$C$7:$C$2010,'Ratio mapping'!$A190)/SUMIFS('Population ratios'!$F$7:$F$2010,'Population ratios'!$C$7:$C$2010,'Ratio mapping'!$A190)</f>
        <v>0</v>
      </c>
      <c r="C190" s="69">
        <f>SUMIFS('Population ratios'!$F$7:$F$2010,'Population ratios'!$B$7:$B$2010,'Ratio mapping'!C$5,'Population ratios'!$C$7:$C$2010,'Ratio mapping'!$A190)/SUMIFS('Population ratios'!$F$7:$F$2010,'Population ratios'!$C$7:$C$2010,'Ratio mapping'!$A190)</f>
        <v>0</v>
      </c>
      <c r="D190" s="69">
        <f>SUMIFS('Population ratios'!$F$7:$F$2010,'Population ratios'!$B$7:$B$2010,'Ratio mapping'!D$5,'Population ratios'!$C$7:$C$2010,'Ratio mapping'!$A190)/SUMIFS('Population ratios'!$F$7:$F$2010,'Population ratios'!$C$7:$C$2010,'Ratio mapping'!$A190)</f>
        <v>0</v>
      </c>
      <c r="E190" s="69">
        <f>SUMIFS('Population ratios'!$F$7:$F$2010,'Population ratios'!$B$7:$B$2010,'Ratio mapping'!E$5,'Population ratios'!$C$7:$C$2010,'Ratio mapping'!$A190)/SUMIFS('Population ratios'!$F$7:$F$2010,'Population ratios'!$C$7:$C$2010,'Ratio mapping'!$A190)</f>
        <v>0</v>
      </c>
      <c r="F190" s="69">
        <f>SUMIFS('Population ratios'!$F$7:$F$2010,'Population ratios'!$B$7:$B$2010,'Ratio mapping'!F$5,'Population ratios'!$C$7:$C$2010,'Ratio mapping'!$A190)/SUMIFS('Population ratios'!$F$7:$F$2010,'Population ratios'!$C$7:$C$2010,'Ratio mapping'!$A190)</f>
        <v>0</v>
      </c>
      <c r="G190" s="69">
        <f>SUMIFS('Population ratios'!$F$7:$F$2010,'Population ratios'!$B$7:$B$2010,'Ratio mapping'!G$5,'Population ratios'!$C$7:$C$2010,'Ratio mapping'!$A190)/SUMIFS('Population ratios'!$F$7:$F$2010,'Population ratios'!$C$7:$C$2010,'Ratio mapping'!$A190)</f>
        <v>0</v>
      </c>
      <c r="H190" s="69">
        <f>SUMIFS('Population ratios'!$F$7:$F$2010,'Population ratios'!$B$7:$B$2010,'Ratio mapping'!H$5,'Population ratios'!$C$7:$C$2010,'Ratio mapping'!$A190)/SUMIFS('Population ratios'!$F$7:$F$2010,'Population ratios'!$C$7:$C$2010,'Ratio mapping'!$A190)</f>
        <v>0</v>
      </c>
      <c r="I190" s="69">
        <f>SUMIFS('Population ratios'!$F$7:$F$2010,'Population ratios'!$B$7:$B$2010,'Ratio mapping'!I$5,'Population ratios'!$C$7:$C$2010,'Ratio mapping'!$A190)/SUMIFS('Population ratios'!$F$7:$F$2010,'Population ratios'!$C$7:$C$2010,'Ratio mapping'!$A190)</f>
        <v>0</v>
      </c>
      <c r="J190" s="69">
        <f>SUMIFS('Population ratios'!$F$7:$F$2010,'Population ratios'!$B$7:$B$2010,'Ratio mapping'!J$5,'Population ratios'!$C$7:$C$2010,'Ratio mapping'!$A190)/SUMIFS('Population ratios'!$F$7:$F$2010,'Population ratios'!$C$7:$C$2010,'Ratio mapping'!$A190)</f>
        <v>0</v>
      </c>
      <c r="K190" s="69">
        <f>SUMIFS('Population ratios'!$F$7:$F$2010,'Population ratios'!$B$7:$B$2010,'Ratio mapping'!K$5,'Population ratios'!$C$7:$C$2010,'Ratio mapping'!$A190)/SUMIFS('Population ratios'!$F$7:$F$2010,'Population ratios'!$C$7:$C$2010,'Ratio mapping'!$A190)</f>
        <v>0</v>
      </c>
      <c r="L190" s="69">
        <f>SUMIFS('Population ratios'!$F$7:$F$2010,'Population ratios'!$B$7:$B$2010,'Ratio mapping'!L$5,'Population ratios'!$C$7:$C$2010,'Ratio mapping'!$A190)/SUMIFS('Population ratios'!$F$7:$F$2010,'Population ratios'!$C$7:$C$2010,'Ratio mapping'!$A190)</f>
        <v>0</v>
      </c>
      <c r="M190" s="69">
        <f>SUMIFS('Population ratios'!$F$7:$F$2010,'Population ratios'!$B$7:$B$2010,'Ratio mapping'!M$5,'Population ratios'!$C$7:$C$2010,'Ratio mapping'!$A190)/SUMIFS('Population ratios'!$F$7:$F$2010,'Population ratios'!$C$7:$C$2010,'Ratio mapping'!$A190)</f>
        <v>0</v>
      </c>
      <c r="N190" s="69">
        <f>SUMIFS('Population ratios'!$F$7:$F$2010,'Population ratios'!$B$7:$B$2010,'Ratio mapping'!N$5,'Population ratios'!$C$7:$C$2010,'Ratio mapping'!$A190)/SUMIFS('Population ratios'!$F$7:$F$2010,'Population ratios'!$C$7:$C$2010,'Ratio mapping'!$A190)</f>
        <v>0</v>
      </c>
      <c r="O190" s="69">
        <f>SUMIFS('Population ratios'!$F$7:$F$2010,'Population ratios'!$B$7:$B$2010,'Ratio mapping'!O$5,'Population ratios'!$C$7:$C$2010,'Ratio mapping'!$A190)/SUMIFS('Population ratios'!$F$7:$F$2010,'Population ratios'!$C$7:$C$2010,'Ratio mapping'!$A190)</f>
        <v>0</v>
      </c>
      <c r="P190" s="69">
        <f>SUMIFS('Population ratios'!$F$7:$F$2010,'Population ratios'!$B$7:$B$2010,'Ratio mapping'!P$5,'Population ratios'!$C$7:$C$2010,'Ratio mapping'!$A190)/SUMIFS('Population ratios'!$F$7:$F$2010,'Population ratios'!$C$7:$C$2010,'Ratio mapping'!$A190)</f>
        <v>0</v>
      </c>
      <c r="Q190" s="69">
        <f>SUMIFS('Population ratios'!$F$7:$F$2010,'Population ratios'!$B$7:$B$2010,'Ratio mapping'!Q$5,'Population ratios'!$C$7:$C$2010,'Ratio mapping'!$A190)/SUMIFS('Population ratios'!$F$7:$F$2010,'Population ratios'!$C$7:$C$2010,'Ratio mapping'!$A190)</f>
        <v>0</v>
      </c>
      <c r="R190" s="69">
        <f>SUMIFS('Population ratios'!$F$7:$F$2010,'Population ratios'!$B$7:$B$2010,'Ratio mapping'!R$5,'Population ratios'!$C$7:$C$2010,'Ratio mapping'!$A190)/SUMIFS('Population ratios'!$F$7:$F$2010,'Population ratios'!$C$7:$C$2010,'Ratio mapping'!$A190)</f>
        <v>0</v>
      </c>
      <c r="S190" s="69">
        <f>SUMIFS('Population ratios'!$F$7:$F$2010,'Population ratios'!$B$7:$B$2010,'Ratio mapping'!S$5,'Population ratios'!$C$7:$C$2010,'Ratio mapping'!$A190)/SUMIFS('Population ratios'!$F$7:$F$2010,'Population ratios'!$C$7:$C$2010,'Ratio mapping'!$A190)</f>
        <v>0</v>
      </c>
      <c r="T190" s="69">
        <f>SUMIFS('Population ratios'!$F$7:$F$2010,'Population ratios'!$B$7:$B$2010,'Ratio mapping'!T$5,'Population ratios'!$C$7:$C$2010,'Ratio mapping'!$A190)/SUMIFS('Population ratios'!$F$7:$F$2010,'Population ratios'!$C$7:$C$2010,'Ratio mapping'!$A190)</f>
        <v>1</v>
      </c>
      <c r="U190" s="69">
        <f>SUMIFS('Population ratios'!$F$7:$F$2010,'Population ratios'!$B$7:$B$2010,'Ratio mapping'!U$5,'Population ratios'!$C$7:$C$2010,'Ratio mapping'!$A190)/SUMIFS('Population ratios'!$F$7:$F$2010,'Population ratios'!$C$7:$C$2010,'Ratio mapping'!$A190)</f>
        <v>0</v>
      </c>
      <c r="V190" s="69">
        <f>SUMIFS('Population ratios'!$F$7:$F$2010,'Population ratios'!$B$7:$B$2010,'Ratio mapping'!V$5,'Population ratios'!$C$7:$C$2010,'Ratio mapping'!$A190)/SUMIFS('Population ratios'!$F$7:$F$2010,'Population ratios'!$C$7:$C$2010,'Ratio mapping'!$A190)</f>
        <v>0</v>
      </c>
      <c r="W190" s="69">
        <f>SUMIFS('Population ratios'!$F$7:$F$2010,'Population ratios'!$B$7:$B$2010,'Ratio mapping'!W$5,'Population ratios'!$C$7:$C$2010,'Ratio mapping'!$A190)/SUMIFS('Population ratios'!$F$7:$F$2010,'Population ratios'!$C$7:$C$2010,'Ratio mapping'!$A190)</f>
        <v>0</v>
      </c>
      <c r="X190" s="69">
        <f>SUMIFS('Population ratios'!$F$7:$F$2010,'Population ratios'!$B$7:$B$2010,'Ratio mapping'!X$5,'Population ratios'!$C$7:$C$2010,'Ratio mapping'!$A190)/SUMIFS('Population ratios'!$F$7:$F$2010,'Population ratios'!$C$7:$C$2010,'Ratio mapping'!$A190)</f>
        <v>0</v>
      </c>
      <c r="Y190" s="69">
        <f>SUMIFS('Population ratios'!$F$7:$F$2010,'Population ratios'!$B$7:$B$2010,'Ratio mapping'!Y$5,'Population ratios'!$C$7:$C$2010,'Ratio mapping'!$A190)/SUMIFS('Population ratios'!$F$7:$F$2010,'Population ratios'!$C$7:$C$2010,'Ratio mapping'!$A190)</f>
        <v>0</v>
      </c>
      <c r="Z190" s="69">
        <f>SUMIFS('Population ratios'!$F$7:$F$2010,'Population ratios'!$B$7:$B$2010,'Ratio mapping'!Z$5,'Population ratios'!$C$7:$C$2010,'Ratio mapping'!$A190)/SUMIFS('Population ratios'!$F$7:$F$2010,'Population ratios'!$C$7:$C$2010,'Ratio mapping'!$A190)</f>
        <v>0</v>
      </c>
      <c r="AA190" s="69">
        <f>SUMIFS('Population ratios'!$F$7:$F$2010,'Population ratios'!$B$7:$B$2010,'Ratio mapping'!AA$5,'Population ratios'!$C$7:$C$2010,'Ratio mapping'!$A190)/SUMIFS('Population ratios'!$F$7:$F$2010,'Population ratios'!$C$7:$C$2010,'Ratio mapping'!$A190)</f>
        <v>0</v>
      </c>
      <c r="AB190" s="69">
        <f>SUMIFS('Population ratios'!$F$7:$F$2010,'Population ratios'!$B$7:$B$2010,'Ratio mapping'!AB$5,'Population ratios'!$C$7:$C$2010,'Ratio mapping'!$A190)/SUMIFS('Population ratios'!$F$7:$F$2010,'Population ratios'!$C$7:$C$2010,'Ratio mapping'!$A190)</f>
        <v>0</v>
      </c>
      <c r="AC190" s="69">
        <f>SUMIFS('Population ratios'!$F$7:$F$2010,'Population ratios'!$B$7:$B$2010,'Ratio mapping'!AC$5,'Population ratios'!$C$7:$C$2010,'Ratio mapping'!$A190)/SUMIFS('Population ratios'!$F$7:$F$2010,'Population ratios'!$C$7:$C$2010,'Ratio mapping'!$A190)</f>
        <v>0</v>
      </c>
      <c r="AD190" s="69">
        <f>SUMIFS('Population ratios'!$F$7:$F$2010,'Population ratios'!$B$7:$B$2010,'Ratio mapping'!AD$5,'Population ratios'!$C$7:$C$2010,'Ratio mapping'!$A190)/SUMIFS('Population ratios'!$F$7:$F$2010,'Population ratios'!$C$7:$C$2010,'Ratio mapping'!$A190)</f>
        <v>0</v>
      </c>
      <c r="AE190" s="69">
        <f>SUMIFS('Population ratios'!$F$7:$F$2010,'Population ratios'!$B$7:$B$2010,'Ratio mapping'!AE$5,'Population ratios'!$C$7:$C$2010,'Ratio mapping'!$A190)/SUMIFS('Population ratios'!$F$7:$F$2010,'Population ratios'!$C$7:$C$2010,'Ratio mapping'!$A190)</f>
        <v>0</v>
      </c>
    </row>
    <row r="191" spans="1:31" x14ac:dyDescent="0.25">
      <c r="A191" s="69" t="s">
        <v>2085</v>
      </c>
      <c r="B191" s="69">
        <f>SUMIFS('Population ratios'!$F$7:$F$2010,'Population ratios'!$B$7:$B$2010,'Ratio mapping'!B$5,'Population ratios'!$C$7:$C$2010,'Ratio mapping'!$A191)/SUMIFS('Population ratios'!$F$7:$F$2010,'Population ratios'!$C$7:$C$2010,'Ratio mapping'!$A191)</f>
        <v>0</v>
      </c>
      <c r="C191" s="69">
        <f>SUMIFS('Population ratios'!$F$7:$F$2010,'Population ratios'!$B$7:$B$2010,'Ratio mapping'!C$5,'Population ratios'!$C$7:$C$2010,'Ratio mapping'!$A191)/SUMIFS('Population ratios'!$F$7:$F$2010,'Population ratios'!$C$7:$C$2010,'Ratio mapping'!$A191)</f>
        <v>0</v>
      </c>
      <c r="D191" s="69">
        <f>SUMIFS('Population ratios'!$F$7:$F$2010,'Population ratios'!$B$7:$B$2010,'Ratio mapping'!D$5,'Population ratios'!$C$7:$C$2010,'Ratio mapping'!$A191)/SUMIFS('Population ratios'!$F$7:$F$2010,'Population ratios'!$C$7:$C$2010,'Ratio mapping'!$A191)</f>
        <v>0</v>
      </c>
      <c r="E191" s="69">
        <f>SUMIFS('Population ratios'!$F$7:$F$2010,'Population ratios'!$B$7:$B$2010,'Ratio mapping'!E$5,'Population ratios'!$C$7:$C$2010,'Ratio mapping'!$A191)/SUMIFS('Population ratios'!$F$7:$F$2010,'Population ratios'!$C$7:$C$2010,'Ratio mapping'!$A191)</f>
        <v>0</v>
      </c>
      <c r="F191" s="69">
        <f>SUMIFS('Population ratios'!$F$7:$F$2010,'Population ratios'!$B$7:$B$2010,'Ratio mapping'!F$5,'Population ratios'!$C$7:$C$2010,'Ratio mapping'!$A191)/SUMIFS('Population ratios'!$F$7:$F$2010,'Population ratios'!$C$7:$C$2010,'Ratio mapping'!$A191)</f>
        <v>0</v>
      </c>
      <c r="G191" s="69">
        <f>SUMIFS('Population ratios'!$F$7:$F$2010,'Population ratios'!$B$7:$B$2010,'Ratio mapping'!G$5,'Population ratios'!$C$7:$C$2010,'Ratio mapping'!$A191)/SUMIFS('Population ratios'!$F$7:$F$2010,'Population ratios'!$C$7:$C$2010,'Ratio mapping'!$A191)</f>
        <v>0</v>
      </c>
      <c r="H191" s="69">
        <f>SUMIFS('Population ratios'!$F$7:$F$2010,'Population ratios'!$B$7:$B$2010,'Ratio mapping'!H$5,'Population ratios'!$C$7:$C$2010,'Ratio mapping'!$A191)/SUMIFS('Population ratios'!$F$7:$F$2010,'Population ratios'!$C$7:$C$2010,'Ratio mapping'!$A191)</f>
        <v>0</v>
      </c>
      <c r="I191" s="69">
        <f>SUMIFS('Population ratios'!$F$7:$F$2010,'Population ratios'!$B$7:$B$2010,'Ratio mapping'!I$5,'Population ratios'!$C$7:$C$2010,'Ratio mapping'!$A191)/SUMIFS('Population ratios'!$F$7:$F$2010,'Population ratios'!$C$7:$C$2010,'Ratio mapping'!$A191)</f>
        <v>0</v>
      </c>
      <c r="J191" s="69">
        <f>SUMIFS('Population ratios'!$F$7:$F$2010,'Population ratios'!$B$7:$B$2010,'Ratio mapping'!J$5,'Population ratios'!$C$7:$C$2010,'Ratio mapping'!$A191)/SUMIFS('Population ratios'!$F$7:$F$2010,'Population ratios'!$C$7:$C$2010,'Ratio mapping'!$A191)</f>
        <v>0</v>
      </c>
      <c r="K191" s="69">
        <f>SUMIFS('Population ratios'!$F$7:$F$2010,'Population ratios'!$B$7:$B$2010,'Ratio mapping'!K$5,'Population ratios'!$C$7:$C$2010,'Ratio mapping'!$A191)/SUMIFS('Population ratios'!$F$7:$F$2010,'Population ratios'!$C$7:$C$2010,'Ratio mapping'!$A191)</f>
        <v>0</v>
      </c>
      <c r="L191" s="69">
        <f>SUMIFS('Population ratios'!$F$7:$F$2010,'Population ratios'!$B$7:$B$2010,'Ratio mapping'!L$5,'Population ratios'!$C$7:$C$2010,'Ratio mapping'!$A191)/SUMIFS('Population ratios'!$F$7:$F$2010,'Population ratios'!$C$7:$C$2010,'Ratio mapping'!$A191)</f>
        <v>0</v>
      </c>
      <c r="M191" s="69">
        <f>SUMIFS('Population ratios'!$F$7:$F$2010,'Population ratios'!$B$7:$B$2010,'Ratio mapping'!M$5,'Population ratios'!$C$7:$C$2010,'Ratio mapping'!$A191)/SUMIFS('Population ratios'!$F$7:$F$2010,'Population ratios'!$C$7:$C$2010,'Ratio mapping'!$A191)</f>
        <v>0</v>
      </c>
      <c r="N191" s="69">
        <f>SUMIFS('Population ratios'!$F$7:$F$2010,'Population ratios'!$B$7:$B$2010,'Ratio mapping'!N$5,'Population ratios'!$C$7:$C$2010,'Ratio mapping'!$A191)/SUMIFS('Population ratios'!$F$7:$F$2010,'Population ratios'!$C$7:$C$2010,'Ratio mapping'!$A191)</f>
        <v>0</v>
      </c>
      <c r="O191" s="69">
        <f>SUMIFS('Population ratios'!$F$7:$F$2010,'Population ratios'!$B$7:$B$2010,'Ratio mapping'!O$5,'Population ratios'!$C$7:$C$2010,'Ratio mapping'!$A191)/SUMIFS('Population ratios'!$F$7:$F$2010,'Population ratios'!$C$7:$C$2010,'Ratio mapping'!$A191)</f>
        <v>0</v>
      </c>
      <c r="P191" s="69">
        <f>SUMIFS('Population ratios'!$F$7:$F$2010,'Population ratios'!$B$7:$B$2010,'Ratio mapping'!P$5,'Population ratios'!$C$7:$C$2010,'Ratio mapping'!$A191)/SUMIFS('Population ratios'!$F$7:$F$2010,'Population ratios'!$C$7:$C$2010,'Ratio mapping'!$A191)</f>
        <v>0</v>
      </c>
      <c r="Q191" s="69">
        <f>SUMIFS('Population ratios'!$F$7:$F$2010,'Population ratios'!$B$7:$B$2010,'Ratio mapping'!Q$5,'Population ratios'!$C$7:$C$2010,'Ratio mapping'!$A191)/SUMIFS('Population ratios'!$F$7:$F$2010,'Population ratios'!$C$7:$C$2010,'Ratio mapping'!$A191)</f>
        <v>0</v>
      </c>
      <c r="R191" s="69">
        <f>SUMIFS('Population ratios'!$F$7:$F$2010,'Population ratios'!$B$7:$B$2010,'Ratio mapping'!R$5,'Population ratios'!$C$7:$C$2010,'Ratio mapping'!$A191)/SUMIFS('Population ratios'!$F$7:$F$2010,'Population ratios'!$C$7:$C$2010,'Ratio mapping'!$A191)</f>
        <v>0</v>
      </c>
      <c r="S191" s="69">
        <f>SUMIFS('Population ratios'!$F$7:$F$2010,'Population ratios'!$B$7:$B$2010,'Ratio mapping'!S$5,'Population ratios'!$C$7:$C$2010,'Ratio mapping'!$A191)/SUMIFS('Population ratios'!$F$7:$F$2010,'Population ratios'!$C$7:$C$2010,'Ratio mapping'!$A191)</f>
        <v>0</v>
      </c>
      <c r="T191" s="69">
        <f>SUMIFS('Population ratios'!$F$7:$F$2010,'Population ratios'!$B$7:$B$2010,'Ratio mapping'!T$5,'Population ratios'!$C$7:$C$2010,'Ratio mapping'!$A191)/SUMIFS('Population ratios'!$F$7:$F$2010,'Population ratios'!$C$7:$C$2010,'Ratio mapping'!$A191)</f>
        <v>0.34997064004697592</v>
      </c>
      <c r="U191" s="69">
        <f>SUMIFS('Population ratios'!$F$7:$F$2010,'Population ratios'!$B$7:$B$2010,'Ratio mapping'!U$5,'Population ratios'!$C$7:$C$2010,'Ratio mapping'!$A191)/SUMIFS('Population ratios'!$F$7:$F$2010,'Population ratios'!$C$7:$C$2010,'Ratio mapping'!$A191)</f>
        <v>0.65002935995302402</v>
      </c>
      <c r="V191" s="69">
        <f>SUMIFS('Population ratios'!$F$7:$F$2010,'Population ratios'!$B$7:$B$2010,'Ratio mapping'!V$5,'Population ratios'!$C$7:$C$2010,'Ratio mapping'!$A191)/SUMIFS('Population ratios'!$F$7:$F$2010,'Population ratios'!$C$7:$C$2010,'Ratio mapping'!$A191)</f>
        <v>0</v>
      </c>
      <c r="W191" s="69">
        <f>SUMIFS('Population ratios'!$F$7:$F$2010,'Population ratios'!$B$7:$B$2010,'Ratio mapping'!W$5,'Population ratios'!$C$7:$C$2010,'Ratio mapping'!$A191)/SUMIFS('Population ratios'!$F$7:$F$2010,'Population ratios'!$C$7:$C$2010,'Ratio mapping'!$A191)</f>
        <v>0</v>
      </c>
      <c r="X191" s="69">
        <f>SUMIFS('Population ratios'!$F$7:$F$2010,'Population ratios'!$B$7:$B$2010,'Ratio mapping'!X$5,'Population ratios'!$C$7:$C$2010,'Ratio mapping'!$A191)/SUMIFS('Population ratios'!$F$7:$F$2010,'Population ratios'!$C$7:$C$2010,'Ratio mapping'!$A191)</f>
        <v>0</v>
      </c>
      <c r="Y191" s="69">
        <f>SUMIFS('Population ratios'!$F$7:$F$2010,'Population ratios'!$B$7:$B$2010,'Ratio mapping'!Y$5,'Population ratios'!$C$7:$C$2010,'Ratio mapping'!$A191)/SUMIFS('Population ratios'!$F$7:$F$2010,'Population ratios'!$C$7:$C$2010,'Ratio mapping'!$A191)</f>
        <v>0</v>
      </c>
      <c r="Z191" s="69">
        <f>SUMIFS('Population ratios'!$F$7:$F$2010,'Population ratios'!$B$7:$B$2010,'Ratio mapping'!Z$5,'Population ratios'!$C$7:$C$2010,'Ratio mapping'!$A191)/SUMIFS('Population ratios'!$F$7:$F$2010,'Population ratios'!$C$7:$C$2010,'Ratio mapping'!$A191)</f>
        <v>0</v>
      </c>
      <c r="AA191" s="69">
        <f>SUMIFS('Population ratios'!$F$7:$F$2010,'Population ratios'!$B$7:$B$2010,'Ratio mapping'!AA$5,'Population ratios'!$C$7:$C$2010,'Ratio mapping'!$A191)/SUMIFS('Population ratios'!$F$7:$F$2010,'Population ratios'!$C$7:$C$2010,'Ratio mapping'!$A191)</f>
        <v>0</v>
      </c>
      <c r="AB191" s="69">
        <f>SUMIFS('Population ratios'!$F$7:$F$2010,'Population ratios'!$B$7:$B$2010,'Ratio mapping'!AB$5,'Population ratios'!$C$7:$C$2010,'Ratio mapping'!$A191)/SUMIFS('Population ratios'!$F$7:$F$2010,'Population ratios'!$C$7:$C$2010,'Ratio mapping'!$A191)</f>
        <v>0</v>
      </c>
      <c r="AC191" s="69">
        <f>SUMIFS('Population ratios'!$F$7:$F$2010,'Population ratios'!$B$7:$B$2010,'Ratio mapping'!AC$5,'Population ratios'!$C$7:$C$2010,'Ratio mapping'!$A191)/SUMIFS('Population ratios'!$F$7:$F$2010,'Population ratios'!$C$7:$C$2010,'Ratio mapping'!$A191)</f>
        <v>0</v>
      </c>
      <c r="AD191" s="69">
        <f>SUMIFS('Population ratios'!$F$7:$F$2010,'Population ratios'!$B$7:$B$2010,'Ratio mapping'!AD$5,'Population ratios'!$C$7:$C$2010,'Ratio mapping'!$A191)/SUMIFS('Population ratios'!$F$7:$F$2010,'Population ratios'!$C$7:$C$2010,'Ratio mapping'!$A191)</f>
        <v>0</v>
      </c>
      <c r="AE191" s="69">
        <f>SUMIFS('Population ratios'!$F$7:$F$2010,'Population ratios'!$B$7:$B$2010,'Ratio mapping'!AE$5,'Population ratios'!$C$7:$C$2010,'Ratio mapping'!$A191)/SUMIFS('Population ratios'!$F$7:$F$2010,'Population ratios'!$C$7:$C$2010,'Ratio mapping'!$A191)</f>
        <v>0</v>
      </c>
    </row>
    <row r="192" spans="1:31" x14ac:dyDescent="0.25">
      <c r="A192" s="69" t="s">
        <v>2095</v>
      </c>
      <c r="B192" s="69">
        <f>SUMIFS('Population ratios'!$F$7:$F$2010,'Population ratios'!$B$7:$B$2010,'Ratio mapping'!B$5,'Population ratios'!$C$7:$C$2010,'Ratio mapping'!$A192)/SUMIFS('Population ratios'!$F$7:$F$2010,'Population ratios'!$C$7:$C$2010,'Ratio mapping'!$A192)</f>
        <v>0</v>
      </c>
      <c r="C192" s="69">
        <f>SUMIFS('Population ratios'!$F$7:$F$2010,'Population ratios'!$B$7:$B$2010,'Ratio mapping'!C$5,'Population ratios'!$C$7:$C$2010,'Ratio mapping'!$A192)/SUMIFS('Population ratios'!$F$7:$F$2010,'Population ratios'!$C$7:$C$2010,'Ratio mapping'!$A192)</f>
        <v>0</v>
      </c>
      <c r="D192" s="69">
        <f>SUMIFS('Population ratios'!$F$7:$F$2010,'Population ratios'!$B$7:$B$2010,'Ratio mapping'!D$5,'Population ratios'!$C$7:$C$2010,'Ratio mapping'!$A192)/SUMIFS('Population ratios'!$F$7:$F$2010,'Population ratios'!$C$7:$C$2010,'Ratio mapping'!$A192)</f>
        <v>0</v>
      </c>
      <c r="E192" s="69">
        <f>SUMIFS('Population ratios'!$F$7:$F$2010,'Population ratios'!$B$7:$B$2010,'Ratio mapping'!E$5,'Population ratios'!$C$7:$C$2010,'Ratio mapping'!$A192)/SUMIFS('Population ratios'!$F$7:$F$2010,'Population ratios'!$C$7:$C$2010,'Ratio mapping'!$A192)</f>
        <v>0</v>
      </c>
      <c r="F192" s="69">
        <f>SUMIFS('Population ratios'!$F$7:$F$2010,'Population ratios'!$B$7:$B$2010,'Ratio mapping'!F$5,'Population ratios'!$C$7:$C$2010,'Ratio mapping'!$A192)/SUMIFS('Population ratios'!$F$7:$F$2010,'Population ratios'!$C$7:$C$2010,'Ratio mapping'!$A192)</f>
        <v>0</v>
      </c>
      <c r="G192" s="69">
        <f>SUMIFS('Population ratios'!$F$7:$F$2010,'Population ratios'!$B$7:$B$2010,'Ratio mapping'!G$5,'Population ratios'!$C$7:$C$2010,'Ratio mapping'!$A192)/SUMIFS('Population ratios'!$F$7:$F$2010,'Population ratios'!$C$7:$C$2010,'Ratio mapping'!$A192)</f>
        <v>0</v>
      </c>
      <c r="H192" s="69">
        <f>SUMIFS('Population ratios'!$F$7:$F$2010,'Population ratios'!$B$7:$B$2010,'Ratio mapping'!H$5,'Population ratios'!$C$7:$C$2010,'Ratio mapping'!$A192)/SUMIFS('Population ratios'!$F$7:$F$2010,'Population ratios'!$C$7:$C$2010,'Ratio mapping'!$A192)</f>
        <v>0</v>
      </c>
      <c r="I192" s="69">
        <f>SUMIFS('Population ratios'!$F$7:$F$2010,'Population ratios'!$B$7:$B$2010,'Ratio mapping'!I$5,'Population ratios'!$C$7:$C$2010,'Ratio mapping'!$A192)/SUMIFS('Population ratios'!$F$7:$F$2010,'Population ratios'!$C$7:$C$2010,'Ratio mapping'!$A192)</f>
        <v>0</v>
      </c>
      <c r="J192" s="69">
        <f>SUMIFS('Population ratios'!$F$7:$F$2010,'Population ratios'!$B$7:$B$2010,'Ratio mapping'!J$5,'Population ratios'!$C$7:$C$2010,'Ratio mapping'!$A192)/SUMIFS('Population ratios'!$F$7:$F$2010,'Population ratios'!$C$7:$C$2010,'Ratio mapping'!$A192)</f>
        <v>0</v>
      </c>
      <c r="K192" s="69">
        <f>SUMIFS('Population ratios'!$F$7:$F$2010,'Population ratios'!$B$7:$B$2010,'Ratio mapping'!K$5,'Population ratios'!$C$7:$C$2010,'Ratio mapping'!$A192)/SUMIFS('Population ratios'!$F$7:$F$2010,'Population ratios'!$C$7:$C$2010,'Ratio mapping'!$A192)</f>
        <v>0</v>
      </c>
      <c r="L192" s="69">
        <f>SUMIFS('Population ratios'!$F$7:$F$2010,'Population ratios'!$B$7:$B$2010,'Ratio mapping'!L$5,'Population ratios'!$C$7:$C$2010,'Ratio mapping'!$A192)/SUMIFS('Population ratios'!$F$7:$F$2010,'Population ratios'!$C$7:$C$2010,'Ratio mapping'!$A192)</f>
        <v>0</v>
      </c>
      <c r="M192" s="69">
        <f>SUMIFS('Population ratios'!$F$7:$F$2010,'Population ratios'!$B$7:$B$2010,'Ratio mapping'!M$5,'Population ratios'!$C$7:$C$2010,'Ratio mapping'!$A192)/SUMIFS('Population ratios'!$F$7:$F$2010,'Population ratios'!$C$7:$C$2010,'Ratio mapping'!$A192)</f>
        <v>0</v>
      </c>
      <c r="N192" s="69">
        <f>SUMIFS('Population ratios'!$F$7:$F$2010,'Population ratios'!$B$7:$B$2010,'Ratio mapping'!N$5,'Population ratios'!$C$7:$C$2010,'Ratio mapping'!$A192)/SUMIFS('Population ratios'!$F$7:$F$2010,'Population ratios'!$C$7:$C$2010,'Ratio mapping'!$A192)</f>
        <v>0</v>
      </c>
      <c r="O192" s="69">
        <f>SUMIFS('Population ratios'!$F$7:$F$2010,'Population ratios'!$B$7:$B$2010,'Ratio mapping'!O$5,'Population ratios'!$C$7:$C$2010,'Ratio mapping'!$A192)/SUMIFS('Population ratios'!$F$7:$F$2010,'Population ratios'!$C$7:$C$2010,'Ratio mapping'!$A192)</f>
        <v>1</v>
      </c>
      <c r="P192" s="69">
        <f>SUMIFS('Population ratios'!$F$7:$F$2010,'Population ratios'!$B$7:$B$2010,'Ratio mapping'!P$5,'Population ratios'!$C$7:$C$2010,'Ratio mapping'!$A192)/SUMIFS('Population ratios'!$F$7:$F$2010,'Population ratios'!$C$7:$C$2010,'Ratio mapping'!$A192)</f>
        <v>0</v>
      </c>
      <c r="Q192" s="69">
        <f>SUMIFS('Population ratios'!$F$7:$F$2010,'Population ratios'!$B$7:$B$2010,'Ratio mapping'!Q$5,'Population ratios'!$C$7:$C$2010,'Ratio mapping'!$A192)/SUMIFS('Population ratios'!$F$7:$F$2010,'Population ratios'!$C$7:$C$2010,'Ratio mapping'!$A192)</f>
        <v>0</v>
      </c>
      <c r="R192" s="69">
        <f>SUMIFS('Population ratios'!$F$7:$F$2010,'Population ratios'!$B$7:$B$2010,'Ratio mapping'!R$5,'Population ratios'!$C$7:$C$2010,'Ratio mapping'!$A192)/SUMIFS('Population ratios'!$F$7:$F$2010,'Population ratios'!$C$7:$C$2010,'Ratio mapping'!$A192)</f>
        <v>0</v>
      </c>
      <c r="S192" s="69">
        <f>SUMIFS('Population ratios'!$F$7:$F$2010,'Population ratios'!$B$7:$B$2010,'Ratio mapping'!S$5,'Population ratios'!$C$7:$C$2010,'Ratio mapping'!$A192)/SUMIFS('Population ratios'!$F$7:$F$2010,'Population ratios'!$C$7:$C$2010,'Ratio mapping'!$A192)</f>
        <v>0</v>
      </c>
      <c r="T192" s="69">
        <f>SUMIFS('Population ratios'!$F$7:$F$2010,'Population ratios'!$B$7:$B$2010,'Ratio mapping'!T$5,'Population ratios'!$C$7:$C$2010,'Ratio mapping'!$A192)/SUMIFS('Population ratios'!$F$7:$F$2010,'Population ratios'!$C$7:$C$2010,'Ratio mapping'!$A192)</f>
        <v>0</v>
      </c>
      <c r="U192" s="69">
        <f>SUMIFS('Population ratios'!$F$7:$F$2010,'Population ratios'!$B$7:$B$2010,'Ratio mapping'!U$5,'Population ratios'!$C$7:$C$2010,'Ratio mapping'!$A192)/SUMIFS('Population ratios'!$F$7:$F$2010,'Population ratios'!$C$7:$C$2010,'Ratio mapping'!$A192)</f>
        <v>0</v>
      </c>
      <c r="V192" s="69">
        <f>SUMIFS('Population ratios'!$F$7:$F$2010,'Population ratios'!$B$7:$B$2010,'Ratio mapping'!V$5,'Population ratios'!$C$7:$C$2010,'Ratio mapping'!$A192)/SUMIFS('Population ratios'!$F$7:$F$2010,'Population ratios'!$C$7:$C$2010,'Ratio mapping'!$A192)</f>
        <v>0</v>
      </c>
      <c r="W192" s="69">
        <f>SUMIFS('Population ratios'!$F$7:$F$2010,'Population ratios'!$B$7:$B$2010,'Ratio mapping'!W$5,'Population ratios'!$C$7:$C$2010,'Ratio mapping'!$A192)/SUMIFS('Population ratios'!$F$7:$F$2010,'Population ratios'!$C$7:$C$2010,'Ratio mapping'!$A192)</f>
        <v>0</v>
      </c>
      <c r="X192" s="69">
        <f>SUMIFS('Population ratios'!$F$7:$F$2010,'Population ratios'!$B$7:$B$2010,'Ratio mapping'!X$5,'Population ratios'!$C$7:$C$2010,'Ratio mapping'!$A192)/SUMIFS('Population ratios'!$F$7:$F$2010,'Population ratios'!$C$7:$C$2010,'Ratio mapping'!$A192)</f>
        <v>0</v>
      </c>
      <c r="Y192" s="69">
        <f>SUMIFS('Population ratios'!$F$7:$F$2010,'Population ratios'!$B$7:$B$2010,'Ratio mapping'!Y$5,'Population ratios'!$C$7:$C$2010,'Ratio mapping'!$A192)/SUMIFS('Population ratios'!$F$7:$F$2010,'Population ratios'!$C$7:$C$2010,'Ratio mapping'!$A192)</f>
        <v>0</v>
      </c>
      <c r="Z192" s="69">
        <f>SUMIFS('Population ratios'!$F$7:$F$2010,'Population ratios'!$B$7:$B$2010,'Ratio mapping'!Z$5,'Population ratios'!$C$7:$C$2010,'Ratio mapping'!$A192)/SUMIFS('Population ratios'!$F$7:$F$2010,'Population ratios'!$C$7:$C$2010,'Ratio mapping'!$A192)</f>
        <v>0</v>
      </c>
      <c r="AA192" s="69">
        <f>SUMIFS('Population ratios'!$F$7:$F$2010,'Population ratios'!$B$7:$B$2010,'Ratio mapping'!AA$5,'Population ratios'!$C$7:$C$2010,'Ratio mapping'!$A192)/SUMIFS('Population ratios'!$F$7:$F$2010,'Population ratios'!$C$7:$C$2010,'Ratio mapping'!$A192)</f>
        <v>0</v>
      </c>
      <c r="AB192" s="69">
        <f>SUMIFS('Population ratios'!$F$7:$F$2010,'Population ratios'!$B$7:$B$2010,'Ratio mapping'!AB$5,'Population ratios'!$C$7:$C$2010,'Ratio mapping'!$A192)/SUMIFS('Population ratios'!$F$7:$F$2010,'Population ratios'!$C$7:$C$2010,'Ratio mapping'!$A192)</f>
        <v>0</v>
      </c>
      <c r="AC192" s="69">
        <f>SUMIFS('Population ratios'!$F$7:$F$2010,'Population ratios'!$B$7:$B$2010,'Ratio mapping'!AC$5,'Population ratios'!$C$7:$C$2010,'Ratio mapping'!$A192)/SUMIFS('Population ratios'!$F$7:$F$2010,'Population ratios'!$C$7:$C$2010,'Ratio mapping'!$A192)</f>
        <v>0</v>
      </c>
      <c r="AD192" s="69">
        <f>SUMIFS('Population ratios'!$F$7:$F$2010,'Population ratios'!$B$7:$B$2010,'Ratio mapping'!AD$5,'Population ratios'!$C$7:$C$2010,'Ratio mapping'!$A192)/SUMIFS('Population ratios'!$F$7:$F$2010,'Population ratios'!$C$7:$C$2010,'Ratio mapping'!$A192)</f>
        <v>0</v>
      </c>
      <c r="AE192" s="69">
        <f>SUMIFS('Population ratios'!$F$7:$F$2010,'Population ratios'!$B$7:$B$2010,'Ratio mapping'!AE$5,'Population ratios'!$C$7:$C$2010,'Ratio mapping'!$A192)/SUMIFS('Population ratios'!$F$7:$F$2010,'Population ratios'!$C$7:$C$2010,'Ratio mapping'!$A192)</f>
        <v>0</v>
      </c>
    </row>
    <row r="193" spans="1:31" x14ac:dyDescent="0.25">
      <c r="A193" s="69" t="s">
        <v>2065</v>
      </c>
      <c r="B193" s="69">
        <f>SUMIFS('Population ratios'!$F$7:$F$2010,'Population ratios'!$B$7:$B$2010,'Ratio mapping'!B$5,'Population ratios'!$C$7:$C$2010,'Ratio mapping'!$A193)/SUMIFS('Population ratios'!$F$7:$F$2010,'Population ratios'!$C$7:$C$2010,'Ratio mapping'!$A193)</f>
        <v>0</v>
      </c>
      <c r="C193" s="69">
        <f>SUMIFS('Population ratios'!$F$7:$F$2010,'Population ratios'!$B$7:$B$2010,'Ratio mapping'!C$5,'Population ratios'!$C$7:$C$2010,'Ratio mapping'!$A193)/SUMIFS('Population ratios'!$F$7:$F$2010,'Population ratios'!$C$7:$C$2010,'Ratio mapping'!$A193)</f>
        <v>0</v>
      </c>
      <c r="D193" s="69">
        <f>SUMIFS('Population ratios'!$F$7:$F$2010,'Population ratios'!$B$7:$B$2010,'Ratio mapping'!D$5,'Population ratios'!$C$7:$C$2010,'Ratio mapping'!$A193)/SUMIFS('Population ratios'!$F$7:$F$2010,'Population ratios'!$C$7:$C$2010,'Ratio mapping'!$A193)</f>
        <v>0</v>
      </c>
      <c r="E193" s="69">
        <f>SUMIFS('Population ratios'!$F$7:$F$2010,'Population ratios'!$B$7:$B$2010,'Ratio mapping'!E$5,'Population ratios'!$C$7:$C$2010,'Ratio mapping'!$A193)/SUMIFS('Population ratios'!$F$7:$F$2010,'Population ratios'!$C$7:$C$2010,'Ratio mapping'!$A193)</f>
        <v>0</v>
      </c>
      <c r="F193" s="69">
        <f>SUMIFS('Population ratios'!$F$7:$F$2010,'Population ratios'!$B$7:$B$2010,'Ratio mapping'!F$5,'Population ratios'!$C$7:$C$2010,'Ratio mapping'!$A193)/SUMIFS('Population ratios'!$F$7:$F$2010,'Population ratios'!$C$7:$C$2010,'Ratio mapping'!$A193)</f>
        <v>0</v>
      </c>
      <c r="G193" s="69">
        <f>SUMIFS('Population ratios'!$F$7:$F$2010,'Population ratios'!$B$7:$B$2010,'Ratio mapping'!G$5,'Population ratios'!$C$7:$C$2010,'Ratio mapping'!$A193)/SUMIFS('Population ratios'!$F$7:$F$2010,'Population ratios'!$C$7:$C$2010,'Ratio mapping'!$A193)</f>
        <v>0</v>
      </c>
      <c r="H193" s="69">
        <f>SUMIFS('Population ratios'!$F$7:$F$2010,'Population ratios'!$B$7:$B$2010,'Ratio mapping'!H$5,'Population ratios'!$C$7:$C$2010,'Ratio mapping'!$A193)/SUMIFS('Population ratios'!$F$7:$F$2010,'Population ratios'!$C$7:$C$2010,'Ratio mapping'!$A193)</f>
        <v>0</v>
      </c>
      <c r="I193" s="69">
        <f>SUMIFS('Population ratios'!$F$7:$F$2010,'Population ratios'!$B$7:$B$2010,'Ratio mapping'!I$5,'Population ratios'!$C$7:$C$2010,'Ratio mapping'!$A193)/SUMIFS('Population ratios'!$F$7:$F$2010,'Population ratios'!$C$7:$C$2010,'Ratio mapping'!$A193)</f>
        <v>0</v>
      </c>
      <c r="J193" s="69">
        <f>SUMIFS('Population ratios'!$F$7:$F$2010,'Population ratios'!$B$7:$B$2010,'Ratio mapping'!J$5,'Population ratios'!$C$7:$C$2010,'Ratio mapping'!$A193)/SUMIFS('Population ratios'!$F$7:$F$2010,'Population ratios'!$C$7:$C$2010,'Ratio mapping'!$A193)</f>
        <v>0</v>
      </c>
      <c r="K193" s="69">
        <f>SUMIFS('Population ratios'!$F$7:$F$2010,'Population ratios'!$B$7:$B$2010,'Ratio mapping'!K$5,'Population ratios'!$C$7:$C$2010,'Ratio mapping'!$A193)/SUMIFS('Population ratios'!$F$7:$F$2010,'Population ratios'!$C$7:$C$2010,'Ratio mapping'!$A193)</f>
        <v>0</v>
      </c>
      <c r="L193" s="69">
        <f>SUMIFS('Population ratios'!$F$7:$F$2010,'Population ratios'!$B$7:$B$2010,'Ratio mapping'!L$5,'Population ratios'!$C$7:$C$2010,'Ratio mapping'!$A193)/SUMIFS('Population ratios'!$F$7:$F$2010,'Population ratios'!$C$7:$C$2010,'Ratio mapping'!$A193)</f>
        <v>0</v>
      </c>
      <c r="M193" s="69">
        <f>SUMIFS('Population ratios'!$F$7:$F$2010,'Population ratios'!$B$7:$B$2010,'Ratio mapping'!M$5,'Population ratios'!$C$7:$C$2010,'Ratio mapping'!$A193)/SUMIFS('Population ratios'!$F$7:$F$2010,'Population ratios'!$C$7:$C$2010,'Ratio mapping'!$A193)</f>
        <v>0</v>
      </c>
      <c r="N193" s="69">
        <f>SUMIFS('Population ratios'!$F$7:$F$2010,'Population ratios'!$B$7:$B$2010,'Ratio mapping'!N$5,'Population ratios'!$C$7:$C$2010,'Ratio mapping'!$A193)/SUMIFS('Population ratios'!$F$7:$F$2010,'Population ratios'!$C$7:$C$2010,'Ratio mapping'!$A193)</f>
        <v>0</v>
      </c>
      <c r="O193" s="69">
        <f>SUMIFS('Population ratios'!$F$7:$F$2010,'Population ratios'!$B$7:$B$2010,'Ratio mapping'!O$5,'Population ratios'!$C$7:$C$2010,'Ratio mapping'!$A193)/SUMIFS('Population ratios'!$F$7:$F$2010,'Population ratios'!$C$7:$C$2010,'Ratio mapping'!$A193)</f>
        <v>0</v>
      </c>
      <c r="P193" s="69">
        <f>SUMIFS('Population ratios'!$F$7:$F$2010,'Population ratios'!$B$7:$B$2010,'Ratio mapping'!P$5,'Population ratios'!$C$7:$C$2010,'Ratio mapping'!$A193)/SUMIFS('Population ratios'!$F$7:$F$2010,'Population ratios'!$C$7:$C$2010,'Ratio mapping'!$A193)</f>
        <v>0</v>
      </c>
      <c r="Q193" s="69">
        <f>SUMIFS('Population ratios'!$F$7:$F$2010,'Population ratios'!$B$7:$B$2010,'Ratio mapping'!Q$5,'Population ratios'!$C$7:$C$2010,'Ratio mapping'!$A193)/SUMIFS('Population ratios'!$F$7:$F$2010,'Population ratios'!$C$7:$C$2010,'Ratio mapping'!$A193)</f>
        <v>0</v>
      </c>
      <c r="R193" s="69">
        <f>SUMIFS('Population ratios'!$F$7:$F$2010,'Population ratios'!$B$7:$B$2010,'Ratio mapping'!R$5,'Population ratios'!$C$7:$C$2010,'Ratio mapping'!$A193)/SUMIFS('Population ratios'!$F$7:$F$2010,'Population ratios'!$C$7:$C$2010,'Ratio mapping'!$A193)</f>
        <v>0</v>
      </c>
      <c r="S193" s="69">
        <f>SUMIFS('Population ratios'!$F$7:$F$2010,'Population ratios'!$B$7:$B$2010,'Ratio mapping'!S$5,'Population ratios'!$C$7:$C$2010,'Ratio mapping'!$A193)/SUMIFS('Population ratios'!$F$7:$F$2010,'Population ratios'!$C$7:$C$2010,'Ratio mapping'!$A193)</f>
        <v>0</v>
      </c>
      <c r="T193" s="69">
        <f>SUMIFS('Population ratios'!$F$7:$F$2010,'Population ratios'!$B$7:$B$2010,'Ratio mapping'!T$5,'Population ratios'!$C$7:$C$2010,'Ratio mapping'!$A193)/SUMIFS('Population ratios'!$F$7:$F$2010,'Population ratios'!$C$7:$C$2010,'Ratio mapping'!$A193)</f>
        <v>0</v>
      </c>
      <c r="U193" s="69">
        <f>SUMIFS('Population ratios'!$F$7:$F$2010,'Population ratios'!$B$7:$B$2010,'Ratio mapping'!U$5,'Population ratios'!$C$7:$C$2010,'Ratio mapping'!$A193)/SUMIFS('Population ratios'!$F$7:$F$2010,'Population ratios'!$C$7:$C$2010,'Ratio mapping'!$A193)</f>
        <v>0</v>
      </c>
      <c r="V193" s="69">
        <f>SUMIFS('Population ratios'!$F$7:$F$2010,'Population ratios'!$B$7:$B$2010,'Ratio mapping'!V$5,'Population ratios'!$C$7:$C$2010,'Ratio mapping'!$A193)/SUMIFS('Population ratios'!$F$7:$F$2010,'Population ratios'!$C$7:$C$2010,'Ratio mapping'!$A193)</f>
        <v>0.16938194983191104</v>
      </c>
      <c r="W193" s="69">
        <f>SUMIFS('Population ratios'!$F$7:$F$2010,'Population ratios'!$B$7:$B$2010,'Ratio mapping'!W$5,'Population ratios'!$C$7:$C$2010,'Ratio mapping'!$A193)/SUMIFS('Population ratios'!$F$7:$F$2010,'Population ratios'!$C$7:$C$2010,'Ratio mapping'!$A193)</f>
        <v>0</v>
      </c>
      <c r="X193" s="69">
        <f>SUMIFS('Population ratios'!$F$7:$F$2010,'Population ratios'!$B$7:$B$2010,'Ratio mapping'!X$5,'Population ratios'!$C$7:$C$2010,'Ratio mapping'!$A193)/SUMIFS('Population ratios'!$F$7:$F$2010,'Population ratios'!$C$7:$C$2010,'Ratio mapping'!$A193)</f>
        <v>0</v>
      </c>
      <c r="Y193" s="69">
        <f>SUMIFS('Population ratios'!$F$7:$F$2010,'Population ratios'!$B$7:$B$2010,'Ratio mapping'!Y$5,'Population ratios'!$C$7:$C$2010,'Ratio mapping'!$A193)/SUMIFS('Population ratios'!$F$7:$F$2010,'Population ratios'!$C$7:$C$2010,'Ratio mapping'!$A193)</f>
        <v>0.83061805016808898</v>
      </c>
      <c r="Z193" s="69">
        <f>SUMIFS('Population ratios'!$F$7:$F$2010,'Population ratios'!$B$7:$B$2010,'Ratio mapping'!Z$5,'Population ratios'!$C$7:$C$2010,'Ratio mapping'!$A193)/SUMIFS('Population ratios'!$F$7:$F$2010,'Population ratios'!$C$7:$C$2010,'Ratio mapping'!$A193)</f>
        <v>0</v>
      </c>
      <c r="AA193" s="69">
        <f>SUMIFS('Population ratios'!$F$7:$F$2010,'Population ratios'!$B$7:$B$2010,'Ratio mapping'!AA$5,'Population ratios'!$C$7:$C$2010,'Ratio mapping'!$A193)/SUMIFS('Population ratios'!$F$7:$F$2010,'Population ratios'!$C$7:$C$2010,'Ratio mapping'!$A193)</f>
        <v>0</v>
      </c>
      <c r="AB193" s="69">
        <f>SUMIFS('Population ratios'!$F$7:$F$2010,'Population ratios'!$B$7:$B$2010,'Ratio mapping'!AB$5,'Population ratios'!$C$7:$C$2010,'Ratio mapping'!$A193)/SUMIFS('Population ratios'!$F$7:$F$2010,'Population ratios'!$C$7:$C$2010,'Ratio mapping'!$A193)</f>
        <v>0</v>
      </c>
      <c r="AC193" s="69">
        <f>SUMIFS('Population ratios'!$F$7:$F$2010,'Population ratios'!$B$7:$B$2010,'Ratio mapping'!AC$5,'Population ratios'!$C$7:$C$2010,'Ratio mapping'!$A193)/SUMIFS('Population ratios'!$F$7:$F$2010,'Population ratios'!$C$7:$C$2010,'Ratio mapping'!$A193)</f>
        <v>0</v>
      </c>
      <c r="AD193" s="69">
        <f>SUMIFS('Population ratios'!$F$7:$F$2010,'Population ratios'!$B$7:$B$2010,'Ratio mapping'!AD$5,'Population ratios'!$C$7:$C$2010,'Ratio mapping'!$A193)/SUMIFS('Population ratios'!$F$7:$F$2010,'Population ratios'!$C$7:$C$2010,'Ratio mapping'!$A193)</f>
        <v>0</v>
      </c>
      <c r="AE193" s="69">
        <f>SUMIFS('Population ratios'!$F$7:$F$2010,'Population ratios'!$B$7:$B$2010,'Ratio mapping'!AE$5,'Population ratios'!$C$7:$C$2010,'Ratio mapping'!$A193)/SUMIFS('Population ratios'!$F$7:$F$2010,'Population ratios'!$C$7:$C$2010,'Ratio mapping'!$A193)</f>
        <v>0</v>
      </c>
    </row>
    <row r="194" spans="1:31" x14ac:dyDescent="0.25">
      <c r="A194" s="69" t="s">
        <v>2067</v>
      </c>
      <c r="B194" s="69">
        <f>SUMIFS('Population ratios'!$F$7:$F$2010,'Population ratios'!$B$7:$B$2010,'Ratio mapping'!B$5,'Population ratios'!$C$7:$C$2010,'Ratio mapping'!$A194)/SUMIFS('Population ratios'!$F$7:$F$2010,'Population ratios'!$C$7:$C$2010,'Ratio mapping'!$A194)</f>
        <v>0</v>
      </c>
      <c r="C194" s="69">
        <f>SUMIFS('Population ratios'!$F$7:$F$2010,'Population ratios'!$B$7:$B$2010,'Ratio mapping'!C$5,'Population ratios'!$C$7:$C$2010,'Ratio mapping'!$A194)/SUMIFS('Population ratios'!$F$7:$F$2010,'Population ratios'!$C$7:$C$2010,'Ratio mapping'!$A194)</f>
        <v>0</v>
      </c>
      <c r="D194" s="69">
        <f>SUMIFS('Population ratios'!$F$7:$F$2010,'Population ratios'!$B$7:$B$2010,'Ratio mapping'!D$5,'Population ratios'!$C$7:$C$2010,'Ratio mapping'!$A194)/SUMIFS('Population ratios'!$F$7:$F$2010,'Population ratios'!$C$7:$C$2010,'Ratio mapping'!$A194)</f>
        <v>0</v>
      </c>
      <c r="E194" s="69">
        <f>SUMIFS('Population ratios'!$F$7:$F$2010,'Population ratios'!$B$7:$B$2010,'Ratio mapping'!E$5,'Population ratios'!$C$7:$C$2010,'Ratio mapping'!$A194)/SUMIFS('Population ratios'!$F$7:$F$2010,'Population ratios'!$C$7:$C$2010,'Ratio mapping'!$A194)</f>
        <v>0</v>
      </c>
      <c r="F194" s="69">
        <f>SUMIFS('Population ratios'!$F$7:$F$2010,'Population ratios'!$B$7:$B$2010,'Ratio mapping'!F$5,'Population ratios'!$C$7:$C$2010,'Ratio mapping'!$A194)/SUMIFS('Population ratios'!$F$7:$F$2010,'Population ratios'!$C$7:$C$2010,'Ratio mapping'!$A194)</f>
        <v>0</v>
      </c>
      <c r="G194" s="69">
        <f>SUMIFS('Population ratios'!$F$7:$F$2010,'Population ratios'!$B$7:$B$2010,'Ratio mapping'!G$5,'Population ratios'!$C$7:$C$2010,'Ratio mapping'!$A194)/SUMIFS('Population ratios'!$F$7:$F$2010,'Population ratios'!$C$7:$C$2010,'Ratio mapping'!$A194)</f>
        <v>0</v>
      </c>
      <c r="H194" s="69">
        <f>SUMIFS('Population ratios'!$F$7:$F$2010,'Population ratios'!$B$7:$B$2010,'Ratio mapping'!H$5,'Population ratios'!$C$7:$C$2010,'Ratio mapping'!$A194)/SUMIFS('Population ratios'!$F$7:$F$2010,'Population ratios'!$C$7:$C$2010,'Ratio mapping'!$A194)</f>
        <v>0</v>
      </c>
      <c r="I194" s="69">
        <f>SUMIFS('Population ratios'!$F$7:$F$2010,'Population ratios'!$B$7:$B$2010,'Ratio mapping'!I$5,'Population ratios'!$C$7:$C$2010,'Ratio mapping'!$A194)/SUMIFS('Population ratios'!$F$7:$F$2010,'Population ratios'!$C$7:$C$2010,'Ratio mapping'!$A194)</f>
        <v>0</v>
      </c>
      <c r="J194" s="69">
        <f>SUMIFS('Population ratios'!$F$7:$F$2010,'Population ratios'!$B$7:$B$2010,'Ratio mapping'!J$5,'Population ratios'!$C$7:$C$2010,'Ratio mapping'!$A194)/SUMIFS('Population ratios'!$F$7:$F$2010,'Population ratios'!$C$7:$C$2010,'Ratio mapping'!$A194)</f>
        <v>0</v>
      </c>
      <c r="K194" s="69">
        <f>SUMIFS('Population ratios'!$F$7:$F$2010,'Population ratios'!$B$7:$B$2010,'Ratio mapping'!K$5,'Population ratios'!$C$7:$C$2010,'Ratio mapping'!$A194)/SUMIFS('Population ratios'!$F$7:$F$2010,'Population ratios'!$C$7:$C$2010,'Ratio mapping'!$A194)</f>
        <v>0</v>
      </c>
      <c r="L194" s="69">
        <f>SUMIFS('Population ratios'!$F$7:$F$2010,'Population ratios'!$B$7:$B$2010,'Ratio mapping'!L$5,'Population ratios'!$C$7:$C$2010,'Ratio mapping'!$A194)/SUMIFS('Population ratios'!$F$7:$F$2010,'Population ratios'!$C$7:$C$2010,'Ratio mapping'!$A194)</f>
        <v>0</v>
      </c>
      <c r="M194" s="69">
        <f>SUMIFS('Population ratios'!$F$7:$F$2010,'Population ratios'!$B$7:$B$2010,'Ratio mapping'!M$5,'Population ratios'!$C$7:$C$2010,'Ratio mapping'!$A194)/SUMIFS('Population ratios'!$F$7:$F$2010,'Population ratios'!$C$7:$C$2010,'Ratio mapping'!$A194)</f>
        <v>0</v>
      </c>
      <c r="N194" s="69">
        <f>SUMIFS('Population ratios'!$F$7:$F$2010,'Population ratios'!$B$7:$B$2010,'Ratio mapping'!N$5,'Population ratios'!$C$7:$C$2010,'Ratio mapping'!$A194)/SUMIFS('Population ratios'!$F$7:$F$2010,'Population ratios'!$C$7:$C$2010,'Ratio mapping'!$A194)</f>
        <v>0</v>
      </c>
      <c r="O194" s="69">
        <f>SUMIFS('Population ratios'!$F$7:$F$2010,'Population ratios'!$B$7:$B$2010,'Ratio mapping'!O$5,'Population ratios'!$C$7:$C$2010,'Ratio mapping'!$A194)/SUMIFS('Population ratios'!$F$7:$F$2010,'Population ratios'!$C$7:$C$2010,'Ratio mapping'!$A194)</f>
        <v>0</v>
      </c>
      <c r="P194" s="69">
        <f>SUMIFS('Population ratios'!$F$7:$F$2010,'Population ratios'!$B$7:$B$2010,'Ratio mapping'!P$5,'Population ratios'!$C$7:$C$2010,'Ratio mapping'!$A194)/SUMIFS('Population ratios'!$F$7:$F$2010,'Population ratios'!$C$7:$C$2010,'Ratio mapping'!$A194)</f>
        <v>0</v>
      </c>
      <c r="Q194" s="69">
        <f>SUMIFS('Population ratios'!$F$7:$F$2010,'Population ratios'!$B$7:$B$2010,'Ratio mapping'!Q$5,'Population ratios'!$C$7:$C$2010,'Ratio mapping'!$A194)/SUMIFS('Population ratios'!$F$7:$F$2010,'Population ratios'!$C$7:$C$2010,'Ratio mapping'!$A194)</f>
        <v>0</v>
      </c>
      <c r="R194" s="69">
        <f>SUMIFS('Population ratios'!$F$7:$F$2010,'Population ratios'!$B$7:$B$2010,'Ratio mapping'!R$5,'Population ratios'!$C$7:$C$2010,'Ratio mapping'!$A194)/SUMIFS('Population ratios'!$F$7:$F$2010,'Population ratios'!$C$7:$C$2010,'Ratio mapping'!$A194)</f>
        <v>0</v>
      </c>
      <c r="S194" s="69">
        <f>SUMIFS('Population ratios'!$F$7:$F$2010,'Population ratios'!$B$7:$B$2010,'Ratio mapping'!S$5,'Population ratios'!$C$7:$C$2010,'Ratio mapping'!$A194)/SUMIFS('Population ratios'!$F$7:$F$2010,'Population ratios'!$C$7:$C$2010,'Ratio mapping'!$A194)</f>
        <v>0</v>
      </c>
      <c r="T194" s="69">
        <f>SUMIFS('Population ratios'!$F$7:$F$2010,'Population ratios'!$B$7:$B$2010,'Ratio mapping'!T$5,'Population ratios'!$C$7:$C$2010,'Ratio mapping'!$A194)/SUMIFS('Population ratios'!$F$7:$F$2010,'Population ratios'!$C$7:$C$2010,'Ratio mapping'!$A194)</f>
        <v>1</v>
      </c>
      <c r="U194" s="69">
        <f>SUMIFS('Population ratios'!$F$7:$F$2010,'Population ratios'!$B$7:$B$2010,'Ratio mapping'!U$5,'Population ratios'!$C$7:$C$2010,'Ratio mapping'!$A194)/SUMIFS('Population ratios'!$F$7:$F$2010,'Population ratios'!$C$7:$C$2010,'Ratio mapping'!$A194)</f>
        <v>0</v>
      </c>
      <c r="V194" s="69">
        <f>SUMIFS('Population ratios'!$F$7:$F$2010,'Population ratios'!$B$7:$B$2010,'Ratio mapping'!V$5,'Population ratios'!$C$7:$C$2010,'Ratio mapping'!$A194)/SUMIFS('Population ratios'!$F$7:$F$2010,'Population ratios'!$C$7:$C$2010,'Ratio mapping'!$A194)</f>
        <v>0</v>
      </c>
      <c r="W194" s="69">
        <f>SUMIFS('Population ratios'!$F$7:$F$2010,'Population ratios'!$B$7:$B$2010,'Ratio mapping'!W$5,'Population ratios'!$C$7:$C$2010,'Ratio mapping'!$A194)/SUMIFS('Population ratios'!$F$7:$F$2010,'Population ratios'!$C$7:$C$2010,'Ratio mapping'!$A194)</f>
        <v>0</v>
      </c>
      <c r="X194" s="69">
        <f>SUMIFS('Population ratios'!$F$7:$F$2010,'Population ratios'!$B$7:$B$2010,'Ratio mapping'!X$5,'Population ratios'!$C$7:$C$2010,'Ratio mapping'!$A194)/SUMIFS('Population ratios'!$F$7:$F$2010,'Population ratios'!$C$7:$C$2010,'Ratio mapping'!$A194)</f>
        <v>0</v>
      </c>
      <c r="Y194" s="69">
        <f>SUMIFS('Population ratios'!$F$7:$F$2010,'Population ratios'!$B$7:$B$2010,'Ratio mapping'!Y$5,'Population ratios'!$C$7:$C$2010,'Ratio mapping'!$A194)/SUMIFS('Population ratios'!$F$7:$F$2010,'Population ratios'!$C$7:$C$2010,'Ratio mapping'!$A194)</f>
        <v>0</v>
      </c>
      <c r="Z194" s="69">
        <f>SUMIFS('Population ratios'!$F$7:$F$2010,'Population ratios'!$B$7:$B$2010,'Ratio mapping'!Z$5,'Population ratios'!$C$7:$C$2010,'Ratio mapping'!$A194)/SUMIFS('Population ratios'!$F$7:$F$2010,'Population ratios'!$C$7:$C$2010,'Ratio mapping'!$A194)</f>
        <v>0</v>
      </c>
      <c r="AA194" s="69">
        <f>SUMIFS('Population ratios'!$F$7:$F$2010,'Population ratios'!$B$7:$B$2010,'Ratio mapping'!AA$5,'Population ratios'!$C$7:$C$2010,'Ratio mapping'!$A194)/SUMIFS('Population ratios'!$F$7:$F$2010,'Population ratios'!$C$7:$C$2010,'Ratio mapping'!$A194)</f>
        <v>0</v>
      </c>
      <c r="AB194" s="69">
        <f>SUMIFS('Population ratios'!$F$7:$F$2010,'Population ratios'!$B$7:$B$2010,'Ratio mapping'!AB$5,'Population ratios'!$C$7:$C$2010,'Ratio mapping'!$A194)/SUMIFS('Population ratios'!$F$7:$F$2010,'Population ratios'!$C$7:$C$2010,'Ratio mapping'!$A194)</f>
        <v>0</v>
      </c>
      <c r="AC194" s="69">
        <f>SUMIFS('Population ratios'!$F$7:$F$2010,'Population ratios'!$B$7:$B$2010,'Ratio mapping'!AC$5,'Population ratios'!$C$7:$C$2010,'Ratio mapping'!$A194)/SUMIFS('Population ratios'!$F$7:$F$2010,'Population ratios'!$C$7:$C$2010,'Ratio mapping'!$A194)</f>
        <v>0</v>
      </c>
      <c r="AD194" s="69">
        <f>SUMIFS('Population ratios'!$F$7:$F$2010,'Population ratios'!$B$7:$B$2010,'Ratio mapping'!AD$5,'Population ratios'!$C$7:$C$2010,'Ratio mapping'!$A194)/SUMIFS('Population ratios'!$F$7:$F$2010,'Population ratios'!$C$7:$C$2010,'Ratio mapping'!$A194)</f>
        <v>0</v>
      </c>
      <c r="AE194" s="69">
        <f>SUMIFS('Population ratios'!$F$7:$F$2010,'Population ratios'!$B$7:$B$2010,'Ratio mapping'!AE$5,'Population ratios'!$C$7:$C$2010,'Ratio mapping'!$A194)/SUMIFS('Population ratios'!$F$7:$F$2010,'Population ratios'!$C$7:$C$2010,'Ratio mapping'!$A194)</f>
        <v>0</v>
      </c>
    </row>
    <row r="195" spans="1:31" x14ac:dyDescent="0.25">
      <c r="A195" s="69" t="s">
        <v>2056</v>
      </c>
      <c r="B195" s="69">
        <f>SUMIFS('Population ratios'!$F$7:$F$2010,'Population ratios'!$B$7:$B$2010,'Ratio mapping'!B$5,'Population ratios'!$C$7:$C$2010,'Ratio mapping'!$A195)/SUMIFS('Population ratios'!$F$7:$F$2010,'Population ratios'!$C$7:$C$2010,'Ratio mapping'!$A195)</f>
        <v>0</v>
      </c>
      <c r="C195" s="69">
        <f>SUMIFS('Population ratios'!$F$7:$F$2010,'Population ratios'!$B$7:$B$2010,'Ratio mapping'!C$5,'Population ratios'!$C$7:$C$2010,'Ratio mapping'!$A195)/SUMIFS('Population ratios'!$F$7:$F$2010,'Population ratios'!$C$7:$C$2010,'Ratio mapping'!$A195)</f>
        <v>0</v>
      </c>
      <c r="D195" s="69">
        <f>SUMIFS('Population ratios'!$F$7:$F$2010,'Population ratios'!$B$7:$B$2010,'Ratio mapping'!D$5,'Population ratios'!$C$7:$C$2010,'Ratio mapping'!$A195)/SUMIFS('Population ratios'!$F$7:$F$2010,'Population ratios'!$C$7:$C$2010,'Ratio mapping'!$A195)</f>
        <v>0</v>
      </c>
      <c r="E195" s="69">
        <f>SUMIFS('Population ratios'!$F$7:$F$2010,'Population ratios'!$B$7:$B$2010,'Ratio mapping'!E$5,'Population ratios'!$C$7:$C$2010,'Ratio mapping'!$A195)/SUMIFS('Population ratios'!$F$7:$F$2010,'Population ratios'!$C$7:$C$2010,'Ratio mapping'!$A195)</f>
        <v>0</v>
      </c>
      <c r="F195" s="69">
        <f>SUMIFS('Population ratios'!$F$7:$F$2010,'Population ratios'!$B$7:$B$2010,'Ratio mapping'!F$5,'Population ratios'!$C$7:$C$2010,'Ratio mapping'!$A195)/SUMIFS('Population ratios'!$F$7:$F$2010,'Population ratios'!$C$7:$C$2010,'Ratio mapping'!$A195)</f>
        <v>0</v>
      </c>
      <c r="G195" s="69">
        <f>SUMIFS('Population ratios'!$F$7:$F$2010,'Population ratios'!$B$7:$B$2010,'Ratio mapping'!G$5,'Population ratios'!$C$7:$C$2010,'Ratio mapping'!$A195)/SUMIFS('Population ratios'!$F$7:$F$2010,'Population ratios'!$C$7:$C$2010,'Ratio mapping'!$A195)</f>
        <v>0</v>
      </c>
      <c r="H195" s="69">
        <f>SUMIFS('Population ratios'!$F$7:$F$2010,'Population ratios'!$B$7:$B$2010,'Ratio mapping'!H$5,'Population ratios'!$C$7:$C$2010,'Ratio mapping'!$A195)/SUMIFS('Population ratios'!$F$7:$F$2010,'Population ratios'!$C$7:$C$2010,'Ratio mapping'!$A195)</f>
        <v>0</v>
      </c>
      <c r="I195" s="69">
        <f>SUMIFS('Population ratios'!$F$7:$F$2010,'Population ratios'!$B$7:$B$2010,'Ratio mapping'!I$5,'Population ratios'!$C$7:$C$2010,'Ratio mapping'!$A195)/SUMIFS('Population ratios'!$F$7:$F$2010,'Population ratios'!$C$7:$C$2010,'Ratio mapping'!$A195)</f>
        <v>0</v>
      </c>
      <c r="J195" s="69">
        <f>SUMIFS('Population ratios'!$F$7:$F$2010,'Population ratios'!$B$7:$B$2010,'Ratio mapping'!J$5,'Population ratios'!$C$7:$C$2010,'Ratio mapping'!$A195)/SUMIFS('Population ratios'!$F$7:$F$2010,'Population ratios'!$C$7:$C$2010,'Ratio mapping'!$A195)</f>
        <v>0</v>
      </c>
      <c r="K195" s="69">
        <f>SUMIFS('Population ratios'!$F$7:$F$2010,'Population ratios'!$B$7:$B$2010,'Ratio mapping'!K$5,'Population ratios'!$C$7:$C$2010,'Ratio mapping'!$A195)/SUMIFS('Population ratios'!$F$7:$F$2010,'Population ratios'!$C$7:$C$2010,'Ratio mapping'!$A195)</f>
        <v>0</v>
      </c>
      <c r="L195" s="69">
        <f>SUMIFS('Population ratios'!$F$7:$F$2010,'Population ratios'!$B$7:$B$2010,'Ratio mapping'!L$5,'Population ratios'!$C$7:$C$2010,'Ratio mapping'!$A195)/SUMIFS('Population ratios'!$F$7:$F$2010,'Population ratios'!$C$7:$C$2010,'Ratio mapping'!$A195)</f>
        <v>0</v>
      </c>
      <c r="M195" s="69">
        <f>SUMIFS('Population ratios'!$F$7:$F$2010,'Population ratios'!$B$7:$B$2010,'Ratio mapping'!M$5,'Population ratios'!$C$7:$C$2010,'Ratio mapping'!$A195)/SUMIFS('Population ratios'!$F$7:$F$2010,'Population ratios'!$C$7:$C$2010,'Ratio mapping'!$A195)</f>
        <v>0</v>
      </c>
      <c r="N195" s="69">
        <f>SUMIFS('Population ratios'!$F$7:$F$2010,'Population ratios'!$B$7:$B$2010,'Ratio mapping'!N$5,'Population ratios'!$C$7:$C$2010,'Ratio mapping'!$A195)/SUMIFS('Population ratios'!$F$7:$F$2010,'Population ratios'!$C$7:$C$2010,'Ratio mapping'!$A195)</f>
        <v>0</v>
      </c>
      <c r="O195" s="69">
        <f>SUMIFS('Population ratios'!$F$7:$F$2010,'Population ratios'!$B$7:$B$2010,'Ratio mapping'!O$5,'Population ratios'!$C$7:$C$2010,'Ratio mapping'!$A195)/SUMIFS('Population ratios'!$F$7:$F$2010,'Population ratios'!$C$7:$C$2010,'Ratio mapping'!$A195)</f>
        <v>0</v>
      </c>
      <c r="P195" s="69">
        <f>SUMIFS('Population ratios'!$F$7:$F$2010,'Population ratios'!$B$7:$B$2010,'Ratio mapping'!P$5,'Population ratios'!$C$7:$C$2010,'Ratio mapping'!$A195)/SUMIFS('Population ratios'!$F$7:$F$2010,'Population ratios'!$C$7:$C$2010,'Ratio mapping'!$A195)</f>
        <v>0</v>
      </c>
      <c r="Q195" s="69">
        <f>SUMIFS('Population ratios'!$F$7:$F$2010,'Population ratios'!$B$7:$B$2010,'Ratio mapping'!Q$5,'Population ratios'!$C$7:$C$2010,'Ratio mapping'!$A195)/SUMIFS('Population ratios'!$F$7:$F$2010,'Population ratios'!$C$7:$C$2010,'Ratio mapping'!$A195)</f>
        <v>0</v>
      </c>
      <c r="R195" s="69">
        <f>SUMIFS('Population ratios'!$F$7:$F$2010,'Population ratios'!$B$7:$B$2010,'Ratio mapping'!R$5,'Population ratios'!$C$7:$C$2010,'Ratio mapping'!$A195)/SUMIFS('Population ratios'!$F$7:$F$2010,'Population ratios'!$C$7:$C$2010,'Ratio mapping'!$A195)</f>
        <v>0</v>
      </c>
      <c r="S195" s="69">
        <f>SUMIFS('Population ratios'!$F$7:$F$2010,'Population ratios'!$B$7:$B$2010,'Ratio mapping'!S$5,'Population ratios'!$C$7:$C$2010,'Ratio mapping'!$A195)/SUMIFS('Population ratios'!$F$7:$F$2010,'Population ratios'!$C$7:$C$2010,'Ratio mapping'!$A195)</f>
        <v>0</v>
      </c>
      <c r="T195" s="69">
        <f>SUMIFS('Population ratios'!$F$7:$F$2010,'Population ratios'!$B$7:$B$2010,'Ratio mapping'!T$5,'Population ratios'!$C$7:$C$2010,'Ratio mapping'!$A195)/SUMIFS('Population ratios'!$F$7:$F$2010,'Population ratios'!$C$7:$C$2010,'Ratio mapping'!$A195)</f>
        <v>1</v>
      </c>
      <c r="U195" s="69">
        <f>SUMIFS('Population ratios'!$F$7:$F$2010,'Population ratios'!$B$7:$B$2010,'Ratio mapping'!U$5,'Population ratios'!$C$7:$C$2010,'Ratio mapping'!$A195)/SUMIFS('Population ratios'!$F$7:$F$2010,'Population ratios'!$C$7:$C$2010,'Ratio mapping'!$A195)</f>
        <v>0</v>
      </c>
      <c r="V195" s="69">
        <f>SUMIFS('Population ratios'!$F$7:$F$2010,'Population ratios'!$B$7:$B$2010,'Ratio mapping'!V$5,'Population ratios'!$C$7:$C$2010,'Ratio mapping'!$A195)/SUMIFS('Population ratios'!$F$7:$F$2010,'Population ratios'!$C$7:$C$2010,'Ratio mapping'!$A195)</f>
        <v>0</v>
      </c>
      <c r="W195" s="69">
        <f>SUMIFS('Population ratios'!$F$7:$F$2010,'Population ratios'!$B$7:$B$2010,'Ratio mapping'!W$5,'Population ratios'!$C$7:$C$2010,'Ratio mapping'!$A195)/SUMIFS('Population ratios'!$F$7:$F$2010,'Population ratios'!$C$7:$C$2010,'Ratio mapping'!$A195)</f>
        <v>0</v>
      </c>
      <c r="X195" s="69">
        <f>SUMIFS('Population ratios'!$F$7:$F$2010,'Population ratios'!$B$7:$B$2010,'Ratio mapping'!X$5,'Population ratios'!$C$7:$C$2010,'Ratio mapping'!$A195)/SUMIFS('Population ratios'!$F$7:$F$2010,'Population ratios'!$C$7:$C$2010,'Ratio mapping'!$A195)</f>
        <v>0</v>
      </c>
      <c r="Y195" s="69">
        <f>SUMIFS('Population ratios'!$F$7:$F$2010,'Population ratios'!$B$7:$B$2010,'Ratio mapping'!Y$5,'Population ratios'!$C$7:$C$2010,'Ratio mapping'!$A195)/SUMIFS('Population ratios'!$F$7:$F$2010,'Population ratios'!$C$7:$C$2010,'Ratio mapping'!$A195)</f>
        <v>0</v>
      </c>
      <c r="Z195" s="69">
        <f>SUMIFS('Population ratios'!$F$7:$F$2010,'Population ratios'!$B$7:$B$2010,'Ratio mapping'!Z$5,'Population ratios'!$C$7:$C$2010,'Ratio mapping'!$A195)/SUMIFS('Population ratios'!$F$7:$F$2010,'Population ratios'!$C$7:$C$2010,'Ratio mapping'!$A195)</f>
        <v>0</v>
      </c>
      <c r="AA195" s="69">
        <f>SUMIFS('Population ratios'!$F$7:$F$2010,'Population ratios'!$B$7:$B$2010,'Ratio mapping'!AA$5,'Population ratios'!$C$7:$C$2010,'Ratio mapping'!$A195)/SUMIFS('Population ratios'!$F$7:$F$2010,'Population ratios'!$C$7:$C$2010,'Ratio mapping'!$A195)</f>
        <v>0</v>
      </c>
      <c r="AB195" s="69">
        <f>SUMIFS('Population ratios'!$F$7:$F$2010,'Population ratios'!$B$7:$B$2010,'Ratio mapping'!AB$5,'Population ratios'!$C$7:$C$2010,'Ratio mapping'!$A195)/SUMIFS('Population ratios'!$F$7:$F$2010,'Population ratios'!$C$7:$C$2010,'Ratio mapping'!$A195)</f>
        <v>0</v>
      </c>
      <c r="AC195" s="69">
        <f>SUMIFS('Population ratios'!$F$7:$F$2010,'Population ratios'!$B$7:$B$2010,'Ratio mapping'!AC$5,'Population ratios'!$C$7:$C$2010,'Ratio mapping'!$A195)/SUMIFS('Population ratios'!$F$7:$F$2010,'Population ratios'!$C$7:$C$2010,'Ratio mapping'!$A195)</f>
        <v>0</v>
      </c>
      <c r="AD195" s="69">
        <f>SUMIFS('Population ratios'!$F$7:$F$2010,'Population ratios'!$B$7:$B$2010,'Ratio mapping'!AD$5,'Population ratios'!$C$7:$C$2010,'Ratio mapping'!$A195)/SUMIFS('Population ratios'!$F$7:$F$2010,'Population ratios'!$C$7:$C$2010,'Ratio mapping'!$A195)</f>
        <v>0</v>
      </c>
      <c r="AE195" s="69">
        <f>SUMIFS('Population ratios'!$F$7:$F$2010,'Population ratios'!$B$7:$B$2010,'Ratio mapping'!AE$5,'Population ratios'!$C$7:$C$2010,'Ratio mapping'!$A195)/SUMIFS('Population ratios'!$F$7:$F$2010,'Population ratios'!$C$7:$C$2010,'Ratio mapping'!$A195)</f>
        <v>0</v>
      </c>
    </row>
    <row r="196" spans="1:31" x14ac:dyDescent="0.25">
      <c r="A196" s="69" t="s">
        <v>2107</v>
      </c>
      <c r="B196" s="69">
        <f>SUMIFS('Population ratios'!$F$7:$F$2010,'Population ratios'!$B$7:$B$2010,'Ratio mapping'!B$5,'Population ratios'!$C$7:$C$2010,'Ratio mapping'!$A196)/SUMIFS('Population ratios'!$F$7:$F$2010,'Population ratios'!$C$7:$C$2010,'Ratio mapping'!$A196)</f>
        <v>0.99838089455575796</v>
      </c>
      <c r="C196" s="69">
        <f>SUMIFS('Population ratios'!$F$7:$F$2010,'Population ratios'!$B$7:$B$2010,'Ratio mapping'!C$5,'Population ratios'!$C$7:$C$2010,'Ratio mapping'!$A196)/SUMIFS('Population ratios'!$F$7:$F$2010,'Population ratios'!$C$7:$C$2010,'Ratio mapping'!$A196)</f>
        <v>0</v>
      </c>
      <c r="D196" s="69">
        <f>SUMIFS('Population ratios'!$F$7:$F$2010,'Population ratios'!$B$7:$B$2010,'Ratio mapping'!D$5,'Population ratios'!$C$7:$C$2010,'Ratio mapping'!$A196)/SUMIFS('Population ratios'!$F$7:$F$2010,'Population ratios'!$C$7:$C$2010,'Ratio mapping'!$A196)</f>
        <v>0</v>
      </c>
      <c r="E196" s="69">
        <f>SUMIFS('Population ratios'!$F$7:$F$2010,'Population ratios'!$B$7:$B$2010,'Ratio mapping'!E$5,'Population ratios'!$C$7:$C$2010,'Ratio mapping'!$A196)/SUMIFS('Population ratios'!$F$7:$F$2010,'Population ratios'!$C$7:$C$2010,'Ratio mapping'!$A196)</f>
        <v>0</v>
      </c>
      <c r="F196" s="69">
        <f>SUMIFS('Population ratios'!$F$7:$F$2010,'Population ratios'!$B$7:$B$2010,'Ratio mapping'!F$5,'Population ratios'!$C$7:$C$2010,'Ratio mapping'!$A196)/SUMIFS('Population ratios'!$F$7:$F$2010,'Population ratios'!$C$7:$C$2010,'Ratio mapping'!$A196)</f>
        <v>0</v>
      </c>
      <c r="G196" s="69">
        <f>SUMIFS('Population ratios'!$F$7:$F$2010,'Population ratios'!$B$7:$B$2010,'Ratio mapping'!G$5,'Population ratios'!$C$7:$C$2010,'Ratio mapping'!$A196)/SUMIFS('Population ratios'!$F$7:$F$2010,'Population ratios'!$C$7:$C$2010,'Ratio mapping'!$A196)</f>
        <v>0</v>
      </c>
      <c r="H196" s="69">
        <f>SUMIFS('Population ratios'!$F$7:$F$2010,'Population ratios'!$B$7:$B$2010,'Ratio mapping'!H$5,'Population ratios'!$C$7:$C$2010,'Ratio mapping'!$A196)/SUMIFS('Population ratios'!$F$7:$F$2010,'Population ratios'!$C$7:$C$2010,'Ratio mapping'!$A196)</f>
        <v>0</v>
      </c>
      <c r="I196" s="69">
        <f>SUMIFS('Population ratios'!$F$7:$F$2010,'Population ratios'!$B$7:$B$2010,'Ratio mapping'!I$5,'Population ratios'!$C$7:$C$2010,'Ratio mapping'!$A196)/SUMIFS('Population ratios'!$F$7:$F$2010,'Population ratios'!$C$7:$C$2010,'Ratio mapping'!$A196)</f>
        <v>1.6191054442420564E-3</v>
      </c>
      <c r="J196" s="69">
        <f>SUMIFS('Population ratios'!$F$7:$F$2010,'Population ratios'!$B$7:$B$2010,'Ratio mapping'!J$5,'Population ratios'!$C$7:$C$2010,'Ratio mapping'!$A196)/SUMIFS('Population ratios'!$F$7:$F$2010,'Population ratios'!$C$7:$C$2010,'Ratio mapping'!$A196)</f>
        <v>0</v>
      </c>
      <c r="K196" s="69">
        <f>SUMIFS('Population ratios'!$F$7:$F$2010,'Population ratios'!$B$7:$B$2010,'Ratio mapping'!K$5,'Population ratios'!$C$7:$C$2010,'Ratio mapping'!$A196)/SUMIFS('Population ratios'!$F$7:$F$2010,'Population ratios'!$C$7:$C$2010,'Ratio mapping'!$A196)</f>
        <v>0</v>
      </c>
      <c r="L196" s="69">
        <f>SUMIFS('Population ratios'!$F$7:$F$2010,'Population ratios'!$B$7:$B$2010,'Ratio mapping'!L$5,'Population ratios'!$C$7:$C$2010,'Ratio mapping'!$A196)/SUMIFS('Population ratios'!$F$7:$F$2010,'Population ratios'!$C$7:$C$2010,'Ratio mapping'!$A196)</f>
        <v>0</v>
      </c>
      <c r="M196" s="69">
        <f>SUMIFS('Population ratios'!$F$7:$F$2010,'Population ratios'!$B$7:$B$2010,'Ratio mapping'!M$5,'Population ratios'!$C$7:$C$2010,'Ratio mapping'!$A196)/SUMIFS('Population ratios'!$F$7:$F$2010,'Population ratios'!$C$7:$C$2010,'Ratio mapping'!$A196)</f>
        <v>0</v>
      </c>
      <c r="N196" s="69">
        <f>SUMIFS('Population ratios'!$F$7:$F$2010,'Population ratios'!$B$7:$B$2010,'Ratio mapping'!N$5,'Population ratios'!$C$7:$C$2010,'Ratio mapping'!$A196)/SUMIFS('Population ratios'!$F$7:$F$2010,'Population ratios'!$C$7:$C$2010,'Ratio mapping'!$A196)</f>
        <v>0</v>
      </c>
      <c r="O196" s="69">
        <f>SUMIFS('Population ratios'!$F$7:$F$2010,'Population ratios'!$B$7:$B$2010,'Ratio mapping'!O$5,'Population ratios'!$C$7:$C$2010,'Ratio mapping'!$A196)/SUMIFS('Population ratios'!$F$7:$F$2010,'Population ratios'!$C$7:$C$2010,'Ratio mapping'!$A196)</f>
        <v>0</v>
      </c>
      <c r="P196" s="69">
        <f>SUMIFS('Population ratios'!$F$7:$F$2010,'Population ratios'!$B$7:$B$2010,'Ratio mapping'!P$5,'Population ratios'!$C$7:$C$2010,'Ratio mapping'!$A196)/SUMIFS('Population ratios'!$F$7:$F$2010,'Population ratios'!$C$7:$C$2010,'Ratio mapping'!$A196)</f>
        <v>0</v>
      </c>
      <c r="Q196" s="69">
        <f>SUMIFS('Population ratios'!$F$7:$F$2010,'Population ratios'!$B$7:$B$2010,'Ratio mapping'!Q$5,'Population ratios'!$C$7:$C$2010,'Ratio mapping'!$A196)/SUMIFS('Population ratios'!$F$7:$F$2010,'Population ratios'!$C$7:$C$2010,'Ratio mapping'!$A196)</f>
        <v>0</v>
      </c>
      <c r="R196" s="69">
        <f>SUMIFS('Population ratios'!$F$7:$F$2010,'Population ratios'!$B$7:$B$2010,'Ratio mapping'!R$5,'Population ratios'!$C$7:$C$2010,'Ratio mapping'!$A196)/SUMIFS('Population ratios'!$F$7:$F$2010,'Population ratios'!$C$7:$C$2010,'Ratio mapping'!$A196)</f>
        <v>0</v>
      </c>
      <c r="S196" s="69">
        <f>SUMIFS('Population ratios'!$F$7:$F$2010,'Population ratios'!$B$7:$B$2010,'Ratio mapping'!S$5,'Population ratios'!$C$7:$C$2010,'Ratio mapping'!$A196)/SUMIFS('Population ratios'!$F$7:$F$2010,'Population ratios'!$C$7:$C$2010,'Ratio mapping'!$A196)</f>
        <v>0</v>
      </c>
      <c r="T196" s="69">
        <f>SUMIFS('Population ratios'!$F$7:$F$2010,'Population ratios'!$B$7:$B$2010,'Ratio mapping'!T$5,'Population ratios'!$C$7:$C$2010,'Ratio mapping'!$A196)/SUMIFS('Population ratios'!$F$7:$F$2010,'Population ratios'!$C$7:$C$2010,'Ratio mapping'!$A196)</f>
        <v>0</v>
      </c>
      <c r="U196" s="69">
        <f>SUMIFS('Population ratios'!$F$7:$F$2010,'Population ratios'!$B$7:$B$2010,'Ratio mapping'!U$5,'Population ratios'!$C$7:$C$2010,'Ratio mapping'!$A196)/SUMIFS('Population ratios'!$F$7:$F$2010,'Population ratios'!$C$7:$C$2010,'Ratio mapping'!$A196)</f>
        <v>0</v>
      </c>
      <c r="V196" s="69">
        <f>SUMIFS('Population ratios'!$F$7:$F$2010,'Population ratios'!$B$7:$B$2010,'Ratio mapping'!V$5,'Population ratios'!$C$7:$C$2010,'Ratio mapping'!$A196)/SUMIFS('Population ratios'!$F$7:$F$2010,'Population ratios'!$C$7:$C$2010,'Ratio mapping'!$A196)</f>
        <v>0</v>
      </c>
      <c r="W196" s="69">
        <f>SUMIFS('Population ratios'!$F$7:$F$2010,'Population ratios'!$B$7:$B$2010,'Ratio mapping'!W$5,'Population ratios'!$C$7:$C$2010,'Ratio mapping'!$A196)/SUMIFS('Population ratios'!$F$7:$F$2010,'Population ratios'!$C$7:$C$2010,'Ratio mapping'!$A196)</f>
        <v>0</v>
      </c>
      <c r="X196" s="69">
        <f>SUMIFS('Population ratios'!$F$7:$F$2010,'Population ratios'!$B$7:$B$2010,'Ratio mapping'!X$5,'Population ratios'!$C$7:$C$2010,'Ratio mapping'!$A196)/SUMIFS('Population ratios'!$F$7:$F$2010,'Population ratios'!$C$7:$C$2010,'Ratio mapping'!$A196)</f>
        <v>0</v>
      </c>
      <c r="Y196" s="69">
        <f>SUMIFS('Population ratios'!$F$7:$F$2010,'Population ratios'!$B$7:$B$2010,'Ratio mapping'!Y$5,'Population ratios'!$C$7:$C$2010,'Ratio mapping'!$A196)/SUMIFS('Population ratios'!$F$7:$F$2010,'Population ratios'!$C$7:$C$2010,'Ratio mapping'!$A196)</f>
        <v>0</v>
      </c>
      <c r="Z196" s="69">
        <f>SUMIFS('Population ratios'!$F$7:$F$2010,'Population ratios'!$B$7:$B$2010,'Ratio mapping'!Z$5,'Population ratios'!$C$7:$C$2010,'Ratio mapping'!$A196)/SUMIFS('Population ratios'!$F$7:$F$2010,'Population ratios'!$C$7:$C$2010,'Ratio mapping'!$A196)</f>
        <v>0</v>
      </c>
      <c r="AA196" s="69">
        <f>SUMIFS('Population ratios'!$F$7:$F$2010,'Population ratios'!$B$7:$B$2010,'Ratio mapping'!AA$5,'Population ratios'!$C$7:$C$2010,'Ratio mapping'!$A196)/SUMIFS('Population ratios'!$F$7:$F$2010,'Population ratios'!$C$7:$C$2010,'Ratio mapping'!$A196)</f>
        <v>0</v>
      </c>
      <c r="AB196" s="69">
        <f>SUMIFS('Population ratios'!$F$7:$F$2010,'Population ratios'!$B$7:$B$2010,'Ratio mapping'!AB$5,'Population ratios'!$C$7:$C$2010,'Ratio mapping'!$A196)/SUMIFS('Population ratios'!$F$7:$F$2010,'Population ratios'!$C$7:$C$2010,'Ratio mapping'!$A196)</f>
        <v>0</v>
      </c>
      <c r="AC196" s="69">
        <f>SUMIFS('Population ratios'!$F$7:$F$2010,'Population ratios'!$B$7:$B$2010,'Ratio mapping'!AC$5,'Population ratios'!$C$7:$C$2010,'Ratio mapping'!$A196)/SUMIFS('Population ratios'!$F$7:$F$2010,'Population ratios'!$C$7:$C$2010,'Ratio mapping'!$A196)</f>
        <v>0</v>
      </c>
      <c r="AD196" s="69">
        <f>SUMIFS('Population ratios'!$F$7:$F$2010,'Population ratios'!$B$7:$B$2010,'Ratio mapping'!AD$5,'Population ratios'!$C$7:$C$2010,'Ratio mapping'!$A196)/SUMIFS('Population ratios'!$F$7:$F$2010,'Population ratios'!$C$7:$C$2010,'Ratio mapping'!$A196)</f>
        <v>0</v>
      </c>
      <c r="AE196" s="69">
        <f>SUMIFS('Population ratios'!$F$7:$F$2010,'Population ratios'!$B$7:$B$2010,'Ratio mapping'!AE$5,'Population ratios'!$C$7:$C$2010,'Ratio mapping'!$A196)/SUMIFS('Population ratios'!$F$7:$F$2010,'Population ratios'!$C$7:$C$2010,'Ratio mapping'!$A196)</f>
        <v>0</v>
      </c>
    </row>
    <row r="197" spans="1:31" x14ac:dyDescent="0.25">
      <c r="A197" s="69" t="s">
        <v>2089</v>
      </c>
      <c r="B197" s="69">
        <f>SUMIFS('Population ratios'!$F$7:$F$2010,'Population ratios'!$B$7:$B$2010,'Ratio mapping'!B$5,'Population ratios'!$C$7:$C$2010,'Ratio mapping'!$A197)/SUMIFS('Population ratios'!$F$7:$F$2010,'Population ratios'!$C$7:$C$2010,'Ratio mapping'!$A197)</f>
        <v>0</v>
      </c>
      <c r="C197" s="69">
        <f>SUMIFS('Population ratios'!$F$7:$F$2010,'Population ratios'!$B$7:$B$2010,'Ratio mapping'!C$5,'Population ratios'!$C$7:$C$2010,'Ratio mapping'!$A197)/SUMIFS('Population ratios'!$F$7:$F$2010,'Population ratios'!$C$7:$C$2010,'Ratio mapping'!$A197)</f>
        <v>0</v>
      </c>
      <c r="D197" s="69">
        <f>SUMIFS('Population ratios'!$F$7:$F$2010,'Population ratios'!$B$7:$B$2010,'Ratio mapping'!D$5,'Population ratios'!$C$7:$C$2010,'Ratio mapping'!$A197)/SUMIFS('Population ratios'!$F$7:$F$2010,'Population ratios'!$C$7:$C$2010,'Ratio mapping'!$A197)</f>
        <v>0</v>
      </c>
      <c r="E197" s="69">
        <f>SUMIFS('Population ratios'!$F$7:$F$2010,'Population ratios'!$B$7:$B$2010,'Ratio mapping'!E$5,'Population ratios'!$C$7:$C$2010,'Ratio mapping'!$A197)/SUMIFS('Population ratios'!$F$7:$F$2010,'Population ratios'!$C$7:$C$2010,'Ratio mapping'!$A197)</f>
        <v>0</v>
      </c>
      <c r="F197" s="69">
        <f>SUMIFS('Population ratios'!$F$7:$F$2010,'Population ratios'!$B$7:$B$2010,'Ratio mapping'!F$5,'Population ratios'!$C$7:$C$2010,'Ratio mapping'!$A197)/SUMIFS('Population ratios'!$F$7:$F$2010,'Population ratios'!$C$7:$C$2010,'Ratio mapping'!$A197)</f>
        <v>0</v>
      </c>
      <c r="G197" s="69">
        <f>SUMIFS('Population ratios'!$F$7:$F$2010,'Population ratios'!$B$7:$B$2010,'Ratio mapping'!G$5,'Population ratios'!$C$7:$C$2010,'Ratio mapping'!$A197)/SUMIFS('Population ratios'!$F$7:$F$2010,'Population ratios'!$C$7:$C$2010,'Ratio mapping'!$A197)</f>
        <v>0</v>
      </c>
      <c r="H197" s="69">
        <f>SUMIFS('Population ratios'!$F$7:$F$2010,'Population ratios'!$B$7:$B$2010,'Ratio mapping'!H$5,'Population ratios'!$C$7:$C$2010,'Ratio mapping'!$A197)/SUMIFS('Population ratios'!$F$7:$F$2010,'Population ratios'!$C$7:$C$2010,'Ratio mapping'!$A197)</f>
        <v>0</v>
      </c>
      <c r="I197" s="69">
        <f>SUMIFS('Population ratios'!$F$7:$F$2010,'Population ratios'!$B$7:$B$2010,'Ratio mapping'!I$5,'Population ratios'!$C$7:$C$2010,'Ratio mapping'!$A197)/SUMIFS('Population ratios'!$F$7:$F$2010,'Population ratios'!$C$7:$C$2010,'Ratio mapping'!$A197)</f>
        <v>0</v>
      </c>
      <c r="J197" s="69">
        <f>SUMIFS('Population ratios'!$F$7:$F$2010,'Population ratios'!$B$7:$B$2010,'Ratio mapping'!J$5,'Population ratios'!$C$7:$C$2010,'Ratio mapping'!$A197)/SUMIFS('Population ratios'!$F$7:$F$2010,'Population ratios'!$C$7:$C$2010,'Ratio mapping'!$A197)</f>
        <v>0</v>
      </c>
      <c r="K197" s="69">
        <f>SUMIFS('Population ratios'!$F$7:$F$2010,'Population ratios'!$B$7:$B$2010,'Ratio mapping'!K$5,'Population ratios'!$C$7:$C$2010,'Ratio mapping'!$A197)/SUMIFS('Population ratios'!$F$7:$F$2010,'Population ratios'!$C$7:$C$2010,'Ratio mapping'!$A197)</f>
        <v>0</v>
      </c>
      <c r="L197" s="69">
        <f>SUMIFS('Population ratios'!$F$7:$F$2010,'Population ratios'!$B$7:$B$2010,'Ratio mapping'!L$5,'Population ratios'!$C$7:$C$2010,'Ratio mapping'!$A197)/SUMIFS('Population ratios'!$F$7:$F$2010,'Population ratios'!$C$7:$C$2010,'Ratio mapping'!$A197)</f>
        <v>0</v>
      </c>
      <c r="M197" s="69">
        <f>SUMIFS('Population ratios'!$F$7:$F$2010,'Population ratios'!$B$7:$B$2010,'Ratio mapping'!M$5,'Population ratios'!$C$7:$C$2010,'Ratio mapping'!$A197)/SUMIFS('Population ratios'!$F$7:$F$2010,'Population ratios'!$C$7:$C$2010,'Ratio mapping'!$A197)</f>
        <v>0</v>
      </c>
      <c r="N197" s="69">
        <f>SUMIFS('Population ratios'!$F$7:$F$2010,'Population ratios'!$B$7:$B$2010,'Ratio mapping'!N$5,'Population ratios'!$C$7:$C$2010,'Ratio mapping'!$A197)/SUMIFS('Population ratios'!$F$7:$F$2010,'Population ratios'!$C$7:$C$2010,'Ratio mapping'!$A197)</f>
        <v>0</v>
      </c>
      <c r="O197" s="69">
        <f>SUMIFS('Population ratios'!$F$7:$F$2010,'Population ratios'!$B$7:$B$2010,'Ratio mapping'!O$5,'Population ratios'!$C$7:$C$2010,'Ratio mapping'!$A197)/SUMIFS('Population ratios'!$F$7:$F$2010,'Population ratios'!$C$7:$C$2010,'Ratio mapping'!$A197)</f>
        <v>0</v>
      </c>
      <c r="P197" s="69">
        <f>SUMIFS('Population ratios'!$F$7:$F$2010,'Population ratios'!$B$7:$B$2010,'Ratio mapping'!P$5,'Population ratios'!$C$7:$C$2010,'Ratio mapping'!$A197)/SUMIFS('Population ratios'!$F$7:$F$2010,'Population ratios'!$C$7:$C$2010,'Ratio mapping'!$A197)</f>
        <v>0</v>
      </c>
      <c r="Q197" s="69">
        <f>SUMIFS('Population ratios'!$F$7:$F$2010,'Population ratios'!$B$7:$B$2010,'Ratio mapping'!Q$5,'Population ratios'!$C$7:$C$2010,'Ratio mapping'!$A197)/SUMIFS('Population ratios'!$F$7:$F$2010,'Population ratios'!$C$7:$C$2010,'Ratio mapping'!$A197)</f>
        <v>0</v>
      </c>
      <c r="R197" s="69">
        <f>SUMIFS('Population ratios'!$F$7:$F$2010,'Population ratios'!$B$7:$B$2010,'Ratio mapping'!R$5,'Population ratios'!$C$7:$C$2010,'Ratio mapping'!$A197)/SUMIFS('Population ratios'!$F$7:$F$2010,'Population ratios'!$C$7:$C$2010,'Ratio mapping'!$A197)</f>
        <v>0</v>
      </c>
      <c r="S197" s="69">
        <f>SUMIFS('Population ratios'!$F$7:$F$2010,'Population ratios'!$B$7:$B$2010,'Ratio mapping'!S$5,'Population ratios'!$C$7:$C$2010,'Ratio mapping'!$A197)/SUMIFS('Population ratios'!$F$7:$F$2010,'Population ratios'!$C$7:$C$2010,'Ratio mapping'!$A197)</f>
        <v>0</v>
      </c>
      <c r="T197" s="69">
        <f>SUMIFS('Population ratios'!$F$7:$F$2010,'Population ratios'!$B$7:$B$2010,'Ratio mapping'!T$5,'Population ratios'!$C$7:$C$2010,'Ratio mapping'!$A197)/SUMIFS('Population ratios'!$F$7:$F$2010,'Population ratios'!$C$7:$C$2010,'Ratio mapping'!$A197)</f>
        <v>0</v>
      </c>
      <c r="U197" s="69">
        <f>SUMIFS('Population ratios'!$F$7:$F$2010,'Population ratios'!$B$7:$B$2010,'Ratio mapping'!U$5,'Population ratios'!$C$7:$C$2010,'Ratio mapping'!$A197)/SUMIFS('Population ratios'!$F$7:$F$2010,'Population ratios'!$C$7:$C$2010,'Ratio mapping'!$A197)</f>
        <v>0</v>
      </c>
      <c r="V197" s="69">
        <f>SUMIFS('Population ratios'!$F$7:$F$2010,'Population ratios'!$B$7:$B$2010,'Ratio mapping'!V$5,'Population ratios'!$C$7:$C$2010,'Ratio mapping'!$A197)/SUMIFS('Population ratios'!$F$7:$F$2010,'Population ratios'!$C$7:$C$2010,'Ratio mapping'!$A197)</f>
        <v>0</v>
      </c>
      <c r="W197" s="69">
        <f>SUMIFS('Population ratios'!$F$7:$F$2010,'Population ratios'!$B$7:$B$2010,'Ratio mapping'!W$5,'Population ratios'!$C$7:$C$2010,'Ratio mapping'!$A197)/SUMIFS('Population ratios'!$F$7:$F$2010,'Population ratios'!$C$7:$C$2010,'Ratio mapping'!$A197)</f>
        <v>0</v>
      </c>
      <c r="X197" s="69">
        <f>SUMIFS('Population ratios'!$F$7:$F$2010,'Population ratios'!$B$7:$B$2010,'Ratio mapping'!X$5,'Population ratios'!$C$7:$C$2010,'Ratio mapping'!$A197)/SUMIFS('Population ratios'!$F$7:$F$2010,'Population ratios'!$C$7:$C$2010,'Ratio mapping'!$A197)</f>
        <v>0</v>
      </c>
      <c r="Y197" s="69">
        <f>SUMIFS('Population ratios'!$F$7:$F$2010,'Population ratios'!$B$7:$B$2010,'Ratio mapping'!Y$5,'Population ratios'!$C$7:$C$2010,'Ratio mapping'!$A197)/SUMIFS('Population ratios'!$F$7:$F$2010,'Population ratios'!$C$7:$C$2010,'Ratio mapping'!$A197)</f>
        <v>0</v>
      </c>
      <c r="Z197" s="69">
        <f>SUMIFS('Population ratios'!$F$7:$F$2010,'Population ratios'!$B$7:$B$2010,'Ratio mapping'!Z$5,'Population ratios'!$C$7:$C$2010,'Ratio mapping'!$A197)/SUMIFS('Population ratios'!$F$7:$F$2010,'Population ratios'!$C$7:$C$2010,'Ratio mapping'!$A197)</f>
        <v>0</v>
      </c>
      <c r="AA197" s="69">
        <f>SUMIFS('Population ratios'!$F$7:$F$2010,'Population ratios'!$B$7:$B$2010,'Ratio mapping'!AA$5,'Population ratios'!$C$7:$C$2010,'Ratio mapping'!$A197)/SUMIFS('Population ratios'!$F$7:$F$2010,'Population ratios'!$C$7:$C$2010,'Ratio mapping'!$A197)</f>
        <v>0</v>
      </c>
      <c r="AB197" s="69">
        <f>SUMIFS('Population ratios'!$F$7:$F$2010,'Population ratios'!$B$7:$B$2010,'Ratio mapping'!AB$5,'Population ratios'!$C$7:$C$2010,'Ratio mapping'!$A197)/SUMIFS('Population ratios'!$F$7:$F$2010,'Population ratios'!$C$7:$C$2010,'Ratio mapping'!$A197)</f>
        <v>0</v>
      </c>
      <c r="AC197" s="69">
        <f>SUMIFS('Population ratios'!$F$7:$F$2010,'Population ratios'!$B$7:$B$2010,'Ratio mapping'!AC$5,'Population ratios'!$C$7:$C$2010,'Ratio mapping'!$A197)/SUMIFS('Population ratios'!$F$7:$F$2010,'Population ratios'!$C$7:$C$2010,'Ratio mapping'!$A197)</f>
        <v>1</v>
      </c>
      <c r="AD197" s="69">
        <f>SUMIFS('Population ratios'!$F$7:$F$2010,'Population ratios'!$B$7:$B$2010,'Ratio mapping'!AD$5,'Population ratios'!$C$7:$C$2010,'Ratio mapping'!$A197)/SUMIFS('Population ratios'!$F$7:$F$2010,'Population ratios'!$C$7:$C$2010,'Ratio mapping'!$A197)</f>
        <v>0</v>
      </c>
      <c r="AE197" s="69">
        <f>SUMIFS('Population ratios'!$F$7:$F$2010,'Population ratios'!$B$7:$B$2010,'Ratio mapping'!AE$5,'Population ratios'!$C$7:$C$2010,'Ratio mapping'!$A197)/SUMIFS('Population ratios'!$F$7:$F$2010,'Population ratios'!$C$7:$C$2010,'Ratio mapping'!$A197)</f>
        <v>0</v>
      </c>
    </row>
    <row r="198" spans="1:31" x14ac:dyDescent="0.25">
      <c r="A198" s="69" t="s">
        <v>2058</v>
      </c>
      <c r="B198" s="69">
        <f>SUMIFS('Population ratios'!$F$7:$F$2010,'Population ratios'!$B$7:$B$2010,'Ratio mapping'!B$5,'Population ratios'!$C$7:$C$2010,'Ratio mapping'!$A198)/SUMIFS('Population ratios'!$F$7:$F$2010,'Population ratios'!$C$7:$C$2010,'Ratio mapping'!$A198)</f>
        <v>0</v>
      </c>
      <c r="C198" s="69">
        <f>SUMIFS('Population ratios'!$F$7:$F$2010,'Population ratios'!$B$7:$B$2010,'Ratio mapping'!C$5,'Population ratios'!$C$7:$C$2010,'Ratio mapping'!$A198)/SUMIFS('Population ratios'!$F$7:$F$2010,'Population ratios'!$C$7:$C$2010,'Ratio mapping'!$A198)</f>
        <v>0</v>
      </c>
      <c r="D198" s="69">
        <f>SUMIFS('Population ratios'!$F$7:$F$2010,'Population ratios'!$B$7:$B$2010,'Ratio mapping'!D$5,'Population ratios'!$C$7:$C$2010,'Ratio mapping'!$A198)/SUMIFS('Population ratios'!$F$7:$F$2010,'Population ratios'!$C$7:$C$2010,'Ratio mapping'!$A198)</f>
        <v>0</v>
      </c>
      <c r="E198" s="69">
        <f>SUMIFS('Population ratios'!$F$7:$F$2010,'Population ratios'!$B$7:$B$2010,'Ratio mapping'!E$5,'Population ratios'!$C$7:$C$2010,'Ratio mapping'!$A198)/SUMIFS('Population ratios'!$F$7:$F$2010,'Population ratios'!$C$7:$C$2010,'Ratio mapping'!$A198)</f>
        <v>0</v>
      </c>
      <c r="F198" s="69">
        <f>SUMIFS('Population ratios'!$F$7:$F$2010,'Population ratios'!$B$7:$B$2010,'Ratio mapping'!F$5,'Population ratios'!$C$7:$C$2010,'Ratio mapping'!$A198)/SUMIFS('Population ratios'!$F$7:$F$2010,'Population ratios'!$C$7:$C$2010,'Ratio mapping'!$A198)</f>
        <v>0.26941162977405664</v>
      </c>
      <c r="G198" s="69">
        <f>SUMIFS('Population ratios'!$F$7:$F$2010,'Population ratios'!$B$7:$B$2010,'Ratio mapping'!G$5,'Population ratios'!$C$7:$C$2010,'Ratio mapping'!$A198)/SUMIFS('Population ratios'!$F$7:$F$2010,'Population ratios'!$C$7:$C$2010,'Ratio mapping'!$A198)</f>
        <v>0</v>
      </c>
      <c r="H198" s="69">
        <f>SUMIFS('Population ratios'!$F$7:$F$2010,'Population ratios'!$B$7:$B$2010,'Ratio mapping'!H$5,'Population ratios'!$C$7:$C$2010,'Ratio mapping'!$A198)/SUMIFS('Population ratios'!$F$7:$F$2010,'Population ratios'!$C$7:$C$2010,'Ratio mapping'!$A198)</f>
        <v>0</v>
      </c>
      <c r="I198" s="69">
        <f>SUMIFS('Population ratios'!$F$7:$F$2010,'Population ratios'!$B$7:$B$2010,'Ratio mapping'!I$5,'Population ratios'!$C$7:$C$2010,'Ratio mapping'!$A198)/SUMIFS('Population ratios'!$F$7:$F$2010,'Population ratios'!$C$7:$C$2010,'Ratio mapping'!$A198)</f>
        <v>0</v>
      </c>
      <c r="J198" s="69">
        <f>SUMIFS('Population ratios'!$F$7:$F$2010,'Population ratios'!$B$7:$B$2010,'Ratio mapping'!J$5,'Population ratios'!$C$7:$C$2010,'Ratio mapping'!$A198)/SUMIFS('Population ratios'!$F$7:$F$2010,'Population ratios'!$C$7:$C$2010,'Ratio mapping'!$A198)</f>
        <v>0</v>
      </c>
      <c r="K198" s="69">
        <f>SUMIFS('Population ratios'!$F$7:$F$2010,'Population ratios'!$B$7:$B$2010,'Ratio mapping'!K$5,'Population ratios'!$C$7:$C$2010,'Ratio mapping'!$A198)/SUMIFS('Population ratios'!$F$7:$F$2010,'Population ratios'!$C$7:$C$2010,'Ratio mapping'!$A198)</f>
        <v>0</v>
      </c>
      <c r="L198" s="69">
        <f>SUMIFS('Population ratios'!$F$7:$F$2010,'Population ratios'!$B$7:$B$2010,'Ratio mapping'!L$5,'Population ratios'!$C$7:$C$2010,'Ratio mapping'!$A198)/SUMIFS('Population ratios'!$F$7:$F$2010,'Population ratios'!$C$7:$C$2010,'Ratio mapping'!$A198)</f>
        <v>0</v>
      </c>
      <c r="M198" s="69">
        <f>SUMIFS('Population ratios'!$F$7:$F$2010,'Population ratios'!$B$7:$B$2010,'Ratio mapping'!M$5,'Population ratios'!$C$7:$C$2010,'Ratio mapping'!$A198)/SUMIFS('Population ratios'!$F$7:$F$2010,'Population ratios'!$C$7:$C$2010,'Ratio mapping'!$A198)</f>
        <v>0</v>
      </c>
      <c r="N198" s="69">
        <f>SUMIFS('Population ratios'!$F$7:$F$2010,'Population ratios'!$B$7:$B$2010,'Ratio mapping'!N$5,'Population ratios'!$C$7:$C$2010,'Ratio mapping'!$A198)/SUMIFS('Population ratios'!$F$7:$F$2010,'Population ratios'!$C$7:$C$2010,'Ratio mapping'!$A198)</f>
        <v>0</v>
      </c>
      <c r="O198" s="69">
        <f>SUMIFS('Population ratios'!$F$7:$F$2010,'Population ratios'!$B$7:$B$2010,'Ratio mapping'!O$5,'Population ratios'!$C$7:$C$2010,'Ratio mapping'!$A198)/SUMIFS('Population ratios'!$F$7:$F$2010,'Population ratios'!$C$7:$C$2010,'Ratio mapping'!$A198)</f>
        <v>0</v>
      </c>
      <c r="P198" s="69">
        <f>SUMIFS('Population ratios'!$F$7:$F$2010,'Population ratios'!$B$7:$B$2010,'Ratio mapping'!P$5,'Population ratios'!$C$7:$C$2010,'Ratio mapping'!$A198)/SUMIFS('Population ratios'!$F$7:$F$2010,'Population ratios'!$C$7:$C$2010,'Ratio mapping'!$A198)</f>
        <v>0</v>
      </c>
      <c r="Q198" s="69">
        <f>SUMIFS('Population ratios'!$F$7:$F$2010,'Population ratios'!$B$7:$B$2010,'Ratio mapping'!Q$5,'Population ratios'!$C$7:$C$2010,'Ratio mapping'!$A198)/SUMIFS('Population ratios'!$F$7:$F$2010,'Population ratios'!$C$7:$C$2010,'Ratio mapping'!$A198)</f>
        <v>0</v>
      </c>
      <c r="R198" s="69">
        <f>SUMIFS('Population ratios'!$F$7:$F$2010,'Population ratios'!$B$7:$B$2010,'Ratio mapping'!R$5,'Population ratios'!$C$7:$C$2010,'Ratio mapping'!$A198)/SUMIFS('Population ratios'!$F$7:$F$2010,'Population ratios'!$C$7:$C$2010,'Ratio mapping'!$A198)</f>
        <v>0</v>
      </c>
      <c r="S198" s="69">
        <f>SUMIFS('Population ratios'!$F$7:$F$2010,'Population ratios'!$B$7:$B$2010,'Ratio mapping'!S$5,'Population ratios'!$C$7:$C$2010,'Ratio mapping'!$A198)/SUMIFS('Population ratios'!$F$7:$F$2010,'Population ratios'!$C$7:$C$2010,'Ratio mapping'!$A198)</f>
        <v>0</v>
      </c>
      <c r="T198" s="69">
        <f>SUMIFS('Population ratios'!$F$7:$F$2010,'Population ratios'!$B$7:$B$2010,'Ratio mapping'!T$5,'Population ratios'!$C$7:$C$2010,'Ratio mapping'!$A198)/SUMIFS('Population ratios'!$F$7:$F$2010,'Population ratios'!$C$7:$C$2010,'Ratio mapping'!$A198)</f>
        <v>0</v>
      </c>
      <c r="U198" s="69">
        <f>SUMIFS('Population ratios'!$F$7:$F$2010,'Population ratios'!$B$7:$B$2010,'Ratio mapping'!U$5,'Population ratios'!$C$7:$C$2010,'Ratio mapping'!$A198)/SUMIFS('Population ratios'!$F$7:$F$2010,'Population ratios'!$C$7:$C$2010,'Ratio mapping'!$A198)</f>
        <v>0</v>
      </c>
      <c r="V198" s="69">
        <f>SUMIFS('Population ratios'!$F$7:$F$2010,'Population ratios'!$B$7:$B$2010,'Ratio mapping'!V$5,'Population ratios'!$C$7:$C$2010,'Ratio mapping'!$A198)/SUMIFS('Population ratios'!$F$7:$F$2010,'Population ratios'!$C$7:$C$2010,'Ratio mapping'!$A198)</f>
        <v>0</v>
      </c>
      <c r="W198" s="69">
        <f>SUMIFS('Population ratios'!$F$7:$F$2010,'Population ratios'!$B$7:$B$2010,'Ratio mapping'!W$5,'Population ratios'!$C$7:$C$2010,'Ratio mapping'!$A198)/SUMIFS('Population ratios'!$F$7:$F$2010,'Population ratios'!$C$7:$C$2010,'Ratio mapping'!$A198)</f>
        <v>0</v>
      </c>
      <c r="X198" s="69">
        <f>SUMIFS('Population ratios'!$F$7:$F$2010,'Population ratios'!$B$7:$B$2010,'Ratio mapping'!X$5,'Population ratios'!$C$7:$C$2010,'Ratio mapping'!$A198)/SUMIFS('Population ratios'!$F$7:$F$2010,'Population ratios'!$C$7:$C$2010,'Ratio mapping'!$A198)</f>
        <v>0</v>
      </c>
      <c r="Y198" s="69">
        <f>SUMIFS('Population ratios'!$F$7:$F$2010,'Population ratios'!$B$7:$B$2010,'Ratio mapping'!Y$5,'Population ratios'!$C$7:$C$2010,'Ratio mapping'!$A198)/SUMIFS('Population ratios'!$F$7:$F$2010,'Population ratios'!$C$7:$C$2010,'Ratio mapping'!$A198)</f>
        <v>0</v>
      </c>
      <c r="Z198" s="69">
        <f>SUMIFS('Population ratios'!$F$7:$F$2010,'Population ratios'!$B$7:$B$2010,'Ratio mapping'!Z$5,'Population ratios'!$C$7:$C$2010,'Ratio mapping'!$A198)/SUMIFS('Population ratios'!$F$7:$F$2010,'Population ratios'!$C$7:$C$2010,'Ratio mapping'!$A198)</f>
        <v>0</v>
      </c>
      <c r="AA198" s="69">
        <f>SUMIFS('Population ratios'!$F$7:$F$2010,'Population ratios'!$B$7:$B$2010,'Ratio mapping'!AA$5,'Population ratios'!$C$7:$C$2010,'Ratio mapping'!$A198)/SUMIFS('Population ratios'!$F$7:$F$2010,'Population ratios'!$C$7:$C$2010,'Ratio mapping'!$A198)</f>
        <v>0</v>
      </c>
      <c r="AB198" s="69">
        <f>SUMIFS('Population ratios'!$F$7:$F$2010,'Population ratios'!$B$7:$B$2010,'Ratio mapping'!AB$5,'Population ratios'!$C$7:$C$2010,'Ratio mapping'!$A198)/SUMIFS('Population ratios'!$F$7:$F$2010,'Population ratios'!$C$7:$C$2010,'Ratio mapping'!$A198)</f>
        <v>0.73058837022594336</v>
      </c>
      <c r="AC198" s="69">
        <f>SUMIFS('Population ratios'!$F$7:$F$2010,'Population ratios'!$B$7:$B$2010,'Ratio mapping'!AC$5,'Population ratios'!$C$7:$C$2010,'Ratio mapping'!$A198)/SUMIFS('Population ratios'!$F$7:$F$2010,'Population ratios'!$C$7:$C$2010,'Ratio mapping'!$A198)</f>
        <v>0</v>
      </c>
      <c r="AD198" s="69">
        <f>SUMIFS('Population ratios'!$F$7:$F$2010,'Population ratios'!$B$7:$B$2010,'Ratio mapping'!AD$5,'Population ratios'!$C$7:$C$2010,'Ratio mapping'!$A198)/SUMIFS('Population ratios'!$F$7:$F$2010,'Population ratios'!$C$7:$C$2010,'Ratio mapping'!$A198)</f>
        <v>0</v>
      </c>
      <c r="AE198" s="69">
        <f>SUMIFS('Population ratios'!$F$7:$F$2010,'Population ratios'!$B$7:$B$2010,'Ratio mapping'!AE$5,'Population ratios'!$C$7:$C$2010,'Ratio mapping'!$A198)/SUMIFS('Population ratios'!$F$7:$F$2010,'Population ratios'!$C$7:$C$2010,'Ratio mapping'!$A198)</f>
        <v>0</v>
      </c>
    </row>
    <row r="199" spans="1:31" x14ac:dyDescent="0.25">
      <c r="A199" s="69" t="s">
        <v>2103</v>
      </c>
      <c r="B199" s="69">
        <f>SUMIFS('Population ratios'!$F$7:$F$2010,'Population ratios'!$B$7:$B$2010,'Ratio mapping'!B$5,'Population ratios'!$C$7:$C$2010,'Ratio mapping'!$A199)/SUMIFS('Population ratios'!$F$7:$F$2010,'Population ratios'!$C$7:$C$2010,'Ratio mapping'!$A199)</f>
        <v>0</v>
      </c>
      <c r="C199" s="69">
        <f>SUMIFS('Population ratios'!$F$7:$F$2010,'Population ratios'!$B$7:$B$2010,'Ratio mapping'!C$5,'Population ratios'!$C$7:$C$2010,'Ratio mapping'!$A199)/SUMIFS('Population ratios'!$F$7:$F$2010,'Population ratios'!$C$7:$C$2010,'Ratio mapping'!$A199)</f>
        <v>0</v>
      </c>
      <c r="D199" s="69">
        <f>SUMIFS('Population ratios'!$F$7:$F$2010,'Population ratios'!$B$7:$B$2010,'Ratio mapping'!D$5,'Population ratios'!$C$7:$C$2010,'Ratio mapping'!$A199)/SUMIFS('Population ratios'!$F$7:$F$2010,'Population ratios'!$C$7:$C$2010,'Ratio mapping'!$A199)</f>
        <v>0</v>
      </c>
      <c r="E199" s="69">
        <f>SUMIFS('Population ratios'!$F$7:$F$2010,'Population ratios'!$B$7:$B$2010,'Ratio mapping'!E$5,'Population ratios'!$C$7:$C$2010,'Ratio mapping'!$A199)/SUMIFS('Population ratios'!$F$7:$F$2010,'Population ratios'!$C$7:$C$2010,'Ratio mapping'!$A199)</f>
        <v>0</v>
      </c>
      <c r="F199" s="69">
        <f>SUMIFS('Population ratios'!$F$7:$F$2010,'Population ratios'!$B$7:$B$2010,'Ratio mapping'!F$5,'Population ratios'!$C$7:$C$2010,'Ratio mapping'!$A199)/SUMIFS('Population ratios'!$F$7:$F$2010,'Population ratios'!$C$7:$C$2010,'Ratio mapping'!$A199)</f>
        <v>0</v>
      </c>
      <c r="G199" s="69">
        <f>SUMIFS('Population ratios'!$F$7:$F$2010,'Population ratios'!$B$7:$B$2010,'Ratio mapping'!G$5,'Population ratios'!$C$7:$C$2010,'Ratio mapping'!$A199)/SUMIFS('Population ratios'!$F$7:$F$2010,'Population ratios'!$C$7:$C$2010,'Ratio mapping'!$A199)</f>
        <v>0</v>
      </c>
      <c r="H199" s="69">
        <f>SUMIFS('Population ratios'!$F$7:$F$2010,'Population ratios'!$B$7:$B$2010,'Ratio mapping'!H$5,'Population ratios'!$C$7:$C$2010,'Ratio mapping'!$A199)/SUMIFS('Population ratios'!$F$7:$F$2010,'Population ratios'!$C$7:$C$2010,'Ratio mapping'!$A199)</f>
        <v>0</v>
      </c>
      <c r="I199" s="69">
        <f>SUMIFS('Population ratios'!$F$7:$F$2010,'Population ratios'!$B$7:$B$2010,'Ratio mapping'!I$5,'Population ratios'!$C$7:$C$2010,'Ratio mapping'!$A199)/SUMIFS('Population ratios'!$F$7:$F$2010,'Population ratios'!$C$7:$C$2010,'Ratio mapping'!$A199)</f>
        <v>0</v>
      </c>
      <c r="J199" s="69">
        <f>SUMIFS('Population ratios'!$F$7:$F$2010,'Population ratios'!$B$7:$B$2010,'Ratio mapping'!J$5,'Population ratios'!$C$7:$C$2010,'Ratio mapping'!$A199)/SUMIFS('Population ratios'!$F$7:$F$2010,'Population ratios'!$C$7:$C$2010,'Ratio mapping'!$A199)</f>
        <v>0</v>
      </c>
      <c r="K199" s="69">
        <f>SUMIFS('Population ratios'!$F$7:$F$2010,'Population ratios'!$B$7:$B$2010,'Ratio mapping'!K$5,'Population ratios'!$C$7:$C$2010,'Ratio mapping'!$A199)/SUMIFS('Population ratios'!$F$7:$F$2010,'Population ratios'!$C$7:$C$2010,'Ratio mapping'!$A199)</f>
        <v>0</v>
      </c>
      <c r="L199" s="69">
        <f>SUMIFS('Population ratios'!$F$7:$F$2010,'Population ratios'!$B$7:$B$2010,'Ratio mapping'!L$5,'Population ratios'!$C$7:$C$2010,'Ratio mapping'!$A199)/SUMIFS('Population ratios'!$F$7:$F$2010,'Population ratios'!$C$7:$C$2010,'Ratio mapping'!$A199)</f>
        <v>1</v>
      </c>
      <c r="M199" s="69">
        <f>SUMIFS('Population ratios'!$F$7:$F$2010,'Population ratios'!$B$7:$B$2010,'Ratio mapping'!M$5,'Population ratios'!$C$7:$C$2010,'Ratio mapping'!$A199)/SUMIFS('Population ratios'!$F$7:$F$2010,'Population ratios'!$C$7:$C$2010,'Ratio mapping'!$A199)</f>
        <v>0</v>
      </c>
      <c r="N199" s="69">
        <f>SUMIFS('Population ratios'!$F$7:$F$2010,'Population ratios'!$B$7:$B$2010,'Ratio mapping'!N$5,'Population ratios'!$C$7:$C$2010,'Ratio mapping'!$A199)/SUMIFS('Population ratios'!$F$7:$F$2010,'Population ratios'!$C$7:$C$2010,'Ratio mapping'!$A199)</f>
        <v>0</v>
      </c>
      <c r="O199" s="69">
        <f>SUMIFS('Population ratios'!$F$7:$F$2010,'Population ratios'!$B$7:$B$2010,'Ratio mapping'!O$5,'Population ratios'!$C$7:$C$2010,'Ratio mapping'!$A199)/SUMIFS('Population ratios'!$F$7:$F$2010,'Population ratios'!$C$7:$C$2010,'Ratio mapping'!$A199)</f>
        <v>0</v>
      </c>
      <c r="P199" s="69">
        <f>SUMIFS('Population ratios'!$F$7:$F$2010,'Population ratios'!$B$7:$B$2010,'Ratio mapping'!P$5,'Population ratios'!$C$7:$C$2010,'Ratio mapping'!$A199)/SUMIFS('Population ratios'!$F$7:$F$2010,'Population ratios'!$C$7:$C$2010,'Ratio mapping'!$A199)</f>
        <v>0</v>
      </c>
      <c r="Q199" s="69">
        <f>SUMIFS('Population ratios'!$F$7:$F$2010,'Population ratios'!$B$7:$B$2010,'Ratio mapping'!Q$5,'Population ratios'!$C$7:$C$2010,'Ratio mapping'!$A199)/SUMIFS('Population ratios'!$F$7:$F$2010,'Population ratios'!$C$7:$C$2010,'Ratio mapping'!$A199)</f>
        <v>0</v>
      </c>
      <c r="R199" s="69">
        <f>SUMIFS('Population ratios'!$F$7:$F$2010,'Population ratios'!$B$7:$B$2010,'Ratio mapping'!R$5,'Population ratios'!$C$7:$C$2010,'Ratio mapping'!$A199)/SUMIFS('Population ratios'!$F$7:$F$2010,'Population ratios'!$C$7:$C$2010,'Ratio mapping'!$A199)</f>
        <v>0</v>
      </c>
      <c r="S199" s="69">
        <f>SUMIFS('Population ratios'!$F$7:$F$2010,'Population ratios'!$B$7:$B$2010,'Ratio mapping'!S$5,'Population ratios'!$C$7:$C$2010,'Ratio mapping'!$A199)/SUMIFS('Population ratios'!$F$7:$F$2010,'Population ratios'!$C$7:$C$2010,'Ratio mapping'!$A199)</f>
        <v>0</v>
      </c>
      <c r="T199" s="69">
        <f>SUMIFS('Population ratios'!$F$7:$F$2010,'Population ratios'!$B$7:$B$2010,'Ratio mapping'!T$5,'Population ratios'!$C$7:$C$2010,'Ratio mapping'!$A199)/SUMIFS('Population ratios'!$F$7:$F$2010,'Population ratios'!$C$7:$C$2010,'Ratio mapping'!$A199)</f>
        <v>0</v>
      </c>
      <c r="U199" s="69">
        <f>SUMIFS('Population ratios'!$F$7:$F$2010,'Population ratios'!$B$7:$B$2010,'Ratio mapping'!U$5,'Population ratios'!$C$7:$C$2010,'Ratio mapping'!$A199)/SUMIFS('Population ratios'!$F$7:$F$2010,'Population ratios'!$C$7:$C$2010,'Ratio mapping'!$A199)</f>
        <v>0</v>
      </c>
      <c r="V199" s="69">
        <f>SUMIFS('Population ratios'!$F$7:$F$2010,'Population ratios'!$B$7:$B$2010,'Ratio mapping'!V$5,'Population ratios'!$C$7:$C$2010,'Ratio mapping'!$A199)/SUMIFS('Population ratios'!$F$7:$F$2010,'Population ratios'!$C$7:$C$2010,'Ratio mapping'!$A199)</f>
        <v>0</v>
      </c>
      <c r="W199" s="69">
        <f>SUMIFS('Population ratios'!$F$7:$F$2010,'Population ratios'!$B$7:$B$2010,'Ratio mapping'!W$5,'Population ratios'!$C$7:$C$2010,'Ratio mapping'!$A199)/SUMIFS('Population ratios'!$F$7:$F$2010,'Population ratios'!$C$7:$C$2010,'Ratio mapping'!$A199)</f>
        <v>0</v>
      </c>
      <c r="X199" s="69">
        <f>SUMIFS('Population ratios'!$F$7:$F$2010,'Population ratios'!$B$7:$B$2010,'Ratio mapping'!X$5,'Population ratios'!$C$7:$C$2010,'Ratio mapping'!$A199)/SUMIFS('Population ratios'!$F$7:$F$2010,'Population ratios'!$C$7:$C$2010,'Ratio mapping'!$A199)</f>
        <v>0</v>
      </c>
      <c r="Y199" s="69">
        <f>SUMIFS('Population ratios'!$F$7:$F$2010,'Population ratios'!$B$7:$B$2010,'Ratio mapping'!Y$5,'Population ratios'!$C$7:$C$2010,'Ratio mapping'!$A199)/SUMIFS('Population ratios'!$F$7:$F$2010,'Population ratios'!$C$7:$C$2010,'Ratio mapping'!$A199)</f>
        <v>0</v>
      </c>
      <c r="Z199" s="69">
        <f>SUMIFS('Population ratios'!$F$7:$F$2010,'Population ratios'!$B$7:$B$2010,'Ratio mapping'!Z$5,'Population ratios'!$C$7:$C$2010,'Ratio mapping'!$A199)/SUMIFS('Population ratios'!$F$7:$F$2010,'Population ratios'!$C$7:$C$2010,'Ratio mapping'!$A199)</f>
        <v>0</v>
      </c>
      <c r="AA199" s="69">
        <f>SUMIFS('Population ratios'!$F$7:$F$2010,'Population ratios'!$B$7:$B$2010,'Ratio mapping'!AA$5,'Population ratios'!$C$7:$C$2010,'Ratio mapping'!$A199)/SUMIFS('Population ratios'!$F$7:$F$2010,'Population ratios'!$C$7:$C$2010,'Ratio mapping'!$A199)</f>
        <v>0</v>
      </c>
      <c r="AB199" s="69">
        <f>SUMIFS('Population ratios'!$F$7:$F$2010,'Population ratios'!$B$7:$B$2010,'Ratio mapping'!AB$5,'Population ratios'!$C$7:$C$2010,'Ratio mapping'!$A199)/SUMIFS('Population ratios'!$F$7:$F$2010,'Population ratios'!$C$7:$C$2010,'Ratio mapping'!$A199)</f>
        <v>0</v>
      </c>
      <c r="AC199" s="69">
        <f>SUMIFS('Population ratios'!$F$7:$F$2010,'Population ratios'!$B$7:$B$2010,'Ratio mapping'!AC$5,'Population ratios'!$C$7:$C$2010,'Ratio mapping'!$A199)/SUMIFS('Population ratios'!$F$7:$F$2010,'Population ratios'!$C$7:$C$2010,'Ratio mapping'!$A199)</f>
        <v>0</v>
      </c>
      <c r="AD199" s="69">
        <f>SUMIFS('Population ratios'!$F$7:$F$2010,'Population ratios'!$B$7:$B$2010,'Ratio mapping'!AD$5,'Population ratios'!$C$7:$C$2010,'Ratio mapping'!$A199)/SUMIFS('Population ratios'!$F$7:$F$2010,'Population ratios'!$C$7:$C$2010,'Ratio mapping'!$A199)</f>
        <v>0</v>
      </c>
      <c r="AE199" s="69">
        <f>SUMIFS('Population ratios'!$F$7:$F$2010,'Population ratios'!$B$7:$B$2010,'Ratio mapping'!AE$5,'Population ratios'!$C$7:$C$2010,'Ratio mapping'!$A199)/SUMIFS('Population ratios'!$F$7:$F$2010,'Population ratios'!$C$7:$C$2010,'Ratio mapping'!$A199)</f>
        <v>0</v>
      </c>
    </row>
    <row r="200" spans="1:31" x14ac:dyDescent="0.25">
      <c r="A200" s="69" t="s">
        <v>2109</v>
      </c>
      <c r="B200" s="69">
        <f>SUMIFS('Population ratios'!$F$7:$F$2010,'Population ratios'!$B$7:$B$2010,'Ratio mapping'!B$5,'Population ratios'!$C$7:$C$2010,'Ratio mapping'!$A200)/SUMIFS('Population ratios'!$F$7:$F$2010,'Population ratios'!$C$7:$C$2010,'Ratio mapping'!$A200)</f>
        <v>1</v>
      </c>
      <c r="C200" s="69">
        <f>SUMIFS('Population ratios'!$F$7:$F$2010,'Population ratios'!$B$7:$B$2010,'Ratio mapping'!C$5,'Population ratios'!$C$7:$C$2010,'Ratio mapping'!$A200)/SUMIFS('Population ratios'!$F$7:$F$2010,'Population ratios'!$C$7:$C$2010,'Ratio mapping'!$A200)</f>
        <v>0</v>
      </c>
      <c r="D200" s="69">
        <f>SUMIFS('Population ratios'!$F$7:$F$2010,'Population ratios'!$B$7:$B$2010,'Ratio mapping'!D$5,'Population ratios'!$C$7:$C$2010,'Ratio mapping'!$A200)/SUMIFS('Population ratios'!$F$7:$F$2010,'Population ratios'!$C$7:$C$2010,'Ratio mapping'!$A200)</f>
        <v>0</v>
      </c>
      <c r="E200" s="69">
        <f>SUMIFS('Population ratios'!$F$7:$F$2010,'Population ratios'!$B$7:$B$2010,'Ratio mapping'!E$5,'Population ratios'!$C$7:$C$2010,'Ratio mapping'!$A200)/SUMIFS('Population ratios'!$F$7:$F$2010,'Population ratios'!$C$7:$C$2010,'Ratio mapping'!$A200)</f>
        <v>0</v>
      </c>
      <c r="F200" s="69">
        <f>SUMIFS('Population ratios'!$F$7:$F$2010,'Population ratios'!$B$7:$B$2010,'Ratio mapping'!F$5,'Population ratios'!$C$7:$C$2010,'Ratio mapping'!$A200)/SUMIFS('Population ratios'!$F$7:$F$2010,'Population ratios'!$C$7:$C$2010,'Ratio mapping'!$A200)</f>
        <v>0</v>
      </c>
      <c r="G200" s="69">
        <f>SUMIFS('Population ratios'!$F$7:$F$2010,'Population ratios'!$B$7:$B$2010,'Ratio mapping'!G$5,'Population ratios'!$C$7:$C$2010,'Ratio mapping'!$A200)/SUMIFS('Population ratios'!$F$7:$F$2010,'Population ratios'!$C$7:$C$2010,'Ratio mapping'!$A200)</f>
        <v>0</v>
      </c>
      <c r="H200" s="69">
        <f>SUMIFS('Population ratios'!$F$7:$F$2010,'Population ratios'!$B$7:$B$2010,'Ratio mapping'!H$5,'Population ratios'!$C$7:$C$2010,'Ratio mapping'!$A200)/SUMIFS('Population ratios'!$F$7:$F$2010,'Population ratios'!$C$7:$C$2010,'Ratio mapping'!$A200)</f>
        <v>0</v>
      </c>
      <c r="I200" s="69">
        <f>SUMIFS('Population ratios'!$F$7:$F$2010,'Population ratios'!$B$7:$B$2010,'Ratio mapping'!I$5,'Population ratios'!$C$7:$C$2010,'Ratio mapping'!$A200)/SUMIFS('Population ratios'!$F$7:$F$2010,'Population ratios'!$C$7:$C$2010,'Ratio mapping'!$A200)</f>
        <v>0</v>
      </c>
      <c r="J200" s="69">
        <f>SUMIFS('Population ratios'!$F$7:$F$2010,'Population ratios'!$B$7:$B$2010,'Ratio mapping'!J$5,'Population ratios'!$C$7:$C$2010,'Ratio mapping'!$A200)/SUMIFS('Population ratios'!$F$7:$F$2010,'Population ratios'!$C$7:$C$2010,'Ratio mapping'!$A200)</f>
        <v>0</v>
      </c>
      <c r="K200" s="69">
        <f>SUMIFS('Population ratios'!$F$7:$F$2010,'Population ratios'!$B$7:$B$2010,'Ratio mapping'!K$5,'Population ratios'!$C$7:$C$2010,'Ratio mapping'!$A200)/SUMIFS('Population ratios'!$F$7:$F$2010,'Population ratios'!$C$7:$C$2010,'Ratio mapping'!$A200)</f>
        <v>0</v>
      </c>
      <c r="L200" s="69">
        <f>SUMIFS('Population ratios'!$F$7:$F$2010,'Population ratios'!$B$7:$B$2010,'Ratio mapping'!L$5,'Population ratios'!$C$7:$C$2010,'Ratio mapping'!$A200)/SUMIFS('Population ratios'!$F$7:$F$2010,'Population ratios'!$C$7:$C$2010,'Ratio mapping'!$A200)</f>
        <v>0</v>
      </c>
      <c r="M200" s="69">
        <f>SUMIFS('Population ratios'!$F$7:$F$2010,'Population ratios'!$B$7:$B$2010,'Ratio mapping'!M$5,'Population ratios'!$C$7:$C$2010,'Ratio mapping'!$A200)/SUMIFS('Population ratios'!$F$7:$F$2010,'Population ratios'!$C$7:$C$2010,'Ratio mapping'!$A200)</f>
        <v>0</v>
      </c>
      <c r="N200" s="69">
        <f>SUMIFS('Population ratios'!$F$7:$F$2010,'Population ratios'!$B$7:$B$2010,'Ratio mapping'!N$5,'Population ratios'!$C$7:$C$2010,'Ratio mapping'!$A200)/SUMIFS('Population ratios'!$F$7:$F$2010,'Population ratios'!$C$7:$C$2010,'Ratio mapping'!$A200)</f>
        <v>0</v>
      </c>
      <c r="O200" s="69">
        <f>SUMIFS('Population ratios'!$F$7:$F$2010,'Population ratios'!$B$7:$B$2010,'Ratio mapping'!O$5,'Population ratios'!$C$7:$C$2010,'Ratio mapping'!$A200)/SUMIFS('Population ratios'!$F$7:$F$2010,'Population ratios'!$C$7:$C$2010,'Ratio mapping'!$A200)</f>
        <v>0</v>
      </c>
      <c r="P200" s="69">
        <f>SUMIFS('Population ratios'!$F$7:$F$2010,'Population ratios'!$B$7:$B$2010,'Ratio mapping'!P$5,'Population ratios'!$C$7:$C$2010,'Ratio mapping'!$A200)/SUMIFS('Population ratios'!$F$7:$F$2010,'Population ratios'!$C$7:$C$2010,'Ratio mapping'!$A200)</f>
        <v>0</v>
      </c>
      <c r="Q200" s="69">
        <f>SUMIFS('Population ratios'!$F$7:$F$2010,'Population ratios'!$B$7:$B$2010,'Ratio mapping'!Q$5,'Population ratios'!$C$7:$C$2010,'Ratio mapping'!$A200)/SUMIFS('Population ratios'!$F$7:$F$2010,'Population ratios'!$C$7:$C$2010,'Ratio mapping'!$A200)</f>
        <v>0</v>
      </c>
      <c r="R200" s="69">
        <f>SUMIFS('Population ratios'!$F$7:$F$2010,'Population ratios'!$B$7:$B$2010,'Ratio mapping'!R$5,'Population ratios'!$C$7:$C$2010,'Ratio mapping'!$A200)/SUMIFS('Population ratios'!$F$7:$F$2010,'Population ratios'!$C$7:$C$2010,'Ratio mapping'!$A200)</f>
        <v>0</v>
      </c>
      <c r="S200" s="69">
        <f>SUMIFS('Population ratios'!$F$7:$F$2010,'Population ratios'!$B$7:$B$2010,'Ratio mapping'!S$5,'Population ratios'!$C$7:$C$2010,'Ratio mapping'!$A200)/SUMIFS('Population ratios'!$F$7:$F$2010,'Population ratios'!$C$7:$C$2010,'Ratio mapping'!$A200)</f>
        <v>0</v>
      </c>
      <c r="T200" s="69">
        <f>SUMIFS('Population ratios'!$F$7:$F$2010,'Population ratios'!$B$7:$B$2010,'Ratio mapping'!T$5,'Population ratios'!$C$7:$C$2010,'Ratio mapping'!$A200)/SUMIFS('Population ratios'!$F$7:$F$2010,'Population ratios'!$C$7:$C$2010,'Ratio mapping'!$A200)</f>
        <v>0</v>
      </c>
      <c r="U200" s="69">
        <f>SUMIFS('Population ratios'!$F$7:$F$2010,'Population ratios'!$B$7:$B$2010,'Ratio mapping'!U$5,'Population ratios'!$C$7:$C$2010,'Ratio mapping'!$A200)/SUMIFS('Population ratios'!$F$7:$F$2010,'Population ratios'!$C$7:$C$2010,'Ratio mapping'!$A200)</f>
        <v>0</v>
      </c>
      <c r="V200" s="69">
        <f>SUMIFS('Population ratios'!$F$7:$F$2010,'Population ratios'!$B$7:$B$2010,'Ratio mapping'!V$5,'Population ratios'!$C$7:$C$2010,'Ratio mapping'!$A200)/SUMIFS('Population ratios'!$F$7:$F$2010,'Population ratios'!$C$7:$C$2010,'Ratio mapping'!$A200)</f>
        <v>0</v>
      </c>
      <c r="W200" s="69">
        <f>SUMIFS('Population ratios'!$F$7:$F$2010,'Population ratios'!$B$7:$B$2010,'Ratio mapping'!W$5,'Population ratios'!$C$7:$C$2010,'Ratio mapping'!$A200)/SUMIFS('Population ratios'!$F$7:$F$2010,'Population ratios'!$C$7:$C$2010,'Ratio mapping'!$A200)</f>
        <v>0</v>
      </c>
      <c r="X200" s="69">
        <f>SUMIFS('Population ratios'!$F$7:$F$2010,'Population ratios'!$B$7:$B$2010,'Ratio mapping'!X$5,'Population ratios'!$C$7:$C$2010,'Ratio mapping'!$A200)/SUMIFS('Population ratios'!$F$7:$F$2010,'Population ratios'!$C$7:$C$2010,'Ratio mapping'!$A200)</f>
        <v>0</v>
      </c>
      <c r="Y200" s="69">
        <f>SUMIFS('Population ratios'!$F$7:$F$2010,'Population ratios'!$B$7:$B$2010,'Ratio mapping'!Y$5,'Population ratios'!$C$7:$C$2010,'Ratio mapping'!$A200)/SUMIFS('Population ratios'!$F$7:$F$2010,'Population ratios'!$C$7:$C$2010,'Ratio mapping'!$A200)</f>
        <v>0</v>
      </c>
      <c r="Z200" s="69">
        <f>SUMIFS('Population ratios'!$F$7:$F$2010,'Population ratios'!$B$7:$B$2010,'Ratio mapping'!Z$5,'Population ratios'!$C$7:$C$2010,'Ratio mapping'!$A200)/SUMIFS('Population ratios'!$F$7:$F$2010,'Population ratios'!$C$7:$C$2010,'Ratio mapping'!$A200)</f>
        <v>0</v>
      </c>
      <c r="AA200" s="69">
        <f>SUMIFS('Population ratios'!$F$7:$F$2010,'Population ratios'!$B$7:$B$2010,'Ratio mapping'!AA$5,'Population ratios'!$C$7:$C$2010,'Ratio mapping'!$A200)/SUMIFS('Population ratios'!$F$7:$F$2010,'Population ratios'!$C$7:$C$2010,'Ratio mapping'!$A200)</f>
        <v>0</v>
      </c>
      <c r="AB200" s="69">
        <f>SUMIFS('Population ratios'!$F$7:$F$2010,'Population ratios'!$B$7:$B$2010,'Ratio mapping'!AB$5,'Population ratios'!$C$7:$C$2010,'Ratio mapping'!$A200)/SUMIFS('Population ratios'!$F$7:$F$2010,'Population ratios'!$C$7:$C$2010,'Ratio mapping'!$A200)</f>
        <v>0</v>
      </c>
      <c r="AC200" s="69">
        <f>SUMIFS('Population ratios'!$F$7:$F$2010,'Population ratios'!$B$7:$B$2010,'Ratio mapping'!AC$5,'Population ratios'!$C$7:$C$2010,'Ratio mapping'!$A200)/SUMIFS('Population ratios'!$F$7:$F$2010,'Population ratios'!$C$7:$C$2010,'Ratio mapping'!$A200)</f>
        <v>0</v>
      </c>
      <c r="AD200" s="69">
        <f>SUMIFS('Population ratios'!$F$7:$F$2010,'Population ratios'!$B$7:$B$2010,'Ratio mapping'!AD$5,'Population ratios'!$C$7:$C$2010,'Ratio mapping'!$A200)/SUMIFS('Population ratios'!$F$7:$F$2010,'Population ratios'!$C$7:$C$2010,'Ratio mapping'!$A200)</f>
        <v>0</v>
      </c>
      <c r="AE200" s="69">
        <f>SUMIFS('Population ratios'!$F$7:$F$2010,'Population ratios'!$B$7:$B$2010,'Ratio mapping'!AE$5,'Population ratios'!$C$7:$C$2010,'Ratio mapping'!$A200)/SUMIFS('Population ratios'!$F$7:$F$2010,'Population ratios'!$C$7:$C$2010,'Ratio mapping'!$A200)</f>
        <v>0</v>
      </c>
    </row>
    <row r="201" spans="1:31" x14ac:dyDescent="0.25">
      <c r="A201" s="69" t="s">
        <v>2061</v>
      </c>
      <c r="B201" s="69">
        <f>SUMIFS('Population ratios'!$F$7:$F$2010,'Population ratios'!$B$7:$B$2010,'Ratio mapping'!B$5,'Population ratios'!$C$7:$C$2010,'Ratio mapping'!$A201)/SUMIFS('Population ratios'!$F$7:$F$2010,'Population ratios'!$C$7:$C$2010,'Ratio mapping'!$A201)</f>
        <v>0</v>
      </c>
      <c r="C201" s="69">
        <f>SUMIFS('Population ratios'!$F$7:$F$2010,'Population ratios'!$B$7:$B$2010,'Ratio mapping'!C$5,'Population ratios'!$C$7:$C$2010,'Ratio mapping'!$A201)/SUMIFS('Population ratios'!$F$7:$F$2010,'Population ratios'!$C$7:$C$2010,'Ratio mapping'!$A201)</f>
        <v>0</v>
      </c>
      <c r="D201" s="69">
        <f>SUMIFS('Population ratios'!$F$7:$F$2010,'Population ratios'!$B$7:$B$2010,'Ratio mapping'!D$5,'Population ratios'!$C$7:$C$2010,'Ratio mapping'!$A201)/SUMIFS('Population ratios'!$F$7:$F$2010,'Population ratios'!$C$7:$C$2010,'Ratio mapping'!$A201)</f>
        <v>0</v>
      </c>
      <c r="E201" s="69">
        <f>SUMIFS('Population ratios'!$F$7:$F$2010,'Population ratios'!$B$7:$B$2010,'Ratio mapping'!E$5,'Population ratios'!$C$7:$C$2010,'Ratio mapping'!$A201)/SUMIFS('Population ratios'!$F$7:$F$2010,'Population ratios'!$C$7:$C$2010,'Ratio mapping'!$A201)</f>
        <v>0</v>
      </c>
      <c r="F201" s="69">
        <f>SUMIFS('Population ratios'!$F$7:$F$2010,'Population ratios'!$B$7:$B$2010,'Ratio mapping'!F$5,'Population ratios'!$C$7:$C$2010,'Ratio mapping'!$A201)/SUMIFS('Population ratios'!$F$7:$F$2010,'Population ratios'!$C$7:$C$2010,'Ratio mapping'!$A201)</f>
        <v>0</v>
      </c>
      <c r="G201" s="69">
        <f>SUMIFS('Population ratios'!$F$7:$F$2010,'Population ratios'!$B$7:$B$2010,'Ratio mapping'!G$5,'Population ratios'!$C$7:$C$2010,'Ratio mapping'!$A201)/SUMIFS('Population ratios'!$F$7:$F$2010,'Population ratios'!$C$7:$C$2010,'Ratio mapping'!$A201)</f>
        <v>0</v>
      </c>
      <c r="H201" s="69">
        <f>SUMIFS('Population ratios'!$F$7:$F$2010,'Population ratios'!$B$7:$B$2010,'Ratio mapping'!H$5,'Population ratios'!$C$7:$C$2010,'Ratio mapping'!$A201)/SUMIFS('Population ratios'!$F$7:$F$2010,'Population ratios'!$C$7:$C$2010,'Ratio mapping'!$A201)</f>
        <v>0</v>
      </c>
      <c r="I201" s="69">
        <f>SUMIFS('Population ratios'!$F$7:$F$2010,'Population ratios'!$B$7:$B$2010,'Ratio mapping'!I$5,'Population ratios'!$C$7:$C$2010,'Ratio mapping'!$A201)/SUMIFS('Population ratios'!$F$7:$F$2010,'Population ratios'!$C$7:$C$2010,'Ratio mapping'!$A201)</f>
        <v>0</v>
      </c>
      <c r="J201" s="69">
        <f>SUMIFS('Population ratios'!$F$7:$F$2010,'Population ratios'!$B$7:$B$2010,'Ratio mapping'!J$5,'Population ratios'!$C$7:$C$2010,'Ratio mapping'!$A201)/SUMIFS('Population ratios'!$F$7:$F$2010,'Population ratios'!$C$7:$C$2010,'Ratio mapping'!$A201)</f>
        <v>0</v>
      </c>
      <c r="K201" s="69">
        <f>SUMIFS('Population ratios'!$F$7:$F$2010,'Population ratios'!$B$7:$B$2010,'Ratio mapping'!K$5,'Population ratios'!$C$7:$C$2010,'Ratio mapping'!$A201)/SUMIFS('Population ratios'!$F$7:$F$2010,'Population ratios'!$C$7:$C$2010,'Ratio mapping'!$A201)</f>
        <v>0</v>
      </c>
      <c r="L201" s="69">
        <f>SUMIFS('Population ratios'!$F$7:$F$2010,'Population ratios'!$B$7:$B$2010,'Ratio mapping'!L$5,'Population ratios'!$C$7:$C$2010,'Ratio mapping'!$A201)/SUMIFS('Population ratios'!$F$7:$F$2010,'Population ratios'!$C$7:$C$2010,'Ratio mapping'!$A201)</f>
        <v>0</v>
      </c>
      <c r="M201" s="69">
        <f>SUMIFS('Population ratios'!$F$7:$F$2010,'Population ratios'!$B$7:$B$2010,'Ratio mapping'!M$5,'Population ratios'!$C$7:$C$2010,'Ratio mapping'!$A201)/SUMIFS('Population ratios'!$F$7:$F$2010,'Population ratios'!$C$7:$C$2010,'Ratio mapping'!$A201)</f>
        <v>0</v>
      </c>
      <c r="N201" s="69">
        <f>SUMIFS('Population ratios'!$F$7:$F$2010,'Population ratios'!$B$7:$B$2010,'Ratio mapping'!N$5,'Population ratios'!$C$7:$C$2010,'Ratio mapping'!$A201)/SUMIFS('Population ratios'!$F$7:$F$2010,'Population ratios'!$C$7:$C$2010,'Ratio mapping'!$A201)</f>
        <v>0</v>
      </c>
      <c r="O201" s="69">
        <f>SUMIFS('Population ratios'!$F$7:$F$2010,'Population ratios'!$B$7:$B$2010,'Ratio mapping'!O$5,'Population ratios'!$C$7:$C$2010,'Ratio mapping'!$A201)/SUMIFS('Population ratios'!$F$7:$F$2010,'Population ratios'!$C$7:$C$2010,'Ratio mapping'!$A201)</f>
        <v>0</v>
      </c>
      <c r="P201" s="69">
        <f>SUMIFS('Population ratios'!$F$7:$F$2010,'Population ratios'!$B$7:$B$2010,'Ratio mapping'!P$5,'Population ratios'!$C$7:$C$2010,'Ratio mapping'!$A201)/SUMIFS('Population ratios'!$F$7:$F$2010,'Population ratios'!$C$7:$C$2010,'Ratio mapping'!$A201)</f>
        <v>0</v>
      </c>
      <c r="Q201" s="69">
        <f>SUMIFS('Population ratios'!$F$7:$F$2010,'Population ratios'!$B$7:$B$2010,'Ratio mapping'!Q$5,'Population ratios'!$C$7:$C$2010,'Ratio mapping'!$A201)/SUMIFS('Population ratios'!$F$7:$F$2010,'Population ratios'!$C$7:$C$2010,'Ratio mapping'!$A201)</f>
        <v>0</v>
      </c>
      <c r="R201" s="69">
        <f>SUMIFS('Population ratios'!$F$7:$F$2010,'Population ratios'!$B$7:$B$2010,'Ratio mapping'!R$5,'Population ratios'!$C$7:$C$2010,'Ratio mapping'!$A201)/SUMIFS('Population ratios'!$F$7:$F$2010,'Population ratios'!$C$7:$C$2010,'Ratio mapping'!$A201)</f>
        <v>0</v>
      </c>
      <c r="S201" s="69">
        <f>SUMIFS('Population ratios'!$F$7:$F$2010,'Population ratios'!$B$7:$B$2010,'Ratio mapping'!S$5,'Population ratios'!$C$7:$C$2010,'Ratio mapping'!$A201)/SUMIFS('Population ratios'!$F$7:$F$2010,'Population ratios'!$C$7:$C$2010,'Ratio mapping'!$A201)</f>
        <v>0</v>
      </c>
      <c r="T201" s="69">
        <f>SUMIFS('Population ratios'!$F$7:$F$2010,'Population ratios'!$B$7:$B$2010,'Ratio mapping'!T$5,'Population ratios'!$C$7:$C$2010,'Ratio mapping'!$A201)/SUMIFS('Population ratios'!$F$7:$F$2010,'Population ratios'!$C$7:$C$2010,'Ratio mapping'!$A201)</f>
        <v>0</v>
      </c>
      <c r="U201" s="69">
        <f>SUMIFS('Population ratios'!$F$7:$F$2010,'Population ratios'!$B$7:$B$2010,'Ratio mapping'!U$5,'Population ratios'!$C$7:$C$2010,'Ratio mapping'!$A201)/SUMIFS('Population ratios'!$F$7:$F$2010,'Population ratios'!$C$7:$C$2010,'Ratio mapping'!$A201)</f>
        <v>0</v>
      </c>
      <c r="V201" s="69">
        <f>SUMIFS('Population ratios'!$F$7:$F$2010,'Population ratios'!$B$7:$B$2010,'Ratio mapping'!V$5,'Population ratios'!$C$7:$C$2010,'Ratio mapping'!$A201)/SUMIFS('Population ratios'!$F$7:$F$2010,'Population ratios'!$C$7:$C$2010,'Ratio mapping'!$A201)</f>
        <v>0</v>
      </c>
      <c r="W201" s="69">
        <f>SUMIFS('Population ratios'!$F$7:$F$2010,'Population ratios'!$B$7:$B$2010,'Ratio mapping'!W$5,'Population ratios'!$C$7:$C$2010,'Ratio mapping'!$A201)/SUMIFS('Population ratios'!$F$7:$F$2010,'Population ratios'!$C$7:$C$2010,'Ratio mapping'!$A201)</f>
        <v>0</v>
      </c>
      <c r="X201" s="69">
        <f>SUMIFS('Population ratios'!$F$7:$F$2010,'Population ratios'!$B$7:$B$2010,'Ratio mapping'!X$5,'Population ratios'!$C$7:$C$2010,'Ratio mapping'!$A201)/SUMIFS('Population ratios'!$F$7:$F$2010,'Population ratios'!$C$7:$C$2010,'Ratio mapping'!$A201)</f>
        <v>0</v>
      </c>
      <c r="Y201" s="69">
        <f>SUMIFS('Population ratios'!$F$7:$F$2010,'Population ratios'!$B$7:$B$2010,'Ratio mapping'!Y$5,'Population ratios'!$C$7:$C$2010,'Ratio mapping'!$A201)/SUMIFS('Population ratios'!$F$7:$F$2010,'Population ratios'!$C$7:$C$2010,'Ratio mapping'!$A201)</f>
        <v>0</v>
      </c>
      <c r="Z201" s="69">
        <f>SUMIFS('Population ratios'!$F$7:$F$2010,'Population ratios'!$B$7:$B$2010,'Ratio mapping'!Z$5,'Population ratios'!$C$7:$C$2010,'Ratio mapping'!$A201)/SUMIFS('Population ratios'!$F$7:$F$2010,'Population ratios'!$C$7:$C$2010,'Ratio mapping'!$A201)</f>
        <v>0</v>
      </c>
      <c r="AA201" s="69">
        <f>SUMIFS('Population ratios'!$F$7:$F$2010,'Population ratios'!$B$7:$B$2010,'Ratio mapping'!AA$5,'Population ratios'!$C$7:$C$2010,'Ratio mapping'!$A201)/SUMIFS('Population ratios'!$F$7:$F$2010,'Population ratios'!$C$7:$C$2010,'Ratio mapping'!$A201)</f>
        <v>0.92757009345794394</v>
      </c>
      <c r="AB201" s="69">
        <f>SUMIFS('Population ratios'!$F$7:$F$2010,'Population ratios'!$B$7:$B$2010,'Ratio mapping'!AB$5,'Population ratios'!$C$7:$C$2010,'Ratio mapping'!$A201)/SUMIFS('Population ratios'!$F$7:$F$2010,'Population ratios'!$C$7:$C$2010,'Ratio mapping'!$A201)</f>
        <v>7.2429906542056069E-2</v>
      </c>
      <c r="AC201" s="69">
        <f>SUMIFS('Population ratios'!$F$7:$F$2010,'Population ratios'!$B$7:$B$2010,'Ratio mapping'!AC$5,'Population ratios'!$C$7:$C$2010,'Ratio mapping'!$A201)/SUMIFS('Population ratios'!$F$7:$F$2010,'Population ratios'!$C$7:$C$2010,'Ratio mapping'!$A201)</f>
        <v>0</v>
      </c>
      <c r="AD201" s="69">
        <f>SUMIFS('Population ratios'!$F$7:$F$2010,'Population ratios'!$B$7:$B$2010,'Ratio mapping'!AD$5,'Population ratios'!$C$7:$C$2010,'Ratio mapping'!$A201)/SUMIFS('Population ratios'!$F$7:$F$2010,'Population ratios'!$C$7:$C$2010,'Ratio mapping'!$A201)</f>
        <v>0</v>
      </c>
      <c r="AE201" s="69">
        <f>SUMIFS('Population ratios'!$F$7:$F$2010,'Population ratios'!$B$7:$B$2010,'Ratio mapping'!AE$5,'Population ratios'!$C$7:$C$2010,'Ratio mapping'!$A201)/SUMIFS('Population ratios'!$F$7:$F$2010,'Population ratios'!$C$7:$C$2010,'Ratio mapping'!$A201)</f>
        <v>0</v>
      </c>
    </row>
    <row r="202" spans="1:31" x14ac:dyDescent="0.25">
      <c r="A202" s="69" t="s">
        <v>2073</v>
      </c>
      <c r="B202" s="69">
        <f>SUMIFS('Population ratios'!$F$7:$F$2010,'Population ratios'!$B$7:$B$2010,'Ratio mapping'!B$5,'Population ratios'!$C$7:$C$2010,'Ratio mapping'!$A202)/SUMIFS('Population ratios'!$F$7:$F$2010,'Population ratios'!$C$7:$C$2010,'Ratio mapping'!$A202)</f>
        <v>0</v>
      </c>
      <c r="C202" s="69">
        <f>SUMIFS('Population ratios'!$F$7:$F$2010,'Population ratios'!$B$7:$B$2010,'Ratio mapping'!C$5,'Population ratios'!$C$7:$C$2010,'Ratio mapping'!$A202)/SUMIFS('Population ratios'!$F$7:$F$2010,'Population ratios'!$C$7:$C$2010,'Ratio mapping'!$A202)</f>
        <v>0</v>
      </c>
      <c r="D202" s="69">
        <f>SUMIFS('Population ratios'!$F$7:$F$2010,'Population ratios'!$B$7:$B$2010,'Ratio mapping'!D$5,'Population ratios'!$C$7:$C$2010,'Ratio mapping'!$A202)/SUMIFS('Population ratios'!$F$7:$F$2010,'Population ratios'!$C$7:$C$2010,'Ratio mapping'!$A202)</f>
        <v>0</v>
      </c>
      <c r="E202" s="69">
        <f>SUMIFS('Population ratios'!$F$7:$F$2010,'Population ratios'!$B$7:$B$2010,'Ratio mapping'!E$5,'Population ratios'!$C$7:$C$2010,'Ratio mapping'!$A202)/SUMIFS('Population ratios'!$F$7:$F$2010,'Population ratios'!$C$7:$C$2010,'Ratio mapping'!$A202)</f>
        <v>0</v>
      </c>
      <c r="F202" s="69">
        <f>SUMIFS('Population ratios'!$F$7:$F$2010,'Population ratios'!$B$7:$B$2010,'Ratio mapping'!F$5,'Population ratios'!$C$7:$C$2010,'Ratio mapping'!$A202)/SUMIFS('Population ratios'!$F$7:$F$2010,'Population ratios'!$C$7:$C$2010,'Ratio mapping'!$A202)</f>
        <v>0</v>
      </c>
      <c r="G202" s="69">
        <f>SUMIFS('Population ratios'!$F$7:$F$2010,'Population ratios'!$B$7:$B$2010,'Ratio mapping'!G$5,'Population ratios'!$C$7:$C$2010,'Ratio mapping'!$A202)/SUMIFS('Population ratios'!$F$7:$F$2010,'Population ratios'!$C$7:$C$2010,'Ratio mapping'!$A202)</f>
        <v>1</v>
      </c>
      <c r="H202" s="69">
        <f>SUMIFS('Population ratios'!$F$7:$F$2010,'Population ratios'!$B$7:$B$2010,'Ratio mapping'!H$5,'Population ratios'!$C$7:$C$2010,'Ratio mapping'!$A202)/SUMIFS('Population ratios'!$F$7:$F$2010,'Population ratios'!$C$7:$C$2010,'Ratio mapping'!$A202)</f>
        <v>0</v>
      </c>
      <c r="I202" s="69">
        <f>SUMIFS('Population ratios'!$F$7:$F$2010,'Population ratios'!$B$7:$B$2010,'Ratio mapping'!I$5,'Population ratios'!$C$7:$C$2010,'Ratio mapping'!$A202)/SUMIFS('Population ratios'!$F$7:$F$2010,'Population ratios'!$C$7:$C$2010,'Ratio mapping'!$A202)</f>
        <v>0</v>
      </c>
      <c r="J202" s="69">
        <f>SUMIFS('Population ratios'!$F$7:$F$2010,'Population ratios'!$B$7:$B$2010,'Ratio mapping'!J$5,'Population ratios'!$C$7:$C$2010,'Ratio mapping'!$A202)/SUMIFS('Population ratios'!$F$7:$F$2010,'Population ratios'!$C$7:$C$2010,'Ratio mapping'!$A202)</f>
        <v>0</v>
      </c>
      <c r="K202" s="69">
        <f>SUMIFS('Population ratios'!$F$7:$F$2010,'Population ratios'!$B$7:$B$2010,'Ratio mapping'!K$5,'Population ratios'!$C$7:$C$2010,'Ratio mapping'!$A202)/SUMIFS('Population ratios'!$F$7:$F$2010,'Population ratios'!$C$7:$C$2010,'Ratio mapping'!$A202)</f>
        <v>0</v>
      </c>
      <c r="L202" s="69">
        <f>SUMIFS('Population ratios'!$F$7:$F$2010,'Population ratios'!$B$7:$B$2010,'Ratio mapping'!L$5,'Population ratios'!$C$7:$C$2010,'Ratio mapping'!$A202)/SUMIFS('Population ratios'!$F$7:$F$2010,'Population ratios'!$C$7:$C$2010,'Ratio mapping'!$A202)</f>
        <v>0</v>
      </c>
      <c r="M202" s="69">
        <f>SUMIFS('Population ratios'!$F$7:$F$2010,'Population ratios'!$B$7:$B$2010,'Ratio mapping'!M$5,'Population ratios'!$C$7:$C$2010,'Ratio mapping'!$A202)/SUMIFS('Population ratios'!$F$7:$F$2010,'Population ratios'!$C$7:$C$2010,'Ratio mapping'!$A202)</f>
        <v>0</v>
      </c>
      <c r="N202" s="69">
        <f>SUMIFS('Population ratios'!$F$7:$F$2010,'Population ratios'!$B$7:$B$2010,'Ratio mapping'!N$5,'Population ratios'!$C$7:$C$2010,'Ratio mapping'!$A202)/SUMIFS('Population ratios'!$F$7:$F$2010,'Population ratios'!$C$7:$C$2010,'Ratio mapping'!$A202)</f>
        <v>0</v>
      </c>
      <c r="O202" s="69">
        <f>SUMIFS('Population ratios'!$F$7:$F$2010,'Population ratios'!$B$7:$B$2010,'Ratio mapping'!O$5,'Population ratios'!$C$7:$C$2010,'Ratio mapping'!$A202)/SUMIFS('Population ratios'!$F$7:$F$2010,'Population ratios'!$C$7:$C$2010,'Ratio mapping'!$A202)</f>
        <v>0</v>
      </c>
      <c r="P202" s="69">
        <f>SUMIFS('Population ratios'!$F$7:$F$2010,'Population ratios'!$B$7:$B$2010,'Ratio mapping'!P$5,'Population ratios'!$C$7:$C$2010,'Ratio mapping'!$A202)/SUMIFS('Population ratios'!$F$7:$F$2010,'Population ratios'!$C$7:$C$2010,'Ratio mapping'!$A202)</f>
        <v>0</v>
      </c>
      <c r="Q202" s="69">
        <f>SUMIFS('Population ratios'!$F$7:$F$2010,'Population ratios'!$B$7:$B$2010,'Ratio mapping'!Q$5,'Population ratios'!$C$7:$C$2010,'Ratio mapping'!$A202)/SUMIFS('Population ratios'!$F$7:$F$2010,'Population ratios'!$C$7:$C$2010,'Ratio mapping'!$A202)</f>
        <v>0</v>
      </c>
      <c r="R202" s="69">
        <f>SUMIFS('Population ratios'!$F$7:$F$2010,'Population ratios'!$B$7:$B$2010,'Ratio mapping'!R$5,'Population ratios'!$C$7:$C$2010,'Ratio mapping'!$A202)/SUMIFS('Population ratios'!$F$7:$F$2010,'Population ratios'!$C$7:$C$2010,'Ratio mapping'!$A202)</f>
        <v>0</v>
      </c>
      <c r="S202" s="69">
        <f>SUMIFS('Population ratios'!$F$7:$F$2010,'Population ratios'!$B$7:$B$2010,'Ratio mapping'!S$5,'Population ratios'!$C$7:$C$2010,'Ratio mapping'!$A202)/SUMIFS('Population ratios'!$F$7:$F$2010,'Population ratios'!$C$7:$C$2010,'Ratio mapping'!$A202)</f>
        <v>0</v>
      </c>
      <c r="T202" s="69">
        <f>SUMIFS('Population ratios'!$F$7:$F$2010,'Population ratios'!$B$7:$B$2010,'Ratio mapping'!T$5,'Population ratios'!$C$7:$C$2010,'Ratio mapping'!$A202)/SUMIFS('Population ratios'!$F$7:$F$2010,'Population ratios'!$C$7:$C$2010,'Ratio mapping'!$A202)</f>
        <v>0</v>
      </c>
      <c r="U202" s="69">
        <f>SUMIFS('Population ratios'!$F$7:$F$2010,'Population ratios'!$B$7:$B$2010,'Ratio mapping'!U$5,'Population ratios'!$C$7:$C$2010,'Ratio mapping'!$A202)/SUMIFS('Population ratios'!$F$7:$F$2010,'Population ratios'!$C$7:$C$2010,'Ratio mapping'!$A202)</f>
        <v>0</v>
      </c>
      <c r="V202" s="69">
        <f>SUMIFS('Population ratios'!$F$7:$F$2010,'Population ratios'!$B$7:$B$2010,'Ratio mapping'!V$5,'Population ratios'!$C$7:$C$2010,'Ratio mapping'!$A202)/SUMIFS('Population ratios'!$F$7:$F$2010,'Population ratios'!$C$7:$C$2010,'Ratio mapping'!$A202)</f>
        <v>0</v>
      </c>
      <c r="W202" s="69">
        <f>SUMIFS('Population ratios'!$F$7:$F$2010,'Population ratios'!$B$7:$B$2010,'Ratio mapping'!W$5,'Population ratios'!$C$7:$C$2010,'Ratio mapping'!$A202)/SUMIFS('Population ratios'!$F$7:$F$2010,'Population ratios'!$C$7:$C$2010,'Ratio mapping'!$A202)</f>
        <v>0</v>
      </c>
      <c r="X202" s="69">
        <f>SUMIFS('Population ratios'!$F$7:$F$2010,'Population ratios'!$B$7:$B$2010,'Ratio mapping'!X$5,'Population ratios'!$C$7:$C$2010,'Ratio mapping'!$A202)/SUMIFS('Population ratios'!$F$7:$F$2010,'Population ratios'!$C$7:$C$2010,'Ratio mapping'!$A202)</f>
        <v>0</v>
      </c>
      <c r="Y202" s="69">
        <f>SUMIFS('Population ratios'!$F$7:$F$2010,'Population ratios'!$B$7:$B$2010,'Ratio mapping'!Y$5,'Population ratios'!$C$7:$C$2010,'Ratio mapping'!$A202)/SUMIFS('Population ratios'!$F$7:$F$2010,'Population ratios'!$C$7:$C$2010,'Ratio mapping'!$A202)</f>
        <v>0</v>
      </c>
      <c r="Z202" s="69">
        <f>SUMIFS('Population ratios'!$F$7:$F$2010,'Population ratios'!$B$7:$B$2010,'Ratio mapping'!Z$5,'Population ratios'!$C$7:$C$2010,'Ratio mapping'!$A202)/SUMIFS('Population ratios'!$F$7:$F$2010,'Population ratios'!$C$7:$C$2010,'Ratio mapping'!$A202)</f>
        <v>0</v>
      </c>
      <c r="AA202" s="69">
        <f>SUMIFS('Population ratios'!$F$7:$F$2010,'Population ratios'!$B$7:$B$2010,'Ratio mapping'!AA$5,'Population ratios'!$C$7:$C$2010,'Ratio mapping'!$A202)/SUMIFS('Population ratios'!$F$7:$F$2010,'Population ratios'!$C$7:$C$2010,'Ratio mapping'!$A202)</f>
        <v>0</v>
      </c>
      <c r="AB202" s="69">
        <f>SUMIFS('Population ratios'!$F$7:$F$2010,'Population ratios'!$B$7:$B$2010,'Ratio mapping'!AB$5,'Population ratios'!$C$7:$C$2010,'Ratio mapping'!$A202)/SUMIFS('Population ratios'!$F$7:$F$2010,'Population ratios'!$C$7:$C$2010,'Ratio mapping'!$A202)</f>
        <v>0</v>
      </c>
      <c r="AC202" s="69">
        <f>SUMIFS('Population ratios'!$F$7:$F$2010,'Population ratios'!$B$7:$B$2010,'Ratio mapping'!AC$5,'Population ratios'!$C$7:$C$2010,'Ratio mapping'!$A202)/SUMIFS('Population ratios'!$F$7:$F$2010,'Population ratios'!$C$7:$C$2010,'Ratio mapping'!$A202)</f>
        <v>0</v>
      </c>
      <c r="AD202" s="69">
        <f>SUMIFS('Population ratios'!$F$7:$F$2010,'Population ratios'!$B$7:$B$2010,'Ratio mapping'!AD$5,'Population ratios'!$C$7:$C$2010,'Ratio mapping'!$A202)/SUMIFS('Population ratios'!$F$7:$F$2010,'Population ratios'!$C$7:$C$2010,'Ratio mapping'!$A202)</f>
        <v>0</v>
      </c>
      <c r="AE202" s="69">
        <f>SUMIFS('Population ratios'!$F$7:$F$2010,'Population ratios'!$B$7:$B$2010,'Ratio mapping'!AE$5,'Population ratios'!$C$7:$C$2010,'Ratio mapping'!$A202)/SUMIFS('Population ratios'!$F$7:$F$2010,'Population ratios'!$C$7:$C$2010,'Ratio mapping'!$A202)</f>
        <v>0</v>
      </c>
    </row>
    <row r="203" spans="1:31" x14ac:dyDescent="0.25">
      <c r="A203" s="69" t="s">
        <v>2111</v>
      </c>
      <c r="B203" s="69">
        <f>SUMIFS('Population ratios'!$F$7:$F$2010,'Population ratios'!$B$7:$B$2010,'Ratio mapping'!B$5,'Population ratios'!$C$7:$C$2010,'Ratio mapping'!$A203)/SUMIFS('Population ratios'!$F$7:$F$2010,'Population ratios'!$C$7:$C$2010,'Ratio mapping'!$A203)</f>
        <v>0</v>
      </c>
      <c r="C203" s="69">
        <f>SUMIFS('Population ratios'!$F$7:$F$2010,'Population ratios'!$B$7:$B$2010,'Ratio mapping'!C$5,'Population ratios'!$C$7:$C$2010,'Ratio mapping'!$A203)/SUMIFS('Population ratios'!$F$7:$F$2010,'Population ratios'!$C$7:$C$2010,'Ratio mapping'!$A203)</f>
        <v>0</v>
      </c>
      <c r="D203" s="69">
        <f>SUMIFS('Population ratios'!$F$7:$F$2010,'Population ratios'!$B$7:$B$2010,'Ratio mapping'!D$5,'Population ratios'!$C$7:$C$2010,'Ratio mapping'!$A203)/SUMIFS('Population ratios'!$F$7:$F$2010,'Population ratios'!$C$7:$C$2010,'Ratio mapping'!$A203)</f>
        <v>0</v>
      </c>
      <c r="E203" s="69">
        <f>SUMIFS('Population ratios'!$F$7:$F$2010,'Population ratios'!$B$7:$B$2010,'Ratio mapping'!E$5,'Population ratios'!$C$7:$C$2010,'Ratio mapping'!$A203)/SUMIFS('Population ratios'!$F$7:$F$2010,'Population ratios'!$C$7:$C$2010,'Ratio mapping'!$A203)</f>
        <v>0</v>
      </c>
      <c r="F203" s="69">
        <f>SUMIFS('Population ratios'!$F$7:$F$2010,'Population ratios'!$B$7:$B$2010,'Ratio mapping'!F$5,'Population ratios'!$C$7:$C$2010,'Ratio mapping'!$A203)/SUMIFS('Population ratios'!$F$7:$F$2010,'Population ratios'!$C$7:$C$2010,'Ratio mapping'!$A203)</f>
        <v>0</v>
      </c>
      <c r="G203" s="69">
        <f>SUMIFS('Population ratios'!$F$7:$F$2010,'Population ratios'!$B$7:$B$2010,'Ratio mapping'!G$5,'Population ratios'!$C$7:$C$2010,'Ratio mapping'!$A203)/SUMIFS('Population ratios'!$F$7:$F$2010,'Population ratios'!$C$7:$C$2010,'Ratio mapping'!$A203)</f>
        <v>0</v>
      </c>
      <c r="H203" s="69">
        <f>SUMIFS('Population ratios'!$F$7:$F$2010,'Population ratios'!$B$7:$B$2010,'Ratio mapping'!H$5,'Population ratios'!$C$7:$C$2010,'Ratio mapping'!$A203)/SUMIFS('Population ratios'!$F$7:$F$2010,'Population ratios'!$C$7:$C$2010,'Ratio mapping'!$A203)</f>
        <v>0</v>
      </c>
      <c r="I203" s="69">
        <f>SUMIFS('Population ratios'!$F$7:$F$2010,'Population ratios'!$B$7:$B$2010,'Ratio mapping'!I$5,'Population ratios'!$C$7:$C$2010,'Ratio mapping'!$A203)/SUMIFS('Population ratios'!$F$7:$F$2010,'Population ratios'!$C$7:$C$2010,'Ratio mapping'!$A203)</f>
        <v>0</v>
      </c>
      <c r="J203" s="69">
        <f>SUMIFS('Population ratios'!$F$7:$F$2010,'Population ratios'!$B$7:$B$2010,'Ratio mapping'!J$5,'Population ratios'!$C$7:$C$2010,'Ratio mapping'!$A203)/SUMIFS('Population ratios'!$F$7:$F$2010,'Population ratios'!$C$7:$C$2010,'Ratio mapping'!$A203)</f>
        <v>0</v>
      </c>
      <c r="K203" s="69">
        <f>SUMIFS('Population ratios'!$F$7:$F$2010,'Population ratios'!$B$7:$B$2010,'Ratio mapping'!K$5,'Population ratios'!$C$7:$C$2010,'Ratio mapping'!$A203)/SUMIFS('Population ratios'!$F$7:$F$2010,'Population ratios'!$C$7:$C$2010,'Ratio mapping'!$A203)</f>
        <v>0</v>
      </c>
      <c r="L203" s="69">
        <f>SUMIFS('Population ratios'!$F$7:$F$2010,'Population ratios'!$B$7:$B$2010,'Ratio mapping'!L$5,'Population ratios'!$C$7:$C$2010,'Ratio mapping'!$A203)/SUMIFS('Population ratios'!$F$7:$F$2010,'Population ratios'!$C$7:$C$2010,'Ratio mapping'!$A203)</f>
        <v>0</v>
      </c>
      <c r="M203" s="69">
        <f>SUMIFS('Population ratios'!$F$7:$F$2010,'Population ratios'!$B$7:$B$2010,'Ratio mapping'!M$5,'Population ratios'!$C$7:$C$2010,'Ratio mapping'!$A203)/SUMIFS('Population ratios'!$F$7:$F$2010,'Population ratios'!$C$7:$C$2010,'Ratio mapping'!$A203)</f>
        <v>0</v>
      </c>
      <c r="N203" s="69">
        <f>SUMIFS('Population ratios'!$F$7:$F$2010,'Population ratios'!$B$7:$B$2010,'Ratio mapping'!N$5,'Population ratios'!$C$7:$C$2010,'Ratio mapping'!$A203)/SUMIFS('Population ratios'!$F$7:$F$2010,'Population ratios'!$C$7:$C$2010,'Ratio mapping'!$A203)</f>
        <v>0</v>
      </c>
      <c r="O203" s="69">
        <f>SUMIFS('Population ratios'!$F$7:$F$2010,'Population ratios'!$B$7:$B$2010,'Ratio mapping'!O$5,'Population ratios'!$C$7:$C$2010,'Ratio mapping'!$A203)/SUMIFS('Population ratios'!$F$7:$F$2010,'Population ratios'!$C$7:$C$2010,'Ratio mapping'!$A203)</f>
        <v>0</v>
      </c>
      <c r="P203" s="69">
        <f>SUMIFS('Population ratios'!$F$7:$F$2010,'Population ratios'!$B$7:$B$2010,'Ratio mapping'!P$5,'Population ratios'!$C$7:$C$2010,'Ratio mapping'!$A203)/SUMIFS('Population ratios'!$F$7:$F$2010,'Population ratios'!$C$7:$C$2010,'Ratio mapping'!$A203)</f>
        <v>0.92737430167597767</v>
      </c>
      <c r="Q203" s="69">
        <f>SUMIFS('Population ratios'!$F$7:$F$2010,'Population ratios'!$B$7:$B$2010,'Ratio mapping'!Q$5,'Population ratios'!$C$7:$C$2010,'Ratio mapping'!$A203)/SUMIFS('Population ratios'!$F$7:$F$2010,'Population ratios'!$C$7:$C$2010,'Ratio mapping'!$A203)</f>
        <v>0</v>
      </c>
      <c r="R203" s="69">
        <f>SUMIFS('Population ratios'!$F$7:$F$2010,'Population ratios'!$B$7:$B$2010,'Ratio mapping'!R$5,'Population ratios'!$C$7:$C$2010,'Ratio mapping'!$A203)/SUMIFS('Population ratios'!$F$7:$F$2010,'Population ratios'!$C$7:$C$2010,'Ratio mapping'!$A203)</f>
        <v>0</v>
      </c>
      <c r="S203" s="69">
        <f>SUMIFS('Population ratios'!$F$7:$F$2010,'Population ratios'!$B$7:$B$2010,'Ratio mapping'!S$5,'Population ratios'!$C$7:$C$2010,'Ratio mapping'!$A203)/SUMIFS('Population ratios'!$F$7:$F$2010,'Population ratios'!$C$7:$C$2010,'Ratio mapping'!$A203)</f>
        <v>7.2625698324022353E-2</v>
      </c>
      <c r="T203" s="69">
        <f>SUMIFS('Population ratios'!$F$7:$F$2010,'Population ratios'!$B$7:$B$2010,'Ratio mapping'!T$5,'Population ratios'!$C$7:$C$2010,'Ratio mapping'!$A203)/SUMIFS('Population ratios'!$F$7:$F$2010,'Population ratios'!$C$7:$C$2010,'Ratio mapping'!$A203)</f>
        <v>0</v>
      </c>
      <c r="U203" s="69">
        <f>SUMIFS('Population ratios'!$F$7:$F$2010,'Population ratios'!$B$7:$B$2010,'Ratio mapping'!U$5,'Population ratios'!$C$7:$C$2010,'Ratio mapping'!$A203)/SUMIFS('Population ratios'!$F$7:$F$2010,'Population ratios'!$C$7:$C$2010,'Ratio mapping'!$A203)</f>
        <v>0</v>
      </c>
      <c r="V203" s="69">
        <f>SUMIFS('Population ratios'!$F$7:$F$2010,'Population ratios'!$B$7:$B$2010,'Ratio mapping'!V$5,'Population ratios'!$C$7:$C$2010,'Ratio mapping'!$A203)/SUMIFS('Population ratios'!$F$7:$F$2010,'Population ratios'!$C$7:$C$2010,'Ratio mapping'!$A203)</f>
        <v>0</v>
      </c>
      <c r="W203" s="69">
        <f>SUMIFS('Population ratios'!$F$7:$F$2010,'Population ratios'!$B$7:$B$2010,'Ratio mapping'!W$5,'Population ratios'!$C$7:$C$2010,'Ratio mapping'!$A203)/SUMIFS('Population ratios'!$F$7:$F$2010,'Population ratios'!$C$7:$C$2010,'Ratio mapping'!$A203)</f>
        <v>0</v>
      </c>
      <c r="X203" s="69">
        <f>SUMIFS('Population ratios'!$F$7:$F$2010,'Population ratios'!$B$7:$B$2010,'Ratio mapping'!X$5,'Population ratios'!$C$7:$C$2010,'Ratio mapping'!$A203)/SUMIFS('Population ratios'!$F$7:$F$2010,'Population ratios'!$C$7:$C$2010,'Ratio mapping'!$A203)</f>
        <v>0</v>
      </c>
      <c r="Y203" s="69">
        <f>SUMIFS('Population ratios'!$F$7:$F$2010,'Population ratios'!$B$7:$B$2010,'Ratio mapping'!Y$5,'Population ratios'!$C$7:$C$2010,'Ratio mapping'!$A203)/SUMIFS('Population ratios'!$F$7:$F$2010,'Population ratios'!$C$7:$C$2010,'Ratio mapping'!$A203)</f>
        <v>0</v>
      </c>
      <c r="Z203" s="69">
        <f>SUMIFS('Population ratios'!$F$7:$F$2010,'Population ratios'!$B$7:$B$2010,'Ratio mapping'!Z$5,'Population ratios'!$C$7:$C$2010,'Ratio mapping'!$A203)/SUMIFS('Population ratios'!$F$7:$F$2010,'Population ratios'!$C$7:$C$2010,'Ratio mapping'!$A203)</f>
        <v>0</v>
      </c>
      <c r="AA203" s="69">
        <f>SUMIFS('Population ratios'!$F$7:$F$2010,'Population ratios'!$B$7:$B$2010,'Ratio mapping'!AA$5,'Population ratios'!$C$7:$C$2010,'Ratio mapping'!$A203)/SUMIFS('Population ratios'!$F$7:$F$2010,'Population ratios'!$C$7:$C$2010,'Ratio mapping'!$A203)</f>
        <v>0</v>
      </c>
      <c r="AB203" s="69">
        <f>SUMIFS('Population ratios'!$F$7:$F$2010,'Population ratios'!$B$7:$B$2010,'Ratio mapping'!AB$5,'Population ratios'!$C$7:$C$2010,'Ratio mapping'!$A203)/SUMIFS('Population ratios'!$F$7:$F$2010,'Population ratios'!$C$7:$C$2010,'Ratio mapping'!$A203)</f>
        <v>0</v>
      </c>
      <c r="AC203" s="69">
        <f>SUMIFS('Population ratios'!$F$7:$F$2010,'Population ratios'!$B$7:$B$2010,'Ratio mapping'!AC$5,'Population ratios'!$C$7:$C$2010,'Ratio mapping'!$A203)/SUMIFS('Population ratios'!$F$7:$F$2010,'Population ratios'!$C$7:$C$2010,'Ratio mapping'!$A203)</f>
        <v>0</v>
      </c>
      <c r="AD203" s="69">
        <f>SUMIFS('Population ratios'!$F$7:$F$2010,'Population ratios'!$B$7:$B$2010,'Ratio mapping'!AD$5,'Population ratios'!$C$7:$C$2010,'Ratio mapping'!$A203)/SUMIFS('Population ratios'!$F$7:$F$2010,'Population ratios'!$C$7:$C$2010,'Ratio mapping'!$A203)</f>
        <v>0</v>
      </c>
      <c r="AE203" s="69">
        <f>SUMIFS('Population ratios'!$F$7:$F$2010,'Population ratios'!$B$7:$B$2010,'Ratio mapping'!AE$5,'Population ratios'!$C$7:$C$2010,'Ratio mapping'!$A203)/SUMIFS('Population ratios'!$F$7:$F$2010,'Population ratios'!$C$7:$C$2010,'Ratio mapping'!$A203)</f>
        <v>0</v>
      </c>
    </row>
    <row r="204" spans="1:31" x14ac:dyDescent="0.25">
      <c r="A204" s="69" t="s">
        <v>2064</v>
      </c>
      <c r="B204" s="69">
        <f>SUMIFS('Population ratios'!$F$7:$F$2010,'Population ratios'!$B$7:$B$2010,'Ratio mapping'!B$5,'Population ratios'!$C$7:$C$2010,'Ratio mapping'!$A204)/SUMIFS('Population ratios'!$F$7:$F$2010,'Population ratios'!$C$7:$C$2010,'Ratio mapping'!$A204)</f>
        <v>0</v>
      </c>
      <c r="C204" s="69">
        <f>SUMIFS('Population ratios'!$F$7:$F$2010,'Population ratios'!$B$7:$B$2010,'Ratio mapping'!C$5,'Population ratios'!$C$7:$C$2010,'Ratio mapping'!$A204)/SUMIFS('Population ratios'!$F$7:$F$2010,'Population ratios'!$C$7:$C$2010,'Ratio mapping'!$A204)</f>
        <v>0</v>
      </c>
      <c r="D204" s="69">
        <f>SUMIFS('Population ratios'!$F$7:$F$2010,'Population ratios'!$B$7:$B$2010,'Ratio mapping'!D$5,'Population ratios'!$C$7:$C$2010,'Ratio mapping'!$A204)/SUMIFS('Population ratios'!$F$7:$F$2010,'Population ratios'!$C$7:$C$2010,'Ratio mapping'!$A204)</f>
        <v>0</v>
      </c>
      <c r="E204" s="69">
        <f>SUMIFS('Population ratios'!$F$7:$F$2010,'Population ratios'!$B$7:$B$2010,'Ratio mapping'!E$5,'Population ratios'!$C$7:$C$2010,'Ratio mapping'!$A204)/SUMIFS('Population ratios'!$F$7:$F$2010,'Population ratios'!$C$7:$C$2010,'Ratio mapping'!$A204)</f>
        <v>0</v>
      </c>
      <c r="F204" s="69">
        <f>SUMIFS('Population ratios'!$F$7:$F$2010,'Population ratios'!$B$7:$B$2010,'Ratio mapping'!F$5,'Population ratios'!$C$7:$C$2010,'Ratio mapping'!$A204)/SUMIFS('Population ratios'!$F$7:$F$2010,'Population ratios'!$C$7:$C$2010,'Ratio mapping'!$A204)</f>
        <v>0</v>
      </c>
      <c r="G204" s="69">
        <f>SUMIFS('Population ratios'!$F$7:$F$2010,'Population ratios'!$B$7:$B$2010,'Ratio mapping'!G$5,'Population ratios'!$C$7:$C$2010,'Ratio mapping'!$A204)/SUMIFS('Population ratios'!$F$7:$F$2010,'Population ratios'!$C$7:$C$2010,'Ratio mapping'!$A204)</f>
        <v>0</v>
      </c>
      <c r="H204" s="69">
        <f>SUMIFS('Population ratios'!$F$7:$F$2010,'Population ratios'!$B$7:$B$2010,'Ratio mapping'!H$5,'Population ratios'!$C$7:$C$2010,'Ratio mapping'!$A204)/SUMIFS('Population ratios'!$F$7:$F$2010,'Population ratios'!$C$7:$C$2010,'Ratio mapping'!$A204)</f>
        <v>0</v>
      </c>
      <c r="I204" s="69">
        <f>SUMIFS('Population ratios'!$F$7:$F$2010,'Population ratios'!$B$7:$B$2010,'Ratio mapping'!I$5,'Population ratios'!$C$7:$C$2010,'Ratio mapping'!$A204)/SUMIFS('Population ratios'!$F$7:$F$2010,'Population ratios'!$C$7:$C$2010,'Ratio mapping'!$A204)</f>
        <v>0</v>
      </c>
      <c r="J204" s="69">
        <f>SUMIFS('Population ratios'!$F$7:$F$2010,'Population ratios'!$B$7:$B$2010,'Ratio mapping'!J$5,'Population ratios'!$C$7:$C$2010,'Ratio mapping'!$A204)/SUMIFS('Population ratios'!$F$7:$F$2010,'Population ratios'!$C$7:$C$2010,'Ratio mapping'!$A204)</f>
        <v>0</v>
      </c>
      <c r="K204" s="69">
        <f>SUMIFS('Population ratios'!$F$7:$F$2010,'Population ratios'!$B$7:$B$2010,'Ratio mapping'!K$5,'Population ratios'!$C$7:$C$2010,'Ratio mapping'!$A204)/SUMIFS('Population ratios'!$F$7:$F$2010,'Population ratios'!$C$7:$C$2010,'Ratio mapping'!$A204)</f>
        <v>0</v>
      </c>
      <c r="L204" s="69">
        <f>SUMIFS('Population ratios'!$F$7:$F$2010,'Population ratios'!$B$7:$B$2010,'Ratio mapping'!L$5,'Population ratios'!$C$7:$C$2010,'Ratio mapping'!$A204)/SUMIFS('Population ratios'!$F$7:$F$2010,'Population ratios'!$C$7:$C$2010,'Ratio mapping'!$A204)</f>
        <v>0</v>
      </c>
      <c r="M204" s="69">
        <f>SUMIFS('Population ratios'!$F$7:$F$2010,'Population ratios'!$B$7:$B$2010,'Ratio mapping'!M$5,'Population ratios'!$C$7:$C$2010,'Ratio mapping'!$A204)/SUMIFS('Population ratios'!$F$7:$F$2010,'Population ratios'!$C$7:$C$2010,'Ratio mapping'!$A204)</f>
        <v>0</v>
      </c>
      <c r="N204" s="69">
        <f>SUMIFS('Population ratios'!$F$7:$F$2010,'Population ratios'!$B$7:$B$2010,'Ratio mapping'!N$5,'Population ratios'!$C$7:$C$2010,'Ratio mapping'!$A204)/SUMIFS('Population ratios'!$F$7:$F$2010,'Population ratios'!$C$7:$C$2010,'Ratio mapping'!$A204)</f>
        <v>0</v>
      </c>
      <c r="O204" s="69">
        <f>SUMIFS('Population ratios'!$F$7:$F$2010,'Population ratios'!$B$7:$B$2010,'Ratio mapping'!O$5,'Population ratios'!$C$7:$C$2010,'Ratio mapping'!$A204)/SUMIFS('Population ratios'!$F$7:$F$2010,'Population ratios'!$C$7:$C$2010,'Ratio mapping'!$A204)</f>
        <v>0</v>
      </c>
      <c r="P204" s="69">
        <f>SUMIFS('Population ratios'!$F$7:$F$2010,'Population ratios'!$B$7:$B$2010,'Ratio mapping'!P$5,'Population ratios'!$C$7:$C$2010,'Ratio mapping'!$A204)/SUMIFS('Population ratios'!$F$7:$F$2010,'Population ratios'!$C$7:$C$2010,'Ratio mapping'!$A204)</f>
        <v>0</v>
      </c>
      <c r="Q204" s="69">
        <f>SUMIFS('Population ratios'!$F$7:$F$2010,'Population ratios'!$B$7:$B$2010,'Ratio mapping'!Q$5,'Population ratios'!$C$7:$C$2010,'Ratio mapping'!$A204)/SUMIFS('Population ratios'!$F$7:$F$2010,'Population ratios'!$C$7:$C$2010,'Ratio mapping'!$A204)</f>
        <v>0</v>
      </c>
      <c r="R204" s="69">
        <f>SUMIFS('Population ratios'!$F$7:$F$2010,'Population ratios'!$B$7:$B$2010,'Ratio mapping'!R$5,'Population ratios'!$C$7:$C$2010,'Ratio mapping'!$A204)/SUMIFS('Population ratios'!$F$7:$F$2010,'Population ratios'!$C$7:$C$2010,'Ratio mapping'!$A204)</f>
        <v>0</v>
      </c>
      <c r="S204" s="69">
        <f>SUMIFS('Population ratios'!$F$7:$F$2010,'Population ratios'!$B$7:$B$2010,'Ratio mapping'!S$5,'Population ratios'!$C$7:$C$2010,'Ratio mapping'!$A204)/SUMIFS('Population ratios'!$F$7:$F$2010,'Population ratios'!$C$7:$C$2010,'Ratio mapping'!$A204)</f>
        <v>0</v>
      </c>
      <c r="T204" s="69">
        <f>SUMIFS('Population ratios'!$F$7:$F$2010,'Population ratios'!$B$7:$B$2010,'Ratio mapping'!T$5,'Population ratios'!$C$7:$C$2010,'Ratio mapping'!$A204)/SUMIFS('Population ratios'!$F$7:$F$2010,'Population ratios'!$C$7:$C$2010,'Ratio mapping'!$A204)</f>
        <v>0</v>
      </c>
      <c r="U204" s="69">
        <f>SUMIFS('Population ratios'!$F$7:$F$2010,'Population ratios'!$B$7:$B$2010,'Ratio mapping'!U$5,'Population ratios'!$C$7:$C$2010,'Ratio mapping'!$A204)/SUMIFS('Population ratios'!$F$7:$F$2010,'Population ratios'!$C$7:$C$2010,'Ratio mapping'!$A204)</f>
        <v>0</v>
      </c>
      <c r="V204" s="69">
        <f>SUMIFS('Population ratios'!$F$7:$F$2010,'Population ratios'!$B$7:$B$2010,'Ratio mapping'!V$5,'Population ratios'!$C$7:$C$2010,'Ratio mapping'!$A204)/SUMIFS('Population ratios'!$F$7:$F$2010,'Population ratios'!$C$7:$C$2010,'Ratio mapping'!$A204)</f>
        <v>1</v>
      </c>
      <c r="W204" s="69">
        <f>SUMIFS('Population ratios'!$F$7:$F$2010,'Population ratios'!$B$7:$B$2010,'Ratio mapping'!W$5,'Population ratios'!$C$7:$C$2010,'Ratio mapping'!$A204)/SUMIFS('Population ratios'!$F$7:$F$2010,'Population ratios'!$C$7:$C$2010,'Ratio mapping'!$A204)</f>
        <v>0</v>
      </c>
      <c r="X204" s="69">
        <f>SUMIFS('Population ratios'!$F$7:$F$2010,'Population ratios'!$B$7:$B$2010,'Ratio mapping'!X$5,'Population ratios'!$C$7:$C$2010,'Ratio mapping'!$A204)/SUMIFS('Population ratios'!$F$7:$F$2010,'Population ratios'!$C$7:$C$2010,'Ratio mapping'!$A204)</f>
        <v>0</v>
      </c>
      <c r="Y204" s="69">
        <f>SUMIFS('Population ratios'!$F$7:$F$2010,'Population ratios'!$B$7:$B$2010,'Ratio mapping'!Y$5,'Population ratios'!$C$7:$C$2010,'Ratio mapping'!$A204)/SUMIFS('Population ratios'!$F$7:$F$2010,'Population ratios'!$C$7:$C$2010,'Ratio mapping'!$A204)</f>
        <v>0</v>
      </c>
      <c r="Z204" s="69">
        <f>SUMIFS('Population ratios'!$F$7:$F$2010,'Population ratios'!$B$7:$B$2010,'Ratio mapping'!Z$5,'Population ratios'!$C$7:$C$2010,'Ratio mapping'!$A204)/SUMIFS('Population ratios'!$F$7:$F$2010,'Population ratios'!$C$7:$C$2010,'Ratio mapping'!$A204)</f>
        <v>0</v>
      </c>
      <c r="AA204" s="69">
        <f>SUMIFS('Population ratios'!$F$7:$F$2010,'Population ratios'!$B$7:$B$2010,'Ratio mapping'!AA$5,'Population ratios'!$C$7:$C$2010,'Ratio mapping'!$A204)/SUMIFS('Population ratios'!$F$7:$F$2010,'Population ratios'!$C$7:$C$2010,'Ratio mapping'!$A204)</f>
        <v>0</v>
      </c>
      <c r="AB204" s="69">
        <f>SUMIFS('Population ratios'!$F$7:$F$2010,'Population ratios'!$B$7:$B$2010,'Ratio mapping'!AB$5,'Population ratios'!$C$7:$C$2010,'Ratio mapping'!$A204)/SUMIFS('Population ratios'!$F$7:$F$2010,'Population ratios'!$C$7:$C$2010,'Ratio mapping'!$A204)</f>
        <v>0</v>
      </c>
      <c r="AC204" s="69">
        <f>SUMIFS('Population ratios'!$F$7:$F$2010,'Population ratios'!$B$7:$B$2010,'Ratio mapping'!AC$5,'Population ratios'!$C$7:$C$2010,'Ratio mapping'!$A204)/SUMIFS('Population ratios'!$F$7:$F$2010,'Population ratios'!$C$7:$C$2010,'Ratio mapping'!$A204)</f>
        <v>0</v>
      </c>
      <c r="AD204" s="69">
        <f>SUMIFS('Population ratios'!$F$7:$F$2010,'Population ratios'!$B$7:$B$2010,'Ratio mapping'!AD$5,'Population ratios'!$C$7:$C$2010,'Ratio mapping'!$A204)/SUMIFS('Population ratios'!$F$7:$F$2010,'Population ratios'!$C$7:$C$2010,'Ratio mapping'!$A204)</f>
        <v>0</v>
      </c>
      <c r="AE204" s="69">
        <f>SUMIFS('Population ratios'!$F$7:$F$2010,'Population ratios'!$B$7:$B$2010,'Ratio mapping'!AE$5,'Population ratios'!$C$7:$C$2010,'Ratio mapping'!$A204)/SUMIFS('Population ratios'!$F$7:$F$2010,'Population ratios'!$C$7:$C$2010,'Ratio mapping'!$A204)</f>
        <v>0</v>
      </c>
    </row>
    <row r="205" spans="1:31" x14ac:dyDescent="0.25">
      <c r="A205" s="69" t="s">
        <v>2091</v>
      </c>
      <c r="B205" s="69">
        <f>SUMIFS('Population ratios'!$F$7:$F$2010,'Population ratios'!$B$7:$B$2010,'Ratio mapping'!B$5,'Population ratios'!$C$7:$C$2010,'Ratio mapping'!$A205)/SUMIFS('Population ratios'!$F$7:$F$2010,'Population ratios'!$C$7:$C$2010,'Ratio mapping'!$A205)</f>
        <v>0</v>
      </c>
      <c r="C205" s="69">
        <f>SUMIFS('Population ratios'!$F$7:$F$2010,'Population ratios'!$B$7:$B$2010,'Ratio mapping'!C$5,'Population ratios'!$C$7:$C$2010,'Ratio mapping'!$A205)/SUMIFS('Population ratios'!$F$7:$F$2010,'Population ratios'!$C$7:$C$2010,'Ratio mapping'!$A205)</f>
        <v>0</v>
      </c>
      <c r="D205" s="69">
        <f>SUMIFS('Population ratios'!$F$7:$F$2010,'Population ratios'!$B$7:$B$2010,'Ratio mapping'!D$5,'Population ratios'!$C$7:$C$2010,'Ratio mapping'!$A205)/SUMIFS('Population ratios'!$F$7:$F$2010,'Population ratios'!$C$7:$C$2010,'Ratio mapping'!$A205)</f>
        <v>0</v>
      </c>
      <c r="E205" s="69">
        <f>SUMIFS('Population ratios'!$F$7:$F$2010,'Population ratios'!$B$7:$B$2010,'Ratio mapping'!E$5,'Population ratios'!$C$7:$C$2010,'Ratio mapping'!$A205)/SUMIFS('Population ratios'!$F$7:$F$2010,'Population ratios'!$C$7:$C$2010,'Ratio mapping'!$A205)</f>
        <v>0</v>
      </c>
      <c r="F205" s="69">
        <f>SUMIFS('Population ratios'!$F$7:$F$2010,'Population ratios'!$B$7:$B$2010,'Ratio mapping'!F$5,'Population ratios'!$C$7:$C$2010,'Ratio mapping'!$A205)/SUMIFS('Population ratios'!$F$7:$F$2010,'Population ratios'!$C$7:$C$2010,'Ratio mapping'!$A205)</f>
        <v>0</v>
      </c>
      <c r="G205" s="69">
        <f>SUMIFS('Population ratios'!$F$7:$F$2010,'Population ratios'!$B$7:$B$2010,'Ratio mapping'!G$5,'Population ratios'!$C$7:$C$2010,'Ratio mapping'!$A205)/SUMIFS('Population ratios'!$F$7:$F$2010,'Population ratios'!$C$7:$C$2010,'Ratio mapping'!$A205)</f>
        <v>0</v>
      </c>
      <c r="H205" s="69">
        <f>SUMIFS('Population ratios'!$F$7:$F$2010,'Population ratios'!$B$7:$B$2010,'Ratio mapping'!H$5,'Population ratios'!$C$7:$C$2010,'Ratio mapping'!$A205)/SUMIFS('Population ratios'!$F$7:$F$2010,'Population ratios'!$C$7:$C$2010,'Ratio mapping'!$A205)</f>
        <v>0</v>
      </c>
      <c r="I205" s="69">
        <f>SUMIFS('Population ratios'!$F$7:$F$2010,'Population ratios'!$B$7:$B$2010,'Ratio mapping'!I$5,'Population ratios'!$C$7:$C$2010,'Ratio mapping'!$A205)/SUMIFS('Population ratios'!$F$7:$F$2010,'Population ratios'!$C$7:$C$2010,'Ratio mapping'!$A205)</f>
        <v>0</v>
      </c>
      <c r="J205" s="69">
        <f>SUMIFS('Population ratios'!$F$7:$F$2010,'Population ratios'!$B$7:$B$2010,'Ratio mapping'!J$5,'Population ratios'!$C$7:$C$2010,'Ratio mapping'!$A205)/SUMIFS('Population ratios'!$F$7:$F$2010,'Population ratios'!$C$7:$C$2010,'Ratio mapping'!$A205)</f>
        <v>0</v>
      </c>
      <c r="K205" s="69">
        <f>SUMIFS('Population ratios'!$F$7:$F$2010,'Population ratios'!$B$7:$B$2010,'Ratio mapping'!K$5,'Population ratios'!$C$7:$C$2010,'Ratio mapping'!$A205)/SUMIFS('Population ratios'!$F$7:$F$2010,'Population ratios'!$C$7:$C$2010,'Ratio mapping'!$A205)</f>
        <v>0</v>
      </c>
      <c r="L205" s="69">
        <f>SUMIFS('Population ratios'!$F$7:$F$2010,'Population ratios'!$B$7:$B$2010,'Ratio mapping'!L$5,'Population ratios'!$C$7:$C$2010,'Ratio mapping'!$A205)/SUMIFS('Population ratios'!$F$7:$F$2010,'Population ratios'!$C$7:$C$2010,'Ratio mapping'!$A205)</f>
        <v>0</v>
      </c>
      <c r="M205" s="69">
        <f>SUMIFS('Population ratios'!$F$7:$F$2010,'Population ratios'!$B$7:$B$2010,'Ratio mapping'!M$5,'Population ratios'!$C$7:$C$2010,'Ratio mapping'!$A205)/SUMIFS('Population ratios'!$F$7:$F$2010,'Population ratios'!$C$7:$C$2010,'Ratio mapping'!$A205)</f>
        <v>0</v>
      </c>
      <c r="N205" s="69">
        <f>SUMIFS('Population ratios'!$F$7:$F$2010,'Population ratios'!$B$7:$B$2010,'Ratio mapping'!N$5,'Population ratios'!$C$7:$C$2010,'Ratio mapping'!$A205)/SUMIFS('Population ratios'!$F$7:$F$2010,'Population ratios'!$C$7:$C$2010,'Ratio mapping'!$A205)</f>
        <v>0</v>
      </c>
      <c r="O205" s="69">
        <f>SUMIFS('Population ratios'!$F$7:$F$2010,'Population ratios'!$B$7:$B$2010,'Ratio mapping'!O$5,'Population ratios'!$C$7:$C$2010,'Ratio mapping'!$A205)/SUMIFS('Population ratios'!$F$7:$F$2010,'Population ratios'!$C$7:$C$2010,'Ratio mapping'!$A205)</f>
        <v>0</v>
      </c>
      <c r="P205" s="69">
        <f>SUMIFS('Population ratios'!$F$7:$F$2010,'Population ratios'!$B$7:$B$2010,'Ratio mapping'!P$5,'Population ratios'!$C$7:$C$2010,'Ratio mapping'!$A205)/SUMIFS('Population ratios'!$F$7:$F$2010,'Population ratios'!$C$7:$C$2010,'Ratio mapping'!$A205)</f>
        <v>0</v>
      </c>
      <c r="Q205" s="69">
        <f>SUMIFS('Population ratios'!$F$7:$F$2010,'Population ratios'!$B$7:$B$2010,'Ratio mapping'!Q$5,'Population ratios'!$C$7:$C$2010,'Ratio mapping'!$A205)/SUMIFS('Population ratios'!$F$7:$F$2010,'Population ratios'!$C$7:$C$2010,'Ratio mapping'!$A205)</f>
        <v>0</v>
      </c>
      <c r="R205" s="69">
        <f>SUMIFS('Population ratios'!$F$7:$F$2010,'Population ratios'!$B$7:$B$2010,'Ratio mapping'!R$5,'Population ratios'!$C$7:$C$2010,'Ratio mapping'!$A205)/SUMIFS('Population ratios'!$F$7:$F$2010,'Population ratios'!$C$7:$C$2010,'Ratio mapping'!$A205)</f>
        <v>0</v>
      </c>
      <c r="S205" s="69">
        <f>SUMIFS('Population ratios'!$F$7:$F$2010,'Population ratios'!$B$7:$B$2010,'Ratio mapping'!S$5,'Population ratios'!$C$7:$C$2010,'Ratio mapping'!$A205)/SUMIFS('Population ratios'!$F$7:$F$2010,'Population ratios'!$C$7:$C$2010,'Ratio mapping'!$A205)</f>
        <v>0</v>
      </c>
      <c r="T205" s="69">
        <f>SUMIFS('Population ratios'!$F$7:$F$2010,'Population ratios'!$B$7:$B$2010,'Ratio mapping'!T$5,'Population ratios'!$C$7:$C$2010,'Ratio mapping'!$A205)/SUMIFS('Population ratios'!$F$7:$F$2010,'Population ratios'!$C$7:$C$2010,'Ratio mapping'!$A205)</f>
        <v>0</v>
      </c>
      <c r="U205" s="69">
        <f>SUMIFS('Population ratios'!$F$7:$F$2010,'Population ratios'!$B$7:$B$2010,'Ratio mapping'!U$5,'Population ratios'!$C$7:$C$2010,'Ratio mapping'!$A205)/SUMIFS('Population ratios'!$F$7:$F$2010,'Population ratios'!$C$7:$C$2010,'Ratio mapping'!$A205)</f>
        <v>0</v>
      </c>
      <c r="V205" s="69">
        <f>SUMIFS('Population ratios'!$F$7:$F$2010,'Population ratios'!$B$7:$B$2010,'Ratio mapping'!V$5,'Population ratios'!$C$7:$C$2010,'Ratio mapping'!$A205)/SUMIFS('Population ratios'!$F$7:$F$2010,'Population ratios'!$C$7:$C$2010,'Ratio mapping'!$A205)</f>
        <v>0</v>
      </c>
      <c r="W205" s="69">
        <f>SUMIFS('Population ratios'!$F$7:$F$2010,'Population ratios'!$B$7:$B$2010,'Ratio mapping'!W$5,'Population ratios'!$C$7:$C$2010,'Ratio mapping'!$A205)/SUMIFS('Population ratios'!$F$7:$F$2010,'Population ratios'!$C$7:$C$2010,'Ratio mapping'!$A205)</f>
        <v>0</v>
      </c>
      <c r="X205" s="69">
        <f>SUMIFS('Population ratios'!$F$7:$F$2010,'Population ratios'!$B$7:$B$2010,'Ratio mapping'!X$5,'Population ratios'!$C$7:$C$2010,'Ratio mapping'!$A205)/SUMIFS('Population ratios'!$F$7:$F$2010,'Population ratios'!$C$7:$C$2010,'Ratio mapping'!$A205)</f>
        <v>0</v>
      </c>
      <c r="Y205" s="69">
        <f>SUMIFS('Population ratios'!$F$7:$F$2010,'Population ratios'!$B$7:$B$2010,'Ratio mapping'!Y$5,'Population ratios'!$C$7:$C$2010,'Ratio mapping'!$A205)/SUMIFS('Population ratios'!$F$7:$F$2010,'Population ratios'!$C$7:$C$2010,'Ratio mapping'!$A205)</f>
        <v>0</v>
      </c>
      <c r="Z205" s="69">
        <f>SUMIFS('Population ratios'!$F$7:$F$2010,'Population ratios'!$B$7:$B$2010,'Ratio mapping'!Z$5,'Population ratios'!$C$7:$C$2010,'Ratio mapping'!$A205)/SUMIFS('Population ratios'!$F$7:$F$2010,'Population ratios'!$C$7:$C$2010,'Ratio mapping'!$A205)</f>
        <v>0</v>
      </c>
      <c r="AA205" s="69">
        <f>SUMIFS('Population ratios'!$F$7:$F$2010,'Population ratios'!$B$7:$B$2010,'Ratio mapping'!AA$5,'Population ratios'!$C$7:$C$2010,'Ratio mapping'!$A205)/SUMIFS('Population ratios'!$F$7:$F$2010,'Population ratios'!$C$7:$C$2010,'Ratio mapping'!$A205)</f>
        <v>0</v>
      </c>
      <c r="AB205" s="69">
        <f>SUMIFS('Population ratios'!$F$7:$F$2010,'Population ratios'!$B$7:$B$2010,'Ratio mapping'!AB$5,'Population ratios'!$C$7:$C$2010,'Ratio mapping'!$A205)/SUMIFS('Population ratios'!$F$7:$F$2010,'Population ratios'!$C$7:$C$2010,'Ratio mapping'!$A205)</f>
        <v>8.6786721631590372E-5</v>
      </c>
      <c r="AC205" s="69">
        <f>SUMIFS('Population ratios'!$F$7:$F$2010,'Population ratios'!$B$7:$B$2010,'Ratio mapping'!AC$5,'Population ratios'!$C$7:$C$2010,'Ratio mapping'!$A205)/SUMIFS('Population ratios'!$F$7:$F$2010,'Population ratios'!$C$7:$C$2010,'Ratio mapping'!$A205)</f>
        <v>0.99991321327836846</v>
      </c>
      <c r="AD205" s="69">
        <f>SUMIFS('Population ratios'!$F$7:$F$2010,'Population ratios'!$B$7:$B$2010,'Ratio mapping'!AD$5,'Population ratios'!$C$7:$C$2010,'Ratio mapping'!$A205)/SUMIFS('Population ratios'!$F$7:$F$2010,'Population ratios'!$C$7:$C$2010,'Ratio mapping'!$A205)</f>
        <v>0</v>
      </c>
      <c r="AE205" s="69">
        <f>SUMIFS('Population ratios'!$F$7:$F$2010,'Population ratios'!$B$7:$B$2010,'Ratio mapping'!AE$5,'Population ratios'!$C$7:$C$2010,'Ratio mapping'!$A205)/SUMIFS('Population ratios'!$F$7:$F$2010,'Population ratios'!$C$7:$C$2010,'Ratio mapping'!$A205)</f>
        <v>0</v>
      </c>
    </row>
    <row r="206" spans="1:31" x14ac:dyDescent="0.25">
      <c r="A206" s="69" t="s">
        <v>2066</v>
      </c>
      <c r="B206" s="69">
        <f>SUMIFS('Population ratios'!$F$7:$F$2010,'Population ratios'!$B$7:$B$2010,'Ratio mapping'!B$5,'Population ratios'!$C$7:$C$2010,'Ratio mapping'!$A206)/SUMIFS('Population ratios'!$F$7:$F$2010,'Population ratios'!$C$7:$C$2010,'Ratio mapping'!$A206)</f>
        <v>0</v>
      </c>
      <c r="C206" s="69">
        <f>SUMIFS('Population ratios'!$F$7:$F$2010,'Population ratios'!$B$7:$B$2010,'Ratio mapping'!C$5,'Population ratios'!$C$7:$C$2010,'Ratio mapping'!$A206)/SUMIFS('Population ratios'!$F$7:$F$2010,'Population ratios'!$C$7:$C$2010,'Ratio mapping'!$A206)</f>
        <v>0</v>
      </c>
      <c r="D206" s="69">
        <f>SUMIFS('Population ratios'!$F$7:$F$2010,'Population ratios'!$B$7:$B$2010,'Ratio mapping'!D$5,'Population ratios'!$C$7:$C$2010,'Ratio mapping'!$A206)/SUMIFS('Population ratios'!$F$7:$F$2010,'Population ratios'!$C$7:$C$2010,'Ratio mapping'!$A206)</f>
        <v>0</v>
      </c>
      <c r="E206" s="69">
        <f>SUMIFS('Population ratios'!$F$7:$F$2010,'Population ratios'!$B$7:$B$2010,'Ratio mapping'!E$5,'Population ratios'!$C$7:$C$2010,'Ratio mapping'!$A206)/SUMIFS('Population ratios'!$F$7:$F$2010,'Population ratios'!$C$7:$C$2010,'Ratio mapping'!$A206)</f>
        <v>0</v>
      </c>
      <c r="F206" s="69">
        <f>SUMIFS('Population ratios'!$F$7:$F$2010,'Population ratios'!$B$7:$B$2010,'Ratio mapping'!F$5,'Population ratios'!$C$7:$C$2010,'Ratio mapping'!$A206)/SUMIFS('Population ratios'!$F$7:$F$2010,'Population ratios'!$C$7:$C$2010,'Ratio mapping'!$A206)</f>
        <v>0</v>
      </c>
      <c r="G206" s="69">
        <f>SUMIFS('Population ratios'!$F$7:$F$2010,'Population ratios'!$B$7:$B$2010,'Ratio mapping'!G$5,'Population ratios'!$C$7:$C$2010,'Ratio mapping'!$A206)/SUMIFS('Population ratios'!$F$7:$F$2010,'Population ratios'!$C$7:$C$2010,'Ratio mapping'!$A206)</f>
        <v>0</v>
      </c>
      <c r="H206" s="69">
        <f>SUMIFS('Population ratios'!$F$7:$F$2010,'Population ratios'!$B$7:$B$2010,'Ratio mapping'!H$5,'Population ratios'!$C$7:$C$2010,'Ratio mapping'!$A206)/SUMIFS('Population ratios'!$F$7:$F$2010,'Population ratios'!$C$7:$C$2010,'Ratio mapping'!$A206)</f>
        <v>0</v>
      </c>
      <c r="I206" s="69">
        <f>SUMIFS('Population ratios'!$F$7:$F$2010,'Population ratios'!$B$7:$B$2010,'Ratio mapping'!I$5,'Population ratios'!$C$7:$C$2010,'Ratio mapping'!$A206)/SUMIFS('Population ratios'!$F$7:$F$2010,'Population ratios'!$C$7:$C$2010,'Ratio mapping'!$A206)</f>
        <v>0</v>
      </c>
      <c r="J206" s="69">
        <f>SUMIFS('Population ratios'!$F$7:$F$2010,'Population ratios'!$B$7:$B$2010,'Ratio mapping'!J$5,'Population ratios'!$C$7:$C$2010,'Ratio mapping'!$A206)/SUMIFS('Population ratios'!$F$7:$F$2010,'Population ratios'!$C$7:$C$2010,'Ratio mapping'!$A206)</f>
        <v>0</v>
      </c>
      <c r="K206" s="69">
        <f>SUMIFS('Population ratios'!$F$7:$F$2010,'Population ratios'!$B$7:$B$2010,'Ratio mapping'!K$5,'Population ratios'!$C$7:$C$2010,'Ratio mapping'!$A206)/SUMIFS('Population ratios'!$F$7:$F$2010,'Population ratios'!$C$7:$C$2010,'Ratio mapping'!$A206)</f>
        <v>0</v>
      </c>
      <c r="L206" s="69">
        <f>SUMIFS('Population ratios'!$F$7:$F$2010,'Population ratios'!$B$7:$B$2010,'Ratio mapping'!L$5,'Population ratios'!$C$7:$C$2010,'Ratio mapping'!$A206)/SUMIFS('Population ratios'!$F$7:$F$2010,'Population ratios'!$C$7:$C$2010,'Ratio mapping'!$A206)</f>
        <v>0</v>
      </c>
      <c r="M206" s="69">
        <f>SUMIFS('Population ratios'!$F$7:$F$2010,'Population ratios'!$B$7:$B$2010,'Ratio mapping'!M$5,'Population ratios'!$C$7:$C$2010,'Ratio mapping'!$A206)/SUMIFS('Population ratios'!$F$7:$F$2010,'Population ratios'!$C$7:$C$2010,'Ratio mapping'!$A206)</f>
        <v>0</v>
      </c>
      <c r="N206" s="69">
        <f>SUMIFS('Population ratios'!$F$7:$F$2010,'Population ratios'!$B$7:$B$2010,'Ratio mapping'!N$5,'Population ratios'!$C$7:$C$2010,'Ratio mapping'!$A206)/SUMIFS('Population ratios'!$F$7:$F$2010,'Population ratios'!$C$7:$C$2010,'Ratio mapping'!$A206)</f>
        <v>0</v>
      </c>
      <c r="O206" s="69">
        <f>SUMIFS('Population ratios'!$F$7:$F$2010,'Population ratios'!$B$7:$B$2010,'Ratio mapping'!O$5,'Population ratios'!$C$7:$C$2010,'Ratio mapping'!$A206)/SUMIFS('Population ratios'!$F$7:$F$2010,'Population ratios'!$C$7:$C$2010,'Ratio mapping'!$A206)</f>
        <v>0</v>
      </c>
      <c r="P206" s="69">
        <f>SUMIFS('Population ratios'!$F$7:$F$2010,'Population ratios'!$B$7:$B$2010,'Ratio mapping'!P$5,'Population ratios'!$C$7:$C$2010,'Ratio mapping'!$A206)/SUMIFS('Population ratios'!$F$7:$F$2010,'Population ratios'!$C$7:$C$2010,'Ratio mapping'!$A206)</f>
        <v>0</v>
      </c>
      <c r="Q206" s="69">
        <f>SUMIFS('Population ratios'!$F$7:$F$2010,'Population ratios'!$B$7:$B$2010,'Ratio mapping'!Q$5,'Population ratios'!$C$7:$C$2010,'Ratio mapping'!$A206)/SUMIFS('Population ratios'!$F$7:$F$2010,'Population ratios'!$C$7:$C$2010,'Ratio mapping'!$A206)</f>
        <v>0</v>
      </c>
      <c r="R206" s="69">
        <f>SUMIFS('Population ratios'!$F$7:$F$2010,'Population ratios'!$B$7:$B$2010,'Ratio mapping'!R$5,'Population ratios'!$C$7:$C$2010,'Ratio mapping'!$A206)/SUMIFS('Population ratios'!$F$7:$F$2010,'Population ratios'!$C$7:$C$2010,'Ratio mapping'!$A206)</f>
        <v>0</v>
      </c>
      <c r="S206" s="69">
        <f>SUMIFS('Population ratios'!$F$7:$F$2010,'Population ratios'!$B$7:$B$2010,'Ratio mapping'!S$5,'Population ratios'!$C$7:$C$2010,'Ratio mapping'!$A206)/SUMIFS('Population ratios'!$F$7:$F$2010,'Population ratios'!$C$7:$C$2010,'Ratio mapping'!$A206)</f>
        <v>0</v>
      </c>
      <c r="T206" s="69">
        <f>SUMIFS('Population ratios'!$F$7:$F$2010,'Population ratios'!$B$7:$B$2010,'Ratio mapping'!T$5,'Population ratios'!$C$7:$C$2010,'Ratio mapping'!$A206)/SUMIFS('Population ratios'!$F$7:$F$2010,'Population ratios'!$C$7:$C$2010,'Ratio mapping'!$A206)</f>
        <v>1</v>
      </c>
      <c r="U206" s="69">
        <f>SUMIFS('Population ratios'!$F$7:$F$2010,'Population ratios'!$B$7:$B$2010,'Ratio mapping'!U$5,'Population ratios'!$C$7:$C$2010,'Ratio mapping'!$A206)/SUMIFS('Population ratios'!$F$7:$F$2010,'Population ratios'!$C$7:$C$2010,'Ratio mapping'!$A206)</f>
        <v>0</v>
      </c>
      <c r="V206" s="69">
        <f>SUMIFS('Population ratios'!$F$7:$F$2010,'Population ratios'!$B$7:$B$2010,'Ratio mapping'!V$5,'Population ratios'!$C$7:$C$2010,'Ratio mapping'!$A206)/SUMIFS('Population ratios'!$F$7:$F$2010,'Population ratios'!$C$7:$C$2010,'Ratio mapping'!$A206)</f>
        <v>0</v>
      </c>
      <c r="W206" s="69">
        <f>SUMIFS('Population ratios'!$F$7:$F$2010,'Population ratios'!$B$7:$B$2010,'Ratio mapping'!W$5,'Population ratios'!$C$7:$C$2010,'Ratio mapping'!$A206)/SUMIFS('Population ratios'!$F$7:$F$2010,'Population ratios'!$C$7:$C$2010,'Ratio mapping'!$A206)</f>
        <v>0</v>
      </c>
      <c r="X206" s="69">
        <f>SUMIFS('Population ratios'!$F$7:$F$2010,'Population ratios'!$B$7:$B$2010,'Ratio mapping'!X$5,'Population ratios'!$C$7:$C$2010,'Ratio mapping'!$A206)/SUMIFS('Population ratios'!$F$7:$F$2010,'Population ratios'!$C$7:$C$2010,'Ratio mapping'!$A206)</f>
        <v>0</v>
      </c>
      <c r="Y206" s="69">
        <f>SUMIFS('Population ratios'!$F$7:$F$2010,'Population ratios'!$B$7:$B$2010,'Ratio mapping'!Y$5,'Population ratios'!$C$7:$C$2010,'Ratio mapping'!$A206)/SUMIFS('Population ratios'!$F$7:$F$2010,'Population ratios'!$C$7:$C$2010,'Ratio mapping'!$A206)</f>
        <v>0</v>
      </c>
      <c r="Z206" s="69">
        <f>SUMIFS('Population ratios'!$F$7:$F$2010,'Population ratios'!$B$7:$B$2010,'Ratio mapping'!Z$5,'Population ratios'!$C$7:$C$2010,'Ratio mapping'!$A206)/SUMIFS('Population ratios'!$F$7:$F$2010,'Population ratios'!$C$7:$C$2010,'Ratio mapping'!$A206)</f>
        <v>0</v>
      </c>
      <c r="AA206" s="69">
        <f>SUMIFS('Population ratios'!$F$7:$F$2010,'Population ratios'!$B$7:$B$2010,'Ratio mapping'!AA$5,'Population ratios'!$C$7:$C$2010,'Ratio mapping'!$A206)/SUMIFS('Population ratios'!$F$7:$F$2010,'Population ratios'!$C$7:$C$2010,'Ratio mapping'!$A206)</f>
        <v>0</v>
      </c>
      <c r="AB206" s="69">
        <f>SUMIFS('Population ratios'!$F$7:$F$2010,'Population ratios'!$B$7:$B$2010,'Ratio mapping'!AB$5,'Population ratios'!$C$7:$C$2010,'Ratio mapping'!$A206)/SUMIFS('Population ratios'!$F$7:$F$2010,'Population ratios'!$C$7:$C$2010,'Ratio mapping'!$A206)</f>
        <v>0</v>
      </c>
      <c r="AC206" s="69">
        <f>SUMIFS('Population ratios'!$F$7:$F$2010,'Population ratios'!$B$7:$B$2010,'Ratio mapping'!AC$5,'Population ratios'!$C$7:$C$2010,'Ratio mapping'!$A206)/SUMIFS('Population ratios'!$F$7:$F$2010,'Population ratios'!$C$7:$C$2010,'Ratio mapping'!$A206)</f>
        <v>0</v>
      </c>
      <c r="AD206" s="69">
        <f>SUMIFS('Population ratios'!$F$7:$F$2010,'Population ratios'!$B$7:$B$2010,'Ratio mapping'!AD$5,'Population ratios'!$C$7:$C$2010,'Ratio mapping'!$A206)/SUMIFS('Population ratios'!$F$7:$F$2010,'Population ratios'!$C$7:$C$2010,'Ratio mapping'!$A206)</f>
        <v>0</v>
      </c>
      <c r="AE206" s="69">
        <f>SUMIFS('Population ratios'!$F$7:$F$2010,'Population ratios'!$B$7:$B$2010,'Ratio mapping'!AE$5,'Population ratios'!$C$7:$C$2010,'Ratio mapping'!$A206)/SUMIFS('Population ratios'!$F$7:$F$2010,'Population ratios'!$C$7:$C$2010,'Ratio mapping'!$A206)</f>
        <v>0</v>
      </c>
    </row>
    <row r="207" spans="1:31" x14ac:dyDescent="0.25">
      <c r="A207" s="69" t="s">
        <v>2101</v>
      </c>
      <c r="B207" s="69">
        <f>SUMIFS('Population ratios'!$F$7:$F$2010,'Population ratios'!$B$7:$B$2010,'Ratio mapping'!B$5,'Population ratios'!$C$7:$C$2010,'Ratio mapping'!$A207)/SUMIFS('Population ratios'!$F$7:$F$2010,'Population ratios'!$C$7:$C$2010,'Ratio mapping'!$A207)</f>
        <v>0</v>
      </c>
      <c r="C207" s="69">
        <f>SUMIFS('Population ratios'!$F$7:$F$2010,'Population ratios'!$B$7:$B$2010,'Ratio mapping'!C$5,'Population ratios'!$C$7:$C$2010,'Ratio mapping'!$A207)/SUMIFS('Population ratios'!$F$7:$F$2010,'Population ratios'!$C$7:$C$2010,'Ratio mapping'!$A207)</f>
        <v>0</v>
      </c>
      <c r="D207" s="69">
        <f>SUMIFS('Population ratios'!$F$7:$F$2010,'Population ratios'!$B$7:$B$2010,'Ratio mapping'!D$5,'Population ratios'!$C$7:$C$2010,'Ratio mapping'!$A207)/SUMIFS('Population ratios'!$F$7:$F$2010,'Population ratios'!$C$7:$C$2010,'Ratio mapping'!$A207)</f>
        <v>0</v>
      </c>
      <c r="E207" s="69">
        <f>SUMIFS('Population ratios'!$F$7:$F$2010,'Population ratios'!$B$7:$B$2010,'Ratio mapping'!E$5,'Population ratios'!$C$7:$C$2010,'Ratio mapping'!$A207)/SUMIFS('Population ratios'!$F$7:$F$2010,'Population ratios'!$C$7:$C$2010,'Ratio mapping'!$A207)</f>
        <v>0</v>
      </c>
      <c r="F207" s="69">
        <f>SUMIFS('Population ratios'!$F$7:$F$2010,'Population ratios'!$B$7:$B$2010,'Ratio mapping'!F$5,'Population ratios'!$C$7:$C$2010,'Ratio mapping'!$A207)/SUMIFS('Population ratios'!$F$7:$F$2010,'Population ratios'!$C$7:$C$2010,'Ratio mapping'!$A207)</f>
        <v>0</v>
      </c>
      <c r="G207" s="69">
        <f>SUMIFS('Population ratios'!$F$7:$F$2010,'Population ratios'!$B$7:$B$2010,'Ratio mapping'!G$5,'Population ratios'!$C$7:$C$2010,'Ratio mapping'!$A207)/SUMIFS('Population ratios'!$F$7:$F$2010,'Population ratios'!$C$7:$C$2010,'Ratio mapping'!$A207)</f>
        <v>0</v>
      </c>
      <c r="H207" s="69">
        <f>SUMIFS('Population ratios'!$F$7:$F$2010,'Population ratios'!$B$7:$B$2010,'Ratio mapping'!H$5,'Population ratios'!$C$7:$C$2010,'Ratio mapping'!$A207)/SUMIFS('Population ratios'!$F$7:$F$2010,'Population ratios'!$C$7:$C$2010,'Ratio mapping'!$A207)</f>
        <v>0</v>
      </c>
      <c r="I207" s="69">
        <f>SUMIFS('Population ratios'!$F$7:$F$2010,'Population ratios'!$B$7:$B$2010,'Ratio mapping'!I$5,'Population ratios'!$C$7:$C$2010,'Ratio mapping'!$A207)/SUMIFS('Population ratios'!$F$7:$F$2010,'Population ratios'!$C$7:$C$2010,'Ratio mapping'!$A207)</f>
        <v>0</v>
      </c>
      <c r="J207" s="69">
        <f>SUMIFS('Population ratios'!$F$7:$F$2010,'Population ratios'!$B$7:$B$2010,'Ratio mapping'!J$5,'Population ratios'!$C$7:$C$2010,'Ratio mapping'!$A207)/SUMIFS('Population ratios'!$F$7:$F$2010,'Population ratios'!$C$7:$C$2010,'Ratio mapping'!$A207)</f>
        <v>0</v>
      </c>
      <c r="K207" s="69">
        <f>SUMIFS('Population ratios'!$F$7:$F$2010,'Population ratios'!$B$7:$B$2010,'Ratio mapping'!K$5,'Population ratios'!$C$7:$C$2010,'Ratio mapping'!$A207)/SUMIFS('Population ratios'!$F$7:$F$2010,'Population ratios'!$C$7:$C$2010,'Ratio mapping'!$A207)</f>
        <v>0</v>
      </c>
      <c r="L207" s="69">
        <f>SUMIFS('Population ratios'!$F$7:$F$2010,'Population ratios'!$B$7:$B$2010,'Ratio mapping'!L$5,'Population ratios'!$C$7:$C$2010,'Ratio mapping'!$A207)/SUMIFS('Population ratios'!$F$7:$F$2010,'Population ratios'!$C$7:$C$2010,'Ratio mapping'!$A207)</f>
        <v>0</v>
      </c>
      <c r="M207" s="69">
        <f>SUMIFS('Population ratios'!$F$7:$F$2010,'Population ratios'!$B$7:$B$2010,'Ratio mapping'!M$5,'Population ratios'!$C$7:$C$2010,'Ratio mapping'!$A207)/SUMIFS('Population ratios'!$F$7:$F$2010,'Population ratios'!$C$7:$C$2010,'Ratio mapping'!$A207)</f>
        <v>0</v>
      </c>
      <c r="N207" s="69">
        <f>SUMIFS('Population ratios'!$F$7:$F$2010,'Population ratios'!$B$7:$B$2010,'Ratio mapping'!N$5,'Population ratios'!$C$7:$C$2010,'Ratio mapping'!$A207)/SUMIFS('Population ratios'!$F$7:$F$2010,'Population ratios'!$C$7:$C$2010,'Ratio mapping'!$A207)</f>
        <v>0</v>
      </c>
      <c r="O207" s="69">
        <f>SUMIFS('Population ratios'!$F$7:$F$2010,'Population ratios'!$B$7:$B$2010,'Ratio mapping'!O$5,'Population ratios'!$C$7:$C$2010,'Ratio mapping'!$A207)/SUMIFS('Population ratios'!$F$7:$F$2010,'Population ratios'!$C$7:$C$2010,'Ratio mapping'!$A207)</f>
        <v>0</v>
      </c>
      <c r="P207" s="69">
        <f>SUMIFS('Population ratios'!$F$7:$F$2010,'Population ratios'!$B$7:$B$2010,'Ratio mapping'!P$5,'Population ratios'!$C$7:$C$2010,'Ratio mapping'!$A207)/SUMIFS('Population ratios'!$F$7:$F$2010,'Population ratios'!$C$7:$C$2010,'Ratio mapping'!$A207)</f>
        <v>0</v>
      </c>
      <c r="Q207" s="69">
        <f>SUMIFS('Population ratios'!$F$7:$F$2010,'Population ratios'!$B$7:$B$2010,'Ratio mapping'!Q$5,'Population ratios'!$C$7:$C$2010,'Ratio mapping'!$A207)/SUMIFS('Population ratios'!$F$7:$F$2010,'Population ratios'!$C$7:$C$2010,'Ratio mapping'!$A207)</f>
        <v>0</v>
      </c>
      <c r="R207" s="69">
        <f>SUMIFS('Population ratios'!$F$7:$F$2010,'Population ratios'!$B$7:$B$2010,'Ratio mapping'!R$5,'Population ratios'!$C$7:$C$2010,'Ratio mapping'!$A207)/SUMIFS('Population ratios'!$F$7:$F$2010,'Population ratios'!$C$7:$C$2010,'Ratio mapping'!$A207)</f>
        <v>0</v>
      </c>
      <c r="S207" s="69">
        <f>SUMIFS('Population ratios'!$F$7:$F$2010,'Population ratios'!$B$7:$B$2010,'Ratio mapping'!S$5,'Population ratios'!$C$7:$C$2010,'Ratio mapping'!$A207)/SUMIFS('Population ratios'!$F$7:$F$2010,'Population ratios'!$C$7:$C$2010,'Ratio mapping'!$A207)</f>
        <v>0</v>
      </c>
      <c r="T207" s="69">
        <f>SUMIFS('Population ratios'!$F$7:$F$2010,'Population ratios'!$B$7:$B$2010,'Ratio mapping'!T$5,'Population ratios'!$C$7:$C$2010,'Ratio mapping'!$A207)/SUMIFS('Population ratios'!$F$7:$F$2010,'Population ratios'!$C$7:$C$2010,'Ratio mapping'!$A207)</f>
        <v>0</v>
      </c>
      <c r="U207" s="69">
        <f>SUMIFS('Population ratios'!$F$7:$F$2010,'Population ratios'!$B$7:$B$2010,'Ratio mapping'!U$5,'Population ratios'!$C$7:$C$2010,'Ratio mapping'!$A207)/SUMIFS('Population ratios'!$F$7:$F$2010,'Population ratios'!$C$7:$C$2010,'Ratio mapping'!$A207)</f>
        <v>0</v>
      </c>
      <c r="V207" s="69">
        <f>SUMIFS('Population ratios'!$F$7:$F$2010,'Population ratios'!$B$7:$B$2010,'Ratio mapping'!V$5,'Population ratios'!$C$7:$C$2010,'Ratio mapping'!$A207)/SUMIFS('Population ratios'!$F$7:$F$2010,'Population ratios'!$C$7:$C$2010,'Ratio mapping'!$A207)</f>
        <v>0</v>
      </c>
      <c r="W207" s="69">
        <f>SUMIFS('Population ratios'!$F$7:$F$2010,'Population ratios'!$B$7:$B$2010,'Ratio mapping'!W$5,'Population ratios'!$C$7:$C$2010,'Ratio mapping'!$A207)/SUMIFS('Population ratios'!$F$7:$F$2010,'Population ratios'!$C$7:$C$2010,'Ratio mapping'!$A207)</f>
        <v>0</v>
      </c>
      <c r="X207" s="69">
        <f>SUMIFS('Population ratios'!$F$7:$F$2010,'Population ratios'!$B$7:$B$2010,'Ratio mapping'!X$5,'Population ratios'!$C$7:$C$2010,'Ratio mapping'!$A207)/SUMIFS('Population ratios'!$F$7:$F$2010,'Population ratios'!$C$7:$C$2010,'Ratio mapping'!$A207)</f>
        <v>0</v>
      </c>
      <c r="Y207" s="69">
        <f>SUMIFS('Population ratios'!$F$7:$F$2010,'Population ratios'!$B$7:$B$2010,'Ratio mapping'!Y$5,'Population ratios'!$C$7:$C$2010,'Ratio mapping'!$A207)/SUMIFS('Population ratios'!$F$7:$F$2010,'Population ratios'!$C$7:$C$2010,'Ratio mapping'!$A207)</f>
        <v>0</v>
      </c>
      <c r="Z207" s="69">
        <f>SUMIFS('Population ratios'!$F$7:$F$2010,'Population ratios'!$B$7:$B$2010,'Ratio mapping'!Z$5,'Population ratios'!$C$7:$C$2010,'Ratio mapping'!$A207)/SUMIFS('Population ratios'!$F$7:$F$2010,'Population ratios'!$C$7:$C$2010,'Ratio mapping'!$A207)</f>
        <v>0</v>
      </c>
      <c r="AA207" s="69">
        <f>SUMIFS('Population ratios'!$F$7:$F$2010,'Population ratios'!$B$7:$B$2010,'Ratio mapping'!AA$5,'Population ratios'!$C$7:$C$2010,'Ratio mapping'!$A207)/SUMIFS('Population ratios'!$F$7:$F$2010,'Population ratios'!$C$7:$C$2010,'Ratio mapping'!$A207)</f>
        <v>0</v>
      </c>
      <c r="AB207" s="69">
        <f>SUMIFS('Population ratios'!$F$7:$F$2010,'Population ratios'!$B$7:$B$2010,'Ratio mapping'!AB$5,'Population ratios'!$C$7:$C$2010,'Ratio mapping'!$A207)/SUMIFS('Population ratios'!$F$7:$F$2010,'Population ratios'!$C$7:$C$2010,'Ratio mapping'!$A207)</f>
        <v>0</v>
      </c>
      <c r="AC207" s="69">
        <f>SUMIFS('Population ratios'!$F$7:$F$2010,'Population ratios'!$B$7:$B$2010,'Ratio mapping'!AC$5,'Population ratios'!$C$7:$C$2010,'Ratio mapping'!$A207)/SUMIFS('Population ratios'!$F$7:$F$2010,'Population ratios'!$C$7:$C$2010,'Ratio mapping'!$A207)</f>
        <v>0</v>
      </c>
      <c r="AD207" s="69">
        <f>SUMIFS('Population ratios'!$F$7:$F$2010,'Population ratios'!$B$7:$B$2010,'Ratio mapping'!AD$5,'Population ratios'!$C$7:$C$2010,'Ratio mapping'!$A207)/SUMIFS('Population ratios'!$F$7:$F$2010,'Population ratios'!$C$7:$C$2010,'Ratio mapping'!$A207)</f>
        <v>0.9719101123595506</v>
      </c>
      <c r="AE207" s="69">
        <f>SUMIFS('Population ratios'!$F$7:$F$2010,'Population ratios'!$B$7:$B$2010,'Ratio mapping'!AE$5,'Population ratios'!$C$7:$C$2010,'Ratio mapping'!$A207)/SUMIFS('Population ratios'!$F$7:$F$2010,'Population ratios'!$C$7:$C$2010,'Ratio mapping'!$A207)</f>
        <v>2.8089887640449437E-2</v>
      </c>
    </row>
    <row r="208" spans="1:31" x14ac:dyDescent="0.25">
      <c r="A208" s="69" t="s">
        <v>2069</v>
      </c>
      <c r="B208" s="69">
        <f>SUMIFS('Population ratios'!$F$7:$F$2010,'Population ratios'!$B$7:$B$2010,'Ratio mapping'!B$5,'Population ratios'!$C$7:$C$2010,'Ratio mapping'!$A208)/SUMIFS('Population ratios'!$F$7:$F$2010,'Population ratios'!$C$7:$C$2010,'Ratio mapping'!$A208)</f>
        <v>0</v>
      </c>
      <c r="C208" s="69">
        <f>SUMIFS('Population ratios'!$F$7:$F$2010,'Population ratios'!$B$7:$B$2010,'Ratio mapping'!C$5,'Population ratios'!$C$7:$C$2010,'Ratio mapping'!$A208)/SUMIFS('Population ratios'!$F$7:$F$2010,'Population ratios'!$C$7:$C$2010,'Ratio mapping'!$A208)</f>
        <v>0</v>
      </c>
      <c r="D208" s="69">
        <f>SUMIFS('Population ratios'!$F$7:$F$2010,'Population ratios'!$B$7:$B$2010,'Ratio mapping'!D$5,'Population ratios'!$C$7:$C$2010,'Ratio mapping'!$A208)/SUMIFS('Population ratios'!$F$7:$F$2010,'Population ratios'!$C$7:$C$2010,'Ratio mapping'!$A208)</f>
        <v>0</v>
      </c>
      <c r="E208" s="69">
        <f>SUMIFS('Population ratios'!$F$7:$F$2010,'Population ratios'!$B$7:$B$2010,'Ratio mapping'!E$5,'Population ratios'!$C$7:$C$2010,'Ratio mapping'!$A208)/SUMIFS('Population ratios'!$F$7:$F$2010,'Population ratios'!$C$7:$C$2010,'Ratio mapping'!$A208)</f>
        <v>0</v>
      </c>
      <c r="F208" s="69">
        <f>SUMIFS('Population ratios'!$F$7:$F$2010,'Population ratios'!$B$7:$B$2010,'Ratio mapping'!F$5,'Population ratios'!$C$7:$C$2010,'Ratio mapping'!$A208)/SUMIFS('Population ratios'!$F$7:$F$2010,'Population ratios'!$C$7:$C$2010,'Ratio mapping'!$A208)</f>
        <v>0</v>
      </c>
      <c r="G208" s="69">
        <f>SUMIFS('Population ratios'!$F$7:$F$2010,'Population ratios'!$B$7:$B$2010,'Ratio mapping'!G$5,'Population ratios'!$C$7:$C$2010,'Ratio mapping'!$A208)/SUMIFS('Population ratios'!$F$7:$F$2010,'Population ratios'!$C$7:$C$2010,'Ratio mapping'!$A208)</f>
        <v>0</v>
      </c>
      <c r="H208" s="69">
        <f>SUMIFS('Population ratios'!$F$7:$F$2010,'Population ratios'!$B$7:$B$2010,'Ratio mapping'!H$5,'Population ratios'!$C$7:$C$2010,'Ratio mapping'!$A208)/SUMIFS('Population ratios'!$F$7:$F$2010,'Population ratios'!$C$7:$C$2010,'Ratio mapping'!$A208)</f>
        <v>0</v>
      </c>
      <c r="I208" s="69">
        <f>SUMIFS('Population ratios'!$F$7:$F$2010,'Population ratios'!$B$7:$B$2010,'Ratio mapping'!I$5,'Population ratios'!$C$7:$C$2010,'Ratio mapping'!$A208)/SUMIFS('Population ratios'!$F$7:$F$2010,'Population ratios'!$C$7:$C$2010,'Ratio mapping'!$A208)</f>
        <v>0</v>
      </c>
      <c r="J208" s="69">
        <f>SUMIFS('Population ratios'!$F$7:$F$2010,'Population ratios'!$B$7:$B$2010,'Ratio mapping'!J$5,'Population ratios'!$C$7:$C$2010,'Ratio mapping'!$A208)/SUMIFS('Population ratios'!$F$7:$F$2010,'Population ratios'!$C$7:$C$2010,'Ratio mapping'!$A208)</f>
        <v>0</v>
      </c>
      <c r="K208" s="69">
        <f>SUMIFS('Population ratios'!$F$7:$F$2010,'Population ratios'!$B$7:$B$2010,'Ratio mapping'!K$5,'Population ratios'!$C$7:$C$2010,'Ratio mapping'!$A208)/SUMIFS('Population ratios'!$F$7:$F$2010,'Population ratios'!$C$7:$C$2010,'Ratio mapping'!$A208)</f>
        <v>1</v>
      </c>
      <c r="L208" s="69">
        <f>SUMIFS('Population ratios'!$F$7:$F$2010,'Population ratios'!$B$7:$B$2010,'Ratio mapping'!L$5,'Population ratios'!$C$7:$C$2010,'Ratio mapping'!$A208)/SUMIFS('Population ratios'!$F$7:$F$2010,'Population ratios'!$C$7:$C$2010,'Ratio mapping'!$A208)</f>
        <v>0</v>
      </c>
      <c r="M208" s="69">
        <f>SUMIFS('Population ratios'!$F$7:$F$2010,'Population ratios'!$B$7:$B$2010,'Ratio mapping'!M$5,'Population ratios'!$C$7:$C$2010,'Ratio mapping'!$A208)/SUMIFS('Population ratios'!$F$7:$F$2010,'Population ratios'!$C$7:$C$2010,'Ratio mapping'!$A208)</f>
        <v>0</v>
      </c>
      <c r="N208" s="69">
        <f>SUMIFS('Population ratios'!$F$7:$F$2010,'Population ratios'!$B$7:$B$2010,'Ratio mapping'!N$5,'Population ratios'!$C$7:$C$2010,'Ratio mapping'!$A208)/SUMIFS('Population ratios'!$F$7:$F$2010,'Population ratios'!$C$7:$C$2010,'Ratio mapping'!$A208)</f>
        <v>0</v>
      </c>
      <c r="O208" s="69">
        <f>SUMIFS('Population ratios'!$F$7:$F$2010,'Population ratios'!$B$7:$B$2010,'Ratio mapping'!O$5,'Population ratios'!$C$7:$C$2010,'Ratio mapping'!$A208)/SUMIFS('Population ratios'!$F$7:$F$2010,'Population ratios'!$C$7:$C$2010,'Ratio mapping'!$A208)</f>
        <v>0</v>
      </c>
      <c r="P208" s="69">
        <f>SUMIFS('Population ratios'!$F$7:$F$2010,'Population ratios'!$B$7:$B$2010,'Ratio mapping'!P$5,'Population ratios'!$C$7:$C$2010,'Ratio mapping'!$A208)/SUMIFS('Population ratios'!$F$7:$F$2010,'Population ratios'!$C$7:$C$2010,'Ratio mapping'!$A208)</f>
        <v>0</v>
      </c>
      <c r="Q208" s="69">
        <f>SUMIFS('Population ratios'!$F$7:$F$2010,'Population ratios'!$B$7:$B$2010,'Ratio mapping'!Q$5,'Population ratios'!$C$7:$C$2010,'Ratio mapping'!$A208)/SUMIFS('Population ratios'!$F$7:$F$2010,'Population ratios'!$C$7:$C$2010,'Ratio mapping'!$A208)</f>
        <v>0</v>
      </c>
      <c r="R208" s="69">
        <f>SUMIFS('Population ratios'!$F$7:$F$2010,'Population ratios'!$B$7:$B$2010,'Ratio mapping'!R$5,'Population ratios'!$C$7:$C$2010,'Ratio mapping'!$A208)/SUMIFS('Population ratios'!$F$7:$F$2010,'Population ratios'!$C$7:$C$2010,'Ratio mapping'!$A208)</f>
        <v>0</v>
      </c>
      <c r="S208" s="69">
        <f>SUMIFS('Population ratios'!$F$7:$F$2010,'Population ratios'!$B$7:$B$2010,'Ratio mapping'!S$5,'Population ratios'!$C$7:$C$2010,'Ratio mapping'!$A208)/SUMIFS('Population ratios'!$F$7:$F$2010,'Population ratios'!$C$7:$C$2010,'Ratio mapping'!$A208)</f>
        <v>0</v>
      </c>
      <c r="T208" s="69">
        <f>SUMIFS('Population ratios'!$F$7:$F$2010,'Population ratios'!$B$7:$B$2010,'Ratio mapping'!T$5,'Population ratios'!$C$7:$C$2010,'Ratio mapping'!$A208)/SUMIFS('Population ratios'!$F$7:$F$2010,'Population ratios'!$C$7:$C$2010,'Ratio mapping'!$A208)</f>
        <v>0</v>
      </c>
      <c r="U208" s="69">
        <f>SUMIFS('Population ratios'!$F$7:$F$2010,'Population ratios'!$B$7:$B$2010,'Ratio mapping'!U$5,'Population ratios'!$C$7:$C$2010,'Ratio mapping'!$A208)/SUMIFS('Population ratios'!$F$7:$F$2010,'Population ratios'!$C$7:$C$2010,'Ratio mapping'!$A208)</f>
        <v>0</v>
      </c>
      <c r="V208" s="69">
        <f>SUMIFS('Population ratios'!$F$7:$F$2010,'Population ratios'!$B$7:$B$2010,'Ratio mapping'!V$5,'Population ratios'!$C$7:$C$2010,'Ratio mapping'!$A208)/SUMIFS('Population ratios'!$F$7:$F$2010,'Population ratios'!$C$7:$C$2010,'Ratio mapping'!$A208)</f>
        <v>0</v>
      </c>
      <c r="W208" s="69">
        <f>SUMIFS('Population ratios'!$F$7:$F$2010,'Population ratios'!$B$7:$B$2010,'Ratio mapping'!W$5,'Population ratios'!$C$7:$C$2010,'Ratio mapping'!$A208)/SUMIFS('Population ratios'!$F$7:$F$2010,'Population ratios'!$C$7:$C$2010,'Ratio mapping'!$A208)</f>
        <v>0</v>
      </c>
      <c r="X208" s="69">
        <f>SUMIFS('Population ratios'!$F$7:$F$2010,'Population ratios'!$B$7:$B$2010,'Ratio mapping'!X$5,'Population ratios'!$C$7:$C$2010,'Ratio mapping'!$A208)/SUMIFS('Population ratios'!$F$7:$F$2010,'Population ratios'!$C$7:$C$2010,'Ratio mapping'!$A208)</f>
        <v>0</v>
      </c>
      <c r="Y208" s="69">
        <f>SUMIFS('Population ratios'!$F$7:$F$2010,'Population ratios'!$B$7:$B$2010,'Ratio mapping'!Y$5,'Population ratios'!$C$7:$C$2010,'Ratio mapping'!$A208)/SUMIFS('Population ratios'!$F$7:$F$2010,'Population ratios'!$C$7:$C$2010,'Ratio mapping'!$A208)</f>
        <v>0</v>
      </c>
      <c r="Z208" s="69">
        <f>SUMIFS('Population ratios'!$F$7:$F$2010,'Population ratios'!$B$7:$B$2010,'Ratio mapping'!Z$5,'Population ratios'!$C$7:$C$2010,'Ratio mapping'!$A208)/SUMIFS('Population ratios'!$F$7:$F$2010,'Population ratios'!$C$7:$C$2010,'Ratio mapping'!$A208)</f>
        <v>0</v>
      </c>
      <c r="AA208" s="69">
        <f>SUMIFS('Population ratios'!$F$7:$F$2010,'Population ratios'!$B$7:$B$2010,'Ratio mapping'!AA$5,'Population ratios'!$C$7:$C$2010,'Ratio mapping'!$A208)/SUMIFS('Population ratios'!$F$7:$F$2010,'Population ratios'!$C$7:$C$2010,'Ratio mapping'!$A208)</f>
        <v>0</v>
      </c>
      <c r="AB208" s="69">
        <f>SUMIFS('Population ratios'!$F$7:$F$2010,'Population ratios'!$B$7:$B$2010,'Ratio mapping'!AB$5,'Population ratios'!$C$7:$C$2010,'Ratio mapping'!$A208)/SUMIFS('Population ratios'!$F$7:$F$2010,'Population ratios'!$C$7:$C$2010,'Ratio mapping'!$A208)</f>
        <v>0</v>
      </c>
      <c r="AC208" s="69">
        <f>SUMIFS('Population ratios'!$F$7:$F$2010,'Population ratios'!$B$7:$B$2010,'Ratio mapping'!AC$5,'Population ratios'!$C$7:$C$2010,'Ratio mapping'!$A208)/SUMIFS('Population ratios'!$F$7:$F$2010,'Population ratios'!$C$7:$C$2010,'Ratio mapping'!$A208)</f>
        <v>0</v>
      </c>
      <c r="AD208" s="69">
        <f>SUMIFS('Population ratios'!$F$7:$F$2010,'Population ratios'!$B$7:$B$2010,'Ratio mapping'!AD$5,'Population ratios'!$C$7:$C$2010,'Ratio mapping'!$A208)/SUMIFS('Population ratios'!$F$7:$F$2010,'Population ratios'!$C$7:$C$2010,'Ratio mapping'!$A208)</f>
        <v>0</v>
      </c>
      <c r="AE208" s="69">
        <f>SUMIFS('Population ratios'!$F$7:$F$2010,'Population ratios'!$B$7:$B$2010,'Ratio mapping'!AE$5,'Population ratios'!$C$7:$C$2010,'Ratio mapping'!$A208)/SUMIFS('Population ratios'!$F$7:$F$2010,'Population ratios'!$C$7:$C$2010,'Ratio mapping'!$A208)</f>
        <v>0</v>
      </c>
    </row>
    <row r="209" spans="1:31" x14ac:dyDescent="0.25">
      <c r="A209" s="69" t="s">
        <v>2081</v>
      </c>
      <c r="B209" s="69">
        <f>SUMIFS('Population ratios'!$F$7:$F$2010,'Population ratios'!$B$7:$B$2010,'Ratio mapping'!B$5,'Population ratios'!$C$7:$C$2010,'Ratio mapping'!$A209)/SUMIFS('Population ratios'!$F$7:$F$2010,'Population ratios'!$C$7:$C$2010,'Ratio mapping'!$A209)</f>
        <v>0</v>
      </c>
      <c r="C209" s="69">
        <f>SUMIFS('Population ratios'!$F$7:$F$2010,'Population ratios'!$B$7:$B$2010,'Ratio mapping'!C$5,'Population ratios'!$C$7:$C$2010,'Ratio mapping'!$A209)/SUMIFS('Population ratios'!$F$7:$F$2010,'Population ratios'!$C$7:$C$2010,'Ratio mapping'!$A209)</f>
        <v>0</v>
      </c>
      <c r="D209" s="69">
        <f>SUMIFS('Population ratios'!$F$7:$F$2010,'Population ratios'!$B$7:$B$2010,'Ratio mapping'!D$5,'Population ratios'!$C$7:$C$2010,'Ratio mapping'!$A209)/SUMIFS('Population ratios'!$F$7:$F$2010,'Population ratios'!$C$7:$C$2010,'Ratio mapping'!$A209)</f>
        <v>0</v>
      </c>
      <c r="E209" s="69">
        <f>SUMIFS('Population ratios'!$F$7:$F$2010,'Population ratios'!$B$7:$B$2010,'Ratio mapping'!E$5,'Population ratios'!$C$7:$C$2010,'Ratio mapping'!$A209)/SUMIFS('Population ratios'!$F$7:$F$2010,'Population ratios'!$C$7:$C$2010,'Ratio mapping'!$A209)</f>
        <v>0</v>
      </c>
      <c r="F209" s="69">
        <f>SUMIFS('Population ratios'!$F$7:$F$2010,'Population ratios'!$B$7:$B$2010,'Ratio mapping'!F$5,'Population ratios'!$C$7:$C$2010,'Ratio mapping'!$A209)/SUMIFS('Population ratios'!$F$7:$F$2010,'Population ratios'!$C$7:$C$2010,'Ratio mapping'!$A209)</f>
        <v>0</v>
      </c>
      <c r="G209" s="69">
        <f>SUMIFS('Population ratios'!$F$7:$F$2010,'Population ratios'!$B$7:$B$2010,'Ratio mapping'!G$5,'Population ratios'!$C$7:$C$2010,'Ratio mapping'!$A209)/SUMIFS('Population ratios'!$F$7:$F$2010,'Population ratios'!$C$7:$C$2010,'Ratio mapping'!$A209)</f>
        <v>0</v>
      </c>
      <c r="H209" s="69">
        <f>SUMIFS('Population ratios'!$F$7:$F$2010,'Population ratios'!$B$7:$B$2010,'Ratio mapping'!H$5,'Population ratios'!$C$7:$C$2010,'Ratio mapping'!$A209)/SUMIFS('Population ratios'!$F$7:$F$2010,'Population ratios'!$C$7:$C$2010,'Ratio mapping'!$A209)</f>
        <v>0</v>
      </c>
      <c r="I209" s="69">
        <f>SUMIFS('Population ratios'!$F$7:$F$2010,'Population ratios'!$B$7:$B$2010,'Ratio mapping'!I$5,'Population ratios'!$C$7:$C$2010,'Ratio mapping'!$A209)/SUMIFS('Population ratios'!$F$7:$F$2010,'Population ratios'!$C$7:$C$2010,'Ratio mapping'!$A209)</f>
        <v>0</v>
      </c>
      <c r="J209" s="69">
        <f>SUMIFS('Population ratios'!$F$7:$F$2010,'Population ratios'!$B$7:$B$2010,'Ratio mapping'!J$5,'Population ratios'!$C$7:$C$2010,'Ratio mapping'!$A209)/SUMIFS('Population ratios'!$F$7:$F$2010,'Population ratios'!$C$7:$C$2010,'Ratio mapping'!$A209)</f>
        <v>0</v>
      </c>
      <c r="K209" s="69">
        <f>SUMIFS('Population ratios'!$F$7:$F$2010,'Population ratios'!$B$7:$B$2010,'Ratio mapping'!K$5,'Population ratios'!$C$7:$C$2010,'Ratio mapping'!$A209)/SUMIFS('Population ratios'!$F$7:$F$2010,'Population ratios'!$C$7:$C$2010,'Ratio mapping'!$A209)</f>
        <v>0</v>
      </c>
      <c r="L209" s="69">
        <f>SUMIFS('Population ratios'!$F$7:$F$2010,'Population ratios'!$B$7:$B$2010,'Ratio mapping'!L$5,'Population ratios'!$C$7:$C$2010,'Ratio mapping'!$A209)/SUMIFS('Population ratios'!$F$7:$F$2010,'Population ratios'!$C$7:$C$2010,'Ratio mapping'!$A209)</f>
        <v>0</v>
      </c>
      <c r="M209" s="69">
        <f>SUMIFS('Population ratios'!$F$7:$F$2010,'Population ratios'!$B$7:$B$2010,'Ratio mapping'!M$5,'Population ratios'!$C$7:$C$2010,'Ratio mapping'!$A209)/SUMIFS('Population ratios'!$F$7:$F$2010,'Population ratios'!$C$7:$C$2010,'Ratio mapping'!$A209)</f>
        <v>0</v>
      </c>
      <c r="N209" s="69">
        <f>SUMIFS('Population ratios'!$F$7:$F$2010,'Population ratios'!$B$7:$B$2010,'Ratio mapping'!N$5,'Population ratios'!$C$7:$C$2010,'Ratio mapping'!$A209)/SUMIFS('Population ratios'!$F$7:$F$2010,'Population ratios'!$C$7:$C$2010,'Ratio mapping'!$A209)</f>
        <v>0</v>
      </c>
      <c r="O209" s="69">
        <f>SUMIFS('Population ratios'!$F$7:$F$2010,'Population ratios'!$B$7:$B$2010,'Ratio mapping'!O$5,'Population ratios'!$C$7:$C$2010,'Ratio mapping'!$A209)/SUMIFS('Population ratios'!$F$7:$F$2010,'Population ratios'!$C$7:$C$2010,'Ratio mapping'!$A209)</f>
        <v>0</v>
      </c>
      <c r="P209" s="69">
        <f>SUMIFS('Population ratios'!$F$7:$F$2010,'Population ratios'!$B$7:$B$2010,'Ratio mapping'!P$5,'Population ratios'!$C$7:$C$2010,'Ratio mapping'!$A209)/SUMIFS('Population ratios'!$F$7:$F$2010,'Population ratios'!$C$7:$C$2010,'Ratio mapping'!$A209)</f>
        <v>0</v>
      </c>
      <c r="Q209" s="69">
        <f>SUMIFS('Population ratios'!$F$7:$F$2010,'Population ratios'!$B$7:$B$2010,'Ratio mapping'!Q$5,'Population ratios'!$C$7:$C$2010,'Ratio mapping'!$A209)/SUMIFS('Population ratios'!$F$7:$F$2010,'Population ratios'!$C$7:$C$2010,'Ratio mapping'!$A209)</f>
        <v>0</v>
      </c>
      <c r="R209" s="69">
        <f>SUMIFS('Population ratios'!$F$7:$F$2010,'Population ratios'!$B$7:$B$2010,'Ratio mapping'!R$5,'Population ratios'!$C$7:$C$2010,'Ratio mapping'!$A209)/SUMIFS('Population ratios'!$F$7:$F$2010,'Population ratios'!$C$7:$C$2010,'Ratio mapping'!$A209)</f>
        <v>0</v>
      </c>
      <c r="S209" s="69">
        <f>SUMIFS('Population ratios'!$F$7:$F$2010,'Population ratios'!$B$7:$B$2010,'Ratio mapping'!S$5,'Population ratios'!$C$7:$C$2010,'Ratio mapping'!$A209)/SUMIFS('Population ratios'!$F$7:$F$2010,'Population ratios'!$C$7:$C$2010,'Ratio mapping'!$A209)</f>
        <v>0</v>
      </c>
      <c r="T209" s="69">
        <f>SUMIFS('Population ratios'!$F$7:$F$2010,'Population ratios'!$B$7:$B$2010,'Ratio mapping'!T$5,'Population ratios'!$C$7:$C$2010,'Ratio mapping'!$A209)/SUMIFS('Population ratios'!$F$7:$F$2010,'Population ratios'!$C$7:$C$2010,'Ratio mapping'!$A209)</f>
        <v>1</v>
      </c>
      <c r="U209" s="69">
        <f>SUMIFS('Population ratios'!$F$7:$F$2010,'Population ratios'!$B$7:$B$2010,'Ratio mapping'!U$5,'Population ratios'!$C$7:$C$2010,'Ratio mapping'!$A209)/SUMIFS('Population ratios'!$F$7:$F$2010,'Population ratios'!$C$7:$C$2010,'Ratio mapping'!$A209)</f>
        <v>0</v>
      </c>
      <c r="V209" s="69">
        <f>SUMIFS('Population ratios'!$F$7:$F$2010,'Population ratios'!$B$7:$B$2010,'Ratio mapping'!V$5,'Population ratios'!$C$7:$C$2010,'Ratio mapping'!$A209)/SUMIFS('Population ratios'!$F$7:$F$2010,'Population ratios'!$C$7:$C$2010,'Ratio mapping'!$A209)</f>
        <v>0</v>
      </c>
      <c r="W209" s="69">
        <f>SUMIFS('Population ratios'!$F$7:$F$2010,'Population ratios'!$B$7:$B$2010,'Ratio mapping'!W$5,'Population ratios'!$C$7:$C$2010,'Ratio mapping'!$A209)/SUMIFS('Population ratios'!$F$7:$F$2010,'Population ratios'!$C$7:$C$2010,'Ratio mapping'!$A209)</f>
        <v>0</v>
      </c>
      <c r="X209" s="69">
        <f>SUMIFS('Population ratios'!$F$7:$F$2010,'Population ratios'!$B$7:$B$2010,'Ratio mapping'!X$5,'Population ratios'!$C$7:$C$2010,'Ratio mapping'!$A209)/SUMIFS('Population ratios'!$F$7:$F$2010,'Population ratios'!$C$7:$C$2010,'Ratio mapping'!$A209)</f>
        <v>0</v>
      </c>
      <c r="Y209" s="69">
        <f>SUMIFS('Population ratios'!$F$7:$F$2010,'Population ratios'!$B$7:$B$2010,'Ratio mapping'!Y$5,'Population ratios'!$C$7:$C$2010,'Ratio mapping'!$A209)/SUMIFS('Population ratios'!$F$7:$F$2010,'Population ratios'!$C$7:$C$2010,'Ratio mapping'!$A209)</f>
        <v>0</v>
      </c>
      <c r="Z209" s="69">
        <f>SUMIFS('Population ratios'!$F$7:$F$2010,'Population ratios'!$B$7:$B$2010,'Ratio mapping'!Z$5,'Population ratios'!$C$7:$C$2010,'Ratio mapping'!$A209)/SUMIFS('Population ratios'!$F$7:$F$2010,'Population ratios'!$C$7:$C$2010,'Ratio mapping'!$A209)</f>
        <v>0</v>
      </c>
      <c r="AA209" s="69">
        <f>SUMIFS('Population ratios'!$F$7:$F$2010,'Population ratios'!$B$7:$B$2010,'Ratio mapping'!AA$5,'Population ratios'!$C$7:$C$2010,'Ratio mapping'!$A209)/SUMIFS('Population ratios'!$F$7:$F$2010,'Population ratios'!$C$7:$C$2010,'Ratio mapping'!$A209)</f>
        <v>0</v>
      </c>
      <c r="AB209" s="69">
        <f>SUMIFS('Population ratios'!$F$7:$F$2010,'Population ratios'!$B$7:$B$2010,'Ratio mapping'!AB$5,'Population ratios'!$C$7:$C$2010,'Ratio mapping'!$A209)/SUMIFS('Population ratios'!$F$7:$F$2010,'Population ratios'!$C$7:$C$2010,'Ratio mapping'!$A209)</f>
        <v>0</v>
      </c>
      <c r="AC209" s="69">
        <f>SUMIFS('Population ratios'!$F$7:$F$2010,'Population ratios'!$B$7:$B$2010,'Ratio mapping'!AC$5,'Population ratios'!$C$7:$C$2010,'Ratio mapping'!$A209)/SUMIFS('Population ratios'!$F$7:$F$2010,'Population ratios'!$C$7:$C$2010,'Ratio mapping'!$A209)</f>
        <v>0</v>
      </c>
      <c r="AD209" s="69">
        <f>SUMIFS('Population ratios'!$F$7:$F$2010,'Population ratios'!$B$7:$B$2010,'Ratio mapping'!AD$5,'Population ratios'!$C$7:$C$2010,'Ratio mapping'!$A209)/SUMIFS('Population ratios'!$F$7:$F$2010,'Population ratios'!$C$7:$C$2010,'Ratio mapping'!$A209)</f>
        <v>0</v>
      </c>
      <c r="AE209" s="69">
        <f>SUMIFS('Population ratios'!$F$7:$F$2010,'Population ratios'!$B$7:$B$2010,'Ratio mapping'!AE$5,'Population ratios'!$C$7:$C$2010,'Ratio mapping'!$A209)/SUMIFS('Population ratios'!$F$7:$F$2010,'Population ratios'!$C$7:$C$2010,'Ratio mapping'!$A209)</f>
        <v>0</v>
      </c>
    </row>
    <row r="210" spans="1:31" x14ac:dyDescent="0.25">
      <c r="A210" s="69" t="s">
        <v>2053</v>
      </c>
      <c r="B210" s="69">
        <f>SUMIFS('Population ratios'!$F$7:$F$2010,'Population ratios'!$B$7:$B$2010,'Ratio mapping'!B$5,'Population ratios'!$C$7:$C$2010,'Ratio mapping'!$A210)/SUMIFS('Population ratios'!$F$7:$F$2010,'Population ratios'!$C$7:$C$2010,'Ratio mapping'!$A210)</f>
        <v>0</v>
      </c>
      <c r="C210" s="69">
        <f>SUMIFS('Population ratios'!$F$7:$F$2010,'Population ratios'!$B$7:$B$2010,'Ratio mapping'!C$5,'Population ratios'!$C$7:$C$2010,'Ratio mapping'!$A210)/SUMIFS('Population ratios'!$F$7:$F$2010,'Population ratios'!$C$7:$C$2010,'Ratio mapping'!$A210)</f>
        <v>0</v>
      </c>
      <c r="D210" s="69">
        <f>SUMIFS('Population ratios'!$F$7:$F$2010,'Population ratios'!$B$7:$B$2010,'Ratio mapping'!D$5,'Population ratios'!$C$7:$C$2010,'Ratio mapping'!$A210)/SUMIFS('Population ratios'!$F$7:$F$2010,'Population ratios'!$C$7:$C$2010,'Ratio mapping'!$A210)</f>
        <v>0</v>
      </c>
      <c r="E210" s="69">
        <f>SUMIFS('Population ratios'!$F$7:$F$2010,'Population ratios'!$B$7:$B$2010,'Ratio mapping'!E$5,'Population ratios'!$C$7:$C$2010,'Ratio mapping'!$A210)/SUMIFS('Population ratios'!$F$7:$F$2010,'Population ratios'!$C$7:$C$2010,'Ratio mapping'!$A210)</f>
        <v>0</v>
      </c>
      <c r="F210" s="69">
        <f>SUMIFS('Population ratios'!$F$7:$F$2010,'Population ratios'!$B$7:$B$2010,'Ratio mapping'!F$5,'Population ratios'!$C$7:$C$2010,'Ratio mapping'!$A210)/SUMIFS('Population ratios'!$F$7:$F$2010,'Population ratios'!$C$7:$C$2010,'Ratio mapping'!$A210)</f>
        <v>0</v>
      </c>
      <c r="G210" s="69">
        <f>SUMIFS('Population ratios'!$F$7:$F$2010,'Population ratios'!$B$7:$B$2010,'Ratio mapping'!G$5,'Population ratios'!$C$7:$C$2010,'Ratio mapping'!$A210)/SUMIFS('Population ratios'!$F$7:$F$2010,'Population ratios'!$C$7:$C$2010,'Ratio mapping'!$A210)</f>
        <v>0</v>
      </c>
      <c r="H210" s="69">
        <f>SUMIFS('Population ratios'!$F$7:$F$2010,'Population ratios'!$B$7:$B$2010,'Ratio mapping'!H$5,'Population ratios'!$C$7:$C$2010,'Ratio mapping'!$A210)/SUMIFS('Population ratios'!$F$7:$F$2010,'Population ratios'!$C$7:$C$2010,'Ratio mapping'!$A210)</f>
        <v>0</v>
      </c>
      <c r="I210" s="69">
        <f>SUMIFS('Population ratios'!$F$7:$F$2010,'Population ratios'!$B$7:$B$2010,'Ratio mapping'!I$5,'Population ratios'!$C$7:$C$2010,'Ratio mapping'!$A210)/SUMIFS('Population ratios'!$F$7:$F$2010,'Population ratios'!$C$7:$C$2010,'Ratio mapping'!$A210)</f>
        <v>0</v>
      </c>
      <c r="J210" s="69">
        <f>SUMIFS('Population ratios'!$F$7:$F$2010,'Population ratios'!$B$7:$B$2010,'Ratio mapping'!J$5,'Population ratios'!$C$7:$C$2010,'Ratio mapping'!$A210)/SUMIFS('Population ratios'!$F$7:$F$2010,'Population ratios'!$C$7:$C$2010,'Ratio mapping'!$A210)</f>
        <v>0</v>
      </c>
      <c r="K210" s="69">
        <f>SUMIFS('Population ratios'!$F$7:$F$2010,'Population ratios'!$B$7:$B$2010,'Ratio mapping'!K$5,'Population ratios'!$C$7:$C$2010,'Ratio mapping'!$A210)/SUMIFS('Population ratios'!$F$7:$F$2010,'Population ratios'!$C$7:$C$2010,'Ratio mapping'!$A210)</f>
        <v>0</v>
      </c>
      <c r="L210" s="69">
        <f>SUMIFS('Population ratios'!$F$7:$F$2010,'Population ratios'!$B$7:$B$2010,'Ratio mapping'!L$5,'Population ratios'!$C$7:$C$2010,'Ratio mapping'!$A210)/SUMIFS('Population ratios'!$F$7:$F$2010,'Population ratios'!$C$7:$C$2010,'Ratio mapping'!$A210)</f>
        <v>0</v>
      </c>
      <c r="M210" s="69">
        <f>SUMIFS('Population ratios'!$F$7:$F$2010,'Population ratios'!$B$7:$B$2010,'Ratio mapping'!M$5,'Population ratios'!$C$7:$C$2010,'Ratio mapping'!$A210)/SUMIFS('Population ratios'!$F$7:$F$2010,'Population ratios'!$C$7:$C$2010,'Ratio mapping'!$A210)</f>
        <v>0</v>
      </c>
      <c r="N210" s="69">
        <f>SUMIFS('Population ratios'!$F$7:$F$2010,'Population ratios'!$B$7:$B$2010,'Ratio mapping'!N$5,'Population ratios'!$C$7:$C$2010,'Ratio mapping'!$A210)/SUMIFS('Population ratios'!$F$7:$F$2010,'Population ratios'!$C$7:$C$2010,'Ratio mapping'!$A210)</f>
        <v>0</v>
      </c>
      <c r="O210" s="69">
        <f>SUMIFS('Population ratios'!$F$7:$F$2010,'Population ratios'!$B$7:$B$2010,'Ratio mapping'!O$5,'Population ratios'!$C$7:$C$2010,'Ratio mapping'!$A210)/SUMIFS('Population ratios'!$F$7:$F$2010,'Population ratios'!$C$7:$C$2010,'Ratio mapping'!$A210)</f>
        <v>0</v>
      </c>
      <c r="P210" s="69">
        <f>SUMIFS('Population ratios'!$F$7:$F$2010,'Population ratios'!$B$7:$B$2010,'Ratio mapping'!P$5,'Population ratios'!$C$7:$C$2010,'Ratio mapping'!$A210)/SUMIFS('Population ratios'!$F$7:$F$2010,'Population ratios'!$C$7:$C$2010,'Ratio mapping'!$A210)</f>
        <v>0</v>
      </c>
      <c r="Q210" s="69">
        <f>SUMIFS('Population ratios'!$F$7:$F$2010,'Population ratios'!$B$7:$B$2010,'Ratio mapping'!Q$5,'Population ratios'!$C$7:$C$2010,'Ratio mapping'!$A210)/SUMIFS('Population ratios'!$F$7:$F$2010,'Population ratios'!$C$7:$C$2010,'Ratio mapping'!$A210)</f>
        <v>1</v>
      </c>
      <c r="R210" s="69">
        <f>SUMIFS('Population ratios'!$F$7:$F$2010,'Population ratios'!$B$7:$B$2010,'Ratio mapping'!R$5,'Population ratios'!$C$7:$C$2010,'Ratio mapping'!$A210)/SUMIFS('Population ratios'!$F$7:$F$2010,'Population ratios'!$C$7:$C$2010,'Ratio mapping'!$A210)</f>
        <v>0</v>
      </c>
      <c r="S210" s="69">
        <f>SUMIFS('Population ratios'!$F$7:$F$2010,'Population ratios'!$B$7:$B$2010,'Ratio mapping'!S$5,'Population ratios'!$C$7:$C$2010,'Ratio mapping'!$A210)/SUMIFS('Population ratios'!$F$7:$F$2010,'Population ratios'!$C$7:$C$2010,'Ratio mapping'!$A210)</f>
        <v>0</v>
      </c>
      <c r="T210" s="69">
        <f>SUMIFS('Population ratios'!$F$7:$F$2010,'Population ratios'!$B$7:$B$2010,'Ratio mapping'!T$5,'Population ratios'!$C$7:$C$2010,'Ratio mapping'!$A210)/SUMIFS('Population ratios'!$F$7:$F$2010,'Population ratios'!$C$7:$C$2010,'Ratio mapping'!$A210)</f>
        <v>0</v>
      </c>
      <c r="U210" s="69">
        <f>SUMIFS('Population ratios'!$F$7:$F$2010,'Population ratios'!$B$7:$B$2010,'Ratio mapping'!U$5,'Population ratios'!$C$7:$C$2010,'Ratio mapping'!$A210)/SUMIFS('Population ratios'!$F$7:$F$2010,'Population ratios'!$C$7:$C$2010,'Ratio mapping'!$A210)</f>
        <v>0</v>
      </c>
      <c r="V210" s="69">
        <f>SUMIFS('Population ratios'!$F$7:$F$2010,'Population ratios'!$B$7:$B$2010,'Ratio mapping'!V$5,'Population ratios'!$C$7:$C$2010,'Ratio mapping'!$A210)/SUMIFS('Population ratios'!$F$7:$F$2010,'Population ratios'!$C$7:$C$2010,'Ratio mapping'!$A210)</f>
        <v>0</v>
      </c>
      <c r="W210" s="69">
        <f>SUMIFS('Population ratios'!$F$7:$F$2010,'Population ratios'!$B$7:$B$2010,'Ratio mapping'!W$5,'Population ratios'!$C$7:$C$2010,'Ratio mapping'!$A210)/SUMIFS('Population ratios'!$F$7:$F$2010,'Population ratios'!$C$7:$C$2010,'Ratio mapping'!$A210)</f>
        <v>0</v>
      </c>
      <c r="X210" s="69">
        <f>SUMIFS('Population ratios'!$F$7:$F$2010,'Population ratios'!$B$7:$B$2010,'Ratio mapping'!X$5,'Population ratios'!$C$7:$C$2010,'Ratio mapping'!$A210)/SUMIFS('Population ratios'!$F$7:$F$2010,'Population ratios'!$C$7:$C$2010,'Ratio mapping'!$A210)</f>
        <v>0</v>
      </c>
      <c r="Y210" s="69">
        <f>SUMIFS('Population ratios'!$F$7:$F$2010,'Population ratios'!$B$7:$B$2010,'Ratio mapping'!Y$5,'Population ratios'!$C$7:$C$2010,'Ratio mapping'!$A210)/SUMIFS('Population ratios'!$F$7:$F$2010,'Population ratios'!$C$7:$C$2010,'Ratio mapping'!$A210)</f>
        <v>0</v>
      </c>
      <c r="Z210" s="69">
        <f>SUMIFS('Population ratios'!$F$7:$F$2010,'Population ratios'!$B$7:$B$2010,'Ratio mapping'!Z$5,'Population ratios'!$C$7:$C$2010,'Ratio mapping'!$A210)/SUMIFS('Population ratios'!$F$7:$F$2010,'Population ratios'!$C$7:$C$2010,'Ratio mapping'!$A210)</f>
        <v>0</v>
      </c>
      <c r="AA210" s="69">
        <f>SUMIFS('Population ratios'!$F$7:$F$2010,'Population ratios'!$B$7:$B$2010,'Ratio mapping'!AA$5,'Population ratios'!$C$7:$C$2010,'Ratio mapping'!$A210)/SUMIFS('Population ratios'!$F$7:$F$2010,'Population ratios'!$C$7:$C$2010,'Ratio mapping'!$A210)</f>
        <v>0</v>
      </c>
      <c r="AB210" s="69">
        <f>SUMIFS('Population ratios'!$F$7:$F$2010,'Population ratios'!$B$7:$B$2010,'Ratio mapping'!AB$5,'Population ratios'!$C$7:$C$2010,'Ratio mapping'!$A210)/SUMIFS('Population ratios'!$F$7:$F$2010,'Population ratios'!$C$7:$C$2010,'Ratio mapping'!$A210)</f>
        <v>0</v>
      </c>
      <c r="AC210" s="69">
        <f>SUMIFS('Population ratios'!$F$7:$F$2010,'Population ratios'!$B$7:$B$2010,'Ratio mapping'!AC$5,'Population ratios'!$C$7:$C$2010,'Ratio mapping'!$A210)/SUMIFS('Population ratios'!$F$7:$F$2010,'Population ratios'!$C$7:$C$2010,'Ratio mapping'!$A210)</f>
        <v>0</v>
      </c>
      <c r="AD210" s="69">
        <f>SUMIFS('Population ratios'!$F$7:$F$2010,'Population ratios'!$B$7:$B$2010,'Ratio mapping'!AD$5,'Population ratios'!$C$7:$C$2010,'Ratio mapping'!$A210)/SUMIFS('Population ratios'!$F$7:$F$2010,'Population ratios'!$C$7:$C$2010,'Ratio mapping'!$A210)</f>
        <v>0</v>
      </c>
      <c r="AE210" s="69">
        <f>SUMIFS('Population ratios'!$F$7:$F$2010,'Population ratios'!$B$7:$B$2010,'Ratio mapping'!AE$5,'Population ratios'!$C$7:$C$2010,'Ratio mapping'!$A210)/SUMIFS('Population ratios'!$F$7:$F$2010,'Population ratios'!$C$7:$C$2010,'Ratio mapping'!$A210)</f>
        <v>0</v>
      </c>
    </row>
  </sheetData>
  <conditionalFormatting sqref="B6:AE72 B75:AE141">
    <cfRule type="cellIs" dxfId="1" priority="2" operator="equal">
      <formula>0</formula>
    </cfRule>
  </conditionalFormatting>
  <conditionalFormatting sqref="B144:AE210">
    <cfRule type="cellIs" dxfId="0" priority="1" operator="equal">
      <formula>0</formula>
    </cfRule>
  </conditionalFormatting>
  <pageMargins left="0.23622047244094491" right="0.23622047244094491" top="0.74803149606299213" bottom="0.74803149606299213" header="0.31496062992125984" footer="0.31496062992125984"/>
  <pageSetup paperSize="9" scale="31" fitToHeight="0" orientation="portrait" r:id="rId1"/>
  <headerFooter>
    <oddFooter>&amp;L&amp;F&amp;C&amp;A&amp;R&amp;P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CE36-B285-46FB-8A6F-5EF3507DE874}">
  <sheetPr codeName="Sheet14">
    <tabColor theme="8"/>
    <pageSetUpPr fitToPage="1"/>
  </sheetPr>
  <dimension ref="A1:AE215"/>
  <sheetViews>
    <sheetView showGridLines="0" view="pageBreakPreview" zoomScaleNormal="85" zoomScaleSheetLayoutView="100" workbookViewId="0"/>
  </sheetViews>
  <sheetFormatPr defaultRowHeight="15" customHeight="1" x14ac:dyDescent="0.25"/>
  <cols>
    <col min="1" max="1" width="28.5703125" bestFit="1" customWidth="1"/>
    <col min="2" max="3" width="9.85546875" bestFit="1" customWidth="1"/>
    <col min="4" max="5" width="9.42578125" bestFit="1" customWidth="1"/>
    <col min="6" max="15" width="9.85546875" bestFit="1" customWidth="1"/>
    <col min="16" max="16" width="9.42578125" bestFit="1" customWidth="1"/>
    <col min="17" max="17" width="9.85546875" bestFit="1" customWidth="1"/>
    <col min="18" max="18" width="10.85546875" bestFit="1" customWidth="1"/>
    <col min="19" max="19" width="9.5703125" bestFit="1" customWidth="1"/>
    <col min="20" max="20" width="10.5703125" bestFit="1" customWidth="1"/>
    <col min="21" max="21" width="9.42578125" bestFit="1" customWidth="1"/>
    <col min="22" max="22" width="9.5703125" bestFit="1" customWidth="1"/>
    <col min="23" max="24" width="9.85546875" bestFit="1" customWidth="1"/>
    <col min="25" max="25" width="10.5703125" bestFit="1" customWidth="1"/>
    <col min="26" max="26" width="10.85546875" bestFit="1" customWidth="1"/>
    <col min="27" max="28" width="9.85546875" bestFit="1" customWidth="1"/>
    <col min="29" max="29" width="10.5703125" bestFit="1" customWidth="1"/>
    <col min="30" max="30" width="9.5703125" bestFit="1" customWidth="1"/>
    <col min="31" max="31" width="9.28515625" bestFit="1" customWidth="1"/>
    <col min="32" max="32" width="2.7109375" customWidth="1"/>
  </cols>
  <sheetData>
    <row r="1" spans="1:31" ht="26.25" x14ac:dyDescent="0.4">
      <c r="A1" s="34" t="s">
        <v>4202</v>
      </c>
    </row>
    <row r="2" spans="1:31" x14ac:dyDescent="0.25">
      <c r="A2" s="16" t="s">
        <v>4225</v>
      </c>
    </row>
    <row r="3" spans="1:31" x14ac:dyDescent="0.25">
      <c r="A3" s="16"/>
    </row>
    <row r="5" spans="1:31" ht="45" x14ac:dyDescent="0.25">
      <c r="A5" s="70">
        <v>2018</v>
      </c>
      <c r="B5" s="71" t="s">
        <v>2122</v>
      </c>
      <c r="C5" s="71" t="s">
        <v>4124</v>
      </c>
      <c r="D5" s="71" t="s">
        <v>4125</v>
      </c>
      <c r="E5" s="71" t="s">
        <v>2123</v>
      </c>
      <c r="F5" s="71" t="s">
        <v>4126</v>
      </c>
      <c r="G5" s="71" t="s">
        <v>2125</v>
      </c>
      <c r="H5" s="71" t="s">
        <v>108</v>
      </c>
      <c r="I5" s="71" t="s">
        <v>2124</v>
      </c>
      <c r="J5" s="71" t="s">
        <v>4127</v>
      </c>
      <c r="K5" s="71" t="s">
        <v>2126</v>
      </c>
      <c r="L5" s="71" t="s">
        <v>2127</v>
      </c>
      <c r="M5" s="71" t="s">
        <v>2128</v>
      </c>
      <c r="N5" s="71" t="s">
        <v>4128</v>
      </c>
      <c r="O5" s="71" t="s">
        <v>2129</v>
      </c>
      <c r="P5" s="71" t="s">
        <v>4129</v>
      </c>
      <c r="Q5" s="71" t="s">
        <v>20</v>
      </c>
      <c r="R5" s="71" t="s">
        <v>2130</v>
      </c>
      <c r="S5" s="71" t="s">
        <v>529</v>
      </c>
      <c r="T5" s="71" t="s">
        <v>35</v>
      </c>
      <c r="U5" s="71" t="s">
        <v>322</v>
      </c>
      <c r="V5" s="71" t="s">
        <v>2131</v>
      </c>
      <c r="W5" s="71" t="s">
        <v>2132</v>
      </c>
      <c r="X5" s="71" t="s">
        <v>7</v>
      </c>
      <c r="Y5" s="71" t="s">
        <v>2133</v>
      </c>
      <c r="Z5" s="71" t="s">
        <v>4130</v>
      </c>
      <c r="AA5" s="71" t="s">
        <v>4131</v>
      </c>
      <c r="AB5" s="71" t="s">
        <v>2134</v>
      </c>
      <c r="AC5" s="71" t="s">
        <v>2135</v>
      </c>
      <c r="AD5" s="71" t="s">
        <v>464</v>
      </c>
      <c r="AE5" s="71" t="s">
        <v>2119</v>
      </c>
    </row>
    <row r="6" spans="1:31" x14ac:dyDescent="0.25">
      <c r="A6" s="37" t="s">
        <v>2106</v>
      </c>
      <c r="B6" s="65">
        <f>VLOOKUP($A6,'Inputs Households'!$A$1:$B$67,2,)*'Ratio mapping'!B6</f>
        <v>0</v>
      </c>
      <c r="C6" s="65">
        <f>VLOOKUP($A6,'Inputs Households'!$A$1:$B$67,2,)*'Ratio mapping'!C6</f>
        <v>0</v>
      </c>
      <c r="D6" s="65">
        <f>VLOOKUP($A6,'Inputs Households'!$A$1:$B$67,2,)*'Ratio mapping'!D6</f>
        <v>0</v>
      </c>
      <c r="E6" s="65">
        <f>VLOOKUP($A6,'Inputs Households'!$A$1:$B$67,2,)*'Ratio mapping'!E6</f>
        <v>0</v>
      </c>
      <c r="F6" s="65">
        <f>VLOOKUP($A6,'Inputs Households'!$A$1:$B$67,2,)*'Ratio mapping'!F6</f>
        <v>0</v>
      </c>
      <c r="G6" s="65">
        <f>VLOOKUP($A6,'Inputs Households'!$A$1:$B$67,2,)*'Ratio mapping'!G6</f>
        <v>0</v>
      </c>
      <c r="H6" s="65">
        <f>VLOOKUP($A6,'Inputs Households'!$A$1:$B$67,2,)*'Ratio mapping'!H6</f>
        <v>0</v>
      </c>
      <c r="I6" s="65">
        <f>VLOOKUP($A6,'Inputs Households'!$A$1:$B$67,2,)*'Ratio mapping'!I6</f>
        <v>13700</v>
      </c>
      <c r="J6" s="65">
        <f>VLOOKUP($A6,'Inputs Households'!$A$1:$B$67,2,)*'Ratio mapping'!J6</f>
        <v>0</v>
      </c>
      <c r="K6" s="65">
        <f>VLOOKUP($A6,'Inputs Households'!$A$1:$B$67,2,)*'Ratio mapping'!K6</f>
        <v>0</v>
      </c>
      <c r="L6" s="65">
        <f>VLOOKUP($A6,'Inputs Households'!$A$1:$B$67,2,)*'Ratio mapping'!L6</f>
        <v>0</v>
      </c>
      <c r="M6" s="65">
        <f>VLOOKUP($A6,'Inputs Households'!$A$1:$B$67,2,)*'Ratio mapping'!M6</f>
        <v>0</v>
      </c>
      <c r="N6" s="65">
        <f>VLOOKUP($A6,'Inputs Households'!$A$1:$B$67,2,)*'Ratio mapping'!N6</f>
        <v>0</v>
      </c>
      <c r="O6" s="65">
        <f>VLOOKUP($A6,'Inputs Households'!$A$1:$B$67,2,)*'Ratio mapping'!O6</f>
        <v>0</v>
      </c>
      <c r="P6" s="65">
        <f>VLOOKUP($A6,'Inputs Households'!$A$1:$B$67,2,)*'Ratio mapping'!P6</f>
        <v>0</v>
      </c>
      <c r="Q6" s="65">
        <f>VLOOKUP($A6,'Inputs Households'!$A$1:$B$67,2,)*'Ratio mapping'!Q6</f>
        <v>0</v>
      </c>
      <c r="R6" s="65">
        <f>VLOOKUP($A6,'Inputs Households'!$A$1:$B$67,2,)*'Ratio mapping'!R6</f>
        <v>0</v>
      </c>
      <c r="S6" s="65">
        <f>VLOOKUP($A6,'Inputs Households'!$A$1:$B$67,2,)*'Ratio mapping'!S6</f>
        <v>0</v>
      </c>
      <c r="T6" s="65">
        <f>VLOOKUP($A6,'Inputs Households'!$A$1:$B$67,2,)*'Ratio mapping'!T6</f>
        <v>0</v>
      </c>
      <c r="U6" s="65">
        <f>VLOOKUP($A6,'Inputs Households'!$A$1:$B$67,2,)*'Ratio mapping'!U6</f>
        <v>0</v>
      </c>
      <c r="V6" s="65">
        <f>VLOOKUP($A6,'Inputs Households'!$A$1:$B$67,2,)*'Ratio mapping'!V6</f>
        <v>0</v>
      </c>
      <c r="W6" s="65">
        <f>VLOOKUP($A6,'Inputs Households'!$A$1:$B$67,2,)*'Ratio mapping'!W6</f>
        <v>0</v>
      </c>
      <c r="X6" s="65">
        <f>VLOOKUP($A6,'Inputs Households'!$A$1:$B$67,2,)*'Ratio mapping'!X6</f>
        <v>0</v>
      </c>
      <c r="Y6" s="65">
        <f>VLOOKUP($A6,'Inputs Households'!$A$1:$B$67,2,)*'Ratio mapping'!Y6</f>
        <v>0</v>
      </c>
      <c r="Z6" s="65">
        <f>VLOOKUP($A6,'Inputs Households'!$A$1:$B$67,2,)*'Ratio mapping'!Z6</f>
        <v>0</v>
      </c>
      <c r="AA6" s="65">
        <f>VLOOKUP($A6,'Inputs Households'!$A$1:$B$67,2,)*'Ratio mapping'!AA6</f>
        <v>0</v>
      </c>
      <c r="AB6" s="65">
        <f>VLOOKUP($A6,'Inputs Households'!$A$1:$B$67,2,)*'Ratio mapping'!AB6</f>
        <v>0</v>
      </c>
      <c r="AC6" s="65">
        <f>VLOOKUP($A6,'Inputs Households'!$A$1:$B$67,2,)*'Ratio mapping'!AC6</f>
        <v>0</v>
      </c>
      <c r="AD6" s="65">
        <f>VLOOKUP($A6,'Inputs Households'!$A$1:$B$67,2,)*'Ratio mapping'!AD6</f>
        <v>0</v>
      </c>
      <c r="AE6" s="65">
        <f>VLOOKUP($A6,'Inputs Households'!$A$1:$B$67,2,)*'Ratio mapping'!AE6</f>
        <v>0</v>
      </c>
    </row>
    <row r="7" spans="1:31" x14ac:dyDescent="0.25">
      <c r="A7" s="37" t="s">
        <v>2055</v>
      </c>
      <c r="B7" s="65">
        <f>VLOOKUP($A7,'Inputs Households'!$A$1:$B$67,2,)*'Ratio mapping'!B7</f>
        <v>0</v>
      </c>
      <c r="C7" s="65">
        <f>VLOOKUP($A7,'Inputs Households'!$A$1:$B$67,2,)*'Ratio mapping'!C7</f>
        <v>0</v>
      </c>
      <c r="D7" s="65">
        <f>VLOOKUP($A7,'Inputs Households'!$A$1:$B$67,2,)*'Ratio mapping'!D7</f>
        <v>0</v>
      </c>
      <c r="E7" s="65">
        <f>VLOOKUP($A7,'Inputs Households'!$A$1:$B$67,2,)*'Ratio mapping'!E7</f>
        <v>0</v>
      </c>
      <c r="F7" s="65">
        <f>VLOOKUP($A7,'Inputs Households'!$A$1:$B$67,2,)*'Ratio mapping'!F7</f>
        <v>26744.140762877378</v>
      </c>
      <c r="G7" s="65">
        <f>VLOOKUP($A7,'Inputs Households'!$A$1:$B$67,2,)*'Ratio mapping'!G7</f>
        <v>0</v>
      </c>
      <c r="H7" s="65">
        <f>VLOOKUP($A7,'Inputs Households'!$A$1:$B$67,2,)*'Ratio mapping'!H7</f>
        <v>0</v>
      </c>
      <c r="I7" s="65">
        <f>VLOOKUP($A7,'Inputs Households'!$A$1:$B$67,2,)*'Ratio mapping'!I7</f>
        <v>0</v>
      </c>
      <c r="J7" s="65">
        <f>VLOOKUP($A7,'Inputs Households'!$A$1:$B$67,2,)*'Ratio mapping'!J7</f>
        <v>0</v>
      </c>
      <c r="K7" s="65">
        <f>VLOOKUP($A7,'Inputs Households'!$A$1:$B$67,2,)*'Ratio mapping'!K7</f>
        <v>0</v>
      </c>
      <c r="L7" s="65">
        <f>VLOOKUP($A7,'Inputs Households'!$A$1:$B$67,2,)*'Ratio mapping'!L7</f>
        <v>0</v>
      </c>
      <c r="M7" s="65">
        <f>VLOOKUP($A7,'Inputs Households'!$A$1:$B$67,2,)*'Ratio mapping'!M7</f>
        <v>0</v>
      </c>
      <c r="N7" s="65">
        <f>VLOOKUP($A7,'Inputs Households'!$A$1:$B$67,2,)*'Ratio mapping'!N7</f>
        <v>0</v>
      </c>
      <c r="O7" s="65">
        <f>VLOOKUP($A7,'Inputs Households'!$A$1:$B$67,2,)*'Ratio mapping'!O7</f>
        <v>0</v>
      </c>
      <c r="P7" s="65">
        <f>VLOOKUP($A7,'Inputs Households'!$A$1:$B$67,2,)*'Ratio mapping'!P7</f>
        <v>0</v>
      </c>
      <c r="Q7" s="65">
        <f>VLOOKUP($A7,'Inputs Households'!$A$1:$B$67,2,)*'Ratio mapping'!Q7</f>
        <v>0</v>
      </c>
      <c r="R7" s="65">
        <f>VLOOKUP($A7,'Inputs Households'!$A$1:$B$67,2,)*'Ratio mapping'!R7</f>
        <v>0</v>
      </c>
      <c r="S7" s="65">
        <f>VLOOKUP($A7,'Inputs Households'!$A$1:$B$67,2,)*'Ratio mapping'!S7</f>
        <v>0</v>
      </c>
      <c r="T7" s="65">
        <f>VLOOKUP($A7,'Inputs Households'!$A$1:$B$67,2,)*'Ratio mapping'!T7</f>
        <v>0</v>
      </c>
      <c r="U7" s="65">
        <f>VLOOKUP($A7,'Inputs Households'!$A$1:$B$67,2,)*'Ratio mapping'!U7</f>
        <v>0</v>
      </c>
      <c r="V7" s="65">
        <f>VLOOKUP($A7,'Inputs Households'!$A$1:$B$67,2,)*'Ratio mapping'!V7</f>
        <v>0</v>
      </c>
      <c r="W7" s="65">
        <f>VLOOKUP($A7,'Inputs Households'!$A$1:$B$67,2,)*'Ratio mapping'!W7</f>
        <v>0</v>
      </c>
      <c r="X7" s="65">
        <f>VLOOKUP($A7,'Inputs Households'!$A$1:$B$67,2,)*'Ratio mapping'!X7</f>
        <v>0</v>
      </c>
      <c r="Y7" s="65">
        <f>VLOOKUP($A7,'Inputs Households'!$A$1:$B$67,2,)*'Ratio mapping'!Y7</f>
        <v>0</v>
      </c>
      <c r="Z7" s="65">
        <f>VLOOKUP($A7,'Inputs Households'!$A$1:$B$67,2,)*'Ratio mapping'!Z7</f>
        <v>550218.52130738646</v>
      </c>
      <c r="AA7" s="65">
        <f>VLOOKUP($A7,'Inputs Households'!$A$1:$B$67,2,)*'Ratio mapping'!AA7</f>
        <v>0</v>
      </c>
      <c r="AB7" s="65">
        <f>VLOOKUP($A7,'Inputs Households'!$A$1:$B$67,2,)*'Ratio mapping'!AB7</f>
        <v>0</v>
      </c>
      <c r="AC7" s="65">
        <f>VLOOKUP($A7,'Inputs Households'!$A$1:$B$67,2,)*'Ratio mapping'!AC7</f>
        <v>0</v>
      </c>
      <c r="AD7" s="65">
        <f>VLOOKUP($A7,'Inputs Households'!$A$1:$B$67,2,)*'Ratio mapping'!AD7</f>
        <v>0</v>
      </c>
      <c r="AE7" s="65">
        <f>VLOOKUP($A7,'Inputs Households'!$A$1:$B$67,2,)*'Ratio mapping'!AE7</f>
        <v>37.33792973621668</v>
      </c>
    </row>
    <row r="8" spans="1:31" x14ac:dyDescent="0.25">
      <c r="A8" s="37" t="s">
        <v>2099</v>
      </c>
      <c r="B8" s="65">
        <f>VLOOKUP($A8,'Inputs Households'!$A$1:$B$67,2,)*'Ratio mapping'!B8</f>
        <v>0</v>
      </c>
      <c r="C8" s="65">
        <f>VLOOKUP($A8,'Inputs Households'!$A$1:$B$67,2,)*'Ratio mapping'!C8</f>
        <v>0</v>
      </c>
      <c r="D8" s="65">
        <f>VLOOKUP($A8,'Inputs Households'!$A$1:$B$67,2,)*'Ratio mapping'!D8</f>
        <v>3608.9108910891091</v>
      </c>
      <c r="E8" s="65">
        <f>VLOOKUP($A8,'Inputs Households'!$A$1:$B$67,2,)*'Ratio mapping'!E8</f>
        <v>0</v>
      </c>
      <c r="F8" s="65">
        <f>VLOOKUP($A8,'Inputs Households'!$A$1:$B$67,2,)*'Ratio mapping'!F8</f>
        <v>0</v>
      </c>
      <c r="G8" s="65">
        <f>VLOOKUP($A8,'Inputs Households'!$A$1:$B$67,2,)*'Ratio mapping'!G8</f>
        <v>0</v>
      </c>
      <c r="H8" s="65">
        <f>VLOOKUP($A8,'Inputs Households'!$A$1:$B$67,2,)*'Ratio mapping'!H8</f>
        <v>0</v>
      </c>
      <c r="I8" s="65">
        <f>VLOOKUP($A8,'Inputs Households'!$A$1:$B$67,2,)*'Ratio mapping'!I8</f>
        <v>0</v>
      </c>
      <c r="J8" s="65">
        <f>VLOOKUP($A8,'Inputs Households'!$A$1:$B$67,2,)*'Ratio mapping'!J8</f>
        <v>0</v>
      </c>
      <c r="K8" s="65">
        <f>VLOOKUP($A8,'Inputs Households'!$A$1:$B$67,2,)*'Ratio mapping'!K8</f>
        <v>0</v>
      </c>
      <c r="L8" s="65">
        <f>VLOOKUP($A8,'Inputs Households'!$A$1:$B$67,2,)*'Ratio mapping'!L8</f>
        <v>0</v>
      </c>
      <c r="M8" s="65">
        <f>VLOOKUP($A8,'Inputs Households'!$A$1:$B$67,2,)*'Ratio mapping'!M8</f>
        <v>0</v>
      </c>
      <c r="N8" s="65">
        <f>VLOOKUP($A8,'Inputs Households'!$A$1:$B$67,2,)*'Ratio mapping'!N8</f>
        <v>0</v>
      </c>
      <c r="O8" s="65">
        <f>VLOOKUP($A8,'Inputs Households'!$A$1:$B$67,2,)*'Ratio mapping'!O8</f>
        <v>84.653465346534645</v>
      </c>
      <c r="P8" s="65">
        <f>VLOOKUP($A8,'Inputs Households'!$A$1:$B$67,2,)*'Ratio mapping'!P8</f>
        <v>0</v>
      </c>
      <c r="Q8" s="65">
        <f>VLOOKUP($A8,'Inputs Households'!$A$1:$B$67,2,)*'Ratio mapping'!Q8</f>
        <v>0</v>
      </c>
      <c r="R8" s="65">
        <f>VLOOKUP($A8,'Inputs Households'!$A$1:$B$67,2,)*'Ratio mapping'!R8</f>
        <v>0</v>
      </c>
      <c r="S8" s="65">
        <f>VLOOKUP($A8,'Inputs Households'!$A$1:$B$67,2,)*'Ratio mapping'!S8</f>
        <v>0</v>
      </c>
      <c r="T8" s="65">
        <f>VLOOKUP($A8,'Inputs Households'!$A$1:$B$67,2,)*'Ratio mapping'!T8</f>
        <v>0</v>
      </c>
      <c r="U8" s="65">
        <f>VLOOKUP($A8,'Inputs Households'!$A$1:$B$67,2,)*'Ratio mapping'!U8</f>
        <v>0</v>
      </c>
      <c r="V8" s="65">
        <f>VLOOKUP($A8,'Inputs Households'!$A$1:$B$67,2,)*'Ratio mapping'!V8</f>
        <v>0</v>
      </c>
      <c r="W8" s="65">
        <f>VLOOKUP($A8,'Inputs Households'!$A$1:$B$67,2,)*'Ratio mapping'!W8</f>
        <v>0</v>
      </c>
      <c r="X8" s="65">
        <f>VLOOKUP($A8,'Inputs Households'!$A$1:$B$67,2,)*'Ratio mapping'!X8</f>
        <v>0</v>
      </c>
      <c r="Y8" s="65">
        <f>VLOOKUP($A8,'Inputs Households'!$A$1:$B$67,2,)*'Ratio mapping'!Y8</f>
        <v>0</v>
      </c>
      <c r="Z8" s="65">
        <f>VLOOKUP($A8,'Inputs Households'!$A$1:$B$67,2,)*'Ratio mapping'!Z8</f>
        <v>0</v>
      </c>
      <c r="AA8" s="65">
        <f>VLOOKUP($A8,'Inputs Households'!$A$1:$B$67,2,)*'Ratio mapping'!AA8</f>
        <v>0</v>
      </c>
      <c r="AB8" s="65">
        <f>VLOOKUP($A8,'Inputs Households'!$A$1:$B$67,2,)*'Ratio mapping'!AB8</f>
        <v>0</v>
      </c>
      <c r="AC8" s="65">
        <f>VLOOKUP($A8,'Inputs Households'!$A$1:$B$67,2,)*'Ratio mapping'!AC8</f>
        <v>0</v>
      </c>
      <c r="AD8" s="65">
        <f>VLOOKUP($A8,'Inputs Households'!$A$1:$B$67,2,)*'Ratio mapping'!AD8</f>
        <v>806.43564356435638</v>
      </c>
      <c r="AE8" s="65">
        <f>VLOOKUP($A8,'Inputs Households'!$A$1:$B$67,2,)*'Ratio mapping'!AE8</f>
        <v>0</v>
      </c>
    </row>
    <row r="9" spans="1:31" x14ac:dyDescent="0.25">
      <c r="A9" s="37" t="s">
        <v>2093</v>
      </c>
      <c r="B9" s="65">
        <f>VLOOKUP($A9,'Inputs Households'!$A$1:$B$67,2,)*'Ratio mapping'!B9</f>
        <v>0</v>
      </c>
      <c r="C9" s="65">
        <f>VLOOKUP($A9,'Inputs Households'!$A$1:$B$67,2,)*'Ratio mapping'!C9</f>
        <v>0</v>
      </c>
      <c r="D9" s="65">
        <f>VLOOKUP($A9,'Inputs Households'!$A$1:$B$67,2,)*'Ratio mapping'!D9</f>
        <v>0</v>
      </c>
      <c r="E9" s="65">
        <f>VLOOKUP($A9,'Inputs Households'!$A$1:$B$67,2,)*'Ratio mapping'!E9</f>
        <v>0</v>
      </c>
      <c r="F9" s="65">
        <f>VLOOKUP($A9,'Inputs Households'!$A$1:$B$67,2,)*'Ratio mapping'!F9</f>
        <v>0</v>
      </c>
      <c r="G9" s="65">
        <f>VLOOKUP($A9,'Inputs Households'!$A$1:$B$67,2,)*'Ratio mapping'!G9</f>
        <v>0</v>
      </c>
      <c r="H9" s="65">
        <f>VLOOKUP($A9,'Inputs Households'!$A$1:$B$67,2,)*'Ratio mapping'!H9</f>
        <v>0</v>
      </c>
      <c r="I9" s="65">
        <f>VLOOKUP($A9,'Inputs Households'!$A$1:$B$67,2,)*'Ratio mapping'!I9</f>
        <v>0</v>
      </c>
      <c r="J9" s="65">
        <f>VLOOKUP($A9,'Inputs Households'!$A$1:$B$67,2,)*'Ratio mapping'!J9</f>
        <v>0</v>
      </c>
      <c r="K9" s="65">
        <f>VLOOKUP($A9,'Inputs Households'!$A$1:$B$67,2,)*'Ratio mapping'!K9</f>
        <v>0</v>
      </c>
      <c r="L9" s="65">
        <f>VLOOKUP($A9,'Inputs Households'!$A$1:$B$67,2,)*'Ratio mapping'!L9</f>
        <v>0</v>
      </c>
      <c r="M9" s="65">
        <f>VLOOKUP($A9,'Inputs Households'!$A$1:$B$67,2,)*'Ratio mapping'!M9</f>
        <v>0</v>
      </c>
      <c r="N9" s="65">
        <f>VLOOKUP($A9,'Inputs Households'!$A$1:$B$67,2,)*'Ratio mapping'!N9</f>
        <v>0</v>
      </c>
      <c r="O9" s="65">
        <f>VLOOKUP($A9,'Inputs Households'!$A$1:$B$67,2,)*'Ratio mapping'!O9</f>
        <v>0</v>
      </c>
      <c r="P9" s="65">
        <f>VLOOKUP($A9,'Inputs Households'!$A$1:$B$67,2,)*'Ratio mapping'!P9</f>
        <v>0</v>
      </c>
      <c r="Q9" s="65">
        <f>VLOOKUP($A9,'Inputs Households'!$A$1:$B$67,2,)*'Ratio mapping'!Q9</f>
        <v>0</v>
      </c>
      <c r="R9" s="65">
        <f>VLOOKUP($A9,'Inputs Households'!$A$1:$B$67,2,)*'Ratio mapping'!R9</f>
        <v>0</v>
      </c>
      <c r="S9" s="65">
        <f>VLOOKUP($A9,'Inputs Households'!$A$1:$B$67,2,)*'Ratio mapping'!S9</f>
        <v>0</v>
      </c>
      <c r="T9" s="65">
        <f>VLOOKUP($A9,'Inputs Households'!$A$1:$B$67,2,)*'Ratio mapping'!T9</f>
        <v>3800</v>
      </c>
      <c r="U9" s="65">
        <f>VLOOKUP($A9,'Inputs Households'!$A$1:$B$67,2,)*'Ratio mapping'!U9</f>
        <v>0</v>
      </c>
      <c r="V9" s="65">
        <f>VLOOKUP($A9,'Inputs Households'!$A$1:$B$67,2,)*'Ratio mapping'!V9</f>
        <v>0</v>
      </c>
      <c r="W9" s="65">
        <f>VLOOKUP($A9,'Inputs Households'!$A$1:$B$67,2,)*'Ratio mapping'!W9</f>
        <v>0</v>
      </c>
      <c r="X9" s="65">
        <f>VLOOKUP($A9,'Inputs Households'!$A$1:$B$67,2,)*'Ratio mapping'!X9</f>
        <v>0</v>
      </c>
      <c r="Y9" s="65">
        <f>VLOOKUP($A9,'Inputs Households'!$A$1:$B$67,2,)*'Ratio mapping'!Y9</f>
        <v>0</v>
      </c>
      <c r="Z9" s="65">
        <f>VLOOKUP($A9,'Inputs Households'!$A$1:$B$67,2,)*'Ratio mapping'!Z9</f>
        <v>0</v>
      </c>
      <c r="AA9" s="65">
        <f>VLOOKUP($A9,'Inputs Households'!$A$1:$B$67,2,)*'Ratio mapping'!AA9</f>
        <v>0</v>
      </c>
      <c r="AB9" s="65">
        <f>VLOOKUP($A9,'Inputs Households'!$A$1:$B$67,2,)*'Ratio mapping'!AB9</f>
        <v>0</v>
      </c>
      <c r="AC9" s="65">
        <f>VLOOKUP($A9,'Inputs Households'!$A$1:$B$67,2,)*'Ratio mapping'!AC9</f>
        <v>0</v>
      </c>
      <c r="AD9" s="65">
        <f>VLOOKUP($A9,'Inputs Households'!$A$1:$B$67,2,)*'Ratio mapping'!AD9</f>
        <v>0</v>
      </c>
      <c r="AE9" s="65">
        <f>VLOOKUP($A9,'Inputs Households'!$A$1:$B$67,2,)*'Ratio mapping'!AE9</f>
        <v>0</v>
      </c>
    </row>
    <row r="10" spans="1:31" x14ac:dyDescent="0.25">
      <c r="A10" s="37" t="s">
        <v>2076</v>
      </c>
      <c r="B10" s="65">
        <f>VLOOKUP($A10,'Inputs Households'!$A$1:$B$67,2,)*'Ratio mapping'!B10</f>
        <v>0</v>
      </c>
      <c r="C10" s="65">
        <f>VLOOKUP($A10,'Inputs Households'!$A$1:$B$67,2,)*'Ratio mapping'!C10</f>
        <v>0</v>
      </c>
      <c r="D10" s="65">
        <f>VLOOKUP($A10,'Inputs Households'!$A$1:$B$67,2,)*'Ratio mapping'!D10</f>
        <v>0</v>
      </c>
      <c r="E10" s="65">
        <f>VLOOKUP($A10,'Inputs Households'!$A$1:$B$67,2,)*'Ratio mapping'!E10</f>
        <v>5800</v>
      </c>
      <c r="F10" s="65">
        <f>VLOOKUP($A10,'Inputs Households'!$A$1:$B$67,2,)*'Ratio mapping'!F10</f>
        <v>0</v>
      </c>
      <c r="G10" s="65">
        <f>VLOOKUP($A10,'Inputs Households'!$A$1:$B$67,2,)*'Ratio mapping'!G10</f>
        <v>0</v>
      </c>
      <c r="H10" s="65">
        <f>VLOOKUP($A10,'Inputs Households'!$A$1:$B$67,2,)*'Ratio mapping'!H10</f>
        <v>0</v>
      </c>
      <c r="I10" s="65">
        <f>VLOOKUP($A10,'Inputs Households'!$A$1:$B$67,2,)*'Ratio mapping'!I10</f>
        <v>0</v>
      </c>
      <c r="J10" s="65">
        <f>VLOOKUP($A10,'Inputs Households'!$A$1:$B$67,2,)*'Ratio mapping'!J10</f>
        <v>0</v>
      </c>
      <c r="K10" s="65">
        <f>VLOOKUP($A10,'Inputs Households'!$A$1:$B$67,2,)*'Ratio mapping'!K10</f>
        <v>0</v>
      </c>
      <c r="L10" s="65">
        <f>VLOOKUP($A10,'Inputs Households'!$A$1:$B$67,2,)*'Ratio mapping'!L10</f>
        <v>0</v>
      </c>
      <c r="M10" s="65">
        <f>VLOOKUP($A10,'Inputs Households'!$A$1:$B$67,2,)*'Ratio mapping'!M10</f>
        <v>0</v>
      </c>
      <c r="N10" s="65">
        <f>VLOOKUP($A10,'Inputs Households'!$A$1:$B$67,2,)*'Ratio mapping'!N10</f>
        <v>0</v>
      </c>
      <c r="O10" s="65">
        <f>VLOOKUP($A10,'Inputs Households'!$A$1:$B$67,2,)*'Ratio mapping'!O10</f>
        <v>0</v>
      </c>
      <c r="P10" s="65">
        <f>VLOOKUP($A10,'Inputs Households'!$A$1:$B$67,2,)*'Ratio mapping'!P10</f>
        <v>0</v>
      </c>
      <c r="Q10" s="65">
        <f>VLOOKUP($A10,'Inputs Households'!$A$1:$B$67,2,)*'Ratio mapping'!Q10</f>
        <v>0</v>
      </c>
      <c r="R10" s="65">
        <f>VLOOKUP($A10,'Inputs Households'!$A$1:$B$67,2,)*'Ratio mapping'!R10</f>
        <v>0</v>
      </c>
      <c r="S10" s="65">
        <f>VLOOKUP($A10,'Inputs Households'!$A$1:$B$67,2,)*'Ratio mapping'!S10</f>
        <v>0</v>
      </c>
      <c r="T10" s="65">
        <f>VLOOKUP($A10,'Inputs Households'!$A$1:$B$67,2,)*'Ratio mapping'!T10</f>
        <v>0</v>
      </c>
      <c r="U10" s="65">
        <f>VLOOKUP($A10,'Inputs Households'!$A$1:$B$67,2,)*'Ratio mapping'!U10</f>
        <v>0</v>
      </c>
      <c r="V10" s="65">
        <f>VLOOKUP($A10,'Inputs Households'!$A$1:$B$67,2,)*'Ratio mapping'!V10</f>
        <v>0</v>
      </c>
      <c r="W10" s="65">
        <f>VLOOKUP($A10,'Inputs Households'!$A$1:$B$67,2,)*'Ratio mapping'!W10</f>
        <v>0</v>
      </c>
      <c r="X10" s="65">
        <f>VLOOKUP($A10,'Inputs Households'!$A$1:$B$67,2,)*'Ratio mapping'!X10</f>
        <v>0</v>
      </c>
      <c r="Y10" s="65">
        <f>VLOOKUP($A10,'Inputs Households'!$A$1:$B$67,2,)*'Ratio mapping'!Y10</f>
        <v>0</v>
      </c>
      <c r="Z10" s="65">
        <f>VLOOKUP($A10,'Inputs Households'!$A$1:$B$67,2,)*'Ratio mapping'!Z10</f>
        <v>0</v>
      </c>
      <c r="AA10" s="65">
        <f>VLOOKUP($A10,'Inputs Households'!$A$1:$B$67,2,)*'Ratio mapping'!AA10</f>
        <v>0</v>
      </c>
      <c r="AB10" s="65">
        <f>VLOOKUP($A10,'Inputs Households'!$A$1:$B$67,2,)*'Ratio mapping'!AB10</f>
        <v>0</v>
      </c>
      <c r="AC10" s="65">
        <f>VLOOKUP($A10,'Inputs Households'!$A$1:$B$67,2,)*'Ratio mapping'!AC10</f>
        <v>0</v>
      </c>
      <c r="AD10" s="65">
        <f>VLOOKUP($A10,'Inputs Households'!$A$1:$B$67,2,)*'Ratio mapping'!AD10</f>
        <v>0</v>
      </c>
      <c r="AE10" s="65">
        <f>VLOOKUP($A10,'Inputs Households'!$A$1:$B$67,2,)*'Ratio mapping'!AE10</f>
        <v>0</v>
      </c>
    </row>
    <row r="11" spans="1:31" x14ac:dyDescent="0.25">
      <c r="A11" s="37" t="s">
        <v>2112</v>
      </c>
      <c r="B11" s="65">
        <f>VLOOKUP($A11,'Inputs Households'!$A$1:$B$67,2,)*'Ratio mapping'!B11</f>
        <v>0</v>
      </c>
      <c r="C11" s="65">
        <f>VLOOKUP($A11,'Inputs Households'!$A$1:$B$67,2,)*'Ratio mapping'!C11</f>
        <v>7944.0860215053763</v>
      </c>
      <c r="D11" s="65">
        <f>VLOOKUP($A11,'Inputs Households'!$A$1:$B$67,2,)*'Ratio mapping'!D11</f>
        <v>0</v>
      </c>
      <c r="E11" s="65">
        <f>VLOOKUP($A11,'Inputs Households'!$A$1:$B$67,2,)*'Ratio mapping'!E11</f>
        <v>0</v>
      </c>
      <c r="F11" s="65">
        <f>VLOOKUP($A11,'Inputs Households'!$A$1:$B$67,2,)*'Ratio mapping'!F11</f>
        <v>0</v>
      </c>
      <c r="G11" s="65">
        <f>VLOOKUP($A11,'Inputs Households'!$A$1:$B$67,2,)*'Ratio mapping'!G11</f>
        <v>0</v>
      </c>
      <c r="H11" s="65">
        <f>VLOOKUP($A11,'Inputs Households'!$A$1:$B$67,2,)*'Ratio mapping'!H11</f>
        <v>0</v>
      </c>
      <c r="I11" s="65">
        <f>VLOOKUP($A11,'Inputs Households'!$A$1:$B$67,2,)*'Ratio mapping'!I11</f>
        <v>0</v>
      </c>
      <c r="J11" s="65">
        <f>VLOOKUP($A11,'Inputs Households'!$A$1:$B$67,2,)*'Ratio mapping'!J11</f>
        <v>0</v>
      </c>
      <c r="K11" s="65">
        <f>VLOOKUP($A11,'Inputs Households'!$A$1:$B$67,2,)*'Ratio mapping'!K11</f>
        <v>0</v>
      </c>
      <c r="L11" s="65">
        <f>VLOOKUP($A11,'Inputs Households'!$A$1:$B$67,2,)*'Ratio mapping'!L11</f>
        <v>0</v>
      </c>
      <c r="M11" s="65">
        <f>VLOOKUP($A11,'Inputs Households'!$A$1:$B$67,2,)*'Ratio mapping'!M11</f>
        <v>0</v>
      </c>
      <c r="N11" s="65">
        <f>VLOOKUP($A11,'Inputs Households'!$A$1:$B$67,2,)*'Ratio mapping'!N11</f>
        <v>0</v>
      </c>
      <c r="O11" s="65">
        <f>VLOOKUP($A11,'Inputs Households'!$A$1:$B$67,2,)*'Ratio mapping'!O11</f>
        <v>0</v>
      </c>
      <c r="P11" s="65">
        <f>VLOOKUP($A11,'Inputs Households'!$A$1:$B$67,2,)*'Ratio mapping'!P11</f>
        <v>0</v>
      </c>
      <c r="Q11" s="65">
        <f>VLOOKUP($A11,'Inputs Households'!$A$1:$B$67,2,)*'Ratio mapping'!Q11</f>
        <v>0</v>
      </c>
      <c r="R11" s="65">
        <f>VLOOKUP($A11,'Inputs Households'!$A$1:$B$67,2,)*'Ratio mapping'!R11</f>
        <v>0</v>
      </c>
      <c r="S11" s="65">
        <f>VLOOKUP($A11,'Inputs Households'!$A$1:$B$67,2,)*'Ratio mapping'!S11</f>
        <v>855.91397849462362</v>
      </c>
      <c r="T11" s="65">
        <f>VLOOKUP($A11,'Inputs Households'!$A$1:$B$67,2,)*'Ratio mapping'!T11</f>
        <v>0</v>
      </c>
      <c r="U11" s="65">
        <f>VLOOKUP($A11,'Inputs Households'!$A$1:$B$67,2,)*'Ratio mapping'!U11</f>
        <v>0</v>
      </c>
      <c r="V11" s="65">
        <f>VLOOKUP($A11,'Inputs Households'!$A$1:$B$67,2,)*'Ratio mapping'!V11</f>
        <v>0</v>
      </c>
      <c r="W11" s="65">
        <f>VLOOKUP($A11,'Inputs Households'!$A$1:$B$67,2,)*'Ratio mapping'!W11</f>
        <v>0</v>
      </c>
      <c r="X11" s="65">
        <f>VLOOKUP($A11,'Inputs Households'!$A$1:$B$67,2,)*'Ratio mapping'!X11</f>
        <v>0</v>
      </c>
      <c r="Y11" s="65">
        <f>VLOOKUP($A11,'Inputs Households'!$A$1:$B$67,2,)*'Ratio mapping'!Y11</f>
        <v>0</v>
      </c>
      <c r="Z11" s="65">
        <f>VLOOKUP($A11,'Inputs Households'!$A$1:$B$67,2,)*'Ratio mapping'!Z11</f>
        <v>0</v>
      </c>
      <c r="AA11" s="65">
        <f>VLOOKUP($A11,'Inputs Households'!$A$1:$B$67,2,)*'Ratio mapping'!AA11</f>
        <v>0</v>
      </c>
      <c r="AB11" s="65">
        <f>VLOOKUP($A11,'Inputs Households'!$A$1:$B$67,2,)*'Ratio mapping'!AB11</f>
        <v>0</v>
      </c>
      <c r="AC11" s="65">
        <f>VLOOKUP($A11,'Inputs Households'!$A$1:$B$67,2,)*'Ratio mapping'!AC11</f>
        <v>0</v>
      </c>
      <c r="AD11" s="65">
        <f>VLOOKUP($A11,'Inputs Households'!$A$1:$B$67,2,)*'Ratio mapping'!AD11</f>
        <v>0</v>
      </c>
      <c r="AE11" s="65">
        <f>VLOOKUP($A11,'Inputs Households'!$A$1:$B$67,2,)*'Ratio mapping'!AE11</f>
        <v>0</v>
      </c>
    </row>
    <row r="12" spans="1:31" x14ac:dyDescent="0.25">
      <c r="A12" s="37" t="s">
        <v>2104</v>
      </c>
      <c r="B12" s="65">
        <f>VLOOKUP($A12,'Inputs Households'!$A$1:$B$67,2,)*'Ratio mapping'!B13</f>
        <v>0</v>
      </c>
      <c r="C12" s="65">
        <f>VLOOKUP($A12,'Inputs Households'!$A$1:$B$67,2,)*'Ratio mapping'!C13</f>
        <v>0</v>
      </c>
      <c r="D12" s="65">
        <f>VLOOKUP($A12,'Inputs Households'!$A$1:$B$67,2,)*'Ratio mapping'!D13</f>
        <v>0</v>
      </c>
      <c r="E12" s="65">
        <f>VLOOKUP($A12,'Inputs Households'!$A$1:$B$67,2,)*'Ratio mapping'!E13</f>
        <v>0</v>
      </c>
      <c r="F12" s="65">
        <f>VLOOKUP($A12,'Inputs Households'!$A$1:$B$67,2,)*'Ratio mapping'!F13</f>
        <v>0</v>
      </c>
      <c r="G12" s="65">
        <f>VLOOKUP($A12,'Inputs Households'!$A$1:$B$67,2,)*'Ratio mapping'!G13</f>
        <v>0</v>
      </c>
      <c r="H12" s="65">
        <f>VLOOKUP($A12,'Inputs Households'!$A$1:$B$67,2,)*'Ratio mapping'!H13</f>
        <v>0</v>
      </c>
      <c r="I12" s="65">
        <f>VLOOKUP($A12,'Inputs Households'!$A$1:$B$67,2,)*'Ratio mapping'!I13</f>
        <v>0</v>
      </c>
      <c r="J12" s="65">
        <f>VLOOKUP($A12,'Inputs Households'!$A$1:$B$67,2,)*'Ratio mapping'!J13</f>
        <v>0</v>
      </c>
      <c r="K12" s="65">
        <f>VLOOKUP($A12,'Inputs Households'!$A$1:$B$67,2,)*'Ratio mapping'!K13</f>
        <v>0</v>
      </c>
      <c r="L12" s="65">
        <f>VLOOKUP($A12,'Inputs Households'!$A$1:$B$67,2,)*'Ratio mapping'!L13</f>
        <v>0</v>
      </c>
      <c r="M12" s="65">
        <f>VLOOKUP($A12,'Inputs Households'!$A$1:$B$67,2,)*'Ratio mapping'!M13</f>
        <v>0</v>
      </c>
      <c r="N12" s="65">
        <f>VLOOKUP($A12,'Inputs Households'!$A$1:$B$67,2,)*'Ratio mapping'!N13</f>
        <v>0</v>
      </c>
      <c r="O12" s="65">
        <f>VLOOKUP($A12,'Inputs Households'!$A$1:$B$67,2,)*'Ratio mapping'!O13</f>
        <v>0</v>
      </c>
      <c r="P12" s="65">
        <f>VLOOKUP($A12,'Inputs Households'!$A$1:$B$67,2,)*'Ratio mapping'!P13</f>
        <v>0</v>
      </c>
      <c r="Q12" s="65">
        <f>VLOOKUP($A12,'Inputs Households'!$A$1:$B$67,2,)*'Ratio mapping'!Q13</f>
        <v>0</v>
      </c>
      <c r="R12" s="65">
        <f>VLOOKUP($A12,'Inputs Households'!$A$1:$B$67,2,)*'Ratio mapping'!R13</f>
        <v>150900</v>
      </c>
      <c r="S12" s="65">
        <f>VLOOKUP($A12,'Inputs Households'!$A$1:$B$67,2,)*'Ratio mapping'!S13</f>
        <v>0</v>
      </c>
      <c r="T12" s="65">
        <f>VLOOKUP($A12,'Inputs Households'!$A$1:$B$67,2,)*'Ratio mapping'!T13</f>
        <v>0</v>
      </c>
      <c r="U12" s="65">
        <f>VLOOKUP($A12,'Inputs Households'!$A$1:$B$67,2,)*'Ratio mapping'!U13</f>
        <v>0</v>
      </c>
      <c r="V12" s="65">
        <f>VLOOKUP($A12,'Inputs Households'!$A$1:$B$67,2,)*'Ratio mapping'!V13</f>
        <v>0</v>
      </c>
      <c r="W12" s="65">
        <f>VLOOKUP($A12,'Inputs Households'!$A$1:$B$67,2,)*'Ratio mapping'!W13</f>
        <v>0</v>
      </c>
      <c r="X12" s="65">
        <f>VLOOKUP($A12,'Inputs Households'!$A$1:$B$67,2,)*'Ratio mapping'!X13</f>
        <v>0</v>
      </c>
      <c r="Y12" s="65">
        <f>VLOOKUP($A12,'Inputs Households'!$A$1:$B$67,2,)*'Ratio mapping'!Y13</f>
        <v>0</v>
      </c>
      <c r="Z12" s="65">
        <f>VLOOKUP($A12,'Inputs Households'!$A$1:$B$67,2,)*'Ratio mapping'!Z13</f>
        <v>0</v>
      </c>
      <c r="AA12" s="65">
        <f>VLOOKUP($A12,'Inputs Households'!$A$1:$B$67,2,)*'Ratio mapping'!AA13</f>
        <v>0</v>
      </c>
      <c r="AB12" s="65">
        <f>VLOOKUP($A12,'Inputs Households'!$A$1:$B$67,2,)*'Ratio mapping'!AB13</f>
        <v>0</v>
      </c>
      <c r="AC12" s="65">
        <f>VLOOKUP($A12,'Inputs Households'!$A$1:$B$67,2,)*'Ratio mapping'!AC13</f>
        <v>0</v>
      </c>
      <c r="AD12" s="65">
        <f>VLOOKUP($A12,'Inputs Households'!$A$1:$B$67,2,)*'Ratio mapping'!AD13</f>
        <v>0</v>
      </c>
      <c r="AE12" s="65">
        <f>VLOOKUP($A12,'Inputs Households'!$A$1:$B$67,2,)*'Ratio mapping'!AE13</f>
        <v>0</v>
      </c>
    </row>
    <row r="13" spans="1:31" x14ac:dyDescent="0.25">
      <c r="A13" s="37" t="s">
        <v>2115</v>
      </c>
      <c r="B13" s="65">
        <f>VLOOKUP($A13,'Inputs Households'!$A$1:$B$67,2,)*'Ratio mapping'!B14</f>
        <v>0</v>
      </c>
      <c r="C13" s="65">
        <f>VLOOKUP($A13,'Inputs Households'!$A$1:$B$67,2,)*'Ratio mapping'!C14</f>
        <v>0</v>
      </c>
      <c r="D13" s="65">
        <f>VLOOKUP($A13,'Inputs Households'!$A$1:$B$67,2,)*'Ratio mapping'!D14</f>
        <v>0</v>
      </c>
      <c r="E13" s="65">
        <f>VLOOKUP($A13,'Inputs Households'!$A$1:$B$67,2,)*'Ratio mapping'!E14</f>
        <v>0</v>
      </c>
      <c r="F13" s="65">
        <f>VLOOKUP($A13,'Inputs Households'!$A$1:$B$67,2,)*'Ratio mapping'!F14</f>
        <v>0</v>
      </c>
      <c r="G13" s="65">
        <f>VLOOKUP($A13,'Inputs Households'!$A$1:$B$67,2,)*'Ratio mapping'!G14</f>
        <v>0</v>
      </c>
      <c r="H13" s="65">
        <f>VLOOKUP($A13,'Inputs Households'!$A$1:$B$67,2,)*'Ratio mapping'!H14</f>
        <v>0</v>
      </c>
      <c r="I13" s="65">
        <f>VLOOKUP($A13,'Inputs Households'!$A$1:$B$67,2,)*'Ratio mapping'!I14</f>
        <v>0</v>
      </c>
      <c r="J13" s="65">
        <f>VLOOKUP($A13,'Inputs Households'!$A$1:$B$67,2,)*'Ratio mapping'!J14</f>
        <v>0</v>
      </c>
      <c r="K13" s="65">
        <f>VLOOKUP($A13,'Inputs Households'!$A$1:$B$67,2,)*'Ratio mapping'!K14</f>
        <v>0</v>
      </c>
      <c r="L13" s="65">
        <f>VLOOKUP($A13,'Inputs Households'!$A$1:$B$67,2,)*'Ratio mapping'!L14</f>
        <v>0</v>
      </c>
      <c r="M13" s="65">
        <f>VLOOKUP($A13,'Inputs Households'!$A$1:$B$67,2,)*'Ratio mapping'!M14</f>
        <v>0</v>
      </c>
      <c r="N13" s="65">
        <f>VLOOKUP($A13,'Inputs Households'!$A$1:$B$67,2,)*'Ratio mapping'!N14</f>
        <v>0</v>
      </c>
      <c r="O13" s="65">
        <f>VLOOKUP($A13,'Inputs Households'!$A$1:$B$67,2,)*'Ratio mapping'!O14</f>
        <v>0</v>
      </c>
      <c r="P13" s="65">
        <f>VLOOKUP($A13,'Inputs Households'!$A$1:$B$67,2,)*'Ratio mapping'!P14</f>
        <v>0</v>
      </c>
      <c r="Q13" s="65">
        <f>VLOOKUP($A13,'Inputs Households'!$A$1:$B$67,2,)*'Ratio mapping'!Q14</f>
        <v>0</v>
      </c>
      <c r="R13" s="65">
        <f>VLOOKUP($A13,'Inputs Households'!$A$1:$B$67,2,)*'Ratio mapping'!R14</f>
        <v>0</v>
      </c>
      <c r="S13" s="65">
        <f>VLOOKUP($A13,'Inputs Households'!$A$1:$B$67,2,)*'Ratio mapping'!S14</f>
        <v>7001.363636363636</v>
      </c>
      <c r="T13" s="65">
        <f>VLOOKUP($A13,'Inputs Households'!$A$1:$B$67,2,)*'Ratio mapping'!T14</f>
        <v>0</v>
      </c>
      <c r="U13" s="65">
        <f>VLOOKUP($A13,'Inputs Households'!$A$1:$B$67,2,)*'Ratio mapping'!U14</f>
        <v>0</v>
      </c>
      <c r="V13" s="65">
        <f>VLOOKUP($A13,'Inputs Households'!$A$1:$B$67,2,)*'Ratio mapping'!V14</f>
        <v>0</v>
      </c>
      <c r="W13" s="65">
        <f>VLOOKUP($A13,'Inputs Households'!$A$1:$B$67,2,)*'Ratio mapping'!W14</f>
        <v>298.63636363636363</v>
      </c>
      <c r="X13" s="65">
        <f>VLOOKUP($A13,'Inputs Households'!$A$1:$B$67,2,)*'Ratio mapping'!X14</f>
        <v>0</v>
      </c>
      <c r="Y13" s="65">
        <f>VLOOKUP($A13,'Inputs Households'!$A$1:$B$67,2,)*'Ratio mapping'!Y14</f>
        <v>0</v>
      </c>
      <c r="Z13" s="65">
        <f>VLOOKUP($A13,'Inputs Households'!$A$1:$B$67,2,)*'Ratio mapping'!Z14</f>
        <v>0</v>
      </c>
      <c r="AA13" s="65">
        <f>VLOOKUP($A13,'Inputs Households'!$A$1:$B$67,2,)*'Ratio mapping'!AA14</f>
        <v>0</v>
      </c>
      <c r="AB13" s="65">
        <f>VLOOKUP($A13,'Inputs Households'!$A$1:$B$67,2,)*'Ratio mapping'!AB14</f>
        <v>0</v>
      </c>
      <c r="AC13" s="65">
        <f>VLOOKUP($A13,'Inputs Households'!$A$1:$B$67,2,)*'Ratio mapping'!AC14</f>
        <v>0</v>
      </c>
      <c r="AD13" s="65">
        <f>VLOOKUP($A13,'Inputs Households'!$A$1:$B$67,2,)*'Ratio mapping'!AD14</f>
        <v>0</v>
      </c>
      <c r="AE13" s="65">
        <f>VLOOKUP($A13,'Inputs Households'!$A$1:$B$67,2,)*'Ratio mapping'!AE14</f>
        <v>0</v>
      </c>
    </row>
    <row r="14" spans="1:31" x14ac:dyDescent="0.25">
      <c r="A14" s="37" t="s">
        <v>2114</v>
      </c>
      <c r="B14" s="65">
        <f>VLOOKUP($A14,'Inputs Households'!$A$1:$B$67,2,)*'Ratio mapping'!B15</f>
        <v>0</v>
      </c>
      <c r="C14" s="65">
        <f>VLOOKUP($A14,'Inputs Households'!$A$1:$B$67,2,)*'Ratio mapping'!C15</f>
        <v>48660.051166757112</v>
      </c>
      <c r="D14" s="65">
        <f>VLOOKUP($A14,'Inputs Households'!$A$1:$B$67,2,)*'Ratio mapping'!D15</f>
        <v>0</v>
      </c>
      <c r="E14" s="65">
        <f>VLOOKUP($A14,'Inputs Households'!$A$1:$B$67,2,)*'Ratio mapping'!E15</f>
        <v>0</v>
      </c>
      <c r="F14" s="65">
        <f>VLOOKUP($A14,'Inputs Households'!$A$1:$B$67,2,)*'Ratio mapping'!F15</f>
        <v>0</v>
      </c>
      <c r="G14" s="65">
        <f>VLOOKUP($A14,'Inputs Households'!$A$1:$B$67,2,)*'Ratio mapping'!G15</f>
        <v>0</v>
      </c>
      <c r="H14" s="65">
        <f>VLOOKUP($A14,'Inputs Households'!$A$1:$B$67,2,)*'Ratio mapping'!H15</f>
        <v>0</v>
      </c>
      <c r="I14" s="65">
        <f>VLOOKUP($A14,'Inputs Households'!$A$1:$B$67,2,)*'Ratio mapping'!I15</f>
        <v>0</v>
      </c>
      <c r="J14" s="65">
        <f>VLOOKUP($A14,'Inputs Households'!$A$1:$B$67,2,)*'Ratio mapping'!J15</f>
        <v>0</v>
      </c>
      <c r="K14" s="65">
        <f>VLOOKUP($A14,'Inputs Households'!$A$1:$B$67,2,)*'Ratio mapping'!K15</f>
        <v>0</v>
      </c>
      <c r="L14" s="65">
        <f>VLOOKUP($A14,'Inputs Households'!$A$1:$B$67,2,)*'Ratio mapping'!L15</f>
        <v>0</v>
      </c>
      <c r="M14" s="65">
        <f>VLOOKUP($A14,'Inputs Households'!$A$1:$B$67,2,)*'Ratio mapping'!M15</f>
        <v>0</v>
      </c>
      <c r="N14" s="65">
        <f>VLOOKUP($A14,'Inputs Households'!$A$1:$B$67,2,)*'Ratio mapping'!N15</f>
        <v>0</v>
      </c>
      <c r="O14" s="65">
        <f>VLOOKUP($A14,'Inputs Households'!$A$1:$B$67,2,)*'Ratio mapping'!O15</f>
        <v>0</v>
      </c>
      <c r="P14" s="65">
        <f>VLOOKUP($A14,'Inputs Households'!$A$1:$B$67,2,)*'Ratio mapping'!P15</f>
        <v>0</v>
      </c>
      <c r="Q14" s="65">
        <f>VLOOKUP($A14,'Inputs Households'!$A$1:$B$67,2,)*'Ratio mapping'!Q15</f>
        <v>0</v>
      </c>
      <c r="R14" s="65">
        <f>VLOOKUP($A14,'Inputs Households'!$A$1:$B$67,2,)*'Ratio mapping'!R15</f>
        <v>0</v>
      </c>
      <c r="S14" s="65">
        <f>VLOOKUP($A14,'Inputs Households'!$A$1:$B$67,2,)*'Ratio mapping'!S15</f>
        <v>2039.9488332428873</v>
      </c>
      <c r="T14" s="65">
        <f>VLOOKUP($A14,'Inputs Households'!$A$1:$B$67,2,)*'Ratio mapping'!T15</f>
        <v>0</v>
      </c>
      <c r="U14" s="65">
        <f>VLOOKUP($A14,'Inputs Households'!$A$1:$B$67,2,)*'Ratio mapping'!U15</f>
        <v>0</v>
      </c>
      <c r="V14" s="65">
        <f>VLOOKUP($A14,'Inputs Households'!$A$1:$B$67,2,)*'Ratio mapping'!V15</f>
        <v>0</v>
      </c>
      <c r="W14" s="65">
        <f>VLOOKUP($A14,'Inputs Households'!$A$1:$B$67,2,)*'Ratio mapping'!W15</f>
        <v>0</v>
      </c>
      <c r="X14" s="65">
        <f>VLOOKUP($A14,'Inputs Households'!$A$1:$B$67,2,)*'Ratio mapping'!X15</f>
        <v>0</v>
      </c>
      <c r="Y14" s="65">
        <f>VLOOKUP($A14,'Inputs Households'!$A$1:$B$67,2,)*'Ratio mapping'!Y15</f>
        <v>0</v>
      </c>
      <c r="Z14" s="65">
        <f>VLOOKUP($A14,'Inputs Households'!$A$1:$B$67,2,)*'Ratio mapping'!Z15</f>
        <v>0</v>
      </c>
      <c r="AA14" s="65">
        <f>VLOOKUP($A14,'Inputs Households'!$A$1:$B$67,2,)*'Ratio mapping'!AA15</f>
        <v>0</v>
      </c>
      <c r="AB14" s="65">
        <f>VLOOKUP($A14,'Inputs Households'!$A$1:$B$67,2,)*'Ratio mapping'!AB15</f>
        <v>0</v>
      </c>
      <c r="AC14" s="65">
        <f>VLOOKUP($A14,'Inputs Households'!$A$1:$B$67,2,)*'Ratio mapping'!AC15</f>
        <v>0</v>
      </c>
      <c r="AD14" s="65">
        <f>VLOOKUP($A14,'Inputs Households'!$A$1:$B$67,2,)*'Ratio mapping'!AD15</f>
        <v>0</v>
      </c>
      <c r="AE14" s="65">
        <f>VLOOKUP($A14,'Inputs Households'!$A$1:$B$67,2,)*'Ratio mapping'!AE15</f>
        <v>0</v>
      </c>
    </row>
    <row r="15" spans="1:31" x14ac:dyDescent="0.25">
      <c r="A15" s="37" t="s">
        <v>2051</v>
      </c>
      <c r="B15" s="65">
        <f>VLOOKUP($A15,'Inputs Households'!$A$1:$B$67,2,)*'Ratio mapping'!B16</f>
        <v>0</v>
      </c>
      <c r="C15" s="65">
        <f>VLOOKUP($A15,'Inputs Households'!$A$1:$B$67,2,)*'Ratio mapping'!C16</f>
        <v>0</v>
      </c>
      <c r="D15" s="65">
        <f>VLOOKUP($A15,'Inputs Households'!$A$1:$B$67,2,)*'Ratio mapping'!D16</f>
        <v>0</v>
      </c>
      <c r="E15" s="65">
        <f>VLOOKUP($A15,'Inputs Households'!$A$1:$B$67,2,)*'Ratio mapping'!E16</f>
        <v>0</v>
      </c>
      <c r="F15" s="65">
        <f>VLOOKUP($A15,'Inputs Households'!$A$1:$B$67,2,)*'Ratio mapping'!F16</f>
        <v>0</v>
      </c>
      <c r="G15" s="65">
        <f>VLOOKUP($A15,'Inputs Households'!$A$1:$B$67,2,)*'Ratio mapping'!G16</f>
        <v>0</v>
      </c>
      <c r="H15" s="65">
        <f>VLOOKUP($A15,'Inputs Households'!$A$1:$B$67,2,)*'Ratio mapping'!H16</f>
        <v>0</v>
      </c>
      <c r="I15" s="65">
        <f>VLOOKUP($A15,'Inputs Households'!$A$1:$B$67,2,)*'Ratio mapping'!I16</f>
        <v>0</v>
      </c>
      <c r="J15" s="65">
        <f>VLOOKUP($A15,'Inputs Households'!$A$1:$B$67,2,)*'Ratio mapping'!J16</f>
        <v>0</v>
      </c>
      <c r="K15" s="65">
        <f>VLOOKUP($A15,'Inputs Households'!$A$1:$B$67,2,)*'Ratio mapping'!K16</f>
        <v>0</v>
      </c>
      <c r="L15" s="65">
        <f>VLOOKUP($A15,'Inputs Households'!$A$1:$B$67,2,)*'Ratio mapping'!L16</f>
        <v>0</v>
      </c>
      <c r="M15" s="65">
        <f>VLOOKUP($A15,'Inputs Households'!$A$1:$B$67,2,)*'Ratio mapping'!M16</f>
        <v>0</v>
      </c>
      <c r="N15" s="65">
        <f>VLOOKUP($A15,'Inputs Households'!$A$1:$B$67,2,)*'Ratio mapping'!N16</f>
        <v>0</v>
      </c>
      <c r="O15" s="65">
        <f>VLOOKUP($A15,'Inputs Households'!$A$1:$B$67,2,)*'Ratio mapping'!O16</f>
        <v>0</v>
      </c>
      <c r="P15" s="65">
        <f>VLOOKUP($A15,'Inputs Households'!$A$1:$B$67,2,)*'Ratio mapping'!P16</f>
        <v>0</v>
      </c>
      <c r="Q15" s="65">
        <f>VLOOKUP($A15,'Inputs Households'!$A$1:$B$67,2,)*'Ratio mapping'!Q16</f>
        <v>0</v>
      </c>
      <c r="R15" s="65">
        <f>VLOOKUP($A15,'Inputs Households'!$A$1:$B$67,2,)*'Ratio mapping'!R16</f>
        <v>0</v>
      </c>
      <c r="S15" s="65">
        <f>VLOOKUP($A15,'Inputs Households'!$A$1:$B$67,2,)*'Ratio mapping'!S16</f>
        <v>0</v>
      </c>
      <c r="T15" s="65">
        <f>VLOOKUP($A15,'Inputs Households'!$A$1:$B$67,2,)*'Ratio mapping'!T16</f>
        <v>0</v>
      </c>
      <c r="U15" s="65">
        <f>VLOOKUP($A15,'Inputs Households'!$A$1:$B$67,2,)*'Ratio mapping'!U16</f>
        <v>0</v>
      </c>
      <c r="V15" s="65">
        <f>VLOOKUP($A15,'Inputs Households'!$A$1:$B$67,2,)*'Ratio mapping'!V16</f>
        <v>0</v>
      </c>
      <c r="W15" s="65">
        <f>VLOOKUP($A15,'Inputs Households'!$A$1:$B$67,2,)*'Ratio mapping'!W16</f>
        <v>0</v>
      </c>
      <c r="X15" s="65">
        <f>VLOOKUP($A15,'Inputs Households'!$A$1:$B$67,2,)*'Ratio mapping'!X16</f>
        <v>25096.009538950715</v>
      </c>
      <c r="Y15" s="65">
        <f>VLOOKUP($A15,'Inputs Households'!$A$1:$B$67,2,)*'Ratio mapping'!Y16</f>
        <v>0</v>
      </c>
      <c r="Z15" s="65">
        <f>VLOOKUP($A15,'Inputs Households'!$A$1:$B$67,2,)*'Ratio mapping'!Z16</f>
        <v>0</v>
      </c>
      <c r="AA15" s="65">
        <f>VLOOKUP($A15,'Inputs Households'!$A$1:$B$67,2,)*'Ratio mapping'!AA16</f>
        <v>0</v>
      </c>
      <c r="AB15" s="65">
        <f>VLOOKUP($A15,'Inputs Households'!$A$1:$B$67,2,)*'Ratio mapping'!AB16</f>
        <v>0</v>
      </c>
      <c r="AC15" s="65">
        <f>VLOOKUP($A15,'Inputs Households'!$A$1:$B$67,2,)*'Ratio mapping'!AC16</f>
        <v>0</v>
      </c>
      <c r="AD15" s="65">
        <f>VLOOKUP($A15,'Inputs Households'!$A$1:$B$67,2,)*'Ratio mapping'!AD16</f>
        <v>0</v>
      </c>
      <c r="AE15" s="65">
        <f>VLOOKUP($A15,'Inputs Households'!$A$1:$B$67,2,)*'Ratio mapping'!AE16</f>
        <v>3.9904610492845789</v>
      </c>
    </row>
    <row r="16" spans="1:31" x14ac:dyDescent="0.25">
      <c r="A16" s="37" t="s">
        <v>2072</v>
      </c>
      <c r="B16" s="65">
        <f>VLOOKUP($A16,'Inputs Households'!$A$1:$B$67,2,)*'Ratio mapping'!B17</f>
        <v>0</v>
      </c>
      <c r="C16" s="65">
        <f>VLOOKUP($A16,'Inputs Households'!$A$1:$B$67,2,)*'Ratio mapping'!C17</f>
        <v>0</v>
      </c>
      <c r="D16" s="65">
        <f>VLOOKUP($A16,'Inputs Households'!$A$1:$B$67,2,)*'Ratio mapping'!D17</f>
        <v>0</v>
      </c>
      <c r="E16" s="65">
        <f>VLOOKUP($A16,'Inputs Households'!$A$1:$B$67,2,)*'Ratio mapping'!E17</f>
        <v>0</v>
      </c>
      <c r="F16" s="65">
        <f>VLOOKUP($A16,'Inputs Households'!$A$1:$B$67,2,)*'Ratio mapping'!F17</f>
        <v>0</v>
      </c>
      <c r="G16" s="65">
        <f>VLOOKUP($A16,'Inputs Households'!$A$1:$B$67,2,)*'Ratio mapping'!G17</f>
        <v>18400</v>
      </c>
      <c r="H16" s="65">
        <f>VLOOKUP($A16,'Inputs Households'!$A$1:$B$67,2,)*'Ratio mapping'!H17</f>
        <v>0</v>
      </c>
      <c r="I16" s="65">
        <f>VLOOKUP($A16,'Inputs Households'!$A$1:$B$67,2,)*'Ratio mapping'!I17</f>
        <v>0</v>
      </c>
      <c r="J16" s="65">
        <f>VLOOKUP($A16,'Inputs Households'!$A$1:$B$67,2,)*'Ratio mapping'!J17</f>
        <v>0</v>
      </c>
      <c r="K16" s="65">
        <f>VLOOKUP($A16,'Inputs Households'!$A$1:$B$67,2,)*'Ratio mapping'!K17</f>
        <v>0</v>
      </c>
      <c r="L16" s="65">
        <f>VLOOKUP($A16,'Inputs Households'!$A$1:$B$67,2,)*'Ratio mapping'!L17</f>
        <v>0</v>
      </c>
      <c r="M16" s="65">
        <f>VLOOKUP($A16,'Inputs Households'!$A$1:$B$67,2,)*'Ratio mapping'!M17</f>
        <v>0</v>
      </c>
      <c r="N16" s="65">
        <f>VLOOKUP($A16,'Inputs Households'!$A$1:$B$67,2,)*'Ratio mapping'!N17</f>
        <v>0</v>
      </c>
      <c r="O16" s="65">
        <f>VLOOKUP($A16,'Inputs Households'!$A$1:$B$67,2,)*'Ratio mapping'!O17</f>
        <v>0</v>
      </c>
      <c r="P16" s="65">
        <f>VLOOKUP($A16,'Inputs Households'!$A$1:$B$67,2,)*'Ratio mapping'!P17</f>
        <v>0</v>
      </c>
      <c r="Q16" s="65">
        <f>VLOOKUP($A16,'Inputs Households'!$A$1:$B$67,2,)*'Ratio mapping'!Q17</f>
        <v>0</v>
      </c>
      <c r="R16" s="65">
        <f>VLOOKUP($A16,'Inputs Households'!$A$1:$B$67,2,)*'Ratio mapping'!R17</f>
        <v>0</v>
      </c>
      <c r="S16" s="65">
        <f>VLOOKUP($A16,'Inputs Households'!$A$1:$B$67,2,)*'Ratio mapping'!S17</f>
        <v>0</v>
      </c>
      <c r="T16" s="65">
        <f>VLOOKUP($A16,'Inputs Households'!$A$1:$B$67,2,)*'Ratio mapping'!T17</f>
        <v>0</v>
      </c>
      <c r="U16" s="65">
        <f>VLOOKUP($A16,'Inputs Households'!$A$1:$B$67,2,)*'Ratio mapping'!U17</f>
        <v>0</v>
      </c>
      <c r="V16" s="65">
        <f>VLOOKUP($A16,'Inputs Households'!$A$1:$B$67,2,)*'Ratio mapping'!V17</f>
        <v>0</v>
      </c>
      <c r="W16" s="65">
        <f>VLOOKUP($A16,'Inputs Households'!$A$1:$B$67,2,)*'Ratio mapping'!W17</f>
        <v>0</v>
      </c>
      <c r="X16" s="65">
        <f>VLOOKUP($A16,'Inputs Households'!$A$1:$B$67,2,)*'Ratio mapping'!X17</f>
        <v>0</v>
      </c>
      <c r="Y16" s="65">
        <f>VLOOKUP($A16,'Inputs Households'!$A$1:$B$67,2,)*'Ratio mapping'!Y17</f>
        <v>0</v>
      </c>
      <c r="Z16" s="65">
        <f>VLOOKUP($A16,'Inputs Households'!$A$1:$B$67,2,)*'Ratio mapping'!Z17</f>
        <v>0</v>
      </c>
      <c r="AA16" s="65">
        <f>VLOOKUP($A16,'Inputs Households'!$A$1:$B$67,2,)*'Ratio mapping'!AA17</f>
        <v>0</v>
      </c>
      <c r="AB16" s="65">
        <f>VLOOKUP($A16,'Inputs Households'!$A$1:$B$67,2,)*'Ratio mapping'!AB17</f>
        <v>0</v>
      </c>
      <c r="AC16" s="65">
        <f>VLOOKUP($A16,'Inputs Households'!$A$1:$B$67,2,)*'Ratio mapping'!AC17</f>
        <v>0</v>
      </c>
      <c r="AD16" s="65">
        <f>VLOOKUP($A16,'Inputs Households'!$A$1:$B$67,2,)*'Ratio mapping'!AD17</f>
        <v>0</v>
      </c>
      <c r="AE16" s="65">
        <f>VLOOKUP($A16,'Inputs Households'!$A$1:$B$67,2,)*'Ratio mapping'!AE17</f>
        <v>0</v>
      </c>
    </row>
    <row r="17" spans="1:31" x14ac:dyDescent="0.25">
      <c r="A17" s="37" t="s">
        <v>2117</v>
      </c>
      <c r="B17" s="65">
        <f>VLOOKUP($A17,'Inputs Households'!$A$1:$B$67,2,)*'Ratio mapping'!B18</f>
        <v>0</v>
      </c>
      <c r="C17" s="65">
        <f>VLOOKUP($A17,'Inputs Households'!$A$1:$B$67,2,)*'Ratio mapping'!C18</f>
        <v>0</v>
      </c>
      <c r="D17" s="65">
        <f>VLOOKUP($A17,'Inputs Households'!$A$1:$B$67,2,)*'Ratio mapping'!D18</f>
        <v>0</v>
      </c>
      <c r="E17" s="65">
        <f>VLOOKUP($A17,'Inputs Households'!$A$1:$B$67,2,)*'Ratio mapping'!E18</f>
        <v>0</v>
      </c>
      <c r="F17" s="65">
        <f>VLOOKUP($A17,'Inputs Households'!$A$1:$B$67,2,)*'Ratio mapping'!F18</f>
        <v>0</v>
      </c>
      <c r="G17" s="65">
        <f>VLOOKUP($A17,'Inputs Households'!$A$1:$B$67,2,)*'Ratio mapping'!G18</f>
        <v>0</v>
      </c>
      <c r="H17" s="65">
        <f>VLOOKUP($A17,'Inputs Households'!$A$1:$B$67,2,)*'Ratio mapping'!H18</f>
        <v>0</v>
      </c>
      <c r="I17" s="65">
        <f>VLOOKUP($A17,'Inputs Households'!$A$1:$B$67,2,)*'Ratio mapping'!I18</f>
        <v>0</v>
      </c>
      <c r="J17" s="65">
        <f>VLOOKUP($A17,'Inputs Households'!$A$1:$B$67,2,)*'Ratio mapping'!J18</f>
        <v>0</v>
      </c>
      <c r="K17" s="65">
        <f>VLOOKUP($A17,'Inputs Households'!$A$1:$B$67,2,)*'Ratio mapping'!K18</f>
        <v>0</v>
      </c>
      <c r="L17" s="65">
        <f>VLOOKUP($A17,'Inputs Households'!$A$1:$B$67,2,)*'Ratio mapping'!L18</f>
        <v>0</v>
      </c>
      <c r="M17" s="65">
        <f>VLOOKUP($A17,'Inputs Households'!$A$1:$B$67,2,)*'Ratio mapping'!M18</f>
        <v>0</v>
      </c>
      <c r="N17" s="65">
        <f>VLOOKUP($A17,'Inputs Households'!$A$1:$B$67,2,)*'Ratio mapping'!N18</f>
        <v>0</v>
      </c>
      <c r="O17" s="65">
        <f>VLOOKUP($A17,'Inputs Households'!$A$1:$B$67,2,)*'Ratio mapping'!O18</f>
        <v>0</v>
      </c>
      <c r="P17" s="65">
        <f>VLOOKUP($A17,'Inputs Households'!$A$1:$B$67,2,)*'Ratio mapping'!P18</f>
        <v>0</v>
      </c>
      <c r="Q17" s="65">
        <f>VLOOKUP($A17,'Inputs Households'!$A$1:$B$67,2,)*'Ratio mapping'!Q18</f>
        <v>0</v>
      </c>
      <c r="R17" s="65">
        <f>VLOOKUP($A17,'Inputs Households'!$A$1:$B$67,2,)*'Ratio mapping'!R18</f>
        <v>0</v>
      </c>
      <c r="S17" s="65">
        <f>VLOOKUP($A17,'Inputs Households'!$A$1:$B$67,2,)*'Ratio mapping'!S18</f>
        <v>0</v>
      </c>
      <c r="T17" s="65">
        <f>VLOOKUP($A17,'Inputs Households'!$A$1:$B$67,2,)*'Ratio mapping'!T18</f>
        <v>0</v>
      </c>
      <c r="U17" s="65">
        <f>VLOOKUP($A17,'Inputs Households'!$A$1:$B$67,2,)*'Ratio mapping'!U18</f>
        <v>0</v>
      </c>
      <c r="V17" s="65">
        <f>VLOOKUP($A17,'Inputs Households'!$A$1:$B$67,2,)*'Ratio mapping'!V18</f>
        <v>0</v>
      </c>
      <c r="W17" s="65">
        <f>VLOOKUP($A17,'Inputs Households'!$A$1:$B$67,2,)*'Ratio mapping'!W18</f>
        <v>5300</v>
      </c>
      <c r="X17" s="65">
        <f>VLOOKUP($A17,'Inputs Households'!$A$1:$B$67,2,)*'Ratio mapping'!X18</f>
        <v>0</v>
      </c>
      <c r="Y17" s="65">
        <f>VLOOKUP($A17,'Inputs Households'!$A$1:$B$67,2,)*'Ratio mapping'!Y18</f>
        <v>0</v>
      </c>
      <c r="Z17" s="65">
        <f>VLOOKUP($A17,'Inputs Households'!$A$1:$B$67,2,)*'Ratio mapping'!Z18</f>
        <v>0</v>
      </c>
      <c r="AA17" s="65">
        <f>VLOOKUP($A17,'Inputs Households'!$A$1:$B$67,2,)*'Ratio mapping'!AA18</f>
        <v>0</v>
      </c>
      <c r="AB17" s="65">
        <f>VLOOKUP($A17,'Inputs Households'!$A$1:$B$67,2,)*'Ratio mapping'!AB18</f>
        <v>0</v>
      </c>
      <c r="AC17" s="65">
        <f>VLOOKUP($A17,'Inputs Households'!$A$1:$B$67,2,)*'Ratio mapping'!AC18</f>
        <v>0</v>
      </c>
      <c r="AD17" s="65">
        <f>VLOOKUP($A17,'Inputs Households'!$A$1:$B$67,2,)*'Ratio mapping'!AD18</f>
        <v>0</v>
      </c>
      <c r="AE17" s="65">
        <f>VLOOKUP($A17,'Inputs Households'!$A$1:$B$67,2,)*'Ratio mapping'!AE18</f>
        <v>0</v>
      </c>
    </row>
    <row r="18" spans="1:31" x14ac:dyDescent="0.25">
      <c r="A18" s="37" t="s">
        <v>2100</v>
      </c>
      <c r="B18" s="65">
        <f>VLOOKUP($A18,'Inputs Households'!$A$1:$B$67,2,)*'Ratio mapping'!B19</f>
        <v>0</v>
      </c>
      <c r="C18" s="65">
        <f>VLOOKUP($A18,'Inputs Households'!$A$1:$B$67,2,)*'Ratio mapping'!C19</f>
        <v>0</v>
      </c>
      <c r="D18" s="65">
        <f>VLOOKUP($A18,'Inputs Households'!$A$1:$B$67,2,)*'Ratio mapping'!D19</f>
        <v>0</v>
      </c>
      <c r="E18" s="65">
        <f>VLOOKUP($A18,'Inputs Households'!$A$1:$B$67,2,)*'Ratio mapping'!E19</f>
        <v>0</v>
      </c>
      <c r="F18" s="65">
        <f>VLOOKUP($A18,'Inputs Households'!$A$1:$B$67,2,)*'Ratio mapping'!F19</f>
        <v>0</v>
      </c>
      <c r="G18" s="65">
        <f>VLOOKUP($A18,'Inputs Households'!$A$1:$B$67,2,)*'Ratio mapping'!G19</f>
        <v>0</v>
      </c>
      <c r="H18" s="65">
        <f>VLOOKUP($A18,'Inputs Households'!$A$1:$B$67,2,)*'Ratio mapping'!H19</f>
        <v>0</v>
      </c>
      <c r="I18" s="65">
        <f>VLOOKUP($A18,'Inputs Households'!$A$1:$B$67,2,)*'Ratio mapping'!I19</f>
        <v>0</v>
      </c>
      <c r="J18" s="65">
        <f>VLOOKUP($A18,'Inputs Households'!$A$1:$B$67,2,)*'Ratio mapping'!J19</f>
        <v>0</v>
      </c>
      <c r="K18" s="65">
        <f>VLOOKUP($A18,'Inputs Households'!$A$1:$B$67,2,)*'Ratio mapping'!K19</f>
        <v>0</v>
      </c>
      <c r="L18" s="65">
        <f>VLOOKUP($A18,'Inputs Households'!$A$1:$B$67,2,)*'Ratio mapping'!L19</f>
        <v>0</v>
      </c>
      <c r="M18" s="65">
        <f>VLOOKUP($A18,'Inputs Households'!$A$1:$B$67,2,)*'Ratio mapping'!M19</f>
        <v>0</v>
      </c>
      <c r="N18" s="65">
        <f>VLOOKUP($A18,'Inputs Households'!$A$1:$B$67,2,)*'Ratio mapping'!N19</f>
        <v>0</v>
      </c>
      <c r="O18" s="65">
        <f>VLOOKUP($A18,'Inputs Households'!$A$1:$B$67,2,)*'Ratio mapping'!O19</f>
        <v>0</v>
      </c>
      <c r="P18" s="65">
        <f>VLOOKUP($A18,'Inputs Households'!$A$1:$B$67,2,)*'Ratio mapping'!P19</f>
        <v>0</v>
      </c>
      <c r="Q18" s="65">
        <f>VLOOKUP($A18,'Inputs Households'!$A$1:$B$67,2,)*'Ratio mapping'!Q19</f>
        <v>0</v>
      </c>
      <c r="R18" s="65">
        <f>VLOOKUP($A18,'Inputs Households'!$A$1:$B$67,2,)*'Ratio mapping'!R19</f>
        <v>0</v>
      </c>
      <c r="S18" s="65">
        <f>VLOOKUP($A18,'Inputs Households'!$A$1:$B$67,2,)*'Ratio mapping'!S19</f>
        <v>0</v>
      </c>
      <c r="T18" s="65">
        <f>VLOOKUP($A18,'Inputs Households'!$A$1:$B$67,2,)*'Ratio mapping'!T19</f>
        <v>0</v>
      </c>
      <c r="U18" s="65">
        <f>VLOOKUP($A18,'Inputs Households'!$A$1:$B$67,2,)*'Ratio mapping'!U19</f>
        <v>0</v>
      </c>
      <c r="V18" s="65">
        <f>VLOOKUP($A18,'Inputs Households'!$A$1:$B$67,2,)*'Ratio mapping'!V19</f>
        <v>0</v>
      </c>
      <c r="W18" s="65">
        <f>VLOOKUP($A18,'Inputs Households'!$A$1:$B$67,2,)*'Ratio mapping'!W19</f>
        <v>0</v>
      </c>
      <c r="X18" s="65">
        <f>VLOOKUP($A18,'Inputs Households'!$A$1:$B$67,2,)*'Ratio mapping'!X19</f>
        <v>0</v>
      </c>
      <c r="Y18" s="65">
        <f>VLOOKUP($A18,'Inputs Households'!$A$1:$B$67,2,)*'Ratio mapping'!Y19</f>
        <v>0</v>
      </c>
      <c r="Z18" s="65">
        <f>VLOOKUP($A18,'Inputs Households'!$A$1:$B$67,2,)*'Ratio mapping'!Z19</f>
        <v>0</v>
      </c>
      <c r="AA18" s="65">
        <f>VLOOKUP($A18,'Inputs Households'!$A$1:$B$67,2,)*'Ratio mapping'!AA19</f>
        <v>0</v>
      </c>
      <c r="AB18" s="65">
        <f>VLOOKUP($A18,'Inputs Households'!$A$1:$B$67,2,)*'Ratio mapping'!AB19</f>
        <v>0</v>
      </c>
      <c r="AC18" s="65">
        <f>VLOOKUP($A18,'Inputs Households'!$A$1:$B$67,2,)*'Ratio mapping'!AC19</f>
        <v>0</v>
      </c>
      <c r="AD18" s="65">
        <f>VLOOKUP($A18,'Inputs Households'!$A$1:$B$67,2,)*'Ratio mapping'!AD19</f>
        <v>5700</v>
      </c>
      <c r="AE18" s="65">
        <f>VLOOKUP($A18,'Inputs Households'!$A$1:$B$67,2,)*'Ratio mapping'!AE19</f>
        <v>0</v>
      </c>
    </row>
    <row r="19" spans="1:31" x14ac:dyDescent="0.25">
      <c r="A19" s="37" t="s">
        <v>2060</v>
      </c>
      <c r="B19" s="65">
        <f>VLOOKUP($A19,'Inputs Households'!$A$1:$B$67,2,)*'Ratio mapping'!B20</f>
        <v>0</v>
      </c>
      <c r="C19" s="65">
        <f>VLOOKUP($A19,'Inputs Households'!$A$1:$B$67,2,)*'Ratio mapping'!C20</f>
        <v>0</v>
      </c>
      <c r="D19" s="65">
        <f>VLOOKUP($A19,'Inputs Households'!$A$1:$B$67,2,)*'Ratio mapping'!D20</f>
        <v>0</v>
      </c>
      <c r="E19" s="65">
        <f>VLOOKUP($A19,'Inputs Households'!$A$1:$B$67,2,)*'Ratio mapping'!E20</f>
        <v>0</v>
      </c>
      <c r="F19" s="65">
        <f>VLOOKUP($A19,'Inputs Households'!$A$1:$B$67,2,)*'Ratio mapping'!F20</f>
        <v>0</v>
      </c>
      <c r="G19" s="65">
        <f>VLOOKUP($A19,'Inputs Households'!$A$1:$B$67,2,)*'Ratio mapping'!G20</f>
        <v>0</v>
      </c>
      <c r="H19" s="65">
        <f>VLOOKUP($A19,'Inputs Households'!$A$1:$B$67,2,)*'Ratio mapping'!H20</f>
        <v>0</v>
      </c>
      <c r="I19" s="65">
        <f>VLOOKUP($A19,'Inputs Households'!$A$1:$B$67,2,)*'Ratio mapping'!I20</f>
        <v>0</v>
      </c>
      <c r="J19" s="65">
        <f>VLOOKUP($A19,'Inputs Households'!$A$1:$B$67,2,)*'Ratio mapping'!J20</f>
        <v>0</v>
      </c>
      <c r="K19" s="65">
        <f>VLOOKUP($A19,'Inputs Households'!$A$1:$B$67,2,)*'Ratio mapping'!K20</f>
        <v>0</v>
      </c>
      <c r="L19" s="65">
        <f>VLOOKUP($A19,'Inputs Households'!$A$1:$B$67,2,)*'Ratio mapping'!L20</f>
        <v>0</v>
      </c>
      <c r="M19" s="65">
        <f>VLOOKUP($A19,'Inputs Households'!$A$1:$B$67,2,)*'Ratio mapping'!M20</f>
        <v>0</v>
      </c>
      <c r="N19" s="65">
        <f>VLOOKUP($A19,'Inputs Households'!$A$1:$B$67,2,)*'Ratio mapping'!N20</f>
        <v>0</v>
      </c>
      <c r="O19" s="65">
        <f>VLOOKUP($A19,'Inputs Households'!$A$1:$B$67,2,)*'Ratio mapping'!O20</f>
        <v>0</v>
      </c>
      <c r="P19" s="65">
        <f>VLOOKUP($A19,'Inputs Households'!$A$1:$B$67,2,)*'Ratio mapping'!P20</f>
        <v>0</v>
      </c>
      <c r="Q19" s="65">
        <f>VLOOKUP($A19,'Inputs Households'!$A$1:$B$67,2,)*'Ratio mapping'!Q20</f>
        <v>0</v>
      </c>
      <c r="R19" s="65">
        <f>VLOOKUP($A19,'Inputs Households'!$A$1:$B$67,2,)*'Ratio mapping'!R20</f>
        <v>0</v>
      </c>
      <c r="S19" s="65">
        <f>VLOOKUP($A19,'Inputs Households'!$A$1:$B$67,2,)*'Ratio mapping'!S20</f>
        <v>0</v>
      </c>
      <c r="T19" s="65">
        <f>VLOOKUP($A19,'Inputs Households'!$A$1:$B$67,2,)*'Ratio mapping'!T20</f>
        <v>0</v>
      </c>
      <c r="U19" s="65">
        <f>VLOOKUP($A19,'Inputs Households'!$A$1:$B$67,2,)*'Ratio mapping'!U20</f>
        <v>0</v>
      </c>
      <c r="V19" s="65">
        <f>VLOOKUP($A19,'Inputs Households'!$A$1:$B$67,2,)*'Ratio mapping'!V20</f>
        <v>0</v>
      </c>
      <c r="W19" s="65">
        <f>VLOOKUP($A19,'Inputs Households'!$A$1:$B$67,2,)*'Ratio mapping'!W20</f>
        <v>0</v>
      </c>
      <c r="X19" s="65">
        <f>VLOOKUP($A19,'Inputs Households'!$A$1:$B$67,2,)*'Ratio mapping'!X20</f>
        <v>0</v>
      </c>
      <c r="Y19" s="65">
        <f>VLOOKUP($A19,'Inputs Households'!$A$1:$B$67,2,)*'Ratio mapping'!Y20</f>
        <v>0</v>
      </c>
      <c r="Z19" s="65">
        <f>VLOOKUP($A19,'Inputs Households'!$A$1:$B$67,2,)*'Ratio mapping'!Z20</f>
        <v>0</v>
      </c>
      <c r="AA19" s="65">
        <f>VLOOKUP($A19,'Inputs Households'!$A$1:$B$67,2,)*'Ratio mapping'!AA20</f>
        <v>0</v>
      </c>
      <c r="AB19" s="65">
        <f>VLOOKUP($A19,'Inputs Households'!$A$1:$B$67,2,)*'Ratio mapping'!AB20</f>
        <v>61500</v>
      </c>
      <c r="AC19" s="65">
        <f>VLOOKUP($A19,'Inputs Households'!$A$1:$B$67,2,)*'Ratio mapping'!AC20</f>
        <v>0</v>
      </c>
      <c r="AD19" s="65">
        <f>VLOOKUP($A19,'Inputs Households'!$A$1:$B$67,2,)*'Ratio mapping'!AD20</f>
        <v>0</v>
      </c>
      <c r="AE19" s="65">
        <f>VLOOKUP($A19,'Inputs Households'!$A$1:$B$67,2,)*'Ratio mapping'!AE20</f>
        <v>0</v>
      </c>
    </row>
    <row r="20" spans="1:31" x14ac:dyDescent="0.25">
      <c r="A20" s="37" t="s">
        <v>2074</v>
      </c>
      <c r="B20" s="65">
        <f>VLOOKUP($A20,'Inputs Households'!$A$1:$B$67,2,)*'Ratio mapping'!B21</f>
        <v>0</v>
      </c>
      <c r="C20" s="65">
        <f>VLOOKUP($A20,'Inputs Households'!$A$1:$B$67,2,)*'Ratio mapping'!C21</f>
        <v>0</v>
      </c>
      <c r="D20" s="65">
        <f>VLOOKUP($A20,'Inputs Households'!$A$1:$B$67,2,)*'Ratio mapping'!D21</f>
        <v>0</v>
      </c>
      <c r="E20" s="65">
        <f>VLOOKUP($A20,'Inputs Households'!$A$1:$B$67,2,)*'Ratio mapping'!E21</f>
        <v>543.95398274352885</v>
      </c>
      <c r="F20" s="65">
        <f>VLOOKUP($A20,'Inputs Households'!$A$1:$B$67,2,)*'Ratio mapping'!F21</f>
        <v>0</v>
      </c>
      <c r="G20" s="65">
        <f>VLOOKUP($A20,'Inputs Households'!$A$1:$B$67,2,)*'Ratio mapping'!G21</f>
        <v>0</v>
      </c>
      <c r="H20" s="65">
        <f>VLOOKUP($A20,'Inputs Households'!$A$1:$B$67,2,)*'Ratio mapping'!H21</f>
        <v>0</v>
      </c>
      <c r="I20" s="65">
        <f>VLOOKUP($A20,'Inputs Households'!$A$1:$B$67,2,)*'Ratio mapping'!I21</f>
        <v>0</v>
      </c>
      <c r="J20" s="65">
        <f>VLOOKUP($A20,'Inputs Households'!$A$1:$B$67,2,)*'Ratio mapping'!J21</f>
        <v>0</v>
      </c>
      <c r="K20" s="65">
        <f>VLOOKUP($A20,'Inputs Households'!$A$1:$B$67,2,)*'Ratio mapping'!K21</f>
        <v>0</v>
      </c>
      <c r="L20" s="65">
        <f>VLOOKUP($A20,'Inputs Households'!$A$1:$B$67,2,)*'Ratio mapping'!L21</f>
        <v>0</v>
      </c>
      <c r="M20" s="65">
        <f>VLOOKUP($A20,'Inputs Households'!$A$1:$B$67,2,)*'Ratio mapping'!M21</f>
        <v>0</v>
      </c>
      <c r="N20" s="65">
        <f>VLOOKUP($A20,'Inputs Households'!$A$1:$B$67,2,)*'Ratio mapping'!N21</f>
        <v>0</v>
      </c>
      <c r="O20" s="65">
        <f>VLOOKUP($A20,'Inputs Households'!$A$1:$B$67,2,)*'Ratio mapping'!O21</f>
        <v>0</v>
      </c>
      <c r="P20" s="65">
        <f>VLOOKUP($A20,'Inputs Households'!$A$1:$B$67,2,)*'Ratio mapping'!P21</f>
        <v>0</v>
      </c>
      <c r="Q20" s="65">
        <f>VLOOKUP($A20,'Inputs Households'!$A$1:$B$67,2,)*'Ratio mapping'!Q21</f>
        <v>0</v>
      </c>
      <c r="R20" s="65">
        <f>VLOOKUP($A20,'Inputs Households'!$A$1:$B$67,2,)*'Ratio mapping'!R21</f>
        <v>0</v>
      </c>
      <c r="S20" s="65">
        <f>VLOOKUP($A20,'Inputs Households'!$A$1:$B$67,2,)*'Ratio mapping'!S21</f>
        <v>0</v>
      </c>
      <c r="T20" s="65">
        <f>VLOOKUP($A20,'Inputs Households'!$A$1:$B$67,2,)*'Ratio mapping'!T21</f>
        <v>0</v>
      </c>
      <c r="U20" s="65">
        <f>VLOOKUP($A20,'Inputs Households'!$A$1:$B$67,2,)*'Ratio mapping'!U21</f>
        <v>0</v>
      </c>
      <c r="V20" s="65">
        <f>VLOOKUP($A20,'Inputs Households'!$A$1:$B$67,2,)*'Ratio mapping'!V21</f>
        <v>0</v>
      </c>
      <c r="W20" s="65">
        <f>VLOOKUP($A20,'Inputs Households'!$A$1:$B$67,2,)*'Ratio mapping'!W21</f>
        <v>0</v>
      </c>
      <c r="X20" s="65">
        <f>VLOOKUP($A20,'Inputs Households'!$A$1:$B$67,2,)*'Ratio mapping'!X21</f>
        <v>0</v>
      </c>
      <c r="Y20" s="65">
        <f>VLOOKUP($A20,'Inputs Households'!$A$1:$B$67,2,)*'Ratio mapping'!Y21</f>
        <v>29456.046017256471</v>
      </c>
      <c r="Z20" s="65">
        <f>VLOOKUP($A20,'Inputs Households'!$A$1:$B$67,2,)*'Ratio mapping'!Z21</f>
        <v>0</v>
      </c>
      <c r="AA20" s="65">
        <f>VLOOKUP($A20,'Inputs Households'!$A$1:$B$67,2,)*'Ratio mapping'!AA21</f>
        <v>0</v>
      </c>
      <c r="AB20" s="65">
        <f>VLOOKUP($A20,'Inputs Households'!$A$1:$B$67,2,)*'Ratio mapping'!AB21</f>
        <v>0</v>
      </c>
      <c r="AC20" s="65">
        <f>VLOOKUP($A20,'Inputs Households'!$A$1:$B$67,2,)*'Ratio mapping'!AC21</f>
        <v>0</v>
      </c>
      <c r="AD20" s="65">
        <f>VLOOKUP($A20,'Inputs Households'!$A$1:$B$67,2,)*'Ratio mapping'!AD21</f>
        <v>0</v>
      </c>
      <c r="AE20" s="65">
        <f>VLOOKUP($A20,'Inputs Households'!$A$1:$B$67,2,)*'Ratio mapping'!AE21</f>
        <v>0</v>
      </c>
    </row>
    <row r="21" spans="1:31" x14ac:dyDescent="0.25">
      <c r="A21" s="37" t="s">
        <v>2057</v>
      </c>
      <c r="B21" s="65">
        <f>VLOOKUP($A21,'Inputs Households'!$A$1:$B$67,2,)*'Ratio mapping'!B22</f>
        <v>0</v>
      </c>
      <c r="C21" s="65">
        <f>VLOOKUP($A21,'Inputs Households'!$A$1:$B$67,2,)*'Ratio mapping'!C22</f>
        <v>0</v>
      </c>
      <c r="D21" s="65">
        <f>VLOOKUP($A21,'Inputs Households'!$A$1:$B$67,2,)*'Ratio mapping'!D22</f>
        <v>0</v>
      </c>
      <c r="E21" s="65">
        <f>VLOOKUP($A21,'Inputs Households'!$A$1:$B$67,2,)*'Ratio mapping'!E22</f>
        <v>0</v>
      </c>
      <c r="F21" s="65">
        <f>VLOOKUP($A21,'Inputs Households'!$A$1:$B$67,2,)*'Ratio mapping'!F22</f>
        <v>391.34948096885813</v>
      </c>
      <c r="G21" s="65">
        <f>VLOOKUP($A21,'Inputs Households'!$A$1:$B$67,2,)*'Ratio mapping'!G22</f>
        <v>0</v>
      </c>
      <c r="H21" s="65">
        <f>VLOOKUP($A21,'Inputs Households'!$A$1:$B$67,2,)*'Ratio mapping'!H22</f>
        <v>0</v>
      </c>
      <c r="I21" s="65">
        <f>VLOOKUP($A21,'Inputs Households'!$A$1:$B$67,2,)*'Ratio mapping'!I22</f>
        <v>0</v>
      </c>
      <c r="J21" s="65">
        <f>VLOOKUP($A21,'Inputs Households'!$A$1:$B$67,2,)*'Ratio mapping'!J22</f>
        <v>0</v>
      </c>
      <c r="K21" s="65">
        <f>VLOOKUP($A21,'Inputs Households'!$A$1:$B$67,2,)*'Ratio mapping'!K22</f>
        <v>0</v>
      </c>
      <c r="L21" s="65">
        <f>VLOOKUP($A21,'Inputs Households'!$A$1:$B$67,2,)*'Ratio mapping'!L22</f>
        <v>0</v>
      </c>
      <c r="M21" s="65">
        <f>VLOOKUP($A21,'Inputs Households'!$A$1:$B$67,2,)*'Ratio mapping'!M22</f>
        <v>0</v>
      </c>
      <c r="N21" s="65">
        <f>VLOOKUP($A21,'Inputs Households'!$A$1:$B$67,2,)*'Ratio mapping'!N22</f>
        <v>0</v>
      </c>
      <c r="O21" s="65">
        <f>VLOOKUP($A21,'Inputs Households'!$A$1:$B$67,2,)*'Ratio mapping'!O22</f>
        <v>0</v>
      </c>
      <c r="P21" s="65">
        <f>VLOOKUP($A21,'Inputs Households'!$A$1:$B$67,2,)*'Ratio mapping'!P22</f>
        <v>0</v>
      </c>
      <c r="Q21" s="65">
        <f>VLOOKUP($A21,'Inputs Households'!$A$1:$B$67,2,)*'Ratio mapping'!Q22</f>
        <v>0</v>
      </c>
      <c r="R21" s="65">
        <f>VLOOKUP($A21,'Inputs Households'!$A$1:$B$67,2,)*'Ratio mapping'!R22</f>
        <v>0</v>
      </c>
      <c r="S21" s="65">
        <f>VLOOKUP($A21,'Inputs Households'!$A$1:$B$67,2,)*'Ratio mapping'!S22</f>
        <v>0</v>
      </c>
      <c r="T21" s="65">
        <f>VLOOKUP($A21,'Inputs Households'!$A$1:$B$67,2,)*'Ratio mapping'!T22</f>
        <v>8308.6505190311418</v>
      </c>
      <c r="U21" s="65">
        <f>VLOOKUP($A21,'Inputs Households'!$A$1:$B$67,2,)*'Ratio mapping'!U22</f>
        <v>0</v>
      </c>
      <c r="V21" s="65">
        <f>VLOOKUP($A21,'Inputs Households'!$A$1:$B$67,2,)*'Ratio mapping'!V22</f>
        <v>0</v>
      </c>
      <c r="W21" s="65">
        <f>VLOOKUP($A21,'Inputs Households'!$A$1:$B$67,2,)*'Ratio mapping'!W22</f>
        <v>0</v>
      </c>
      <c r="X21" s="65">
        <f>VLOOKUP($A21,'Inputs Households'!$A$1:$B$67,2,)*'Ratio mapping'!X22</f>
        <v>0</v>
      </c>
      <c r="Y21" s="65">
        <f>VLOOKUP($A21,'Inputs Households'!$A$1:$B$67,2,)*'Ratio mapping'!Y22</f>
        <v>0</v>
      </c>
      <c r="Z21" s="65">
        <f>VLOOKUP($A21,'Inputs Households'!$A$1:$B$67,2,)*'Ratio mapping'!Z22</f>
        <v>0</v>
      </c>
      <c r="AA21" s="65">
        <f>VLOOKUP($A21,'Inputs Households'!$A$1:$B$67,2,)*'Ratio mapping'!AA22</f>
        <v>0</v>
      </c>
      <c r="AB21" s="65">
        <f>VLOOKUP($A21,'Inputs Households'!$A$1:$B$67,2,)*'Ratio mapping'!AB22</f>
        <v>0</v>
      </c>
      <c r="AC21" s="65">
        <f>VLOOKUP($A21,'Inputs Households'!$A$1:$B$67,2,)*'Ratio mapping'!AC22</f>
        <v>0</v>
      </c>
      <c r="AD21" s="65">
        <f>VLOOKUP($A21,'Inputs Households'!$A$1:$B$67,2,)*'Ratio mapping'!AD22</f>
        <v>0</v>
      </c>
      <c r="AE21" s="65">
        <f>VLOOKUP($A21,'Inputs Households'!$A$1:$B$67,2,)*'Ratio mapping'!AE22</f>
        <v>0</v>
      </c>
    </row>
    <row r="22" spans="1:31" x14ac:dyDescent="0.25">
      <c r="A22" s="37" t="s">
        <v>2086</v>
      </c>
      <c r="B22" s="65">
        <f>VLOOKUP($A22,'Inputs Households'!$A$1:$B$67,2,)*'Ratio mapping'!B23</f>
        <v>0</v>
      </c>
      <c r="C22" s="65">
        <f>VLOOKUP($A22,'Inputs Households'!$A$1:$B$67,2,)*'Ratio mapping'!C23</f>
        <v>0</v>
      </c>
      <c r="D22" s="65">
        <f>VLOOKUP($A22,'Inputs Households'!$A$1:$B$67,2,)*'Ratio mapping'!D23</f>
        <v>0</v>
      </c>
      <c r="E22" s="65">
        <f>VLOOKUP($A22,'Inputs Households'!$A$1:$B$67,2,)*'Ratio mapping'!E23</f>
        <v>0</v>
      </c>
      <c r="F22" s="65">
        <f>VLOOKUP($A22,'Inputs Households'!$A$1:$B$67,2,)*'Ratio mapping'!F23</f>
        <v>0</v>
      </c>
      <c r="G22" s="65">
        <f>VLOOKUP($A22,'Inputs Households'!$A$1:$B$67,2,)*'Ratio mapping'!G23</f>
        <v>0</v>
      </c>
      <c r="H22" s="65">
        <f>VLOOKUP($A22,'Inputs Households'!$A$1:$B$67,2,)*'Ratio mapping'!H23</f>
        <v>14000</v>
      </c>
      <c r="I22" s="65">
        <f>VLOOKUP($A22,'Inputs Households'!$A$1:$B$67,2,)*'Ratio mapping'!I23</f>
        <v>0</v>
      </c>
      <c r="J22" s="65">
        <f>VLOOKUP($A22,'Inputs Households'!$A$1:$B$67,2,)*'Ratio mapping'!J23</f>
        <v>0</v>
      </c>
      <c r="K22" s="65">
        <f>VLOOKUP($A22,'Inputs Households'!$A$1:$B$67,2,)*'Ratio mapping'!K23</f>
        <v>0</v>
      </c>
      <c r="L22" s="65">
        <f>VLOOKUP($A22,'Inputs Households'!$A$1:$B$67,2,)*'Ratio mapping'!L23</f>
        <v>0</v>
      </c>
      <c r="M22" s="65">
        <f>VLOOKUP($A22,'Inputs Households'!$A$1:$B$67,2,)*'Ratio mapping'!M23</f>
        <v>0</v>
      </c>
      <c r="N22" s="65">
        <f>VLOOKUP($A22,'Inputs Households'!$A$1:$B$67,2,)*'Ratio mapping'!N23</f>
        <v>0</v>
      </c>
      <c r="O22" s="65">
        <f>VLOOKUP($A22,'Inputs Households'!$A$1:$B$67,2,)*'Ratio mapping'!O23</f>
        <v>0</v>
      </c>
      <c r="P22" s="65">
        <f>VLOOKUP($A22,'Inputs Households'!$A$1:$B$67,2,)*'Ratio mapping'!P23</f>
        <v>0</v>
      </c>
      <c r="Q22" s="65">
        <f>VLOOKUP($A22,'Inputs Households'!$A$1:$B$67,2,)*'Ratio mapping'!Q23</f>
        <v>0</v>
      </c>
      <c r="R22" s="65">
        <f>VLOOKUP($A22,'Inputs Households'!$A$1:$B$67,2,)*'Ratio mapping'!R23</f>
        <v>0</v>
      </c>
      <c r="S22" s="65">
        <f>VLOOKUP($A22,'Inputs Households'!$A$1:$B$67,2,)*'Ratio mapping'!S23</f>
        <v>0</v>
      </c>
      <c r="T22" s="65">
        <f>VLOOKUP($A22,'Inputs Households'!$A$1:$B$67,2,)*'Ratio mapping'!T23</f>
        <v>0</v>
      </c>
      <c r="U22" s="65">
        <f>VLOOKUP($A22,'Inputs Households'!$A$1:$B$67,2,)*'Ratio mapping'!U23</f>
        <v>0</v>
      </c>
      <c r="V22" s="65">
        <f>VLOOKUP($A22,'Inputs Households'!$A$1:$B$67,2,)*'Ratio mapping'!V23</f>
        <v>0</v>
      </c>
      <c r="W22" s="65">
        <f>VLOOKUP($A22,'Inputs Households'!$A$1:$B$67,2,)*'Ratio mapping'!W23</f>
        <v>0</v>
      </c>
      <c r="X22" s="65">
        <f>VLOOKUP($A22,'Inputs Households'!$A$1:$B$67,2,)*'Ratio mapping'!X23</f>
        <v>0</v>
      </c>
      <c r="Y22" s="65">
        <f>VLOOKUP($A22,'Inputs Households'!$A$1:$B$67,2,)*'Ratio mapping'!Y23</f>
        <v>0</v>
      </c>
      <c r="Z22" s="65">
        <f>VLOOKUP($A22,'Inputs Households'!$A$1:$B$67,2,)*'Ratio mapping'!Z23</f>
        <v>0</v>
      </c>
      <c r="AA22" s="65">
        <f>VLOOKUP($A22,'Inputs Households'!$A$1:$B$67,2,)*'Ratio mapping'!AA23</f>
        <v>0</v>
      </c>
      <c r="AB22" s="65">
        <f>VLOOKUP($A22,'Inputs Households'!$A$1:$B$67,2,)*'Ratio mapping'!AB23</f>
        <v>0</v>
      </c>
      <c r="AC22" s="65">
        <f>VLOOKUP($A22,'Inputs Households'!$A$1:$B$67,2,)*'Ratio mapping'!AC23</f>
        <v>0</v>
      </c>
      <c r="AD22" s="65">
        <f>VLOOKUP($A22,'Inputs Households'!$A$1:$B$67,2,)*'Ratio mapping'!AD23</f>
        <v>0</v>
      </c>
      <c r="AE22" s="65">
        <f>VLOOKUP($A22,'Inputs Households'!$A$1:$B$67,2,)*'Ratio mapping'!AE23</f>
        <v>0</v>
      </c>
    </row>
    <row r="23" spans="1:31" x14ac:dyDescent="0.25">
      <c r="A23" s="37" t="s">
        <v>2102</v>
      </c>
      <c r="B23" s="65">
        <f>VLOOKUP($A23,'Inputs Households'!$A$1:$B$67,2,)*'Ratio mapping'!B24</f>
        <v>0</v>
      </c>
      <c r="C23" s="65">
        <f>VLOOKUP($A23,'Inputs Households'!$A$1:$B$67,2,)*'Ratio mapping'!C24</f>
        <v>0</v>
      </c>
      <c r="D23" s="65">
        <f>VLOOKUP($A23,'Inputs Households'!$A$1:$B$67,2,)*'Ratio mapping'!D24</f>
        <v>0</v>
      </c>
      <c r="E23" s="65">
        <f>VLOOKUP($A23,'Inputs Households'!$A$1:$B$67,2,)*'Ratio mapping'!E24</f>
        <v>0</v>
      </c>
      <c r="F23" s="65">
        <f>VLOOKUP($A23,'Inputs Households'!$A$1:$B$67,2,)*'Ratio mapping'!F24</f>
        <v>0</v>
      </c>
      <c r="G23" s="65">
        <f>VLOOKUP($A23,'Inputs Households'!$A$1:$B$67,2,)*'Ratio mapping'!G24</f>
        <v>0</v>
      </c>
      <c r="H23" s="65">
        <f>VLOOKUP($A23,'Inputs Households'!$A$1:$B$67,2,)*'Ratio mapping'!H24</f>
        <v>0</v>
      </c>
      <c r="I23" s="65">
        <f>VLOOKUP($A23,'Inputs Households'!$A$1:$B$67,2,)*'Ratio mapping'!I24</f>
        <v>0</v>
      </c>
      <c r="J23" s="65">
        <f>VLOOKUP($A23,'Inputs Households'!$A$1:$B$67,2,)*'Ratio mapping'!J24</f>
        <v>0</v>
      </c>
      <c r="K23" s="65">
        <f>VLOOKUP($A23,'Inputs Households'!$A$1:$B$67,2,)*'Ratio mapping'!K24</f>
        <v>0</v>
      </c>
      <c r="L23" s="65">
        <f>VLOOKUP($A23,'Inputs Households'!$A$1:$B$67,2,)*'Ratio mapping'!L24</f>
        <v>5400</v>
      </c>
      <c r="M23" s="65">
        <f>VLOOKUP($A23,'Inputs Households'!$A$1:$B$67,2,)*'Ratio mapping'!M24</f>
        <v>0</v>
      </c>
      <c r="N23" s="65">
        <f>VLOOKUP($A23,'Inputs Households'!$A$1:$B$67,2,)*'Ratio mapping'!N24</f>
        <v>0</v>
      </c>
      <c r="O23" s="65">
        <f>VLOOKUP($A23,'Inputs Households'!$A$1:$B$67,2,)*'Ratio mapping'!O24</f>
        <v>0</v>
      </c>
      <c r="P23" s="65">
        <f>VLOOKUP($A23,'Inputs Households'!$A$1:$B$67,2,)*'Ratio mapping'!P24</f>
        <v>0</v>
      </c>
      <c r="Q23" s="65">
        <f>VLOOKUP($A23,'Inputs Households'!$A$1:$B$67,2,)*'Ratio mapping'!Q24</f>
        <v>0</v>
      </c>
      <c r="R23" s="65">
        <f>VLOOKUP($A23,'Inputs Households'!$A$1:$B$67,2,)*'Ratio mapping'!R24</f>
        <v>0</v>
      </c>
      <c r="S23" s="65">
        <f>VLOOKUP($A23,'Inputs Households'!$A$1:$B$67,2,)*'Ratio mapping'!S24</f>
        <v>0</v>
      </c>
      <c r="T23" s="65">
        <f>VLOOKUP($A23,'Inputs Households'!$A$1:$B$67,2,)*'Ratio mapping'!T24</f>
        <v>0</v>
      </c>
      <c r="U23" s="65">
        <f>VLOOKUP($A23,'Inputs Households'!$A$1:$B$67,2,)*'Ratio mapping'!U24</f>
        <v>0</v>
      </c>
      <c r="V23" s="65">
        <f>VLOOKUP($A23,'Inputs Households'!$A$1:$B$67,2,)*'Ratio mapping'!V24</f>
        <v>0</v>
      </c>
      <c r="W23" s="65">
        <f>VLOOKUP($A23,'Inputs Households'!$A$1:$B$67,2,)*'Ratio mapping'!W24</f>
        <v>0</v>
      </c>
      <c r="X23" s="65">
        <f>VLOOKUP($A23,'Inputs Households'!$A$1:$B$67,2,)*'Ratio mapping'!X24</f>
        <v>0</v>
      </c>
      <c r="Y23" s="65">
        <f>VLOOKUP($A23,'Inputs Households'!$A$1:$B$67,2,)*'Ratio mapping'!Y24</f>
        <v>0</v>
      </c>
      <c r="Z23" s="65">
        <f>VLOOKUP($A23,'Inputs Households'!$A$1:$B$67,2,)*'Ratio mapping'!Z24</f>
        <v>0</v>
      </c>
      <c r="AA23" s="65">
        <f>VLOOKUP($A23,'Inputs Households'!$A$1:$B$67,2,)*'Ratio mapping'!AA24</f>
        <v>0</v>
      </c>
      <c r="AB23" s="65">
        <f>VLOOKUP($A23,'Inputs Households'!$A$1:$B$67,2,)*'Ratio mapping'!AB24</f>
        <v>0</v>
      </c>
      <c r="AC23" s="65">
        <f>VLOOKUP($A23,'Inputs Households'!$A$1:$B$67,2,)*'Ratio mapping'!AC24</f>
        <v>0</v>
      </c>
      <c r="AD23" s="65">
        <f>VLOOKUP($A23,'Inputs Households'!$A$1:$B$67,2,)*'Ratio mapping'!AD24</f>
        <v>0</v>
      </c>
      <c r="AE23" s="65">
        <f>VLOOKUP($A23,'Inputs Households'!$A$1:$B$67,2,)*'Ratio mapping'!AE24</f>
        <v>0</v>
      </c>
    </row>
    <row r="24" spans="1:31" x14ac:dyDescent="0.25">
      <c r="A24" s="37" t="s">
        <v>2118</v>
      </c>
      <c r="B24" s="65">
        <f>VLOOKUP($A24,'Inputs Households'!$A$1:$B$67,2,)*'Ratio mapping'!B25</f>
        <v>0</v>
      </c>
      <c r="C24" s="65">
        <f>VLOOKUP($A24,'Inputs Households'!$A$1:$B$67,2,)*'Ratio mapping'!C25</f>
        <v>0</v>
      </c>
      <c r="D24" s="65">
        <f>VLOOKUP($A24,'Inputs Households'!$A$1:$B$67,2,)*'Ratio mapping'!D25</f>
        <v>0</v>
      </c>
      <c r="E24" s="65">
        <f>VLOOKUP($A24,'Inputs Households'!$A$1:$B$67,2,)*'Ratio mapping'!E25</f>
        <v>0</v>
      </c>
      <c r="F24" s="65">
        <f>VLOOKUP($A24,'Inputs Households'!$A$1:$B$67,2,)*'Ratio mapping'!F25</f>
        <v>0</v>
      </c>
      <c r="G24" s="65">
        <f>VLOOKUP($A24,'Inputs Households'!$A$1:$B$67,2,)*'Ratio mapping'!G25</f>
        <v>0</v>
      </c>
      <c r="H24" s="65">
        <f>VLOOKUP($A24,'Inputs Households'!$A$1:$B$67,2,)*'Ratio mapping'!H25</f>
        <v>0</v>
      </c>
      <c r="I24" s="65">
        <f>VLOOKUP($A24,'Inputs Households'!$A$1:$B$67,2,)*'Ratio mapping'!I25</f>
        <v>0</v>
      </c>
      <c r="J24" s="65">
        <f>VLOOKUP($A24,'Inputs Households'!$A$1:$B$67,2,)*'Ratio mapping'!J25</f>
        <v>15620.346946151067</v>
      </c>
      <c r="K24" s="65">
        <f>VLOOKUP($A24,'Inputs Households'!$A$1:$B$67,2,)*'Ratio mapping'!K25</f>
        <v>0</v>
      </c>
      <c r="L24" s="65">
        <f>VLOOKUP($A24,'Inputs Households'!$A$1:$B$67,2,)*'Ratio mapping'!L25</f>
        <v>0</v>
      </c>
      <c r="M24" s="65">
        <f>VLOOKUP($A24,'Inputs Households'!$A$1:$B$67,2,)*'Ratio mapping'!M25</f>
        <v>0</v>
      </c>
      <c r="N24" s="65">
        <f>VLOOKUP($A24,'Inputs Households'!$A$1:$B$67,2,)*'Ratio mapping'!N25</f>
        <v>0</v>
      </c>
      <c r="O24" s="65">
        <f>VLOOKUP($A24,'Inputs Households'!$A$1:$B$67,2,)*'Ratio mapping'!O25</f>
        <v>0</v>
      </c>
      <c r="P24" s="65">
        <f>VLOOKUP($A24,'Inputs Households'!$A$1:$B$67,2,)*'Ratio mapping'!P25</f>
        <v>0</v>
      </c>
      <c r="Q24" s="65">
        <f>VLOOKUP($A24,'Inputs Households'!$A$1:$B$67,2,)*'Ratio mapping'!Q25</f>
        <v>0</v>
      </c>
      <c r="R24" s="65">
        <f>VLOOKUP($A24,'Inputs Households'!$A$1:$B$67,2,)*'Ratio mapping'!R25</f>
        <v>0</v>
      </c>
      <c r="S24" s="65">
        <f>VLOOKUP($A24,'Inputs Households'!$A$1:$B$67,2,)*'Ratio mapping'!S25</f>
        <v>0</v>
      </c>
      <c r="T24" s="65">
        <f>VLOOKUP($A24,'Inputs Households'!$A$1:$B$67,2,)*'Ratio mapping'!T25</f>
        <v>0</v>
      </c>
      <c r="U24" s="65">
        <f>VLOOKUP($A24,'Inputs Households'!$A$1:$B$67,2,)*'Ratio mapping'!U25</f>
        <v>0</v>
      </c>
      <c r="V24" s="65">
        <f>VLOOKUP($A24,'Inputs Households'!$A$1:$B$67,2,)*'Ratio mapping'!V25</f>
        <v>0</v>
      </c>
      <c r="W24" s="65">
        <f>VLOOKUP($A24,'Inputs Households'!$A$1:$B$67,2,)*'Ratio mapping'!W25</f>
        <v>7679.6530538489333</v>
      </c>
      <c r="X24" s="65">
        <f>VLOOKUP($A24,'Inputs Households'!$A$1:$B$67,2,)*'Ratio mapping'!X25</f>
        <v>0</v>
      </c>
      <c r="Y24" s="65">
        <f>VLOOKUP($A24,'Inputs Households'!$A$1:$B$67,2,)*'Ratio mapping'!Y25</f>
        <v>0</v>
      </c>
      <c r="Z24" s="65">
        <f>VLOOKUP($A24,'Inputs Households'!$A$1:$B$67,2,)*'Ratio mapping'!Z25</f>
        <v>0</v>
      </c>
      <c r="AA24" s="65">
        <f>VLOOKUP($A24,'Inputs Households'!$A$1:$B$67,2,)*'Ratio mapping'!AA25</f>
        <v>0</v>
      </c>
      <c r="AB24" s="65">
        <f>VLOOKUP($A24,'Inputs Households'!$A$1:$B$67,2,)*'Ratio mapping'!AB25</f>
        <v>0</v>
      </c>
      <c r="AC24" s="65">
        <f>VLOOKUP($A24,'Inputs Households'!$A$1:$B$67,2,)*'Ratio mapping'!AC25</f>
        <v>0</v>
      </c>
      <c r="AD24" s="65">
        <f>VLOOKUP($A24,'Inputs Households'!$A$1:$B$67,2,)*'Ratio mapping'!AD25</f>
        <v>0</v>
      </c>
      <c r="AE24" s="65">
        <f>VLOOKUP($A24,'Inputs Households'!$A$1:$B$67,2,)*'Ratio mapping'!AE25</f>
        <v>0</v>
      </c>
    </row>
    <row r="25" spans="1:31" x14ac:dyDescent="0.25">
      <c r="A25" s="37" t="s">
        <v>2098</v>
      </c>
      <c r="B25" s="65">
        <f>VLOOKUP($A25,'Inputs Households'!$A$1:$B$67,2,)*'Ratio mapping'!B26</f>
        <v>0</v>
      </c>
      <c r="C25" s="65">
        <f>VLOOKUP($A25,'Inputs Households'!$A$1:$B$67,2,)*'Ratio mapping'!C26</f>
        <v>0</v>
      </c>
      <c r="D25" s="65">
        <f>VLOOKUP($A25,'Inputs Households'!$A$1:$B$67,2,)*'Ratio mapping'!D26</f>
        <v>0</v>
      </c>
      <c r="E25" s="65">
        <f>VLOOKUP($A25,'Inputs Households'!$A$1:$B$67,2,)*'Ratio mapping'!E26</f>
        <v>0</v>
      </c>
      <c r="F25" s="65">
        <f>VLOOKUP($A25,'Inputs Households'!$A$1:$B$67,2,)*'Ratio mapping'!F26</f>
        <v>0</v>
      </c>
      <c r="G25" s="65">
        <f>VLOOKUP($A25,'Inputs Households'!$A$1:$B$67,2,)*'Ratio mapping'!G26</f>
        <v>0</v>
      </c>
      <c r="H25" s="65">
        <f>VLOOKUP($A25,'Inputs Households'!$A$1:$B$67,2,)*'Ratio mapping'!H26</f>
        <v>0</v>
      </c>
      <c r="I25" s="65">
        <f>VLOOKUP($A25,'Inputs Households'!$A$1:$B$67,2,)*'Ratio mapping'!I26</f>
        <v>0</v>
      </c>
      <c r="J25" s="65">
        <f>VLOOKUP($A25,'Inputs Households'!$A$1:$B$67,2,)*'Ratio mapping'!J26</f>
        <v>0</v>
      </c>
      <c r="K25" s="65">
        <f>VLOOKUP($A25,'Inputs Households'!$A$1:$B$67,2,)*'Ratio mapping'!K26</f>
        <v>0</v>
      </c>
      <c r="L25" s="65">
        <f>VLOOKUP($A25,'Inputs Households'!$A$1:$B$67,2,)*'Ratio mapping'!L26</f>
        <v>1600</v>
      </c>
      <c r="M25" s="65">
        <f>VLOOKUP($A25,'Inputs Households'!$A$1:$B$67,2,)*'Ratio mapping'!M26</f>
        <v>0</v>
      </c>
      <c r="N25" s="65">
        <f>VLOOKUP($A25,'Inputs Households'!$A$1:$B$67,2,)*'Ratio mapping'!N26</f>
        <v>0</v>
      </c>
      <c r="O25" s="65">
        <f>VLOOKUP($A25,'Inputs Households'!$A$1:$B$67,2,)*'Ratio mapping'!O26</f>
        <v>0</v>
      </c>
      <c r="P25" s="65">
        <f>VLOOKUP($A25,'Inputs Households'!$A$1:$B$67,2,)*'Ratio mapping'!P26</f>
        <v>0</v>
      </c>
      <c r="Q25" s="65">
        <f>VLOOKUP($A25,'Inputs Households'!$A$1:$B$67,2,)*'Ratio mapping'!Q26</f>
        <v>0</v>
      </c>
      <c r="R25" s="65">
        <f>VLOOKUP($A25,'Inputs Households'!$A$1:$B$67,2,)*'Ratio mapping'!R26</f>
        <v>0</v>
      </c>
      <c r="S25" s="65">
        <f>VLOOKUP($A25,'Inputs Households'!$A$1:$B$67,2,)*'Ratio mapping'!S26</f>
        <v>0</v>
      </c>
      <c r="T25" s="65">
        <f>VLOOKUP($A25,'Inputs Households'!$A$1:$B$67,2,)*'Ratio mapping'!T26</f>
        <v>0</v>
      </c>
      <c r="U25" s="65">
        <f>VLOOKUP($A25,'Inputs Households'!$A$1:$B$67,2,)*'Ratio mapping'!U26</f>
        <v>0</v>
      </c>
      <c r="V25" s="65">
        <f>VLOOKUP($A25,'Inputs Households'!$A$1:$B$67,2,)*'Ratio mapping'!V26</f>
        <v>0</v>
      </c>
      <c r="W25" s="65">
        <f>VLOOKUP($A25,'Inputs Households'!$A$1:$B$67,2,)*'Ratio mapping'!W26</f>
        <v>0</v>
      </c>
      <c r="X25" s="65">
        <f>VLOOKUP($A25,'Inputs Households'!$A$1:$B$67,2,)*'Ratio mapping'!X26</f>
        <v>0</v>
      </c>
      <c r="Y25" s="65">
        <f>VLOOKUP($A25,'Inputs Households'!$A$1:$B$67,2,)*'Ratio mapping'!Y26</f>
        <v>0</v>
      </c>
      <c r="Z25" s="65">
        <f>VLOOKUP($A25,'Inputs Households'!$A$1:$B$67,2,)*'Ratio mapping'!Z26</f>
        <v>0</v>
      </c>
      <c r="AA25" s="65">
        <f>VLOOKUP($A25,'Inputs Households'!$A$1:$B$67,2,)*'Ratio mapping'!AA26</f>
        <v>0</v>
      </c>
      <c r="AB25" s="65">
        <f>VLOOKUP($A25,'Inputs Households'!$A$1:$B$67,2,)*'Ratio mapping'!AB26</f>
        <v>0</v>
      </c>
      <c r="AC25" s="65">
        <f>VLOOKUP($A25,'Inputs Households'!$A$1:$B$67,2,)*'Ratio mapping'!AC26</f>
        <v>0</v>
      </c>
      <c r="AD25" s="65">
        <f>VLOOKUP($A25,'Inputs Households'!$A$1:$B$67,2,)*'Ratio mapping'!AD26</f>
        <v>0</v>
      </c>
      <c r="AE25" s="65">
        <f>VLOOKUP($A25,'Inputs Households'!$A$1:$B$67,2,)*'Ratio mapping'!AE26</f>
        <v>0</v>
      </c>
    </row>
    <row r="26" spans="1:31" x14ac:dyDescent="0.25">
      <c r="A26" s="37" t="s">
        <v>2054</v>
      </c>
      <c r="B26" s="65">
        <f>VLOOKUP($A26,'Inputs Households'!$A$1:$B$67,2,)*'Ratio mapping'!B27</f>
        <v>0</v>
      </c>
      <c r="C26" s="65">
        <f>VLOOKUP($A26,'Inputs Households'!$A$1:$B$67,2,)*'Ratio mapping'!C27</f>
        <v>0</v>
      </c>
      <c r="D26" s="65">
        <f>VLOOKUP($A26,'Inputs Households'!$A$1:$B$67,2,)*'Ratio mapping'!D27</f>
        <v>0</v>
      </c>
      <c r="E26" s="65">
        <f>VLOOKUP($A26,'Inputs Households'!$A$1:$B$67,2,)*'Ratio mapping'!E27</f>
        <v>0</v>
      </c>
      <c r="F26" s="65">
        <f>VLOOKUP($A26,'Inputs Households'!$A$1:$B$67,2,)*'Ratio mapping'!F27</f>
        <v>0</v>
      </c>
      <c r="G26" s="65">
        <f>VLOOKUP($A26,'Inputs Households'!$A$1:$B$67,2,)*'Ratio mapping'!G27</f>
        <v>0</v>
      </c>
      <c r="H26" s="65">
        <f>VLOOKUP($A26,'Inputs Households'!$A$1:$B$67,2,)*'Ratio mapping'!H27</f>
        <v>0</v>
      </c>
      <c r="I26" s="65">
        <f>VLOOKUP($A26,'Inputs Households'!$A$1:$B$67,2,)*'Ratio mapping'!I27</f>
        <v>0</v>
      </c>
      <c r="J26" s="65">
        <f>VLOOKUP($A26,'Inputs Households'!$A$1:$B$67,2,)*'Ratio mapping'!J27</f>
        <v>0</v>
      </c>
      <c r="K26" s="65">
        <f>VLOOKUP($A26,'Inputs Households'!$A$1:$B$67,2,)*'Ratio mapping'!K27</f>
        <v>0</v>
      </c>
      <c r="L26" s="65">
        <f>VLOOKUP($A26,'Inputs Households'!$A$1:$B$67,2,)*'Ratio mapping'!L27</f>
        <v>0</v>
      </c>
      <c r="M26" s="65">
        <f>VLOOKUP($A26,'Inputs Households'!$A$1:$B$67,2,)*'Ratio mapping'!M27</f>
        <v>0</v>
      </c>
      <c r="N26" s="65">
        <f>VLOOKUP($A26,'Inputs Households'!$A$1:$B$67,2,)*'Ratio mapping'!N27</f>
        <v>0</v>
      </c>
      <c r="O26" s="65">
        <f>VLOOKUP($A26,'Inputs Households'!$A$1:$B$67,2,)*'Ratio mapping'!O27</f>
        <v>0</v>
      </c>
      <c r="P26" s="65">
        <f>VLOOKUP($A26,'Inputs Households'!$A$1:$B$67,2,)*'Ratio mapping'!P27</f>
        <v>0</v>
      </c>
      <c r="Q26" s="65">
        <f>VLOOKUP($A26,'Inputs Households'!$A$1:$B$67,2,)*'Ratio mapping'!Q27</f>
        <v>9700</v>
      </c>
      <c r="R26" s="65">
        <f>VLOOKUP($A26,'Inputs Households'!$A$1:$B$67,2,)*'Ratio mapping'!R27</f>
        <v>0</v>
      </c>
      <c r="S26" s="65">
        <f>VLOOKUP($A26,'Inputs Households'!$A$1:$B$67,2,)*'Ratio mapping'!S27</f>
        <v>0</v>
      </c>
      <c r="T26" s="65">
        <f>VLOOKUP($A26,'Inputs Households'!$A$1:$B$67,2,)*'Ratio mapping'!T27</f>
        <v>0</v>
      </c>
      <c r="U26" s="65">
        <f>VLOOKUP($A26,'Inputs Households'!$A$1:$B$67,2,)*'Ratio mapping'!U27</f>
        <v>0</v>
      </c>
      <c r="V26" s="65">
        <f>VLOOKUP($A26,'Inputs Households'!$A$1:$B$67,2,)*'Ratio mapping'!V27</f>
        <v>0</v>
      </c>
      <c r="W26" s="65">
        <f>VLOOKUP($A26,'Inputs Households'!$A$1:$B$67,2,)*'Ratio mapping'!W27</f>
        <v>0</v>
      </c>
      <c r="X26" s="65">
        <f>VLOOKUP($A26,'Inputs Households'!$A$1:$B$67,2,)*'Ratio mapping'!X27</f>
        <v>0</v>
      </c>
      <c r="Y26" s="65">
        <f>VLOOKUP($A26,'Inputs Households'!$A$1:$B$67,2,)*'Ratio mapping'!Y27</f>
        <v>0</v>
      </c>
      <c r="Z26" s="65">
        <f>VLOOKUP($A26,'Inputs Households'!$A$1:$B$67,2,)*'Ratio mapping'!Z27</f>
        <v>0</v>
      </c>
      <c r="AA26" s="65">
        <f>VLOOKUP($A26,'Inputs Households'!$A$1:$B$67,2,)*'Ratio mapping'!AA27</f>
        <v>0</v>
      </c>
      <c r="AB26" s="65">
        <f>VLOOKUP($A26,'Inputs Households'!$A$1:$B$67,2,)*'Ratio mapping'!AB27</f>
        <v>0</v>
      </c>
      <c r="AC26" s="65">
        <f>VLOOKUP($A26,'Inputs Households'!$A$1:$B$67,2,)*'Ratio mapping'!AC27</f>
        <v>0</v>
      </c>
      <c r="AD26" s="65">
        <f>VLOOKUP($A26,'Inputs Households'!$A$1:$B$67,2,)*'Ratio mapping'!AD27</f>
        <v>0</v>
      </c>
      <c r="AE26" s="65">
        <f>VLOOKUP($A26,'Inputs Households'!$A$1:$B$67,2,)*'Ratio mapping'!AE27</f>
        <v>0</v>
      </c>
    </row>
    <row r="27" spans="1:31" x14ac:dyDescent="0.25">
      <c r="A27" s="37" t="s">
        <v>2087</v>
      </c>
      <c r="B27" s="65">
        <f>VLOOKUP($A27,'Inputs Households'!$A$1:$B$67,2,)*'Ratio mapping'!B28</f>
        <v>0</v>
      </c>
      <c r="C27" s="65">
        <f>VLOOKUP($A27,'Inputs Households'!$A$1:$B$67,2,)*'Ratio mapping'!C28</f>
        <v>0</v>
      </c>
      <c r="D27" s="65">
        <f>VLOOKUP($A27,'Inputs Households'!$A$1:$B$67,2,)*'Ratio mapping'!D28</f>
        <v>0</v>
      </c>
      <c r="E27" s="65">
        <f>VLOOKUP($A27,'Inputs Households'!$A$1:$B$67,2,)*'Ratio mapping'!E28</f>
        <v>0</v>
      </c>
      <c r="F27" s="65">
        <f>VLOOKUP($A27,'Inputs Households'!$A$1:$B$67,2,)*'Ratio mapping'!F28</f>
        <v>0</v>
      </c>
      <c r="G27" s="65">
        <f>VLOOKUP($A27,'Inputs Households'!$A$1:$B$67,2,)*'Ratio mapping'!G28</f>
        <v>0</v>
      </c>
      <c r="H27" s="65">
        <f>VLOOKUP($A27,'Inputs Households'!$A$1:$B$67,2,)*'Ratio mapping'!H28</f>
        <v>22900</v>
      </c>
      <c r="I27" s="65">
        <f>VLOOKUP($A27,'Inputs Households'!$A$1:$B$67,2,)*'Ratio mapping'!I28</f>
        <v>0</v>
      </c>
      <c r="J27" s="65">
        <f>VLOOKUP($A27,'Inputs Households'!$A$1:$B$67,2,)*'Ratio mapping'!J28</f>
        <v>0</v>
      </c>
      <c r="K27" s="65">
        <f>VLOOKUP($A27,'Inputs Households'!$A$1:$B$67,2,)*'Ratio mapping'!K28</f>
        <v>0</v>
      </c>
      <c r="L27" s="65">
        <f>VLOOKUP($A27,'Inputs Households'!$A$1:$B$67,2,)*'Ratio mapping'!L28</f>
        <v>0</v>
      </c>
      <c r="M27" s="65">
        <f>VLOOKUP($A27,'Inputs Households'!$A$1:$B$67,2,)*'Ratio mapping'!M28</f>
        <v>0</v>
      </c>
      <c r="N27" s="65">
        <f>VLOOKUP($A27,'Inputs Households'!$A$1:$B$67,2,)*'Ratio mapping'!N28</f>
        <v>0</v>
      </c>
      <c r="O27" s="65">
        <f>VLOOKUP($A27,'Inputs Households'!$A$1:$B$67,2,)*'Ratio mapping'!O28</f>
        <v>0</v>
      </c>
      <c r="P27" s="65">
        <f>VLOOKUP($A27,'Inputs Households'!$A$1:$B$67,2,)*'Ratio mapping'!P28</f>
        <v>0</v>
      </c>
      <c r="Q27" s="65">
        <f>VLOOKUP($A27,'Inputs Households'!$A$1:$B$67,2,)*'Ratio mapping'!Q28</f>
        <v>0</v>
      </c>
      <c r="R27" s="65">
        <f>VLOOKUP($A27,'Inputs Households'!$A$1:$B$67,2,)*'Ratio mapping'!R28</f>
        <v>0</v>
      </c>
      <c r="S27" s="65">
        <f>VLOOKUP($A27,'Inputs Households'!$A$1:$B$67,2,)*'Ratio mapping'!S28</f>
        <v>0</v>
      </c>
      <c r="T27" s="65">
        <f>VLOOKUP($A27,'Inputs Households'!$A$1:$B$67,2,)*'Ratio mapping'!T28</f>
        <v>0</v>
      </c>
      <c r="U27" s="65">
        <f>VLOOKUP($A27,'Inputs Households'!$A$1:$B$67,2,)*'Ratio mapping'!U28</f>
        <v>0</v>
      </c>
      <c r="V27" s="65">
        <f>VLOOKUP($A27,'Inputs Households'!$A$1:$B$67,2,)*'Ratio mapping'!V28</f>
        <v>0</v>
      </c>
      <c r="W27" s="65">
        <f>VLOOKUP($A27,'Inputs Households'!$A$1:$B$67,2,)*'Ratio mapping'!W28</f>
        <v>0</v>
      </c>
      <c r="X27" s="65">
        <f>VLOOKUP($A27,'Inputs Households'!$A$1:$B$67,2,)*'Ratio mapping'!X28</f>
        <v>0</v>
      </c>
      <c r="Y27" s="65">
        <f>VLOOKUP($A27,'Inputs Households'!$A$1:$B$67,2,)*'Ratio mapping'!Y28</f>
        <v>0</v>
      </c>
      <c r="Z27" s="65">
        <f>VLOOKUP($A27,'Inputs Households'!$A$1:$B$67,2,)*'Ratio mapping'!Z28</f>
        <v>0</v>
      </c>
      <c r="AA27" s="65">
        <f>VLOOKUP($A27,'Inputs Households'!$A$1:$B$67,2,)*'Ratio mapping'!AA28</f>
        <v>0</v>
      </c>
      <c r="AB27" s="65">
        <f>VLOOKUP($A27,'Inputs Households'!$A$1:$B$67,2,)*'Ratio mapping'!AB28</f>
        <v>0</v>
      </c>
      <c r="AC27" s="65">
        <f>VLOOKUP($A27,'Inputs Households'!$A$1:$B$67,2,)*'Ratio mapping'!AC28</f>
        <v>0</v>
      </c>
      <c r="AD27" s="65">
        <f>VLOOKUP($A27,'Inputs Households'!$A$1:$B$67,2,)*'Ratio mapping'!AD28</f>
        <v>0</v>
      </c>
      <c r="AE27" s="65">
        <f>VLOOKUP($A27,'Inputs Households'!$A$1:$B$67,2,)*'Ratio mapping'!AE28</f>
        <v>0</v>
      </c>
    </row>
    <row r="28" spans="1:31" x14ac:dyDescent="0.25">
      <c r="A28" s="37" t="s">
        <v>2070</v>
      </c>
      <c r="B28" s="65">
        <f>VLOOKUP($A28,'Inputs Households'!$A$1:$B$67,2,)*'Ratio mapping'!B29</f>
        <v>0</v>
      </c>
      <c r="C28" s="65">
        <f>VLOOKUP($A28,'Inputs Households'!$A$1:$B$67,2,)*'Ratio mapping'!C29</f>
        <v>0</v>
      </c>
      <c r="D28" s="65">
        <f>VLOOKUP($A28,'Inputs Households'!$A$1:$B$67,2,)*'Ratio mapping'!D29</f>
        <v>0</v>
      </c>
      <c r="E28" s="65">
        <f>VLOOKUP($A28,'Inputs Households'!$A$1:$B$67,2,)*'Ratio mapping'!E29</f>
        <v>0</v>
      </c>
      <c r="F28" s="65">
        <f>VLOOKUP($A28,'Inputs Households'!$A$1:$B$67,2,)*'Ratio mapping'!F29</f>
        <v>0</v>
      </c>
      <c r="G28" s="65">
        <f>VLOOKUP($A28,'Inputs Households'!$A$1:$B$67,2,)*'Ratio mapping'!G29</f>
        <v>0</v>
      </c>
      <c r="H28" s="65">
        <f>VLOOKUP($A28,'Inputs Households'!$A$1:$B$67,2,)*'Ratio mapping'!H29</f>
        <v>0</v>
      </c>
      <c r="I28" s="65">
        <f>VLOOKUP($A28,'Inputs Households'!$A$1:$B$67,2,)*'Ratio mapping'!I29</f>
        <v>0</v>
      </c>
      <c r="J28" s="65">
        <f>VLOOKUP($A28,'Inputs Households'!$A$1:$B$67,2,)*'Ratio mapping'!J29</f>
        <v>0</v>
      </c>
      <c r="K28" s="65">
        <f>VLOOKUP($A28,'Inputs Households'!$A$1:$B$67,2,)*'Ratio mapping'!K29</f>
        <v>2700</v>
      </c>
      <c r="L28" s="65">
        <f>VLOOKUP($A28,'Inputs Households'!$A$1:$B$67,2,)*'Ratio mapping'!L29</f>
        <v>0</v>
      </c>
      <c r="M28" s="65">
        <f>VLOOKUP($A28,'Inputs Households'!$A$1:$B$67,2,)*'Ratio mapping'!M29</f>
        <v>0</v>
      </c>
      <c r="N28" s="65">
        <f>VLOOKUP($A28,'Inputs Households'!$A$1:$B$67,2,)*'Ratio mapping'!N29</f>
        <v>0</v>
      </c>
      <c r="O28" s="65">
        <f>VLOOKUP($A28,'Inputs Households'!$A$1:$B$67,2,)*'Ratio mapping'!O29</f>
        <v>0</v>
      </c>
      <c r="P28" s="65">
        <f>VLOOKUP($A28,'Inputs Households'!$A$1:$B$67,2,)*'Ratio mapping'!P29</f>
        <v>0</v>
      </c>
      <c r="Q28" s="65">
        <f>VLOOKUP($A28,'Inputs Households'!$A$1:$B$67,2,)*'Ratio mapping'!Q29</f>
        <v>0</v>
      </c>
      <c r="R28" s="65">
        <f>VLOOKUP($A28,'Inputs Households'!$A$1:$B$67,2,)*'Ratio mapping'!R29</f>
        <v>0</v>
      </c>
      <c r="S28" s="65">
        <f>VLOOKUP($A28,'Inputs Households'!$A$1:$B$67,2,)*'Ratio mapping'!S29</f>
        <v>0</v>
      </c>
      <c r="T28" s="65">
        <f>VLOOKUP($A28,'Inputs Households'!$A$1:$B$67,2,)*'Ratio mapping'!T29</f>
        <v>0</v>
      </c>
      <c r="U28" s="65">
        <f>VLOOKUP($A28,'Inputs Households'!$A$1:$B$67,2,)*'Ratio mapping'!U29</f>
        <v>0</v>
      </c>
      <c r="V28" s="65">
        <f>VLOOKUP($A28,'Inputs Households'!$A$1:$B$67,2,)*'Ratio mapping'!V29</f>
        <v>0</v>
      </c>
      <c r="W28" s="65">
        <f>VLOOKUP($A28,'Inputs Households'!$A$1:$B$67,2,)*'Ratio mapping'!W29</f>
        <v>0</v>
      </c>
      <c r="X28" s="65">
        <f>VLOOKUP($A28,'Inputs Households'!$A$1:$B$67,2,)*'Ratio mapping'!X29</f>
        <v>0</v>
      </c>
      <c r="Y28" s="65">
        <f>VLOOKUP($A28,'Inputs Households'!$A$1:$B$67,2,)*'Ratio mapping'!Y29</f>
        <v>0</v>
      </c>
      <c r="Z28" s="65">
        <f>VLOOKUP($A28,'Inputs Households'!$A$1:$B$67,2,)*'Ratio mapping'!Z29</f>
        <v>0</v>
      </c>
      <c r="AA28" s="65">
        <f>VLOOKUP($A28,'Inputs Households'!$A$1:$B$67,2,)*'Ratio mapping'!AA29</f>
        <v>0</v>
      </c>
      <c r="AB28" s="65">
        <f>VLOOKUP($A28,'Inputs Households'!$A$1:$B$67,2,)*'Ratio mapping'!AB29</f>
        <v>0</v>
      </c>
      <c r="AC28" s="65">
        <f>VLOOKUP($A28,'Inputs Households'!$A$1:$B$67,2,)*'Ratio mapping'!AC29</f>
        <v>0</v>
      </c>
      <c r="AD28" s="65">
        <f>VLOOKUP($A28,'Inputs Households'!$A$1:$B$67,2,)*'Ratio mapping'!AD29</f>
        <v>0</v>
      </c>
      <c r="AE28" s="65">
        <f>VLOOKUP($A28,'Inputs Households'!$A$1:$B$67,2,)*'Ratio mapping'!AE29</f>
        <v>0</v>
      </c>
    </row>
    <row r="29" spans="1:31" x14ac:dyDescent="0.25">
      <c r="A29" s="37" t="s">
        <v>2090</v>
      </c>
      <c r="B29" s="65">
        <f>VLOOKUP($A29,'Inputs Households'!$A$1:$B$67,2,)*'Ratio mapping'!B30</f>
        <v>0</v>
      </c>
      <c r="C29" s="65">
        <f>VLOOKUP($A29,'Inputs Households'!$A$1:$B$67,2,)*'Ratio mapping'!C30</f>
        <v>0</v>
      </c>
      <c r="D29" s="65">
        <f>VLOOKUP($A29,'Inputs Households'!$A$1:$B$67,2,)*'Ratio mapping'!D30</f>
        <v>0</v>
      </c>
      <c r="E29" s="65">
        <f>VLOOKUP($A29,'Inputs Households'!$A$1:$B$67,2,)*'Ratio mapping'!E30</f>
        <v>0</v>
      </c>
      <c r="F29" s="65">
        <f>VLOOKUP($A29,'Inputs Households'!$A$1:$B$67,2,)*'Ratio mapping'!F30</f>
        <v>0</v>
      </c>
      <c r="G29" s="65">
        <f>VLOOKUP($A29,'Inputs Households'!$A$1:$B$67,2,)*'Ratio mapping'!G30</f>
        <v>0</v>
      </c>
      <c r="H29" s="65">
        <f>VLOOKUP($A29,'Inputs Households'!$A$1:$B$67,2,)*'Ratio mapping'!H30</f>
        <v>0</v>
      </c>
      <c r="I29" s="65">
        <f>VLOOKUP($A29,'Inputs Households'!$A$1:$B$67,2,)*'Ratio mapping'!I30</f>
        <v>0</v>
      </c>
      <c r="J29" s="65">
        <f>VLOOKUP($A29,'Inputs Households'!$A$1:$B$67,2,)*'Ratio mapping'!J30</f>
        <v>0</v>
      </c>
      <c r="K29" s="65">
        <f>VLOOKUP($A29,'Inputs Households'!$A$1:$B$67,2,)*'Ratio mapping'!K30</f>
        <v>0</v>
      </c>
      <c r="L29" s="65">
        <f>VLOOKUP($A29,'Inputs Households'!$A$1:$B$67,2,)*'Ratio mapping'!L30</f>
        <v>0</v>
      </c>
      <c r="M29" s="65">
        <f>VLOOKUP($A29,'Inputs Households'!$A$1:$B$67,2,)*'Ratio mapping'!M30</f>
        <v>0</v>
      </c>
      <c r="N29" s="65">
        <f>VLOOKUP($A29,'Inputs Households'!$A$1:$B$67,2,)*'Ratio mapping'!N30</f>
        <v>0</v>
      </c>
      <c r="O29" s="65">
        <f>VLOOKUP($A29,'Inputs Households'!$A$1:$B$67,2,)*'Ratio mapping'!O30</f>
        <v>0</v>
      </c>
      <c r="P29" s="65">
        <f>VLOOKUP($A29,'Inputs Households'!$A$1:$B$67,2,)*'Ratio mapping'!P30</f>
        <v>0</v>
      </c>
      <c r="Q29" s="65">
        <f>VLOOKUP($A29,'Inputs Households'!$A$1:$B$67,2,)*'Ratio mapping'!Q30</f>
        <v>0</v>
      </c>
      <c r="R29" s="65">
        <f>VLOOKUP($A29,'Inputs Households'!$A$1:$B$67,2,)*'Ratio mapping'!R30</f>
        <v>0</v>
      </c>
      <c r="S29" s="65">
        <f>VLOOKUP($A29,'Inputs Households'!$A$1:$B$67,2,)*'Ratio mapping'!S30</f>
        <v>0</v>
      </c>
      <c r="T29" s="65">
        <f>VLOOKUP($A29,'Inputs Households'!$A$1:$B$67,2,)*'Ratio mapping'!T30</f>
        <v>0</v>
      </c>
      <c r="U29" s="65">
        <f>VLOOKUP($A29,'Inputs Households'!$A$1:$B$67,2,)*'Ratio mapping'!U30</f>
        <v>0</v>
      </c>
      <c r="V29" s="65">
        <f>VLOOKUP($A29,'Inputs Households'!$A$1:$B$67,2,)*'Ratio mapping'!V30</f>
        <v>0</v>
      </c>
      <c r="W29" s="65">
        <f>VLOOKUP($A29,'Inputs Households'!$A$1:$B$67,2,)*'Ratio mapping'!W30</f>
        <v>0</v>
      </c>
      <c r="X29" s="65">
        <f>VLOOKUP($A29,'Inputs Households'!$A$1:$B$67,2,)*'Ratio mapping'!X30</f>
        <v>0</v>
      </c>
      <c r="Y29" s="65">
        <f>VLOOKUP($A29,'Inputs Households'!$A$1:$B$67,2,)*'Ratio mapping'!Y30</f>
        <v>0</v>
      </c>
      <c r="Z29" s="65">
        <f>VLOOKUP($A29,'Inputs Households'!$A$1:$B$67,2,)*'Ratio mapping'!Z30</f>
        <v>0</v>
      </c>
      <c r="AA29" s="65">
        <f>VLOOKUP($A29,'Inputs Households'!$A$1:$B$67,2,)*'Ratio mapping'!AA30</f>
        <v>0</v>
      </c>
      <c r="AB29" s="65">
        <f>VLOOKUP($A29,'Inputs Households'!$A$1:$B$67,2,)*'Ratio mapping'!AB30</f>
        <v>15.204344098313804</v>
      </c>
      <c r="AC29" s="65">
        <f>VLOOKUP($A29,'Inputs Households'!$A$1:$B$67,2,)*'Ratio mapping'!AC30</f>
        <v>39884.795655901689</v>
      </c>
      <c r="AD29" s="65">
        <f>VLOOKUP($A29,'Inputs Households'!$A$1:$B$67,2,)*'Ratio mapping'!AD30</f>
        <v>0</v>
      </c>
      <c r="AE29" s="65">
        <f>VLOOKUP($A29,'Inputs Households'!$A$1:$B$67,2,)*'Ratio mapping'!AE30</f>
        <v>0</v>
      </c>
    </row>
    <row r="30" spans="1:31" x14ac:dyDescent="0.25">
      <c r="A30" s="37" t="s">
        <v>2108</v>
      </c>
      <c r="B30" s="65">
        <f>VLOOKUP($A30,'Inputs Households'!$A$1:$B$67,2,)*'Ratio mapping'!B31</f>
        <v>1900</v>
      </c>
      <c r="C30" s="65">
        <f>VLOOKUP($A30,'Inputs Households'!$A$1:$B$67,2,)*'Ratio mapping'!C31</f>
        <v>0</v>
      </c>
      <c r="D30" s="65">
        <f>VLOOKUP($A30,'Inputs Households'!$A$1:$B$67,2,)*'Ratio mapping'!D31</f>
        <v>0</v>
      </c>
      <c r="E30" s="65">
        <f>VLOOKUP($A30,'Inputs Households'!$A$1:$B$67,2,)*'Ratio mapping'!E31</f>
        <v>0</v>
      </c>
      <c r="F30" s="65">
        <f>VLOOKUP($A30,'Inputs Households'!$A$1:$B$67,2,)*'Ratio mapping'!F31</f>
        <v>0</v>
      </c>
      <c r="G30" s="65">
        <f>VLOOKUP($A30,'Inputs Households'!$A$1:$B$67,2,)*'Ratio mapping'!G31</f>
        <v>0</v>
      </c>
      <c r="H30" s="65">
        <f>VLOOKUP($A30,'Inputs Households'!$A$1:$B$67,2,)*'Ratio mapping'!H31</f>
        <v>0</v>
      </c>
      <c r="I30" s="65">
        <f>VLOOKUP($A30,'Inputs Households'!$A$1:$B$67,2,)*'Ratio mapping'!I31</f>
        <v>0</v>
      </c>
      <c r="J30" s="65">
        <f>VLOOKUP($A30,'Inputs Households'!$A$1:$B$67,2,)*'Ratio mapping'!J31</f>
        <v>0</v>
      </c>
      <c r="K30" s="65">
        <f>VLOOKUP($A30,'Inputs Households'!$A$1:$B$67,2,)*'Ratio mapping'!K31</f>
        <v>0</v>
      </c>
      <c r="L30" s="65">
        <f>VLOOKUP($A30,'Inputs Households'!$A$1:$B$67,2,)*'Ratio mapping'!L31</f>
        <v>0</v>
      </c>
      <c r="M30" s="65">
        <f>VLOOKUP($A30,'Inputs Households'!$A$1:$B$67,2,)*'Ratio mapping'!M31</f>
        <v>0</v>
      </c>
      <c r="N30" s="65">
        <f>VLOOKUP($A30,'Inputs Households'!$A$1:$B$67,2,)*'Ratio mapping'!N31</f>
        <v>0</v>
      </c>
      <c r="O30" s="65">
        <f>VLOOKUP($A30,'Inputs Households'!$A$1:$B$67,2,)*'Ratio mapping'!O31</f>
        <v>0</v>
      </c>
      <c r="P30" s="65">
        <f>VLOOKUP($A30,'Inputs Households'!$A$1:$B$67,2,)*'Ratio mapping'!P31</f>
        <v>0</v>
      </c>
      <c r="Q30" s="65">
        <f>VLOOKUP($A30,'Inputs Households'!$A$1:$B$67,2,)*'Ratio mapping'!Q31</f>
        <v>0</v>
      </c>
      <c r="R30" s="65">
        <f>VLOOKUP($A30,'Inputs Households'!$A$1:$B$67,2,)*'Ratio mapping'!R31</f>
        <v>0</v>
      </c>
      <c r="S30" s="65">
        <f>VLOOKUP($A30,'Inputs Households'!$A$1:$B$67,2,)*'Ratio mapping'!S31</f>
        <v>0</v>
      </c>
      <c r="T30" s="65">
        <f>VLOOKUP($A30,'Inputs Households'!$A$1:$B$67,2,)*'Ratio mapping'!T31</f>
        <v>0</v>
      </c>
      <c r="U30" s="65">
        <f>VLOOKUP($A30,'Inputs Households'!$A$1:$B$67,2,)*'Ratio mapping'!U31</f>
        <v>0</v>
      </c>
      <c r="V30" s="65">
        <f>VLOOKUP($A30,'Inputs Households'!$A$1:$B$67,2,)*'Ratio mapping'!V31</f>
        <v>0</v>
      </c>
      <c r="W30" s="65">
        <f>VLOOKUP($A30,'Inputs Households'!$A$1:$B$67,2,)*'Ratio mapping'!W31</f>
        <v>0</v>
      </c>
      <c r="X30" s="65">
        <f>VLOOKUP($A30,'Inputs Households'!$A$1:$B$67,2,)*'Ratio mapping'!X31</f>
        <v>0</v>
      </c>
      <c r="Y30" s="65">
        <f>VLOOKUP($A30,'Inputs Households'!$A$1:$B$67,2,)*'Ratio mapping'!Y31</f>
        <v>0</v>
      </c>
      <c r="Z30" s="65">
        <f>VLOOKUP($A30,'Inputs Households'!$A$1:$B$67,2,)*'Ratio mapping'!Z31</f>
        <v>0</v>
      </c>
      <c r="AA30" s="65">
        <f>VLOOKUP($A30,'Inputs Households'!$A$1:$B$67,2,)*'Ratio mapping'!AA31</f>
        <v>0</v>
      </c>
      <c r="AB30" s="65">
        <f>VLOOKUP($A30,'Inputs Households'!$A$1:$B$67,2,)*'Ratio mapping'!AB31</f>
        <v>0</v>
      </c>
      <c r="AC30" s="65">
        <f>VLOOKUP($A30,'Inputs Households'!$A$1:$B$67,2,)*'Ratio mapping'!AC31</f>
        <v>0</v>
      </c>
      <c r="AD30" s="65">
        <f>VLOOKUP($A30,'Inputs Households'!$A$1:$B$67,2,)*'Ratio mapping'!AD31</f>
        <v>0</v>
      </c>
      <c r="AE30" s="65">
        <f>VLOOKUP($A30,'Inputs Households'!$A$1:$B$67,2,)*'Ratio mapping'!AE31</f>
        <v>0</v>
      </c>
    </row>
    <row r="31" spans="1:31" x14ac:dyDescent="0.25">
      <c r="A31" s="37" t="s">
        <v>2083</v>
      </c>
      <c r="B31" s="65">
        <f>VLOOKUP($A31,'Inputs Households'!$A$1:$B$67,2,)*'Ratio mapping'!B32</f>
        <v>0</v>
      </c>
      <c r="C31" s="65">
        <f>VLOOKUP($A31,'Inputs Households'!$A$1:$B$67,2,)*'Ratio mapping'!C32</f>
        <v>0</v>
      </c>
      <c r="D31" s="65">
        <f>VLOOKUP($A31,'Inputs Households'!$A$1:$B$67,2,)*'Ratio mapping'!D32</f>
        <v>0</v>
      </c>
      <c r="E31" s="65">
        <f>VLOOKUP($A31,'Inputs Households'!$A$1:$B$67,2,)*'Ratio mapping'!E32</f>
        <v>0</v>
      </c>
      <c r="F31" s="65">
        <f>VLOOKUP($A31,'Inputs Households'!$A$1:$B$67,2,)*'Ratio mapping'!F32</f>
        <v>0</v>
      </c>
      <c r="G31" s="65">
        <f>VLOOKUP($A31,'Inputs Households'!$A$1:$B$67,2,)*'Ratio mapping'!G32</f>
        <v>0</v>
      </c>
      <c r="H31" s="65">
        <f>VLOOKUP($A31,'Inputs Households'!$A$1:$B$67,2,)*'Ratio mapping'!H32</f>
        <v>0</v>
      </c>
      <c r="I31" s="65">
        <f>VLOOKUP($A31,'Inputs Households'!$A$1:$B$67,2,)*'Ratio mapping'!I32</f>
        <v>0</v>
      </c>
      <c r="J31" s="65">
        <f>VLOOKUP($A31,'Inputs Households'!$A$1:$B$67,2,)*'Ratio mapping'!J32</f>
        <v>0</v>
      </c>
      <c r="K31" s="65">
        <f>VLOOKUP($A31,'Inputs Households'!$A$1:$B$67,2,)*'Ratio mapping'!K32</f>
        <v>0</v>
      </c>
      <c r="L31" s="65">
        <f>VLOOKUP($A31,'Inputs Households'!$A$1:$B$67,2,)*'Ratio mapping'!L32</f>
        <v>0</v>
      </c>
      <c r="M31" s="65">
        <f>VLOOKUP($A31,'Inputs Households'!$A$1:$B$67,2,)*'Ratio mapping'!M32</f>
        <v>0</v>
      </c>
      <c r="N31" s="65">
        <f>VLOOKUP($A31,'Inputs Households'!$A$1:$B$67,2,)*'Ratio mapping'!N32</f>
        <v>0</v>
      </c>
      <c r="O31" s="65">
        <f>VLOOKUP($A31,'Inputs Households'!$A$1:$B$67,2,)*'Ratio mapping'!O32</f>
        <v>0</v>
      </c>
      <c r="P31" s="65">
        <f>VLOOKUP($A31,'Inputs Households'!$A$1:$B$67,2,)*'Ratio mapping'!P32</f>
        <v>0</v>
      </c>
      <c r="Q31" s="65">
        <f>VLOOKUP($A31,'Inputs Households'!$A$1:$B$67,2,)*'Ratio mapping'!Q32</f>
        <v>0</v>
      </c>
      <c r="R31" s="65">
        <f>VLOOKUP($A31,'Inputs Households'!$A$1:$B$67,2,)*'Ratio mapping'!R32</f>
        <v>0</v>
      </c>
      <c r="S31" s="65">
        <f>VLOOKUP($A31,'Inputs Households'!$A$1:$B$67,2,)*'Ratio mapping'!S32</f>
        <v>0</v>
      </c>
      <c r="T31" s="65">
        <f>VLOOKUP($A31,'Inputs Households'!$A$1:$B$67,2,)*'Ratio mapping'!T32</f>
        <v>12100</v>
      </c>
      <c r="U31" s="65">
        <f>VLOOKUP($A31,'Inputs Households'!$A$1:$B$67,2,)*'Ratio mapping'!U32</f>
        <v>0</v>
      </c>
      <c r="V31" s="65">
        <f>VLOOKUP($A31,'Inputs Households'!$A$1:$B$67,2,)*'Ratio mapping'!V32</f>
        <v>0</v>
      </c>
      <c r="W31" s="65">
        <f>VLOOKUP($A31,'Inputs Households'!$A$1:$B$67,2,)*'Ratio mapping'!W32</f>
        <v>0</v>
      </c>
      <c r="X31" s="65">
        <f>VLOOKUP($A31,'Inputs Households'!$A$1:$B$67,2,)*'Ratio mapping'!X32</f>
        <v>0</v>
      </c>
      <c r="Y31" s="65">
        <f>VLOOKUP($A31,'Inputs Households'!$A$1:$B$67,2,)*'Ratio mapping'!Y32</f>
        <v>0</v>
      </c>
      <c r="Z31" s="65">
        <f>VLOOKUP($A31,'Inputs Households'!$A$1:$B$67,2,)*'Ratio mapping'!Z32</f>
        <v>0</v>
      </c>
      <c r="AA31" s="65">
        <f>VLOOKUP($A31,'Inputs Households'!$A$1:$B$67,2,)*'Ratio mapping'!AA32</f>
        <v>0</v>
      </c>
      <c r="AB31" s="65">
        <f>VLOOKUP($A31,'Inputs Households'!$A$1:$B$67,2,)*'Ratio mapping'!AB32</f>
        <v>0</v>
      </c>
      <c r="AC31" s="65">
        <f>VLOOKUP($A31,'Inputs Households'!$A$1:$B$67,2,)*'Ratio mapping'!AC32</f>
        <v>0</v>
      </c>
      <c r="AD31" s="65">
        <f>VLOOKUP($A31,'Inputs Households'!$A$1:$B$67,2,)*'Ratio mapping'!AD32</f>
        <v>0</v>
      </c>
      <c r="AE31" s="65">
        <f>VLOOKUP($A31,'Inputs Households'!$A$1:$B$67,2,)*'Ratio mapping'!AE32</f>
        <v>0</v>
      </c>
    </row>
    <row r="32" spans="1:31" x14ac:dyDescent="0.25">
      <c r="A32" s="37" t="s">
        <v>2097</v>
      </c>
      <c r="B32" s="65">
        <f>VLOOKUP($A32,'Inputs Households'!$A$1:$B$67,2,)*'Ratio mapping'!B33</f>
        <v>0</v>
      </c>
      <c r="C32" s="65">
        <f>VLOOKUP($A32,'Inputs Households'!$A$1:$B$67,2,)*'Ratio mapping'!C33</f>
        <v>0</v>
      </c>
      <c r="D32" s="65">
        <f>VLOOKUP($A32,'Inputs Households'!$A$1:$B$67,2,)*'Ratio mapping'!D33</f>
        <v>0</v>
      </c>
      <c r="E32" s="65">
        <f>VLOOKUP($A32,'Inputs Households'!$A$1:$B$67,2,)*'Ratio mapping'!E33</f>
        <v>0</v>
      </c>
      <c r="F32" s="65">
        <f>VLOOKUP($A32,'Inputs Households'!$A$1:$B$67,2,)*'Ratio mapping'!F33</f>
        <v>0</v>
      </c>
      <c r="G32" s="65">
        <f>VLOOKUP($A32,'Inputs Households'!$A$1:$B$67,2,)*'Ratio mapping'!G33</f>
        <v>0</v>
      </c>
      <c r="H32" s="65">
        <f>VLOOKUP($A32,'Inputs Households'!$A$1:$B$67,2,)*'Ratio mapping'!H33</f>
        <v>0</v>
      </c>
      <c r="I32" s="65">
        <f>VLOOKUP($A32,'Inputs Households'!$A$1:$B$67,2,)*'Ratio mapping'!I33</f>
        <v>0</v>
      </c>
      <c r="J32" s="65">
        <f>VLOOKUP($A32,'Inputs Households'!$A$1:$B$67,2,)*'Ratio mapping'!J33</f>
        <v>0</v>
      </c>
      <c r="K32" s="65">
        <f>VLOOKUP($A32,'Inputs Households'!$A$1:$B$67,2,)*'Ratio mapping'!K33</f>
        <v>0</v>
      </c>
      <c r="L32" s="65">
        <f>VLOOKUP($A32,'Inputs Households'!$A$1:$B$67,2,)*'Ratio mapping'!L33</f>
        <v>0</v>
      </c>
      <c r="M32" s="65">
        <f>VLOOKUP($A32,'Inputs Households'!$A$1:$B$67,2,)*'Ratio mapping'!M33</f>
        <v>19400</v>
      </c>
      <c r="N32" s="65">
        <f>VLOOKUP($A32,'Inputs Households'!$A$1:$B$67,2,)*'Ratio mapping'!N33</f>
        <v>0</v>
      </c>
      <c r="O32" s="65">
        <f>VLOOKUP($A32,'Inputs Households'!$A$1:$B$67,2,)*'Ratio mapping'!O33</f>
        <v>0</v>
      </c>
      <c r="P32" s="65">
        <f>VLOOKUP($A32,'Inputs Households'!$A$1:$B$67,2,)*'Ratio mapping'!P33</f>
        <v>0</v>
      </c>
      <c r="Q32" s="65">
        <f>VLOOKUP($A32,'Inputs Households'!$A$1:$B$67,2,)*'Ratio mapping'!Q33</f>
        <v>0</v>
      </c>
      <c r="R32" s="65">
        <f>VLOOKUP($A32,'Inputs Households'!$A$1:$B$67,2,)*'Ratio mapping'!R33</f>
        <v>0</v>
      </c>
      <c r="S32" s="65">
        <f>VLOOKUP($A32,'Inputs Households'!$A$1:$B$67,2,)*'Ratio mapping'!S33</f>
        <v>0</v>
      </c>
      <c r="T32" s="65">
        <f>VLOOKUP($A32,'Inputs Households'!$A$1:$B$67,2,)*'Ratio mapping'!T33</f>
        <v>0</v>
      </c>
      <c r="U32" s="65">
        <f>VLOOKUP($A32,'Inputs Households'!$A$1:$B$67,2,)*'Ratio mapping'!U33</f>
        <v>0</v>
      </c>
      <c r="V32" s="65">
        <f>VLOOKUP($A32,'Inputs Households'!$A$1:$B$67,2,)*'Ratio mapping'!V33</f>
        <v>0</v>
      </c>
      <c r="W32" s="65">
        <f>VLOOKUP($A32,'Inputs Households'!$A$1:$B$67,2,)*'Ratio mapping'!W33</f>
        <v>0</v>
      </c>
      <c r="X32" s="65">
        <f>VLOOKUP($A32,'Inputs Households'!$A$1:$B$67,2,)*'Ratio mapping'!X33</f>
        <v>0</v>
      </c>
      <c r="Y32" s="65">
        <f>VLOOKUP($A32,'Inputs Households'!$A$1:$B$67,2,)*'Ratio mapping'!Y33</f>
        <v>0</v>
      </c>
      <c r="Z32" s="65">
        <f>VLOOKUP($A32,'Inputs Households'!$A$1:$B$67,2,)*'Ratio mapping'!Z33</f>
        <v>0</v>
      </c>
      <c r="AA32" s="65">
        <f>VLOOKUP($A32,'Inputs Households'!$A$1:$B$67,2,)*'Ratio mapping'!AA33</f>
        <v>0</v>
      </c>
      <c r="AB32" s="65">
        <f>VLOOKUP($A32,'Inputs Households'!$A$1:$B$67,2,)*'Ratio mapping'!AB33</f>
        <v>0</v>
      </c>
      <c r="AC32" s="65">
        <f>VLOOKUP($A32,'Inputs Households'!$A$1:$B$67,2,)*'Ratio mapping'!AC33</f>
        <v>0</v>
      </c>
      <c r="AD32" s="65">
        <f>VLOOKUP($A32,'Inputs Households'!$A$1:$B$67,2,)*'Ratio mapping'!AD33</f>
        <v>0</v>
      </c>
      <c r="AE32" s="65">
        <f>VLOOKUP($A32,'Inputs Households'!$A$1:$B$67,2,)*'Ratio mapping'!AE33</f>
        <v>0</v>
      </c>
    </row>
    <row r="33" spans="1:31" x14ac:dyDescent="0.25">
      <c r="A33" s="37" t="s">
        <v>2092</v>
      </c>
      <c r="B33" s="65">
        <f>VLOOKUP($A33,'Inputs Households'!$A$1:$B$67,2,)*'Ratio mapping'!B34</f>
        <v>0</v>
      </c>
      <c r="C33" s="65">
        <f>VLOOKUP($A33,'Inputs Households'!$A$1:$B$67,2,)*'Ratio mapping'!C34</f>
        <v>0</v>
      </c>
      <c r="D33" s="65">
        <f>VLOOKUP($A33,'Inputs Households'!$A$1:$B$67,2,)*'Ratio mapping'!D34</f>
        <v>0</v>
      </c>
      <c r="E33" s="65">
        <f>VLOOKUP($A33,'Inputs Households'!$A$1:$B$67,2,)*'Ratio mapping'!E34</f>
        <v>0</v>
      </c>
      <c r="F33" s="65">
        <f>VLOOKUP($A33,'Inputs Households'!$A$1:$B$67,2,)*'Ratio mapping'!F34</f>
        <v>0</v>
      </c>
      <c r="G33" s="65">
        <f>VLOOKUP($A33,'Inputs Households'!$A$1:$B$67,2,)*'Ratio mapping'!G34</f>
        <v>0</v>
      </c>
      <c r="H33" s="65">
        <f>VLOOKUP($A33,'Inputs Households'!$A$1:$B$67,2,)*'Ratio mapping'!H34</f>
        <v>0</v>
      </c>
      <c r="I33" s="65">
        <f>VLOOKUP($A33,'Inputs Households'!$A$1:$B$67,2,)*'Ratio mapping'!I34</f>
        <v>0</v>
      </c>
      <c r="J33" s="65">
        <f>VLOOKUP($A33,'Inputs Households'!$A$1:$B$67,2,)*'Ratio mapping'!J34</f>
        <v>0</v>
      </c>
      <c r="K33" s="65">
        <f>VLOOKUP($A33,'Inputs Households'!$A$1:$B$67,2,)*'Ratio mapping'!K34</f>
        <v>0</v>
      </c>
      <c r="L33" s="65">
        <f>VLOOKUP($A33,'Inputs Households'!$A$1:$B$67,2,)*'Ratio mapping'!L34</f>
        <v>0</v>
      </c>
      <c r="M33" s="65">
        <f>VLOOKUP($A33,'Inputs Households'!$A$1:$B$67,2,)*'Ratio mapping'!M34</f>
        <v>0</v>
      </c>
      <c r="N33" s="65">
        <f>VLOOKUP($A33,'Inputs Households'!$A$1:$B$67,2,)*'Ratio mapping'!N34</f>
        <v>0</v>
      </c>
      <c r="O33" s="65">
        <f>VLOOKUP($A33,'Inputs Households'!$A$1:$B$67,2,)*'Ratio mapping'!O34</f>
        <v>0</v>
      </c>
      <c r="P33" s="65">
        <f>VLOOKUP($A33,'Inputs Households'!$A$1:$B$67,2,)*'Ratio mapping'!P34</f>
        <v>0</v>
      </c>
      <c r="Q33" s="65">
        <f>VLOOKUP($A33,'Inputs Households'!$A$1:$B$67,2,)*'Ratio mapping'!Q34</f>
        <v>0</v>
      </c>
      <c r="R33" s="65">
        <f>VLOOKUP($A33,'Inputs Households'!$A$1:$B$67,2,)*'Ratio mapping'!R34</f>
        <v>0</v>
      </c>
      <c r="S33" s="65">
        <f>VLOOKUP($A33,'Inputs Households'!$A$1:$B$67,2,)*'Ratio mapping'!S34</f>
        <v>0</v>
      </c>
      <c r="T33" s="65">
        <f>VLOOKUP($A33,'Inputs Households'!$A$1:$B$67,2,)*'Ratio mapping'!T34</f>
        <v>10600</v>
      </c>
      <c r="U33" s="65">
        <f>VLOOKUP($A33,'Inputs Households'!$A$1:$B$67,2,)*'Ratio mapping'!U34</f>
        <v>0</v>
      </c>
      <c r="V33" s="65">
        <f>VLOOKUP($A33,'Inputs Households'!$A$1:$B$67,2,)*'Ratio mapping'!V34</f>
        <v>0</v>
      </c>
      <c r="W33" s="65">
        <f>VLOOKUP($A33,'Inputs Households'!$A$1:$B$67,2,)*'Ratio mapping'!W34</f>
        <v>0</v>
      </c>
      <c r="X33" s="65">
        <f>VLOOKUP($A33,'Inputs Households'!$A$1:$B$67,2,)*'Ratio mapping'!X34</f>
        <v>0</v>
      </c>
      <c r="Y33" s="65">
        <f>VLOOKUP($A33,'Inputs Households'!$A$1:$B$67,2,)*'Ratio mapping'!Y34</f>
        <v>0</v>
      </c>
      <c r="Z33" s="65">
        <f>VLOOKUP($A33,'Inputs Households'!$A$1:$B$67,2,)*'Ratio mapping'!Z34</f>
        <v>0</v>
      </c>
      <c r="AA33" s="65">
        <f>VLOOKUP($A33,'Inputs Households'!$A$1:$B$67,2,)*'Ratio mapping'!AA34</f>
        <v>0</v>
      </c>
      <c r="AB33" s="65">
        <f>VLOOKUP($A33,'Inputs Households'!$A$1:$B$67,2,)*'Ratio mapping'!AB34</f>
        <v>0</v>
      </c>
      <c r="AC33" s="65">
        <f>VLOOKUP($A33,'Inputs Households'!$A$1:$B$67,2,)*'Ratio mapping'!AC34</f>
        <v>0</v>
      </c>
      <c r="AD33" s="65">
        <f>VLOOKUP($A33,'Inputs Households'!$A$1:$B$67,2,)*'Ratio mapping'!AD34</f>
        <v>0</v>
      </c>
      <c r="AE33" s="65">
        <f>VLOOKUP($A33,'Inputs Households'!$A$1:$B$67,2,)*'Ratio mapping'!AE34</f>
        <v>0</v>
      </c>
    </row>
    <row r="34" spans="1:31" x14ac:dyDescent="0.25">
      <c r="A34" s="37" t="s">
        <v>2059</v>
      </c>
      <c r="B34" s="65">
        <f>VLOOKUP($A34,'Inputs Households'!$A$1:$B$67,2,)*'Ratio mapping'!B35</f>
        <v>0</v>
      </c>
      <c r="C34" s="65">
        <f>VLOOKUP($A34,'Inputs Households'!$A$1:$B$67,2,)*'Ratio mapping'!C35</f>
        <v>0</v>
      </c>
      <c r="D34" s="65">
        <f>VLOOKUP($A34,'Inputs Households'!$A$1:$B$67,2,)*'Ratio mapping'!D35</f>
        <v>0</v>
      </c>
      <c r="E34" s="65">
        <f>VLOOKUP($A34,'Inputs Households'!$A$1:$B$67,2,)*'Ratio mapping'!E35</f>
        <v>0</v>
      </c>
      <c r="F34" s="65">
        <f>VLOOKUP($A34,'Inputs Households'!$A$1:$B$67,2,)*'Ratio mapping'!F35</f>
        <v>0</v>
      </c>
      <c r="G34" s="65">
        <f>VLOOKUP($A34,'Inputs Households'!$A$1:$B$67,2,)*'Ratio mapping'!G35</f>
        <v>0</v>
      </c>
      <c r="H34" s="65">
        <f>VLOOKUP($A34,'Inputs Households'!$A$1:$B$67,2,)*'Ratio mapping'!H35</f>
        <v>0</v>
      </c>
      <c r="I34" s="65">
        <f>VLOOKUP($A34,'Inputs Households'!$A$1:$B$67,2,)*'Ratio mapping'!I35</f>
        <v>0</v>
      </c>
      <c r="J34" s="65">
        <f>VLOOKUP($A34,'Inputs Households'!$A$1:$B$67,2,)*'Ratio mapping'!J35</f>
        <v>0</v>
      </c>
      <c r="K34" s="65">
        <f>VLOOKUP($A34,'Inputs Households'!$A$1:$B$67,2,)*'Ratio mapping'!K35</f>
        <v>0</v>
      </c>
      <c r="L34" s="65">
        <f>VLOOKUP($A34,'Inputs Households'!$A$1:$B$67,2,)*'Ratio mapping'!L35</f>
        <v>0</v>
      </c>
      <c r="M34" s="65">
        <f>VLOOKUP($A34,'Inputs Households'!$A$1:$B$67,2,)*'Ratio mapping'!M35</f>
        <v>0</v>
      </c>
      <c r="N34" s="65">
        <f>VLOOKUP($A34,'Inputs Households'!$A$1:$B$67,2,)*'Ratio mapping'!N35</f>
        <v>0</v>
      </c>
      <c r="O34" s="65">
        <f>VLOOKUP($A34,'Inputs Households'!$A$1:$B$67,2,)*'Ratio mapping'!O35</f>
        <v>0</v>
      </c>
      <c r="P34" s="65">
        <f>VLOOKUP($A34,'Inputs Households'!$A$1:$B$67,2,)*'Ratio mapping'!P35</f>
        <v>0</v>
      </c>
      <c r="Q34" s="65">
        <f>VLOOKUP($A34,'Inputs Households'!$A$1:$B$67,2,)*'Ratio mapping'!Q35</f>
        <v>0</v>
      </c>
      <c r="R34" s="65">
        <f>VLOOKUP($A34,'Inputs Households'!$A$1:$B$67,2,)*'Ratio mapping'!R35</f>
        <v>0</v>
      </c>
      <c r="S34" s="65">
        <f>VLOOKUP($A34,'Inputs Households'!$A$1:$B$67,2,)*'Ratio mapping'!S35</f>
        <v>0</v>
      </c>
      <c r="T34" s="65">
        <f>VLOOKUP($A34,'Inputs Households'!$A$1:$B$67,2,)*'Ratio mapping'!T35</f>
        <v>14000</v>
      </c>
      <c r="U34" s="65">
        <f>VLOOKUP($A34,'Inputs Households'!$A$1:$B$67,2,)*'Ratio mapping'!U35</f>
        <v>0</v>
      </c>
      <c r="V34" s="65">
        <f>VLOOKUP($A34,'Inputs Households'!$A$1:$B$67,2,)*'Ratio mapping'!V35</f>
        <v>0</v>
      </c>
      <c r="W34" s="65">
        <f>VLOOKUP($A34,'Inputs Households'!$A$1:$B$67,2,)*'Ratio mapping'!W35</f>
        <v>0</v>
      </c>
      <c r="X34" s="65">
        <f>VLOOKUP($A34,'Inputs Households'!$A$1:$B$67,2,)*'Ratio mapping'!X35</f>
        <v>0</v>
      </c>
      <c r="Y34" s="65">
        <f>VLOOKUP($A34,'Inputs Households'!$A$1:$B$67,2,)*'Ratio mapping'!Y35</f>
        <v>0</v>
      </c>
      <c r="Z34" s="65">
        <f>VLOOKUP($A34,'Inputs Households'!$A$1:$B$67,2,)*'Ratio mapping'!Z35</f>
        <v>0</v>
      </c>
      <c r="AA34" s="65">
        <f>VLOOKUP($A34,'Inputs Households'!$A$1:$B$67,2,)*'Ratio mapping'!AA35</f>
        <v>0</v>
      </c>
      <c r="AB34" s="65">
        <f>VLOOKUP($A34,'Inputs Households'!$A$1:$B$67,2,)*'Ratio mapping'!AB35</f>
        <v>0</v>
      </c>
      <c r="AC34" s="65">
        <f>VLOOKUP($A34,'Inputs Households'!$A$1:$B$67,2,)*'Ratio mapping'!AC35</f>
        <v>0</v>
      </c>
      <c r="AD34" s="65">
        <f>VLOOKUP($A34,'Inputs Households'!$A$1:$B$67,2,)*'Ratio mapping'!AD35</f>
        <v>0</v>
      </c>
      <c r="AE34" s="65">
        <f>VLOOKUP($A34,'Inputs Households'!$A$1:$B$67,2,)*'Ratio mapping'!AE35</f>
        <v>0</v>
      </c>
    </row>
    <row r="35" spans="1:31" x14ac:dyDescent="0.25">
      <c r="A35" s="37" t="s">
        <v>2075</v>
      </c>
      <c r="B35" s="65">
        <f>VLOOKUP($A35,'Inputs Households'!$A$1:$B$67,2,)*'Ratio mapping'!B36</f>
        <v>0</v>
      </c>
      <c r="C35" s="65">
        <f>VLOOKUP($A35,'Inputs Households'!$A$1:$B$67,2,)*'Ratio mapping'!C36</f>
        <v>0</v>
      </c>
      <c r="D35" s="65">
        <f>VLOOKUP($A35,'Inputs Households'!$A$1:$B$67,2,)*'Ratio mapping'!D36</f>
        <v>0</v>
      </c>
      <c r="E35" s="65">
        <f>VLOOKUP($A35,'Inputs Households'!$A$1:$B$67,2,)*'Ratio mapping'!E36</f>
        <v>0</v>
      </c>
      <c r="F35" s="65">
        <f>VLOOKUP($A35,'Inputs Households'!$A$1:$B$67,2,)*'Ratio mapping'!F36</f>
        <v>0</v>
      </c>
      <c r="G35" s="65">
        <f>VLOOKUP($A35,'Inputs Households'!$A$1:$B$67,2,)*'Ratio mapping'!G36</f>
        <v>0</v>
      </c>
      <c r="H35" s="65">
        <f>VLOOKUP($A35,'Inputs Households'!$A$1:$B$67,2,)*'Ratio mapping'!H36</f>
        <v>0</v>
      </c>
      <c r="I35" s="65">
        <f>VLOOKUP($A35,'Inputs Households'!$A$1:$B$67,2,)*'Ratio mapping'!I36</f>
        <v>0</v>
      </c>
      <c r="J35" s="65">
        <f>VLOOKUP($A35,'Inputs Households'!$A$1:$B$67,2,)*'Ratio mapping'!J36</f>
        <v>0</v>
      </c>
      <c r="K35" s="65">
        <f>VLOOKUP($A35,'Inputs Households'!$A$1:$B$67,2,)*'Ratio mapping'!K36</f>
        <v>0</v>
      </c>
      <c r="L35" s="65">
        <f>VLOOKUP($A35,'Inputs Households'!$A$1:$B$67,2,)*'Ratio mapping'!L36</f>
        <v>0</v>
      </c>
      <c r="M35" s="65">
        <f>VLOOKUP($A35,'Inputs Households'!$A$1:$B$67,2,)*'Ratio mapping'!M36</f>
        <v>0</v>
      </c>
      <c r="N35" s="65">
        <f>VLOOKUP($A35,'Inputs Households'!$A$1:$B$67,2,)*'Ratio mapping'!N36</f>
        <v>0</v>
      </c>
      <c r="O35" s="65">
        <f>VLOOKUP($A35,'Inputs Households'!$A$1:$B$67,2,)*'Ratio mapping'!O36</f>
        <v>0</v>
      </c>
      <c r="P35" s="65">
        <f>VLOOKUP($A35,'Inputs Households'!$A$1:$B$67,2,)*'Ratio mapping'!P36</f>
        <v>0</v>
      </c>
      <c r="Q35" s="65">
        <f>VLOOKUP($A35,'Inputs Households'!$A$1:$B$67,2,)*'Ratio mapping'!Q36</f>
        <v>0</v>
      </c>
      <c r="R35" s="65">
        <f>VLOOKUP($A35,'Inputs Households'!$A$1:$B$67,2,)*'Ratio mapping'!R36</f>
        <v>0</v>
      </c>
      <c r="S35" s="65">
        <f>VLOOKUP($A35,'Inputs Households'!$A$1:$B$67,2,)*'Ratio mapping'!S36</f>
        <v>0</v>
      </c>
      <c r="T35" s="65">
        <f>VLOOKUP($A35,'Inputs Households'!$A$1:$B$67,2,)*'Ratio mapping'!T36</f>
        <v>0</v>
      </c>
      <c r="U35" s="65">
        <f>VLOOKUP($A35,'Inputs Households'!$A$1:$B$67,2,)*'Ratio mapping'!U36</f>
        <v>0</v>
      </c>
      <c r="V35" s="65">
        <f>VLOOKUP($A35,'Inputs Households'!$A$1:$B$67,2,)*'Ratio mapping'!V36</f>
        <v>0</v>
      </c>
      <c r="W35" s="65">
        <f>VLOOKUP($A35,'Inputs Households'!$A$1:$B$67,2,)*'Ratio mapping'!W36</f>
        <v>0</v>
      </c>
      <c r="X35" s="65">
        <f>VLOOKUP($A35,'Inputs Households'!$A$1:$B$67,2,)*'Ratio mapping'!X36</f>
        <v>0</v>
      </c>
      <c r="Y35" s="65">
        <f>VLOOKUP($A35,'Inputs Households'!$A$1:$B$67,2,)*'Ratio mapping'!Y36</f>
        <v>25500</v>
      </c>
      <c r="Z35" s="65">
        <f>VLOOKUP($A35,'Inputs Households'!$A$1:$B$67,2,)*'Ratio mapping'!Z36</f>
        <v>0</v>
      </c>
      <c r="AA35" s="65">
        <f>VLOOKUP($A35,'Inputs Households'!$A$1:$B$67,2,)*'Ratio mapping'!AA36</f>
        <v>0</v>
      </c>
      <c r="AB35" s="65">
        <f>VLOOKUP($A35,'Inputs Households'!$A$1:$B$67,2,)*'Ratio mapping'!AB36</f>
        <v>0</v>
      </c>
      <c r="AC35" s="65">
        <f>VLOOKUP($A35,'Inputs Households'!$A$1:$B$67,2,)*'Ratio mapping'!AC36</f>
        <v>0</v>
      </c>
      <c r="AD35" s="65">
        <f>VLOOKUP($A35,'Inputs Households'!$A$1:$B$67,2,)*'Ratio mapping'!AD36</f>
        <v>0</v>
      </c>
      <c r="AE35" s="65">
        <f>VLOOKUP($A35,'Inputs Households'!$A$1:$B$67,2,)*'Ratio mapping'!AE36</f>
        <v>0</v>
      </c>
    </row>
    <row r="36" spans="1:31" x14ac:dyDescent="0.25">
      <c r="A36" s="37" t="s">
        <v>2096</v>
      </c>
      <c r="B36" s="65">
        <f>VLOOKUP($A36,'Inputs Households'!$A$1:$B$67,2,)*'Ratio mapping'!B37</f>
        <v>0</v>
      </c>
      <c r="C36" s="65">
        <f>VLOOKUP($A36,'Inputs Households'!$A$1:$B$67,2,)*'Ratio mapping'!C37</f>
        <v>0</v>
      </c>
      <c r="D36" s="65">
        <f>VLOOKUP($A36,'Inputs Households'!$A$1:$B$67,2,)*'Ratio mapping'!D37</f>
        <v>0</v>
      </c>
      <c r="E36" s="65">
        <f>VLOOKUP($A36,'Inputs Households'!$A$1:$B$67,2,)*'Ratio mapping'!E37</f>
        <v>0</v>
      </c>
      <c r="F36" s="65">
        <f>VLOOKUP($A36,'Inputs Households'!$A$1:$B$67,2,)*'Ratio mapping'!F37</f>
        <v>0</v>
      </c>
      <c r="G36" s="65">
        <f>VLOOKUP($A36,'Inputs Households'!$A$1:$B$67,2,)*'Ratio mapping'!G37</f>
        <v>0</v>
      </c>
      <c r="H36" s="65">
        <f>VLOOKUP($A36,'Inputs Households'!$A$1:$B$67,2,)*'Ratio mapping'!H37</f>
        <v>0</v>
      </c>
      <c r="I36" s="65">
        <f>VLOOKUP($A36,'Inputs Households'!$A$1:$B$67,2,)*'Ratio mapping'!I37</f>
        <v>0</v>
      </c>
      <c r="J36" s="65">
        <f>VLOOKUP($A36,'Inputs Households'!$A$1:$B$67,2,)*'Ratio mapping'!J37</f>
        <v>0</v>
      </c>
      <c r="K36" s="65">
        <f>VLOOKUP($A36,'Inputs Households'!$A$1:$B$67,2,)*'Ratio mapping'!K37</f>
        <v>0</v>
      </c>
      <c r="L36" s="65">
        <f>VLOOKUP($A36,'Inputs Households'!$A$1:$B$67,2,)*'Ratio mapping'!L37</f>
        <v>0</v>
      </c>
      <c r="M36" s="65">
        <f>VLOOKUP($A36,'Inputs Households'!$A$1:$B$67,2,)*'Ratio mapping'!M37</f>
        <v>0</v>
      </c>
      <c r="N36" s="65">
        <f>VLOOKUP($A36,'Inputs Households'!$A$1:$B$67,2,)*'Ratio mapping'!N37</f>
        <v>10815.765069551779</v>
      </c>
      <c r="O36" s="65">
        <f>VLOOKUP($A36,'Inputs Households'!$A$1:$B$67,2,)*'Ratio mapping'!O37</f>
        <v>10584.234930448223</v>
      </c>
      <c r="P36" s="65">
        <f>VLOOKUP($A36,'Inputs Households'!$A$1:$B$67,2,)*'Ratio mapping'!P37</f>
        <v>0</v>
      </c>
      <c r="Q36" s="65">
        <f>VLOOKUP($A36,'Inputs Households'!$A$1:$B$67,2,)*'Ratio mapping'!Q37</f>
        <v>0</v>
      </c>
      <c r="R36" s="65">
        <f>VLOOKUP($A36,'Inputs Households'!$A$1:$B$67,2,)*'Ratio mapping'!R37</f>
        <v>0</v>
      </c>
      <c r="S36" s="65">
        <f>VLOOKUP($A36,'Inputs Households'!$A$1:$B$67,2,)*'Ratio mapping'!S37</f>
        <v>0</v>
      </c>
      <c r="T36" s="65">
        <f>VLOOKUP($A36,'Inputs Households'!$A$1:$B$67,2,)*'Ratio mapping'!T37</f>
        <v>0</v>
      </c>
      <c r="U36" s="65">
        <f>VLOOKUP($A36,'Inputs Households'!$A$1:$B$67,2,)*'Ratio mapping'!U37</f>
        <v>0</v>
      </c>
      <c r="V36" s="65">
        <f>VLOOKUP($A36,'Inputs Households'!$A$1:$B$67,2,)*'Ratio mapping'!V37</f>
        <v>0</v>
      </c>
      <c r="W36" s="65">
        <f>VLOOKUP($A36,'Inputs Households'!$A$1:$B$67,2,)*'Ratio mapping'!W37</f>
        <v>0</v>
      </c>
      <c r="X36" s="65">
        <f>VLOOKUP($A36,'Inputs Households'!$A$1:$B$67,2,)*'Ratio mapping'!X37</f>
        <v>0</v>
      </c>
      <c r="Y36" s="65">
        <f>VLOOKUP($A36,'Inputs Households'!$A$1:$B$67,2,)*'Ratio mapping'!Y37</f>
        <v>0</v>
      </c>
      <c r="Z36" s="65">
        <f>VLOOKUP($A36,'Inputs Households'!$A$1:$B$67,2,)*'Ratio mapping'!Z37</f>
        <v>0</v>
      </c>
      <c r="AA36" s="65">
        <f>VLOOKUP($A36,'Inputs Households'!$A$1:$B$67,2,)*'Ratio mapping'!AA37</f>
        <v>0</v>
      </c>
      <c r="AB36" s="65">
        <f>VLOOKUP($A36,'Inputs Households'!$A$1:$B$67,2,)*'Ratio mapping'!AB37</f>
        <v>0</v>
      </c>
      <c r="AC36" s="65">
        <f>VLOOKUP($A36,'Inputs Households'!$A$1:$B$67,2,)*'Ratio mapping'!AC37</f>
        <v>0</v>
      </c>
      <c r="AD36" s="65">
        <f>VLOOKUP($A36,'Inputs Households'!$A$1:$B$67,2,)*'Ratio mapping'!AD37</f>
        <v>0</v>
      </c>
      <c r="AE36" s="65">
        <f>VLOOKUP($A36,'Inputs Households'!$A$1:$B$67,2,)*'Ratio mapping'!AE37</f>
        <v>0</v>
      </c>
    </row>
    <row r="37" spans="1:31" x14ac:dyDescent="0.25">
      <c r="A37" s="37" t="s">
        <v>2077</v>
      </c>
      <c r="B37" s="65">
        <f>VLOOKUP($A37,'Inputs Households'!$A$1:$B$67,2,)*'Ratio mapping'!B38</f>
        <v>0</v>
      </c>
      <c r="C37" s="65">
        <f>VLOOKUP($A37,'Inputs Households'!$A$1:$B$67,2,)*'Ratio mapping'!C38</f>
        <v>0</v>
      </c>
      <c r="D37" s="65">
        <f>VLOOKUP($A37,'Inputs Households'!$A$1:$B$67,2,)*'Ratio mapping'!D38</f>
        <v>0</v>
      </c>
      <c r="E37" s="65">
        <f>VLOOKUP($A37,'Inputs Households'!$A$1:$B$67,2,)*'Ratio mapping'!E38</f>
        <v>0</v>
      </c>
      <c r="F37" s="65">
        <f>VLOOKUP($A37,'Inputs Households'!$A$1:$B$67,2,)*'Ratio mapping'!F38</f>
        <v>0</v>
      </c>
      <c r="G37" s="65">
        <f>VLOOKUP($A37,'Inputs Households'!$A$1:$B$67,2,)*'Ratio mapping'!G38</f>
        <v>0</v>
      </c>
      <c r="H37" s="65">
        <f>VLOOKUP($A37,'Inputs Households'!$A$1:$B$67,2,)*'Ratio mapping'!H38</f>
        <v>0</v>
      </c>
      <c r="I37" s="65">
        <f>VLOOKUP($A37,'Inputs Households'!$A$1:$B$67,2,)*'Ratio mapping'!I38</f>
        <v>0</v>
      </c>
      <c r="J37" s="65">
        <f>VLOOKUP($A37,'Inputs Households'!$A$1:$B$67,2,)*'Ratio mapping'!J38</f>
        <v>0</v>
      </c>
      <c r="K37" s="65">
        <f>VLOOKUP($A37,'Inputs Households'!$A$1:$B$67,2,)*'Ratio mapping'!K38</f>
        <v>0</v>
      </c>
      <c r="L37" s="65">
        <f>VLOOKUP($A37,'Inputs Households'!$A$1:$B$67,2,)*'Ratio mapping'!L38</f>
        <v>0</v>
      </c>
      <c r="M37" s="65">
        <f>VLOOKUP($A37,'Inputs Households'!$A$1:$B$67,2,)*'Ratio mapping'!M38</f>
        <v>0</v>
      </c>
      <c r="N37" s="65">
        <f>VLOOKUP($A37,'Inputs Households'!$A$1:$B$67,2,)*'Ratio mapping'!N38</f>
        <v>0</v>
      </c>
      <c r="O37" s="65">
        <f>VLOOKUP($A37,'Inputs Households'!$A$1:$B$67,2,)*'Ratio mapping'!O38</f>
        <v>0</v>
      </c>
      <c r="P37" s="65">
        <f>VLOOKUP($A37,'Inputs Households'!$A$1:$B$67,2,)*'Ratio mapping'!P38</f>
        <v>0</v>
      </c>
      <c r="Q37" s="65">
        <f>VLOOKUP($A37,'Inputs Households'!$A$1:$B$67,2,)*'Ratio mapping'!Q38</f>
        <v>0</v>
      </c>
      <c r="R37" s="65">
        <f>VLOOKUP($A37,'Inputs Households'!$A$1:$B$67,2,)*'Ratio mapping'!R38</f>
        <v>0</v>
      </c>
      <c r="S37" s="65">
        <f>VLOOKUP($A37,'Inputs Households'!$A$1:$B$67,2,)*'Ratio mapping'!S38</f>
        <v>0</v>
      </c>
      <c r="T37" s="65">
        <f>VLOOKUP($A37,'Inputs Households'!$A$1:$B$67,2,)*'Ratio mapping'!T38</f>
        <v>33100</v>
      </c>
      <c r="U37" s="65">
        <f>VLOOKUP($A37,'Inputs Households'!$A$1:$B$67,2,)*'Ratio mapping'!U38</f>
        <v>0</v>
      </c>
      <c r="V37" s="65">
        <f>VLOOKUP($A37,'Inputs Households'!$A$1:$B$67,2,)*'Ratio mapping'!V38</f>
        <v>0</v>
      </c>
      <c r="W37" s="65">
        <f>VLOOKUP($A37,'Inputs Households'!$A$1:$B$67,2,)*'Ratio mapping'!W38</f>
        <v>0</v>
      </c>
      <c r="X37" s="65">
        <f>VLOOKUP($A37,'Inputs Households'!$A$1:$B$67,2,)*'Ratio mapping'!X38</f>
        <v>0</v>
      </c>
      <c r="Y37" s="65">
        <f>VLOOKUP($A37,'Inputs Households'!$A$1:$B$67,2,)*'Ratio mapping'!Y38</f>
        <v>0</v>
      </c>
      <c r="Z37" s="65">
        <f>VLOOKUP($A37,'Inputs Households'!$A$1:$B$67,2,)*'Ratio mapping'!Z38</f>
        <v>0</v>
      </c>
      <c r="AA37" s="65">
        <f>VLOOKUP($A37,'Inputs Households'!$A$1:$B$67,2,)*'Ratio mapping'!AA38</f>
        <v>0</v>
      </c>
      <c r="AB37" s="65">
        <f>VLOOKUP($A37,'Inputs Households'!$A$1:$B$67,2,)*'Ratio mapping'!AB38</f>
        <v>0</v>
      </c>
      <c r="AC37" s="65">
        <f>VLOOKUP($A37,'Inputs Households'!$A$1:$B$67,2,)*'Ratio mapping'!AC38</f>
        <v>0</v>
      </c>
      <c r="AD37" s="65">
        <f>VLOOKUP($A37,'Inputs Households'!$A$1:$B$67,2,)*'Ratio mapping'!AD38</f>
        <v>0</v>
      </c>
      <c r="AE37" s="65">
        <f>VLOOKUP($A37,'Inputs Households'!$A$1:$B$67,2,)*'Ratio mapping'!AE38</f>
        <v>0</v>
      </c>
    </row>
    <row r="38" spans="1:31" x14ac:dyDescent="0.25">
      <c r="A38" s="37" t="s">
        <v>2071</v>
      </c>
      <c r="B38" s="65">
        <f>VLOOKUP($A38,'Inputs Households'!$A$1:$B$67,2,)*'Ratio mapping'!B39</f>
        <v>0</v>
      </c>
      <c r="C38" s="65">
        <f>VLOOKUP($A38,'Inputs Households'!$A$1:$B$67,2,)*'Ratio mapping'!C39</f>
        <v>0</v>
      </c>
      <c r="D38" s="65">
        <f>VLOOKUP($A38,'Inputs Households'!$A$1:$B$67,2,)*'Ratio mapping'!D39</f>
        <v>0</v>
      </c>
      <c r="E38" s="65">
        <f>VLOOKUP($A38,'Inputs Households'!$A$1:$B$67,2,)*'Ratio mapping'!E39</f>
        <v>0</v>
      </c>
      <c r="F38" s="65">
        <f>VLOOKUP($A38,'Inputs Households'!$A$1:$B$67,2,)*'Ratio mapping'!F39</f>
        <v>0</v>
      </c>
      <c r="G38" s="65">
        <f>VLOOKUP($A38,'Inputs Households'!$A$1:$B$67,2,)*'Ratio mapping'!G39</f>
        <v>0</v>
      </c>
      <c r="H38" s="65">
        <f>VLOOKUP($A38,'Inputs Households'!$A$1:$B$67,2,)*'Ratio mapping'!H39</f>
        <v>0</v>
      </c>
      <c r="I38" s="65">
        <f>VLOOKUP($A38,'Inputs Households'!$A$1:$B$67,2,)*'Ratio mapping'!I39</f>
        <v>0</v>
      </c>
      <c r="J38" s="65">
        <f>VLOOKUP($A38,'Inputs Households'!$A$1:$B$67,2,)*'Ratio mapping'!J39</f>
        <v>0</v>
      </c>
      <c r="K38" s="65">
        <f>VLOOKUP($A38,'Inputs Households'!$A$1:$B$67,2,)*'Ratio mapping'!K39</f>
        <v>3500</v>
      </c>
      <c r="L38" s="65">
        <f>VLOOKUP($A38,'Inputs Households'!$A$1:$B$67,2,)*'Ratio mapping'!L39</f>
        <v>0</v>
      </c>
      <c r="M38" s="65">
        <f>VLOOKUP($A38,'Inputs Households'!$A$1:$B$67,2,)*'Ratio mapping'!M39</f>
        <v>0</v>
      </c>
      <c r="N38" s="65">
        <f>VLOOKUP($A38,'Inputs Households'!$A$1:$B$67,2,)*'Ratio mapping'!N39</f>
        <v>0</v>
      </c>
      <c r="O38" s="65">
        <f>VLOOKUP($A38,'Inputs Households'!$A$1:$B$67,2,)*'Ratio mapping'!O39</f>
        <v>0</v>
      </c>
      <c r="P38" s="65">
        <f>VLOOKUP($A38,'Inputs Households'!$A$1:$B$67,2,)*'Ratio mapping'!P39</f>
        <v>0</v>
      </c>
      <c r="Q38" s="65">
        <f>VLOOKUP($A38,'Inputs Households'!$A$1:$B$67,2,)*'Ratio mapping'!Q39</f>
        <v>0</v>
      </c>
      <c r="R38" s="65">
        <f>VLOOKUP($A38,'Inputs Households'!$A$1:$B$67,2,)*'Ratio mapping'!R39</f>
        <v>0</v>
      </c>
      <c r="S38" s="65">
        <f>VLOOKUP($A38,'Inputs Households'!$A$1:$B$67,2,)*'Ratio mapping'!S39</f>
        <v>0</v>
      </c>
      <c r="T38" s="65">
        <f>VLOOKUP($A38,'Inputs Households'!$A$1:$B$67,2,)*'Ratio mapping'!T39</f>
        <v>0</v>
      </c>
      <c r="U38" s="65">
        <f>VLOOKUP($A38,'Inputs Households'!$A$1:$B$67,2,)*'Ratio mapping'!U39</f>
        <v>0</v>
      </c>
      <c r="V38" s="65">
        <f>VLOOKUP($A38,'Inputs Households'!$A$1:$B$67,2,)*'Ratio mapping'!V39</f>
        <v>0</v>
      </c>
      <c r="W38" s="65">
        <f>VLOOKUP($A38,'Inputs Households'!$A$1:$B$67,2,)*'Ratio mapping'!W39</f>
        <v>0</v>
      </c>
      <c r="X38" s="65">
        <f>VLOOKUP($A38,'Inputs Households'!$A$1:$B$67,2,)*'Ratio mapping'!X39</f>
        <v>0</v>
      </c>
      <c r="Y38" s="65">
        <f>VLOOKUP($A38,'Inputs Households'!$A$1:$B$67,2,)*'Ratio mapping'!Y39</f>
        <v>0</v>
      </c>
      <c r="Z38" s="65">
        <f>VLOOKUP($A38,'Inputs Households'!$A$1:$B$67,2,)*'Ratio mapping'!Z39</f>
        <v>0</v>
      </c>
      <c r="AA38" s="65">
        <f>VLOOKUP($A38,'Inputs Households'!$A$1:$B$67,2,)*'Ratio mapping'!AA39</f>
        <v>0</v>
      </c>
      <c r="AB38" s="65">
        <f>VLOOKUP($A38,'Inputs Households'!$A$1:$B$67,2,)*'Ratio mapping'!AB39</f>
        <v>0</v>
      </c>
      <c r="AC38" s="65">
        <f>VLOOKUP($A38,'Inputs Households'!$A$1:$B$67,2,)*'Ratio mapping'!AC39</f>
        <v>0</v>
      </c>
      <c r="AD38" s="65">
        <f>VLOOKUP($A38,'Inputs Households'!$A$1:$B$67,2,)*'Ratio mapping'!AD39</f>
        <v>0</v>
      </c>
      <c r="AE38" s="65">
        <f>VLOOKUP($A38,'Inputs Households'!$A$1:$B$67,2,)*'Ratio mapping'!AE39</f>
        <v>0</v>
      </c>
    </row>
    <row r="39" spans="1:31" x14ac:dyDescent="0.25">
      <c r="A39" s="37" t="s">
        <v>2062</v>
      </c>
      <c r="B39" s="65">
        <f>VLOOKUP($A39,'Inputs Households'!$A$1:$B$67,2,)*'Ratio mapping'!B40</f>
        <v>0</v>
      </c>
      <c r="C39" s="65">
        <f>VLOOKUP($A39,'Inputs Households'!$A$1:$B$67,2,)*'Ratio mapping'!C40</f>
        <v>0</v>
      </c>
      <c r="D39" s="65">
        <f>VLOOKUP($A39,'Inputs Households'!$A$1:$B$67,2,)*'Ratio mapping'!D40</f>
        <v>0</v>
      </c>
      <c r="E39" s="65">
        <f>VLOOKUP($A39,'Inputs Households'!$A$1:$B$67,2,)*'Ratio mapping'!E40</f>
        <v>0</v>
      </c>
      <c r="F39" s="65">
        <f>VLOOKUP($A39,'Inputs Households'!$A$1:$B$67,2,)*'Ratio mapping'!F40</f>
        <v>0</v>
      </c>
      <c r="G39" s="65">
        <f>VLOOKUP($A39,'Inputs Households'!$A$1:$B$67,2,)*'Ratio mapping'!G40</f>
        <v>0</v>
      </c>
      <c r="H39" s="65">
        <f>VLOOKUP($A39,'Inputs Households'!$A$1:$B$67,2,)*'Ratio mapping'!H40</f>
        <v>0</v>
      </c>
      <c r="I39" s="65">
        <f>VLOOKUP($A39,'Inputs Households'!$A$1:$B$67,2,)*'Ratio mapping'!I40</f>
        <v>0</v>
      </c>
      <c r="J39" s="65">
        <f>VLOOKUP($A39,'Inputs Households'!$A$1:$B$67,2,)*'Ratio mapping'!J40</f>
        <v>0</v>
      </c>
      <c r="K39" s="65">
        <f>VLOOKUP($A39,'Inputs Households'!$A$1:$B$67,2,)*'Ratio mapping'!K40</f>
        <v>0</v>
      </c>
      <c r="L39" s="65">
        <f>VLOOKUP($A39,'Inputs Households'!$A$1:$B$67,2,)*'Ratio mapping'!L40</f>
        <v>0</v>
      </c>
      <c r="M39" s="65">
        <f>VLOOKUP($A39,'Inputs Households'!$A$1:$B$67,2,)*'Ratio mapping'!M40</f>
        <v>0</v>
      </c>
      <c r="N39" s="65">
        <f>VLOOKUP($A39,'Inputs Households'!$A$1:$B$67,2,)*'Ratio mapping'!N40</f>
        <v>0</v>
      </c>
      <c r="O39" s="65">
        <f>VLOOKUP($A39,'Inputs Households'!$A$1:$B$67,2,)*'Ratio mapping'!O40</f>
        <v>0</v>
      </c>
      <c r="P39" s="65">
        <f>VLOOKUP($A39,'Inputs Households'!$A$1:$B$67,2,)*'Ratio mapping'!P40</f>
        <v>0</v>
      </c>
      <c r="Q39" s="65">
        <f>VLOOKUP($A39,'Inputs Households'!$A$1:$B$67,2,)*'Ratio mapping'!Q40</f>
        <v>0</v>
      </c>
      <c r="R39" s="65">
        <f>VLOOKUP($A39,'Inputs Households'!$A$1:$B$67,2,)*'Ratio mapping'!R40</f>
        <v>0</v>
      </c>
      <c r="S39" s="65">
        <f>VLOOKUP($A39,'Inputs Households'!$A$1:$B$67,2,)*'Ratio mapping'!S40</f>
        <v>0</v>
      </c>
      <c r="T39" s="65">
        <f>VLOOKUP($A39,'Inputs Households'!$A$1:$B$67,2,)*'Ratio mapping'!T40</f>
        <v>0</v>
      </c>
      <c r="U39" s="65">
        <f>VLOOKUP($A39,'Inputs Households'!$A$1:$B$67,2,)*'Ratio mapping'!U40</f>
        <v>0</v>
      </c>
      <c r="V39" s="65">
        <f>VLOOKUP($A39,'Inputs Households'!$A$1:$B$67,2,)*'Ratio mapping'!V40</f>
        <v>2709.0203685741999</v>
      </c>
      <c r="W39" s="65">
        <f>VLOOKUP($A39,'Inputs Households'!$A$1:$B$67,2,)*'Ratio mapping'!W40</f>
        <v>0</v>
      </c>
      <c r="X39" s="65">
        <f>VLOOKUP($A39,'Inputs Households'!$A$1:$B$67,2,)*'Ratio mapping'!X40</f>
        <v>0</v>
      </c>
      <c r="Y39" s="65">
        <f>VLOOKUP($A39,'Inputs Households'!$A$1:$B$67,2,)*'Ratio mapping'!Y40</f>
        <v>0</v>
      </c>
      <c r="Z39" s="65">
        <f>VLOOKUP($A39,'Inputs Households'!$A$1:$B$67,2,)*'Ratio mapping'!Z40</f>
        <v>0</v>
      </c>
      <c r="AA39" s="65">
        <f>VLOOKUP($A39,'Inputs Households'!$A$1:$B$67,2,)*'Ratio mapping'!AA40</f>
        <v>1090.9796314258001</v>
      </c>
      <c r="AB39" s="65">
        <f>VLOOKUP($A39,'Inputs Households'!$A$1:$B$67,2,)*'Ratio mapping'!AB40</f>
        <v>0</v>
      </c>
      <c r="AC39" s="65">
        <f>VLOOKUP($A39,'Inputs Households'!$A$1:$B$67,2,)*'Ratio mapping'!AC40</f>
        <v>0</v>
      </c>
      <c r="AD39" s="65">
        <f>VLOOKUP($A39,'Inputs Households'!$A$1:$B$67,2,)*'Ratio mapping'!AD40</f>
        <v>0</v>
      </c>
      <c r="AE39" s="65">
        <f>VLOOKUP($A39,'Inputs Households'!$A$1:$B$67,2,)*'Ratio mapping'!AE40</f>
        <v>0</v>
      </c>
    </row>
    <row r="40" spans="1:31" x14ac:dyDescent="0.25">
      <c r="A40" s="37" t="s">
        <v>2084</v>
      </c>
      <c r="B40" s="65">
        <f>VLOOKUP($A40,'Inputs Households'!$A$1:$B$67,2,)*'Ratio mapping'!B41</f>
        <v>0</v>
      </c>
      <c r="C40" s="65">
        <f>VLOOKUP($A40,'Inputs Households'!$A$1:$B$67,2,)*'Ratio mapping'!C41</f>
        <v>0</v>
      </c>
      <c r="D40" s="65">
        <f>VLOOKUP($A40,'Inputs Households'!$A$1:$B$67,2,)*'Ratio mapping'!D41</f>
        <v>0</v>
      </c>
      <c r="E40" s="65">
        <f>VLOOKUP($A40,'Inputs Households'!$A$1:$B$67,2,)*'Ratio mapping'!E41</f>
        <v>0</v>
      </c>
      <c r="F40" s="65">
        <f>VLOOKUP($A40,'Inputs Households'!$A$1:$B$67,2,)*'Ratio mapping'!F41</f>
        <v>0</v>
      </c>
      <c r="G40" s="65">
        <f>VLOOKUP($A40,'Inputs Households'!$A$1:$B$67,2,)*'Ratio mapping'!G41</f>
        <v>0</v>
      </c>
      <c r="H40" s="65">
        <f>VLOOKUP($A40,'Inputs Households'!$A$1:$B$67,2,)*'Ratio mapping'!H41</f>
        <v>0</v>
      </c>
      <c r="I40" s="65">
        <f>VLOOKUP($A40,'Inputs Households'!$A$1:$B$67,2,)*'Ratio mapping'!I41</f>
        <v>0</v>
      </c>
      <c r="J40" s="65">
        <f>VLOOKUP($A40,'Inputs Households'!$A$1:$B$67,2,)*'Ratio mapping'!J41</f>
        <v>0</v>
      </c>
      <c r="K40" s="65">
        <f>VLOOKUP($A40,'Inputs Households'!$A$1:$B$67,2,)*'Ratio mapping'!K41</f>
        <v>0</v>
      </c>
      <c r="L40" s="65">
        <f>VLOOKUP($A40,'Inputs Households'!$A$1:$B$67,2,)*'Ratio mapping'!L41</f>
        <v>0</v>
      </c>
      <c r="M40" s="65">
        <f>VLOOKUP($A40,'Inputs Households'!$A$1:$B$67,2,)*'Ratio mapping'!M41</f>
        <v>0</v>
      </c>
      <c r="N40" s="65">
        <f>VLOOKUP($A40,'Inputs Households'!$A$1:$B$67,2,)*'Ratio mapping'!N41</f>
        <v>0</v>
      </c>
      <c r="O40" s="65">
        <f>VLOOKUP($A40,'Inputs Households'!$A$1:$B$67,2,)*'Ratio mapping'!O41</f>
        <v>0</v>
      </c>
      <c r="P40" s="65">
        <f>VLOOKUP($A40,'Inputs Households'!$A$1:$B$67,2,)*'Ratio mapping'!P41</f>
        <v>0</v>
      </c>
      <c r="Q40" s="65">
        <f>VLOOKUP($A40,'Inputs Households'!$A$1:$B$67,2,)*'Ratio mapping'!Q41</f>
        <v>0</v>
      </c>
      <c r="R40" s="65">
        <f>VLOOKUP($A40,'Inputs Households'!$A$1:$B$67,2,)*'Ratio mapping'!R41</f>
        <v>0</v>
      </c>
      <c r="S40" s="65">
        <f>VLOOKUP($A40,'Inputs Households'!$A$1:$B$67,2,)*'Ratio mapping'!S41</f>
        <v>0</v>
      </c>
      <c r="T40" s="65">
        <f>VLOOKUP($A40,'Inputs Households'!$A$1:$B$67,2,)*'Ratio mapping'!T41</f>
        <v>33500</v>
      </c>
      <c r="U40" s="65">
        <f>VLOOKUP($A40,'Inputs Households'!$A$1:$B$67,2,)*'Ratio mapping'!U41</f>
        <v>0</v>
      </c>
      <c r="V40" s="65">
        <f>VLOOKUP($A40,'Inputs Households'!$A$1:$B$67,2,)*'Ratio mapping'!V41</f>
        <v>0</v>
      </c>
      <c r="W40" s="65">
        <f>VLOOKUP($A40,'Inputs Households'!$A$1:$B$67,2,)*'Ratio mapping'!W41</f>
        <v>0</v>
      </c>
      <c r="X40" s="65">
        <f>VLOOKUP($A40,'Inputs Households'!$A$1:$B$67,2,)*'Ratio mapping'!X41</f>
        <v>0</v>
      </c>
      <c r="Y40" s="65">
        <f>VLOOKUP($A40,'Inputs Households'!$A$1:$B$67,2,)*'Ratio mapping'!Y41</f>
        <v>0</v>
      </c>
      <c r="Z40" s="65">
        <f>VLOOKUP($A40,'Inputs Households'!$A$1:$B$67,2,)*'Ratio mapping'!Z41</f>
        <v>0</v>
      </c>
      <c r="AA40" s="65">
        <f>VLOOKUP($A40,'Inputs Households'!$A$1:$B$67,2,)*'Ratio mapping'!AA41</f>
        <v>0</v>
      </c>
      <c r="AB40" s="65">
        <f>VLOOKUP($A40,'Inputs Households'!$A$1:$B$67,2,)*'Ratio mapping'!AB41</f>
        <v>0</v>
      </c>
      <c r="AC40" s="65">
        <f>VLOOKUP($A40,'Inputs Households'!$A$1:$B$67,2,)*'Ratio mapping'!AC41</f>
        <v>0</v>
      </c>
      <c r="AD40" s="65">
        <f>VLOOKUP($A40,'Inputs Households'!$A$1:$B$67,2,)*'Ratio mapping'!AD41</f>
        <v>0</v>
      </c>
      <c r="AE40" s="65">
        <f>VLOOKUP($A40,'Inputs Households'!$A$1:$B$67,2,)*'Ratio mapping'!AE41</f>
        <v>0</v>
      </c>
    </row>
    <row r="41" spans="1:31" x14ac:dyDescent="0.25">
      <c r="A41" s="37" t="s">
        <v>2088</v>
      </c>
      <c r="B41" s="65">
        <f>VLOOKUP($A41,'Inputs Households'!$A$1:$B$67,2,)*'Ratio mapping'!B42</f>
        <v>0</v>
      </c>
      <c r="C41" s="65">
        <f>VLOOKUP($A41,'Inputs Households'!$A$1:$B$67,2,)*'Ratio mapping'!C42</f>
        <v>0</v>
      </c>
      <c r="D41" s="65">
        <f>VLOOKUP($A41,'Inputs Households'!$A$1:$B$67,2,)*'Ratio mapping'!D42</f>
        <v>0</v>
      </c>
      <c r="E41" s="65">
        <f>VLOOKUP($A41,'Inputs Households'!$A$1:$B$67,2,)*'Ratio mapping'!E42</f>
        <v>0</v>
      </c>
      <c r="F41" s="65">
        <f>VLOOKUP($A41,'Inputs Households'!$A$1:$B$67,2,)*'Ratio mapping'!F42</f>
        <v>0</v>
      </c>
      <c r="G41" s="65">
        <f>VLOOKUP($A41,'Inputs Households'!$A$1:$B$67,2,)*'Ratio mapping'!G42</f>
        <v>0</v>
      </c>
      <c r="H41" s="65">
        <f>VLOOKUP($A41,'Inputs Households'!$A$1:$B$67,2,)*'Ratio mapping'!H42</f>
        <v>0</v>
      </c>
      <c r="I41" s="65">
        <f>VLOOKUP($A41,'Inputs Households'!$A$1:$B$67,2,)*'Ratio mapping'!I42</f>
        <v>0</v>
      </c>
      <c r="J41" s="65">
        <f>VLOOKUP($A41,'Inputs Households'!$A$1:$B$67,2,)*'Ratio mapping'!J42</f>
        <v>0</v>
      </c>
      <c r="K41" s="65">
        <f>VLOOKUP($A41,'Inputs Households'!$A$1:$B$67,2,)*'Ratio mapping'!K42</f>
        <v>0</v>
      </c>
      <c r="L41" s="65">
        <f>VLOOKUP($A41,'Inputs Households'!$A$1:$B$67,2,)*'Ratio mapping'!L42</f>
        <v>0</v>
      </c>
      <c r="M41" s="65">
        <f>VLOOKUP($A41,'Inputs Households'!$A$1:$B$67,2,)*'Ratio mapping'!M42</f>
        <v>0</v>
      </c>
      <c r="N41" s="65">
        <f>VLOOKUP($A41,'Inputs Households'!$A$1:$B$67,2,)*'Ratio mapping'!N42</f>
        <v>0</v>
      </c>
      <c r="O41" s="65">
        <f>VLOOKUP($A41,'Inputs Households'!$A$1:$B$67,2,)*'Ratio mapping'!O42</f>
        <v>0</v>
      </c>
      <c r="P41" s="65">
        <f>VLOOKUP($A41,'Inputs Households'!$A$1:$B$67,2,)*'Ratio mapping'!P42</f>
        <v>0</v>
      </c>
      <c r="Q41" s="65">
        <f>VLOOKUP($A41,'Inputs Households'!$A$1:$B$67,2,)*'Ratio mapping'!Q42</f>
        <v>0</v>
      </c>
      <c r="R41" s="65">
        <f>VLOOKUP($A41,'Inputs Households'!$A$1:$B$67,2,)*'Ratio mapping'!R42</f>
        <v>0</v>
      </c>
      <c r="S41" s="65">
        <f>VLOOKUP($A41,'Inputs Households'!$A$1:$B$67,2,)*'Ratio mapping'!S42</f>
        <v>0</v>
      </c>
      <c r="T41" s="65">
        <f>VLOOKUP($A41,'Inputs Households'!$A$1:$B$67,2,)*'Ratio mapping'!T42</f>
        <v>0</v>
      </c>
      <c r="U41" s="65">
        <f>VLOOKUP($A41,'Inputs Households'!$A$1:$B$67,2,)*'Ratio mapping'!U42</f>
        <v>0</v>
      </c>
      <c r="V41" s="65">
        <f>VLOOKUP($A41,'Inputs Households'!$A$1:$B$67,2,)*'Ratio mapping'!V42</f>
        <v>0</v>
      </c>
      <c r="W41" s="65">
        <f>VLOOKUP($A41,'Inputs Households'!$A$1:$B$67,2,)*'Ratio mapping'!W42</f>
        <v>0</v>
      </c>
      <c r="X41" s="65">
        <f>VLOOKUP($A41,'Inputs Households'!$A$1:$B$67,2,)*'Ratio mapping'!X42</f>
        <v>0</v>
      </c>
      <c r="Y41" s="65">
        <f>VLOOKUP($A41,'Inputs Households'!$A$1:$B$67,2,)*'Ratio mapping'!Y42</f>
        <v>0</v>
      </c>
      <c r="Z41" s="65">
        <f>VLOOKUP($A41,'Inputs Households'!$A$1:$B$67,2,)*'Ratio mapping'!Z42</f>
        <v>0</v>
      </c>
      <c r="AA41" s="65">
        <f>VLOOKUP($A41,'Inputs Households'!$A$1:$B$67,2,)*'Ratio mapping'!AA42</f>
        <v>0</v>
      </c>
      <c r="AB41" s="65">
        <f>VLOOKUP($A41,'Inputs Households'!$A$1:$B$67,2,)*'Ratio mapping'!AB42</f>
        <v>0</v>
      </c>
      <c r="AC41" s="65">
        <f>VLOOKUP($A41,'Inputs Households'!$A$1:$B$67,2,)*'Ratio mapping'!AC42</f>
        <v>19300</v>
      </c>
      <c r="AD41" s="65">
        <f>VLOOKUP($A41,'Inputs Households'!$A$1:$B$67,2,)*'Ratio mapping'!AD42</f>
        <v>0</v>
      </c>
      <c r="AE41" s="65">
        <f>VLOOKUP($A41,'Inputs Households'!$A$1:$B$67,2,)*'Ratio mapping'!AE42</f>
        <v>0</v>
      </c>
    </row>
    <row r="42" spans="1:31" x14ac:dyDescent="0.25">
      <c r="A42" s="37" t="s">
        <v>2113</v>
      </c>
      <c r="B42" s="65">
        <f>VLOOKUP($A42,'Inputs Households'!$A$1:$B$67,2,)*'Ratio mapping'!B43</f>
        <v>0</v>
      </c>
      <c r="C42" s="65">
        <f>VLOOKUP($A42,'Inputs Households'!$A$1:$B$67,2,)*'Ratio mapping'!C43</f>
        <v>13515.734448510193</v>
      </c>
      <c r="D42" s="65">
        <f>VLOOKUP($A42,'Inputs Households'!$A$1:$B$67,2,)*'Ratio mapping'!D43</f>
        <v>0</v>
      </c>
      <c r="E42" s="65">
        <f>VLOOKUP($A42,'Inputs Households'!$A$1:$B$67,2,)*'Ratio mapping'!E43</f>
        <v>0</v>
      </c>
      <c r="F42" s="65">
        <f>VLOOKUP($A42,'Inputs Households'!$A$1:$B$67,2,)*'Ratio mapping'!F43</f>
        <v>0</v>
      </c>
      <c r="G42" s="65">
        <f>VLOOKUP($A42,'Inputs Households'!$A$1:$B$67,2,)*'Ratio mapping'!G43</f>
        <v>0</v>
      </c>
      <c r="H42" s="65">
        <f>VLOOKUP($A42,'Inputs Households'!$A$1:$B$67,2,)*'Ratio mapping'!H43</f>
        <v>0</v>
      </c>
      <c r="I42" s="65">
        <f>VLOOKUP($A42,'Inputs Households'!$A$1:$B$67,2,)*'Ratio mapping'!I43</f>
        <v>0</v>
      </c>
      <c r="J42" s="65">
        <f>VLOOKUP($A42,'Inputs Households'!$A$1:$B$67,2,)*'Ratio mapping'!J43</f>
        <v>0</v>
      </c>
      <c r="K42" s="65">
        <f>VLOOKUP($A42,'Inputs Households'!$A$1:$B$67,2,)*'Ratio mapping'!K43</f>
        <v>0</v>
      </c>
      <c r="L42" s="65">
        <f>VLOOKUP($A42,'Inputs Households'!$A$1:$B$67,2,)*'Ratio mapping'!L43</f>
        <v>0</v>
      </c>
      <c r="M42" s="65">
        <f>VLOOKUP($A42,'Inputs Households'!$A$1:$B$67,2,)*'Ratio mapping'!M43</f>
        <v>0</v>
      </c>
      <c r="N42" s="65">
        <f>VLOOKUP($A42,'Inputs Households'!$A$1:$B$67,2,)*'Ratio mapping'!N43</f>
        <v>0</v>
      </c>
      <c r="O42" s="65">
        <f>VLOOKUP($A42,'Inputs Households'!$A$1:$B$67,2,)*'Ratio mapping'!O43</f>
        <v>0</v>
      </c>
      <c r="P42" s="65">
        <f>VLOOKUP($A42,'Inputs Households'!$A$1:$B$67,2,)*'Ratio mapping'!P43</f>
        <v>0</v>
      </c>
      <c r="Q42" s="65">
        <f>VLOOKUP($A42,'Inputs Households'!$A$1:$B$67,2,)*'Ratio mapping'!Q43</f>
        <v>0</v>
      </c>
      <c r="R42" s="65">
        <f>VLOOKUP($A42,'Inputs Households'!$A$1:$B$67,2,)*'Ratio mapping'!R43</f>
        <v>0</v>
      </c>
      <c r="S42" s="65">
        <f>VLOOKUP($A42,'Inputs Households'!$A$1:$B$67,2,)*'Ratio mapping'!S43</f>
        <v>1284.2655514898065</v>
      </c>
      <c r="T42" s="65">
        <f>VLOOKUP($A42,'Inputs Households'!$A$1:$B$67,2,)*'Ratio mapping'!T43</f>
        <v>0</v>
      </c>
      <c r="U42" s="65">
        <f>VLOOKUP($A42,'Inputs Households'!$A$1:$B$67,2,)*'Ratio mapping'!U43</f>
        <v>0</v>
      </c>
      <c r="V42" s="65">
        <f>VLOOKUP($A42,'Inputs Households'!$A$1:$B$67,2,)*'Ratio mapping'!V43</f>
        <v>0</v>
      </c>
      <c r="W42" s="65">
        <f>VLOOKUP($A42,'Inputs Households'!$A$1:$B$67,2,)*'Ratio mapping'!W43</f>
        <v>0</v>
      </c>
      <c r="X42" s="65">
        <f>VLOOKUP($A42,'Inputs Households'!$A$1:$B$67,2,)*'Ratio mapping'!X43</f>
        <v>0</v>
      </c>
      <c r="Y42" s="65">
        <f>VLOOKUP($A42,'Inputs Households'!$A$1:$B$67,2,)*'Ratio mapping'!Y43</f>
        <v>0</v>
      </c>
      <c r="Z42" s="65">
        <f>VLOOKUP($A42,'Inputs Households'!$A$1:$B$67,2,)*'Ratio mapping'!Z43</f>
        <v>0</v>
      </c>
      <c r="AA42" s="65">
        <f>VLOOKUP($A42,'Inputs Households'!$A$1:$B$67,2,)*'Ratio mapping'!AA43</f>
        <v>0</v>
      </c>
      <c r="AB42" s="65">
        <f>VLOOKUP($A42,'Inputs Households'!$A$1:$B$67,2,)*'Ratio mapping'!AB43</f>
        <v>0</v>
      </c>
      <c r="AC42" s="65">
        <f>VLOOKUP($A42,'Inputs Households'!$A$1:$B$67,2,)*'Ratio mapping'!AC43</f>
        <v>0</v>
      </c>
      <c r="AD42" s="65">
        <f>VLOOKUP($A42,'Inputs Households'!$A$1:$B$67,2,)*'Ratio mapping'!AD43</f>
        <v>0</v>
      </c>
      <c r="AE42" s="65">
        <f>VLOOKUP($A42,'Inputs Households'!$A$1:$B$67,2,)*'Ratio mapping'!AE43</f>
        <v>0</v>
      </c>
    </row>
    <row r="43" spans="1:31" x14ac:dyDescent="0.25">
      <c r="A43" s="37" t="s">
        <v>2082</v>
      </c>
      <c r="B43" s="65">
        <f>VLOOKUP($A43,'Inputs Households'!$A$1:$B$67,2,)*'Ratio mapping'!B44</f>
        <v>0</v>
      </c>
      <c r="C43" s="65">
        <f>VLOOKUP($A43,'Inputs Households'!$A$1:$B$67,2,)*'Ratio mapping'!C44</f>
        <v>0</v>
      </c>
      <c r="D43" s="65">
        <f>VLOOKUP($A43,'Inputs Households'!$A$1:$B$67,2,)*'Ratio mapping'!D44</f>
        <v>0</v>
      </c>
      <c r="E43" s="65">
        <f>VLOOKUP($A43,'Inputs Households'!$A$1:$B$67,2,)*'Ratio mapping'!E44</f>
        <v>0</v>
      </c>
      <c r="F43" s="65">
        <f>VLOOKUP($A43,'Inputs Households'!$A$1:$B$67,2,)*'Ratio mapping'!F44</f>
        <v>0</v>
      </c>
      <c r="G43" s="65">
        <f>VLOOKUP($A43,'Inputs Households'!$A$1:$B$67,2,)*'Ratio mapping'!G44</f>
        <v>0</v>
      </c>
      <c r="H43" s="65">
        <f>VLOOKUP($A43,'Inputs Households'!$A$1:$B$67,2,)*'Ratio mapping'!H44</f>
        <v>0</v>
      </c>
      <c r="I43" s="65">
        <f>VLOOKUP($A43,'Inputs Households'!$A$1:$B$67,2,)*'Ratio mapping'!I44</f>
        <v>0</v>
      </c>
      <c r="J43" s="65">
        <f>VLOOKUP($A43,'Inputs Households'!$A$1:$B$67,2,)*'Ratio mapping'!J44</f>
        <v>0</v>
      </c>
      <c r="K43" s="65">
        <f>VLOOKUP($A43,'Inputs Households'!$A$1:$B$67,2,)*'Ratio mapping'!K44</f>
        <v>0</v>
      </c>
      <c r="L43" s="65">
        <f>VLOOKUP($A43,'Inputs Households'!$A$1:$B$67,2,)*'Ratio mapping'!L44</f>
        <v>0</v>
      </c>
      <c r="M43" s="65">
        <f>VLOOKUP($A43,'Inputs Households'!$A$1:$B$67,2,)*'Ratio mapping'!M44</f>
        <v>0</v>
      </c>
      <c r="N43" s="65">
        <f>VLOOKUP($A43,'Inputs Households'!$A$1:$B$67,2,)*'Ratio mapping'!N44</f>
        <v>0</v>
      </c>
      <c r="O43" s="65">
        <f>VLOOKUP($A43,'Inputs Households'!$A$1:$B$67,2,)*'Ratio mapping'!O44</f>
        <v>0</v>
      </c>
      <c r="P43" s="65">
        <f>VLOOKUP($A43,'Inputs Households'!$A$1:$B$67,2,)*'Ratio mapping'!P44</f>
        <v>0</v>
      </c>
      <c r="Q43" s="65">
        <f>VLOOKUP($A43,'Inputs Households'!$A$1:$B$67,2,)*'Ratio mapping'!Q44</f>
        <v>0</v>
      </c>
      <c r="R43" s="65">
        <f>VLOOKUP($A43,'Inputs Households'!$A$1:$B$67,2,)*'Ratio mapping'!R44</f>
        <v>0</v>
      </c>
      <c r="S43" s="65">
        <f>VLOOKUP($A43,'Inputs Households'!$A$1:$B$67,2,)*'Ratio mapping'!S44</f>
        <v>0</v>
      </c>
      <c r="T43" s="65">
        <f>VLOOKUP($A43,'Inputs Households'!$A$1:$B$67,2,)*'Ratio mapping'!T44</f>
        <v>6200</v>
      </c>
      <c r="U43" s="65">
        <f>VLOOKUP($A43,'Inputs Households'!$A$1:$B$67,2,)*'Ratio mapping'!U44</f>
        <v>0</v>
      </c>
      <c r="V43" s="65">
        <f>VLOOKUP($A43,'Inputs Households'!$A$1:$B$67,2,)*'Ratio mapping'!V44</f>
        <v>0</v>
      </c>
      <c r="W43" s="65">
        <f>VLOOKUP($A43,'Inputs Households'!$A$1:$B$67,2,)*'Ratio mapping'!W44</f>
        <v>0</v>
      </c>
      <c r="X43" s="65">
        <f>VLOOKUP($A43,'Inputs Households'!$A$1:$B$67,2,)*'Ratio mapping'!X44</f>
        <v>0</v>
      </c>
      <c r="Y43" s="65">
        <f>VLOOKUP($A43,'Inputs Households'!$A$1:$B$67,2,)*'Ratio mapping'!Y44</f>
        <v>0</v>
      </c>
      <c r="Z43" s="65">
        <f>VLOOKUP($A43,'Inputs Households'!$A$1:$B$67,2,)*'Ratio mapping'!Z44</f>
        <v>0</v>
      </c>
      <c r="AA43" s="65">
        <f>VLOOKUP($A43,'Inputs Households'!$A$1:$B$67,2,)*'Ratio mapping'!AA44</f>
        <v>0</v>
      </c>
      <c r="AB43" s="65">
        <f>VLOOKUP($A43,'Inputs Households'!$A$1:$B$67,2,)*'Ratio mapping'!AB44</f>
        <v>0</v>
      </c>
      <c r="AC43" s="65">
        <f>VLOOKUP($A43,'Inputs Households'!$A$1:$B$67,2,)*'Ratio mapping'!AC44</f>
        <v>0</v>
      </c>
      <c r="AD43" s="65">
        <f>VLOOKUP($A43,'Inputs Households'!$A$1:$B$67,2,)*'Ratio mapping'!AD44</f>
        <v>0</v>
      </c>
      <c r="AE43" s="65">
        <f>VLOOKUP($A43,'Inputs Households'!$A$1:$B$67,2,)*'Ratio mapping'!AE44</f>
        <v>0</v>
      </c>
    </row>
    <row r="44" spans="1:31" x14ac:dyDescent="0.25">
      <c r="A44" s="37" t="s">
        <v>2068</v>
      </c>
      <c r="B44" s="65">
        <f>VLOOKUP($A44,'Inputs Households'!$A$1:$B$67,2,)*'Ratio mapping'!B45</f>
        <v>0</v>
      </c>
      <c r="C44" s="65">
        <f>VLOOKUP($A44,'Inputs Households'!$A$1:$B$67,2,)*'Ratio mapping'!C45</f>
        <v>0</v>
      </c>
      <c r="D44" s="65">
        <f>VLOOKUP($A44,'Inputs Households'!$A$1:$B$67,2,)*'Ratio mapping'!D45</f>
        <v>0</v>
      </c>
      <c r="E44" s="65">
        <f>VLOOKUP($A44,'Inputs Households'!$A$1:$B$67,2,)*'Ratio mapping'!E45</f>
        <v>0</v>
      </c>
      <c r="F44" s="65">
        <f>VLOOKUP($A44,'Inputs Households'!$A$1:$B$67,2,)*'Ratio mapping'!F45</f>
        <v>0</v>
      </c>
      <c r="G44" s="65">
        <f>VLOOKUP($A44,'Inputs Households'!$A$1:$B$67,2,)*'Ratio mapping'!G45</f>
        <v>0</v>
      </c>
      <c r="H44" s="65">
        <f>VLOOKUP($A44,'Inputs Households'!$A$1:$B$67,2,)*'Ratio mapping'!H45</f>
        <v>0</v>
      </c>
      <c r="I44" s="65">
        <f>VLOOKUP($A44,'Inputs Households'!$A$1:$B$67,2,)*'Ratio mapping'!I45</f>
        <v>0</v>
      </c>
      <c r="J44" s="65">
        <f>VLOOKUP($A44,'Inputs Households'!$A$1:$B$67,2,)*'Ratio mapping'!J45</f>
        <v>0</v>
      </c>
      <c r="K44" s="65">
        <f>VLOOKUP($A44,'Inputs Households'!$A$1:$B$67,2,)*'Ratio mapping'!K45</f>
        <v>166.49025069637884</v>
      </c>
      <c r="L44" s="65">
        <f>VLOOKUP($A44,'Inputs Households'!$A$1:$B$67,2,)*'Ratio mapping'!L45</f>
        <v>0</v>
      </c>
      <c r="M44" s="65">
        <f>VLOOKUP($A44,'Inputs Households'!$A$1:$B$67,2,)*'Ratio mapping'!M45</f>
        <v>0</v>
      </c>
      <c r="N44" s="65">
        <f>VLOOKUP($A44,'Inputs Households'!$A$1:$B$67,2,)*'Ratio mapping'!N45</f>
        <v>0</v>
      </c>
      <c r="O44" s="65">
        <f>VLOOKUP($A44,'Inputs Households'!$A$1:$B$67,2,)*'Ratio mapping'!O45</f>
        <v>0</v>
      </c>
      <c r="P44" s="65">
        <f>VLOOKUP($A44,'Inputs Households'!$A$1:$B$67,2,)*'Ratio mapping'!P45</f>
        <v>0</v>
      </c>
      <c r="Q44" s="65">
        <f>VLOOKUP($A44,'Inputs Households'!$A$1:$B$67,2,)*'Ratio mapping'!Q45</f>
        <v>0</v>
      </c>
      <c r="R44" s="65">
        <f>VLOOKUP($A44,'Inputs Households'!$A$1:$B$67,2,)*'Ratio mapping'!R45</f>
        <v>0</v>
      </c>
      <c r="S44" s="65">
        <f>VLOOKUP($A44,'Inputs Households'!$A$1:$B$67,2,)*'Ratio mapping'!S45</f>
        <v>0</v>
      </c>
      <c r="T44" s="65">
        <f>VLOOKUP($A44,'Inputs Households'!$A$1:$B$67,2,)*'Ratio mapping'!T45</f>
        <v>0</v>
      </c>
      <c r="U44" s="65">
        <f>VLOOKUP($A44,'Inputs Households'!$A$1:$B$67,2,)*'Ratio mapping'!U45</f>
        <v>0</v>
      </c>
      <c r="V44" s="65">
        <f>VLOOKUP($A44,'Inputs Households'!$A$1:$B$67,2,)*'Ratio mapping'!V45</f>
        <v>0</v>
      </c>
      <c r="W44" s="65">
        <f>VLOOKUP($A44,'Inputs Households'!$A$1:$B$67,2,)*'Ratio mapping'!W45</f>
        <v>0</v>
      </c>
      <c r="X44" s="65">
        <f>VLOOKUP($A44,'Inputs Households'!$A$1:$B$67,2,)*'Ratio mapping'!X45</f>
        <v>0</v>
      </c>
      <c r="Y44" s="65">
        <f>VLOOKUP($A44,'Inputs Households'!$A$1:$B$67,2,)*'Ratio mapping'!Y45</f>
        <v>27633.509749303623</v>
      </c>
      <c r="Z44" s="65">
        <f>VLOOKUP($A44,'Inputs Households'!$A$1:$B$67,2,)*'Ratio mapping'!Z45</f>
        <v>0</v>
      </c>
      <c r="AA44" s="65">
        <f>VLOOKUP($A44,'Inputs Households'!$A$1:$B$67,2,)*'Ratio mapping'!AA45</f>
        <v>0</v>
      </c>
      <c r="AB44" s="65">
        <f>VLOOKUP($A44,'Inputs Households'!$A$1:$B$67,2,)*'Ratio mapping'!AB45</f>
        <v>0</v>
      </c>
      <c r="AC44" s="65">
        <f>VLOOKUP($A44,'Inputs Households'!$A$1:$B$67,2,)*'Ratio mapping'!AC45</f>
        <v>0</v>
      </c>
      <c r="AD44" s="65">
        <f>VLOOKUP($A44,'Inputs Households'!$A$1:$B$67,2,)*'Ratio mapping'!AD45</f>
        <v>0</v>
      </c>
      <c r="AE44" s="65">
        <f>VLOOKUP($A44,'Inputs Households'!$A$1:$B$67,2,)*'Ratio mapping'!AE45</f>
        <v>0</v>
      </c>
    </row>
    <row r="45" spans="1:31" x14ac:dyDescent="0.25">
      <c r="A45" s="37" t="s">
        <v>2080</v>
      </c>
      <c r="B45" s="65">
        <f>VLOOKUP($A45,'Inputs Households'!$A$1:$B$67,2,)*'Ratio mapping'!B46</f>
        <v>0</v>
      </c>
      <c r="C45" s="65">
        <f>VLOOKUP($A45,'Inputs Households'!$A$1:$B$67,2,)*'Ratio mapping'!C46</f>
        <v>0</v>
      </c>
      <c r="D45" s="65">
        <f>VLOOKUP($A45,'Inputs Households'!$A$1:$B$67,2,)*'Ratio mapping'!D46</f>
        <v>0</v>
      </c>
      <c r="E45" s="65">
        <f>VLOOKUP($A45,'Inputs Households'!$A$1:$B$67,2,)*'Ratio mapping'!E46</f>
        <v>0</v>
      </c>
      <c r="F45" s="65">
        <f>VLOOKUP($A45,'Inputs Households'!$A$1:$B$67,2,)*'Ratio mapping'!F46</f>
        <v>0</v>
      </c>
      <c r="G45" s="65">
        <f>VLOOKUP($A45,'Inputs Households'!$A$1:$B$67,2,)*'Ratio mapping'!G46</f>
        <v>0</v>
      </c>
      <c r="H45" s="65">
        <f>VLOOKUP($A45,'Inputs Households'!$A$1:$B$67,2,)*'Ratio mapping'!H46</f>
        <v>0</v>
      </c>
      <c r="I45" s="65">
        <f>VLOOKUP($A45,'Inputs Households'!$A$1:$B$67,2,)*'Ratio mapping'!I46</f>
        <v>0</v>
      </c>
      <c r="J45" s="65">
        <f>VLOOKUP($A45,'Inputs Households'!$A$1:$B$67,2,)*'Ratio mapping'!J46</f>
        <v>0</v>
      </c>
      <c r="K45" s="65">
        <f>VLOOKUP($A45,'Inputs Households'!$A$1:$B$67,2,)*'Ratio mapping'!K46</f>
        <v>0</v>
      </c>
      <c r="L45" s="65">
        <f>VLOOKUP($A45,'Inputs Households'!$A$1:$B$67,2,)*'Ratio mapping'!L46</f>
        <v>0</v>
      </c>
      <c r="M45" s="65">
        <f>VLOOKUP($A45,'Inputs Households'!$A$1:$B$67,2,)*'Ratio mapping'!M46</f>
        <v>0</v>
      </c>
      <c r="N45" s="65">
        <f>VLOOKUP($A45,'Inputs Households'!$A$1:$B$67,2,)*'Ratio mapping'!N46</f>
        <v>0</v>
      </c>
      <c r="O45" s="65">
        <f>VLOOKUP($A45,'Inputs Households'!$A$1:$B$67,2,)*'Ratio mapping'!O46</f>
        <v>0</v>
      </c>
      <c r="P45" s="65">
        <f>VLOOKUP($A45,'Inputs Households'!$A$1:$B$67,2,)*'Ratio mapping'!P46</f>
        <v>0</v>
      </c>
      <c r="Q45" s="65">
        <f>VLOOKUP($A45,'Inputs Households'!$A$1:$B$67,2,)*'Ratio mapping'!Q46</f>
        <v>0</v>
      </c>
      <c r="R45" s="65">
        <f>VLOOKUP($A45,'Inputs Households'!$A$1:$B$67,2,)*'Ratio mapping'!R46</f>
        <v>0</v>
      </c>
      <c r="S45" s="65">
        <f>VLOOKUP($A45,'Inputs Households'!$A$1:$B$67,2,)*'Ratio mapping'!S46</f>
        <v>0</v>
      </c>
      <c r="T45" s="65">
        <f>VLOOKUP($A45,'Inputs Households'!$A$1:$B$67,2,)*'Ratio mapping'!T46</f>
        <v>798.01429706115971</v>
      </c>
      <c r="U45" s="65">
        <f>VLOOKUP($A45,'Inputs Households'!$A$1:$B$67,2,)*'Ratio mapping'!U46</f>
        <v>0</v>
      </c>
      <c r="V45" s="65">
        <f>VLOOKUP($A45,'Inputs Households'!$A$1:$B$67,2,)*'Ratio mapping'!V46</f>
        <v>4301.9857029388404</v>
      </c>
      <c r="W45" s="65">
        <f>VLOOKUP($A45,'Inputs Households'!$A$1:$B$67,2,)*'Ratio mapping'!W46</f>
        <v>0</v>
      </c>
      <c r="X45" s="65">
        <f>VLOOKUP($A45,'Inputs Households'!$A$1:$B$67,2,)*'Ratio mapping'!X46</f>
        <v>0</v>
      </c>
      <c r="Y45" s="65">
        <f>VLOOKUP($A45,'Inputs Households'!$A$1:$B$67,2,)*'Ratio mapping'!Y46</f>
        <v>0</v>
      </c>
      <c r="Z45" s="65">
        <f>VLOOKUP($A45,'Inputs Households'!$A$1:$B$67,2,)*'Ratio mapping'!Z46</f>
        <v>0</v>
      </c>
      <c r="AA45" s="65">
        <f>VLOOKUP($A45,'Inputs Households'!$A$1:$B$67,2,)*'Ratio mapping'!AA46</f>
        <v>0</v>
      </c>
      <c r="AB45" s="65">
        <f>VLOOKUP($A45,'Inputs Households'!$A$1:$B$67,2,)*'Ratio mapping'!AB46</f>
        <v>0</v>
      </c>
      <c r="AC45" s="65">
        <f>VLOOKUP($A45,'Inputs Households'!$A$1:$B$67,2,)*'Ratio mapping'!AC46</f>
        <v>0</v>
      </c>
      <c r="AD45" s="65">
        <f>VLOOKUP($A45,'Inputs Households'!$A$1:$B$67,2,)*'Ratio mapping'!AD46</f>
        <v>0</v>
      </c>
      <c r="AE45" s="65">
        <f>VLOOKUP($A45,'Inputs Households'!$A$1:$B$67,2,)*'Ratio mapping'!AE46</f>
        <v>0</v>
      </c>
    </row>
    <row r="46" spans="1:31" x14ac:dyDescent="0.25">
      <c r="A46" s="37" t="s">
        <v>2105</v>
      </c>
      <c r="B46" s="65">
        <f>VLOOKUP($A46,'Inputs Households'!$A$1:$B$67,2,)*'Ratio mapping'!B47</f>
        <v>0</v>
      </c>
      <c r="C46" s="65">
        <f>VLOOKUP($A46,'Inputs Households'!$A$1:$B$67,2,)*'Ratio mapping'!C47</f>
        <v>0</v>
      </c>
      <c r="D46" s="65">
        <f>VLOOKUP($A46,'Inputs Households'!$A$1:$B$67,2,)*'Ratio mapping'!D47</f>
        <v>0</v>
      </c>
      <c r="E46" s="65">
        <f>VLOOKUP($A46,'Inputs Households'!$A$1:$B$67,2,)*'Ratio mapping'!E47</f>
        <v>0</v>
      </c>
      <c r="F46" s="65">
        <f>VLOOKUP($A46,'Inputs Households'!$A$1:$B$67,2,)*'Ratio mapping'!F47</f>
        <v>0</v>
      </c>
      <c r="G46" s="65">
        <f>VLOOKUP($A46,'Inputs Households'!$A$1:$B$67,2,)*'Ratio mapping'!G47</f>
        <v>0</v>
      </c>
      <c r="H46" s="65">
        <f>VLOOKUP($A46,'Inputs Households'!$A$1:$B$67,2,)*'Ratio mapping'!H47</f>
        <v>0</v>
      </c>
      <c r="I46" s="65">
        <f>VLOOKUP($A46,'Inputs Households'!$A$1:$B$67,2,)*'Ratio mapping'!I47</f>
        <v>0</v>
      </c>
      <c r="J46" s="65">
        <f>VLOOKUP($A46,'Inputs Households'!$A$1:$B$67,2,)*'Ratio mapping'!J47</f>
        <v>0</v>
      </c>
      <c r="K46" s="65">
        <f>VLOOKUP($A46,'Inputs Households'!$A$1:$B$67,2,)*'Ratio mapping'!K47</f>
        <v>0</v>
      </c>
      <c r="L46" s="65">
        <f>VLOOKUP($A46,'Inputs Households'!$A$1:$B$67,2,)*'Ratio mapping'!L47</f>
        <v>0</v>
      </c>
      <c r="M46" s="65">
        <f>VLOOKUP($A46,'Inputs Households'!$A$1:$B$67,2,)*'Ratio mapping'!M47</f>
        <v>0</v>
      </c>
      <c r="N46" s="65">
        <f>VLOOKUP($A46,'Inputs Households'!$A$1:$B$67,2,)*'Ratio mapping'!N47</f>
        <v>0</v>
      </c>
      <c r="O46" s="65">
        <f>VLOOKUP($A46,'Inputs Households'!$A$1:$B$67,2,)*'Ratio mapping'!O47</f>
        <v>0</v>
      </c>
      <c r="P46" s="65">
        <f>VLOOKUP($A46,'Inputs Households'!$A$1:$B$67,2,)*'Ratio mapping'!P47</f>
        <v>0</v>
      </c>
      <c r="Q46" s="65">
        <f>VLOOKUP($A46,'Inputs Households'!$A$1:$B$67,2,)*'Ratio mapping'!Q47</f>
        <v>0</v>
      </c>
      <c r="R46" s="65">
        <f>VLOOKUP($A46,'Inputs Households'!$A$1:$B$67,2,)*'Ratio mapping'!R47</f>
        <v>20900</v>
      </c>
      <c r="S46" s="65">
        <f>VLOOKUP($A46,'Inputs Households'!$A$1:$B$67,2,)*'Ratio mapping'!S47</f>
        <v>0</v>
      </c>
      <c r="T46" s="65">
        <f>VLOOKUP($A46,'Inputs Households'!$A$1:$B$67,2,)*'Ratio mapping'!T47</f>
        <v>0</v>
      </c>
      <c r="U46" s="65">
        <f>VLOOKUP($A46,'Inputs Households'!$A$1:$B$67,2,)*'Ratio mapping'!U47</f>
        <v>0</v>
      </c>
      <c r="V46" s="65">
        <f>VLOOKUP($A46,'Inputs Households'!$A$1:$B$67,2,)*'Ratio mapping'!V47</f>
        <v>0</v>
      </c>
      <c r="W46" s="65">
        <f>VLOOKUP($A46,'Inputs Households'!$A$1:$B$67,2,)*'Ratio mapping'!W47</f>
        <v>0</v>
      </c>
      <c r="X46" s="65">
        <f>VLOOKUP($A46,'Inputs Households'!$A$1:$B$67,2,)*'Ratio mapping'!X47</f>
        <v>0</v>
      </c>
      <c r="Y46" s="65">
        <f>VLOOKUP($A46,'Inputs Households'!$A$1:$B$67,2,)*'Ratio mapping'!Y47</f>
        <v>0</v>
      </c>
      <c r="Z46" s="65">
        <f>VLOOKUP($A46,'Inputs Households'!$A$1:$B$67,2,)*'Ratio mapping'!Z47</f>
        <v>0</v>
      </c>
      <c r="AA46" s="65">
        <f>VLOOKUP($A46,'Inputs Households'!$A$1:$B$67,2,)*'Ratio mapping'!AA47</f>
        <v>0</v>
      </c>
      <c r="AB46" s="65">
        <f>VLOOKUP($A46,'Inputs Households'!$A$1:$B$67,2,)*'Ratio mapping'!AB47</f>
        <v>0</v>
      </c>
      <c r="AC46" s="65">
        <f>VLOOKUP($A46,'Inputs Households'!$A$1:$B$67,2,)*'Ratio mapping'!AC47</f>
        <v>0</v>
      </c>
      <c r="AD46" s="65">
        <f>VLOOKUP($A46,'Inputs Households'!$A$1:$B$67,2,)*'Ratio mapping'!AD47</f>
        <v>0</v>
      </c>
      <c r="AE46" s="65">
        <f>VLOOKUP($A46,'Inputs Households'!$A$1:$B$67,2,)*'Ratio mapping'!AE47</f>
        <v>0</v>
      </c>
    </row>
    <row r="47" spans="1:31" x14ac:dyDescent="0.25">
      <c r="A47" s="37" t="s">
        <v>2079</v>
      </c>
      <c r="B47" s="65">
        <f>VLOOKUP($A47,'Inputs Households'!$A$1:$B$67,2,)*'Ratio mapping'!B48</f>
        <v>0</v>
      </c>
      <c r="C47" s="65">
        <f>VLOOKUP($A47,'Inputs Households'!$A$1:$B$67,2,)*'Ratio mapping'!C48</f>
        <v>0</v>
      </c>
      <c r="D47" s="65">
        <f>VLOOKUP($A47,'Inputs Households'!$A$1:$B$67,2,)*'Ratio mapping'!D48</f>
        <v>0</v>
      </c>
      <c r="E47" s="65">
        <f>VLOOKUP($A47,'Inputs Households'!$A$1:$B$67,2,)*'Ratio mapping'!E48</f>
        <v>0</v>
      </c>
      <c r="F47" s="65">
        <f>VLOOKUP($A47,'Inputs Households'!$A$1:$B$67,2,)*'Ratio mapping'!F48</f>
        <v>0</v>
      </c>
      <c r="G47" s="65">
        <f>VLOOKUP($A47,'Inputs Households'!$A$1:$B$67,2,)*'Ratio mapping'!G48</f>
        <v>0</v>
      </c>
      <c r="H47" s="65">
        <f>VLOOKUP($A47,'Inputs Households'!$A$1:$B$67,2,)*'Ratio mapping'!H48</f>
        <v>0</v>
      </c>
      <c r="I47" s="65">
        <f>VLOOKUP($A47,'Inputs Households'!$A$1:$B$67,2,)*'Ratio mapping'!I48</f>
        <v>0</v>
      </c>
      <c r="J47" s="65">
        <f>VLOOKUP($A47,'Inputs Households'!$A$1:$B$67,2,)*'Ratio mapping'!J48</f>
        <v>0</v>
      </c>
      <c r="K47" s="65">
        <f>VLOOKUP($A47,'Inputs Households'!$A$1:$B$67,2,)*'Ratio mapping'!K48</f>
        <v>0</v>
      </c>
      <c r="L47" s="65">
        <f>VLOOKUP($A47,'Inputs Households'!$A$1:$B$67,2,)*'Ratio mapping'!L48</f>
        <v>0</v>
      </c>
      <c r="M47" s="65">
        <f>VLOOKUP($A47,'Inputs Households'!$A$1:$B$67,2,)*'Ratio mapping'!M48</f>
        <v>0</v>
      </c>
      <c r="N47" s="65">
        <f>VLOOKUP($A47,'Inputs Households'!$A$1:$B$67,2,)*'Ratio mapping'!N48</f>
        <v>0</v>
      </c>
      <c r="O47" s="65">
        <f>VLOOKUP($A47,'Inputs Households'!$A$1:$B$67,2,)*'Ratio mapping'!O48</f>
        <v>0</v>
      </c>
      <c r="P47" s="65">
        <f>VLOOKUP($A47,'Inputs Households'!$A$1:$B$67,2,)*'Ratio mapping'!P48</f>
        <v>0</v>
      </c>
      <c r="Q47" s="65">
        <f>VLOOKUP($A47,'Inputs Households'!$A$1:$B$67,2,)*'Ratio mapping'!Q48</f>
        <v>0</v>
      </c>
      <c r="R47" s="65">
        <f>VLOOKUP($A47,'Inputs Households'!$A$1:$B$67,2,)*'Ratio mapping'!R48</f>
        <v>0</v>
      </c>
      <c r="S47" s="65">
        <f>VLOOKUP($A47,'Inputs Households'!$A$1:$B$67,2,)*'Ratio mapping'!S48</f>
        <v>0</v>
      </c>
      <c r="T47" s="65">
        <f>VLOOKUP($A47,'Inputs Households'!$A$1:$B$67,2,)*'Ratio mapping'!T48</f>
        <v>11400</v>
      </c>
      <c r="U47" s="65">
        <f>VLOOKUP($A47,'Inputs Households'!$A$1:$B$67,2,)*'Ratio mapping'!U48</f>
        <v>0</v>
      </c>
      <c r="V47" s="65">
        <f>VLOOKUP($A47,'Inputs Households'!$A$1:$B$67,2,)*'Ratio mapping'!V48</f>
        <v>0</v>
      </c>
      <c r="W47" s="65">
        <f>VLOOKUP($A47,'Inputs Households'!$A$1:$B$67,2,)*'Ratio mapping'!W48</f>
        <v>0</v>
      </c>
      <c r="X47" s="65">
        <f>VLOOKUP($A47,'Inputs Households'!$A$1:$B$67,2,)*'Ratio mapping'!X48</f>
        <v>0</v>
      </c>
      <c r="Y47" s="65">
        <f>VLOOKUP($A47,'Inputs Households'!$A$1:$B$67,2,)*'Ratio mapping'!Y48</f>
        <v>0</v>
      </c>
      <c r="Z47" s="65">
        <f>VLOOKUP($A47,'Inputs Households'!$A$1:$B$67,2,)*'Ratio mapping'!Z48</f>
        <v>0</v>
      </c>
      <c r="AA47" s="65">
        <f>VLOOKUP($A47,'Inputs Households'!$A$1:$B$67,2,)*'Ratio mapping'!AA48</f>
        <v>0</v>
      </c>
      <c r="AB47" s="65">
        <f>VLOOKUP($A47,'Inputs Households'!$A$1:$B$67,2,)*'Ratio mapping'!AB48</f>
        <v>0</v>
      </c>
      <c r="AC47" s="65">
        <f>VLOOKUP($A47,'Inputs Households'!$A$1:$B$67,2,)*'Ratio mapping'!AC48</f>
        <v>0</v>
      </c>
      <c r="AD47" s="65">
        <f>VLOOKUP($A47,'Inputs Households'!$A$1:$B$67,2,)*'Ratio mapping'!AD48</f>
        <v>0</v>
      </c>
      <c r="AE47" s="65">
        <f>VLOOKUP($A47,'Inputs Households'!$A$1:$B$67,2,)*'Ratio mapping'!AE48</f>
        <v>0</v>
      </c>
    </row>
    <row r="48" spans="1:31" x14ac:dyDescent="0.25">
      <c r="A48" s="37" t="s">
        <v>2063</v>
      </c>
      <c r="B48" s="65">
        <f>VLOOKUP($A48,'Inputs Households'!$A$1:$B$67,2,)*'Ratio mapping'!B49</f>
        <v>0</v>
      </c>
      <c r="C48" s="65">
        <f>VLOOKUP($A48,'Inputs Households'!$A$1:$B$67,2,)*'Ratio mapping'!C49</f>
        <v>0</v>
      </c>
      <c r="D48" s="65">
        <f>VLOOKUP($A48,'Inputs Households'!$A$1:$B$67,2,)*'Ratio mapping'!D49</f>
        <v>0</v>
      </c>
      <c r="E48" s="65">
        <f>VLOOKUP($A48,'Inputs Households'!$A$1:$B$67,2,)*'Ratio mapping'!E49</f>
        <v>0</v>
      </c>
      <c r="F48" s="65">
        <f>VLOOKUP($A48,'Inputs Households'!$A$1:$B$67,2,)*'Ratio mapping'!F49</f>
        <v>0</v>
      </c>
      <c r="G48" s="65">
        <f>VLOOKUP($A48,'Inputs Households'!$A$1:$B$67,2,)*'Ratio mapping'!G49</f>
        <v>0</v>
      </c>
      <c r="H48" s="65">
        <f>VLOOKUP($A48,'Inputs Households'!$A$1:$B$67,2,)*'Ratio mapping'!H49</f>
        <v>0</v>
      </c>
      <c r="I48" s="65">
        <f>VLOOKUP($A48,'Inputs Households'!$A$1:$B$67,2,)*'Ratio mapping'!I49</f>
        <v>0</v>
      </c>
      <c r="J48" s="65">
        <f>VLOOKUP($A48,'Inputs Households'!$A$1:$B$67,2,)*'Ratio mapping'!J49</f>
        <v>0</v>
      </c>
      <c r="K48" s="65">
        <f>VLOOKUP($A48,'Inputs Households'!$A$1:$B$67,2,)*'Ratio mapping'!K49</f>
        <v>0</v>
      </c>
      <c r="L48" s="65">
        <f>VLOOKUP($A48,'Inputs Households'!$A$1:$B$67,2,)*'Ratio mapping'!L49</f>
        <v>0</v>
      </c>
      <c r="M48" s="65">
        <f>VLOOKUP($A48,'Inputs Households'!$A$1:$B$67,2,)*'Ratio mapping'!M49</f>
        <v>0</v>
      </c>
      <c r="N48" s="65">
        <f>VLOOKUP($A48,'Inputs Households'!$A$1:$B$67,2,)*'Ratio mapping'!N49</f>
        <v>0</v>
      </c>
      <c r="O48" s="65">
        <f>VLOOKUP($A48,'Inputs Households'!$A$1:$B$67,2,)*'Ratio mapping'!O49</f>
        <v>0</v>
      </c>
      <c r="P48" s="65">
        <f>VLOOKUP($A48,'Inputs Households'!$A$1:$B$67,2,)*'Ratio mapping'!P49</f>
        <v>0</v>
      </c>
      <c r="Q48" s="65">
        <f>VLOOKUP($A48,'Inputs Households'!$A$1:$B$67,2,)*'Ratio mapping'!Q49</f>
        <v>0</v>
      </c>
      <c r="R48" s="65">
        <f>VLOOKUP($A48,'Inputs Households'!$A$1:$B$67,2,)*'Ratio mapping'!R49</f>
        <v>0</v>
      </c>
      <c r="S48" s="65">
        <f>VLOOKUP($A48,'Inputs Households'!$A$1:$B$67,2,)*'Ratio mapping'!S49</f>
        <v>0</v>
      </c>
      <c r="T48" s="65">
        <f>VLOOKUP($A48,'Inputs Households'!$A$1:$B$67,2,)*'Ratio mapping'!T49</f>
        <v>9260.2830974188164</v>
      </c>
      <c r="U48" s="65">
        <f>VLOOKUP($A48,'Inputs Households'!$A$1:$B$67,2,)*'Ratio mapping'!U49</f>
        <v>0</v>
      </c>
      <c r="V48" s="65">
        <f>VLOOKUP($A48,'Inputs Households'!$A$1:$B$67,2,)*'Ratio mapping'!V49</f>
        <v>0</v>
      </c>
      <c r="W48" s="65">
        <f>VLOOKUP($A48,'Inputs Households'!$A$1:$B$67,2,)*'Ratio mapping'!W49</f>
        <v>0</v>
      </c>
      <c r="X48" s="65">
        <f>VLOOKUP($A48,'Inputs Households'!$A$1:$B$67,2,)*'Ratio mapping'!X49</f>
        <v>0</v>
      </c>
      <c r="Y48" s="65">
        <f>VLOOKUP($A48,'Inputs Households'!$A$1:$B$67,2,)*'Ratio mapping'!Y49</f>
        <v>339.7169025811823</v>
      </c>
      <c r="Z48" s="65">
        <f>VLOOKUP($A48,'Inputs Households'!$A$1:$B$67,2,)*'Ratio mapping'!Z49</f>
        <v>0</v>
      </c>
      <c r="AA48" s="65">
        <f>VLOOKUP($A48,'Inputs Households'!$A$1:$B$67,2,)*'Ratio mapping'!AA49</f>
        <v>0</v>
      </c>
      <c r="AB48" s="65">
        <f>VLOOKUP($A48,'Inputs Households'!$A$1:$B$67,2,)*'Ratio mapping'!AB49</f>
        <v>0</v>
      </c>
      <c r="AC48" s="65">
        <f>VLOOKUP($A48,'Inputs Households'!$A$1:$B$67,2,)*'Ratio mapping'!AC49</f>
        <v>0</v>
      </c>
      <c r="AD48" s="65">
        <f>VLOOKUP($A48,'Inputs Households'!$A$1:$B$67,2,)*'Ratio mapping'!AD49</f>
        <v>0</v>
      </c>
      <c r="AE48" s="65">
        <f>VLOOKUP($A48,'Inputs Households'!$A$1:$B$67,2,)*'Ratio mapping'!AE49</f>
        <v>0</v>
      </c>
    </row>
    <row r="49" spans="1:31" x14ac:dyDescent="0.25">
      <c r="A49" s="37" t="s">
        <v>2094</v>
      </c>
      <c r="B49" s="65">
        <f>VLOOKUP($A49,'Inputs Households'!$A$1:$B$67,2,)*'Ratio mapping'!B50</f>
        <v>0</v>
      </c>
      <c r="C49" s="65">
        <f>VLOOKUP($A49,'Inputs Households'!$A$1:$B$67,2,)*'Ratio mapping'!C50</f>
        <v>0</v>
      </c>
      <c r="D49" s="65">
        <f>VLOOKUP($A49,'Inputs Households'!$A$1:$B$67,2,)*'Ratio mapping'!D50</f>
        <v>0</v>
      </c>
      <c r="E49" s="65">
        <f>VLOOKUP($A49,'Inputs Households'!$A$1:$B$67,2,)*'Ratio mapping'!E50</f>
        <v>0</v>
      </c>
      <c r="F49" s="65">
        <f>VLOOKUP($A49,'Inputs Households'!$A$1:$B$67,2,)*'Ratio mapping'!F50</f>
        <v>0</v>
      </c>
      <c r="G49" s="65">
        <f>VLOOKUP($A49,'Inputs Households'!$A$1:$B$67,2,)*'Ratio mapping'!G50</f>
        <v>0</v>
      </c>
      <c r="H49" s="65">
        <f>VLOOKUP($A49,'Inputs Households'!$A$1:$B$67,2,)*'Ratio mapping'!H50</f>
        <v>0</v>
      </c>
      <c r="I49" s="65">
        <f>VLOOKUP($A49,'Inputs Households'!$A$1:$B$67,2,)*'Ratio mapping'!I50</f>
        <v>0</v>
      </c>
      <c r="J49" s="65">
        <f>VLOOKUP($A49,'Inputs Households'!$A$1:$B$67,2,)*'Ratio mapping'!J50</f>
        <v>0</v>
      </c>
      <c r="K49" s="65">
        <f>VLOOKUP($A49,'Inputs Households'!$A$1:$B$67,2,)*'Ratio mapping'!K50</f>
        <v>0</v>
      </c>
      <c r="L49" s="65">
        <f>VLOOKUP($A49,'Inputs Households'!$A$1:$B$67,2,)*'Ratio mapping'!L50</f>
        <v>0</v>
      </c>
      <c r="M49" s="65">
        <f>VLOOKUP($A49,'Inputs Households'!$A$1:$B$67,2,)*'Ratio mapping'!M50</f>
        <v>0</v>
      </c>
      <c r="N49" s="65">
        <f>VLOOKUP($A49,'Inputs Households'!$A$1:$B$67,2,)*'Ratio mapping'!N50</f>
        <v>0</v>
      </c>
      <c r="O49" s="65">
        <f>VLOOKUP($A49,'Inputs Households'!$A$1:$B$67,2,)*'Ratio mapping'!O50</f>
        <v>0</v>
      </c>
      <c r="P49" s="65">
        <f>VLOOKUP($A49,'Inputs Households'!$A$1:$B$67,2,)*'Ratio mapping'!P50</f>
        <v>0</v>
      </c>
      <c r="Q49" s="65">
        <f>VLOOKUP($A49,'Inputs Households'!$A$1:$B$67,2,)*'Ratio mapping'!Q50</f>
        <v>0</v>
      </c>
      <c r="R49" s="65">
        <f>VLOOKUP($A49,'Inputs Households'!$A$1:$B$67,2,)*'Ratio mapping'!R50</f>
        <v>0</v>
      </c>
      <c r="S49" s="65">
        <f>VLOOKUP($A49,'Inputs Households'!$A$1:$B$67,2,)*'Ratio mapping'!S50</f>
        <v>0</v>
      </c>
      <c r="T49" s="65">
        <f>VLOOKUP($A49,'Inputs Households'!$A$1:$B$67,2,)*'Ratio mapping'!T50</f>
        <v>4400</v>
      </c>
      <c r="U49" s="65">
        <f>VLOOKUP($A49,'Inputs Households'!$A$1:$B$67,2,)*'Ratio mapping'!U50</f>
        <v>0</v>
      </c>
      <c r="V49" s="65">
        <f>VLOOKUP($A49,'Inputs Households'!$A$1:$B$67,2,)*'Ratio mapping'!V50</f>
        <v>0</v>
      </c>
      <c r="W49" s="65">
        <f>VLOOKUP($A49,'Inputs Households'!$A$1:$B$67,2,)*'Ratio mapping'!W50</f>
        <v>0</v>
      </c>
      <c r="X49" s="65">
        <f>VLOOKUP($A49,'Inputs Households'!$A$1:$B$67,2,)*'Ratio mapping'!X50</f>
        <v>0</v>
      </c>
      <c r="Y49" s="65">
        <f>VLOOKUP($A49,'Inputs Households'!$A$1:$B$67,2,)*'Ratio mapping'!Y50</f>
        <v>0</v>
      </c>
      <c r="Z49" s="65">
        <f>VLOOKUP($A49,'Inputs Households'!$A$1:$B$67,2,)*'Ratio mapping'!Z50</f>
        <v>0</v>
      </c>
      <c r="AA49" s="65">
        <f>VLOOKUP($A49,'Inputs Households'!$A$1:$B$67,2,)*'Ratio mapping'!AA50</f>
        <v>0</v>
      </c>
      <c r="AB49" s="65">
        <f>VLOOKUP($A49,'Inputs Households'!$A$1:$B$67,2,)*'Ratio mapping'!AB50</f>
        <v>0</v>
      </c>
      <c r="AC49" s="65">
        <f>VLOOKUP($A49,'Inputs Households'!$A$1:$B$67,2,)*'Ratio mapping'!AC50</f>
        <v>0</v>
      </c>
      <c r="AD49" s="65">
        <f>VLOOKUP($A49,'Inputs Households'!$A$1:$B$67,2,)*'Ratio mapping'!AD50</f>
        <v>0</v>
      </c>
      <c r="AE49" s="65">
        <f>VLOOKUP($A49,'Inputs Households'!$A$1:$B$67,2,)*'Ratio mapping'!AE50</f>
        <v>0</v>
      </c>
    </row>
    <row r="50" spans="1:31" x14ac:dyDescent="0.25">
      <c r="A50" s="37" t="s">
        <v>2116</v>
      </c>
      <c r="B50" s="65">
        <f>VLOOKUP($A50,'Inputs Households'!$A$1:$B$67,2,)*'Ratio mapping'!B51</f>
        <v>0</v>
      </c>
      <c r="C50" s="65">
        <f>VLOOKUP($A50,'Inputs Households'!$A$1:$B$67,2,)*'Ratio mapping'!C51</f>
        <v>0</v>
      </c>
      <c r="D50" s="65">
        <f>VLOOKUP($A50,'Inputs Households'!$A$1:$B$67,2,)*'Ratio mapping'!D51</f>
        <v>0</v>
      </c>
      <c r="E50" s="65">
        <f>VLOOKUP($A50,'Inputs Households'!$A$1:$B$67,2,)*'Ratio mapping'!E51</f>
        <v>0</v>
      </c>
      <c r="F50" s="65">
        <f>VLOOKUP($A50,'Inputs Households'!$A$1:$B$67,2,)*'Ratio mapping'!F51</f>
        <v>0</v>
      </c>
      <c r="G50" s="65">
        <f>VLOOKUP($A50,'Inputs Households'!$A$1:$B$67,2,)*'Ratio mapping'!G51</f>
        <v>0</v>
      </c>
      <c r="H50" s="65">
        <f>VLOOKUP($A50,'Inputs Households'!$A$1:$B$67,2,)*'Ratio mapping'!H51</f>
        <v>0</v>
      </c>
      <c r="I50" s="65">
        <f>VLOOKUP($A50,'Inputs Households'!$A$1:$B$67,2,)*'Ratio mapping'!I51</f>
        <v>0</v>
      </c>
      <c r="J50" s="65">
        <f>VLOOKUP($A50,'Inputs Households'!$A$1:$B$67,2,)*'Ratio mapping'!J51</f>
        <v>0</v>
      </c>
      <c r="K50" s="65">
        <f>VLOOKUP($A50,'Inputs Households'!$A$1:$B$67,2,)*'Ratio mapping'!K51</f>
        <v>0</v>
      </c>
      <c r="L50" s="65">
        <f>VLOOKUP($A50,'Inputs Households'!$A$1:$B$67,2,)*'Ratio mapping'!L51</f>
        <v>0</v>
      </c>
      <c r="M50" s="65">
        <f>VLOOKUP($A50,'Inputs Households'!$A$1:$B$67,2,)*'Ratio mapping'!M51</f>
        <v>0</v>
      </c>
      <c r="N50" s="65">
        <f>VLOOKUP($A50,'Inputs Households'!$A$1:$B$67,2,)*'Ratio mapping'!N51</f>
        <v>0</v>
      </c>
      <c r="O50" s="65">
        <f>VLOOKUP($A50,'Inputs Households'!$A$1:$B$67,2,)*'Ratio mapping'!O51</f>
        <v>0</v>
      </c>
      <c r="P50" s="65">
        <f>VLOOKUP($A50,'Inputs Households'!$A$1:$B$67,2,)*'Ratio mapping'!P51</f>
        <v>0</v>
      </c>
      <c r="Q50" s="65">
        <f>VLOOKUP($A50,'Inputs Households'!$A$1:$B$67,2,)*'Ratio mapping'!Q51</f>
        <v>0</v>
      </c>
      <c r="R50" s="65">
        <f>VLOOKUP($A50,'Inputs Households'!$A$1:$B$67,2,)*'Ratio mapping'!R51</f>
        <v>0</v>
      </c>
      <c r="S50" s="65">
        <f>VLOOKUP($A50,'Inputs Households'!$A$1:$B$67,2,)*'Ratio mapping'!S51</f>
        <v>0</v>
      </c>
      <c r="T50" s="65">
        <f>VLOOKUP($A50,'Inputs Households'!$A$1:$B$67,2,)*'Ratio mapping'!T51</f>
        <v>0</v>
      </c>
      <c r="U50" s="65">
        <f>VLOOKUP($A50,'Inputs Households'!$A$1:$B$67,2,)*'Ratio mapping'!U51</f>
        <v>0</v>
      </c>
      <c r="V50" s="65">
        <f>VLOOKUP($A50,'Inputs Households'!$A$1:$B$67,2,)*'Ratio mapping'!V51</f>
        <v>0</v>
      </c>
      <c r="W50" s="65">
        <f>VLOOKUP($A50,'Inputs Households'!$A$1:$B$67,2,)*'Ratio mapping'!W51</f>
        <v>12473.431028990124</v>
      </c>
      <c r="X50" s="65">
        <f>VLOOKUP($A50,'Inputs Households'!$A$1:$B$67,2,)*'Ratio mapping'!X51</f>
        <v>0</v>
      </c>
      <c r="Y50" s="65">
        <f>VLOOKUP($A50,'Inputs Households'!$A$1:$B$67,2,)*'Ratio mapping'!Y51</f>
        <v>0</v>
      </c>
      <c r="Z50" s="65">
        <f>VLOOKUP($A50,'Inputs Households'!$A$1:$B$67,2,)*'Ratio mapping'!Z51</f>
        <v>0</v>
      </c>
      <c r="AA50" s="65">
        <f>VLOOKUP($A50,'Inputs Households'!$A$1:$B$67,2,)*'Ratio mapping'!AA51</f>
        <v>0</v>
      </c>
      <c r="AB50" s="65">
        <f>VLOOKUP($A50,'Inputs Households'!$A$1:$B$67,2,)*'Ratio mapping'!AB51</f>
        <v>0</v>
      </c>
      <c r="AC50" s="65">
        <f>VLOOKUP($A50,'Inputs Households'!$A$1:$B$67,2,)*'Ratio mapping'!AC51</f>
        <v>0</v>
      </c>
      <c r="AD50" s="65">
        <f>VLOOKUP($A50,'Inputs Households'!$A$1:$B$67,2,)*'Ratio mapping'!AD51</f>
        <v>0</v>
      </c>
      <c r="AE50" s="65">
        <f>VLOOKUP($A50,'Inputs Households'!$A$1:$B$67,2,)*'Ratio mapping'!AE51</f>
        <v>226.56897100987578</v>
      </c>
    </row>
    <row r="51" spans="1:31" x14ac:dyDescent="0.25">
      <c r="A51" s="37" t="s">
        <v>2078</v>
      </c>
      <c r="B51" s="65">
        <f>VLOOKUP($A51,'Inputs Households'!$A$1:$B$67,2,)*'Ratio mapping'!B52</f>
        <v>0</v>
      </c>
      <c r="C51" s="65">
        <f>VLOOKUP($A51,'Inputs Households'!$A$1:$B$67,2,)*'Ratio mapping'!C52</f>
        <v>0</v>
      </c>
      <c r="D51" s="65">
        <f>VLOOKUP($A51,'Inputs Households'!$A$1:$B$67,2,)*'Ratio mapping'!D52</f>
        <v>0</v>
      </c>
      <c r="E51" s="65">
        <f>VLOOKUP($A51,'Inputs Households'!$A$1:$B$67,2,)*'Ratio mapping'!E52</f>
        <v>0</v>
      </c>
      <c r="F51" s="65">
        <f>VLOOKUP($A51,'Inputs Households'!$A$1:$B$67,2,)*'Ratio mapping'!F52</f>
        <v>0</v>
      </c>
      <c r="G51" s="65">
        <f>VLOOKUP($A51,'Inputs Households'!$A$1:$B$67,2,)*'Ratio mapping'!G52</f>
        <v>0</v>
      </c>
      <c r="H51" s="65">
        <f>VLOOKUP($A51,'Inputs Households'!$A$1:$B$67,2,)*'Ratio mapping'!H52</f>
        <v>0</v>
      </c>
      <c r="I51" s="65">
        <f>VLOOKUP($A51,'Inputs Households'!$A$1:$B$67,2,)*'Ratio mapping'!I52</f>
        <v>0</v>
      </c>
      <c r="J51" s="65">
        <f>VLOOKUP($A51,'Inputs Households'!$A$1:$B$67,2,)*'Ratio mapping'!J52</f>
        <v>0</v>
      </c>
      <c r="K51" s="65">
        <f>VLOOKUP($A51,'Inputs Households'!$A$1:$B$67,2,)*'Ratio mapping'!K52</f>
        <v>0</v>
      </c>
      <c r="L51" s="65">
        <f>VLOOKUP($A51,'Inputs Households'!$A$1:$B$67,2,)*'Ratio mapping'!L52</f>
        <v>0</v>
      </c>
      <c r="M51" s="65">
        <f>VLOOKUP($A51,'Inputs Households'!$A$1:$B$67,2,)*'Ratio mapping'!M52</f>
        <v>0</v>
      </c>
      <c r="N51" s="65">
        <f>VLOOKUP($A51,'Inputs Households'!$A$1:$B$67,2,)*'Ratio mapping'!N52</f>
        <v>0</v>
      </c>
      <c r="O51" s="65">
        <f>VLOOKUP($A51,'Inputs Households'!$A$1:$B$67,2,)*'Ratio mapping'!O52</f>
        <v>0</v>
      </c>
      <c r="P51" s="65">
        <f>VLOOKUP($A51,'Inputs Households'!$A$1:$B$67,2,)*'Ratio mapping'!P52</f>
        <v>0</v>
      </c>
      <c r="Q51" s="65">
        <f>VLOOKUP($A51,'Inputs Households'!$A$1:$B$67,2,)*'Ratio mapping'!Q52</f>
        <v>0</v>
      </c>
      <c r="R51" s="65">
        <f>VLOOKUP($A51,'Inputs Households'!$A$1:$B$67,2,)*'Ratio mapping'!R52</f>
        <v>0</v>
      </c>
      <c r="S51" s="65">
        <f>VLOOKUP($A51,'Inputs Households'!$A$1:$B$67,2,)*'Ratio mapping'!S52</f>
        <v>0</v>
      </c>
      <c r="T51" s="65">
        <f>VLOOKUP($A51,'Inputs Households'!$A$1:$B$67,2,)*'Ratio mapping'!T52</f>
        <v>3800</v>
      </c>
      <c r="U51" s="65">
        <f>VLOOKUP($A51,'Inputs Households'!$A$1:$B$67,2,)*'Ratio mapping'!U52</f>
        <v>0</v>
      </c>
      <c r="V51" s="65">
        <f>VLOOKUP($A51,'Inputs Households'!$A$1:$B$67,2,)*'Ratio mapping'!V52</f>
        <v>0</v>
      </c>
      <c r="W51" s="65">
        <f>VLOOKUP($A51,'Inputs Households'!$A$1:$B$67,2,)*'Ratio mapping'!W52</f>
        <v>0</v>
      </c>
      <c r="X51" s="65">
        <f>VLOOKUP($A51,'Inputs Households'!$A$1:$B$67,2,)*'Ratio mapping'!X52</f>
        <v>0</v>
      </c>
      <c r="Y51" s="65">
        <f>VLOOKUP($A51,'Inputs Households'!$A$1:$B$67,2,)*'Ratio mapping'!Y52</f>
        <v>0</v>
      </c>
      <c r="Z51" s="65">
        <f>VLOOKUP($A51,'Inputs Households'!$A$1:$B$67,2,)*'Ratio mapping'!Z52</f>
        <v>0</v>
      </c>
      <c r="AA51" s="65">
        <f>VLOOKUP($A51,'Inputs Households'!$A$1:$B$67,2,)*'Ratio mapping'!AA52</f>
        <v>0</v>
      </c>
      <c r="AB51" s="65">
        <f>VLOOKUP($A51,'Inputs Households'!$A$1:$B$67,2,)*'Ratio mapping'!AB52</f>
        <v>0</v>
      </c>
      <c r="AC51" s="65">
        <f>VLOOKUP($A51,'Inputs Households'!$A$1:$B$67,2,)*'Ratio mapping'!AC52</f>
        <v>0</v>
      </c>
      <c r="AD51" s="65">
        <f>VLOOKUP($A51,'Inputs Households'!$A$1:$B$67,2,)*'Ratio mapping'!AD52</f>
        <v>0</v>
      </c>
      <c r="AE51" s="65">
        <f>VLOOKUP($A51,'Inputs Households'!$A$1:$B$67,2,)*'Ratio mapping'!AE52</f>
        <v>0</v>
      </c>
    </row>
    <row r="52" spans="1:31" x14ac:dyDescent="0.25">
      <c r="A52" s="37" t="s">
        <v>2085</v>
      </c>
      <c r="B52" s="65">
        <f>VLOOKUP($A52,'Inputs Households'!$A$1:$B$67,2,)*'Ratio mapping'!B53</f>
        <v>0</v>
      </c>
      <c r="C52" s="65">
        <f>VLOOKUP($A52,'Inputs Households'!$A$1:$B$67,2,)*'Ratio mapping'!C53</f>
        <v>0</v>
      </c>
      <c r="D52" s="65">
        <f>VLOOKUP($A52,'Inputs Households'!$A$1:$B$67,2,)*'Ratio mapping'!D53</f>
        <v>0</v>
      </c>
      <c r="E52" s="65">
        <f>VLOOKUP($A52,'Inputs Households'!$A$1:$B$67,2,)*'Ratio mapping'!E53</f>
        <v>0</v>
      </c>
      <c r="F52" s="65">
        <f>VLOOKUP($A52,'Inputs Households'!$A$1:$B$67,2,)*'Ratio mapping'!F53</f>
        <v>0</v>
      </c>
      <c r="G52" s="65">
        <f>VLOOKUP($A52,'Inputs Households'!$A$1:$B$67,2,)*'Ratio mapping'!G53</f>
        <v>0</v>
      </c>
      <c r="H52" s="65">
        <f>VLOOKUP($A52,'Inputs Households'!$A$1:$B$67,2,)*'Ratio mapping'!H53</f>
        <v>0</v>
      </c>
      <c r="I52" s="65">
        <f>VLOOKUP($A52,'Inputs Households'!$A$1:$B$67,2,)*'Ratio mapping'!I53</f>
        <v>0</v>
      </c>
      <c r="J52" s="65">
        <f>VLOOKUP($A52,'Inputs Households'!$A$1:$B$67,2,)*'Ratio mapping'!J53</f>
        <v>0</v>
      </c>
      <c r="K52" s="65">
        <f>VLOOKUP($A52,'Inputs Households'!$A$1:$B$67,2,)*'Ratio mapping'!K53</f>
        <v>0</v>
      </c>
      <c r="L52" s="65">
        <f>VLOOKUP($A52,'Inputs Households'!$A$1:$B$67,2,)*'Ratio mapping'!L53</f>
        <v>0</v>
      </c>
      <c r="M52" s="65">
        <f>VLOOKUP($A52,'Inputs Households'!$A$1:$B$67,2,)*'Ratio mapping'!M53</f>
        <v>0</v>
      </c>
      <c r="N52" s="65">
        <f>VLOOKUP($A52,'Inputs Households'!$A$1:$B$67,2,)*'Ratio mapping'!N53</f>
        <v>0</v>
      </c>
      <c r="O52" s="65">
        <f>VLOOKUP($A52,'Inputs Households'!$A$1:$B$67,2,)*'Ratio mapping'!O53</f>
        <v>0</v>
      </c>
      <c r="P52" s="65">
        <f>VLOOKUP($A52,'Inputs Households'!$A$1:$B$67,2,)*'Ratio mapping'!P53</f>
        <v>0</v>
      </c>
      <c r="Q52" s="65">
        <f>VLOOKUP($A52,'Inputs Households'!$A$1:$B$67,2,)*'Ratio mapping'!Q53</f>
        <v>0</v>
      </c>
      <c r="R52" s="65">
        <f>VLOOKUP($A52,'Inputs Households'!$A$1:$B$67,2,)*'Ratio mapping'!R53</f>
        <v>0</v>
      </c>
      <c r="S52" s="65">
        <f>VLOOKUP($A52,'Inputs Households'!$A$1:$B$67,2,)*'Ratio mapping'!S53</f>
        <v>0</v>
      </c>
      <c r="T52" s="65">
        <f>VLOOKUP($A52,'Inputs Households'!$A$1:$B$67,2,)*'Ratio mapping'!T53</f>
        <v>2603.5469107551489</v>
      </c>
      <c r="U52" s="65">
        <f>VLOOKUP($A52,'Inputs Households'!$A$1:$B$67,2,)*'Ratio mapping'!U53</f>
        <v>4796.453089244852</v>
      </c>
      <c r="V52" s="65">
        <f>VLOOKUP($A52,'Inputs Households'!$A$1:$B$67,2,)*'Ratio mapping'!V53</f>
        <v>0</v>
      </c>
      <c r="W52" s="65">
        <f>VLOOKUP($A52,'Inputs Households'!$A$1:$B$67,2,)*'Ratio mapping'!W53</f>
        <v>0</v>
      </c>
      <c r="X52" s="65">
        <f>VLOOKUP($A52,'Inputs Households'!$A$1:$B$67,2,)*'Ratio mapping'!X53</f>
        <v>0</v>
      </c>
      <c r="Y52" s="65">
        <f>VLOOKUP($A52,'Inputs Households'!$A$1:$B$67,2,)*'Ratio mapping'!Y53</f>
        <v>0</v>
      </c>
      <c r="Z52" s="65">
        <f>VLOOKUP($A52,'Inputs Households'!$A$1:$B$67,2,)*'Ratio mapping'!Z53</f>
        <v>0</v>
      </c>
      <c r="AA52" s="65">
        <f>VLOOKUP($A52,'Inputs Households'!$A$1:$B$67,2,)*'Ratio mapping'!AA53</f>
        <v>0</v>
      </c>
      <c r="AB52" s="65">
        <f>VLOOKUP($A52,'Inputs Households'!$A$1:$B$67,2,)*'Ratio mapping'!AB53</f>
        <v>0</v>
      </c>
      <c r="AC52" s="65">
        <f>VLOOKUP($A52,'Inputs Households'!$A$1:$B$67,2,)*'Ratio mapping'!AC53</f>
        <v>0</v>
      </c>
      <c r="AD52" s="65">
        <f>VLOOKUP($A52,'Inputs Households'!$A$1:$B$67,2,)*'Ratio mapping'!AD53</f>
        <v>0</v>
      </c>
      <c r="AE52" s="65">
        <f>VLOOKUP($A52,'Inputs Households'!$A$1:$B$67,2,)*'Ratio mapping'!AE53</f>
        <v>0</v>
      </c>
    </row>
    <row r="53" spans="1:31" x14ac:dyDescent="0.25">
      <c r="A53" s="37" t="s">
        <v>2095</v>
      </c>
      <c r="B53" s="65">
        <f>VLOOKUP($A53,'Inputs Households'!$A$1:$B$67,2,)*'Ratio mapping'!B54</f>
        <v>0</v>
      </c>
      <c r="C53" s="65">
        <f>VLOOKUP($A53,'Inputs Households'!$A$1:$B$67,2,)*'Ratio mapping'!C54</f>
        <v>0</v>
      </c>
      <c r="D53" s="65">
        <f>VLOOKUP($A53,'Inputs Households'!$A$1:$B$67,2,)*'Ratio mapping'!D54</f>
        <v>0</v>
      </c>
      <c r="E53" s="65">
        <f>VLOOKUP($A53,'Inputs Households'!$A$1:$B$67,2,)*'Ratio mapping'!E54</f>
        <v>0</v>
      </c>
      <c r="F53" s="65">
        <f>VLOOKUP($A53,'Inputs Households'!$A$1:$B$67,2,)*'Ratio mapping'!F54</f>
        <v>0</v>
      </c>
      <c r="G53" s="65">
        <f>VLOOKUP($A53,'Inputs Households'!$A$1:$B$67,2,)*'Ratio mapping'!G54</f>
        <v>0</v>
      </c>
      <c r="H53" s="65">
        <f>VLOOKUP($A53,'Inputs Households'!$A$1:$B$67,2,)*'Ratio mapping'!H54</f>
        <v>0</v>
      </c>
      <c r="I53" s="65">
        <f>VLOOKUP($A53,'Inputs Households'!$A$1:$B$67,2,)*'Ratio mapping'!I54</f>
        <v>0</v>
      </c>
      <c r="J53" s="65">
        <f>VLOOKUP($A53,'Inputs Households'!$A$1:$B$67,2,)*'Ratio mapping'!J54</f>
        <v>0</v>
      </c>
      <c r="K53" s="65">
        <f>VLOOKUP($A53,'Inputs Households'!$A$1:$B$67,2,)*'Ratio mapping'!K54</f>
        <v>0</v>
      </c>
      <c r="L53" s="65">
        <f>VLOOKUP($A53,'Inputs Households'!$A$1:$B$67,2,)*'Ratio mapping'!L54</f>
        <v>0</v>
      </c>
      <c r="M53" s="65">
        <f>VLOOKUP($A53,'Inputs Households'!$A$1:$B$67,2,)*'Ratio mapping'!M54</f>
        <v>0</v>
      </c>
      <c r="N53" s="65">
        <f>VLOOKUP($A53,'Inputs Households'!$A$1:$B$67,2,)*'Ratio mapping'!N54</f>
        <v>0</v>
      </c>
      <c r="O53" s="65">
        <f>VLOOKUP($A53,'Inputs Households'!$A$1:$B$67,2,)*'Ratio mapping'!O54</f>
        <v>20700</v>
      </c>
      <c r="P53" s="65">
        <f>VLOOKUP($A53,'Inputs Households'!$A$1:$B$67,2,)*'Ratio mapping'!P54</f>
        <v>0</v>
      </c>
      <c r="Q53" s="65">
        <f>VLOOKUP($A53,'Inputs Households'!$A$1:$B$67,2,)*'Ratio mapping'!Q54</f>
        <v>0</v>
      </c>
      <c r="R53" s="65">
        <f>VLOOKUP($A53,'Inputs Households'!$A$1:$B$67,2,)*'Ratio mapping'!R54</f>
        <v>0</v>
      </c>
      <c r="S53" s="65">
        <f>VLOOKUP($A53,'Inputs Households'!$A$1:$B$67,2,)*'Ratio mapping'!S54</f>
        <v>0</v>
      </c>
      <c r="T53" s="65">
        <f>VLOOKUP($A53,'Inputs Households'!$A$1:$B$67,2,)*'Ratio mapping'!T54</f>
        <v>0</v>
      </c>
      <c r="U53" s="65">
        <f>VLOOKUP($A53,'Inputs Households'!$A$1:$B$67,2,)*'Ratio mapping'!U54</f>
        <v>0</v>
      </c>
      <c r="V53" s="65">
        <f>VLOOKUP($A53,'Inputs Households'!$A$1:$B$67,2,)*'Ratio mapping'!V54</f>
        <v>0</v>
      </c>
      <c r="W53" s="65">
        <f>VLOOKUP($A53,'Inputs Households'!$A$1:$B$67,2,)*'Ratio mapping'!W54</f>
        <v>0</v>
      </c>
      <c r="X53" s="65">
        <f>VLOOKUP($A53,'Inputs Households'!$A$1:$B$67,2,)*'Ratio mapping'!X54</f>
        <v>0</v>
      </c>
      <c r="Y53" s="65">
        <f>VLOOKUP($A53,'Inputs Households'!$A$1:$B$67,2,)*'Ratio mapping'!Y54</f>
        <v>0</v>
      </c>
      <c r="Z53" s="65">
        <f>VLOOKUP($A53,'Inputs Households'!$A$1:$B$67,2,)*'Ratio mapping'!Z54</f>
        <v>0</v>
      </c>
      <c r="AA53" s="65">
        <f>VLOOKUP($A53,'Inputs Households'!$A$1:$B$67,2,)*'Ratio mapping'!AA54</f>
        <v>0</v>
      </c>
      <c r="AB53" s="65">
        <f>VLOOKUP($A53,'Inputs Households'!$A$1:$B$67,2,)*'Ratio mapping'!AB54</f>
        <v>0</v>
      </c>
      <c r="AC53" s="65">
        <f>VLOOKUP($A53,'Inputs Households'!$A$1:$B$67,2,)*'Ratio mapping'!AC54</f>
        <v>0</v>
      </c>
      <c r="AD53" s="65">
        <f>VLOOKUP($A53,'Inputs Households'!$A$1:$B$67,2,)*'Ratio mapping'!AD54</f>
        <v>0</v>
      </c>
      <c r="AE53" s="65">
        <f>VLOOKUP($A53,'Inputs Households'!$A$1:$B$67,2,)*'Ratio mapping'!AE54</f>
        <v>0</v>
      </c>
    </row>
    <row r="54" spans="1:31" x14ac:dyDescent="0.25">
      <c r="A54" s="37" t="s">
        <v>2065</v>
      </c>
      <c r="B54" s="65">
        <f>VLOOKUP($A54,'Inputs Households'!$A$1:$B$67,2,)*'Ratio mapping'!B55</f>
        <v>0</v>
      </c>
      <c r="C54" s="65">
        <f>VLOOKUP($A54,'Inputs Households'!$A$1:$B$67,2,)*'Ratio mapping'!C55</f>
        <v>0</v>
      </c>
      <c r="D54" s="65">
        <f>VLOOKUP($A54,'Inputs Households'!$A$1:$B$67,2,)*'Ratio mapping'!D55</f>
        <v>0</v>
      </c>
      <c r="E54" s="65">
        <f>VLOOKUP($A54,'Inputs Households'!$A$1:$B$67,2,)*'Ratio mapping'!E55</f>
        <v>0</v>
      </c>
      <c r="F54" s="65">
        <f>VLOOKUP($A54,'Inputs Households'!$A$1:$B$67,2,)*'Ratio mapping'!F55</f>
        <v>0</v>
      </c>
      <c r="G54" s="65">
        <f>VLOOKUP($A54,'Inputs Households'!$A$1:$B$67,2,)*'Ratio mapping'!G55</f>
        <v>0</v>
      </c>
      <c r="H54" s="65">
        <f>VLOOKUP($A54,'Inputs Households'!$A$1:$B$67,2,)*'Ratio mapping'!H55</f>
        <v>0</v>
      </c>
      <c r="I54" s="65">
        <f>VLOOKUP($A54,'Inputs Households'!$A$1:$B$67,2,)*'Ratio mapping'!I55</f>
        <v>0</v>
      </c>
      <c r="J54" s="65">
        <f>VLOOKUP($A54,'Inputs Households'!$A$1:$B$67,2,)*'Ratio mapping'!J55</f>
        <v>0</v>
      </c>
      <c r="K54" s="65">
        <f>VLOOKUP($A54,'Inputs Households'!$A$1:$B$67,2,)*'Ratio mapping'!K55</f>
        <v>0</v>
      </c>
      <c r="L54" s="65">
        <f>VLOOKUP($A54,'Inputs Households'!$A$1:$B$67,2,)*'Ratio mapping'!L55</f>
        <v>0</v>
      </c>
      <c r="M54" s="65">
        <f>VLOOKUP($A54,'Inputs Households'!$A$1:$B$67,2,)*'Ratio mapping'!M55</f>
        <v>0</v>
      </c>
      <c r="N54" s="65">
        <f>VLOOKUP($A54,'Inputs Households'!$A$1:$B$67,2,)*'Ratio mapping'!N55</f>
        <v>0</v>
      </c>
      <c r="O54" s="65">
        <f>VLOOKUP($A54,'Inputs Households'!$A$1:$B$67,2,)*'Ratio mapping'!O55</f>
        <v>0</v>
      </c>
      <c r="P54" s="65">
        <f>VLOOKUP($A54,'Inputs Households'!$A$1:$B$67,2,)*'Ratio mapping'!P55</f>
        <v>0</v>
      </c>
      <c r="Q54" s="65">
        <f>VLOOKUP($A54,'Inputs Households'!$A$1:$B$67,2,)*'Ratio mapping'!Q55</f>
        <v>0</v>
      </c>
      <c r="R54" s="65">
        <f>VLOOKUP($A54,'Inputs Households'!$A$1:$B$67,2,)*'Ratio mapping'!R55</f>
        <v>0</v>
      </c>
      <c r="S54" s="65">
        <f>VLOOKUP($A54,'Inputs Households'!$A$1:$B$67,2,)*'Ratio mapping'!S55</f>
        <v>0</v>
      </c>
      <c r="T54" s="65">
        <f>VLOOKUP($A54,'Inputs Households'!$A$1:$B$67,2,)*'Ratio mapping'!T55</f>
        <v>0</v>
      </c>
      <c r="U54" s="65">
        <f>VLOOKUP($A54,'Inputs Households'!$A$1:$B$67,2,)*'Ratio mapping'!U55</f>
        <v>0</v>
      </c>
      <c r="V54" s="65">
        <f>VLOOKUP($A54,'Inputs Households'!$A$1:$B$67,2,)*'Ratio mapping'!V55</f>
        <v>2692.6881720430106</v>
      </c>
      <c r="W54" s="65">
        <f>VLOOKUP($A54,'Inputs Households'!$A$1:$B$67,2,)*'Ratio mapping'!W55</f>
        <v>0</v>
      </c>
      <c r="X54" s="65">
        <f>VLOOKUP($A54,'Inputs Households'!$A$1:$B$67,2,)*'Ratio mapping'!X55</f>
        <v>0</v>
      </c>
      <c r="Y54" s="65">
        <f>VLOOKUP($A54,'Inputs Households'!$A$1:$B$67,2,)*'Ratio mapping'!Y55</f>
        <v>12507.31182795699</v>
      </c>
      <c r="Z54" s="65">
        <f>VLOOKUP($A54,'Inputs Households'!$A$1:$B$67,2,)*'Ratio mapping'!Z55</f>
        <v>0</v>
      </c>
      <c r="AA54" s="65">
        <f>VLOOKUP($A54,'Inputs Households'!$A$1:$B$67,2,)*'Ratio mapping'!AA55</f>
        <v>0</v>
      </c>
      <c r="AB54" s="65">
        <f>VLOOKUP($A54,'Inputs Households'!$A$1:$B$67,2,)*'Ratio mapping'!AB55</f>
        <v>0</v>
      </c>
      <c r="AC54" s="65">
        <f>VLOOKUP($A54,'Inputs Households'!$A$1:$B$67,2,)*'Ratio mapping'!AC55</f>
        <v>0</v>
      </c>
      <c r="AD54" s="65">
        <f>VLOOKUP($A54,'Inputs Households'!$A$1:$B$67,2,)*'Ratio mapping'!AD55</f>
        <v>0</v>
      </c>
      <c r="AE54" s="65">
        <f>VLOOKUP($A54,'Inputs Households'!$A$1:$B$67,2,)*'Ratio mapping'!AE55</f>
        <v>0</v>
      </c>
    </row>
    <row r="55" spans="1:31" x14ac:dyDescent="0.25">
      <c r="A55" s="37" t="s">
        <v>2067</v>
      </c>
      <c r="B55" s="65">
        <f>VLOOKUP($A55,'Inputs Households'!$A$1:$B$67,2,)*'Ratio mapping'!B56</f>
        <v>0</v>
      </c>
      <c r="C55" s="65">
        <f>VLOOKUP($A55,'Inputs Households'!$A$1:$B$67,2,)*'Ratio mapping'!C56</f>
        <v>0</v>
      </c>
      <c r="D55" s="65">
        <f>VLOOKUP($A55,'Inputs Households'!$A$1:$B$67,2,)*'Ratio mapping'!D56</f>
        <v>0</v>
      </c>
      <c r="E55" s="65">
        <f>VLOOKUP($A55,'Inputs Households'!$A$1:$B$67,2,)*'Ratio mapping'!E56</f>
        <v>0</v>
      </c>
      <c r="F55" s="65">
        <f>VLOOKUP($A55,'Inputs Households'!$A$1:$B$67,2,)*'Ratio mapping'!F56</f>
        <v>0</v>
      </c>
      <c r="G55" s="65">
        <f>VLOOKUP($A55,'Inputs Households'!$A$1:$B$67,2,)*'Ratio mapping'!G56</f>
        <v>0</v>
      </c>
      <c r="H55" s="65">
        <f>VLOOKUP($A55,'Inputs Households'!$A$1:$B$67,2,)*'Ratio mapping'!H56</f>
        <v>0</v>
      </c>
      <c r="I55" s="65">
        <f>VLOOKUP($A55,'Inputs Households'!$A$1:$B$67,2,)*'Ratio mapping'!I56</f>
        <v>0</v>
      </c>
      <c r="J55" s="65">
        <f>VLOOKUP($A55,'Inputs Households'!$A$1:$B$67,2,)*'Ratio mapping'!J56</f>
        <v>0</v>
      </c>
      <c r="K55" s="65">
        <f>VLOOKUP($A55,'Inputs Households'!$A$1:$B$67,2,)*'Ratio mapping'!K56</f>
        <v>0</v>
      </c>
      <c r="L55" s="65">
        <f>VLOOKUP($A55,'Inputs Households'!$A$1:$B$67,2,)*'Ratio mapping'!L56</f>
        <v>0</v>
      </c>
      <c r="M55" s="65">
        <f>VLOOKUP($A55,'Inputs Households'!$A$1:$B$67,2,)*'Ratio mapping'!M56</f>
        <v>0</v>
      </c>
      <c r="N55" s="65">
        <f>VLOOKUP($A55,'Inputs Households'!$A$1:$B$67,2,)*'Ratio mapping'!N56</f>
        <v>0</v>
      </c>
      <c r="O55" s="65">
        <f>VLOOKUP($A55,'Inputs Households'!$A$1:$B$67,2,)*'Ratio mapping'!O56</f>
        <v>0</v>
      </c>
      <c r="P55" s="65">
        <f>VLOOKUP($A55,'Inputs Households'!$A$1:$B$67,2,)*'Ratio mapping'!P56</f>
        <v>0</v>
      </c>
      <c r="Q55" s="65">
        <f>VLOOKUP($A55,'Inputs Households'!$A$1:$B$67,2,)*'Ratio mapping'!Q56</f>
        <v>0</v>
      </c>
      <c r="R55" s="65">
        <f>VLOOKUP($A55,'Inputs Households'!$A$1:$B$67,2,)*'Ratio mapping'!R56</f>
        <v>0</v>
      </c>
      <c r="S55" s="65">
        <f>VLOOKUP($A55,'Inputs Households'!$A$1:$B$67,2,)*'Ratio mapping'!S56</f>
        <v>0</v>
      </c>
      <c r="T55" s="65">
        <f>VLOOKUP($A55,'Inputs Households'!$A$1:$B$67,2,)*'Ratio mapping'!T56</f>
        <v>53800</v>
      </c>
      <c r="U55" s="65">
        <f>VLOOKUP($A55,'Inputs Households'!$A$1:$B$67,2,)*'Ratio mapping'!U56</f>
        <v>0</v>
      </c>
      <c r="V55" s="65">
        <f>VLOOKUP($A55,'Inputs Households'!$A$1:$B$67,2,)*'Ratio mapping'!V56</f>
        <v>0</v>
      </c>
      <c r="W55" s="65">
        <f>VLOOKUP($A55,'Inputs Households'!$A$1:$B$67,2,)*'Ratio mapping'!W56</f>
        <v>0</v>
      </c>
      <c r="X55" s="65">
        <f>VLOOKUP($A55,'Inputs Households'!$A$1:$B$67,2,)*'Ratio mapping'!X56</f>
        <v>0</v>
      </c>
      <c r="Y55" s="65">
        <f>VLOOKUP($A55,'Inputs Households'!$A$1:$B$67,2,)*'Ratio mapping'!Y56</f>
        <v>0</v>
      </c>
      <c r="Z55" s="65">
        <f>VLOOKUP($A55,'Inputs Households'!$A$1:$B$67,2,)*'Ratio mapping'!Z56</f>
        <v>0</v>
      </c>
      <c r="AA55" s="65">
        <f>VLOOKUP($A55,'Inputs Households'!$A$1:$B$67,2,)*'Ratio mapping'!AA56</f>
        <v>0</v>
      </c>
      <c r="AB55" s="65">
        <f>VLOOKUP($A55,'Inputs Households'!$A$1:$B$67,2,)*'Ratio mapping'!AB56</f>
        <v>0</v>
      </c>
      <c r="AC55" s="65">
        <f>VLOOKUP($A55,'Inputs Households'!$A$1:$B$67,2,)*'Ratio mapping'!AC56</f>
        <v>0</v>
      </c>
      <c r="AD55" s="65">
        <f>VLOOKUP($A55,'Inputs Households'!$A$1:$B$67,2,)*'Ratio mapping'!AD56</f>
        <v>0</v>
      </c>
      <c r="AE55" s="65">
        <f>VLOOKUP($A55,'Inputs Households'!$A$1:$B$67,2,)*'Ratio mapping'!AE56</f>
        <v>0</v>
      </c>
    </row>
    <row r="56" spans="1:31" x14ac:dyDescent="0.25">
      <c r="A56" s="37" t="s">
        <v>2056</v>
      </c>
      <c r="B56" s="65">
        <f>VLOOKUP($A56,'Inputs Households'!$A$1:$B$67,2,)*'Ratio mapping'!B57</f>
        <v>0</v>
      </c>
      <c r="C56" s="65">
        <f>VLOOKUP($A56,'Inputs Households'!$A$1:$B$67,2,)*'Ratio mapping'!C57</f>
        <v>0</v>
      </c>
      <c r="D56" s="65">
        <f>VLOOKUP($A56,'Inputs Households'!$A$1:$B$67,2,)*'Ratio mapping'!D57</f>
        <v>0</v>
      </c>
      <c r="E56" s="65">
        <f>VLOOKUP($A56,'Inputs Households'!$A$1:$B$67,2,)*'Ratio mapping'!E57</f>
        <v>0</v>
      </c>
      <c r="F56" s="65">
        <f>VLOOKUP($A56,'Inputs Households'!$A$1:$B$67,2,)*'Ratio mapping'!F57</f>
        <v>0</v>
      </c>
      <c r="G56" s="65">
        <f>VLOOKUP($A56,'Inputs Households'!$A$1:$B$67,2,)*'Ratio mapping'!G57</f>
        <v>0</v>
      </c>
      <c r="H56" s="65">
        <f>VLOOKUP($A56,'Inputs Households'!$A$1:$B$67,2,)*'Ratio mapping'!H57</f>
        <v>0</v>
      </c>
      <c r="I56" s="65">
        <f>VLOOKUP($A56,'Inputs Households'!$A$1:$B$67,2,)*'Ratio mapping'!I57</f>
        <v>0</v>
      </c>
      <c r="J56" s="65">
        <f>VLOOKUP($A56,'Inputs Households'!$A$1:$B$67,2,)*'Ratio mapping'!J57</f>
        <v>0</v>
      </c>
      <c r="K56" s="65">
        <f>VLOOKUP($A56,'Inputs Households'!$A$1:$B$67,2,)*'Ratio mapping'!K57</f>
        <v>0</v>
      </c>
      <c r="L56" s="65">
        <f>VLOOKUP($A56,'Inputs Households'!$A$1:$B$67,2,)*'Ratio mapping'!L57</f>
        <v>0</v>
      </c>
      <c r="M56" s="65">
        <f>VLOOKUP($A56,'Inputs Households'!$A$1:$B$67,2,)*'Ratio mapping'!M57</f>
        <v>0</v>
      </c>
      <c r="N56" s="65">
        <f>VLOOKUP($A56,'Inputs Households'!$A$1:$B$67,2,)*'Ratio mapping'!N57</f>
        <v>0</v>
      </c>
      <c r="O56" s="65">
        <f>VLOOKUP($A56,'Inputs Households'!$A$1:$B$67,2,)*'Ratio mapping'!O57</f>
        <v>0</v>
      </c>
      <c r="P56" s="65">
        <f>VLOOKUP($A56,'Inputs Households'!$A$1:$B$67,2,)*'Ratio mapping'!P57</f>
        <v>0</v>
      </c>
      <c r="Q56" s="65">
        <f>VLOOKUP($A56,'Inputs Households'!$A$1:$B$67,2,)*'Ratio mapping'!Q57</f>
        <v>0</v>
      </c>
      <c r="R56" s="65">
        <f>VLOOKUP($A56,'Inputs Households'!$A$1:$B$67,2,)*'Ratio mapping'!R57</f>
        <v>0</v>
      </c>
      <c r="S56" s="65">
        <f>VLOOKUP($A56,'Inputs Households'!$A$1:$B$67,2,)*'Ratio mapping'!S57</f>
        <v>0</v>
      </c>
      <c r="T56" s="65">
        <f>VLOOKUP($A56,'Inputs Households'!$A$1:$B$67,2,)*'Ratio mapping'!T57</f>
        <v>13300</v>
      </c>
      <c r="U56" s="65">
        <f>VLOOKUP($A56,'Inputs Households'!$A$1:$B$67,2,)*'Ratio mapping'!U57</f>
        <v>0</v>
      </c>
      <c r="V56" s="65">
        <f>VLOOKUP($A56,'Inputs Households'!$A$1:$B$67,2,)*'Ratio mapping'!V57</f>
        <v>0</v>
      </c>
      <c r="W56" s="65">
        <f>VLOOKUP($A56,'Inputs Households'!$A$1:$B$67,2,)*'Ratio mapping'!W57</f>
        <v>0</v>
      </c>
      <c r="X56" s="65">
        <f>VLOOKUP($A56,'Inputs Households'!$A$1:$B$67,2,)*'Ratio mapping'!X57</f>
        <v>0</v>
      </c>
      <c r="Y56" s="65">
        <f>VLOOKUP($A56,'Inputs Households'!$A$1:$B$67,2,)*'Ratio mapping'!Y57</f>
        <v>0</v>
      </c>
      <c r="Z56" s="65">
        <f>VLOOKUP($A56,'Inputs Households'!$A$1:$B$67,2,)*'Ratio mapping'!Z57</f>
        <v>0</v>
      </c>
      <c r="AA56" s="65">
        <f>VLOOKUP($A56,'Inputs Households'!$A$1:$B$67,2,)*'Ratio mapping'!AA57</f>
        <v>0</v>
      </c>
      <c r="AB56" s="65">
        <f>VLOOKUP($A56,'Inputs Households'!$A$1:$B$67,2,)*'Ratio mapping'!AB57</f>
        <v>0</v>
      </c>
      <c r="AC56" s="65">
        <f>VLOOKUP($A56,'Inputs Households'!$A$1:$B$67,2,)*'Ratio mapping'!AC57</f>
        <v>0</v>
      </c>
      <c r="AD56" s="65">
        <f>VLOOKUP($A56,'Inputs Households'!$A$1:$B$67,2,)*'Ratio mapping'!AD57</f>
        <v>0</v>
      </c>
      <c r="AE56" s="65">
        <f>VLOOKUP($A56,'Inputs Households'!$A$1:$B$67,2,)*'Ratio mapping'!AE57</f>
        <v>0</v>
      </c>
    </row>
    <row r="57" spans="1:31" x14ac:dyDescent="0.25">
      <c r="A57" s="37" t="s">
        <v>2107</v>
      </c>
      <c r="B57" s="65">
        <f>VLOOKUP($A57,'Inputs Households'!$A$1:$B$67,2,)*'Ratio mapping'!B58</f>
        <v>20265.723934149431</v>
      </c>
      <c r="C57" s="65">
        <f>VLOOKUP($A57,'Inputs Households'!$A$1:$B$67,2,)*'Ratio mapping'!C58</f>
        <v>0</v>
      </c>
      <c r="D57" s="65">
        <f>VLOOKUP($A57,'Inputs Households'!$A$1:$B$67,2,)*'Ratio mapping'!D58</f>
        <v>0</v>
      </c>
      <c r="E57" s="65">
        <f>VLOOKUP($A57,'Inputs Households'!$A$1:$B$67,2,)*'Ratio mapping'!E58</f>
        <v>0</v>
      </c>
      <c r="F57" s="65">
        <f>VLOOKUP($A57,'Inputs Households'!$A$1:$B$67,2,)*'Ratio mapping'!F58</f>
        <v>0</v>
      </c>
      <c r="G57" s="65">
        <f>VLOOKUP($A57,'Inputs Households'!$A$1:$B$67,2,)*'Ratio mapping'!G58</f>
        <v>0</v>
      </c>
      <c r="H57" s="65">
        <f>VLOOKUP($A57,'Inputs Households'!$A$1:$B$67,2,)*'Ratio mapping'!H58</f>
        <v>0</v>
      </c>
      <c r="I57" s="65">
        <f>VLOOKUP($A57,'Inputs Households'!$A$1:$B$67,2,)*'Ratio mapping'!I58</f>
        <v>34.276065850569857</v>
      </c>
      <c r="J57" s="65">
        <f>VLOOKUP($A57,'Inputs Households'!$A$1:$B$67,2,)*'Ratio mapping'!J58</f>
        <v>0</v>
      </c>
      <c r="K57" s="65">
        <f>VLOOKUP($A57,'Inputs Households'!$A$1:$B$67,2,)*'Ratio mapping'!K58</f>
        <v>0</v>
      </c>
      <c r="L57" s="65">
        <f>VLOOKUP($A57,'Inputs Households'!$A$1:$B$67,2,)*'Ratio mapping'!L58</f>
        <v>0</v>
      </c>
      <c r="M57" s="65">
        <f>VLOOKUP($A57,'Inputs Households'!$A$1:$B$67,2,)*'Ratio mapping'!M58</f>
        <v>0</v>
      </c>
      <c r="N57" s="65">
        <f>VLOOKUP($A57,'Inputs Households'!$A$1:$B$67,2,)*'Ratio mapping'!N58</f>
        <v>0</v>
      </c>
      <c r="O57" s="65">
        <f>VLOOKUP($A57,'Inputs Households'!$A$1:$B$67,2,)*'Ratio mapping'!O58</f>
        <v>0</v>
      </c>
      <c r="P57" s="65">
        <f>VLOOKUP($A57,'Inputs Households'!$A$1:$B$67,2,)*'Ratio mapping'!P58</f>
        <v>0</v>
      </c>
      <c r="Q57" s="65">
        <f>VLOOKUP($A57,'Inputs Households'!$A$1:$B$67,2,)*'Ratio mapping'!Q58</f>
        <v>0</v>
      </c>
      <c r="R57" s="65">
        <f>VLOOKUP($A57,'Inputs Households'!$A$1:$B$67,2,)*'Ratio mapping'!R58</f>
        <v>0</v>
      </c>
      <c r="S57" s="65">
        <f>VLOOKUP($A57,'Inputs Households'!$A$1:$B$67,2,)*'Ratio mapping'!S58</f>
        <v>0</v>
      </c>
      <c r="T57" s="65">
        <f>VLOOKUP($A57,'Inputs Households'!$A$1:$B$67,2,)*'Ratio mapping'!T58</f>
        <v>0</v>
      </c>
      <c r="U57" s="65">
        <f>VLOOKUP($A57,'Inputs Households'!$A$1:$B$67,2,)*'Ratio mapping'!U58</f>
        <v>0</v>
      </c>
      <c r="V57" s="65">
        <f>VLOOKUP($A57,'Inputs Households'!$A$1:$B$67,2,)*'Ratio mapping'!V58</f>
        <v>0</v>
      </c>
      <c r="W57" s="65">
        <f>VLOOKUP($A57,'Inputs Households'!$A$1:$B$67,2,)*'Ratio mapping'!W58</f>
        <v>0</v>
      </c>
      <c r="X57" s="65">
        <f>VLOOKUP($A57,'Inputs Households'!$A$1:$B$67,2,)*'Ratio mapping'!X58</f>
        <v>0</v>
      </c>
      <c r="Y57" s="65">
        <f>VLOOKUP($A57,'Inputs Households'!$A$1:$B$67,2,)*'Ratio mapping'!Y58</f>
        <v>0</v>
      </c>
      <c r="Z57" s="65">
        <f>VLOOKUP($A57,'Inputs Households'!$A$1:$B$67,2,)*'Ratio mapping'!Z58</f>
        <v>0</v>
      </c>
      <c r="AA57" s="65">
        <f>VLOOKUP($A57,'Inputs Households'!$A$1:$B$67,2,)*'Ratio mapping'!AA58</f>
        <v>0</v>
      </c>
      <c r="AB57" s="65">
        <f>VLOOKUP($A57,'Inputs Households'!$A$1:$B$67,2,)*'Ratio mapping'!AB58</f>
        <v>0</v>
      </c>
      <c r="AC57" s="65">
        <f>VLOOKUP($A57,'Inputs Households'!$A$1:$B$67,2,)*'Ratio mapping'!AC58</f>
        <v>0</v>
      </c>
      <c r="AD57" s="65">
        <f>VLOOKUP($A57,'Inputs Households'!$A$1:$B$67,2,)*'Ratio mapping'!AD58</f>
        <v>0</v>
      </c>
      <c r="AE57" s="65">
        <f>VLOOKUP($A57,'Inputs Households'!$A$1:$B$67,2,)*'Ratio mapping'!AE58</f>
        <v>0</v>
      </c>
    </row>
    <row r="58" spans="1:31" x14ac:dyDescent="0.25">
      <c r="A58" s="37" t="s">
        <v>2089</v>
      </c>
      <c r="B58" s="65">
        <f>VLOOKUP($A58,'Inputs Households'!$A$1:$B$67,2,)*'Ratio mapping'!B59</f>
        <v>0</v>
      </c>
      <c r="C58" s="65">
        <f>VLOOKUP($A58,'Inputs Households'!$A$1:$B$67,2,)*'Ratio mapping'!C59</f>
        <v>0</v>
      </c>
      <c r="D58" s="65">
        <f>VLOOKUP($A58,'Inputs Households'!$A$1:$B$67,2,)*'Ratio mapping'!D59</f>
        <v>0</v>
      </c>
      <c r="E58" s="65">
        <f>VLOOKUP($A58,'Inputs Households'!$A$1:$B$67,2,)*'Ratio mapping'!E59</f>
        <v>0</v>
      </c>
      <c r="F58" s="65">
        <f>VLOOKUP($A58,'Inputs Households'!$A$1:$B$67,2,)*'Ratio mapping'!F59</f>
        <v>0</v>
      </c>
      <c r="G58" s="65">
        <f>VLOOKUP($A58,'Inputs Households'!$A$1:$B$67,2,)*'Ratio mapping'!G59</f>
        <v>0</v>
      </c>
      <c r="H58" s="65">
        <f>VLOOKUP($A58,'Inputs Households'!$A$1:$B$67,2,)*'Ratio mapping'!H59</f>
        <v>0</v>
      </c>
      <c r="I58" s="65">
        <f>VLOOKUP($A58,'Inputs Households'!$A$1:$B$67,2,)*'Ratio mapping'!I59</f>
        <v>0</v>
      </c>
      <c r="J58" s="65">
        <f>VLOOKUP($A58,'Inputs Households'!$A$1:$B$67,2,)*'Ratio mapping'!J59</f>
        <v>0</v>
      </c>
      <c r="K58" s="65">
        <f>VLOOKUP($A58,'Inputs Households'!$A$1:$B$67,2,)*'Ratio mapping'!K59</f>
        <v>0</v>
      </c>
      <c r="L58" s="65">
        <f>VLOOKUP($A58,'Inputs Households'!$A$1:$B$67,2,)*'Ratio mapping'!L59</f>
        <v>0</v>
      </c>
      <c r="M58" s="65">
        <f>VLOOKUP($A58,'Inputs Households'!$A$1:$B$67,2,)*'Ratio mapping'!M59</f>
        <v>0</v>
      </c>
      <c r="N58" s="65">
        <f>VLOOKUP($A58,'Inputs Households'!$A$1:$B$67,2,)*'Ratio mapping'!N59</f>
        <v>0</v>
      </c>
      <c r="O58" s="65">
        <f>VLOOKUP($A58,'Inputs Households'!$A$1:$B$67,2,)*'Ratio mapping'!O59</f>
        <v>0</v>
      </c>
      <c r="P58" s="65">
        <f>VLOOKUP($A58,'Inputs Households'!$A$1:$B$67,2,)*'Ratio mapping'!P59</f>
        <v>0</v>
      </c>
      <c r="Q58" s="65">
        <f>VLOOKUP($A58,'Inputs Households'!$A$1:$B$67,2,)*'Ratio mapping'!Q59</f>
        <v>0</v>
      </c>
      <c r="R58" s="65">
        <f>VLOOKUP($A58,'Inputs Households'!$A$1:$B$67,2,)*'Ratio mapping'!R59</f>
        <v>0</v>
      </c>
      <c r="S58" s="65">
        <f>VLOOKUP($A58,'Inputs Households'!$A$1:$B$67,2,)*'Ratio mapping'!S59</f>
        <v>0</v>
      </c>
      <c r="T58" s="65">
        <f>VLOOKUP($A58,'Inputs Households'!$A$1:$B$67,2,)*'Ratio mapping'!T59</f>
        <v>0</v>
      </c>
      <c r="U58" s="65">
        <f>VLOOKUP($A58,'Inputs Households'!$A$1:$B$67,2,)*'Ratio mapping'!U59</f>
        <v>0</v>
      </c>
      <c r="V58" s="65">
        <f>VLOOKUP($A58,'Inputs Households'!$A$1:$B$67,2,)*'Ratio mapping'!V59</f>
        <v>0</v>
      </c>
      <c r="W58" s="65">
        <f>VLOOKUP($A58,'Inputs Households'!$A$1:$B$67,2,)*'Ratio mapping'!W59</f>
        <v>0</v>
      </c>
      <c r="X58" s="65">
        <f>VLOOKUP($A58,'Inputs Households'!$A$1:$B$67,2,)*'Ratio mapping'!X59</f>
        <v>0</v>
      </c>
      <c r="Y58" s="65">
        <f>VLOOKUP($A58,'Inputs Households'!$A$1:$B$67,2,)*'Ratio mapping'!Y59</f>
        <v>0</v>
      </c>
      <c r="Z58" s="65">
        <f>VLOOKUP($A58,'Inputs Households'!$A$1:$B$67,2,)*'Ratio mapping'!Z59</f>
        <v>0</v>
      </c>
      <c r="AA58" s="65">
        <f>VLOOKUP($A58,'Inputs Households'!$A$1:$B$67,2,)*'Ratio mapping'!AA59</f>
        <v>0</v>
      </c>
      <c r="AB58" s="65">
        <f>VLOOKUP($A58,'Inputs Households'!$A$1:$B$67,2,)*'Ratio mapping'!AB59</f>
        <v>0</v>
      </c>
      <c r="AC58" s="65">
        <f>VLOOKUP($A58,'Inputs Households'!$A$1:$B$67,2,)*'Ratio mapping'!AC59</f>
        <v>16800</v>
      </c>
      <c r="AD58" s="65">
        <f>VLOOKUP($A58,'Inputs Households'!$A$1:$B$67,2,)*'Ratio mapping'!AD59</f>
        <v>0</v>
      </c>
      <c r="AE58" s="65">
        <f>VLOOKUP($A58,'Inputs Households'!$A$1:$B$67,2,)*'Ratio mapping'!AE59</f>
        <v>0</v>
      </c>
    </row>
    <row r="59" spans="1:31" x14ac:dyDescent="0.25">
      <c r="A59" s="37" t="s">
        <v>2058</v>
      </c>
      <c r="B59" s="65">
        <f>VLOOKUP($A59,'Inputs Households'!$A$1:$B$67,2,)*'Ratio mapping'!B60</f>
        <v>0</v>
      </c>
      <c r="C59" s="65">
        <f>VLOOKUP($A59,'Inputs Households'!$A$1:$B$67,2,)*'Ratio mapping'!C60</f>
        <v>0</v>
      </c>
      <c r="D59" s="65">
        <f>VLOOKUP($A59,'Inputs Households'!$A$1:$B$67,2,)*'Ratio mapping'!D60</f>
        <v>0</v>
      </c>
      <c r="E59" s="65">
        <f>VLOOKUP($A59,'Inputs Households'!$A$1:$B$67,2,)*'Ratio mapping'!E60</f>
        <v>0</v>
      </c>
      <c r="F59" s="65">
        <f>VLOOKUP($A59,'Inputs Households'!$A$1:$B$67,2,)*'Ratio mapping'!F60</f>
        <v>6787.6096782770537</v>
      </c>
      <c r="G59" s="65">
        <f>VLOOKUP($A59,'Inputs Households'!$A$1:$B$67,2,)*'Ratio mapping'!G60</f>
        <v>0</v>
      </c>
      <c r="H59" s="65">
        <f>VLOOKUP($A59,'Inputs Households'!$A$1:$B$67,2,)*'Ratio mapping'!H60</f>
        <v>0</v>
      </c>
      <c r="I59" s="65">
        <f>VLOOKUP($A59,'Inputs Households'!$A$1:$B$67,2,)*'Ratio mapping'!I60</f>
        <v>0</v>
      </c>
      <c r="J59" s="65">
        <f>VLOOKUP($A59,'Inputs Households'!$A$1:$B$67,2,)*'Ratio mapping'!J60</f>
        <v>0</v>
      </c>
      <c r="K59" s="65">
        <f>VLOOKUP($A59,'Inputs Households'!$A$1:$B$67,2,)*'Ratio mapping'!K60</f>
        <v>0</v>
      </c>
      <c r="L59" s="65">
        <f>VLOOKUP($A59,'Inputs Households'!$A$1:$B$67,2,)*'Ratio mapping'!L60</f>
        <v>0</v>
      </c>
      <c r="M59" s="65">
        <f>VLOOKUP($A59,'Inputs Households'!$A$1:$B$67,2,)*'Ratio mapping'!M60</f>
        <v>0</v>
      </c>
      <c r="N59" s="65">
        <f>VLOOKUP($A59,'Inputs Households'!$A$1:$B$67,2,)*'Ratio mapping'!N60</f>
        <v>0</v>
      </c>
      <c r="O59" s="65">
        <f>VLOOKUP($A59,'Inputs Households'!$A$1:$B$67,2,)*'Ratio mapping'!O60</f>
        <v>0</v>
      </c>
      <c r="P59" s="65">
        <f>VLOOKUP($A59,'Inputs Households'!$A$1:$B$67,2,)*'Ratio mapping'!P60</f>
        <v>0</v>
      </c>
      <c r="Q59" s="65">
        <f>VLOOKUP($A59,'Inputs Households'!$A$1:$B$67,2,)*'Ratio mapping'!Q60</f>
        <v>0</v>
      </c>
      <c r="R59" s="65">
        <f>VLOOKUP($A59,'Inputs Households'!$A$1:$B$67,2,)*'Ratio mapping'!R60</f>
        <v>0</v>
      </c>
      <c r="S59" s="65">
        <f>VLOOKUP($A59,'Inputs Households'!$A$1:$B$67,2,)*'Ratio mapping'!S60</f>
        <v>0</v>
      </c>
      <c r="T59" s="65">
        <f>VLOOKUP($A59,'Inputs Households'!$A$1:$B$67,2,)*'Ratio mapping'!T60</f>
        <v>0</v>
      </c>
      <c r="U59" s="65">
        <f>VLOOKUP($A59,'Inputs Households'!$A$1:$B$67,2,)*'Ratio mapping'!U60</f>
        <v>0</v>
      </c>
      <c r="V59" s="65">
        <f>VLOOKUP($A59,'Inputs Households'!$A$1:$B$67,2,)*'Ratio mapping'!V60</f>
        <v>0</v>
      </c>
      <c r="W59" s="65">
        <f>VLOOKUP($A59,'Inputs Households'!$A$1:$B$67,2,)*'Ratio mapping'!W60</f>
        <v>0</v>
      </c>
      <c r="X59" s="65">
        <f>VLOOKUP($A59,'Inputs Households'!$A$1:$B$67,2,)*'Ratio mapping'!X60</f>
        <v>0</v>
      </c>
      <c r="Y59" s="65">
        <f>VLOOKUP($A59,'Inputs Households'!$A$1:$B$67,2,)*'Ratio mapping'!Y60</f>
        <v>0</v>
      </c>
      <c r="Z59" s="65">
        <f>VLOOKUP($A59,'Inputs Households'!$A$1:$B$67,2,)*'Ratio mapping'!Z60</f>
        <v>0</v>
      </c>
      <c r="AA59" s="65">
        <f>VLOOKUP($A59,'Inputs Households'!$A$1:$B$67,2,)*'Ratio mapping'!AA60</f>
        <v>0</v>
      </c>
      <c r="AB59" s="65">
        <f>VLOOKUP($A59,'Inputs Households'!$A$1:$B$67,2,)*'Ratio mapping'!AB60</f>
        <v>20312.390321722945</v>
      </c>
      <c r="AC59" s="65">
        <f>VLOOKUP($A59,'Inputs Households'!$A$1:$B$67,2,)*'Ratio mapping'!AC60</f>
        <v>0</v>
      </c>
      <c r="AD59" s="65">
        <f>VLOOKUP($A59,'Inputs Households'!$A$1:$B$67,2,)*'Ratio mapping'!AD60</f>
        <v>0</v>
      </c>
      <c r="AE59" s="65">
        <f>VLOOKUP($A59,'Inputs Households'!$A$1:$B$67,2,)*'Ratio mapping'!AE60</f>
        <v>0</v>
      </c>
    </row>
    <row r="60" spans="1:31" x14ac:dyDescent="0.25">
      <c r="A60" s="37" t="s">
        <v>2103</v>
      </c>
      <c r="B60" s="65">
        <f>VLOOKUP($A60,'Inputs Households'!$A$1:$B$67,2,)*'Ratio mapping'!B61</f>
        <v>0</v>
      </c>
      <c r="C60" s="65">
        <f>VLOOKUP($A60,'Inputs Households'!$A$1:$B$67,2,)*'Ratio mapping'!C61</f>
        <v>0</v>
      </c>
      <c r="D60" s="65">
        <f>VLOOKUP($A60,'Inputs Households'!$A$1:$B$67,2,)*'Ratio mapping'!D61</f>
        <v>0</v>
      </c>
      <c r="E60" s="65">
        <f>VLOOKUP($A60,'Inputs Households'!$A$1:$B$67,2,)*'Ratio mapping'!E61</f>
        <v>0</v>
      </c>
      <c r="F60" s="65">
        <f>VLOOKUP($A60,'Inputs Households'!$A$1:$B$67,2,)*'Ratio mapping'!F61</f>
        <v>0</v>
      </c>
      <c r="G60" s="65">
        <f>VLOOKUP($A60,'Inputs Households'!$A$1:$B$67,2,)*'Ratio mapping'!G61</f>
        <v>0</v>
      </c>
      <c r="H60" s="65">
        <f>VLOOKUP($A60,'Inputs Households'!$A$1:$B$67,2,)*'Ratio mapping'!H61</f>
        <v>0</v>
      </c>
      <c r="I60" s="65">
        <f>VLOOKUP($A60,'Inputs Households'!$A$1:$B$67,2,)*'Ratio mapping'!I61</f>
        <v>0</v>
      </c>
      <c r="J60" s="65">
        <f>VLOOKUP($A60,'Inputs Households'!$A$1:$B$67,2,)*'Ratio mapping'!J61</f>
        <v>0</v>
      </c>
      <c r="K60" s="65">
        <f>VLOOKUP($A60,'Inputs Households'!$A$1:$B$67,2,)*'Ratio mapping'!K61</f>
        <v>0</v>
      </c>
      <c r="L60" s="65">
        <f>VLOOKUP($A60,'Inputs Households'!$A$1:$B$67,2,)*'Ratio mapping'!L61</f>
        <v>23000</v>
      </c>
      <c r="M60" s="65">
        <f>VLOOKUP($A60,'Inputs Households'!$A$1:$B$67,2,)*'Ratio mapping'!M61</f>
        <v>0</v>
      </c>
      <c r="N60" s="65">
        <f>VLOOKUP($A60,'Inputs Households'!$A$1:$B$67,2,)*'Ratio mapping'!N61</f>
        <v>0</v>
      </c>
      <c r="O60" s="65">
        <f>VLOOKUP($A60,'Inputs Households'!$A$1:$B$67,2,)*'Ratio mapping'!O61</f>
        <v>0</v>
      </c>
      <c r="P60" s="65">
        <f>VLOOKUP($A60,'Inputs Households'!$A$1:$B$67,2,)*'Ratio mapping'!P61</f>
        <v>0</v>
      </c>
      <c r="Q60" s="65">
        <f>VLOOKUP($A60,'Inputs Households'!$A$1:$B$67,2,)*'Ratio mapping'!Q61</f>
        <v>0</v>
      </c>
      <c r="R60" s="65">
        <f>VLOOKUP($A60,'Inputs Households'!$A$1:$B$67,2,)*'Ratio mapping'!R61</f>
        <v>0</v>
      </c>
      <c r="S60" s="65">
        <f>VLOOKUP($A60,'Inputs Households'!$A$1:$B$67,2,)*'Ratio mapping'!S61</f>
        <v>0</v>
      </c>
      <c r="T60" s="65">
        <f>VLOOKUP($A60,'Inputs Households'!$A$1:$B$67,2,)*'Ratio mapping'!T61</f>
        <v>0</v>
      </c>
      <c r="U60" s="65">
        <f>VLOOKUP($A60,'Inputs Households'!$A$1:$B$67,2,)*'Ratio mapping'!U61</f>
        <v>0</v>
      </c>
      <c r="V60" s="65">
        <f>VLOOKUP($A60,'Inputs Households'!$A$1:$B$67,2,)*'Ratio mapping'!V61</f>
        <v>0</v>
      </c>
      <c r="W60" s="65">
        <f>VLOOKUP($A60,'Inputs Households'!$A$1:$B$67,2,)*'Ratio mapping'!W61</f>
        <v>0</v>
      </c>
      <c r="X60" s="65">
        <f>VLOOKUP($A60,'Inputs Households'!$A$1:$B$67,2,)*'Ratio mapping'!X61</f>
        <v>0</v>
      </c>
      <c r="Y60" s="65">
        <f>VLOOKUP($A60,'Inputs Households'!$A$1:$B$67,2,)*'Ratio mapping'!Y61</f>
        <v>0</v>
      </c>
      <c r="Z60" s="65">
        <f>VLOOKUP($A60,'Inputs Households'!$A$1:$B$67,2,)*'Ratio mapping'!Z61</f>
        <v>0</v>
      </c>
      <c r="AA60" s="65">
        <f>VLOOKUP($A60,'Inputs Households'!$A$1:$B$67,2,)*'Ratio mapping'!AA61</f>
        <v>0</v>
      </c>
      <c r="AB60" s="65">
        <f>VLOOKUP($A60,'Inputs Households'!$A$1:$B$67,2,)*'Ratio mapping'!AB61</f>
        <v>0</v>
      </c>
      <c r="AC60" s="65">
        <f>VLOOKUP($A60,'Inputs Households'!$A$1:$B$67,2,)*'Ratio mapping'!AC61</f>
        <v>0</v>
      </c>
      <c r="AD60" s="65">
        <f>VLOOKUP($A60,'Inputs Households'!$A$1:$B$67,2,)*'Ratio mapping'!AD61</f>
        <v>0</v>
      </c>
      <c r="AE60" s="65">
        <f>VLOOKUP($A60,'Inputs Households'!$A$1:$B$67,2,)*'Ratio mapping'!AE61</f>
        <v>0</v>
      </c>
    </row>
    <row r="61" spans="1:31" x14ac:dyDescent="0.25">
      <c r="A61" s="37" t="s">
        <v>2109</v>
      </c>
      <c r="B61" s="65">
        <f>VLOOKUP($A61,'Inputs Households'!$A$1:$B$67,2,)*'Ratio mapping'!B62</f>
        <v>3500</v>
      </c>
      <c r="C61" s="65">
        <f>VLOOKUP($A61,'Inputs Households'!$A$1:$B$67,2,)*'Ratio mapping'!C62</f>
        <v>0</v>
      </c>
      <c r="D61" s="65">
        <f>VLOOKUP($A61,'Inputs Households'!$A$1:$B$67,2,)*'Ratio mapping'!D62</f>
        <v>0</v>
      </c>
      <c r="E61" s="65">
        <f>VLOOKUP($A61,'Inputs Households'!$A$1:$B$67,2,)*'Ratio mapping'!E62</f>
        <v>0</v>
      </c>
      <c r="F61" s="65">
        <f>VLOOKUP($A61,'Inputs Households'!$A$1:$B$67,2,)*'Ratio mapping'!F62</f>
        <v>0</v>
      </c>
      <c r="G61" s="65">
        <f>VLOOKUP($A61,'Inputs Households'!$A$1:$B$67,2,)*'Ratio mapping'!G62</f>
        <v>0</v>
      </c>
      <c r="H61" s="65">
        <f>VLOOKUP($A61,'Inputs Households'!$A$1:$B$67,2,)*'Ratio mapping'!H62</f>
        <v>0</v>
      </c>
      <c r="I61" s="65">
        <f>VLOOKUP($A61,'Inputs Households'!$A$1:$B$67,2,)*'Ratio mapping'!I62</f>
        <v>0</v>
      </c>
      <c r="J61" s="65">
        <f>VLOOKUP($A61,'Inputs Households'!$A$1:$B$67,2,)*'Ratio mapping'!J62</f>
        <v>0</v>
      </c>
      <c r="K61" s="65">
        <f>VLOOKUP($A61,'Inputs Households'!$A$1:$B$67,2,)*'Ratio mapping'!K62</f>
        <v>0</v>
      </c>
      <c r="L61" s="65">
        <f>VLOOKUP($A61,'Inputs Households'!$A$1:$B$67,2,)*'Ratio mapping'!L62</f>
        <v>0</v>
      </c>
      <c r="M61" s="65">
        <f>VLOOKUP($A61,'Inputs Households'!$A$1:$B$67,2,)*'Ratio mapping'!M62</f>
        <v>0</v>
      </c>
      <c r="N61" s="65">
        <f>VLOOKUP($A61,'Inputs Households'!$A$1:$B$67,2,)*'Ratio mapping'!N62</f>
        <v>0</v>
      </c>
      <c r="O61" s="65">
        <f>VLOOKUP($A61,'Inputs Households'!$A$1:$B$67,2,)*'Ratio mapping'!O62</f>
        <v>0</v>
      </c>
      <c r="P61" s="65">
        <f>VLOOKUP($A61,'Inputs Households'!$A$1:$B$67,2,)*'Ratio mapping'!P62</f>
        <v>0</v>
      </c>
      <c r="Q61" s="65">
        <f>VLOOKUP($A61,'Inputs Households'!$A$1:$B$67,2,)*'Ratio mapping'!Q62</f>
        <v>0</v>
      </c>
      <c r="R61" s="65">
        <f>VLOOKUP($A61,'Inputs Households'!$A$1:$B$67,2,)*'Ratio mapping'!R62</f>
        <v>0</v>
      </c>
      <c r="S61" s="65">
        <f>VLOOKUP($A61,'Inputs Households'!$A$1:$B$67,2,)*'Ratio mapping'!S62</f>
        <v>0</v>
      </c>
      <c r="T61" s="65">
        <f>VLOOKUP($A61,'Inputs Households'!$A$1:$B$67,2,)*'Ratio mapping'!T62</f>
        <v>0</v>
      </c>
      <c r="U61" s="65">
        <f>VLOOKUP($A61,'Inputs Households'!$A$1:$B$67,2,)*'Ratio mapping'!U62</f>
        <v>0</v>
      </c>
      <c r="V61" s="65">
        <f>VLOOKUP($A61,'Inputs Households'!$A$1:$B$67,2,)*'Ratio mapping'!V62</f>
        <v>0</v>
      </c>
      <c r="W61" s="65">
        <f>VLOOKUP($A61,'Inputs Households'!$A$1:$B$67,2,)*'Ratio mapping'!W62</f>
        <v>0</v>
      </c>
      <c r="X61" s="65">
        <f>VLOOKUP($A61,'Inputs Households'!$A$1:$B$67,2,)*'Ratio mapping'!X62</f>
        <v>0</v>
      </c>
      <c r="Y61" s="65">
        <f>VLOOKUP($A61,'Inputs Households'!$A$1:$B$67,2,)*'Ratio mapping'!Y62</f>
        <v>0</v>
      </c>
      <c r="Z61" s="65">
        <f>VLOOKUP($A61,'Inputs Households'!$A$1:$B$67,2,)*'Ratio mapping'!Z62</f>
        <v>0</v>
      </c>
      <c r="AA61" s="65">
        <f>VLOOKUP($A61,'Inputs Households'!$A$1:$B$67,2,)*'Ratio mapping'!AA62</f>
        <v>0</v>
      </c>
      <c r="AB61" s="65">
        <f>VLOOKUP($A61,'Inputs Households'!$A$1:$B$67,2,)*'Ratio mapping'!AB62</f>
        <v>0</v>
      </c>
      <c r="AC61" s="65">
        <f>VLOOKUP($A61,'Inputs Households'!$A$1:$B$67,2,)*'Ratio mapping'!AC62</f>
        <v>0</v>
      </c>
      <c r="AD61" s="65">
        <f>VLOOKUP($A61,'Inputs Households'!$A$1:$B$67,2,)*'Ratio mapping'!AD62</f>
        <v>0</v>
      </c>
      <c r="AE61" s="65">
        <f>VLOOKUP($A61,'Inputs Households'!$A$1:$B$67,2,)*'Ratio mapping'!AE62</f>
        <v>0</v>
      </c>
    </row>
    <row r="62" spans="1:31" x14ac:dyDescent="0.25">
      <c r="A62" s="37" t="s">
        <v>2061</v>
      </c>
      <c r="B62" s="65">
        <f>VLOOKUP($A62,'Inputs Households'!$A$1:$B$67,2,)*'Ratio mapping'!B63</f>
        <v>0</v>
      </c>
      <c r="C62" s="65">
        <f>VLOOKUP($A62,'Inputs Households'!$A$1:$B$67,2,)*'Ratio mapping'!C63</f>
        <v>0</v>
      </c>
      <c r="D62" s="65">
        <f>VLOOKUP($A62,'Inputs Households'!$A$1:$B$67,2,)*'Ratio mapping'!D63</f>
        <v>0</v>
      </c>
      <c r="E62" s="65">
        <f>VLOOKUP($A62,'Inputs Households'!$A$1:$B$67,2,)*'Ratio mapping'!E63</f>
        <v>0</v>
      </c>
      <c r="F62" s="65">
        <f>VLOOKUP($A62,'Inputs Households'!$A$1:$B$67,2,)*'Ratio mapping'!F63</f>
        <v>0</v>
      </c>
      <c r="G62" s="65">
        <f>VLOOKUP($A62,'Inputs Households'!$A$1:$B$67,2,)*'Ratio mapping'!G63</f>
        <v>0</v>
      </c>
      <c r="H62" s="65">
        <f>VLOOKUP($A62,'Inputs Households'!$A$1:$B$67,2,)*'Ratio mapping'!H63</f>
        <v>0</v>
      </c>
      <c r="I62" s="65">
        <f>VLOOKUP($A62,'Inputs Households'!$A$1:$B$67,2,)*'Ratio mapping'!I63</f>
        <v>0</v>
      </c>
      <c r="J62" s="65">
        <f>VLOOKUP($A62,'Inputs Households'!$A$1:$B$67,2,)*'Ratio mapping'!J63</f>
        <v>0</v>
      </c>
      <c r="K62" s="65">
        <f>VLOOKUP($A62,'Inputs Households'!$A$1:$B$67,2,)*'Ratio mapping'!K63</f>
        <v>0</v>
      </c>
      <c r="L62" s="65">
        <f>VLOOKUP($A62,'Inputs Households'!$A$1:$B$67,2,)*'Ratio mapping'!L63</f>
        <v>0</v>
      </c>
      <c r="M62" s="65">
        <f>VLOOKUP($A62,'Inputs Households'!$A$1:$B$67,2,)*'Ratio mapping'!M63</f>
        <v>0</v>
      </c>
      <c r="N62" s="65">
        <f>VLOOKUP($A62,'Inputs Households'!$A$1:$B$67,2,)*'Ratio mapping'!N63</f>
        <v>0</v>
      </c>
      <c r="O62" s="65">
        <f>VLOOKUP($A62,'Inputs Households'!$A$1:$B$67,2,)*'Ratio mapping'!O63</f>
        <v>0</v>
      </c>
      <c r="P62" s="65">
        <f>VLOOKUP($A62,'Inputs Households'!$A$1:$B$67,2,)*'Ratio mapping'!P63</f>
        <v>0</v>
      </c>
      <c r="Q62" s="65">
        <f>VLOOKUP($A62,'Inputs Households'!$A$1:$B$67,2,)*'Ratio mapping'!Q63</f>
        <v>0</v>
      </c>
      <c r="R62" s="65">
        <f>VLOOKUP($A62,'Inputs Households'!$A$1:$B$67,2,)*'Ratio mapping'!R63</f>
        <v>0</v>
      </c>
      <c r="S62" s="65">
        <f>VLOOKUP($A62,'Inputs Households'!$A$1:$B$67,2,)*'Ratio mapping'!S63</f>
        <v>0</v>
      </c>
      <c r="T62" s="65">
        <f>VLOOKUP($A62,'Inputs Households'!$A$1:$B$67,2,)*'Ratio mapping'!T63</f>
        <v>0</v>
      </c>
      <c r="U62" s="65">
        <f>VLOOKUP($A62,'Inputs Households'!$A$1:$B$67,2,)*'Ratio mapping'!U63</f>
        <v>0</v>
      </c>
      <c r="V62" s="65">
        <f>VLOOKUP($A62,'Inputs Households'!$A$1:$B$67,2,)*'Ratio mapping'!V63</f>
        <v>0</v>
      </c>
      <c r="W62" s="65">
        <f>VLOOKUP($A62,'Inputs Households'!$A$1:$B$67,2,)*'Ratio mapping'!W63</f>
        <v>0</v>
      </c>
      <c r="X62" s="65">
        <f>VLOOKUP($A62,'Inputs Households'!$A$1:$B$67,2,)*'Ratio mapping'!X63</f>
        <v>0</v>
      </c>
      <c r="Y62" s="65">
        <f>VLOOKUP($A62,'Inputs Households'!$A$1:$B$67,2,)*'Ratio mapping'!Y63</f>
        <v>0</v>
      </c>
      <c r="Z62" s="65">
        <f>VLOOKUP($A62,'Inputs Households'!$A$1:$B$67,2,)*'Ratio mapping'!Z63</f>
        <v>0</v>
      </c>
      <c r="AA62" s="65">
        <f>VLOOKUP($A62,'Inputs Households'!$A$1:$B$67,2,)*'Ratio mapping'!AA63</f>
        <v>19438.163265306121</v>
      </c>
      <c r="AB62" s="65">
        <f>VLOOKUP($A62,'Inputs Households'!$A$1:$B$67,2,)*'Ratio mapping'!AB63</f>
        <v>1461.8367346938776</v>
      </c>
      <c r="AC62" s="65">
        <f>VLOOKUP($A62,'Inputs Households'!$A$1:$B$67,2,)*'Ratio mapping'!AC63</f>
        <v>0</v>
      </c>
      <c r="AD62" s="65">
        <f>VLOOKUP($A62,'Inputs Households'!$A$1:$B$67,2,)*'Ratio mapping'!AD63</f>
        <v>0</v>
      </c>
      <c r="AE62" s="65">
        <f>VLOOKUP($A62,'Inputs Households'!$A$1:$B$67,2,)*'Ratio mapping'!AE63</f>
        <v>0</v>
      </c>
    </row>
    <row r="63" spans="1:31" x14ac:dyDescent="0.25">
      <c r="A63" s="37" t="s">
        <v>2073</v>
      </c>
      <c r="B63" s="65">
        <f>VLOOKUP($A63,'Inputs Households'!$A$1:$B$67,2,)*'Ratio mapping'!B64</f>
        <v>0</v>
      </c>
      <c r="C63" s="65">
        <f>VLOOKUP($A63,'Inputs Households'!$A$1:$B$67,2,)*'Ratio mapping'!C64</f>
        <v>0</v>
      </c>
      <c r="D63" s="65">
        <f>VLOOKUP($A63,'Inputs Households'!$A$1:$B$67,2,)*'Ratio mapping'!D64</f>
        <v>0</v>
      </c>
      <c r="E63" s="65">
        <f>VLOOKUP($A63,'Inputs Households'!$A$1:$B$67,2,)*'Ratio mapping'!E64</f>
        <v>0</v>
      </c>
      <c r="F63" s="65">
        <f>VLOOKUP($A63,'Inputs Households'!$A$1:$B$67,2,)*'Ratio mapping'!F64</f>
        <v>0</v>
      </c>
      <c r="G63" s="65">
        <f>VLOOKUP($A63,'Inputs Households'!$A$1:$B$67,2,)*'Ratio mapping'!G64</f>
        <v>3200</v>
      </c>
      <c r="H63" s="65">
        <f>VLOOKUP($A63,'Inputs Households'!$A$1:$B$67,2,)*'Ratio mapping'!H64</f>
        <v>0</v>
      </c>
      <c r="I63" s="65">
        <f>VLOOKUP($A63,'Inputs Households'!$A$1:$B$67,2,)*'Ratio mapping'!I64</f>
        <v>0</v>
      </c>
      <c r="J63" s="65">
        <f>VLOOKUP($A63,'Inputs Households'!$A$1:$B$67,2,)*'Ratio mapping'!J64</f>
        <v>0</v>
      </c>
      <c r="K63" s="65">
        <f>VLOOKUP($A63,'Inputs Households'!$A$1:$B$67,2,)*'Ratio mapping'!K64</f>
        <v>0</v>
      </c>
      <c r="L63" s="65">
        <f>VLOOKUP($A63,'Inputs Households'!$A$1:$B$67,2,)*'Ratio mapping'!L64</f>
        <v>0</v>
      </c>
      <c r="M63" s="65">
        <f>VLOOKUP($A63,'Inputs Households'!$A$1:$B$67,2,)*'Ratio mapping'!M64</f>
        <v>0</v>
      </c>
      <c r="N63" s="65">
        <f>VLOOKUP($A63,'Inputs Households'!$A$1:$B$67,2,)*'Ratio mapping'!N64</f>
        <v>0</v>
      </c>
      <c r="O63" s="65">
        <f>VLOOKUP($A63,'Inputs Households'!$A$1:$B$67,2,)*'Ratio mapping'!O64</f>
        <v>0</v>
      </c>
      <c r="P63" s="65">
        <f>VLOOKUP($A63,'Inputs Households'!$A$1:$B$67,2,)*'Ratio mapping'!P64</f>
        <v>0</v>
      </c>
      <c r="Q63" s="65">
        <f>VLOOKUP($A63,'Inputs Households'!$A$1:$B$67,2,)*'Ratio mapping'!Q64</f>
        <v>0</v>
      </c>
      <c r="R63" s="65">
        <f>VLOOKUP($A63,'Inputs Households'!$A$1:$B$67,2,)*'Ratio mapping'!R64</f>
        <v>0</v>
      </c>
      <c r="S63" s="65">
        <f>VLOOKUP($A63,'Inputs Households'!$A$1:$B$67,2,)*'Ratio mapping'!S64</f>
        <v>0</v>
      </c>
      <c r="T63" s="65">
        <f>VLOOKUP($A63,'Inputs Households'!$A$1:$B$67,2,)*'Ratio mapping'!T64</f>
        <v>0</v>
      </c>
      <c r="U63" s="65">
        <f>VLOOKUP($A63,'Inputs Households'!$A$1:$B$67,2,)*'Ratio mapping'!U64</f>
        <v>0</v>
      </c>
      <c r="V63" s="65">
        <f>VLOOKUP($A63,'Inputs Households'!$A$1:$B$67,2,)*'Ratio mapping'!V64</f>
        <v>0</v>
      </c>
      <c r="W63" s="65">
        <f>VLOOKUP($A63,'Inputs Households'!$A$1:$B$67,2,)*'Ratio mapping'!W64</f>
        <v>0</v>
      </c>
      <c r="X63" s="65">
        <f>VLOOKUP($A63,'Inputs Households'!$A$1:$B$67,2,)*'Ratio mapping'!X64</f>
        <v>0</v>
      </c>
      <c r="Y63" s="65">
        <f>VLOOKUP($A63,'Inputs Households'!$A$1:$B$67,2,)*'Ratio mapping'!Y64</f>
        <v>0</v>
      </c>
      <c r="Z63" s="65">
        <f>VLOOKUP($A63,'Inputs Households'!$A$1:$B$67,2,)*'Ratio mapping'!Z64</f>
        <v>0</v>
      </c>
      <c r="AA63" s="65">
        <f>VLOOKUP($A63,'Inputs Households'!$A$1:$B$67,2,)*'Ratio mapping'!AA64</f>
        <v>0</v>
      </c>
      <c r="AB63" s="65">
        <f>VLOOKUP($A63,'Inputs Households'!$A$1:$B$67,2,)*'Ratio mapping'!AB64</f>
        <v>0</v>
      </c>
      <c r="AC63" s="65">
        <f>VLOOKUP($A63,'Inputs Households'!$A$1:$B$67,2,)*'Ratio mapping'!AC64</f>
        <v>0</v>
      </c>
      <c r="AD63" s="65">
        <f>VLOOKUP($A63,'Inputs Households'!$A$1:$B$67,2,)*'Ratio mapping'!AD64</f>
        <v>0</v>
      </c>
      <c r="AE63" s="65">
        <f>VLOOKUP($A63,'Inputs Households'!$A$1:$B$67,2,)*'Ratio mapping'!AE64</f>
        <v>0</v>
      </c>
    </row>
    <row r="64" spans="1:31" x14ac:dyDescent="0.25">
      <c r="A64" s="37" t="s">
        <v>2111</v>
      </c>
      <c r="B64" s="65">
        <f>VLOOKUP($A64,'Inputs Households'!$A$1:$B$67,2,)*'Ratio mapping'!B65</f>
        <v>0</v>
      </c>
      <c r="C64" s="65">
        <f>VLOOKUP($A64,'Inputs Households'!$A$1:$B$67,2,)*'Ratio mapping'!C65</f>
        <v>0</v>
      </c>
      <c r="D64" s="65">
        <f>VLOOKUP($A64,'Inputs Households'!$A$1:$B$67,2,)*'Ratio mapping'!D65</f>
        <v>0</v>
      </c>
      <c r="E64" s="65">
        <f>VLOOKUP($A64,'Inputs Households'!$A$1:$B$67,2,)*'Ratio mapping'!E65</f>
        <v>0</v>
      </c>
      <c r="F64" s="65">
        <f>VLOOKUP($A64,'Inputs Households'!$A$1:$B$67,2,)*'Ratio mapping'!F65</f>
        <v>0</v>
      </c>
      <c r="G64" s="65">
        <f>VLOOKUP($A64,'Inputs Households'!$A$1:$B$67,2,)*'Ratio mapping'!G65</f>
        <v>0</v>
      </c>
      <c r="H64" s="65">
        <f>VLOOKUP($A64,'Inputs Households'!$A$1:$B$67,2,)*'Ratio mapping'!H65</f>
        <v>0</v>
      </c>
      <c r="I64" s="65">
        <f>VLOOKUP($A64,'Inputs Households'!$A$1:$B$67,2,)*'Ratio mapping'!I65</f>
        <v>0</v>
      </c>
      <c r="J64" s="65">
        <f>VLOOKUP($A64,'Inputs Households'!$A$1:$B$67,2,)*'Ratio mapping'!J65</f>
        <v>0</v>
      </c>
      <c r="K64" s="65">
        <f>VLOOKUP($A64,'Inputs Households'!$A$1:$B$67,2,)*'Ratio mapping'!K65</f>
        <v>0</v>
      </c>
      <c r="L64" s="65">
        <f>VLOOKUP($A64,'Inputs Households'!$A$1:$B$67,2,)*'Ratio mapping'!L65</f>
        <v>0</v>
      </c>
      <c r="M64" s="65">
        <f>VLOOKUP($A64,'Inputs Households'!$A$1:$B$67,2,)*'Ratio mapping'!M65</f>
        <v>0</v>
      </c>
      <c r="N64" s="65">
        <f>VLOOKUP($A64,'Inputs Households'!$A$1:$B$67,2,)*'Ratio mapping'!N65</f>
        <v>0</v>
      </c>
      <c r="O64" s="65">
        <f>VLOOKUP($A64,'Inputs Households'!$A$1:$B$67,2,)*'Ratio mapping'!O65</f>
        <v>0</v>
      </c>
      <c r="P64" s="65">
        <f>VLOOKUP($A64,'Inputs Households'!$A$1:$B$67,2,)*'Ratio mapping'!P65</f>
        <v>8875.7970363717995</v>
      </c>
      <c r="Q64" s="65">
        <f>VLOOKUP($A64,'Inputs Households'!$A$1:$B$67,2,)*'Ratio mapping'!Q65</f>
        <v>0</v>
      </c>
      <c r="R64" s="65">
        <f>VLOOKUP($A64,'Inputs Households'!$A$1:$B$67,2,)*'Ratio mapping'!R65</f>
        <v>0</v>
      </c>
      <c r="S64" s="65">
        <f>VLOOKUP($A64,'Inputs Households'!$A$1:$B$67,2,)*'Ratio mapping'!S65</f>
        <v>724.20296362819943</v>
      </c>
      <c r="T64" s="65">
        <f>VLOOKUP($A64,'Inputs Households'!$A$1:$B$67,2,)*'Ratio mapping'!T65</f>
        <v>0</v>
      </c>
      <c r="U64" s="65">
        <f>VLOOKUP($A64,'Inputs Households'!$A$1:$B$67,2,)*'Ratio mapping'!U65</f>
        <v>0</v>
      </c>
      <c r="V64" s="65">
        <f>VLOOKUP($A64,'Inputs Households'!$A$1:$B$67,2,)*'Ratio mapping'!V65</f>
        <v>0</v>
      </c>
      <c r="W64" s="65">
        <f>VLOOKUP($A64,'Inputs Households'!$A$1:$B$67,2,)*'Ratio mapping'!W65</f>
        <v>0</v>
      </c>
      <c r="X64" s="65">
        <f>VLOOKUP($A64,'Inputs Households'!$A$1:$B$67,2,)*'Ratio mapping'!X65</f>
        <v>0</v>
      </c>
      <c r="Y64" s="65">
        <f>VLOOKUP($A64,'Inputs Households'!$A$1:$B$67,2,)*'Ratio mapping'!Y65</f>
        <v>0</v>
      </c>
      <c r="Z64" s="65">
        <f>VLOOKUP($A64,'Inputs Households'!$A$1:$B$67,2,)*'Ratio mapping'!Z65</f>
        <v>0</v>
      </c>
      <c r="AA64" s="65">
        <f>VLOOKUP($A64,'Inputs Households'!$A$1:$B$67,2,)*'Ratio mapping'!AA65</f>
        <v>0</v>
      </c>
      <c r="AB64" s="65">
        <f>VLOOKUP($A64,'Inputs Households'!$A$1:$B$67,2,)*'Ratio mapping'!AB65</f>
        <v>0</v>
      </c>
      <c r="AC64" s="65">
        <f>VLOOKUP($A64,'Inputs Households'!$A$1:$B$67,2,)*'Ratio mapping'!AC65</f>
        <v>0</v>
      </c>
      <c r="AD64" s="65">
        <f>VLOOKUP($A64,'Inputs Households'!$A$1:$B$67,2,)*'Ratio mapping'!AD65</f>
        <v>0</v>
      </c>
      <c r="AE64" s="65">
        <f>VLOOKUP($A64,'Inputs Households'!$A$1:$B$67,2,)*'Ratio mapping'!AE65</f>
        <v>0</v>
      </c>
    </row>
    <row r="65" spans="1:31" x14ac:dyDescent="0.25">
      <c r="A65" s="37" t="s">
        <v>2064</v>
      </c>
      <c r="B65" s="65">
        <f>VLOOKUP($A65,'Inputs Households'!$A$1:$B$67,2,)*'Ratio mapping'!B66</f>
        <v>0</v>
      </c>
      <c r="C65" s="65">
        <f>VLOOKUP($A65,'Inputs Households'!$A$1:$B$67,2,)*'Ratio mapping'!C66</f>
        <v>0</v>
      </c>
      <c r="D65" s="65">
        <f>VLOOKUP($A65,'Inputs Households'!$A$1:$B$67,2,)*'Ratio mapping'!D66</f>
        <v>0</v>
      </c>
      <c r="E65" s="65">
        <f>VLOOKUP($A65,'Inputs Households'!$A$1:$B$67,2,)*'Ratio mapping'!E66</f>
        <v>0</v>
      </c>
      <c r="F65" s="65">
        <f>VLOOKUP($A65,'Inputs Households'!$A$1:$B$67,2,)*'Ratio mapping'!F66</f>
        <v>0</v>
      </c>
      <c r="G65" s="65">
        <f>VLOOKUP($A65,'Inputs Households'!$A$1:$B$67,2,)*'Ratio mapping'!G66</f>
        <v>0</v>
      </c>
      <c r="H65" s="65">
        <f>VLOOKUP($A65,'Inputs Households'!$A$1:$B$67,2,)*'Ratio mapping'!H66</f>
        <v>0</v>
      </c>
      <c r="I65" s="65">
        <f>VLOOKUP($A65,'Inputs Households'!$A$1:$B$67,2,)*'Ratio mapping'!I66</f>
        <v>0</v>
      </c>
      <c r="J65" s="65">
        <f>VLOOKUP($A65,'Inputs Households'!$A$1:$B$67,2,)*'Ratio mapping'!J66</f>
        <v>0</v>
      </c>
      <c r="K65" s="65">
        <f>VLOOKUP($A65,'Inputs Households'!$A$1:$B$67,2,)*'Ratio mapping'!K66</f>
        <v>0</v>
      </c>
      <c r="L65" s="65">
        <f>VLOOKUP($A65,'Inputs Households'!$A$1:$B$67,2,)*'Ratio mapping'!L66</f>
        <v>0</v>
      </c>
      <c r="M65" s="65">
        <f>VLOOKUP($A65,'Inputs Households'!$A$1:$B$67,2,)*'Ratio mapping'!M66</f>
        <v>0</v>
      </c>
      <c r="N65" s="65">
        <f>VLOOKUP($A65,'Inputs Households'!$A$1:$B$67,2,)*'Ratio mapping'!N66</f>
        <v>0</v>
      </c>
      <c r="O65" s="65">
        <f>VLOOKUP($A65,'Inputs Households'!$A$1:$B$67,2,)*'Ratio mapping'!O66</f>
        <v>0</v>
      </c>
      <c r="P65" s="65">
        <f>VLOOKUP($A65,'Inputs Households'!$A$1:$B$67,2,)*'Ratio mapping'!P66</f>
        <v>0</v>
      </c>
      <c r="Q65" s="65">
        <f>VLOOKUP($A65,'Inputs Households'!$A$1:$B$67,2,)*'Ratio mapping'!Q66</f>
        <v>0</v>
      </c>
      <c r="R65" s="65">
        <f>VLOOKUP($A65,'Inputs Households'!$A$1:$B$67,2,)*'Ratio mapping'!R66</f>
        <v>0</v>
      </c>
      <c r="S65" s="65">
        <f>VLOOKUP($A65,'Inputs Households'!$A$1:$B$67,2,)*'Ratio mapping'!S66</f>
        <v>0</v>
      </c>
      <c r="T65" s="65">
        <f>VLOOKUP($A65,'Inputs Households'!$A$1:$B$67,2,)*'Ratio mapping'!T66</f>
        <v>0</v>
      </c>
      <c r="U65" s="65">
        <f>VLOOKUP($A65,'Inputs Households'!$A$1:$B$67,2,)*'Ratio mapping'!U66</f>
        <v>0</v>
      </c>
      <c r="V65" s="65">
        <f>VLOOKUP($A65,'Inputs Households'!$A$1:$B$67,2,)*'Ratio mapping'!V66</f>
        <v>3800</v>
      </c>
      <c r="W65" s="65">
        <f>VLOOKUP($A65,'Inputs Households'!$A$1:$B$67,2,)*'Ratio mapping'!W66</f>
        <v>0</v>
      </c>
      <c r="X65" s="65">
        <f>VLOOKUP($A65,'Inputs Households'!$A$1:$B$67,2,)*'Ratio mapping'!X66</f>
        <v>0</v>
      </c>
      <c r="Y65" s="65">
        <f>VLOOKUP($A65,'Inputs Households'!$A$1:$B$67,2,)*'Ratio mapping'!Y66</f>
        <v>0</v>
      </c>
      <c r="Z65" s="65">
        <f>VLOOKUP($A65,'Inputs Households'!$A$1:$B$67,2,)*'Ratio mapping'!Z66</f>
        <v>0</v>
      </c>
      <c r="AA65" s="65">
        <f>VLOOKUP($A65,'Inputs Households'!$A$1:$B$67,2,)*'Ratio mapping'!AA66</f>
        <v>0</v>
      </c>
      <c r="AB65" s="65">
        <f>VLOOKUP($A65,'Inputs Households'!$A$1:$B$67,2,)*'Ratio mapping'!AB66</f>
        <v>0</v>
      </c>
      <c r="AC65" s="65">
        <f>VLOOKUP($A65,'Inputs Households'!$A$1:$B$67,2,)*'Ratio mapping'!AC66</f>
        <v>0</v>
      </c>
      <c r="AD65" s="65">
        <f>VLOOKUP($A65,'Inputs Households'!$A$1:$B$67,2,)*'Ratio mapping'!AD66</f>
        <v>0</v>
      </c>
      <c r="AE65" s="65">
        <f>VLOOKUP($A65,'Inputs Households'!$A$1:$B$67,2,)*'Ratio mapping'!AE66</f>
        <v>0</v>
      </c>
    </row>
    <row r="66" spans="1:31" x14ac:dyDescent="0.25">
      <c r="A66" s="37" t="s">
        <v>2091</v>
      </c>
      <c r="B66" s="65">
        <f>VLOOKUP($A66,'Inputs Households'!$A$1:$B$67,2,)*'Ratio mapping'!B67</f>
        <v>0</v>
      </c>
      <c r="C66" s="65">
        <f>VLOOKUP($A66,'Inputs Households'!$A$1:$B$67,2,)*'Ratio mapping'!C67</f>
        <v>0</v>
      </c>
      <c r="D66" s="65">
        <f>VLOOKUP($A66,'Inputs Households'!$A$1:$B$67,2,)*'Ratio mapping'!D67</f>
        <v>0</v>
      </c>
      <c r="E66" s="65">
        <f>VLOOKUP($A66,'Inputs Households'!$A$1:$B$67,2,)*'Ratio mapping'!E67</f>
        <v>0</v>
      </c>
      <c r="F66" s="65">
        <f>VLOOKUP($A66,'Inputs Households'!$A$1:$B$67,2,)*'Ratio mapping'!F67</f>
        <v>0</v>
      </c>
      <c r="G66" s="65">
        <f>VLOOKUP($A66,'Inputs Households'!$A$1:$B$67,2,)*'Ratio mapping'!G67</f>
        <v>0</v>
      </c>
      <c r="H66" s="65">
        <f>VLOOKUP($A66,'Inputs Households'!$A$1:$B$67,2,)*'Ratio mapping'!H67</f>
        <v>0</v>
      </c>
      <c r="I66" s="65">
        <f>VLOOKUP($A66,'Inputs Households'!$A$1:$B$67,2,)*'Ratio mapping'!I67</f>
        <v>0</v>
      </c>
      <c r="J66" s="65">
        <f>VLOOKUP($A66,'Inputs Households'!$A$1:$B$67,2,)*'Ratio mapping'!J67</f>
        <v>0</v>
      </c>
      <c r="K66" s="65">
        <f>VLOOKUP($A66,'Inputs Households'!$A$1:$B$67,2,)*'Ratio mapping'!K67</f>
        <v>0</v>
      </c>
      <c r="L66" s="65">
        <f>VLOOKUP($A66,'Inputs Households'!$A$1:$B$67,2,)*'Ratio mapping'!L67</f>
        <v>0</v>
      </c>
      <c r="M66" s="65">
        <f>VLOOKUP($A66,'Inputs Households'!$A$1:$B$67,2,)*'Ratio mapping'!M67</f>
        <v>0</v>
      </c>
      <c r="N66" s="65">
        <f>VLOOKUP($A66,'Inputs Households'!$A$1:$B$67,2,)*'Ratio mapping'!N67</f>
        <v>0</v>
      </c>
      <c r="O66" s="65">
        <f>VLOOKUP($A66,'Inputs Households'!$A$1:$B$67,2,)*'Ratio mapping'!O67</f>
        <v>0</v>
      </c>
      <c r="P66" s="65">
        <f>VLOOKUP($A66,'Inputs Households'!$A$1:$B$67,2,)*'Ratio mapping'!P67</f>
        <v>0</v>
      </c>
      <c r="Q66" s="65">
        <f>VLOOKUP($A66,'Inputs Households'!$A$1:$B$67,2,)*'Ratio mapping'!Q67</f>
        <v>0</v>
      </c>
      <c r="R66" s="65">
        <f>VLOOKUP($A66,'Inputs Households'!$A$1:$B$67,2,)*'Ratio mapping'!R67</f>
        <v>0</v>
      </c>
      <c r="S66" s="65">
        <f>VLOOKUP($A66,'Inputs Households'!$A$1:$B$67,2,)*'Ratio mapping'!S67</f>
        <v>0</v>
      </c>
      <c r="T66" s="65">
        <f>VLOOKUP($A66,'Inputs Households'!$A$1:$B$67,2,)*'Ratio mapping'!T67</f>
        <v>0</v>
      </c>
      <c r="U66" s="65">
        <f>VLOOKUP($A66,'Inputs Households'!$A$1:$B$67,2,)*'Ratio mapping'!U67</f>
        <v>0</v>
      </c>
      <c r="V66" s="65">
        <f>VLOOKUP($A66,'Inputs Households'!$A$1:$B$67,2,)*'Ratio mapping'!V67</f>
        <v>0</v>
      </c>
      <c r="W66" s="65">
        <f>VLOOKUP($A66,'Inputs Households'!$A$1:$B$67,2,)*'Ratio mapping'!W67</f>
        <v>0</v>
      </c>
      <c r="X66" s="65">
        <f>VLOOKUP($A66,'Inputs Households'!$A$1:$B$67,2,)*'Ratio mapping'!X67</f>
        <v>0</v>
      </c>
      <c r="Y66" s="65">
        <f>VLOOKUP($A66,'Inputs Households'!$A$1:$B$67,2,)*'Ratio mapping'!Y67</f>
        <v>0</v>
      </c>
      <c r="Z66" s="65">
        <f>VLOOKUP($A66,'Inputs Households'!$A$1:$B$67,2,)*'Ratio mapping'!Z67</f>
        <v>0</v>
      </c>
      <c r="AA66" s="65">
        <f>VLOOKUP($A66,'Inputs Households'!$A$1:$B$67,2,)*'Ratio mapping'!AA67</f>
        <v>0</v>
      </c>
      <c r="AB66" s="65">
        <f>VLOOKUP($A66,'Inputs Households'!$A$1:$B$67,2,)*'Ratio mapping'!AB67</f>
        <v>7.6120665351000838</v>
      </c>
      <c r="AC66" s="65">
        <f>VLOOKUP($A66,'Inputs Households'!$A$1:$B$67,2,)*'Ratio mapping'!AC67</f>
        <v>80992.387933464895</v>
      </c>
      <c r="AD66" s="65">
        <f>VLOOKUP($A66,'Inputs Households'!$A$1:$B$67,2,)*'Ratio mapping'!AD67</f>
        <v>0</v>
      </c>
      <c r="AE66" s="65">
        <f>VLOOKUP($A66,'Inputs Households'!$A$1:$B$67,2,)*'Ratio mapping'!AE67</f>
        <v>0</v>
      </c>
    </row>
    <row r="67" spans="1:31" x14ac:dyDescent="0.25">
      <c r="A67" s="37" t="s">
        <v>2066</v>
      </c>
      <c r="B67" s="65">
        <f>VLOOKUP($A67,'Inputs Households'!$A$1:$B$67,2,)*'Ratio mapping'!B68</f>
        <v>0</v>
      </c>
      <c r="C67" s="65">
        <f>VLOOKUP($A67,'Inputs Households'!$A$1:$B$67,2,)*'Ratio mapping'!C68</f>
        <v>0</v>
      </c>
      <c r="D67" s="65">
        <f>VLOOKUP($A67,'Inputs Households'!$A$1:$B$67,2,)*'Ratio mapping'!D68</f>
        <v>0</v>
      </c>
      <c r="E67" s="65">
        <f>VLOOKUP($A67,'Inputs Households'!$A$1:$B$67,2,)*'Ratio mapping'!E68</f>
        <v>0</v>
      </c>
      <c r="F67" s="65">
        <f>VLOOKUP($A67,'Inputs Households'!$A$1:$B$67,2,)*'Ratio mapping'!F68</f>
        <v>0</v>
      </c>
      <c r="G67" s="65">
        <f>VLOOKUP($A67,'Inputs Households'!$A$1:$B$67,2,)*'Ratio mapping'!G68</f>
        <v>0</v>
      </c>
      <c r="H67" s="65">
        <f>VLOOKUP($A67,'Inputs Households'!$A$1:$B$67,2,)*'Ratio mapping'!H68</f>
        <v>0</v>
      </c>
      <c r="I67" s="65">
        <f>VLOOKUP($A67,'Inputs Households'!$A$1:$B$67,2,)*'Ratio mapping'!I68</f>
        <v>0</v>
      </c>
      <c r="J67" s="65">
        <f>VLOOKUP($A67,'Inputs Households'!$A$1:$B$67,2,)*'Ratio mapping'!J68</f>
        <v>0</v>
      </c>
      <c r="K67" s="65">
        <f>VLOOKUP($A67,'Inputs Households'!$A$1:$B$67,2,)*'Ratio mapping'!K68</f>
        <v>0</v>
      </c>
      <c r="L67" s="65">
        <f>VLOOKUP($A67,'Inputs Households'!$A$1:$B$67,2,)*'Ratio mapping'!L68</f>
        <v>0</v>
      </c>
      <c r="M67" s="65">
        <f>VLOOKUP($A67,'Inputs Households'!$A$1:$B$67,2,)*'Ratio mapping'!M68</f>
        <v>0</v>
      </c>
      <c r="N67" s="65">
        <f>VLOOKUP($A67,'Inputs Households'!$A$1:$B$67,2,)*'Ratio mapping'!N68</f>
        <v>0</v>
      </c>
      <c r="O67" s="65">
        <f>VLOOKUP($A67,'Inputs Households'!$A$1:$B$67,2,)*'Ratio mapping'!O68</f>
        <v>0</v>
      </c>
      <c r="P67" s="65">
        <f>VLOOKUP($A67,'Inputs Households'!$A$1:$B$67,2,)*'Ratio mapping'!P68</f>
        <v>0</v>
      </c>
      <c r="Q67" s="65">
        <f>VLOOKUP($A67,'Inputs Households'!$A$1:$B$67,2,)*'Ratio mapping'!Q68</f>
        <v>0</v>
      </c>
      <c r="R67" s="65">
        <f>VLOOKUP($A67,'Inputs Households'!$A$1:$B$67,2,)*'Ratio mapping'!R68</f>
        <v>0</v>
      </c>
      <c r="S67" s="65">
        <f>VLOOKUP($A67,'Inputs Households'!$A$1:$B$67,2,)*'Ratio mapping'!S68</f>
        <v>0</v>
      </c>
      <c r="T67" s="65">
        <f>VLOOKUP($A67,'Inputs Households'!$A$1:$B$67,2,)*'Ratio mapping'!T68</f>
        <v>19600</v>
      </c>
      <c r="U67" s="65">
        <f>VLOOKUP($A67,'Inputs Households'!$A$1:$B$67,2,)*'Ratio mapping'!U68</f>
        <v>0</v>
      </c>
      <c r="V67" s="65">
        <f>VLOOKUP($A67,'Inputs Households'!$A$1:$B$67,2,)*'Ratio mapping'!V68</f>
        <v>0</v>
      </c>
      <c r="W67" s="65">
        <f>VLOOKUP($A67,'Inputs Households'!$A$1:$B$67,2,)*'Ratio mapping'!W68</f>
        <v>0</v>
      </c>
      <c r="X67" s="65">
        <f>VLOOKUP($A67,'Inputs Households'!$A$1:$B$67,2,)*'Ratio mapping'!X68</f>
        <v>0</v>
      </c>
      <c r="Y67" s="65">
        <f>VLOOKUP($A67,'Inputs Households'!$A$1:$B$67,2,)*'Ratio mapping'!Y68</f>
        <v>0</v>
      </c>
      <c r="Z67" s="65">
        <f>VLOOKUP($A67,'Inputs Households'!$A$1:$B$67,2,)*'Ratio mapping'!Z68</f>
        <v>0</v>
      </c>
      <c r="AA67" s="65">
        <f>VLOOKUP($A67,'Inputs Households'!$A$1:$B$67,2,)*'Ratio mapping'!AA68</f>
        <v>0</v>
      </c>
      <c r="AB67" s="65">
        <f>VLOOKUP($A67,'Inputs Households'!$A$1:$B$67,2,)*'Ratio mapping'!AB68</f>
        <v>0</v>
      </c>
      <c r="AC67" s="65">
        <f>VLOOKUP($A67,'Inputs Households'!$A$1:$B$67,2,)*'Ratio mapping'!AC68</f>
        <v>0</v>
      </c>
      <c r="AD67" s="65">
        <f>VLOOKUP($A67,'Inputs Households'!$A$1:$B$67,2,)*'Ratio mapping'!AD68</f>
        <v>0</v>
      </c>
      <c r="AE67" s="65">
        <f>VLOOKUP($A67,'Inputs Households'!$A$1:$B$67,2,)*'Ratio mapping'!AE68</f>
        <v>0</v>
      </c>
    </row>
    <row r="68" spans="1:31" x14ac:dyDescent="0.25">
      <c r="A68" s="37" t="s">
        <v>2101</v>
      </c>
      <c r="B68" s="65">
        <f>VLOOKUP($A68,'Inputs Households'!$A$1:$B$67,2,)*'Ratio mapping'!B69</f>
        <v>0</v>
      </c>
      <c r="C68" s="65">
        <f>VLOOKUP($A68,'Inputs Households'!$A$1:$B$67,2,)*'Ratio mapping'!C69</f>
        <v>0</v>
      </c>
      <c r="D68" s="65">
        <f>VLOOKUP($A68,'Inputs Households'!$A$1:$B$67,2,)*'Ratio mapping'!D69</f>
        <v>0</v>
      </c>
      <c r="E68" s="65">
        <f>VLOOKUP($A68,'Inputs Households'!$A$1:$B$67,2,)*'Ratio mapping'!E69</f>
        <v>0</v>
      </c>
      <c r="F68" s="65">
        <f>VLOOKUP($A68,'Inputs Households'!$A$1:$B$67,2,)*'Ratio mapping'!F69</f>
        <v>0</v>
      </c>
      <c r="G68" s="65">
        <f>VLOOKUP($A68,'Inputs Households'!$A$1:$B$67,2,)*'Ratio mapping'!G69</f>
        <v>0</v>
      </c>
      <c r="H68" s="65">
        <f>VLOOKUP($A68,'Inputs Households'!$A$1:$B$67,2,)*'Ratio mapping'!H69</f>
        <v>0</v>
      </c>
      <c r="I68" s="65">
        <f>VLOOKUP($A68,'Inputs Households'!$A$1:$B$67,2,)*'Ratio mapping'!I69</f>
        <v>0</v>
      </c>
      <c r="J68" s="65">
        <f>VLOOKUP($A68,'Inputs Households'!$A$1:$B$67,2,)*'Ratio mapping'!J69</f>
        <v>0</v>
      </c>
      <c r="K68" s="65">
        <f>VLOOKUP($A68,'Inputs Households'!$A$1:$B$67,2,)*'Ratio mapping'!K69</f>
        <v>0</v>
      </c>
      <c r="L68" s="65">
        <f>VLOOKUP($A68,'Inputs Households'!$A$1:$B$67,2,)*'Ratio mapping'!L69</f>
        <v>0</v>
      </c>
      <c r="M68" s="65">
        <f>VLOOKUP($A68,'Inputs Households'!$A$1:$B$67,2,)*'Ratio mapping'!M69</f>
        <v>0</v>
      </c>
      <c r="N68" s="65">
        <f>VLOOKUP($A68,'Inputs Households'!$A$1:$B$67,2,)*'Ratio mapping'!N69</f>
        <v>0</v>
      </c>
      <c r="O68" s="65">
        <f>VLOOKUP($A68,'Inputs Households'!$A$1:$B$67,2,)*'Ratio mapping'!O69</f>
        <v>0</v>
      </c>
      <c r="P68" s="65">
        <f>VLOOKUP($A68,'Inputs Households'!$A$1:$B$67,2,)*'Ratio mapping'!P69</f>
        <v>0</v>
      </c>
      <c r="Q68" s="65">
        <f>VLOOKUP($A68,'Inputs Households'!$A$1:$B$67,2,)*'Ratio mapping'!Q69</f>
        <v>0</v>
      </c>
      <c r="R68" s="65">
        <f>VLOOKUP($A68,'Inputs Households'!$A$1:$B$67,2,)*'Ratio mapping'!R69</f>
        <v>0</v>
      </c>
      <c r="S68" s="65">
        <f>VLOOKUP($A68,'Inputs Households'!$A$1:$B$67,2,)*'Ratio mapping'!S69</f>
        <v>0</v>
      </c>
      <c r="T68" s="65">
        <f>VLOOKUP($A68,'Inputs Households'!$A$1:$B$67,2,)*'Ratio mapping'!T69</f>
        <v>0</v>
      </c>
      <c r="U68" s="65">
        <f>VLOOKUP($A68,'Inputs Households'!$A$1:$B$67,2,)*'Ratio mapping'!U69</f>
        <v>0</v>
      </c>
      <c r="V68" s="65">
        <f>VLOOKUP($A68,'Inputs Households'!$A$1:$B$67,2,)*'Ratio mapping'!V69</f>
        <v>0</v>
      </c>
      <c r="W68" s="65">
        <f>VLOOKUP($A68,'Inputs Households'!$A$1:$B$67,2,)*'Ratio mapping'!W69</f>
        <v>0</v>
      </c>
      <c r="X68" s="65">
        <f>VLOOKUP($A68,'Inputs Households'!$A$1:$B$67,2,)*'Ratio mapping'!X69</f>
        <v>0</v>
      </c>
      <c r="Y68" s="65">
        <f>VLOOKUP($A68,'Inputs Households'!$A$1:$B$67,2,)*'Ratio mapping'!Y69</f>
        <v>0</v>
      </c>
      <c r="Z68" s="65">
        <f>VLOOKUP($A68,'Inputs Households'!$A$1:$B$67,2,)*'Ratio mapping'!Z69</f>
        <v>0</v>
      </c>
      <c r="AA68" s="65">
        <f>VLOOKUP($A68,'Inputs Households'!$A$1:$B$67,2,)*'Ratio mapping'!AA69</f>
        <v>0</v>
      </c>
      <c r="AB68" s="65">
        <f>VLOOKUP($A68,'Inputs Households'!$A$1:$B$67,2,)*'Ratio mapping'!AB69</f>
        <v>0</v>
      </c>
      <c r="AC68" s="65">
        <f>VLOOKUP($A68,'Inputs Households'!$A$1:$B$67,2,)*'Ratio mapping'!AC69</f>
        <v>0</v>
      </c>
      <c r="AD68" s="65">
        <f>VLOOKUP($A68,'Inputs Households'!$A$1:$B$67,2,)*'Ratio mapping'!AD69</f>
        <v>3789.9548532731378</v>
      </c>
      <c r="AE68" s="65">
        <f>VLOOKUP($A68,'Inputs Households'!$A$1:$B$67,2,)*'Ratio mapping'!AE69</f>
        <v>110.0451467268623</v>
      </c>
    </row>
    <row r="69" spans="1:31" x14ac:dyDescent="0.25">
      <c r="A69" s="37" t="s">
        <v>2069</v>
      </c>
      <c r="B69" s="65">
        <f>VLOOKUP($A69,'Inputs Households'!$A$1:$B$67,2,)*'Ratio mapping'!B70</f>
        <v>0</v>
      </c>
      <c r="C69" s="65">
        <f>VLOOKUP($A69,'Inputs Households'!$A$1:$B$67,2,)*'Ratio mapping'!C70</f>
        <v>0</v>
      </c>
      <c r="D69" s="65">
        <f>VLOOKUP($A69,'Inputs Households'!$A$1:$B$67,2,)*'Ratio mapping'!D70</f>
        <v>0</v>
      </c>
      <c r="E69" s="65">
        <f>VLOOKUP($A69,'Inputs Households'!$A$1:$B$67,2,)*'Ratio mapping'!E70</f>
        <v>0</v>
      </c>
      <c r="F69" s="65">
        <f>VLOOKUP($A69,'Inputs Households'!$A$1:$B$67,2,)*'Ratio mapping'!F70</f>
        <v>0</v>
      </c>
      <c r="G69" s="65">
        <f>VLOOKUP($A69,'Inputs Households'!$A$1:$B$67,2,)*'Ratio mapping'!G70</f>
        <v>0</v>
      </c>
      <c r="H69" s="65">
        <f>VLOOKUP($A69,'Inputs Households'!$A$1:$B$67,2,)*'Ratio mapping'!H70</f>
        <v>0</v>
      </c>
      <c r="I69" s="65">
        <f>VLOOKUP($A69,'Inputs Households'!$A$1:$B$67,2,)*'Ratio mapping'!I70</f>
        <v>0</v>
      </c>
      <c r="J69" s="65">
        <f>VLOOKUP($A69,'Inputs Households'!$A$1:$B$67,2,)*'Ratio mapping'!J70</f>
        <v>0</v>
      </c>
      <c r="K69" s="65">
        <f>VLOOKUP($A69,'Inputs Households'!$A$1:$B$67,2,)*'Ratio mapping'!K70</f>
        <v>13800</v>
      </c>
      <c r="L69" s="65">
        <f>VLOOKUP($A69,'Inputs Households'!$A$1:$B$67,2,)*'Ratio mapping'!L70</f>
        <v>0</v>
      </c>
      <c r="M69" s="65">
        <f>VLOOKUP($A69,'Inputs Households'!$A$1:$B$67,2,)*'Ratio mapping'!M70</f>
        <v>0</v>
      </c>
      <c r="N69" s="65">
        <f>VLOOKUP($A69,'Inputs Households'!$A$1:$B$67,2,)*'Ratio mapping'!N70</f>
        <v>0</v>
      </c>
      <c r="O69" s="65">
        <f>VLOOKUP($A69,'Inputs Households'!$A$1:$B$67,2,)*'Ratio mapping'!O70</f>
        <v>0</v>
      </c>
      <c r="P69" s="65">
        <f>VLOOKUP($A69,'Inputs Households'!$A$1:$B$67,2,)*'Ratio mapping'!P70</f>
        <v>0</v>
      </c>
      <c r="Q69" s="65">
        <f>VLOOKUP($A69,'Inputs Households'!$A$1:$B$67,2,)*'Ratio mapping'!Q70</f>
        <v>0</v>
      </c>
      <c r="R69" s="65">
        <f>VLOOKUP($A69,'Inputs Households'!$A$1:$B$67,2,)*'Ratio mapping'!R70</f>
        <v>0</v>
      </c>
      <c r="S69" s="65">
        <f>VLOOKUP($A69,'Inputs Households'!$A$1:$B$67,2,)*'Ratio mapping'!S70</f>
        <v>0</v>
      </c>
      <c r="T69" s="65">
        <f>VLOOKUP($A69,'Inputs Households'!$A$1:$B$67,2,)*'Ratio mapping'!T70</f>
        <v>0</v>
      </c>
      <c r="U69" s="65">
        <f>VLOOKUP($A69,'Inputs Households'!$A$1:$B$67,2,)*'Ratio mapping'!U70</f>
        <v>0</v>
      </c>
      <c r="V69" s="65">
        <f>VLOOKUP($A69,'Inputs Households'!$A$1:$B$67,2,)*'Ratio mapping'!V70</f>
        <v>0</v>
      </c>
      <c r="W69" s="65">
        <f>VLOOKUP($A69,'Inputs Households'!$A$1:$B$67,2,)*'Ratio mapping'!W70</f>
        <v>0</v>
      </c>
      <c r="X69" s="65">
        <f>VLOOKUP($A69,'Inputs Households'!$A$1:$B$67,2,)*'Ratio mapping'!X70</f>
        <v>0</v>
      </c>
      <c r="Y69" s="65">
        <f>VLOOKUP($A69,'Inputs Households'!$A$1:$B$67,2,)*'Ratio mapping'!Y70</f>
        <v>0</v>
      </c>
      <c r="Z69" s="65">
        <f>VLOOKUP($A69,'Inputs Households'!$A$1:$B$67,2,)*'Ratio mapping'!Z70</f>
        <v>0</v>
      </c>
      <c r="AA69" s="65">
        <f>VLOOKUP($A69,'Inputs Households'!$A$1:$B$67,2,)*'Ratio mapping'!AA70</f>
        <v>0</v>
      </c>
      <c r="AB69" s="65">
        <f>VLOOKUP($A69,'Inputs Households'!$A$1:$B$67,2,)*'Ratio mapping'!AB70</f>
        <v>0</v>
      </c>
      <c r="AC69" s="65">
        <f>VLOOKUP($A69,'Inputs Households'!$A$1:$B$67,2,)*'Ratio mapping'!AC70</f>
        <v>0</v>
      </c>
      <c r="AD69" s="65">
        <f>VLOOKUP($A69,'Inputs Households'!$A$1:$B$67,2,)*'Ratio mapping'!AD70</f>
        <v>0</v>
      </c>
      <c r="AE69" s="65">
        <f>VLOOKUP($A69,'Inputs Households'!$A$1:$B$67,2,)*'Ratio mapping'!AE70</f>
        <v>0</v>
      </c>
    </row>
    <row r="70" spans="1:31" x14ac:dyDescent="0.25">
      <c r="A70" s="37" t="s">
        <v>2081</v>
      </c>
      <c r="B70" s="65">
        <f>VLOOKUP($A70,'Inputs Households'!$A$1:$B$67,2,)*'Ratio mapping'!B71</f>
        <v>0</v>
      </c>
      <c r="C70" s="65">
        <f>VLOOKUP($A70,'Inputs Households'!$A$1:$B$67,2,)*'Ratio mapping'!C71</f>
        <v>0</v>
      </c>
      <c r="D70" s="65">
        <f>VLOOKUP($A70,'Inputs Households'!$A$1:$B$67,2,)*'Ratio mapping'!D71</f>
        <v>0</v>
      </c>
      <c r="E70" s="65">
        <f>VLOOKUP($A70,'Inputs Households'!$A$1:$B$67,2,)*'Ratio mapping'!E71</f>
        <v>0</v>
      </c>
      <c r="F70" s="65">
        <f>VLOOKUP($A70,'Inputs Households'!$A$1:$B$67,2,)*'Ratio mapping'!F71</f>
        <v>0</v>
      </c>
      <c r="G70" s="65">
        <f>VLOOKUP($A70,'Inputs Households'!$A$1:$B$67,2,)*'Ratio mapping'!G71</f>
        <v>0</v>
      </c>
      <c r="H70" s="65">
        <f>VLOOKUP($A70,'Inputs Households'!$A$1:$B$67,2,)*'Ratio mapping'!H71</f>
        <v>0</v>
      </c>
      <c r="I70" s="65">
        <f>VLOOKUP($A70,'Inputs Households'!$A$1:$B$67,2,)*'Ratio mapping'!I71</f>
        <v>0</v>
      </c>
      <c r="J70" s="65">
        <f>VLOOKUP($A70,'Inputs Households'!$A$1:$B$67,2,)*'Ratio mapping'!J71</f>
        <v>0</v>
      </c>
      <c r="K70" s="65">
        <f>VLOOKUP($A70,'Inputs Households'!$A$1:$B$67,2,)*'Ratio mapping'!K71</f>
        <v>0</v>
      </c>
      <c r="L70" s="65">
        <f>VLOOKUP($A70,'Inputs Households'!$A$1:$B$67,2,)*'Ratio mapping'!L71</f>
        <v>0</v>
      </c>
      <c r="M70" s="65">
        <f>VLOOKUP($A70,'Inputs Households'!$A$1:$B$67,2,)*'Ratio mapping'!M71</f>
        <v>0</v>
      </c>
      <c r="N70" s="65">
        <f>VLOOKUP($A70,'Inputs Households'!$A$1:$B$67,2,)*'Ratio mapping'!N71</f>
        <v>0</v>
      </c>
      <c r="O70" s="65">
        <f>VLOOKUP($A70,'Inputs Households'!$A$1:$B$67,2,)*'Ratio mapping'!O71</f>
        <v>0</v>
      </c>
      <c r="P70" s="65">
        <f>VLOOKUP($A70,'Inputs Households'!$A$1:$B$67,2,)*'Ratio mapping'!P71</f>
        <v>0</v>
      </c>
      <c r="Q70" s="65">
        <f>VLOOKUP($A70,'Inputs Households'!$A$1:$B$67,2,)*'Ratio mapping'!Q71</f>
        <v>0</v>
      </c>
      <c r="R70" s="65">
        <f>VLOOKUP($A70,'Inputs Households'!$A$1:$B$67,2,)*'Ratio mapping'!R71</f>
        <v>0</v>
      </c>
      <c r="S70" s="65">
        <f>VLOOKUP($A70,'Inputs Households'!$A$1:$B$67,2,)*'Ratio mapping'!S71</f>
        <v>0</v>
      </c>
      <c r="T70" s="65">
        <f>VLOOKUP($A70,'Inputs Households'!$A$1:$B$67,2,)*'Ratio mapping'!T71</f>
        <v>18900</v>
      </c>
      <c r="U70" s="65">
        <f>VLOOKUP($A70,'Inputs Households'!$A$1:$B$67,2,)*'Ratio mapping'!U71</f>
        <v>0</v>
      </c>
      <c r="V70" s="65">
        <f>VLOOKUP($A70,'Inputs Households'!$A$1:$B$67,2,)*'Ratio mapping'!V71</f>
        <v>0</v>
      </c>
      <c r="W70" s="65">
        <f>VLOOKUP($A70,'Inputs Households'!$A$1:$B$67,2,)*'Ratio mapping'!W71</f>
        <v>0</v>
      </c>
      <c r="X70" s="65">
        <f>VLOOKUP($A70,'Inputs Households'!$A$1:$B$67,2,)*'Ratio mapping'!X71</f>
        <v>0</v>
      </c>
      <c r="Y70" s="65">
        <f>VLOOKUP($A70,'Inputs Households'!$A$1:$B$67,2,)*'Ratio mapping'!Y71</f>
        <v>0</v>
      </c>
      <c r="Z70" s="65">
        <f>VLOOKUP($A70,'Inputs Households'!$A$1:$B$67,2,)*'Ratio mapping'!Z71</f>
        <v>0</v>
      </c>
      <c r="AA70" s="65">
        <f>VLOOKUP($A70,'Inputs Households'!$A$1:$B$67,2,)*'Ratio mapping'!AA71</f>
        <v>0</v>
      </c>
      <c r="AB70" s="65">
        <f>VLOOKUP($A70,'Inputs Households'!$A$1:$B$67,2,)*'Ratio mapping'!AB71</f>
        <v>0</v>
      </c>
      <c r="AC70" s="65">
        <f>VLOOKUP($A70,'Inputs Households'!$A$1:$B$67,2,)*'Ratio mapping'!AC71</f>
        <v>0</v>
      </c>
      <c r="AD70" s="65">
        <f>VLOOKUP($A70,'Inputs Households'!$A$1:$B$67,2,)*'Ratio mapping'!AD71</f>
        <v>0</v>
      </c>
      <c r="AE70" s="65">
        <f>VLOOKUP($A70,'Inputs Households'!$A$1:$B$67,2,)*'Ratio mapping'!AE71</f>
        <v>0</v>
      </c>
    </row>
    <row r="71" spans="1:31" x14ac:dyDescent="0.25">
      <c r="A71" s="37" t="s">
        <v>2053</v>
      </c>
      <c r="B71" s="65">
        <f>VLOOKUP($A71,'Inputs Households'!$A$1:$B$67,2,)*'Ratio mapping'!B72</f>
        <v>0</v>
      </c>
      <c r="C71" s="65">
        <f>VLOOKUP($A71,'Inputs Households'!$A$1:$B$67,2,)*'Ratio mapping'!C72</f>
        <v>0</v>
      </c>
      <c r="D71" s="65">
        <f>VLOOKUP($A71,'Inputs Households'!$A$1:$B$67,2,)*'Ratio mapping'!D72</f>
        <v>0</v>
      </c>
      <c r="E71" s="65">
        <f>VLOOKUP($A71,'Inputs Households'!$A$1:$B$67,2,)*'Ratio mapping'!E72</f>
        <v>0</v>
      </c>
      <c r="F71" s="65">
        <f>VLOOKUP($A71,'Inputs Households'!$A$1:$B$67,2,)*'Ratio mapping'!F72</f>
        <v>0</v>
      </c>
      <c r="G71" s="65">
        <f>VLOOKUP($A71,'Inputs Households'!$A$1:$B$67,2,)*'Ratio mapping'!G72</f>
        <v>0</v>
      </c>
      <c r="H71" s="65">
        <f>VLOOKUP($A71,'Inputs Households'!$A$1:$B$67,2,)*'Ratio mapping'!H72</f>
        <v>0</v>
      </c>
      <c r="I71" s="65">
        <f>VLOOKUP($A71,'Inputs Households'!$A$1:$B$67,2,)*'Ratio mapping'!I72</f>
        <v>0</v>
      </c>
      <c r="J71" s="65">
        <f>VLOOKUP($A71,'Inputs Households'!$A$1:$B$67,2,)*'Ratio mapping'!J72</f>
        <v>0</v>
      </c>
      <c r="K71" s="65">
        <f>VLOOKUP($A71,'Inputs Households'!$A$1:$B$67,2,)*'Ratio mapping'!K72</f>
        <v>0</v>
      </c>
      <c r="L71" s="65">
        <f>VLOOKUP($A71,'Inputs Households'!$A$1:$B$67,2,)*'Ratio mapping'!L72</f>
        <v>0</v>
      </c>
      <c r="M71" s="65">
        <f>VLOOKUP($A71,'Inputs Households'!$A$1:$B$67,2,)*'Ratio mapping'!M72</f>
        <v>0</v>
      </c>
      <c r="N71" s="65">
        <f>VLOOKUP($A71,'Inputs Households'!$A$1:$B$67,2,)*'Ratio mapping'!N72</f>
        <v>0</v>
      </c>
      <c r="O71" s="65">
        <f>VLOOKUP($A71,'Inputs Households'!$A$1:$B$67,2,)*'Ratio mapping'!O72</f>
        <v>0</v>
      </c>
      <c r="P71" s="65">
        <f>VLOOKUP($A71,'Inputs Households'!$A$1:$B$67,2,)*'Ratio mapping'!P72</f>
        <v>0</v>
      </c>
      <c r="Q71" s="65">
        <f>VLOOKUP($A71,'Inputs Households'!$A$1:$B$67,2,)*'Ratio mapping'!Q72</f>
        <v>36100</v>
      </c>
      <c r="R71" s="65">
        <f>VLOOKUP($A71,'Inputs Households'!$A$1:$B$67,2,)*'Ratio mapping'!R72</f>
        <v>0</v>
      </c>
      <c r="S71" s="65">
        <f>VLOOKUP($A71,'Inputs Households'!$A$1:$B$67,2,)*'Ratio mapping'!S72</f>
        <v>0</v>
      </c>
      <c r="T71" s="65">
        <f>VLOOKUP($A71,'Inputs Households'!$A$1:$B$67,2,)*'Ratio mapping'!T72</f>
        <v>0</v>
      </c>
      <c r="U71" s="65">
        <f>VLOOKUP($A71,'Inputs Households'!$A$1:$B$67,2,)*'Ratio mapping'!U72</f>
        <v>0</v>
      </c>
      <c r="V71" s="65">
        <f>VLOOKUP($A71,'Inputs Households'!$A$1:$B$67,2,)*'Ratio mapping'!V72</f>
        <v>0</v>
      </c>
      <c r="W71" s="65">
        <f>VLOOKUP($A71,'Inputs Households'!$A$1:$B$67,2,)*'Ratio mapping'!W72</f>
        <v>0</v>
      </c>
      <c r="X71" s="65">
        <f>VLOOKUP($A71,'Inputs Households'!$A$1:$B$67,2,)*'Ratio mapping'!X72</f>
        <v>0</v>
      </c>
      <c r="Y71" s="65">
        <f>VLOOKUP($A71,'Inputs Households'!$A$1:$B$67,2,)*'Ratio mapping'!Y72</f>
        <v>0</v>
      </c>
      <c r="Z71" s="65">
        <f>VLOOKUP($A71,'Inputs Households'!$A$1:$B$67,2,)*'Ratio mapping'!Z72</f>
        <v>0</v>
      </c>
      <c r="AA71" s="65">
        <f>VLOOKUP($A71,'Inputs Households'!$A$1:$B$67,2,)*'Ratio mapping'!AA72</f>
        <v>0</v>
      </c>
      <c r="AB71" s="65">
        <f>VLOOKUP($A71,'Inputs Households'!$A$1:$B$67,2,)*'Ratio mapping'!AB72</f>
        <v>0</v>
      </c>
      <c r="AC71" s="65">
        <f>VLOOKUP($A71,'Inputs Households'!$A$1:$B$67,2,)*'Ratio mapping'!AC72</f>
        <v>0</v>
      </c>
      <c r="AD71" s="65">
        <f>VLOOKUP($A71,'Inputs Households'!$A$1:$B$67,2,)*'Ratio mapping'!AD72</f>
        <v>0</v>
      </c>
      <c r="AE71" s="65">
        <f>VLOOKUP($A71,'Inputs Households'!$A$1:$B$67,2,)*'Ratio mapping'!AE72</f>
        <v>0</v>
      </c>
    </row>
    <row r="72" spans="1:31" x14ac:dyDescent="0.25">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row>
    <row r="73" spans="1:31" x14ac:dyDescent="0.25">
      <c r="A73" s="15">
        <v>2023</v>
      </c>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row>
    <row r="74" spans="1:31" x14ac:dyDescent="0.25">
      <c r="A74" s="37" t="s">
        <v>2106</v>
      </c>
      <c r="B74" s="65">
        <f>VLOOKUP($A74,'Inputs Households'!$A$1:$C$67,3,)*'Ratio mapping'!B75</f>
        <v>0</v>
      </c>
      <c r="C74" s="65">
        <f>VLOOKUP($A74,'Inputs Households'!$A$1:$C$67,3,)*'Ratio mapping'!C75</f>
        <v>0</v>
      </c>
      <c r="D74" s="65">
        <f>VLOOKUP($A74,'Inputs Households'!$A$1:$C$67,3,)*'Ratio mapping'!D75</f>
        <v>0</v>
      </c>
      <c r="E74" s="65">
        <f>VLOOKUP($A74,'Inputs Households'!$A$1:$C$67,3,)*'Ratio mapping'!E75</f>
        <v>0</v>
      </c>
      <c r="F74" s="65">
        <f>VLOOKUP($A74,'Inputs Households'!$A$1:$C$67,3,)*'Ratio mapping'!F75</f>
        <v>0</v>
      </c>
      <c r="G74" s="65">
        <f>VLOOKUP($A74,'Inputs Households'!$A$1:$C$67,3,)*'Ratio mapping'!G75</f>
        <v>0</v>
      </c>
      <c r="H74" s="65">
        <f>VLOOKUP($A74,'Inputs Households'!$A$1:$C$67,3,)*'Ratio mapping'!H75</f>
        <v>0</v>
      </c>
      <c r="I74" s="65">
        <f>VLOOKUP($A74,'Inputs Households'!$A$1:$C$67,3,)*'Ratio mapping'!I75</f>
        <v>14200</v>
      </c>
      <c r="J74" s="65">
        <f>VLOOKUP($A74,'Inputs Households'!$A$1:$C$67,3,)*'Ratio mapping'!J75</f>
        <v>0</v>
      </c>
      <c r="K74" s="65">
        <f>VLOOKUP($A74,'Inputs Households'!$A$1:$C$67,3,)*'Ratio mapping'!K75</f>
        <v>0</v>
      </c>
      <c r="L74" s="65">
        <f>VLOOKUP($A74,'Inputs Households'!$A$1:$C$67,3,)*'Ratio mapping'!L75</f>
        <v>0</v>
      </c>
      <c r="M74" s="65">
        <f>VLOOKUP($A74,'Inputs Households'!$A$1:$C$67,3,)*'Ratio mapping'!M75</f>
        <v>0</v>
      </c>
      <c r="N74" s="65">
        <f>VLOOKUP($A74,'Inputs Households'!$A$1:$C$67,3,)*'Ratio mapping'!N75</f>
        <v>0</v>
      </c>
      <c r="O74" s="65">
        <f>VLOOKUP($A74,'Inputs Households'!$A$1:$C$67,3,)*'Ratio mapping'!O75</f>
        <v>0</v>
      </c>
      <c r="P74" s="65">
        <f>VLOOKUP($A74,'Inputs Households'!$A$1:$C$67,3,)*'Ratio mapping'!P75</f>
        <v>0</v>
      </c>
      <c r="Q74" s="65">
        <f>VLOOKUP($A74,'Inputs Households'!$A$1:$C$67,3,)*'Ratio mapping'!Q75</f>
        <v>0</v>
      </c>
      <c r="R74" s="65">
        <f>VLOOKUP($A74,'Inputs Households'!$A$1:$C$67,3,)*'Ratio mapping'!R75</f>
        <v>0</v>
      </c>
      <c r="S74" s="65">
        <f>VLOOKUP($A74,'Inputs Households'!$A$1:$C$67,3,)*'Ratio mapping'!S75</f>
        <v>0</v>
      </c>
      <c r="T74" s="65">
        <f>VLOOKUP($A74,'Inputs Households'!$A$1:$C$67,3,)*'Ratio mapping'!T75</f>
        <v>0</v>
      </c>
      <c r="U74" s="65">
        <f>VLOOKUP($A74,'Inputs Households'!$A$1:$C$67,3,)*'Ratio mapping'!U75</f>
        <v>0</v>
      </c>
      <c r="V74" s="65">
        <f>VLOOKUP($A74,'Inputs Households'!$A$1:$C$67,3,)*'Ratio mapping'!V75</f>
        <v>0</v>
      </c>
      <c r="W74" s="65">
        <f>VLOOKUP($A74,'Inputs Households'!$A$1:$C$67,3,)*'Ratio mapping'!W75</f>
        <v>0</v>
      </c>
      <c r="X74" s="65">
        <f>VLOOKUP($A74,'Inputs Households'!$A$1:$C$67,3,)*'Ratio mapping'!X75</f>
        <v>0</v>
      </c>
      <c r="Y74" s="65">
        <f>VLOOKUP($A74,'Inputs Households'!$A$1:$C$67,3,)*'Ratio mapping'!Y75</f>
        <v>0</v>
      </c>
      <c r="Z74" s="65">
        <f>VLOOKUP($A74,'Inputs Households'!$A$1:$C$67,3,)*'Ratio mapping'!Z75</f>
        <v>0</v>
      </c>
      <c r="AA74" s="65">
        <f>VLOOKUP($A74,'Inputs Households'!$A$1:$C$67,3,)*'Ratio mapping'!AA75</f>
        <v>0</v>
      </c>
      <c r="AB74" s="65">
        <f>VLOOKUP($A74,'Inputs Households'!$A$1:$C$67,3,)*'Ratio mapping'!AB75</f>
        <v>0</v>
      </c>
      <c r="AC74" s="65">
        <f>VLOOKUP($A74,'Inputs Households'!$A$1:$C$67,3,)*'Ratio mapping'!AC75</f>
        <v>0</v>
      </c>
      <c r="AD74" s="65">
        <f>VLOOKUP($A74,'Inputs Households'!$A$1:$C$67,3,)*'Ratio mapping'!AD75</f>
        <v>0</v>
      </c>
      <c r="AE74" s="65"/>
    </row>
    <row r="75" spans="1:31" x14ac:dyDescent="0.25">
      <c r="A75" s="37" t="s">
        <v>2055</v>
      </c>
      <c r="B75" s="65">
        <f>VLOOKUP($A75,'Inputs Households'!$A$1:$C$67,3,)*'Ratio mapping'!B76</f>
        <v>0</v>
      </c>
      <c r="C75" s="65">
        <f>VLOOKUP($A75,'Inputs Households'!$A$1:$C$67,3,)*'Ratio mapping'!C76</f>
        <v>0</v>
      </c>
      <c r="D75" s="65">
        <f>VLOOKUP($A75,'Inputs Households'!$A$1:$C$67,3,)*'Ratio mapping'!D76</f>
        <v>0</v>
      </c>
      <c r="E75" s="65">
        <f>VLOOKUP($A75,'Inputs Households'!$A$1:$C$67,3,)*'Ratio mapping'!E76</f>
        <v>0</v>
      </c>
      <c r="F75" s="65">
        <f>VLOOKUP($A75,'Inputs Households'!$A$1:$C$67,3,)*'Ratio mapping'!F76</f>
        <v>31108.344986339089</v>
      </c>
      <c r="G75" s="65">
        <f>VLOOKUP($A75,'Inputs Households'!$A$1:$C$67,3,)*'Ratio mapping'!G76</f>
        <v>0</v>
      </c>
      <c r="H75" s="65">
        <f>VLOOKUP($A75,'Inputs Households'!$A$1:$C$67,3,)*'Ratio mapping'!H76</f>
        <v>0</v>
      </c>
      <c r="I75" s="65">
        <f>VLOOKUP($A75,'Inputs Households'!$A$1:$C$67,3,)*'Ratio mapping'!I76</f>
        <v>0</v>
      </c>
      <c r="J75" s="65">
        <f>VLOOKUP($A75,'Inputs Households'!$A$1:$C$67,3,)*'Ratio mapping'!J76</f>
        <v>0</v>
      </c>
      <c r="K75" s="65">
        <f>VLOOKUP($A75,'Inputs Households'!$A$1:$C$67,3,)*'Ratio mapping'!K76</f>
        <v>0</v>
      </c>
      <c r="L75" s="65">
        <f>VLOOKUP($A75,'Inputs Households'!$A$1:$C$67,3,)*'Ratio mapping'!L76</f>
        <v>0</v>
      </c>
      <c r="M75" s="65">
        <f>VLOOKUP($A75,'Inputs Households'!$A$1:$C$67,3,)*'Ratio mapping'!M76</f>
        <v>0</v>
      </c>
      <c r="N75" s="65">
        <f>VLOOKUP($A75,'Inputs Households'!$A$1:$C$67,3,)*'Ratio mapping'!N76</f>
        <v>0</v>
      </c>
      <c r="O75" s="65">
        <f>VLOOKUP($A75,'Inputs Households'!$A$1:$C$67,3,)*'Ratio mapping'!O76</f>
        <v>0</v>
      </c>
      <c r="P75" s="65">
        <f>VLOOKUP($A75,'Inputs Households'!$A$1:$C$67,3,)*'Ratio mapping'!P76</f>
        <v>0</v>
      </c>
      <c r="Q75" s="65">
        <f>VLOOKUP($A75,'Inputs Households'!$A$1:$C$67,3,)*'Ratio mapping'!Q76</f>
        <v>0</v>
      </c>
      <c r="R75" s="65">
        <f>VLOOKUP($A75,'Inputs Households'!$A$1:$C$67,3,)*'Ratio mapping'!R76</f>
        <v>0</v>
      </c>
      <c r="S75" s="65">
        <f>VLOOKUP($A75,'Inputs Households'!$A$1:$C$67,3,)*'Ratio mapping'!S76</f>
        <v>0</v>
      </c>
      <c r="T75" s="65">
        <f>VLOOKUP($A75,'Inputs Households'!$A$1:$C$67,3,)*'Ratio mapping'!T76</f>
        <v>0</v>
      </c>
      <c r="U75" s="65">
        <f>VLOOKUP($A75,'Inputs Households'!$A$1:$C$67,3,)*'Ratio mapping'!U76</f>
        <v>0</v>
      </c>
      <c r="V75" s="65">
        <f>VLOOKUP($A75,'Inputs Households'!$A$1:$C$67,3,)*'Ratio mapping'!V76</f>
        <v>0</v>
      </c>
      <c r="W75" s="65">
        <f>VLOOKUP($A75,'Inputs Households'!$A$1:$C$67,3,)*'Ratio mapping'!W76</f>
        <v>0</v>
      </c>
      <c r="X75" s="65">
        <f>VLOOKUP($A75,'Inputs Households'!$A$1:$C$67,3,)*'Ratio mapping'!X76</f>
        <v>0</v>
      </c>
      <c r="Y75" s="65">
        <f>VLOOKUP($A75,'Inputs Households'!$A$1:$C$67,3,)*'Ratio mapping'!Y76</f>
        <v>0</v>
      </c>
      <c r="Z75" s="65">
        <f>VLOOKUP($A75,'Inputs Households'!$A$1:$C$67,3,)*'Ratio mapping'!Z76</f>
        <v>610950.21405675192</v>
      </c>
      <c r="AA75" s="65">
        <f>VLOOKUP($A75,'Inputs Households'!$A$1:$C$67,3,)*'Ratio mapping'!AA76</f>
        <v>0</v>
      </c>
      <c r="AB75" s="65">
        <f>VLOOKUP($A75,'Inputs Households'!$A$1:$C$67,3,)*'Ratio mapping'!AB76</f>
        <v>0</v>
      </c>
      <c r="AC75" s="65">
        <f>VLOOKUP($A75,'Inputs Households'!$A$1:$C$67,3,)*'Ratio mapping'!AC76</f>
        <v>0</v>
      </c>
      <c r="AD75" s="65">
        <f>VLOOKUP($A75,'Inputs Households'!$A$1:$C$67,3,)*'Ratio mapping'!AD76</f>
        <v>0</v>
      </c>
      <c r="AE75" s="65"/>
    </row>
    <row r="76" spans="1:31" x14ac:dyDescent="0.25">
      <c r="A76" s="37" t="s">
        <v>2099</v>
      </c>
      <c r="B76" s="65">
        <f>VLOOKUP($A76,'Inputs Households'!$A$1:$C$67,3,)*'Ratio mapping'!B77</f>
        <v>0</v>
      </c>
      <c r="C76" s="65">
        <f>VLOOKUP($A76,'Inputs Households'!$A$1:$C$67,3,)*'Ratio mapping'!C77</f>
        <v>0</v>
      </c>
      <c r="D76" s="65">
        <f>VLOOKUP($A76,'Inputs Households'!$A$1:$C$67,3,)*'Ratio mapping'!D77</f>
        <v>3518.2452642073777</v>
      </c>
      <c r="E76" s="65">
        <f>VLOOKUP($A76,'Inputs Households'!$A$1:$C$67,3,)*'Ratio mapping'!E77</f>
        <v>0</v>
      </c>
      <c r="F76" s="65">
        <f>VLOOKUP($A76,'Inputs Households'!$A$1:$C$67,3,)*'Ratio mapping'!F77</f>
        <v>0</v>
      </c>
      <c r="G76" s="65">
        <f>VLOOKUP($A76,'Inputs Households'!$A$1:$C$67,3,)*'Ratio mapping'!G77</f>
        <v>0</v>
      </c>
      <c r="H76" s="65">
        <f>VLOOKUP($A76,'Inputs Households'!$A$1:$C$67,3,)*'Ratio mapping'!H77</f>
        <v>0</v>
      </c>
      <c r="I76" s="65">
        <f>VLOOKUP($A76,'Inputs Households'!$A$1:$C$67,3,)*'Ratio mapping'!I77</f>
        <v>0</v>
      </c>
      <c r="J76" s="65">
        <f>VLOOKUP($A76,'Inputs Households'!$A$1:$C$67,3,)*'Ratio mapping'!J77</f>
        <v>0</v>
      </c>
      <c r="K76" s="65">
        <f>VLOOKUP($A76,'Inputs Households'!$A$1:$C$67,3,)*'Ratio mapping'!K77</f>
        <v>0</v>
      </c>
      <c r="L76" s="65">
        <f>VLOOKUP($A76,'Inputs Households'!$A$1:$C$67,3,)*'Ratio mapping'!L77</f>
        <v>0</v>
      </c>
      <c r="M76" s="65">
        <f>VLOOKUP($A76,'Inputs Households'!$A$1:$C$67,3,)*'Ratio mapping'!M77</f>
        <v>0</v>
      </c>
      <c r="N76" s="65">
        <f>VLOOKUP($A76,'Inputs Households'!$A$1:$C$67,3,)*'Ratio mapping'!N77</f>
        <v>0</v>
      </c>
      <c r="O76" s="65">
        <f>VLOOKUP($A76,'Inputs Households'!$A$1:$C$67,3,)*'Ratio mapping'!O77</f>
        <v>83.349950149551347</v>
      </c>
      <c r="P76" s="65">
        <f>VLOOKUP($A76,'Inputs Households'!$A$1:$C$67,3,)*'Ratio mapping'!P77</f>
        <v>0</v>
      </c>
      <c r="Q76" s="65">
        <f>VLOOKUP($A76,'Inputs Households'!$A$1:$C$67,3,)*'Ratio mapping'!Q77</f>
        <v>0</v>
      </c>
      <c r="R76" s="65">
        <f>VLOOKUP($A76,'Inputs Households'!$A$1:$C$67,3,)*'Ratio mapping'!R77</f>
        <v>0</v>
      </c>
      <c r="S76" s="65">
        <f>VLOOKUP($A76,'Inputs Households'!$A$1:$C$67,3,)*'Ratio mapping'!S77</f>
        <v>0</v>
      </c>
      <c r="T76" s="65">
        <f>VLOOKUP($A76,'Inputs Households'!$A$1:$C$67,3,)*'Ratio mapping'!T77</f>
        <v>0</v>
      </c>
      <c r="U76" s="65">
        <f>VLOOKUP($A76,'Inputs Households'!$A$1:$C$67,3,)*'Ratio mapping'!U77</f>
        <v>0</v>
      </c>
      <c r="V76" s="65">
        <f>VLOOKUP($A76,'Inputs Households'!$A$1:$C$67,3,)*'Ratio mapping'!V77</f>
        <v>0</v>
      </c>
      <c r="W76" s="65">
        <f>VLOOKUP($A76,'Inputs Households'!$A$1:$C$67,3,)*'Ratio mapping'!W77</f>
        <v>0</v>
      </c>
      <c r="X76" s="65">
        <f>VLOOKUP($A76,'Inputs Households'!$A$1:$C$67,3,)*'Ratio mapping'!X77</f>
        <v>0</v>
      </c>
      <c r="Y76" s="65">
        <f>VLOOKUP($A76,'Inputs Households'!$A$1:$C$67,3,)*'Ratio mapping'!Y77</f>
        <v>0</v>
      </c>
      <c r="Z76" s="65">
        <f>VLOOKUP($A76,'Inputs Households'!$A$1:$C$67,3,)*'Ratio mapping'!Z77</f>
        <v>0</v>
      </c>
      <c r="AA76" s="65">
        <f>VLOOKUP($A76,'Inputs Households'!$A$1:$C$67,3,)*'Ratio mapping'!AA77</f>
        <v>0</v>
      </c>
      <c r="AB76" s="65">
        <f>VLOOKUP($A76,'Inputs Households'!$A$1:$C$67,3,)*'Ratio mapping'!AB77</f>
        <v>0</v>
      </c>
      <c r="AC76" s="65">
        <f>VLOOKUP($A76,'Inputs Households'!$A$1:$C$67,3,)*'Ratio mapping'!AC77</f>
        <v>0</v>
      </c>
      <c r="AD76" s="65">
        <f>VLOOKUP($A76,'Inputs Households'!$A$1:$C$67,3,)*'Ratio mapping'!AD77</f>
        <v>798.4047856430708</v>
      </c>
      <c r="AE76" s="65"/>
    </row>
    <row r="77" spans="1:31" x14ac:dyDescent="0.25">
      <c r="A77" s="37" t="s">
        <v>2093</v>
      </c>
      <c r="B77" s="65">
        <f>VLOOKUP($A77,'Inputs Households'!$A$1:$C$67,3,)*'Ratio mapping'!B78</f>
        <v>0</v>
      </c>
      <c r="C77" s="65">
        <f>VLOOKUP($A77,'Inputs Households'!$A$1:$C$67,3,)*'Ratio mapping'!C78</f>
        <v>0</v>
      </c>
      <c r="D77" s="65">
        <f>VLOOKUP($A77,'Inputs Households'!$A$1:$C$67,3,)*'Ratio mapping'!D78</f>
        <v>0</v>
      </c>
      <c r="E77" s="65">
        <f>VLOOKUP($A77,'Inputs Households'!$A$1:$C$67,3,)*'Ratio mapping'!E78</f>
        <v>0</v>
      </c>
      <c r="F77" s="65">
        <f>VLOOKUP($A77,'Inputs Households'!$A$1:$C$67,3,)*'Ratio mapping'!F78</f>
        <v>0</v>
      </c>
      <c r="G77" s="65">
        <f>VLOOKUP($A77,'Inputs Households'!$A$1:$C$67,3,)*'Ratio mapping'!G78</f>
        <v>0</v>
      </c>
      <c r="H77" s="65">
        <f>VLOOKUP($A77,'Inputs Households'!$A$1:$C$67,3,)*'Ratio mapping'!H78</f>
        <v>0</v>
      </c>
      <c r="I77" s="65">
        <f>VLOOKUP($A77,'Inputs Households'!$A$1:$C$67,3,)*'Ratio mapping'!I78</f>
        <v>0</v>
      </c>
      <c r="J77" s="65">
        <f>VLOOKUP($A77,'Inputs Households'!$A$1:$C$67,3,)*'Ratio mapping'!J78</f>
        <v>0</v>
      </c>
      <c r="K77" s="65">
        <f>VLOOKUP($A77,'Inputs Households'!$A$1:$C$67,3,)*'Ratio mapping'!K78</f>
        <v>0</v>
      </c>
      <c r="L77" s="65">
        <f>VLOOKUP($A77,'Inputs Households'!$A$1:$C$67,3,)*'Ratio mapping'!L78</f>
        <v>0</v>
      </c>
      <c r="M77" s="65">
        <f>VLOOKUP($A77,'Inputs Households'!$A$1:$C$67,3,)*'Ratio mapping'!M78</f>
        <v>0</v>
      </c>
      <c r="N77" s="65">
        <f>VLOOKUP($A77,'Inputs Households'!$A$1:$C$67,3,)*'Ratio mapping'!N78</f>
        <v>0</v>
      </c>
      <c r="O77" s="65">
        <f>VLOOKUP($A77,'Inputs Households'!$A$1:$C$67,3,)*'Ratio mapping'!O78</f>
        <v>0</v>
      </c>
      <c r="P77" s="65">
        <f>VLOOKUP($A77,'Inputs Households'!$A$1:$C$67,3,)*'Ratio mapping'!P78</f>
        <v>0</v>
      </c>
      <c r="Q77" s="65">
        <f>VLOOKUP($A77,'Inputs Households'!$A$1:$C$67,3,)*'Ratio mapping'!Q78</f>
        <v>0</v>
      </c>
      <c r="R77" s="65">
        <f>VLOOKUP($A77,'Inputs Households'!$A$1:$C$67,3,)*'Ratio mapping'!R78</f>
        <v>0</v>
      </c>
      <c r="S77" s="65">
        <f>VLOOKUP($A77,'Inputs Households'!$A$1:$C$67,3,)*'Ratio mapping'!S78</f>
        <v>0</v>
      </c>
      <c r="T77" s="65">
        <f>VLOOKUP($A77,'Inputs Households'!$A$1:$C$67,3,)*'Ratio mapping'!T78</f>
        <v>3900</v>
      </c>
      <c r="U77" s="65">
        <f>VLOOKUP($A77,'Inputs Households'!$A$1:$C$67,3,)*'Ratio mapping'!U78</f>
        <v>0</v>
      </c>
      <c r="V77" s="65">
        <f>VLOOKUP($A77,'Inputs Households'!$A$1:$C$67,3,)*'Ratio mapping'!V78</f>
        <v>0</v>
      </c>
      <c r="W77" s="65">
        <f>VLOOKUP($A77,'Inputs Households'!$A$1:$C$67,3,)*'Ratio mapping'!W78</f>
        <v>0</v>
      </c>
      <c r="X77" s="65">
        <f>VLOOKUP($A77,'Inputs Households'!$A$1:$C$67,3,)*'Ratio mapping'!X78</f>
        <v>0</v>
      </c>
      <c r="Y77" s="65">
        <f>VLOOKUP($A77,'Inputs Households'!$A$1:$C$67,3,)*'Ratio mapping'!Y78</f>
        <v>0</v>
      </c>
      <c r="Z77" s="65">
        <f>VLOOKUP($A77,'Inputs Households'!$A$1:$C$67,3,)*'Ratio mapping'!Z78</f>
        <v>0</v>
      </c>
      <c r="AA77" s="65">
        <f>VLOOKUP($A77,'Inputs Households'!$A$1:$C$67,3,)*'Ratio mapping'!AA78</f>
        <v>0</v>
      </c>
      <c r="AB77" s="65">
        <f>VLOOKUP($A77,'Inputs Households'!$A$1:$C$67,3,)*'Ratio mapping'!AB78</f>
        <v>0</v>
      </c>
      <c r="AC77" s="65">
        <f>VLOOKUP($A77,'Inputs Households'!$A$1:$C$67,3,)*'Ratio mapping'!AC78</f>
        <v>0</v>
      </c>
      <c r="AD77" s="65">
        <f>VLOOKUP($A77,'Inputs Households'!$A$1:$C$67,3,)*'Ratio mapping'!AD78</f>
        <v>0</v>
      </c>
      <c r="AE77" s="65"/>
    </row>
    <row r="78" spans="1:31" x14ac:dyDescent="0.25">
      <c r="A78" s="37" t="s">
        <v>2076</v>
      </c>
      <c r="B78" s="65">
        <f>VLOOKUP($A78,'Inputs Households'!$A$1:$C$67,3,)*'Ratio mapping'!B79</f>
        <v>0</v>
      </c>
      <c r="C78" s="65">
        <f>VLOOKUP($A78,'Inputs Households'!$A$1:$C$67,3,)*'Ratio mapping'!C79</f>
        <v>0</v>
      </c>
      <c r="D78" s="65">
        <f>VLOOKUP($A78,'Inputs Households'!$A$1:$C$67,3,)*'Ratio mapping'!D79</f>
        <v>0</v>
      </c>
      <c r="E78" s="65">
        <f>VLOOKUP($A78,'Inputs Households'!$A$1:$C$67,3,)*'Ratio mapping'!E79</f>
        <v>5900</v>
      </c>
      <c r="F78" s="65">
        <f>VLOOKUP($A78,'Inputs Households'!$A$1:$C$67,3,)*'Ratio mapping'!F79</f>
        <v>0</v>
      </c>
      <c r="G78" s="65">
        <f>VLOOKUP($A78,'Inputs Households'!$A$1:$C$67,3,)*'Ratio mapping'!G79</f>
        <v>0</v>
      </c>
      <c r="H78" s="65">
        <f>VLOOKUP($A78,'Inputs Households'!$A$1:$C$67,3,)*'Ratio mapping'!H79</f>
        <v>0</v>
      </c>
      <c r="I78" s="65">
        <f>VLOOKUP($A78,'Inputs Households'!$A$1:$C$67,3,)*'Ratio mapping'!I79</f>
        <v>0</v>
      </c>
      <c r="J78" s="65">
        <f>VLOOKUP($A78,'Inputs Households'!$A$1:$C$67,3,)*'Ratio mapping'!J79</f>
        <v>0</v>
      </c>
      <c r="K78" s="65">
        <f>VLOOKUP($A78,'Inputs Households'!$A$1:$C$67,3,)*'Ratio mapping'!K79</f>
        <v>0</v>
      </c>
      <c r="L78" s="65">
        <f>VLOOKUP($A78,'Inputs Households'!$A$1:$C$67,3,)*'Ratio mapping'!L79</f>
        <v>0</v>
      </c>
      <c r="M78" s="65">
        <f>VLOOKUP($A78,'Inputs Households'!$A$1:$C$67,3,)*'Ratio mapping'!M79</f>
        <v>0</v>
      </c>
      <c r="N78" s="65">
        <f>VLOOKUP($A78,'Inputs Households'!$A$1:$C$67,3,)*'Ratio mapping'!N79</f>
        <v>0</v>
      </c>
      <c r="O78" s="65">
        <f>VLOOKUP($A78,'Inputs Households'!$A$1:$C$67,3,)*'Ratio mapping'!O79</f>
        <v>0</v>
      </c>
      <c r="P78" s="65">
        <f>VLOOKUP($A78,'Inputs Households'!$A$1:$C$67,3,)*'Ratio mapping'!P79</f>
        <v>0</v>
      </c>
      <c r="Q78" s="65">
        <f>VLOOKUP($A78,'Inputs Households'!$A$1:$C$67,3,)*'Ratio mapping'!Q79</f>
        <v>0</v>
      </c>
      <c r="R78" s="65">
        <f>VLOOKUP($A78,'Inputs Households'!$A$1:$C$67,3,)*'Ratio mapping'!R79</f>
        <v>0</v>
      </c>
      <c r="S78" s="65">
        <f>VLOOKUP($A78,'Inputs Households'!$A$1:$C$67,3,)*'Ratio mapping'!S79</f>
        <v>0</v>
      </c>
      <c r="T78" s="65">
        <f>VLOOKUP($A78,'Inputs Households'!$A$1:$C$67,3,)*'Ratio mapping'!T79</f>
        <v>0</v>
      </c>
      <c r="U78" s="65">
        <f>VLOOKUP($A78,'Inputs Households'!$A$1:$C$67,3,)*'Ratio mapping'!U79</f>
        <v>0</v>
      </c>
      <c r="V78" s="65">
        <f>VLOOKUP($A78,'Inputs Households'!$A$1:$C$67,3,)*'Ratio mapping'!V79</f>
        <v>0</v>
      </c>
      <c r="W78" s="65">
        <f>VLOOKUP($A78,'Inputs Households'!$A$1:$C$67,3,)*'Ratio mapping'!W79</f>
        <v>0</v>
      </c>
      <c r="X78" s="65">
        <f>VLOOKUP($A78,'Inputs Households'!$A$1:$C$67,3,)*'Ratio mapping'!X79</f>
        <v>0</v>
      </c>
      <c r="Y78" s="65">
        <f>VLOOKUP($A78,'Inputs Households'!$A$1:$C$67,3,)*'Ratio mapping'!Y79</f>
        <v>0</v>
      </c>
      <c r="Z78" s="65">
        <f>VLOOKUP($A78,'Inputs Households'!$A$1:$C$67,3,)*'Ratio mapping'!Z79</f>
        <v>0</v>
      </c>
      <c r="AA78" s="65">
        <f>VLOOKUP($A78,'Inputs Households'!$A$1:$C$67,3,)*'Ratio mapping'!AA79</f>
        <v>0</v>
      </c>
      <c r="AB78" s="65">
        <f>VLOOKUP($A78,'Inputs Households'!$A$1:$C$67,3,)*'Ratio mapping'!AB79</f>
        <v>0</v>
      </c>
      <c r="AC78" s="65">
        <f>VLOOKUP($A78,'Inputs Households'!$A$1:$C$67,3,)*'Ratio mapping'!AC79</f>
        <v>0</v>
      </c>
      <c r="AD78" s="65">
        <f>VLOOKUP($A78,'Inputs Households'!$A$1:$C$67,3,)*'Ratio mapping'!AD79</f>
        <v>0</v>
      </c>
      <c r="AE78" s="65"/>
    </row>
    <row r="79" spans="1:31" x14ac:dyDescent="0.25">
      <c r="A79" s="37" t="s">
        <v>2112</v>
      </c>
      <c r="B79" s="65">
        <f>VLOOKUP($A79,'Inputs Households'!$A$1:$C$67,3,)*'Ratio mapping'!B80</f>
        <v>0</v>
      </c>
      <c r="C79" s="65">
        <f>VLOOKUP($A79,'Inputs Households'!$A$1:$C$67,3,)*'Ratio mapping'!C80</f>
        <v>8427.7181521231923</v>
      </c>
      <c r="D79" s="65">
        <f>VLOOKUP($A79,'Inputs Households'!$A$1:$C$67,3,)*'Ratio mapping'!D80</f>
        <v>0</v>
      </c>
      <c r="E79" s="65">
        <f>VLOOKUP($A79,'Inputs Households'!$A$1:$C$67,3,)*'Ratio mapping'!E80</f>
        <v>0</v>
      </c>
      <c r="F79" s="65">
        <f>VLOOKUP($A79,'Inputs Households'!$A$1:$C$67,3,)*'Ratio mapping'!F80</f>
        <v>0</v>
      </c>
      <c r="G79" s="65">
        <f>VLOOKUP($A79,'Inputs Households'!$A$1:$C$67,3,)*'Ratio mapping'!G80</f>
        <v>0</v>
      </c>
      <c r="H79" s="65">
        <f>VLOOKUP($A79,'Inputs Households'!$A$1:$C$67,3,)*'Ratio mapping'!H80</f>
        <v>0</v>
      </c>
      <c r="I79" s="65">
        <f>VLOOKUP($A79,'Inputs Households'!$A$1:$C$67,3,)*'Ratio mapping'!I80</f>
        <v>0</v>
      </c>
      <c r="J79" s="65">
        <f>VLOOKUP($A79,'Inputs Households'!$A$1:$C$67,3,)*'Ratio mapping'!J80</f>
        <v>0</v>
      </c>
      <c r="K79" s="65">
        <f>VLOOKUP($A79,'Inputs Households'!$A$1:$C$67,3,)*'Ratio mapping'!K80</f>
        <v>0</v>
      </c>
      <c r="L79" s="65">
        <f>VLOOKUP($A79,'Inputs Households'!$A$1:$C$67,3,)*'Ratio mapping'!L80</f>
        <v>0</v>
      </c>
      <c r="M79" s="65">
        <f>VLOOKUP($A79,'Inputs Households'!$A$1:$C$67,3,)*'Ratio mapping'!M80</f>
        <v>0</v>
      </c>
      <c r="N79" s="65">
        <f>VLOOKUP($A79,'Inputs Households'!$A$1:$C$67,3,)*'Ratio mapping'!N80</f>
        <v>0</v>
      </c>
      <c r="O79" s="65">
        <f>VLOOKUP($A79,'Inputs Households'!$A$1:$C$67,3,)*'Ratio mapping'!O80</f>
        <v>0</v>
      </c>
      <c r="P79" s="65">
        <f>VLOOKUP($A79,'Inputs Households'!$A$1:$C$67,3,)*'Ratio mapping'!P80</f>
        <v>0</v>
      </c>
      <c r="Q79" s="65">
        <f>VLOOKUP($A79,'Inputs Households'!$A$1:$C$67,3,)*'Ratio mapping'!Q80</f>
        <v>0</v>
      </c>
      <c r="R79" s="65">
        <f>VLOOKUP($A79,'Inputs Households'!$A$1:$C$67,3,)*'Ratio mapping'!R80</f>
        <v>0</v>
      </c>
      <c r="S79" s="65">
        <f>VLOOKUP($A79,'Inputs Households'!$A$1:$C$67,3,)*'Ratio mapping'!S80</f>
        <v>872.28184787680823</v>
      </c>
      <c r="T79" s="65">
        <f>VLOOKUP($A79,'Inputs Households'!$A$1:$C$67,3,)*'Ratio mapping'!T80</f>
        <v>0</v>
      </c>
      <c r="U79" s="65">
        <f>VLOOKUP($A79,'Inputs Households'!$A$1:$C$67,3,)*'Ratio mapping'!U80</f>
        <v>0</v>
      </c>
      <c r="V79" s="65">
        <f>VLOOKUP($A79,'Inputs Households'!$A$1:$C$67,3,)*'Ratio mapping'!V80</f>
        <v>0</v>
      </c>
      <c r="W79" s="65">
        <f>VLOOKUP($A79,'Inputs Households'!$A$1:$C$67,3,)*'Ratio mapping'!W80</f>
        <v>0</v>
      </c>
      <c r="X79" s="65">
        <f>VLOOKUP($A79,'Inputs Households'!$A$1:$C$67,3,)*'Ratio mapping'!X80</f>
        <v>0</v>
      </c>
      <c r="Y79" s="65">
        <f>VLOOKUP($A79,'Inputs Households'!$A$1:$C$67,3,)*'Ratio mapping'!Y80</f>
        <v>0</v>
      </c>
      <c r="Z79" s="65">
        <f>VLOOKUP($A79,'Inputs Households'!$A$1:$C$67,3,)*'Ratio mapping'!Z80</f>
        <v>0</v>
      </c>
      <c r="AA79" s="65">
        <f>VLOOKUP($A79,'Inputs Households'!$A$1:$C$67,3,)*'Ratio mapping'!AA80</f>
        <v>0</v>
      </c>
      <c r="AB79" s="65">
        <f>VLOOKUP($A79,'Inputs Households'!$A$1:$C$67,3,)*'Ratio mapping'!AB80</f>
        <v>0</v>
      </c>
      <c r="AC79" s="65">
        <f>VLOOKUP($A79,'Inputs Households'!$A$1:$C$67,3,)*'Ratio mapping'!AC80</f>
        <v>0</v>
      </c>
      <c r="AD79" s="65">
        <f>VLOOKUP($A79,'Inputs Households'!$A$1:$C$67,3,)*'Ratio mapping'!AD80</f>
        <v>0</v>
      </c>
      <c r="AE79" s="65"/>
    </row>
    <row r="80" spans="1:31" x14ac:dyDescent="0.25">
      <c r="A80" s="37" t="s">
        <v>2104</v>
      </c>
      <c r="B80" s="65">
        <f>VLOOKUP($A80,'Inputs Households'!$A$1:$C$67,3,)*'Ratio mapping'!B82</f>
        <v>0</v>
      </c>
      <c r="C80" s="65">
        <f>VLOOKUP($A80,'Inputs Households'!$A$1:$C$67,3,)*'Ratio mapping'!C82</f>
        <v>0</v>
      </c>
      <c r="D80" s="65">
        <f>VLOOKUP($A80,'Inputs Households'!$A$1:$C$67,3,)*'Ratio mapping'!D82</f>
        <v>0</v>
      </c>
      <c r="E80" s="65">
        <f>VLOOKUP($A80,'Inputs Households'!$A$1:$C$67,3,)*'Ratio mapping'!E82</f>
        <v>0</v>
      </c>
      <c r="F80" s="65">
        <f>VLOOKUP($A80,'Inputs Households'!$A$1:$C$67,3,)*'Ratio mapping'!F82</f>
        <v>0</v>
      </c>
      <c r="G80" s="65">
        <f>VLOOKUP($A80,'Inputs Households'!$A$1:$C$67,3,)*'Ratio mapping'!G82</f>
        <v>0</v>
      </c>
      <c r="H80" s="65">
        <f>VLOOKUP($A80,'Inputs Households'!$A$1:$C$67,3,)*'Ratio mapping'!H82</f>
        <v>0</v>
      </c>
      <c r="I80" s="65">
        <f>VLOOKUP($A80,'Inputs Households'!$A$1:$C$67,3,)*'Ratio mapping'!I82</f>
        <v>0</v>
      </c>
      <c r="J80" s="65">
        <f>VLOOKUP($A80,'Inputs Households'!$A$1:$C$67,3,)*'Ratio mapping'!J82</f>
        <v>0</v>
      </c>
      <c r="K80" s="65">
        <f>VLOOKUP($A80,'Inputs Households'!$A$1:$C$67,3,)*'Ratio mapping'!K82</f>
        <v>0</v>
      </c>
      <c r="L80" s="65">
        <f>VLOOKUP($A80,'Inputs Households'!$A$1:$C$67,3,)*'Ratio mapping'!L82</f>
        <v>0</v>
      </c>
      <c r="M80" s="65">
        <f>VLOOKUP($A80,'Inputs Households'!$A$1:$C$67,3,)*'Ratio mapping'!M82</f>
        <v>0</v>
      </c>
      <c r="N80" s="65">
        <f>VLOOKUP($A80,'Inputs Households'!$A$1:$C$67,3,)*'Ratio mapping'!N82</f>
        <v>0</v>
      </c>
      <c r="O80" s="65">
        <f>VLOOKUP($A80,'Inputs Households'!$A$1:$C$67,3,)*'Ratio mapping'!O82</f>
        <v>0</v>
      </c>
      <c r="P80" s="65">
        <f>VLOOKUP($A80,'Inputs Households'!$A$1:$C$67,3,)*'Ratio mapping'!P82</f>
        <v>0</v>
      </c>
      <c r="Q80" s="65">
        <f>VLOOKUP($A80,'Inputs Households'!$A$1:$C$67,3,)*'Ratio mapping'!Q82</f>
        <v>0</v>
      </c>
      <c r="R80" s="65">
        <f>VLOOKUP($A80,'Inputs Households'!$A$1:$C$67,3,)*'Ratio mapping'!R82</f>
        <v>160800</v>
      </c>
      <c r="S80" s="65">
        <f>VLOOKUP($A80,'Inputs Households'!$A$1:$C$67,3,)*'Ratio mapping'!S82</f>
        <v>0</v>
      </c>
      <c r="T80" s="65">
        <f>VLOOKUP($A80,'Inputs Households'!$A$1:$C$67,3,)*'Ratio mapping'!T82</f>
        <v>0</v>
      </c>
      <c r="U80" s="65">
        <f>VLOOKUP($A80,'Inputs Households'!$A$1:$C$67,3,)*'Ratio mapping'!U82</f>
        <v>0</v>
      </c>
      <c r="V80" s="65">
        <f>VLOOKUP($A80,'Inputs Households'!$A$1:$C$67,3,)*'Ratio mapping'!V82</f>
        <v>0</v>
      </c>
      <c r="W80" s="65">
        <f>VLOOKUP($A80,'Inputs Households'!$A$1:$C$67,3,)*'Ratio mapping'!W82</f>
        <v>0</v>
      </c>
      <c r="X80" s="65">
        <f>VLOOKUP($A80,'Inputs Households'!$A$1:$C$67,3,)*'Ratio mapping'!X82</f>
        <v>0</v>
      </c>
      <c r="Y80" s="65">
        <f>VLOOKUP($A80,'Inputs Households'!$A$1:$C$67,3,)*'Ratio mapping'!Y82</f>
        <v>0</v>
      </c>
      <c r="Z80" s="65">
        <f>VLOOKUP($A80,'Inputs Households'!$A$1:$C$67,3,)*'Ratio mapping'!Z82</f>
        <v>0</v>
      </c>
      <c r="AA80" s="65">
        <f>VLOOKUP($A80,'Inputs Households'!$A$1:$C$67,3,)*'Ratio mapping'!AA82</f>
        <v>0</v>
      </c>
      <c r="AB80" s="65">
        <f>VLOOKUP($A80,'Inputs Households'!$A$1:$C$67,3,)*'Ratio mapping'!AB82</f>
        <v>0</v>
      </c>
      <c r="AC80" s="65">
        <f>VLOOKUP($A80,'Inputs Households'!$A$1:$C$67,3,)*'Ratio mapping'!AC82</f>
        <v>0</v>
      </c>
      <c r="AD80" s="65">
        <f>VLOOKUP($A80,'Inputs Households'!$A$1:$C$67,3,)*'Ratio mapping'!AD82</f>
        <v>0</v>
      </c>
      <c r="AE80" s="65"/>
    </row>
    <row r="81" spans="1:31" x14ac:dyDescent="0.25">
      <c r="A81" s="37" t="s">
        <v>2115</v>
      </c>
      <c r="B81" s="65">
        <f>VLOOKUP($A81,'Inputs Households'!$A$1:$C$67,3,)*'Ratio mapping'!B83</f>
        <v>0</v>
      </c>
      <c r="C81" s="65">
        <f>VLOOKUP($A81,'Inputs Households'!$A$1:$C$67,3,)*'Ratio mapping'!C83</f>
        <v>0</v>
      </c>
      <c r="D81" s="65">
        <f>VLOOKUP($A81,'Inputs Households'!$A$1:$C$67,3,)*'Ratio mapping'!D83</f>
        <v>0</v>
      </c>
      <c r="E81" s="65">
        <f>VLOOKUP($A81,'Inputs Households'!$A$1:$C$67,3,)*'Ratio mapping'!E83</f>
        <v>0</v>
      </c>
      <c r="F81" s="65">
        <f>VLOOKUP($A81,'Inputs Households'!$A$1:$C$67,3,)*'Ratio mapping'!F83</f>
        <v>0</v>
      </c>
      <c r="G81" s="65">
        <f>VLOOKUP($A81,'Inputs Households'!$A$1:$C$67,3,)*'Ratio mapping'!G83</f>
        <v>0</v>
      </c>
      <c r="H81" s="65">
        <f>VLOOKUP($A81,'Inputs Households'!$A$1:$C$67,3,)*'Ratio mapping'!H83</f>
        <v>0</v>
      </c>
      <c r="I81" s="65">
        <f>VLOOKUP($A81,'Inputs Households'!$A$1:$C$67,3,)*'Ratio mapping'!I83</f>
        <v>0</v>
      </c>
      <c r="J81" s="65">
        <f>VLOOKUP($A81,'Inputs Households'!$A$1:$C$67,3,)*'Ratio mapping'!J83</f>
        <v>0</v>
      </c>
      <c r="K81" s="65">
        <f>VLOOKUP($A81,'Inputs Households'!$A$1:$C$67,3,)*'Ratio mapping'!K83</f>
        <v>0</v>
      </c>
      <c r="L81" s="65">
        <f>VLOOKUP($A81,'Inputs Households'!$A$1:$C$67,3,)*'Ratio mapping'!L83</f>
        <v>0</v>
      </c>
      <c r="M81" s="65">
        <f>VLOOKUP($A81,'Inputs Households'!$A$1:$C$67,3,)*'Ratio mapping'!M83</f>
        <v>0</v>
      </c>
      <c r="N81" s="65">
        <f>VLOOKUP($A81,'Inputs Households'!$A$1:$C$67,3,)*'Ratio mapping'!N83</f>
        <v>0</v>
      </c>
      <c r="O81" s="65">
        <f>VLOOKUP($A81,'Inputs Households'!$A$1:$C$67,3,)*'Ratio mapping'!O83</f>
        <v>0</v>
      </c>
      <c r="P81" s="65">
        <f>VLOOKUP($A81,'Inputs Households'!$A$1:$C$67,3,)*'Ratio mapping'!P83</f>
        <v>0</v>
      </c>
      <c r="Q81" s="65">
        <f>VLOOKUP($A81,'Inputs Households'!$A$1:$C$67,3,)*'Ratio mapping'!Q83</f>
        <v>0</v>
      </c>
      <c r="R81" s="65">
        <f>VLOOKUP($A81,'Inputs Households'!$A$1:$C$67,3,)*'Ratio mapping'!R83</f>
        <v>0</v>
      </c>
      <c r="S81" s="65">
        <f>VLOOKUP($A81,'Inputs Households'!$A$1:$C$67,3,)*'Ratio mapping'!S83</f>
        <v>7201.1952191235059</v>
      </c>
      <c r="T81" s="65">
        <f>VLOOKUP($A81,'Inputs Households'!$A$1:$C$67,3,)*'Ratio mapping'!T83</f>
        <v>0</v>
      </c>
      <c r="U81" s="65">
        <f>VLOOKUP($A81,'Inputs Households'!$A$1:$C$67,3,)*'Ratio mapping'!U83</f>
        <v>0</v>
      </c>
      <c r="V81" s="65">
        <f>VLOOKUP($A81,'Inputs Households'!$A$1:$C$67,3,)*'Ratio mapping'!V83</f>
        <v>0</v>
      </c>
      <c r="W81" s="65">
        <f>VLOOKUP($A81,'Inputs Households'!$A$1:$C$67,3,)*'Ratio mapping'!W83</f>
        <v>298.80478087649402</v>
      </c>
      <c r="X81" s="65">
        <f>VLOOKUP($A81,'Inputs Households'!$A$1:$C$67,3,)*'Ratio mapping'!X83</f>
        <v>0</v>
      </c>
      <c r="Y81" s="65">
        <f>VLOOKUP($A81,'Inputs Households'!$A$1:$C$67,3,)*'Ratio mapping'!Y83</f>
        <v>0</v>
      </c>
      <c r="Z81" s="65">
        <f>VLOOKUP($A81,'Inputs Households'!$A$1:$C$67,3,)*'Ratio mapping'!Z83</f>
        <v>0</v>
      </c>
      <c r="AA81" s="65">
        <f>VLOOKUP($A81,'Inputs Households'!$A$1:$C$67,3,)*'Ratio mapping'!AA83</f>
        <v>0</v>
      </c>
      <c r="AB81" s="65">
        <f>VLOOKUP($A81,'Inputs Households'!$A$1:$C$67,3,)*'Ratio mapping'!AB83</f>
        <v>0</v>
      </c>
      <c r="AC81" s="65">
        <f>VLOOKUP($A81,'Inputs Households'!$A$1:$C$67,3,)*'Ratio mapping'!AC83</f>
        <v>0</v>
      </c>
      <c r="AD81" s="65">
        <f>VLOOKUP($A81,'Inputs Households'!$A$1:$C$67,3,)*'Ratio mapping'!AD83</f>
        <v>0</v>
      </c>
      <c r="AE81" s="65"/>
    </row>
    <row r="82" spans="1:31" x14ac:dyDescent="0.25">
      <c r="A82" s="37" t="s">
        <v>2114</v>
      </c>
      <c r="B82" s="65">
        <f>VLOOKUP($A82,'Inputs Households'!$A$1:$C$67,3,)*'Ratio mapping'!B84</f>
        <v>0</v>
      </c>
      <c r="C82" s="65">
        <f>VLOOKUP($A82,'Inputs Households'!$A$1:$C$67,3,)*'Ratio mapping'!C84</f>
        <v>50387.908174861732</v>
      </c>
      <c r="D82" s="65">
        <f>VLOOKUP($A82,'Inputs Households'!$A$1:$C$67,3,)*'Ratio mapping'!D84</f>
        <v>0</v>
      </c>
      <c r="E82" s="65">
        <f>VLOOKUP($A82,'Inputs Households'!$A$1:$C$67,3,)*'Ratio mapping'!E84</f>
        <v>0</v>
      </c>
      <c r="F82" s="65">
        <f>VLOOKUP($A82,'Inputs Households'!$A$1:$C$67,3,)*'Ratio mapping'!F84</f>
        <v>0</v>
      </c>
      <c r="G82" s="65">
        <f>VLOOKUP($A82,'Inputs Households'!$A$1:$C$67,3,)*'Ratio mapping'!G84</f>
        <v>0</v>
      </c>
      <c r="H82" s="65">
        <f>VLOOKUP($A82,'Inputs Households'!$A$1:$C$67,3,)*'Ratio mapping'!H84</f>
        <v>0</v>
      </c>
      <c r="I82" s="65">
        <f>VLOOKUP($A82,'Inputs Households'!$A$1:$C$67,3,)*'Ratio mapping'!I84</f>
        <v>0</v>
      </c>
      <c r="J82" s="65">
        <f>VLOOKUP($A82,'Inputs Households'!$A$1:$C$67,3,)*'Ratio mapping'!J84</f>
        <v>0</v>
      </c>
      <c r="K82" s="65">
        <f>VLOOKUP($A82,'Inputs Households'!$A$1:$C$67,3,)*'Ratio mapping'!K84</f>
        <v>0</v>
      </c>
      <c r="L82" s="65">
        <f>VLOOKUP($A82,'Inputs Households'!$A$1:$C$67,3,)*'Ratio mapping'!L84</f>
        <v>0</v>
      </c>
      <c r="M82" s="65">
        <f>VLOOKUP($A82,'Inputs Households'!$A$1:$C$67,3,)*'Ratio mapping'!M84</f>
        <v>0</v>
      </c>
      <c r="N82" s="65">
        <f>VLOOKUP($A82,'Inputs Households'!$A$1:$C$67,3,)*'Ratio mapping'!N84</f>
        <v>0</v>
      </c>
      <c r="O82" s="65">
        <f>VLOOKUP($A82,'Inputs Households'!$A$1:$C$67,3,)*'Ratio mapping'!O84</f>
        <v>0</v>
      </c>
      <c r="P82" s="65">
        <f>VLOOKUP($A82,'Inputs Households'!$A$1:$C$67,3,)*'Ratio mapping'!P84</f>
        <v>0</v>
      </c>
      <c r="Q82" s="65">
        <f>VLOOKUP($A82,'Inputs Households'!$A$1:$C$67,3,)*'Ratio mapping'!Q84</f>
        <v>0</v>
      </c>
      <c r="R82" s="65">
        <f>VLOOKUP($A82,'Inputs Households'!$A$1:$C$67,3,)*'Ratio mapping'!R84</f>
        <v>0</v>
      </c>
      <c r="S82" s="65">
        <f>VLOOKUP($A82,'Inputs Households'!$A$1:$C$67,3,)*'Ratio mapping'!S84</f>
        <v>2112.0918251382682</v>
      </c>
      <c r="T82" s="65">
        <f>VLOOKUP($A82,'Inputs Households'!$A$1:$C$67,3,)*'Ratio mapping'!T84</f>
        <v>0</v>
      </c>
      <c r="U82" s="65">
        <f>VLOOKUP($A82,'Inputs Households'!$A$1:$C$67,3,)*'Ratio mapping'!U84</f>
        <v>0</v>
      </c>
      <c r="V82" s="65">
        <f>VLOOKUP($A82,'Inputs Households'!$A$1:$C$67,3,)*'Ratio mapping'!V84</f>
        <v>0</v>
      </c>
      <c r="W82" s="65">
        <f>VLOOKUP($A82,'Inputs Households'!$A$1:$C$67,3,)*'Ratio mapping'!W84</f>
        <v>0</v>
      </c>
      <c r="X82" s="65">
        <f>VLOOKUP($A82,'Inputs Households'!$A$1:$C$67,3,)*'Ratio mapping'!X84</f>
        <v>0</v>
      </c>
      <c r="Y82" s="65">
        <f>VLOOKUP($A82,'Inputs Households'!$A$1:$C$67,3,)*'Ratio mapping'!Y84</f>
        <v>0</v>
      </c>
      <c r="Z82" s="65">
        <f>VLOOKUP($A82,'Inputs Households'!$A$1:$C$67,3,)*'Ratio mapping'!Z84</f>
        <v>0</v>
      </c>
      <c r="AA82" s="65">
        <f>VLOOKUP($A82,'Inputs Households'!$A$1:$C$67,3,)*'Ratio mapping'!AA84</f>
        <v>0</v>
      </c>
      <c r="AB82" s="65">
        <f>VLOOKUP($A82,'Inputs Households'!$A$1:$C$67,3,)*'Ratio mapping'!AB84</f>
        <v>0</v>
      </c>
      <c r="AC82" s="65">
        <f>VLOOKUP($A82,'Inputs Households'!$A$1:$C$67,3,)*'Ratio mapping'!AC84</f>
        <v>0</v>
      </c>
      <c r="AD82" s="65">
        <f>VLOOKUP($A82,'Inputs Households'!$A$1:$C$67,3,)*'Ratio mapping'!AD84</f>
        <v>0</v>
      </c>
      <c r="AE82" s="65"/>
    </row>
    <row r="83" spans="1:31" x14ac:dyDescent="0.25">
      <c r="A83" s="37" t="s">
        <v>2051</v>
      </c>
      <c r="B83" s="65">
        <f>VLOOKUP($A83,'Inputs Households'!$A$1:$C$67,3,)*'Ratio mapping'!B85</f>
        <v>0</v>
      </c>
      <c r="C83" s="65">
        <f>VLOOKUP($A83,'Inputs Households'!$A$1:$C$67,3,)*'Ratio mapping'!C85</f>
        <v>0</v>
      </c>
      <c r="D83" s="65">
        <f>VLOOKUP($A83,'Inputs Households'!$A$1:$C$67,3,)*'Ratio mapping'!D85</f>
        <v>0</v>
      </c>
      <c r="E83" s="65">
        <f>VLOOKUP($A83,'Inputs Households'!$A$1:$C$67,3,)*'Ratio mapping'!E85</f>
        <v>0</v>
      </c>
      <c r="F83" s="65">
        <f>VLOOKUP($A83,'Inputs Households'!$A$1:$C$67,3,)*'Ratio mapping'!F85</f>
        <v>0</v>
      </c>
      <c r="G83" s="65">
        <f>VLOOKUP($A83,'Inputs Households'!$A$1:$C$67,3,)*'Ratio mapping'!G85</f>
        <v>0</v>
      </c>
      <c r="H83" s="65">
        <f>VLOOKUP($A83,'Inputs Households'!$A$1:$C$67,3,)*'Ratio mapping'!H85</f>
        <v>0</v>
      </c>
      <c r="I83" s="65">
        <f>VLOOKUP($A83,'Inputs Households'!$A$1:$C$67,3,)*'Ratio mapping'!I85</f>
        <v>0</v>
      </c>
      <c r="J83" s="65">
        <f>VLOOKUP($A83,'Inputs Households'!$A$1:$C$67,3,)*'Ratio mapping'!J85</f>
        <v>0</v>
      </c>
      <c r="K83" s="65">
        <f>VLOOKUP($A83,'Inputs Households'!$A$1:$C$67,3,)*'Ratio mapping'!K85</f>
        <v>0</v>
      </c>
      <c r="L83" s="65">
        <f>VLOOKUP($A83,'Inputs Households'!$A$1:$C$67,3,)*'Ratio mapping'!L85</f>
        <v>0</v>
      </c>
      <c r="M83" s="65">
        <f>VLOOKUP($A83,'Inputs Households'!$A$1:$C$67,3,)*'Ratio mapping'!M85</f>
        <v>0</v>
      </c>
      <c r="N83" s="65">
        <f>VLOOKUP($A83,'Inputs Households'!$A$1:$C$67,3,)*'Ratio mapping'!N85</f>
        <v>0</v>
      </c>
      <c r="O83" s="65">
        <f>VLOOKUP($A83,'Inputs Households'!$A$1:$C$67,3,)*'Ratio mapping'!O85</f>
        <v>0</v>
      </c>
      <c r="P83" s="65">
        <f>VLOOKUP($A83,'Inputs Households'!$A$1:$C$67,3,)*'Ratio mapping'!P85</f>
        <v>0</v>
      </c>
      <c r="Q83" s="65">
        <f>VLOOKUP($A83,'Inputs Households'!$A$1:$C$67,3,)*'Ratio mapping'!Q85</f>
        <v>0</v>
      </c>
      <c r="R83" s="65">
        <f>VLOOKUP($A83,'Inputs Households'!$A$1:$C$67,3,)*'Ratio mapping'!R85</f>
        <v>0</v>
      </c>
      <c r="S83" s="65">
        <f>VLOOKUP($A83,'Inputs Households'!$A$1:$C$67,3,)*'Ratio mapping'!S85</f>
        <v>0</v>
      </c>
      <c r="T83" s="65">
        <f>VLOOKUP($A83,'Inputs Households'!$A$1:$C$67,3,)*'Ratio mapping'!T85</f>
        <v>0</v>
      </c>
      <c r="U83" s="65">
        <f>VLOOKUP($A83,'Inputs Households'!$A$1:$C$67,3,)*'Ratio mapping'!U85</f>
        <v>0</v>
      </c>
      <c r="V83" s="65">
        <f>VLOOKUP($A83,'Inputs Households'!$A$1:$C$67,3,)*'Ratio mapping'!V85</f>
        <v>0</v>
      </c>
      <c r="W83" s="65">
        <f>VLOOKUP($A83,'Inputs Households'!$A$1:$C$67,3,)*'Ratio mapping'!W85</f>
        <v>0</v>
      </c>
      <c r="X83" s="65">
        <f>VLOOKUP($A83,'Inputs Households'!$A$1:$C$67,3,)*'Ratio mapping'!X85</f>
        <v>25895.960068632037</v>
      </c>
      <c r="Y83" s="65">
        <f>VLOOKUP($A83,'Inputs Households'!$A$1:$C$67,3,)*'Ratio mapping'!Y85</f>
        <v>0</v>
      </c>
      <c r="Z83" s="65">
        <f>VLOOKUP($A83,'Inputs Households'!$A$1:$C$67,3,)*'Ratio mapping'!Z85</f>
        <v>0</v>
      </c>
      <c r="AA83" s="65">
        <f>VLOOKUP($A83,'Inputs Households'!$A$1:$C$67,3,)*'Ratio mapping'!AA85</f>
        <v>0</v>
      </c>
      <c r="AB83" s="65">
        <f>VLOOKUP($A83,'Inputs Households'!$A$1:$C$67,3,)*'Ratio mapping'!AB85</f>
        <v>0</v>
      </c>
      <c r="AC83" s="65">
        <f>VLOOKUP($A83,'Inputs Households'!$A$1:$C$67,3,)*'Ratio mapping'!AC85</f>
        <v>0</v>
      </c>
      <c r="AD83" s="65">
        <f>VLOOKUP($A83,'Inputs Households'!$A$1:$C$67,3,)*'Ratio mapping'!AD85</f>
        <v>0</v>
      </c>
      <c r="AE83" s="65"/>
    </row>
    <row r="84" spans="1:31" x14ac:dyDescent="0.25">
      <c r="A84" s="37" t="s">
        <v>2072</v>
      </c>
      <c r="B84" s="65">
        <f>VLOOKUP($A84,'Inputs Households'!$A$1:$C$67,3,)*'Ratio mapping'!B86</f>
        <v>0</v>
      </c>
      <c r="C84" s="65">
        <f>VLOOKUP($A84,'Inputs Households'!$A$1:$C$67,3,)*'Ratio mapping'!C86</f>
        <v>0</v>
      </c>
      <c r="D84" s="65">
        <f>VLOOKUP($A84,'Inputs Households'!$A$1:$C$67,3,)*'Ratio mapping'!D86</f>
        <v>0</v>
      </c>
      <c r="E84" s="65">
        <f>VLOOKUP($A84,'Inputs Households'!$A$1:$C$67,3,)*'Ratio mapping'!E86</f>
        <v>0</v>
      </c>
      <c r="F84" s="65">
        <f>VLOOKUP($A84,'Inputs Households'!$A$1:$C$67,3,)*'Ratio mapping'!F86</f>
        <v>0</v>
      </c>
      <c r="G84" s="65">
        <f>VLOOKUP($A84,'Inputs Households'!$A$1:$C$67,3,)*'Ratio mapping'!G86</f>
        <v>19000</v>
      </c>
      <c r="H84" s="65">
        <f>VLOOKUP($A84,'Inputs Households'!$A$1:$C$67,3,)*'Ratio mapping'!H86</f>
        <v>0</v>
      </c>
      <c r="I84" s="65">
        <f>VLOOKUP($A84,'Inputs Households'!$A$1:$C$67,3,)*'Ratio mapping'!I86</f>
        <v>0</v>
      </c>
      <c r="J84" s="65">
        <f>VLOOKUP($A84,'Inputs Households'!$A$1:$C$67,3,)*'Ratio mapping'!J86</f>
        <v>0</v>
      </c>
      <c r="K84" s="65">
        <f>VLOOKUP($A84,'Inputs Households'!$A$1:$C$67,3,)*'Ratio mapping'!K86</f>
        <v>0</v>
      </c>
      <c r="L84" s="65">
        <f>VLOOKUP($A84,'Inputs Households'!$A$1:$C$67,3,)*'Ratio mapping'!L86</f>
        <v>0</v>
      </c>
      <c r="M84" s="65">
        <f>VLOOKUP($A84,'Inputs Households'!$A$1:$C$67,3,)*'Ratio mapping'!M86</f>
        <v>0</v>
      </c>
      <c r="N84" s="65">
        <f>VLOOKUP($A84,'Inputs Households'!$A$1:$C$67,3,)*'Ratio mapping'!N86</f>
        <v>0</v>
      </c>
      <c r="O84" s="65">
        <f>VLOOKUP($A84,'Inputs Households'!$A$1:$C$67,3,)*'Ratio mapping'!O86</f>
        <v>0</v>
      </c>
      <c r="P84" s="65">
        <f>VLOOKUP($A84,'Inputs Households'!$A$1:$C$67,3,)*'Ratio mapping'!P86</f>
        <v>0</v>
      </c>
      <c r="Q84" s="65">
        <f>VLOOKUP($A84,'Inputs Households'!$A$1:$C$67,3,)*'Ratio mapping'!Q86</f>
        <v>0</v>
      </c>
      <c r="R84" s="65">
        <f>VLOOKUP($A84,'Inputs Households'!$A$1:$C$67,3,)*'Ratio mapping'!R86</f>
        <v>0</v>
      </c>
      <c r="S84" s="65">
        <f>VLOOKUP($A84,'Inputs Households'!$A$1:$C$67,3,)*'Ratio mapping'!S86</f>
        <v>0</v>
      </c>
      <c r="T84" s="65">
        <f>VLOOKUP($A84,'Inputs Households'!$A$1:$C$67,3,)*'Ratio mapping'!T86</f>
        <v>0</v>
      </c>
      <c r="U84" s="65">
        <f>VLOOKUP($A84,'Inputs Households'!$A$1:$C$67,3,)*'Ratio mapping'!U86</f>
        <v>0</v>
      </c>
      <c r="V84" s="65">
        <f>VLOOKUP($A84,'Inputs Households'!$A$1:$C$67,3,)*'Ratio mapping'!V86</f>
        <v>0</v>
      </c>
      <c r="W84" s="65">
        <f>VLOOKUP($A84,'Inputs Households'!$A$1:$C$67,3,)*'Ratio mapping'!W86</f>
        <v>0</v>
      </c>
      <c r="X84" s="65">
        <f>VLOOKUP($A84,'Inputs Households'!$A$1:$C$67,3,)*'Ratio mapping'!X86</f>
        <v>0</v>
      </c>
      <c r="Y84" s="65">
        <f>VLOOKUP($A84,'Inputs Households'!$A$1:$C$67,3,)*'Ratio mapping'!Y86</f>
        <v>0</v>
      </c>
      <c r="Z84" s="65">
        <f>VLOOKUP($A84,'Inputs Households'!$A$1:$C$67,3,)*'Ratio mapping'!Z86</f>
        <v>0</v>
      </c>
      <c r="AA84" s="65">
        <f>VLOOKUP($A84,'Inputs Households'!$A$1:$C$67,3,)*'Ratio mapping'!AA86</f>
        <v>0</v>
      </c>
      <c r="AB84" s="65">
        <f>VLOOKUP($A84,'Inputs Households'!$A$1:$C$67,3,)*'Ratio mapping'!AB86</f>
        <v>0</v>
      </c>
      <c r="AC84" s="65">
        <f>VLOOKUP($A84,'Inputs Households'!$A$1:$C$67,3,)*'Ratio mapping'!AC86</f>
        <v>0</v>
      </c>
      <c r="AD84" s="65">
        <f>VLOOKUP($A84,'Inputs Households'!$A$1:$C$67,3,)*'Ratio mapping'!AD86</f>
        <v>0</v>
      </c>
      <c r="AE84" s="65"/>
    </row>
    <row r="85" spans="1:31" x14ac:dyDescent="0.25">
      <c r="A85" s="37" t="s">
        <v>2117</v>
      </c>
      <c r="B85" s="65">
        <f>VLOOKUP($A85,'Inputs Households'!$A$1:$C$67,3,)*'Ratio mapping'!B87</f>
        <v>0</v>
      </c>
      <c r="C85" s="65">
        <f>VLOOKUP($A85,'Inputs Households'!$A$1:$C$67,3,)*'Ratio mapping'!C87</f>
        <v>0</v>
      </c>
      <c r="D85" s="65">
        <f>VLOOKUP($A85,'Inputs Households'!$A$1:$C$67,3,)*'Ratio mapping'!D87</f>
        <v>0</v>
      </c>
      <c r="E85" s="65">
        <f>VLOOKUP($A85,'Inputs Households'!$A$1:$C$67,3,)*'Ratio mapping'!E87</f>
        <v>0</v>
      </c>
      <c r="F85" s="65">
        <f>VLOOKUP($A85,'Inputs Households'!$A$1:$C$67,3,)*'Ratio mapping'!F87</f>
        <v>0</v>
      </c>
      <c r="G85" s="65">
        <f>VLOOKUP($A85,'Inputs Households'!$A$1:$C$67,3,)*'Ratio mapping'!G87</f>
        <v>0</v>
      </c>
      <c r="H85" s="65">
        <f>VLOOKUP($A85,'Inputs Households'!$A$1:$C$67,3,)*'Ratio mapping'!H87</f>
        <v>0</v>
      </c>
      <c r="I85" s="65">
        <f>VLOOKUP($A85,'Inputs Households'!$A$1:$C$67,3,)*'Ratio mapping'!I87</f>
        <v>0</v>
      </c>
      <c r="J85" s="65">
        <f>VLOOKUP($A85,'Inputs Households'!$A$1:$C$67,3,)*'Ratio mapping'!J87</f>
        <v>0</v>
      </c>
      <c r="K85" s="65">
        <f>VLOOKUP($A85,'Inputs Households'!$A$1:$C$67,3,)*'Ratio mapping'!K87</f>
        <v>0</v>
      </c>
      <c r="L85" s="65">
        <f>VLOOKUP($A85,'Inputs Households'!$A$1:$C$67,3,)*'Ratio mapping'!L87</f>
        <v>0</v>
      </c>
      <c r="M85" s="65">
        <f>VLOOKUP($A85,'Inputs Households'!$A$1:$C$67,3,)*'Ratio mapping'!M87</f>
        <v>0</v>
      </c>
      <c r="N85" s="65">
        <f>VLOOKUP($A85,'Inputs Households'!$A$1:$C$67,3,)*'Ratio mapping'!N87</f>
        <v>0</v>
      </c>
      <c r="O85" s="65">
        <f>VLOOKUP($A85,'Inputs Households'!$A$1:$C$67,3,)*'Ratio mapping'!O87</f>
        <v>0</v>
      </c>
      <c r="P85" s="65">
        <f>VLOOKUP($A85,'Inputs Households'!$A$1:$C$67,3,)*'Ratio mapping'!P87</f>
        <v>0</v>
      </c>
      <c r="Q85" s="65">
        <f>VLOOKUP($A85,'Inputs Households'!$A$1:$C$67,3,)*'Ratio mapping'!Q87</f>
        <v>0</v>
      </c>
      <c r="R85" s="65">
        <f>VLOOKUP($A85,'Inputs Households'!$A$1:$C$67,3,)*'Ratio mapping'!R87</f>
        <v>0</v>
      </c>
      <c r="S85" s="65">
        <f>VLOOKUP($A85,'Inputs Households'!$A$1:$C$67,3,)*'Ratio mapping'!S87</f>
        <v>0</v>
      </c>
      <c r="T85" s="65">
        <f>VLOOKUP($A85,'Inputs Households'!$A$1:$C$67,3,)*'Ratio mapping'!T87</f>
        <v>0</v>
      </c>
      <c r="U85" s="65">
        <f>VLOOKUP($A85,'Inputs Households'!$A$1:$C$67,3,)*'Ratio mapping'!U87</f>
        <v>0</v>
      </c>
      <c r="V85" s="65">
        <f>VLOOKUP($A85,'Inputs Households'!$A$1:$C$67,3,)*'Ratio mapping'!V87</f>
        <v>0</v>
      </c>
      <c r="W85" s="65">
        <f>VLOOKUP($A85,'Inputs Households'!$A$1:$C$67,3,)*'Ratio mapping'!W87</f>
        <v>5300</v>
      </c>
      <c r="X85" s="65">
        <f>VLOOKUP($A85,'Inputs Households'!$A$1:$C$67,3,)*'Ratio mapping'!X87</f>
        <v>0</v>
      </c>
      <c r="Y85" s="65">
        <f>VLOOKUP($A85,'Inputs Households'!$A$1:$C$67,3,)*'Ratio mapping'!Y87</f>
        <v>0</v>
      </c>
      <c r="Z85" s="65">
        <f>VLOOKUP($A85,'Inputs Households'!$A$1:$C$67,3,)*'Ratio mapping'!Z87</f>
        <v>0</v>
      </c>
      <c r="AA85" s="65">
        <f>VLOOKUP($A85,'Inputs Households'!$A$1:$C$67,3,)*'Ratio mapping'!AA87</f>
        <v>0</v>
      </c>
      <c r="AB85" s="65">
        <f>VLOOKUP($A85,'Inputs Households'!$A$1:$C$67,3,)*'Ratio mapping'!AB87</f>
        <v>0</v>
      </c>
      <c r="AC85" s="65">
        <f>VLOOKUP($A85,'Inputs Households'!$A$1:$C$67,3,)*'Ratio mapping'!AC87</f>
        <v>0</v>
      </c>
      <c r="AD85" s="65">
        <f>VLOOKUP($A85,'Inputs Households'!$A$1:$C$67,3,)*'Ratio mapping'!AD87</f>
        <v>0</v>
      </c>
      <c r="AE85" s="65"/>
    </row>
    <row r="86" spans="1:31" x14ac:dyDescent="0.25">
      <c r="A86" s="37" t="s">
        <v>2100</v>
      </c>
      <c r="B86" s="65">
        <f>VLOOKUP($A86,'Inputs Households'!$A$1:$C$67,3,)*'Ratio mapping'!B88</f>
        <v>0</v>
      </c>
      <c r="C86" s="65">
        <f>VLOOKUP($A86,'Inputs Households'!$A$1:$C$67,3,)*'Ratio mapping'!C88</f>
        <v>0</v>
      </c>
      <c r="D86" s="65">
        <f>VLOOKUP($A86,'Inputs Households'!$A$1:$C$67,3,)*'Ratio mapping'!D88</f>
        <v>0</v>
      </c>
      <c r="E86" s="65">
        <f>VLOOKUP($A86,'Inputs Households'!$A$1:$C$67,3,)*'Ratio mapping'!E88</f>
        <v>0</v>
      </c>
      <c r="F86" s="65">
        <f>VLOOKUP($A86,'Inputs Households'!$A$1:$C$67,3,)*'Ratio mapping'!F88</f>
        <v>0</v>
      </c>
      <c r="G86" s="65">
        <f>VLOOKUP($A86,'Inputs Households'!$A$1:$C$67,3,)*'Ratio mapping'!G88</f>
        <v>0</v>
      </c>
      <c r="H86" s="65">
        <f>VLOOKUP($A86,'Inputs Households'!$A$1:$C$67,3,)*'Ratio mapping'!H88</f>
        <v>0</v>
      </c>
      <c r="I86" s="65">
        <f>VLOOKUP($A86,'Inputs Households'!$A$1:$C$67,3,)*'Ratio mapping'!I88</f>
        <v>0</v>
      </c>
      <c r="J86" s="65">
        <f>VLOOKUP($A86,'Inputs Households'!$A$1:$C$67,3,)*'Ratio mapping'!J88</f>
        <v>0</v>
      </c>
      <c r="K86" s="65">
        <f>VLOOKUP($A86,'Inputs Households'!$A$1:$C$67,3,)*'Ratio mapping'!K88</f>
        <v>0</v>
      </c>
      <c r="L86" s="65">
        <f>VLOOKUP($A86,'Inputs Households'!$A$1:$C$67,3,)*'Ratio mapping'!L88</f>
        <v>0</v>
      </c>
      <c r="M86" s="65">
        <f>VLOOKUP($A86,'Inputs Households'!$A$1:$C$67,3,)*'Ratio mapping'!M88</f>
        <v>0</v>
      </c>
      <c r="N86" s="65">
        <f>VLOOKUP($A86,'Inputs Households'!$A$1:$C$67,3,)*'Ratio mapping'!N88</f>
        <v>0</v>
      </c>
      <c r="O86" s="65">
        <f>VLOOKUP($A86,'Inputs Households'!$A$1:$C$67,3,)*'Ratio mapping'!O88</f>
        <v>0</v>
      </c>
      <c r="P86" s="65">
        <f>VLOOKUP($A86,'Inputs Households'!$A$1:$C$67,3,)*'Ratio mapping'!P88</f>
        <v>0</v>
      </c>
      <c r="Q86" s="65">
        <f>VLOOKUP($A86,'Inputs Households'!$A$1:$C$67,3,)*'Ratio mapping'!Q88</f>
        <v>0</v>
      </c>
      <c r="R86" s="65">
        <f>VLOOKUP($A86,'Inputs Households'!$A$1:$C$67,3,)*'Ratio mapping'!R88</f>
        <v>0</v>
      </c>
      <c r="S86" s="65">
        <f>VLOOKUP($A86,'Inputs Households'!$A$1:$C$67,3,)*'Ratio mapping'!S88</f>
        <v>0</v>
      </c>
      <c r="T86" s="65">
        <f>VLOOKUP($A86,'Inputs Households'!$A$1:$C$67,3,)*'Ratio mapping'!T88</f>
        <v>0</v>
      </c>
      <c r="U86" s="65">
        <f>VLOOKUP($A86,'Inputs Households'!$A$1:$C$67,3,)*'Ratio mapping'!U88</f>
        <v>0</v>
      </c>
      <c r="V86" s="65">
        <f>VLOOKUP($A86,'Inputs Households'!$A$1:$C$67,3,)*'Ratio mapping'!V88</f>
        <v>0</v>
      </c>
      <c r="W86" s="65">
        <f>VLOOKUP($A86,'Inputs Households'!$A$1:$C$67,3,)*'Ratio mapping'!W88</f>
        <v>0</v>
      </c>
      <c r="X86" s="65">
        <f>VLOOKUP($A86,'Inputs Households'!$A$1:$C$67,3,)*'Ratio mapping'!X88</f>
        <v>0</v>
      </c>
      <c r="Y86" s="65">
        <f>VLOOKUP($A86,'Inputs Households'!$A$1:$C$67,3,)*'Ratio mapping'!Y88</f>
        <v>0</v>
      </c>
      <c r="Z86" s="65">
        <f>VLOOKUP($A86,'Inputs Households'!$A$1:$C$67,3,)*'Ratio mapping'!Z88</f>
        <v>0</v>
      </c>
      <c r="AA86" s="65">
        <f>VLOOKUP($A86,'Inputs Households'!$A$1:$C$67,3,)*'Ratio mapping'!AA88</f>
        <v>0</v>
      </c>
      <c r="AB86" s="65">
        <f>VLOOKUP($A86,'Inputs Households'!$A$1:$C$67,3,)*'Ratio mapping'!AB88</f>
        <v>0</v>
      </c>
      <c r="AC86" s="65">
        <f>VLOOKUP($A86,'Inputs Households'!$A$1:$C$67,3,)*'Ratio mapping'!AC88</f>
        <v>0</v>
      </c>
      <c r="AD86" s="65">
        <f>VLOOKUP($A86,'Inputs Households'!$A$1:$C$67,3,)*'Ratio mapping'!AD88</f>
        <v>5800</v>
      </c>
      <c r="AE86" s="65"/>
    </row>
    <row r="87" spans="1:31" x14ac:dyDescent="0.25">
      <c r="A87" s="37" t="s">
        <v>2060</v>
      </c>
      <c r="B87" s="65">
        <f>VLOOKUP($A87,'Inputs Households'!$A$1:$C$67,3,)*'Ratio mapping'!B89</f>
        <v>0</v>
      </c>
      <c r="C87" s="65">
        <f>VLOOKUP($A87,'Inputs Households'!$A$1:$C$67,3,)*'Ratio mapping'!C89</f>
        <v>0</v>
      </c>
      <c r="D87" s="65">
        <f>VLOOKUP($A87,'Inputs Households'!$A$1:$C$67,3,)*'Ratio mapping'!D89</f>
        <v>0</v>
      </c>
      <c r="E87" s="65">
        <f>VLOOKUP($A87,'Inputs Households'!$A$1:$C$67,3,)*'Ratio mapping'!E89</f>
        <v>0</v>
      </c>
      <c r="F87" s="65">
        <f>VLOOKUP($A87,'Inputs Households'!$A$1:$C$67,3,)*'Ratio mapping'!F89</f>
        <v>0</v>
      </c>
      <c r="G87" s="65">
        <f>VLOOKUP($A87,'Inputs Households'!$A$1:$C$67,3,)*'Ratio mapping'!G89</f>
        <v>0</v>
      </c>
      <c r="H87" s="65">
        <f>VLOOKUP($A87,'Inputs Households'!$A$1:$C$67,3,)*'Ratio mapping'!H89</f>
        <v>0</v>
      </c>
      <c r="I87" s="65">
        <f>VLOOKUP($A87,'Inputs Households'!$A$1:$C$67,3,)*'Ratio mapping'!I89</f>
        <v>0</v>
      </c>
      <c r="J87" s="65">
        <f>VLOOKUP($A87,'Inputs Households'!$A$1:$C$67,3,)*'Ratio mapping'!J89</f>
        <v>0</v>
      </c>
      <c r="K87" s="65">
        <f>VLOOKUP($A87,'Inputs Households'!$A$1:$C$67,3,)*'Ratio mapping'!K89</f>
        <v>0</v>
      </c>
      <c r="L87" s="65">
        <f>VLOOKUP($A87,'Inputs Households'!$A$1:$C$67,3,)*'Ratio mapping'!L89</f>
        <v>0</v>
      </c>
      <c r="M87" s="65">
        <f>VLOOKUP($A87,'Inputs Households'!$A$1:$C$67,3,)*'Ratio mapping'!M89</f>
        <v>0</v>
      </c>
      <c r="N87" s="65">
        <f>VLOOKUP($A87,'Inputs Households'!$A$1:$C$67,3,)*'Ratio mapping'!N89</f>
        <v>0</v>
      </c>
      <c r="O87" s="65">
        <f>VLOOKUP($A87,'Inputs Households'!$A$1:$C$67,3,)*'Ratio mapping'!O89</f>
        <v>0</v>
      </c>
      <c r="P87" s="65">
        <f>VLOOKUP($A87,'Inputs Households'!$A$1:$C$67,3,)*'Ratio mapping'!P89</f>
        <v>0</v>
      </c>
      <c r="Q87" s="65">
        <f>VLOOKUP($A87,'Inputs Households'!$A$1:$C$67,3,)*'Ratio mapping'!Q89</f>
        <v>0</v>
      </c>
      <c r="R87" s="65">
        <f>VLOOKUP($A87,'Inputs Households'!$A$1:$C$67,3,)*'Ratio mapping'!R89</f>
        <v>0</v>
      </c>
      <c r="S87" s="65">
        <f>VLOOKUP($A87,'Inputs Households'!$A$1:$C$67,3,)*'Ratio mapping'!S89</f>
        <v>0</v>
      </c>
      <c r="T87" s="65">
        <f>VLOOKUP($A87,'Inputs Households'!$A$1:$C$67,3,)*'Ratio mapping'!T89</f>
        <v>0</v>
      </c>
      <c r="U87" s="65">
        <f>VLOOKUP($A87,'Inputs Households'!$A$1:$C$67,3,)*'Ratio mapping'!U89</f>
        <v>0</v>
      </c>
      <c r="V87" s="65">
        <f>VLOOKUP($A87,'Inputs Households'!$A$1:$C$67,3,)*'Ratio mapping'!V89</f>
        <v>0</v>
      </c>
      <c r="W87" s="65">
        <f>VLOOKUP($A87,'Inputs Households'!$A$1:$C$67,3,)*'Ratio mapping'!W89</f>
        <v>0</v>
      </c>
      <c r="X87" s="65">
        <f>VLOOKUP($A87,'Inputs Households'!$A$1:$C$67,3,)*'Ratio mapping'!X89</f>
        <v>0</v>
      </c>
      <c r="Y87" s="65">
        <f>VLOOKUP($A87,'Inputs Households'!$A$1:$C$67,3,)*'Ratio mapping'!Y89</f>
        <v>0</v>
      </c>
      <c r="Z87" s="65">
        <f>VLOOKUP($A87,'Inputs Households'!$A$1:$C$67,3,)*'Ratio mapping'!Z89</f>
        <v>0</v>
      </c>
      <c r="AA87" s="65">
        <f>VLOOKUP($A87,'Inputs Households'!$A$1:$C$67,3,)*'Ratio mapping'!AA89</f>
        <v>0</v>
      </c>
      <c r="AB87" s="65">
        <f>VLOOKUP($A87,'Inputs Households'!$A$1:$C$67,3,)*'Ratio mapping'!AB89</f>
        <v>67000</v>
      </c>
      <c r="AC87" s="65">
        <f>VLOOKUP($A87,'Inputs Households'!$A$1:$C$67,3,)*'Ratio mapping'!AC89</f>
        <v>0</v>
      </c>
      <c r="AD87" s="65">
        <f>VLOOKUP($A87,'Inputs Households'!$A$1:$C$67,3,)*'Ratio mapping'!AD89</f>
        <v>0</v>
      </c>
      <c r="AE87" s="65"/>
    </row>
    <row r="88" spans="1:31" x14ac:dyDescent="0.25">
      <c r="A88" s="37" t="s">
        <v>2074</v>
      </c>
      <c r="B88" s="65">
        <f>VLOOKUP($A88,'Inputs Households'!$A$1:$C$67,3,)*'Ratio mapping'!B90</f>
        <v>0</v>
      </c>
      <c r="C88" s="65">
        <f>VLOOKUP($A88,'Inputs Households'!$A$1:$C$67,3,)*'Ratio mapping'!C90</f>
        <v>0</v>
      </c>
      <c r="D88" s="65">
        <f>VLOOKUP($A88,'Inputs Households'!$A$1:$C$67,3,)*'Ratio mapping'!D90</f>
        <v>0</v>
      </c>
      <c r="E88" s="65">
        <f>VLOOKUP($A88,'Inputs Households'!$A$1:$C$67,3,)*'Ratio mapping'!E90</f>
        <v>583.01680058436818</v>
      </c>
      <c r="F88" s="65">
        <f>VLOOKUP($A88,'Inputs Households'!$A$1:$C$67,3,)*'Ratio mapping'!F90</f>
        <v>0</v>
      </c>
      <c r="G88" s="65">
        <f>VLOOKUP($A88,'Inputs Households'!$A$1:$C$67,3,)*'Ratio mapping'!G90</f>
        <v>0</v>
      </c>
      <c r="H88" s="65">
        <f>VLOOKUP($A88,'Inputs Households'!$A$1:$C$67,3,)*'Ratio mapping'!H90</f>
        <v>0</v>
      </c>
      <c r="I88" s="65">
        <f>VLOOKUP($A88,'Inputs Households'!$A$1:$C$67,3,)*'Ratio mapping'!I90</f>
        <v>0</v>
      </c>
      <c r="J88" s="65">
        <f>VLOOKUP($A88,'Inputs Households'!$A$1:$C$67,3,)*'Ratio mapping'!J90</f>
        <v>0</v>
      </c>
      <c r="K88" s="65">
        <f>VLOOKUP($A88,'Inputs Households'!$A$1:$C$67,3,)*'Ratio mapping'!K90</f>
        <v>0</v>
      </c>
      <c r="L88" s="65">
        <f>VLOOKUP($A88,'Inputs Households'!$A$1:$C$67,3,)*'Ratio mapping'!L90</f>
        <v>0</v>
      </c>
      <c r="M88" s="65">
        <f>VLOOKUP($A88,'Inputs Households'!$A$1:$C$67,3,)*'Ratio mapping'!M90</f>
        <v>0</v>
      </c>
      <c r="N88" s="65">
        <f>VLOOKUP($A88,'Inputs Households'!$A$1:$C$67,3,)*'Ratio mapping'!N90</f>
        <v>0</v>
      </c>
      <c r="O88" s="65">
        <f>VLOOKUP($A88,'Inputs Households'!$A$1:$C$67,3,)*'Ratio mapping'!O90</f>
        <v>0</v>
      </c>
      <c r="P88" s="65">
        <f>VLOOKUP($A88,'Inputs Households'!$A$1:$C$67,3,)*'Ratio mapping'!P90</f>
        <v>0</v>
      </c>
      <c r="Q88" s="65">
        <f>VLOOKUP($A88,'Inputs Households'!$A$1:$C$67,3,)*'Ratio mapping'!Q90</f>
        <v>0</v>
      </c>
      <c r="R88" s="65">
        <f>VLOOKUP($A88,'Inputs Households'!$A$1:$C$67,3,)*'Ratio mapping'!R90</f>
        <v>0</v>
      </c>
      <c r="S88" s="65">
        <f>VLOOKUP($A88,'Inputs Households'!$A$1:$C$67,3,)*'Ratio mapping'!S90</f>
        <v>0</v>
      </c>
      <c r="T88" s="65">
        <f>VLOOKUP($A88,'Inputs Households'!$A$1:$C$67,3,)*'Ratio mapping'!T90</f>
        <v>0</v>
      </c>
      <c r="U88" s="65">
        <f>VLOOKUP($A88,'Inputs Households'!$A$1:$C$67,3,)*'Ratio mapping'!U90</f>
        <v>0</v>
      </c>
      <c r="V88" s="65">
        <f>VLOOKUP($A88,'Inputs Households'!$A$1:$C$67,3,)*'Ratio mapping'!V90</f>
        <v>0</v>
      </c>
      <c r="W88" s="65">
        <f>VLOOKUP($A88,'Inputs Households'!$A$1:$C$67,3,)*'Ratio mapping'!W90</f>
        <v>0</v>
      </c>
      <c r="X88" s="65">
        <f>VLOOKUP($A88,'Inputs Households'!$A$1:$C$67,3,)*'Ratio mapping'!X90</f>
        <v>0</v>
      </c>
      <c r="Y88" s="65">
        <f>VLOOKUP($A88,'Inputs Households'!$A$1:$C$67,3,)*'Ratio mapping'!Y90</f>
        <v>30716.98319941563</v>
      </c>
      <c r="Z88" s="65">
        <f>VLOOKUP($A88,'Inputs Households'!$A$1:$C$67,3,)*'Ratio mapping'!Z90</f>
        <v>0</v>
      </c>
      <c r="AA88" s="65">
        <f>VLOOKUP($A88,'Inputs Households'!$A$1:$C$67,3,)*'Ratio mapping'!AA90</f>
        <v>0</v>
      </c>
      <c r="AB88" s="65">
        <f>VLOOKUP($A88,'Inputs Households'!$A$1:$C$67,3,)*'Ratio mapping'!AB90</f>
        <v>0</v>
      </c>
      <c r="AC88" s="65">
        <f>VLOOKUP($A88,'Inputs Households'!$A$1:$C$67,3,)*'Ratio mapping'!AC90</f>
        <v>0</v>
      </c>
      <c r="AD88" s="65">
        <f>VLOOKUP($A88,'Inputs Households'!$A$1:$C$67,3,)*'Ratio mapping'!AD90</f>
        <v>0</v>
      </c>
      <c r="AE88" s="65"/>
    </row>
    <row r="89" spans="1:31" x14ac:dyDescent="0.25">
      <c r="A89" s="37" t="s">
        <v>2057</v>
      </c>
      <c r="B89" s="65">
        <f>VLOOKUP($A89,'Inputs Households'!$A$1:$C$67,3,)*'Ratio mapping'!B91</f>
        <v>0</v>
      </c>
      <c r="C89" s="65">
        <f>VLOOKUP($A89,'Inputs Households'!$A$1:$C$67,3,)*'Ratio mapping'!C91</f>
        <v>0</v>
      </c>
      <c r="D89" s="65">
        <f>VLOOKUP($A89,'Inputs Households'!$A$1:$C$67,3,)*'Ratio mapping'!D91</f>
        <v>0</v>
      </c>
      <c r="E89" s="65">
        <f>VLOOKUP($A89,'Inputs Households'!$A$1:$C$67,3,)*'Ratio mapping'!E91</f>
        <v>0</v>
      </c>
      <c r="F89" s="65">
        <f>VLOOKUP($A89,'Inputs Households'!$A$1:$C$67,3,)*'Ratio mapping'!F91</f>
        <v>405.13068731848983</v>
      </c>
      <c r="G89" s="65">
        <f>VLOOKUP($A89,'Inputs Households'!$A$1:$C$67,3,)*'Ratio mapping'!G91</f>
        <v>0</v>
      </c>
      <c r="H89" s="65">
        <f>VLOOKUP($A89,'Inputs Households'!$A$1:$C$67,3,)*'Ratio mapping'!H91</f>
        <v>0</v>
      </c>
      <c r="I89" s="65">
        <f>VLOOKUP($A89,'Inputs Households'!$A$1:$C$67,3,)*'Ratio mapping'!I91</f>
        <v>0</v>
      </c>
      <c r="J89" s="65">
        <f>VLOOKUP($A89,'Inputs Households'!$A$1:$C$67,3,)*'Ratio mapping'!J91</f>
        <v>0</v>
      </c>
      <c r="K89" s="65">
        <f>VLOOKUP($A89,'Inputs Households'!$A$1:$C$67,3,)*'Ratio mapping'!K91</f>
        <v>0</v>
      </c>
      <c r="L89" s="65">
        <f>VLOOKUP($A89,'Inputs Households'!$A$1:$C$67,3,)*'Ratio mapping'!L91</f>
        <v>0</v>
      </c>
      <c r="M89" s="65">
        <f>VLOOKUP($A89,'Inputs Households'!$A$1:$C$67,3,)*'Ratio mapping'!M91</f>
        <v>0</v>
      </c>
      <c r="N89" s="65">
        <f>VLOOKUP($A89,'Inputs Households'!$A$1:$C$67,3,)*'Ratio mapping'!N91</f>
        <v>0</v>
      </c>
      <c r="O89" s="65">
        <f>VLOOKUP($A89,'Inputs Households'!$A$1:$C$67,3,)*'Ratio mapping'!O91</f>
        <v>0</v>
      </c>
      <c r="P89" s="65">
        <f>VLOOKUP($A89,'Inputs Households'!$A$1:$C$67,3,)*'Ratio mapping'!P91</f>
        <v>0</v>
      </c>
      <c r="Q89" s="65">
        <f>VLOOKUP($A89,'Inputs Households'!$A$1:$C$67,3,)*'Ratio mapping'!Q91</f>
        <v>0</v>
      </c>
      <c r="R89" s="65">
        <f>VLOOKUP($A89,'Inputs Households'!$A$1:$C$67,3,)*'Ratio mapping'!R91</f>
        <v>0</v>
      </c>
      <c r="S89" s="65">
        <f>VLOOKUP($A89,'Inputs Households'!$A$1:$C$67,3,)*'Ratio mapping'!S91</f>
        <v>0</v>
      </c>
      <c r="T89" s="65">
        <f>VLOOKUP($A89,'Inputs Households'!$A$1:$C$67,3,)*'Ratio mapping'!T91</f>
        <v>8594.8693126815106</v>
      </c>
      <c r="U89" s="65">
        <f>VLOOKUP($A89,'Inputs Households'!$A$1:$C$67,3,)*'Ratio mapping'!U91</f>
        <v>0</v>
      </c>
      <c r="V89" s="65">
        <f>VLOOKUP($A89,'Inputs Households'!$A$1:$C$67,3,)*'Ratio mapping'!V91</f>
        <v>0</v>
      </c>
      <c r="W89" s="65">
        <f>VLOOKUP($A89,'Inputs Households'!$A$1:$C$67,3,)*'Ratio mapping'!W91</f>
        <v>0</v>
      </c>
      <c r="X89" s="65">
        <f>VLOOKUP($A89,'Inputs Households'!$A$1:$C$67,3,)*'Ratio mapping'!X91</f>
        <v>0</v>
      </c>
      <c r="Y89" s="65">
        <f>VLOOKUP($A89,'Inputs Households'!$A$1:$C$67,3,)*'Ratio mapping'!Y91</f>
        <v>0</v>
      </c>
      <c r="Z89" s="65">
        <f>VLOOKUP($A89,'Inputs Households'!$A$1:$C$67,3,)*'Ratio mapping'!Z91</f>
        <v>0</v>
      </c>
      <c r="AA89" s="65">
        <f>VLOOKUP($A89,'Inputs Households'!$A$1:$C$67,3,)*'Ratio mapping'!AA91</f>
        <v>0</v>
      </c>
      <c r="AB89" s="65">
        <f>VLOOKUP($A89,'Inputs Households'!$A$1:$C$67,3,)*'Ratio mapping'!AB91</f>
        <v>0</v>
      </c>
      <c r="AC89" s="65">
        <f>VLOOKUP($A89,'Inputs Households'!$A$1:$C$67,3,)*'Ratio mapping'!AC91</f>
        <v>0</v>
      </c>
      <c r="AD89" s="65">
        <f>VLOOKUP($A89,'Inputs Households'!$A$1:$C$67,3,)*'Ratio mapping'!AD91</f>
        <v>0</v>
      </c>
      <c r="AE89" s="65"/>
    </row>
    <row r="90" spans="1:31" x14ac:dyDescent="0.25">
      <c r="A90" s="37" t="s">
        <v>2086</v>
      </c>
      <c r="B90" s="65">
        <f>VLOOKUP($A90,'Inputs Households'!$A$1:$C$67,3,)*'Ratio mapping'!B92</f>
        <v>0</v>
      </c>
      <c r="C90" s="65">
        <f>VLOOKUP($A90,'Inputs Households'!$A$1:$C$67,3,)*'Ratio mapping'!C92</f>
        <v>0</v>
      </c>
      <c r="D90" s="65">
        <f>VLOOKUP($A90,'Inputs Households'!$A$1:$C$67,3,)*'Ratio mapping'!D92</f>
        <v>0</v>
      </c>
      <c r="E90" s="65">
        <f>VLOOKUP($A90,'Inputs Households'!$A$1:$C$67,3,)*'Ratio mapping'!E92</f>
        <v>0</v>
      </c>
      <c r="F90" s="65">
        <f>VLOOKUP($A90,'Inputs Households'!$A$1:$C$67,3,)*'Ratio mapping'!F92</f>
        <v>0</v>
      </c>
      <c r="G90" s="65">
        <f>VLOOKUP($A90,'Inputs Households'!$A$1:$C$67,3,)*'Ratio mapping'!G92</f>
        <v>0</v>
      </c>
      <c r="H90" s="65">
        <f>VLOOKUP($A90,'Inputs Households'!$A$1:$C$67,3,)*'Ratio mapping'!H92</f>
        <v>14300</v>
      </c>
      <c r="I90" s="65">
        <f>VLOOKUP($A90,'Inputs Households'!$A$1:$C$67,3,)*'Ratio mapping'!I92</f>
        <v>0</v>
      </c>
      <c r="J90" s="65">
        <f>VLOOKUP($A90,'Inputs Households'!$A$1:$C$67,3,)*'Ratio mapping'!J92</f>
        <v>0</v>
      </c>
      <c r="K90" s="65">
        <f>VLOOKUP($A90,'Inputs Households'!$A$1:$C$67,3,)*'Ratio mapping'!K92</f>
        <v>0</v>
      </c>
      <c r="L90" s="65">
        <f>VLOOKUP($A90,'Inputs Households'!$A$1:$C$67,3,)*'Ratio mapping'!L92</f>
        <v>0</v>
      </c>
      <c r="M90" s="65">
        <f>VLOOKUP($A90,'Inputs Households'!$A$1:$C$67,3,)*'Ratio mapping'!M92</f>
        <v>0</v>
      </c>
      <c r="N90" s="65">
        <f>VLOOKUP($A90,'Inputs Households'!$A$1:$C$67,3,)*'Ratio mapping'!N92</f>
        <v>0</v>
      </c>
      <c r="O90" s="65">
        <f>VLOOKUP($A90,'Inputs Households'!$A$1:$C$67,3,)*'Ratio mapping'!O92</f>
        <v>0</v>
      </c>
      <c r="P90" s="65">
        <f>VLOOKUP($A90,'Inputs Households'!$A$1:$C$67,3,)*'Ratio mapping'!P92</f>
        <v>0</v>
      </c>
      <c r="Q90" s="65">
        <f>VLOOKUP($A90,'Inputs Households'!$A$1:$C$67,3,)*'Ratio mapping'!Q92</f>
        <v>0</v>
      </c>
      <c r="R90" s="65">
        <f>VLOOKUP($A90,'Inputs Households'!$A$1:$C$67,3,)*'Ratio mapping'!R92</f>
        <v>0</v>
      </c>
      <c r="S90" s="65">
        <f>VLOOKUP($A90,'Inputs Households'!$A$1:$C$67,3,)*'Ratio mapping'!S92</f>
        <v>0</v>
      </c>
      <c r="T90" s="65">
        <f>VLOOKUP($A90,'Inputs Households'!$A$1:$C$67,3,)*'Ratio mapping'!T92</f>
        <v>0</v>
      </c>
      <c r="U90" s="65">
        <f>VLOOKUP($A90,'Inputs Households'!$A$1:$C$67,3,)*'Ratio mapping'!U92</f>
        <v>0</v>
      </c>
      <c r="V90" s="65">
        <f>VLOOKUP($A90,'Inputs Households'!$A$1:$C$67,3,)*'Ratio mapping'!V92</f>
        <v>0</v>
      </c>
      <c r="W90" s="65">
        <f>VLOOKUP($A90,'Inputs Households'!$A$1:$C$67,3,)*'Ratio mapping'!W92</f>
        <v>0</v>
      </c>
      <c r="X90" s="65">
        <f>VLOOKUP($A90,'Inputs Households'!$A$1:$C$67,3,)*'Ratio mapping'!X92</f>
        <v>0</v>
      </c>
      <c r="Y90" s="65">
        <f>VLOOKUP($A90,'Inputs Households'!$A$1:$C$67,3,)*'Ratio mapping'!Y92</f>
        <v>0</v>
      </c>
      <c r="Z90" s="65">
        <f>VLOOKUP($A90,'Inputs Households'!$A$1:$C$67,3,)*'Ratio mapping'!Z92</f>
        <v>0</v>
      </c>
      <c r="AA90" s="65">
        <f>VLOOKUP($A90,'Inputs Households'!$A$1:$C$67,3,)*'Ratio mapping'!AA92</f>
        <v>0</v>
      </c>
      <c r="AB90" s="65">
        <f>VLOOKUP($A90,'Inputs Households'!$A$1:$C$67,3,)*'Ratio mapping'!AB92</f>
        <v>0</v>
      </c>
      <c r="AC90" s="65">
        <f>VLOOKUP($A90,'Inputs Households'!$A$1:$C$67,3,)*'Ratio mapping'!AC92</f>
        <v>0</v>
      </c>
      <c r="AD90" s="65">
        <f>VLOOKUP($A90,'Inputs Households'!$A$1:$C$67,3,)*'Ratio mapping'!AD92</f>
        <v>0</v>
      </c>
      <c r="AE90" s="65"/>
    </row>
    <row r="91" spans="1:31" x14ac:dyDescent="0.25">
      <c r="A91" s="37" t="s">
        <v>2102</v>
      </c>
      <c r="B91" s="65">
        <f>VLOOKUP($A91,'Inputs Households'!$A$1:$C$67,3,)*'Ratio mapping'!B93</f>
        <v>0</v>
      </c>
      <c r="C91" s="65">
        <f>VLOOKUP($A91,'Inputs Households'!$A$1:$C$67,3,)*'Ratio mapping'!C93</f>
        <v>0</v>
      </c>
      <c r="D91" s="65">
        <f>VLOOKUP($A91,'Inputs Households'!$A$1:$C$67,3,)*'Ratio mapping'!D93</f>
        <v>0</v>
      </c>
      <c r="E91" s="65">
        <f>VLOOKUP($A91,'Inputs Households'!$A$1:$C$67,3,)*'Ratio mapping'!E93</f>
        <v>0</v>
      </c>
      <c r="F91" s="65">
        <f>VLOOKUP($A91,'Inputs Households'!$A$1:$C$67,3,)*'Ratio mapping'!F93</f>
        <v>0</v>
      </c>
      <c r="G91" s="65">
        <f>VLOOKUP($A91,'Inputs Households'!$A$1:$C$67,3,)*'Ratio mapping'!G93</f>
        <v>0</v>
      </c>
      <c r="H91" s="65">
        <f>VLOOKUP($A91,'Inputs Households'!$A$1:$C$67,3,)*'Ratio mapping'!H93</f>
        <v>0</v>
      </c>
      <c r="I91" s="65">
        <f>VLOOKUP($A91,'Inputs Households'!$A$1:$C$67,3,)*'Ratio mapping'!I93</f>
        <v>0</v>
      </c>
      <c r="J91" s="65">
        <f>VLOOKUP($A91,'Inputs Households'!$A$1:$C$67,3,)*'Ratio mapping'!J93</f>
        <v>0</v>
      </c>
      <c r="K91" s="65">
        <f>VLOOKUP($A91,'Inputs Households'!$A$1:$C$67,3,)*'Ratio mapping'!K93</f>
        <v>0</v>
      </c>
      <c r="L91" s="65">
        <f>VLOOKUP($A91,'Inputs Households'!$A$1:$C$67,3,)*'Ratio mapping'!L93</f>
        <v>5700</v>
      </c>
      <c r="M91" s="65">
        <f>VLOOKUP($A91,'Inputs Households'!$A$1:$C$67,3,)*'Ratio mapping'!M93</f>
        <v>0</v>
      </c>
      <c r="N91" s="65">
        <f>VLOOKUP($A91,'Inputs Households'!$A$1:$C$67,3,)*'Ratio mapping'!N93</f>
        <v>0</v>
      </c>
      <c r="O91" s="65">
        <f>VLOOKUP($A91,'Inputs Households'!$A$1:$C$67,3,)*'Ratio mapping'!O93</f>
        <v>0</v>
      </c>
      <c r="P91" s="65">
        <f>VLOOKUP($A91,'Inputs Households'!$A$1:$C$67,3,)*'Ratio mapping'!P93</f>
        <v>0</v>
      </c>
      <c r="Q91" s="65">
        <f>VLOOKUP($A91,'Inputs Households'!$A$1:$C$67,3,)*'Ratio mapping'!Q93</f>
        <v>0</v>
      </c>
      <c r="R91" s="65">
        <f>VLOOKUP($A91,'Inputs Households'!$A$1:$C$67,3,)*'Ratio mapping'!R93</f>
        <v>0</v>
      </c>
      <c r="S91" s="65">
        <f>VLOOKUP($A91,'Inputs Households'!$A$1:$C$67,3,)*'Ratio mapping'!S93</f>
        <v>0</v>
      </c>
      <c r="T91" s="65">
        <f>VLOOKUP($A91,'Inputs Households'!$A$1:$C$67,3,)*'Ratio mapping'!T93</f>
        <v>0</v>
      </c>
      <c r="U91" s="65">
        <f>VLOOKUP($A91,'Inputs Households'!$A$1:$C$67,3,)*'Ratio mapping'!U93</f>
        <v>0</v>
      </c>
      <c r="V91" s="65">
        <f>VLOOKUP($A91,'Inputs Households'!$A$1:$C$67,3,)*'Ratio mapping'!V93</f>
        <v>0</v>
      </c>
      <c r="W91" s="65">
        <f>VLOOKUP($A91,'Inputs Households'!$A$1:$C$67,3,)*'Ratio mapping'!W93</f>
        <v>0</v>
      </c>
      <c r="X91" s="65">
        <f>VLOOKUP($A91,'Inputs Households'!$A$1:$C$67,3,)*'Ratio mapping'!X93</f>
        <v>0</v>
      </c>
      <c r="Y91" s="65">
        <f>VLOOKUP($A91,'Inputs Households'!$A$1:$C$67,3,)*'Ratio mapping'!Y93</f>
        <v>0</v>
      </c>
      <c r="Z91" s="65">
        <f>VLOOKUP($A91,'Inputs Households'!$A$1:$C$67,3,)*'Ratio mapping'!Z93</f>
        <v>0</v>
      </c>
      <c r="AA91" s="65">
        <f>VLOOKUP($A91,'Inputs Households'!$A$1:$C$67,3,)*'Ratio mapping'!AA93</f>
        <v>0</v>
      </c>
      <c r="AB91" s="65">
        <f>VLOOKUP($A91,'Inputs Households'!$A$1:$C$67,3,)*'Ratio mapping'!AB93</f>
        <v>0</v>
      </c>
      <c r="AC91" s="65">
        <f>VLOOKUP($A91,'Inputs Households'!$A$1:$C$67,3,)*'Ratio mapping'!AC93</f>
        <v>0</v>
      </c>
      <c r="AD91" s="65">
        <f>VLOOKUP($A91,'Inputs Households'!$A$1:$C$67,3,)*'Ratio mapping'!AD93</f>
        <v>0</v>
      </c>
      <c r="AE91" s="65"/>
    </row>
    <row r="92" spans="1:31" x14ac:dyDescent="0.25">
      <c r="A92" s="37" t="s">
        <v>2118</v>
      </c>
      <c r="B92" s="65">
        <f>VLOOKUP($A92,'Inputs Households'!$A$1:$C$67,3,)*'Ratio mapping'!B94</f>
        <v>0</v>
      </c>
      <c r="C92" s="65">
        <f>VLOOKUP($A92,'Inputs Households'!$A$1:$C$67,3,)*'Ratio mapping'!C94</f>
        <v>0</v>
      </c>
      <c r="D92" s="65">
        <f>VLOOKUP($A92,'Inputs Households'!$A$1:$C$67,3,)*'Ratio mapping'!D94</f>
        <v>0</v>
      </c>
      <c r="E92" s="65">
        <f>VLOOKUP($A92,'Inputs Households'!$A$1:$C$67,3,)*'Ratio mapping'!E94</f>
        <v>0</v>
      </c>
      <c r="F92" s="65">
        <f>VLOOKUP($A92,'Inputs Households'!$A$1:$C$67,3,)*'Ratio mapping'!F94</f>
        <v>0</v>
      </c>
      <c r="G92" s="65">
        <f>VLOOKUP($A92,'Inputs Households'!$A$1:$C$67,3,)*'Ratio mapping'!G94</f>
        <v>0</v>
      </c>
      <c r="H92" s="65">
        <f>VLOOKUP($A92,'Inputs Households'!$A$1:$C$67,3,)*'Ratio mapping'!H94</f>
        <v>0</v>
      </c>
      <c r="I92" s="65">
        <f>VLOOKUP($A92,'Inputs Households'!$A$1:$C$67,3,)*'Ratio mapping'!I94</f>
        <v>0</v>
      </c>
      <c r="J92" s="65">
        <f>VLOOKUP($A92,'Inputs Households'!$A$1:$C$67,3,)*'Ratio mapping'!J94</f>
        <v>15865.248480514838</v>
      </c>
      <c r="K92" s="65">
        <f>VLOOKUP($A92,'Inputs Households'!$A$1:$C$67,3,)*'Ratio mapping'!K94</f>
        <v>0</v>
      </c>
      <c r="L92" s="65">
        <f>VLOOKUP($A92,'Inputs Households'!$A$1:$C$67,3,)*'Ratio mapping'!L94</f>
        <v>0</v>
      </c>
      <c r="M92" s="65">
        <f>VLOOKUP($A92,'Inputs Households'!$A$1:$C$67,3,)*'Ratio mapping'!M94</f>
        <v>0</v>
      </c>
      <c r="N92" s="65">
        <f>VLOOKUP($A92,'Inputs Households'!$A$1:$C$67,3,)*'Ratio mapping'!N94</f>
        <v>0</v>
      </c>
      <c r="O92" s="65">
        <f>VLOOKUP($A92,'Inputs Households'!$A$1:$C$67,3,)*'Ratio mapping'!O94</f>
        <v>0</v>
      </c>
      <c r="P92" s="65">
        <f>VLOOKUP($A92,'Inputs Households'!$A$1:$C$67,3,)*'Ratio mapping'!P94</f>
        <v>0</v>
      </c>
      <c r="Q92" s="65">
        <f>VLOOKUP($A92,'Inputs Households'!$A$1:$C$67,3,)*'Ratio mapping'!Q94</f>
        <v>0</v>
      </c>
      <c r="R92" s="65">
        <f>VLOOKUP($A92,'Inputs Households'!$A$1:$C$67,3,)*'Ratio mapping'!R94</f>
        <v>0</v>
      </c>
      <c r="S92" s="65">
        <f>VLOOKUP($A92,'Inputs Households'!$A$1:$C$67,3,)*'Ratio mapping'!S94</f>
        <v>0</v>
      </c>
      <c r="T92" s="65">
        <f>VLOOKUP($A92,'Inputs Households'!$A$1:$C$67,3,)*'Ratio mapping'!T94</f>
        <v>0</v>
      </c>
      <c r="U92" s="65">
        <f>VLOOKUP($A92,'Inputs Households'!$A$1:$C$67,3,)*'Ratio mapping'!U94</f>
        <v>0</v>
      </c>
      <c r="V92" s="65">
        <f>VLOOKUP($A92,'Inputs Households'!$A$1:$C$67,3,)*'Ratio mapping'!V94</f>
        <v>0</v>
      </c>
      <c r="W92" s="65">
        <f>VLOOKUP($A92,'Inputs Households'!$A$1:$C$67,3,)*'Ratio mapping'!W94</f>
        <v>7934.7515194851621</v>
      </c>
      <c r="X92" s="65">
        <f>VLOOKUP($A92,'Inputs Households'!$A$1:$C$67,3,)*'Ratio mapping'!X94</f>
        <v>0</v>
      </c>
      <c r="Y92" s="65">
        <f>VLOOKUP($A92,'Inputs Households'!$A$1:$C$67,3,)*'Ratio mapping'!Y94</f>
        <v>0</v>
      </c>
      <c r="Z92" s="65">
        <f>VLOOKUP($A92,'Inputs Households'!$A$1:$C$67,3,)*'Ratio mapping'!Z94</f>
        <v>0</v>
      </c>
      <c r="AA92" s="65">
        <f>VLOOKUP($A92,'Inputs Households'!$A$1:$C$67,3,)*'Ratio mapping'!AA94</f>
        <v>0</v>
      </c>
      <c r="AB92" s="65">
        <f>VLOOKUP($A92,'Inputs Households'!$A$1:$C$67,3,)*'Ratio mapping'!AB94</f>
        <v>0</v>
      </c>
      <c r="AC92" s="65">
        <f>VLOOKUP($A92,'Inputs Households'!$A$1:$C$67,3,)*'Ratio mapping'!AC94</f>
        <v>0</v>
      </c>
      <c r="AD92" s="65">
        <f>VLOOKUP($A92,'Inputs Households'!$A$1:$C$67,3,)*'Ratio mapping'!AD94</f>
        <v>0</v>
      </c>
      <c r="AE92" s="65"/>
    </row>
    <row r="93" spans="1:31" x14ac:dyDescent="0.25">
      <c r="A93" s="37" t="s">
        <v>2098</v>
      </c>
      <c r="B93" s="65">
        <f>VLOOKUP($A93,'Inputs Households'!$A$1:$C$67,3,)*'Ratio mapping'!B95</f>
        <v>0</v>
      </c>
      <c r="C93" s="65">
        <f>VLOOKUP($A93,'Inputs Households'!$A$1:$C$67,3,)*'Ratio mapping'!C95</f>
        <v>0</v>
      </c>
      <c r="D93" s="65">
        <f>VLOOKUP($A93,'Inputs Households'!$A$1:$C$67,3,)*'Ratio mapping'!D95</f>
        <v>0</v>
      </c>
      <c r="E93" s="65">
        <f>VLOOKUP($A93,'Inputs Households'!$A$1:$C$67,3,)*'Ratio mapping'!E95</f>
        <v>0</v>
      </c>
      <c r="F93" s="65">
        <f>VLOOKUP($A93,'Inputs Households'!$A$1:$C$67,3,)*'Ratio mapping'!F95</f>
        <v>0</v>
      </c>
      <c r="G93" s="65">
        <f>VLOOKUP($A93,'Inputs Households'!$A$1:$C$67,3,)*'Ratio mapping'!G95</f>
        <v>0</v>
      </c>
      <c r="H93" s="65">
        <f>VLOOKUP($A93,'Inputs Households'!$A$1:$C$67,3,)*'Ratio mapping'!H95</f>
        <v>0</v>
      </c>
      <c r="I93" s="65">
        <f>VLOOKUP($A93,'Inputs Households'!$A$1:$C$67,3,)*'Ratio mapping'!I95</f>
        <v>0</v>
      </c>
      <c r="J93" s="65">
        <f>VLOOKUP($A93,'Inputs Households'!$A$1:$C$67,3,)*'Ratio mapping'!J95</f>
        <v>0</v>
      </c>
      <c r="K93" s="65">
        <f>VLOOKUP($A93,'Inputs Households'!$A$1:$C$67,3,)*'Ratio mapping'!K95</f>
        <v>0</v>
      </c>
      <c r="L93" s="65">
        <f>VLOOKUP($A93,'Inputs Households'!$A$1:$C$67,3,)*'Ratio mapping'!L95</f>
        <v>1600</v>
      </c>
      <c r="M93" s="65">
        <f>VLOOKUP($A93,'Inputs Households'!$A$1:$C$67,3,)*'Ratio mapping'!M95</f>
        <v>0</v>
      </c>
      <c r="N93" s="65">
        <f>VLOOKUP($A93,'Inputs Households'!$A$1:$C$67,3,)*'Ratio mapping'!N95</f>
        <v>0</v>
      </c>
      <c r="O93" s="65">
        <f>VLOOKUP($A93,'Inputs Households'!$A$1:$C$67,3,)*'Ratio mapping'!O95</f>
        <v>0</v>
      </c>
      <c r="P93" s="65">
        <f>VLOOKUP($A93,'Inputs Households'!$A$1:$C$67,3,)*'Ratio mapping'!P95</f>
        <v>0</v>
      </c>
      <c r="Q93" s="65">
        <f>VLOOKUP($A93,'Inputs Households'!$A$1:$C$67,3,)*'Ratio mapping'!Q95</f>
        <v>0</v>
      </c>
      <c r="R93" s="65">
        <f>VLOOKUP($A93,'Inputs Households'!$A$1:$C$67,3,)*'Ratio mapping'!R95</f>
        <v>0</v>
      </c>
      <c r="S93" s="65">
        <f>VLOOKUP($A93,'Inputs Households'!$A$1:$C$67,3,)*'Ratio mapping'!S95</f>
        <v>0</v>
      </c>
      <c r="T93" s="65">
        <f>VLOOKUP($A93,'Inputs Households'!$A$1:$C$67,3,)*'Ratio mapping'!T95</f>
        <v>0</v>
      </c>
      <c r="U93" s="65">
        <f>VLOOKUP($A93,'Inputs Households'!$A$1:$C$67,3,)*'Ratio mapping'!U95</f>
        <v>0</v>
      </c>
      <c r="V93" s="65">
        <f>VLOOKUP($A93,'Inputs Households'!$A$1:$C$67,3,)*'Ratio mapping'!V95</f>
        <v>0</v>
      </c>
      <c r="W93" s="65">
        <f>VLOOKUP($A93,'Inputs Households'!$A$1:$C$67,3,)*'Ratio mapping'!W95</f>
        <v>0</v>
      </c>
      <c r="X93" s="65">
        <f>VLOOKUP($A93,'Inputs Households'!$A$1:$C$67,3,)*'Ratio mapping'!X95</f>
        <v>0</v>
      </c>
      <c r="Y93" s="65">
        <f>VLOOKUP($A93,'Inputs Households'!$A$1:$C$67,3,)*'Ratio mapping'!Y95</f>
        <v>0</v>
      </c>
      <c r="Z93" s="65">
        <f>VLOOKUP($A93,'Inputs Households'!$A$1:$C$67,3,)*'Ratio mapping'!Z95</f>
        <v>0</v>
      </c>
      <c r="AA93" s="65">
        <f>VLOOKUP($A93,'Inputs Households'!$A$1:$C$67,3,)*'Ratio mapping'!AA95</f>
        <v>0</v>
      </c>
      <c r="AB93" s="65">
        <f>VLOOKUP($A93,'Inputs Households'!$A$1:$C$67,3,)*'Ratio mapping'!AB95</f>
        <v>0</v>
      </c>
      <c r="AC93" s="65">
        <f>VLOOKUP($A93,'Inputs Households'!$A$1:$C$67,3,)*'Ratio mapping'!AC95</f>
        <v>0</v>
      </c>
      <c r="AD93" s="65">
        <f>VLOOKUP($A93,'Inputs Households'!$A$1:$C$67,3,)*'Ratio mapping'!AD95</f>
        <v>0</v>
      </c>
      <c r="AE93" s="65"/>
    </row>
    <row r="94" spans="1:31" x14ac:dyDescent="0.25">
      <c r="A94" s="37" t="s">
        <v>2054</v>
      </c>
      <c r="B94" s="65">
        <f>VLOOKUP($A94,'Inputs Households'!$A$1:$C$67,3,)*'Ratio mapping'!B96</f>
        <v>0</v>
      </c>
      <c r="C94" s="65">
        <f>VLOOKUP($A94,'Inputs Households'!$A$1:$C$67,3,)*'Ratio mapping'!C96</f>
        <v>0</v>
      </c>
      <c r="D94" s="65">
        <f>VLOOKUP($A94,'Inputs Households'!$A$1:$C$67,3,)*'Ratio mapping'!D96</f>
        <v>0</v>
      </c>
      <c r="E94" s="65">
        <f>VLOOKUP($A94,'Inputs Households'!$A$1:$C$67,3,)*'Ratio mapping'!E96</f>
        <v>0</v>
      </c>
      <c r="F94" s="65">
        <f>VLOOKUP($A94,'Inputs Households'!$A$1:$C$67,3,)*'Ratio mapping'!F96</f>
        <v>0</v>
      </c>
      <c r="G94" s="65">
        <f>VLOOKUP($A94,'Inputs Households'!$A$1:$C$67,3,)*'Ratio mapping'!G96</f>
        <v>0</v>
      </c>
      <c r="H94" s="65">
        <f>VLOOKUP($A94,'Inputs Households'!$A$1:$C$67,3,)*'Ratio mapping'!H96</f>
        <v>0</v>
      </c>
      <c r="I94" s="65">
        <f>VLOOKUP($A94,'Inputs Households'!$A$1:$C$67,3,)*'Ratio mapping'!I96</f>
        <v>0</v>
      </c>
      <c r="J94" s="65">
        <f>VLOOKUP($A94,'Inputs Households'!$A$1:$C$67,3,)*'Ratio mapping'!J96</f>
        <v>0</v>
      </c>
      <c r="K94" s="65">
        <f>VLOOKUP($A94,'Inputs Households'!$A$1:$C$67,3,)*'Ratio mapping'!K96</f>
        <v>0</v>
      </c>
      <c r="L94" s="65">
        <f>VLOOKUP($A94,'Inputs Households'!$A$1:$C$67,3,)*'Ratio mapping'!L96</f>
        <v>0</v>
      </c>
      <c r="M94" s="65">
        <f>VLOOKUP($A94,'Inputs Households'!$A$1:$C$67,3,)*'Ratio mapping'!M96</f>
        <v>0</v>
      </c>
      <c r="N94" s="65">
        <f>VLOOKUP($A94,'Inputs Households'!$A$1:$C$67,3,)*'Ratio mapping'!N96</f>
        <v>0</v>
      </c>
      <c r="O94" s="65">
        <f>VLOOKUP($A94,'Inputs Households'!$A$1:$C$67,3,)*'Ratio mapping'!O96</f>
        <v>0</v>
      </c>
      <c r="P94" s="65">
        <f>VLOOKUP($A94,'Inputs Households'!$A$1:$C$67,3,)*'Ratio mapping'!P96</f>
        <v>0</v>
      </c>
      <c r="Q94" s="65">
        <f>VLOOKUP($A94,'Inputs Households'!$A$1:$C$67,3,)*'Ratio mapping'!Q96</f>
        <v>10400</v>
      </c>
      <c r="R94" s="65">
        <f>VLOOKUP($A94,'Inputs Households'!$A$1:$C$67,3,)*'Ratio mapping'!R96</f>
        <v>0</v>
      </c>
      <c r="S94" s="65">
        <f>VLOOKUP($A94,'Inputs Households'!$A$1:$C$67,3,)*'Ratio mapping'!S96</f>
        <v>0</v>
      </c>
      <c r="T94" s="65">
        <f>VLOOKUP($A94,'Inputs Households'!$A$1:$C$67,3,)*'Ratio mapping'!T96</f>
        <v>0</v>
      </c>
      <c r="U94" s="65">
        <f>VLOOKUP($A94,'Inputs Households'!$A$1:$C$67,3,)*'Ratio mapping'!U96</f>
        <v>0</v>
      </c>
      <c r="V94" s="65">
        <f>VLOOKUP($A94,'Inputs Households'!$A$1:$C$67,3,)*'Ratio mapping'!V96</f>
        <v>0</v>
      </c>
      <c r="W94" s="65">
        <f>VLOOKUP($A94,'Inputs Households'!$A$1:$C$67,3,)*'Ratio mapping'!W96</f>
        <v>0</v>
      </c>
      <c r="X94" s="65">
        <f>VLOOKUP($A94,'Inputs Households'!$A$1:$C$67,3,)*'Ratio mapping'!X96</f>
        <v>0</v>
      </c>
      <c r="Y94" s="65">
        <f>VLOOKUP($A94,'Inputs Households'!$A$1:$C$67,3,)*'Ratio mapping'!Y96</f>
        <v>0</v>
      </c>
      <c r="Z94" s="65">
        <f>VLOOKUP($A94,'Inputs Households'!$A$1:$C$67,3,)*'Ratio mapping'!Z96</f>
        <v>0</v>
      </c>
      <c r="AA94" s="65">
        <f>VLOOKUP($A94,'Inputs Households'!$A$1:$C$67,3,)*'Ratio mapping'!AA96</f>
        <v>0</v>
      </c>
      <c r="AB94" s="65">
        <f>VLOOKUP($A94,'Inputs Households'!$A$1:$C$67,3,)*'Ratio mapping'!AB96</f>
        <v>0</v>
      </c>
      <c r="AC94" s="65">
        <f>VLOOKUP($A94,'Inputs Households'!$A$1:$C$67,3,)*'Ratio mapping'!AC96</f>
        <v>0</v>
      </c>
      <c r="AD94" s="65">
        <f>VLOOKUP($A94,'Inputs Households'!$A$1:$C$67,3,)*'Ratio mapping'!AD96</f>
        <v>0</v>
      </c>
      <c r="AE94" s="65"/>
    </row>
    <row r="95" spans="1:31" x14ac:dyDescent="0.25">
      <c r="A95" s="37" t="s">
        <v>2087</v>
      </c>
      <c r="B95" s="65">
        <f>VLOOKUP($A95,'Inputs Households'!$A$1:$C$67,3,)*'Ratio mapping'!B97</f>
        <v>0</v>
      </c>
      <c r="C95" s="65">
        <f>VLOOKUP($A95,'Inputs Households'!$A$1:$C$67,3,)*'Ratio mapping'!C97</f>
        <v>0</v>
      </c>
      <c r="D95" s="65">
        <f>VLOOKUP($A95,'Inputs Households'!$A$1:$C$67,3,)*'Ratio mapping'!D97</f>
        <v>0</v>
      </c>
      <c r="E95" s="65">
        <f>VLOOKUP($A95,'Inputs Households'!$A$1:$C$67,3,)*'Ratio mapping'!E97</f>
        <v>0</v>
      </c>
      <c r="F95" s="65">
        <f>VLOOKUP($A95,'Inputs Households'!$A$1:$C$67,3,)*'Ratio mapping'!F97</f>
        <v>0</v>
      </c>
      <c r="G95" s="65">
        <f>VLOOKUP($A95,'Inputs Households'!$A$1:$C$67,3,)*'Ratio mapping'!G97</f>
        <v>0</v>
      </c>
      <c r="H95" s="65">
        <f>VLOOKUP($A95,'Inputs Households'!$A$1:$C$67,3,)*'Ratio mapping'!H97</f>
        <v>23800</v>
      </c>
      <c r="I95" s="65">
        <f>VLOOKUP($A95,'Inputs Households'!$A$1:$C$67,3,)*'Ratio mapping'!I97</f>
        <v>0</v>
      </c>
      <c r="J95" s="65">
        <f>VLOOKUP($A95,'Inputs Households'!$A$1:$C$67,3,)*'Ratio mapping'!J97</f>
        <v>0</v>
      </c>
      <c r="K95" s="65">
        <f>VLOOKUP($A95,'Inputs Households'!$A$1:$C$67,3,)*'Ratio mapping'!K97</f>
        <v>0</v>
      </c>
      <c r="L95" s="65">
        <f>VLOOKUP($A95,'Inputs Households'!$A$1:$C$67,3,)*'Ratio mapping'!L97</f>
        <v>0</v>
      </c>
      <c r="M95" s="65">
        <f>VLOOKUP($A95,'Inputs Households'!$A$1:$C$67,3,)*'Ratio mapping'!M97</f>
        <v>0</v>
      </c>
      <c r="N95" s="65">
        <f>VLOOKUP($A95,'Inputs Households'!$A$1:$C$67,3,)*'Ratio mapping'!N97</f>
        <v>0</v>
      </c>
      <c r="O95" s="65">
        <f>VLOOKUP($A95,'Inputs Households'!$A$1:$C$67,3,)*'Ratio mapping'!O97</f>
        <v>0</v>
      </c>
      <c r="P95" s="65">
        <f>VLOOKUP($A95,'Inputs Households'!$A$1:$C$67,3,)*'Ratio mapping'!P97</f>
        <v>0</v>
      </c>
      <c r="Q95" s="65">
        <f>VLOOKUP($A95,'Inputs Households'!$A$1:$C$67,3,)*'Ratio mapping'!Q97</f>
        <v>0</v>
      </c>
      <c r="R95" s="65">
        <f>VLOOKUP($A95,'Inputs Households'!$A$1:$C$67,3,)*'Ratio mapping'!R97</f>
        <v>0</v>
      </c>
      <c r="S95" s="65">
        <f>VLOOKUP($A95,'Inputs Households'!$A$1:$C$67,3,)*'Ratio mapping'!S97</f>
        <v>0</v>
      </c>
      <c r="T95" s="65">
        <f>VLOOKUP($A95,'Inputs Households'!$A$1:$C$67,3,)*'Ratio mapping'!T97</f>
        <v>0</v>
      </c>
      <c r="U95" s="65">
        <f>VLOOKUP($A95,'Inputs Households'!$A$1:$C$67,3,)*'Ratio mapping'!U97</f>
        <v>0</v>
      </c>
      <c r="V95" s="65">
        <f>VLOOKUP($A95,'Inputs Households'!$A$1:$C$67,3,)*'Ratio mapping'!V97</f>
        <v>0</v>
      </c>
      <c r="W95" s="65">
        <f>VLOOKUP($A95,'Inputs Households'!$A$1:$C$67,3,)*'Ratio mapping'!W97</f>
        <v>0</v>
      </c>
      <c r="X95" s="65">
        <f>VLOOKUP($A95,'Inputs Households'!$A$1:$C$67,3,)*'Ratio mapping'!X97</f>
        <v>0</v>
      </c>
      <c r="Y95" s="65">
        <f>VLOOKUP($A95,'Inputs Households'!$A$1:$C$67,3,)*'Ratio mapping'!Y97</f>
        <v>0</v>
      </c>
      <c r="Z95" s="65">
        <f>VLOOKUP($A95,'Inputs Households'!$A$1:$C$67,3,)*'Ratio mapping'!Z97</f>
        <v>0</v>
      </c>
      <c r="AA95" s="65">
        <f>VLOOKUP($A95,'Inputs Households'!$A$1:$C$67,3,)*'Ratio mapping'!AA97</f>
        <v>0</v>
      </c>
      <c r="AB95" s="65">
        <f>VLOOKUP($A95,'Inputs Households'!$A$1:$C$67,3,)*'Ratio mapping'!AB97</f>
        <v>0</v>
      </c>
      <c r="AC95" s="65">
        <f>VLOOKUP($A95,'Inputs Households'!$A$1:$C$67,3,)*'Ratio mapping'!AC97</f>
        <v>0</v>
      </c>
      <c r="AD95" s="65">
        <f>VLOOKUP($A95,'Inputs Households'!$A$1:$C$67,3,)*'Ratio mapping'!AD97</f>
        <v>0</v>
      </c>
      <c r="AE95" s="65"/>
    </row>
    <row r="96" spans="1:31" x14ac:dyDescent="0.25">
      <c r="A96" s="37" t="s">
        <v>2070</v>
      </c>
      <c r="B96" s="65">
        <f>VLOOKUP($A96,'Inputs Households'!$A$1:$C$67,3,)*'Ratio mapping'!B98</f>
        <v>0</v>
      </c>
      <c r="C96" s="65">
        <f>VLOOKUP($A96,'Inputs Households'!$A$1:$C$67,3,)*'Ratio mapping'!C98</f>
        <v>0</v>
      </c>
      <c r="D96" s="65">
        <f>VLOOKUP($A96,'Inputs Households'!$A$1:$C$67,3,)*'Ratio mapping'!D98</f>
        <v>0</v>
      </c>
      <c r="E96" s="65">
        <f>VLOOKUP($A96,'Inputs Households'!$A$1:$C$67,3,)*'Ratio mapping'!E98</f>
        <v>0</v>
      </c>
      <c r="F96" s="65">
        <f>VLOOKUP($A96,'Inputs Households'!$A$1:$C$67,3,)*'Ratio mapping'!F98</f>
        <v>0</v>
      </c>
      <c r="G96" s="65">
        <f>VLOOKUP($A96,'Inputs Households'!$A$1:$C$67,3,)*'Ratio mapping'!G98</f>
        <v>0</v>
      </c>
      <c r="H96" s="65">
        <f>VLOOKUP($A96,'Inputs Households'!$A$1:$C$67,3,)*'Ratio mapping'!H98</f>
        <v>0</v>
      </c>
      <c r="I96" s="65">
        <f>VLOOKUP($A96,'Inputs Households'!$A$1:$C$67,3,)*'Ratio mapping'!I98</f>
        <v>0</v>
      </c>
      <c r="J96" s="65">
        <f>VLOOKUP($A96,'Inputs Households'!$A$1:$C$67,3,)*'Ratio mapping'!J98</f>
        <v>0</v>
      </c>
      <c r="K96" s="65">
        <f>VLOOKUP($A96,'Inputs Households'!$A$1:$C$67,3,)*'Ratio mapping'!K98</f>
        <v>2600</v>
      </c>
      <c r="L96" s="65">
        <f>VLOOKUP($A96,'Inputs Households'!$A$1:$C$67,3,)*'Ratio mapping'!L98</f>
        <v>0</v>
      </c>
      <c r="M96" s="65">
        <f>VLOOKUP($A96,'Inputs Households'!$A$1:$C$67,3,)*'Ratio mapping'!M98</f>
        <v>0</v>
      </c>
      <c r="N96" s="65">
        <f>VLOOKUP($A96,'Inputs Households'!$A$1:$C$67,3,)*'Ratio mapping'!N98</f>
        <v>0</v>
      </c>
      <c r="O96" s="65">
        <f>VLOOKUP($A96,'Inputs Households'!$A$1:$C$67,3,)*'Ratio mapping'!O98</f>
        <v>0</v>
      </c>
      <c r="P96" s="65">
        <f>VLOOKUP($A96,'Inputs Households'!$A$1:$C$67,3,)*'Ratio mapping'!P98</f>
        <v>0</v>
      </c>
      <c r="Q96" s="65">
        <f>VLOOKUP($A96,'Inputs Households'!$A$1:$C$67,3,)*'Ratio mapping'!Q98</f>
        <v>0</v>
      </c>
      <c r="R96" s="65">
        <f>VLOOKUP($A96,'Inputs Households'!$A$1:$C$67,3,)*'Ratio mapping'!R98</f>
        <v>0</v>
      </c>
      <c r="S96" s="65">
        <f>VLOOKUP($A96,'Inputs Households'!$A$1:$C$67,3,)*'Ratio mapping'!S98</f>
        <v>0</v>
      </c>
      <c r="T96" s="65">
        <f>VLOOKUP($A96,'Inputs Households'!$A$1:$C$67,3,)*'Ratio mapping'!T98</f>
        <v>0</v>
      </c>
      <c r="U96" s="65">
        <f>VLOOKUP($A96,'Inputs Households'!$A$1:$C$67,3,)*'Ratio mapping'!U98</f>
        <v>0</v>
      </c>
      <c r="V96" s="65">
        <f>VLOOKUP($A96,'Inputs Households'!$A$1:$C$67,3,)*'Ratio mapping'!V98</f>
        <v>0</v>
      </c>
      <c r="W96" s="65">
        <f>VLOOKUP($A96,'Inputs Households'!$A$1:$C$67,3,)*'Ratio mapping'!W98</f>
        <v>0</v>
      </c>
      <c r="X96" s="65">
        <f>VLOOKUP($A96,'Inputs Households'!$A$1:$C$67,3,)*'Ratio mapping'!X98</f>
        <v>0</v>
      </c>
      <c r="Y96" s="65">
        <f>VLOOKUP($A96,'Inputs Households'!$A$1:$C$67,3,)*'Ratio mapping'!Y98</f>
        <v>0</v>
      </c>
      <c r="Z96" s="65">
        <f>VLOOKUP($A96,'Inputs Households'!$A$1:$C$67,3,)*'Ratio mapping'!Z98</f>
        <v>0</v>
      </c>
      <c r="AA96" s="65">
        <f>VLOOKUP($A96,'Inputs Households'!$A$1:$C$67,3,)*'Ratio mapping'!AA98</f>
        <v>0</v>
      </c>
      <c r="AB96" s="65">
        <f>VLOOKUP($A96,'Inputs Households'!$A$1:$C$67,3,)*'Ratio mapping'!AB98</f>
        <v>0</v>
      </c>
      <c r="AC96" s="65">
        <f>VLOOKUP($A96,'Inputs Households'!$A$1:$C$67,3,)*'Ratio mapping'!AC98</f>
        <v>0</v>
      </c>
      <c r="AD96" s="65">
        <f>VLOOKUP($A96,'Inputs Households'!$A$1:$C$67,3,)*'Ratio mapping'!AD98</f>
        <v>0</v>
      </c>
      <c r="AE96" s="65"/>
    </row>
    <row r="97" spans="1:31" x14ac:dyDescent="0.25">
      <c r="A97" s="37" t="s">
        <v>2090</v>
      </c>
      <c r="B97" s="65">
        <f>VLOOKUP($A97,'Inputs Households'!$A$1:$C$67,3,)*'Ratio mapping'!B99</f>
        <v>0</v>
      </c>
      <c r="C97" s="65">
        <f>VLOOKUP($A97,'Inputs Households'!$A$1:$C$67,3,)*'Ratio mapping'!C99</f>
        <v>0</v>
      </c>
      <c r="D97" s="65">
        <f>VLOOKUP($A97,'Inputs Households'!$A$1:$C$67,3,)*'Ratio mapping'!D99</f>
        <v>0</v>
      </c>
      <c r="E97" s="65">
        <f>VLOOKUP($A97,'Inputs Households'!$A$1:$C$67,3,)*'Ratio mapping'!E99</f>
        <v>0</v>
      </c>
      <c r="F97" s="65">
        <f>VLOOKUP($A97,'Inputs Households'!$A$1:$C$67,3,)*'Ratio mapping'!F99</f>
        <v>0</v>
      </c>
      <c r="G97" s="65">
        <f>VLOOKUP($A97,'Inputs Households'!$A$1:$C$67,3,)*'Ratio mapping'!G99</f>
        <v>0</v>
      </c>
      <c r="H97" s="65">
        <f>VLOOKUP($A97,'Inputs Households'!$A$1:$C$67,3,)*'Ratio mapping'!H99</f>
        <v>0</v>
      </c>
      <c r="I97" s="65">
        <f>VLOOKUP($A97,'Inputs Households'!$A$1:$C$67,3,)*'Ratio mapping'!I99</f>
        <v>0</v>
      </c>
      <c r="J97" s="65">
        <f>VLOOKUP($A97,'Inputs Households'!$A$1:$C$67,3,)*'Ratio mapping'!J99</f>
        <v>0</v>
      </c>
      <c r="K97" s="65">
        <f>VLOOKUP($A97,'Inputs Households'!$A$1:$C$67,3,)*'Ratio mapping'!K99</f>
        <v>0</v>
      </c>
      <c r="L97" s="65">
        <f>VLOOKUP($A97,'Inputs Households'!$A$1:$C$67,3,)*'Ratio mapping'!L99</f>
        <v>0</v>
      </c>
      <c r="M97" s="65">
        <f>VLOOKUP($A97,'Inputs Households'!$A$1:$C$67,3,)*'Ratio mapping'!M99</f>
        <v>0</v>
      </c>
      <c r="N97" s="65">
        <f>VLOOKUP($A97,'Inputs Households'!$A$1:$C$67,3,)*'Ratio mapping'!N99</f>
        <v>0</v>
      </c>
      <c r="O97" s="65">
        <f>VLOOKUP($A97,'Inputs Households'!$A$1:$C$67,3,)*'Ratio mapping'!O99</f>
        <v>0</v>
      </c>
      <c r="P97" s="65">
        <f>VLOOKUP($A97,'Inputs Households'!$A$1:$C$67,3,)*'Ratio mapping'!P99</f>
        <v>0</v>
      </c>
      <c r="Q97" s="65">
        <f>VLOOKUP($A97,'Inputs Households'!$A$1:$C$67,3,)*'Ratio mapping'!Q99</f>
        <v>0</v>
      </c>
      <c r="R97" s="65">
        <f>VLOOKUP($A97,'Inputs Households'!$A$1:$C$67,3,)*'Ratio mapping'!R99</f>
        <v>0</v>
      </c>
      <c r="S97" s="65">
        <f>VLOOKUP($A97,'Inputs Households'!$A$1:$C$67,3,)*'Ratio mapping'!S99</f>
        <v>0</v>
      </c>
      <c r="T97" s="65">
        <f>VLOOKUP($A97,'Inputs Households'!$A$1:$C$67,3,)*'Ratio mapping'!T99</f>
        <v>0</v>
      </c>
      <c r="U97" s="65">
        <f>VLOOKUP($A97,'Inputs Households'!$A$1:$C$67,3,)*'Ratio mapping'!U99</f>
        <v>0</v>
      </c>
      <c r="V97" s="65">
        <f>VLOOKUP($A97,'Inputs Households'!$A$1:$C$67,3,)*'Ratio mapping'!V99</f>
        <v>0</v>
      </c>
      <c r="W97" s="65">
        <f>VLOOKUP($A97,'Inputs Households'!$A$1:$C$67,3,)*'Ratio mapping'!W99</f>
        <v>0</v>
      </c>
      <c r="X97" s="65">
        <f>VLOOKUP($A97,'Inputs Households'!$A$1:$C$67,3,)*'Ratio mapping'!X99</f>
        <v>0</v>
      </c>
      <c r="Y97" s="65">
        <f>VLOOKUP($A97,'Inputs Households'!$A$1:$C$67,3,)*'Ratio mapping'!Y99</f>
        <v>0</v>
      </c>
      <c r="Z97" s="65">
        <f>VLOOKUP($A97,'Inputs Households'!$A$1:$C$67,3,)*'Ratio mapping'!Z99</f>
        <v>0</v>
      </c>
      <c r="AA97" s="65">
        <f>VLOOKUP($A97,'Inputs Households'!$A$1:$C$67,3,)*'Ratio mapping'!AA99</f>
        <v>0</v>
      </c>
      <c r="AB97" s="65">
        <f>VLOOKUP($A97,'Inputs Households'!$A$1:$C$67,3,)*'Ratio mapping'!AB99</f>
        <v>15.466716599569327</v>
      </c>
      <c r="AC97" s="65">
        <f>VLOOKUP($A97,'Inputs Households'!$A$1:$C$67,3,)*'Ratio mapping'!AC99</f>
        <v>41284.533283400429</v>
      </c>
      <c r="AD97" s="65">
        <f>VLOOKUP($A97,'Inputs Households'!$A$1:$C$67,3,)*'Ratio mapping'!AD99</f>
        <v>0</v>
      </c>
      <c r="AE97" s="65"/>
    </row>
    <row r="98" spans="1:31" x14ac:dyDescent="0.25">
      <c r="A98" s="37" t="s">
        <v>2108</v>
      </c>
      <c r="B98" s="65">
        <f>VLOOKUP($A98,'Inputs Households'!$A$1:$C$67,3,)*'Ratio mapping'!B100</f>
        <v>2000</v>
      </c>
      <c r="C98" s="65">
        <f>VLOOKUP($A98,'Inputs Households'!$A$1:$C$67,3,)*'Ratio mapping'!C100</f>
        <v>0</v>
      </c>
      <c r="D98" s="65">
        <f>VLOOKUP($A98,'Inputs Households'!$A$1:$C$67,3,)*'Ratio mapping'!D100</f>
        <v>0</v>
      </c>
      <c r="E98" s="65">
        <f>VLOOKUP($A98,'Inputs Households'!$A$1:$C$67,3,)*'Ratio mapping'!E100</f>
        <v>0</v>
      </c>
      <c r="F98" s="65">
        <f>VLOOKUP($A98,'Inputs Households'!$A$1:$C$67,3,)*'Ratio mapping'!F100</f>
        <v>0</v>
      </c>
      <c r="G98" s="65">
        <f>VLOOKUP($A98,'Inputs Households'!$A$1:$C$67,3,)*'Ratio mapping'!G100</f>
        <v>0</v>
      </c>
      <c r="H98" s="65">
        <f>VLOOKUP($A98,'Inputs Households'!$A$1:$C$67,3,)*'Ratio mapping'!H100</f>
        <v>0</v>
      </c>
      <c r="I98" s="65">
        <f>VLOOKUP($A98,'Inputs Households'!$A$1:$C$67,3,)*'Ratio mapping'!I100</f>
        <v>0</v>
      </c>
      <c r="J98" s="65">
        <f>VLOOKUP($A98,'Inputs Households'!$A$1:$C$67,3,)*'Ratio mapping'!J100</f>
        <v>0</v>
      </c>
      <c r="K98" s="65">
        <f>VLOOKUP($A98,'Inputs Households'!$A$1:$C$67,3,)*'Ratio mapping'!K100</f>
        <v>0</v>
      </c>
      <c r="L98" s="65">
        <f>VLOOKUP($A98,'Inputs Households'!$A$1:$C$67,3,)*'Ratio mapping'!L100</f>
        <v>0</v>
      </c>
      <c r="M98" s="65">
        <f>VLOOKUP($A98,'Inputs Households'!$A$1:$C$67,3,)*'Ratio mapping'!M100</f>
        <v>0</v>
      </c>
      <c r="N98" s="65">
        <f>VLOOKUP($A98,'Inputs Households'!$A$1:$C$67,3,)*'Ratio mapping'!N100</f>
        <v>0</v>
      </c>
      <c r="O98" s="65">
        <f>VLOOKUP($A98,'Inputs Households'!$A$1:$C$67,3,)*'Ratio mapping'!O100</f>
        <v>0</v>
      </c>
      <c r="P98" s="65">
        <f>VLOOKUP($A98,'Inputs Households'!$A$1:$C$67,3,)*'Ratio mapping'!P100</f>
        <v>0</v>
      </c>
      <c r="Q98" s="65">
        <f>VLOOKUP($A98,'Inputs Households'!$A$1:$C$67,3,)*'Ratio mapping'!Q100</f>
        <v>0</v>
      </c>
      <c r="R98" s="65">
        <f>VLOOKUP($A98,'Inputs Households'!$A$1:$C$67,3,)*'Ratio mapping'!R100</f>
        <v>0</v>
      </c>
      <c r="S98" s="65">
        <f>VLOOKUP($A98,'Inputs Households'!$A$1:$C$67,3,)*'Ratio mapping'!S100</f>
        <v>0</v>
      </c>
      <c r="T98" s="65">
        <f>VLOOKUP($A98,'Inputs Households'!$A$1:$C$67,3,)*'Ratio mapping'!T100</f>
        <v>0</v>
      </c>
      <c r="U98" s="65">
        <f>VLOOKUP($A98,'Inputs Households'!$A$1:$C$67,3,)*'Ratio mapping'!U100</f>
        <v>0</v>
      </c>
      <c r="V98" s="65">
        <f>VLOOKUP($A98,'Inputs Households'!$A$1:$C$67,3,)*'Ratio mapping'!V100</f>
        <v>0</v>
      </c>
      <c r="W98" s="65">
        <f>VLOOKUP($A98,'Inputs Households'!$A$1:$C$67,3,)*'Ratio mapping'!W100</f>
        <v>0</v>
      </c>
      <c r="X98" s="65">
        <f>VLOOKUP($A98,'Inputs Households'!$A$1:$C$67,3,)*'Ratio mapping'!X100</f>
        <v>0</v>
      </c>
      <c r="Y98" s="65">
        <f>VLOOKUP($A98,'Inputs Households'!$A$1:$C$67,3,)*'Ratio mapping'!Y100</f>
        <v>0</v>
      </c>
      <c r="Z98" s="65">
        <f>VLOOKUP($A98,'Inputs Households'!$A$1:$C$67,3,)*'Ratio mapping'!Z100</f>
        <v>0</v>
      </c>
      <c r="AA98" s="65">
        <f>VLOOKUP($A98,'Inputs Households'!$A$1:$C$67,3,)*'Ratio mapping'!AA100</f>
        <v>0</v>
      </c>
      <c r="AB98" s="65">
        <f>VLOOKUP($A98,'Inputs Households'!$A$1:$C$67,3,)*'Ratio mapping'!AB100</f>
        <v>0</v>
      </c>
      <c r="AC98" s="65">
        <f>VLOOKUP($A98,'Inputs Households'!$A$1:$C$67,3,)*'Ratio mapping'!AC100</f>
        <v>0</v>
      </c>
      <c r="AD98" s="65">
        <f>VLOOKUP($A98,'Inputs Households'!$A$1:$C$67,3,)*'Ratio mapping'!AD100</f>
        <v>0</v>
      </c>
      <c r="AE98" s="65"/>
    </row>
    <row r="99" spans="1:31" x14ac:dyDescent="0.25">
      <c r="A99" s="37" t="s">
        <v>2083</v>
      </c>
      <c r="B99" s="65">
        <f>VLOOKUP($A99,'Inputs Households'!$A$1:$C$67,3,)*'Ratio mapping'!B101</f>
        <v>0</v>
      </c>
      <c r="C99" s="65">
        <f>VLOOKUP($A99,'Inputs Households'!$A$1:$C$67,3,)*'Ratio mapping'!C101</f>
        <v>0</v>
      </c>
      <c r="D99" s="65">
        <f>VLOOKUP($A99,'Inputs Households'!$A$1:$C$67,3,)*'Ratio mapping'!D101</f>
        <v>0</v>
      </c>
      <c r="E99" s="65">
        <f>VLOOKUP($A99,'Inputs Households'!$A$1:$C$67,3,)*'Ratio mapping'!E101</f>
        <v>0</v>
      </c>
      <c r="F99" s="65">
        <f>VLOOKUP($A99,'Inputs Households'!$A$1:$C$67,3,)*'Ratio mapping'!F101</f>
        <v>0</v>
      </c>
      <c r="G99" s="65">
        <f>VLOOKUP($A99,'Inputs Households'!$A$1:$C$67,3,)*'Ratio mapping'!G101</f>
        <v>0</v>
      </c>
      <c r="H99" s="65">
        <f>VLOOKUP($A99,'Inputs Households'!$A$1:$C$67,3,)*'Ratio mapping'!H101</f>
        <v>0</v>
      </c>
      <c r="I99" s="65">
        <f>VLOOKUP($A99,'Inputs Households'!$A$1:$C$67,3,)*'Ratio mapping'!I101</f>
        <v>0</v>
      </c>
      <c r="J99" s="65">
        <f>VLOOKUP($A99,'Inputs Households'!$A$1:$C$67,3,)*'Ratio mapping'!J101</f>
        <v>0</v>
      </c>
      <c r="K99" s="65">
        <f>VLOOKUP($A99,'Inputs Households'!$A$1:$C$67,3,)*'Ratio mapping'!K101</f>
        <v>0</v>
      </c>
      <c r="L99" s="65">
        <f>VLOOKUP($A99,'Inputs Households'!$A$1:$C$67,3,)*'Ratio mapping'!L101</f>
        <v>0</v>
      </c>
      <c r="M99" s="65">
        <f>VLOOKUP($A99,'Inputs Households'!$A$1:$C$67,3,)*'Ratio mapping'!M101</f>
        <v>0</v>
      </c>
      <c r="N99" s="65">
        <f>VLOOKUP($A99,'Inputs Households'!$A$1:$C$67,3,)*'Ratio mapping'!N101</f>
        <v>0</v>
      </c>
      <c r="O99" s="65">
        <f>VLOOKUP($A99,'Inputs Households'!$A$1:$C$67,3,)*'Ratio mapping'!O101</f>
        <v>0</v>
      </c>
      <c r="P99" s="65">
        <f>VLOOKUP($A99,'Inputs Households'!$A$1:$C$67,3,)*'Ratio mapping'!P101</f>
        <v>0</v>
      </c>
      <c r="Q99" s="65">
        <f>VLOOKUP($A99,'Inputs Households'!$A$1:$C$67,3,)*'Ratio mapping'!Q101</f>
        <v>0</v>
      </c>
      <c r="R99" s="65">
        <f>VLOOKUP($A99,'Inputs Households'!$A$1:$C$67,3,)*'Ratio mapping'!R101</f>
        <v>0</v>
      </c>
      <c r="S99" s="65">
        <f>VLOOKUP($A99,'Inputs Households'!$A$1:$C$67,3,)*'Ratio mapping'!S101</f>
        <v>0</v>
      </c>
      <c r="T99" s="65">
        <f>VLOOKUP($A99,'Inputs Households'!$A$1:$C$67,3,)*'Ratio mapping'!T101</f>
        <v>12800</v>
      </c>
      <c r="U99" s="65">
        <f>VLOOKUP($A99,'Inputs Households'!$A$1:$C$67,3,)*'Ratio mapping'!U101</f>
        <v>0</v>
      </c>
      <c r="V99" s="65">
        <f>VLOOKUP($A99,'Inputs Households'!$A$1:$C$67,3,)*'Ratio mapping'!V101</f>
        <v>0</v>
      </c>
      <c r="W99" s="65">
        <f>VLOOKUP($A99,'Inputs Households'!$A$1:$C$67,3,)*'Ratio mapping'!W101</f>
        <v>0</v>
      </c>
      <c r="X99" s="65">
        <f>VLOOKUP($A99,'Inputs Households'!$A$1:$C$67,3,)*'Ratio mapping'!X101</f>
        <v>0</v>
      </c>
      <c r="Y99" s="65">
        <f>VLOOKUP($A99,'Inputs Households'!$A$1:$C$67,3,)*'Ratio mapping'!Y101</f>
        <v>0</v>
      </c>
      <c r="Z99" s="65">
        <f>VLOOKUP($A99,'Inputs Households'!$A$1:$C$67,3,)*'Ratio mapping'!Z101</f>
        <v>0</v>
      </c>
      <c r="AA99" s="65">
        <f>VLOOKUP($A99,'Inputs Households'!$A$1:$C$67,3,)*'Ratio mapping'!AA101</f>
        <v>0</v>
      </c>
      <c r="AB99" s="65">
        <f>VLOOKUP($A99,'Inputs Households'!$A$1:$C$67,3,)*'Ratio mapping'!AB101</f>
        <v>0</v>
      </c>
      <c r="AC99" s="65">
        <f>VLOOKUP($A99,'Inputs Households'!$A$1:$C$67,3,)*'Ratio mapping'!AC101</f>
        <v>0</v>
      </c>
      <c r="AD99" s="65">
        <f>VLOOKUP($A99,'Inputs Households'!$A$1:$C$67,3,)*'Ratio mapping'!AD101</f>
        <v>0</v>
      </c>
      <c r="AE99" s="65"/>
    </row>
    <row r="100" spans="1:31" x14ac:dyDescent="0.25">
      <c r="A100" s="37" t="s">
        <v>2097</v>
      </c>
      <c r="B100" s="65">
        <f>VLOOKUP($A100,'Inputs Households'!$A$1:$C$67,3,)*'Ratio mapping'!B102</f>
        <v>0</v>
      </c>
      <c r="C100" s="65">
        <f>VLOOKUP($A100,'Inputs Households'!$A$1:$C$67,3,)*'Ratio mapping'!C102</f>
        <v>0</v>
      </c>
      <c r="D100" s="65">
        <f>VLOOKUP($A100,'Inputs Households'!$A$1:$C$67,3,)*'Ratio mapping'!D102</f>
        <v>0</v>
      </c>
      <c r="E100" s="65">
        <f>VLOOKUP($A100,'Inputs Households'!$A$1:$C$67,3,)*'Ratio mapping'!E102</f>
        <v>0</v>
      </c>
      <c r="F100" s="65">
        <f>VLOOKUP($A100,'Inputs Households'!$A$1:$C$67,3,)*'Ratio mapping'!F102</f>
        <v>0</v>
      </c>
      <c r="G100" s="65">
        <f>VLOOKUP($A100,'Inputs Households'!$A$1:$C$67,3,)*'Ratio mapping'!G102</f>
        <v>0</v>
      </c>
      <c r="H100" s="65">
        <f>VLOOKUP($A100,'Inputs Households'!$A$1:$C$67,3,)*'Ratio mapping'!H102</f>
        <v>0</v>
      </c>
      <c r="I100" s="65">
        <f>VLOOKUP($A100,'Inputs Households'!$A$1:$C$67,3,)*'Ratio mapping'!I102</f>
        <v>0</v>
      </c>
      <c r="J100" s="65">
        <f>VLOOKUP($A100,'Inputs Households'!$A$1:$C$67,3,)*'Ratio mapping'!J102</f>
        <v>0</v>
      </c>
      <c r="K100" s="65">
        <f>VLOOKUP($A100,'Inputs Households'!$A$1:$C$67,3,)*'Ratio mapping'!K102</f>
        <v>0</v>
      </c>
      <c r="L100" s="65">
        <f>VLOOKUP($A100,'Inputs Households'!$A$1:$C$67,3,)*'Ratio mapping'!L102</f>
        <v>0</v>
      </c>
      <c r="M100" s="65">
        <f>VLOOKUP($A100,'Inputs Households'!$A$1:$C$67,3,)*'Ratio mapping'!M102</f>
        <v>19900</v>
      </c>
      <c r="N100" s="65">
        <f>VLOOKUP($A100,'Inputs Households'!$A$1:$C$67,3,)*'Ratio mapping'!N102</f>
        <v>0</v>
      </c>
      <c r="O100" s="65">
        <f>VLOOKUP($A100,'Inputs Households'!$A$1:$C$67,3,)*'Ratio mapping'!O102</f>
        <v>0</v>
      </c>
      <c r="P100" s="65">
        <f>VLOOKUP($A100,'Inputs Households'!$A$1:$C$67,3,)*'Ratio mapping'!P102</f>
        <v>0</v>
      </c>
      <c r="Q100" s="65">
        <f>VLOOKUP($A100,'Inputs Households'!$A$1:$C$67,3,)*'Ratio mapping'!Q102</f>
        <v>0</v>
      </c>
      <c r="R100" s="65">
        <f>VLOOKUP($A100,'Inputs Households'!$A$1:$C$67,3,)*'Ratio mapping'!R102</f>
        <v>0</v>
      </c>
      <c r="S100" s="65">
        <f>VLOOKUP($A100,'Inputs Households'!$A$1:$C$67,3,)*'Ratio mapping'!S102</f>
        <v>0</v>
      </c>
      <c r="T100" s="65">
        <f>VLOOKUP($A100,'Inputs Households'!$A$1:$C$67,3,)*'Ratio mapping'!T102</f>
        <v>0</v>
      </c>
      <c r="U100" s="65">
        <f>VLOOKUP($A100,'Inputs Households'!$A$1:$C$67,3,)*'Ratio mapping'!U102</f>
        <v>0</v>
      </c>
      <c r="V100" s="65">
        <f>VLOOKUP($A100,'Inputs Households'!$A$1:$C$67,3,)*'Ratio mapping'!V102</f>
        <v>0</v>
      </c>
      <c r="W100" s="65">
        <f>VLOOKUP($A100,'Inputs Households'!$A$1:$C$67,3,)*'Ratio mapping'!W102</f>
        <v>0</v>
      </c>
      <c r="X100" s="65">
        <f>VLOOKUP($A100,'Inputs Households'!$A$1:$C$67,3,)*'Ratio mapping'!X102</f>
        <v>0</v>
      </c>
      <c r="Y100" s="65">
        <f>VLOOKUP($A100,'Inputs Households'!$A$1:$C$67,3,)*'Ratio mapping'!Y102</f>
        <v>0</v>
      </c>
      <c r="Z100" s="65">
        <f>VLOOKUP($A100,'Inputs Households'!$A$1:$C$67,3,)*'Ratio mapping'!Z102</f>
        <v>0</v>
      </c>
      <c r="AA100" s="65">
        <f>VLOOKUP($A100,'Inputs Households'!$A$1:$C$67,3,)*'Ratio mapping'!AA102</f>
        <v>0</v>
      </c>
      <c r="AB100" s="65">
        <f>VLOOKUP($A100,'Inputs Households'!$A$1:$C$67,3,)*'Ratio mapping'!AB102</f>
        <v>0</v>
      </c>
      <c r="AC100" s="65">
        <f>VLOOKUP($A100,'Inputs Households'!$A$1:$C$67,3,)*'Ratio mapping'!AC102</f>
        <v>0</v>
      </c>
      <c r="AD100" s="65">
        <f>VLOOKUP($A100,'Inputs Households'!$A$1:$C$67,3,)*'Ratio mapping'!AD102</f>
        <v>0</v>
      </c>
      <c r="AE100" s="65"/>
    </row>
    <row r="101" spans="1:31" x14ac:dyDescent="0.25">
      <c r="A101" s="37" t="s">
        <v>2092</v>
      </c>
      <c r="B101" s="65">
        <f>VLOOKUP($A101,'Inputs Households'!$A$1:$C$67,3,)*'Ratio mapping'!B103</f>
        <v>0</v>
      </c>
      <c r="C101" s="65">
        <f>VLOOKUP($A101,'Inputs Households'!$A$1:$C$67,3,)*'Ratio mapping'!C103</f>
        <v>0</v>
      </c>
      <c r="D101" s="65">
        <f>VLOOKUP($A101,'Inputs Households'!$A$1:$C$67,3,)*'Ratio mapping'!D103</f>
        <v>0</v>
      </c>
      <c r="E101" s="65">
        <f>VLOOKUP($A101,'Inputs Households'!$A$1:$C$67,3,)*'Ratio mapping'!E103</f>
        <v>0</v>
      </c>
      <c r="F101" s="65">
        <f>VLOOKUP($A101,'Inputs Households'!$A$1:$C$67,3,)*'Ratio mapping'!F103</f>
        <v>0</v>
      </c>
      <c r="G101" s="65">
        <f>VLOOKUP($A101,'Inputs Households'!$A$1:$C$67,3,)*'Ratio mapping'!G103</f>
        <v>0</v>
      </c>
      <c r="H101" s="65">
        <f>VLOOKUP($A101,'Inputs Households'!$A$1:$C$67,3,)*'Ratio mapping'!H103</f>
        <v>0</v>
      </c>
      <c r="I101" s="65">
        <f>VLOOKUP($A101,'Inputs Households'!$A$1:$C$67,3,)*'Ratio mapping'!I103</f>
        <v>0</v>
      </c>
      <c r="J101" s="65">
        <f>VLOOKUP($A101,'Inputs Households'!$A$1:$C$67,3,)*'Ratio mapping'!J103</f>
        <v>0</v>
      </c>
      <c r="K101" s="65">
        <f>VLOOKUP($A101,'Inputs Households'!$A$1:$C$67,3,)*'Ratio mapping'!K103</f>
        <v>0</v>
      </c>
      <c r="L101" s="65">
        <f>VLOOKUP($A101,'Inputs Households'!$A$1:$C$67,3,)*'Ratio mapping'!L103</f>
        <v>0</v>
      </c>
      <c r="M101" s="65">
        <f>VLOOKUP($A101,'Inputs Households'!$A$1:$C$67,3,)*'Ratio mapping'!M103</f>
        <v>0</v>
      </c>
      <c r="N101" s="65">
        <f>VLOOKUP($A101,'Inputs Households'!$A$1:$C$67,3,)*'Ratio mapping'!N103</f>
        <v>0</v>
      </c>
      <c r="O101" s="65">
        <f>VLOOKUP($A101,'Inputs Households'!$A$1:$C$67,3,)*'Ratio mapping'!O103</f>
        <v>0</v>
      </c>
      <c r="P101" s="65">
        <f>VLOOKUP($A101,'Inputs Households'!$A$1:$C$67,3,)*'Ratio mapping'!P103</f>
        <v>0</v>
      </c>
      <c r="Q101" s="65">
        <f>VLOOKUP($A101,'Inputs Households'!$A$1:$C$67,3,)*'Ratio mapping'!Q103</f>
        <v>0</v>
      </c>
      <c r="R101" s="65">
        <f>VLOOKUP($A101,'Inputs Households'!$A$1:$C$67,3,)*'Ratio mapping'!R103</f>
        <v>0</v>
      </c>
      <c r="S101" s="65">
        <f>VLOOKUP($A101,'Inputs Households'!$A$1:$C$67,3,)*'Ratio mapping'!S103</f>
        <v>0</v>
      </c>
      <c r="T101" s="65">
        <f>VLOOKUP($A101,'Inputs Households'!$A$1:$C$67,3,)*'Ratio mapping'!T103</f>
        <v>10900</v>
      </c>
      <c r="U101" s="65">
        <f>VLOOKUP($A101,'Inputs Households'!$A$1:$C$67,3,)*'Ratio mapping'!U103</f>
        <v>0</v>
      </c>
      <c r="V101" s="65">
        <f>VLOOKUP($A101,'Inputs Households'!$A$1:$C$67,3,)*'Ratio mapping'!V103</f>
        <v>0</v>
      </c>
      <c r="W101" s="65">
        <f>VLOOKUP($A101,'Inputs Households'!$A$1:$C$67,3,)*'Ratio mapping'!W103</f>
        <v>0</v>
      </c>
      <c r="X101" s="65">
        <f>VLOOKUP($A101,'Inputs Households'!$A$1:$C$67,3,)*'Ratio mapping'!X103</f>
        <v>0</v>
      </c>
      <c r="Y101" s="65">
        <f>VLOOKUP($A101,'Inputs Households'!$A$1:$C$67,3,)*'Ratio mapping'!Y103</f>
        <v>0</v>
      </c>
      <c r="Z101" s="65">
        <f>VLOOKUP($A101,'Inputs Households'!$A$1:$C$67,3,)*'Ratio mapping'!Z103</f>
        <v>0</v>
      </c>
      <c r="AA101" s="65">
        <f>VLOOKUP($A101,'Inputs Households'!$A$1:$C$67,3,)*'Ratio mapping'!AA103</f>
        <v>0</v>
      </c>
      <c r="AB101" s="65">
        <f>VLOOKUP($A101,'Inputs Households'!$A$1:$C$67,3,)*'Ratio mapping'!AB103</f>
        <v>0</v>
      </c>
      <c r="AC101" s="65">
        <f>VLOOKUP($A101,'Inputs Households'!$A$1:$C$67,3,)*'Ratio mapping'!AC103</f>
        <v>0</v>
      </c>
      <c r="AD101" s="65">
        <f>VLOOKUP($A101,'Inputs Households'!$A$1:$C$67,3,)*'Ratio mapping'!AD103</f>
        <v>0</v>
      </c>
      <c r="AE101" s="65"/>
    </row>
    <row r="102" spans="1:31" x14ac:dyDescent="0.25">
      <c r="A102" s="37" t="s">
        <v>2059</v>
      </c>
      <c r="B102" s="65">
        <f>VLOOKUP($A102,'Inputs Households'!$A$1:$C$67,3,)*'Ratio mapping'!B104</f>
        <v>0</v>
      </c>
      <c r="C102" s="65">
        <f>VLOOKUP($A102,'Inputs Households'!$A$1:$C$67,3,)*'Ratio mapping'!C104</f>
        <v>0</v>
      </c>
      <c r="D102" s="65">
        <f>VLOOKUP($A102,'Inputs Households'!$A$1:$C$67,3,)*'Ratio mapping'!D104</f>
        <v>0</v>
      </c>
      <c r="E102" s="65">
        <f>VLOOKUP($A102,'Inputs Households'!$A$1:$C$67,3,)*'Ratio mapping'!E104</f>
        <v>0</v>
      </c>
      <c r="F102" s="65">
        <f>VLOOKUP($A102,'Inputs Households'!$A$1:$C$67,3,)*'Ratio mapping'!F104</f>
        <v>0</v>
      </c>
      <c r="G102" s="65">
        <f>VLOOKUP($A102,'Inputs Households'!$A$1:$C$67,3,)*'Ratio mapping'!G104</f>
        <v>0</v>
      </c>
      <c r="H102" s="65">
        <f>VLOOKUP($A102,'Inputs Households'!$A$1:$C$67,3,)*'Ratio mapping'!H104</f>
        <v>0</v>
      </c>
      <c r="I102" s="65">
        <f>VLOOKUP($A102,'Inputs Households'!$A$1:$C$67,3,)*'Ratio mapping'!I104</f>
        <v>0</v>
      </c>
      <c r="J102" s="65">
        <f>VLOOKUP($A102,'Inputs Households'!$A$1:$C$67,3,)*'Ratio mapping'!J104</f>
        <v>0</v>
      </c>
      <c r="K102" s="65">
        <f>VLOOKUP($A102,'Inputs Households'!$A$1:$C$67,3,)*'Ratio mapping'!K104</f>
        <v>0</v>
      </c>
      <c r="L102" s="65">
        <f>VLOOKUP($A102,'Inputs Households'!$A$1:$C$67,3,)*'Ratio mapping'!L104</f>
        <v>0</v>
      </c>
      <c r="M102" s="65">
        <f>VLOOKUP($A102,'Inputs Households'!$A$1:$C$67,3,)*'Ratio mapping'!M104</f>
        <v>0</v>
      </c>
      <c r="N102" s="65">
        <f>VLOOKUP($A102,'Inputs Households'!$A$1:$C$67,3,)*'Ratio mapping'!N104</f>
        <v>0</v>
      </c>
      <c r="O102" s="65">
        <f>VLOOKUP($A102,'Inputs Households'!$A$1:$C$67,3,)*'Ratio mapping'!O104</f>
        <v>0</v>
      </c>
      <c r="P102" s="65">
        <f>VLOOKUP($A102,'Inputs Households'!$A$1:$C$67,3,)*'Ratio mapping'!P104</f>
        <v>0</v>
      </c>
      <c r="Q102" s="65">
        <f>VLOOKUP($A102,'Inputs Households'!$A$1:$C$67,3,)*'Ratio mapping'!Q104</f>
        <v>0</v>
      </c>
      <c r="R102" s="65">
        <f>VLOOKUP($A102,'Inputs Households'!$A$1:$C$67,3,)*'Ratio mapping'!R104</f>
        <v>0</v>
      </c>
      <c r="S102" s="65">
        <f>VLOOKUP($A102,'Inputs Households'!$A$1:$C$67,3,)*'Ratio mapping'!S104</f>
        <v>0</v>
      </c>
      <c r="T102" s="65">
        <f>VLOOKUP($A102,'Inputs Households'!$A$1:$C$67,3,)*'Ratio mapping'!T104</f>
        <v>14500</v>
      </c>
      <c r="U102" s="65">
        <f>VLOOKUP($A102,'Inputs Households'!$A$1:$C$67,3,)*'Ratio mapping'!U104</f>
        <v>0</v>
      </c>
      <c r="V102" s="65">
        <f>VLOOKUP($A102,'Inputs Households'!$A$1:$C$67,3,)*'Ratio mapping'!V104</f>
        <v>0</v>
      </c>
      <c r="W102" s="65">
        <f>VLOOKUP($A102,'Inputs Households'!$A$1:$C$67,3,)*'Ratio mapping'!W104</f>
        <v>0</v>
      </c>
      <c r="X102" s="65">
        <f>VLOOKUP($A102,'Inputs Households'!$A$1:$C$67,3,)*'Ratio mapping'!X104</f>
        <v>0</v>
      </c>
      <c r="Y102" s="65">
        <f>VLOOKUP($A102,'Inputs Households'!$A$1:$C$67,3,)*'Ratio mapping'!Y104</f>
        <v>0</v>
      </c>
      <c r="Z102" s="65">
        <f>VLOOKUP($A102,'Inputs Households'!$A$1:$C$67,3,)*'Ratio mapping'!Z104</f>
        <v>0</v>
      </c>
      <c r="AA102" s="65">
        <f>VLOOKUP($A102,'Inputs Households'!$A$1:$C$67,3,)*'Ratio mapping'!AA104</f>
        <v>0</v>
      </c>
      <c r="AB102" s="65">
        <f>VLOOKUP($A102,'Inputs Households'!$A$1:$C$67,3,)*'Ratio mapping'!AB104</f>
        <v>0</v>
      </c>
      <c r="AC102" s="65">
        <f>VLOOKUP($A102,'Inputs Households'!$A$1:$C$67,3,)*'Ratio mapping'!AC104</f>
        <v>0</v>
      </c>
      <c r="AD102" s="65">
        <f>VLOOKUP($A102,'Inputs Households'!$A$1:$C$67,3,)*'Ratio mapping'!AD104</f>
        <v>0</v>
      </c>
      <c r="AE102" s="65"/>
    </row>
    <row r="103" spans="1:31" x14ac:dyDescent="0.25">
      <c r="A103" s="37" t="s">
        <v>2075</v>
      </c>
      <c r="B103" s="65">
        <f>VLOOKUP($A103,'Inputs Households'!$A$1:$C$67,3,)*'Ratio mapping'!B105</f>
        <v>0</v>
      </c>
      <c r="C103" s="65">
        <f>VLOOKUP($A103,'Inputs Households'!$A$1:$C$67,3,)*'Ratio mapping'!C105</f>
        <v>0</v>
      </c>
      <c r="D103" s="65">
        <f>VLOOKUP($A103,'Inputs Households'!$A$1:$C$67,3,)*'Ratio mapping'!D105</f>
        <v>0</v>
      </c>
      <c r="E103" s="65">
        <f>VLOOKUP($A103,'Inputs Households'!$A$1:$C$67,3,)*'Ratio mapping'!E105</f>
        <v>0</v>
      </c>
      <c r="F103" s="65">
        <f>VLOOKUP($A103,'Inputs Households'!$A$1:$C$67,3,)*'Ratio mapping'!F105</f>
        <v>0</v>
      </c>
      <c r="G103" s="65">
        <f>VLOOKUP($A103,'Inputs Households'!$A$1:$C$67,3,)*'Ratio mapping'!G105</f>
        <v>0</v>
      </c>
      <c r="H103" s="65">
        <f>VLOOKUP($A103,'Inputs Households'!$A$1:$C$67,3,)*'Ratio mapping'!H105</f>
        <v>0</v>
      </c>
      <c r="I103" s="65">
        <f>VLOOKUP($A103,'Inputs Households'!$A$1:$C$67,3,)*'Ratio mapping'!I105</f>
        <v>0</v>
      </c>
      <c r="J103" s="65">
        <f>VLOOKUP($A103,'Inputs Households'!$A$1:$C$67,3,)*'Ratio mapping'!J105</f>
        <v>0</v>
      </c>
      <c r="K103" s="65">
        <f>VLOOKUP($A103,'Inputs Households'!$A$1:$C$67,3,)*'Ratio mapping'!K105</f>
        <v>0</v>
      </c>
      <c r="L103" s="65">
        <f>VLOOKUP($A103,'Inputs Households'!$A$1:$C$67,3,)*'Ratio mapping'!L105</f>
        <v>0</v>
      </c>
      <c r="M103" s="65">
        <f>VLOOKUP($A103,'Inputs Households'!$A$1:$C$67,3,)*'Ratio mapping'!M105</f>
        <v>0</v>
      </c>
      <c r="N103" s="65">
        <f>VLOOKUP($A103,'Inputs Households'!$A$1:$C$67,3,)*'Ratio mapping'!N105</f>
        <v>0</v>
      </c>
      <c r="O103" s="65">
        <f>VLOOKUP($A103,'Inputs Households'!$A$1:$C$67,3,)*'Ratio mapping'!O105</f>
        <v>0</v>
      </c>
      <c r="P103" s="65">
        <f>VLOOKUP($A103,'Inputs Households'!$A$1:$C$67,3,)*'Ratio mapping'!P105</f>
        <v>0</v>
      </c>
      <c r="Q103" s="65">
        <f>VLOOKUP($A103,'Inputs Households'!$A$1:$C$67,3,)*'Ratio mapping'!Q105</f>
        <v>0</v>
      </c>
      <c r="R103" s="65">
        <f>VLOOKUP($A103,'Inputs Households'!$A$1:$C$67,3,)*'Ratio mapping'!R105</f>
        <v>0</v>
      </c>
      <c r="S103" s="65">
        <f>VLOOKUP($A103,'Inputs Households'!$A$1:$C$67,3,)*'Ratio mapping'!S105</f>
        <v>0</v>
      </c>
      <c r="T103" s="65">
        <f>VLOOKUP($A103,'Inputs Households'!$A$1:$C$67,3,)*'Ratio mapping'!T105</f>
        <v>0</v>
      </c>
      <c r="U103" s="65">
        <f>VLOOKUP($A103,'Inputs Households'!$A$1:$C$67,3,)*'Ratio mapping'!U105</f>
        <v>0</v>
      </c>
      <c r="V103" s="65">
        <f>VLOOKUP($A103,'Inputs Households'!$A$1:$C$67,3,)*'Ratio mapping'!V105</f>
        <v>0</v>
      </c>
      <c r="W103" s="65">
        <f>VLOOKUP($A103,'Inputs Households'!$A$1:$C$67,3,)*'Ratio mapping'!W105</f>
        <v>0</v>
      </c>
      <c r="X103" s="65">
        <f>VLOOKUP($A103,'Inputs Households'!$A$1:$C$67,3,)*'Ratio mapping'!X105</f>
        <v>0</v>
      </c>
      <c r="Y103" s="65">
        <f>VLOOKUP($A103,'Inputs Households'!$A$1:$C$67,3,)*'Ratio mapping'!Y105</f>
        <v>26300</v>
      </c>
      <c r="Z103" s="65">
        <f>VLOOKUP($A103,'Inputs Households'!$A$1:$C$67,3,)*'Ratio mapping'!Z105</f>
        <v>0</v>
      </c>
      <c r="AA103" s="65">
        <f>VLOOKUP($A103,'Inputs Households'!$A$1:$C$67,3,)*'Ratio mapping'!AA105</f>
        <v>0</v>
      </c>
      <c r="AB103" s="65">
        <f>VLOOKUP($A103,'Inputs Households'!$A$1:$C$67,3,)*'Ratio mapping'!AB105</f>
        <v>0</v>
      </c>
      <c r="AC103" s="65">
        <f>VLOOKUP($A103,'Inputs Households'!$A$1:$C$67,3,)*'Ratio mapping'!AC105</f>
        <v>0</v>
      </c>
      <c r="AD103" s="65">
        <f>VLOOKUP($A103,'Inputs Households'!$A$1:$C$67,3,)*'Ratio mapping'!AD105</f>
        <v>0</v>
      </c>
      <c r="AE103" s="65"/>
    </row>
    <row r="104" spans="1:31" x14ac:dyDescent="0.25">
      <c r="A104" s="37" t="s">
        <v>2096</v>
      </c>
      <c r="B104" s="65">
        <f>VLOOKUP($A104,'Inputs Households'!$A$1:$C$67,3,)*'Ratio mapping'!B106</f>
        <v>0</v>
      </c>
      <c r="C104" s="65">
        <f>VLOOKUP($A104,'Inputs Households'!$A$1:$C$67,3,)*'Ratio mapping'!C106</f>
        <v>0</v>
      </c>
      <c r="D104" s="65">
        <f>VLOOKUP($A104,'Inputs Households'!$A$1:$C$67,3,)*'Ratio mapping'!D106</f>
        <v>0</v>
      </c>
      <c r="E104" s="65">
        <f>VLOOKUP($A104,'Inputs Households'!$A$1:$C$67,3,)*'Ratio mapping'!E106</f>
        <v>0</v>
      </c>
      <c r="F104" s="65">
        <f>VLOOKUP($A104,'Inputs Households'!$A$1:$C$67,3,)*'Ratio mapping'!F106</f>
        <v>0</v>
      </c>
      <c r="G104" s="65">
        <f>VLOOKUP($A104,'Inputs Households'!$A$1:$C$67,3,)*'Ratio mapping'!G106</f>
        <v>0</v>
      </c>
      <c r="H104" s="65">
        <f>VLOOKUP($A104,'Inputs Households'!$A$1:$C$67,3,)*'Ratio mapping'!H106</f>
        <v>0</v>
      </c>
      <c r="I104" s="65">
        <f>VLOOKUP($A104,'Inputs Households'!$A$1:$C$67,3,)*'Ratio mapping'!I106</f>
        <v>0</v>
      </c>
      <c r="J104" s="65">
        <f>VLOOKUP($A104,'Inputs Households'!$A$1:$C$67,3,)*'Ratio mapping'!J106</f>
        <v>0</v>
      </c>
      <c r="K104" s="65">
        <f>VLOOKUP($A104,'Inputs Households'!$A$1:$C$67,3,)*'Ratio mapping'!K106</f>
        <v>0</v>
      </c>
      <c r="L104" s="65">
        <f>VLOOKUP($A104,'Inputs Households'!$A$1:$C$67,3,)*'Ratio mapping'!L106</f>
        <v>0</v>
      </c>
      <c r="M104" s="65">
        <f>VLOOKUP($A104,'Inputs Households'!$A$1:$C$67,3,)*'Ratio mapping'!M106</f>
        <v>0</v>
      </c>
      <c r="N104" s="65">
        <f>VLOOKUP($A104,'Inputs Households'!$A$1:$C$67,3,)*'Ratio mapping'!N106</f>
        <v>11306.553714392105</v>
      </c>
      <c r="O104" s="65">
        <f>VLOOKUP($A104,'Inputs Households'!$A$1:$C$67,3,)*'Ratio mapping'!O106</f>
        <v>11193.446285607894</v>
      </c>
      <c r="P104" s="65">
        <f>VLOOKUP($A104,'Inputs Households'!$A$1:$C$67,3,)*'Ratio mapping'!P106</f>
        <v>0</v>
      </c>
      <c r="Q104" s="65">
        <f>VLOOKUP($A104,'Inputs Households'!$A$1:$C$67,3,)*'Ratio mapping'!Q106</f>
        <v>0</v>
      </c>
      <c r="R104" s="65">
        <f>VLOOKUP($A104,'Inputs Households'!$A$1:$C$67,3,)*'Ratio mapping'!R106</f>
        <v>0</v>
      </c>
      <c r="S104" s="65">
        <f>VLOOKUP($A104,'Inputs Households'!$A$1:$C$67,3,)*'Ratio mapping'!S106</f>
        <v>0</v>
      </c>
      <c r="T104" s="65">
        <f>VLOOKUP($A104,'Inputs Households'!$A$1:$C$67,3,)*'Ratio mapping'!T106</f>
        <v>0</v>
      </c>
      <c r="U104" s="65">
        <f>VLOOKUP($A104,'Inputs Households'!$A$1:$C$67,3,)*'Ratio mapping'!U106</f>
        <v>0</v>
      </c>
      <c r="V104" s="65">
        <f>VLOOKUP($A104,'Inputs Households'!$A$1:$C$67,3,)*'Ratio mapping'!V106</f>
        <v>0</v>
      </c>
      <c r="W104" s="65">
        <f>VLOOKUP($A104,'Inputs Households'!$A$1:$C$67,3,)*'Ratio mapping'!W106</f>
        <v>0</v>
      </c>
      <c r="X104" s="65">
        <f>VLOOKUP($A104,'Inputs Households'!$A$1:$C$67,3,)*'Ratio mapping'!X106</f>
        <v>0</v>
      </c>
      <c r="Y104" s="65">
        <f>VLOOKUP($A104,'Inputs Households'!$A$1:$C$67,3,)*'Ratio mapping'!Y106</f>
        <v>0</v>
      </c>
      <c r="Z104" s="65">
        <f>VLOOKUP($A104,'Inputs Households'!$A$1:$C$67,3,)*'Ratio mapping'!Z106</f>
        <v>0</v>
      </c>
      <c r="AA104" s="65">
        <f>VLOOKUP($A104,'Inputs Households'!$A$1:$C$67,3,)*'Ratio mapping'!AA106</f>
        <v>0</v>
      </c>
      <c r="AB104" s="65">
        <f>VLOOKUP($A104,'Inputs Households'!$A$1:$C$67,3,)*'Ratio mapping'!AB106</f>
        <v>0</v>
      </c>
      <c r="AC104" s="65">
        <f>VLOOKUP($A104,'Inputs Households'!$A$1:$C$67,3,)*'Ratio mapping'!AC106</f>
        <v>0</v>
      </c>
      <c r="AD104" s="65">
        <f>VLOOKUP($A104,'Inputs Households'!$A$1:$C$67,3,)*'Ratio mapping'!AD106</f>
        <v>0</v>
      </c>
      <c r="AE104" s="65"/>
    </row>
    <row r="105" spans="1:31" x14ac:dyDescent="0.25">
      <c r="A105" s="37" t="s">
        <v>2077</v>
      </c>
      <c r="B105" s="65">
        <f>VLOOKUP($A105,'Inputs Households'!$A$1:$C$67,3,)*'Ratio mapping'!B107</f>
        <v>0</v>
      </c>
      <c r="C105" s="65">
        <f>VLOOKUP($A105,'Inputs Households'!$A$1:$C$67,3,)*'Ratio mapping'!C107</f>
        <v>0</v>
      </c>
      <c r="D105" s="65">
        <f>VLOOKUP($A105,'Inputs Households'!$A$1:$C$67,3,)*'Ratio mapping'!D107</f>
        <v>0</v>
      </c>
      <c r="E105" s="65">
        <f>VLOOKUP($A105,'Inputs Households'!$A$1:$C$67,3,)*'Ratio mapping'!E107</f>
        <v>0</v>
      </c>
      <c r="F105" s="65">
        <f>VLOOKUP($A105,'Inputs Households'!$A$1:$C$67,3,)*'Ratio mapping'!F107</f>
        <v>0</v>
      </c>
      <c r="G105" s="65">
        <f>VLOOKUP($A105,'Inputs Households'!$A$1:$C$67,3,)*'Ratio mapping'!G107</f>
        <v>0</v>
      </c>
      <c r="H105" s="65">
        <f>VLOOKUP($A105,'Inputs Households'!$A$1:$C$67,3,)*'Ratio mapping'!H107</f>
        <v>0</v>
      </c>
      <c r="I105" s="65">
        <f>VLOOKUP($A105,'Inputs Households'!$A$1:$C$67,3,)*'Ratio mapping'!I107</f>
        <v>0</v>
      </c>
      <c r="J105" s="65">
        <f>VLOOKUP($A105,'Inputs Households'!$A$1:$C$67,3,)*'Ratio mapping'!J107</f>
        <v>0</v>
      </c>
      <c r="K105" s="65">
        <f>VLOOKUP($A105,'Inputs Households'!$A$1:$C$67,3,)*'Ratio mapping'!K107</f>
        <v>0</v>
      </c>
      <c r="L105" s="65">
        <f>VLOOKUP($A105,'Inputs Households'!$A$1:$C$67,3,)*'Ratio mapping'!L107</f>
        <v>0</v>
      </c>
      <c r="M105" s="65">
        <f>VLOOKUP($A105,'Inputs Households'!$A$1:$C$67,3,)*'Ratio mapping'!M107</f>
        <v>0</v>
      </c>
      <c r="N105" s="65">
        <f>VLOOKUP($A105,'Inputs Households'!$A$1:$C$67,3,)*'Ratio mapping'!N107</f>
        <v>0</v>
      </c>
      <c r="O105" s="65">
        <f>VLOOKUP($A105,'Inputs Households'!$A$1:$C$67,3,)*'Ratio mapping'!O107</f>
        <v>0</v>
      </c>
      <c r="P105" s="65">
        <f>VLOOKUP($A105,'Inputs Households'!$A$1:$C$67,3,)*'Ratio mapping'!P107</f>
        <v>0</v>
      </c>
      <c r="Q105" s="65">
        <f>VLOOKUP($A105,'Inputs Households'!$A$1:$C$67,3,)*'Ratio mapping'!Q107</f>
        <v>0</v>
      </c>
      <c r="R105" s="65">
        <f>VLOOKUP($A105,'Inputs Households'!$A$1:$C$67,3,)*'Ratio mapping'!R107</f>
        <v>0</v>
      </c>
      <c r="S105" s="65">
        <f>VLOOKUP($A105,'Inputs Households'!$A$1:$C$67,3,)*'Ratio mapping'!S107</f>
        <v>0</v>
      </c>
      <c r="T105" s="65">
        <f>VLOOKUP($A105,'Inputs Households'!$A$1:$C$67,3,)*'Ratio mapping'!T107</f>
        <v>34500</v>
      </c>
      <c r="U105" s="65">
        <f>VLOOKUP($A105,'Inputs Households'!$A$1:$C$67,3,)*'Ratio mapping'!U107</f>
        <v>0</v>
      </c>
      <c r="V105" s="65">
        <f>VLOOKUP($A105,'Inputs Households'!$A$1:$C$67,3,)*'Ratio mapping'!V107</f>
        <v>0</v>
      </c>
      <c r="W105" s="65">
        <f>VLOOKUP($A105,'Inputs Households'!$A$1:$C$67,3,)*'Ratio mapping'!W107</f>
        <v>0</v>
      </c>
      <c r="X105" s="65">
        <f>VLOOKUP($A105,'Inputs Households'!$A$1:$C$67,3,)*'Ratio mapping'!X107</f>
        <v>0</v>
      </c>
      <c r="Y105" s="65">
        <f>VLOOKUP($A105,'Inputs Households'!$A$1:$C$67,3,)*'Ratio mapping'!Y107</f>
        <v>0</v>
      </c>
      <c r="Z105" s="65">
        <f>VLOOKUP($A105,'Inputs Households'!$A$1:$C$67,3,)*'Ratio mapping'!Z107</f>
        <v>0</v>
      </c>
      <c r="AA105" s="65">
        <f>VLOOKUP($A105,'Inputs Households'!$A$1:$C$67,3,)*'Ratio mapping'!AA107</f>
        <v>0</v>
      </c>
      <c r="AB105" s="65">
        <f>VLOOKUP($A105,'Inputs Households'!$A$1:$C$67,3,)*'Ratio mapping'!AB107</f>
        <v>0</v>
      </c>
      <c r="AC105" s="65">
        <f>VLOOKUP($A105,'Inputs Households'!$A$1:$C$67,3,)*'Ratio mapping'!AC107</f>
        <v>0</v>
      </c>
      <c r="AD105" s="65">
        <f>VLOOKUP($A105,'Inputs Households'!$A$1:$C$67,3,)*'Ratio mapping'!AD107</f>
        <v>0</v>
      </c>
      <c r="AE105" s="65"/>
    </row>
    <row r="106" spans="1:31" x14ac:dyDescent="0.25">
      <c r="A106" s="37" t="s">
        <v>2071</v>
      </c>
      <c r="B106" s="65">
        <f>VLOOKUP($A106,'Inputs Households'!$A$1:$C$67,3,)*'Ratio mapping'!B108</f>
        <v>0</v>
      </c>
      <c r="C106" s="65">
        <f>VLOOKUP($A106,'Inputs Households'!$A$1:$C$67,3,)*'Ratio mapping'!C108</f>
        <v>0</v>
      </c>
      <c r="D106" s="65">
        <f>VLOOKUP($A106,'Inputs Households'!$A$1:$C$67,3,)*'Ratio mapping'!D108</f>
        <v>0</v>
      </c>
      <c r="E106" s="65">
        <f>VLOOKUP($A106,'Inputs Households'!$A$1:$C$67,3,)*'Ratio mapping'!E108</f>
        <v>0</v>
      </c>
      <c r="F106" s="65">
        <f>VLOOKUP($A106,'Inputs Households'!$A$1:$C$67,3,)*'Ratio mapping'!F108</f>
        <v>0</v>
      </c>
      <c r="G106" s="65">
        <f>VLOOKUP($A106,'Inputs Households'!$A$1:$C$67,3,)*'Ratio mapping'!G108</f>
        <v>0</v>
      </c>
      <c r="H106" s="65">
        <f>VLOOKUP($A106,'Inputs Households'!$A$1:$C$67,3,)*'Ratio mapping'!H108</f>
        <v>0</v>
      </c>
      <c r="I106" s="65">
        <f>VLOOKUP($A106,'Inputs Households'!$A$1:$C$67,3,)*'Ratio mapping'!I108</f>
        <v>0</v>
      </c>
      <c r="J106" s="65">
        <f>VLOOKUP($A106,'Inputs Households'!$A$1:$C$67,3,)*'Ratio mapping'!J108</f>
        <v>0</v>
      </c>
      <c r="K106" s="65">
        <f>VLOOKUP($A106,'Inputs Households'!$A$1:$C$67,3,)*'Ratio mapping'!K108</f>
        <v>3400</v>
      </c>
      <c r="L106" s="65">
        <f>VLOOKUP($A106,'Inputs Households'!$A$1:$C$67,3,)*'Ratio mapping'!L108</f>
        <v>0</v>
      </c>
      <c r="M106" s="65">
        <f>VLOOKUP($A106,'Inputs Households'!$A$1:$C$67,3,)*'Ratio mapping'!M108</f>
        <v>0</v>
      </c>
      <c r="N106" s="65">
        <f>VLOOKUP($A106,'Inputs Households'!$A$1:$C$67,3,)*'Ratio mapping'!N108</f>
        <v>0</v>
      </c>
      <c r="O106" s="65">
        <f>VLOOKUP($A106,'Inputs Households'!$A$1:$C$67,3,)*'Ratio mapping'!O108</f>
        <v>0</v>
      </c>
      <c r="P106" s="65">
        <f>VLOOKUP($A106,'Inputs Households'!$A$1:$C$67,3,)*'Ratio mapping'!P108</f>
        <v>0</v>
      </c>
      <c r="Q106" s="65">
        <f>VLOOKUP($A106,'Inputs Households'!$A$1:$C$67,3,)*'Ratio mapping'!Q108</f>
        <v>0</v>
      </c>
      <c r="R106" s="65">
        <f>VLOOKUP($A106,'Inputs Households'!$A$1:$C$67,3,)*'Ratio mapping'!R108</f>
        <v>0</v>
      </c>
      <c r="S106" s="65">
        <f>VLOOKUP($A106,'Inputs Households'!$A$1:$C$67,3,)*'Ratio mapping'!S108</f>
        <v>0</v>
      </c>
      <c r="T106" s="65">
        <f>VLOOKUP($A106,'Inputs Households'!$A$1:$C$67,3,)*'Ratio mapping'!T108</f>
        <v>0</v>
      </c>
      <c r="U106" s="65">
        <f>VLOOKUP($A106,'Inputs Households'!$A$1:$C$67,3,)*'Ratio mapping'!U108</f>
        <v>0</v>
      </c>
      <c r="V106" s="65">
        <f>VLOOKUP($A106,'Inputs Households'!$A$1:$C$67,3,)*'Ratio mapping'!V108</f>
        <v>0</v>
      </c>
      <c r="W106" s="65">
        <f>VLOOKUP($A106,'Inputs Households'!$A$1:$C$67,3,)*'Ratio mapping'!W108</f>
        <v>0</v>
      </c>
      <c r="X106" s="65">
        <f>VLOOKUP($A106,'Inputs Households'!$A$1:$C$67,3,)*'Ratio mapping'!X108</f>
        <v>0</v>
      </c>
      <c r="Y106" s="65">
        <f>VLOOKUP($A106,'Inputs Households'!$A$1:$C$67,3,)*'Ratio mapping'!Y108</f>
        <v>0</v>
      </c>
      <c r="Z106" s="65">
        <f>VLOOKUP($A106,'Inputs Households'!$A$1:$C$67,3,)*'Ratio mapping'!Z108</f>
        <v>0</v>
      </c>
      <c r="AA106" s="65">
        <f>VLOOKUP($A106,'Inputs Households'!$A$1:$C$67,3,)*'Ratio mapping'!AA108</f>
        <v>0</v>
      </c>
      <c r="AB106" s="65">
        <f>VLOOKUP($A106,'Inputs Households'!$A$1:$C$67,3,)*'Ratio mapping'!AB108</f>
        <v>0</v>
      </c>
      <c r="AC106" s="65">
        <f>VLOOKUP($A106,'Inputs Households'!$A$1:$C$67,3,)*'Ratio mapping'!AC108</f>
        <v>0</v>
      </c>
      <c r="AD106" s="65">
        <f>VLOOKUP($A106,'Inputs Households'!$A$1:$C$67,3,)*'Ratio mapping'!AD108</f>
        <v>0</v>
      </c>
      <c r="AE106" s="65"/>
    </row>
    <row r="107" spans="1:31" x14ac:dyDescent="0.25">
      <c r="A107" s="37" t="s">
        <v>2062</v>
      </c>
      <c r="B107" s="65">
        <f>VLOOKUP($A107,'Inputs Households'!$A$1:$C$67,3,)*'Ratio mapping'!B109</f>
        <v>0</v>
      </c>
      <c r="C107" s="65">
        <f>VLOOKUP($A107,'Inputs Households'!$A$1:$C$67,3,)*'Ratio mapping'!C109</f>
        <v>0</v>
      </c>
      <c r="D107" s="65">
        <f>VLOOKUP($A107,'Inputs Households'!$A$1:$C$67,3,)*'Ratio mapping'!D109</f>
        <v>0</v>
      </c>
      <c r="E107" s="65">
        <f>VLOOKUP($A107,'Inputs Households'!$A$1:$C$67,3,)*'Ratio mapping'!E109</f>
        <v>0</v>
      </c>
      <c r="F107" s="65">
        <f>VLOOKUP($A107,'Inputs Households'!$A$1:$C$67,3,)*'Ratio mapping'!F109</f>
        <v>0</v>
      </c>
      <c r="G107" s="65">
        <f>VLOOKUP($A107,'Inputs Households'!$A$1:$C$67,3,)*'Ratio mapping'!G109</f>
        <v>0</v>
      </c>
      <c r="H107" s="65">
        <f>VLOOKUP($A107,'Inputs Households'!$A$1:$C$67,3,)*'Ratio mapping'!H109</f>
        <v>0</v>
      </c>
      <c r="I107" s="65">
        <f>VLOOKUP($A107,'Inputs Households'!$A$1:$C$67,3,)*'Ratio mapping'!I109</f>
        <v>0</v>
      </c>
      <c r="J107" s="65">
        <f>VLOOKUP($A107,'Inputs Households'!$A$1:$C$67,3,)*'Ratio mapping'!J109</f>
        <v>0</v>
      </c>
      <c r="K107" s="65">
        <f>VLOOKUP($A107,'Inputs Households'!$A$1:$C$67,3,)*'Ratio mapping'!K109</f>
        <v>0</v>
      </c>
      <c r="L107" s="65">
        <f>VLOOKUP($A107,'Inputs Households'!$A$1:$C$67,3,)*'Ratio mapping'!L109</f>
        <v>0</v>
      </c>
      <c r="M107" s="65">
        <f>VLOOKUP($A107,'Inputs Households'!$A$1:$C$67,3,)*'Ratio mapping'!M109</f>
        <v>0</v>
      </c>
      <c r="N107" s="65">
        <f>VLOOKUP($A107,'Inputs Households'!$A$1:$C$67,3,)*'Ratio mapping'!N109</f>
        <v>0</v>
      </c>
      <c r="O107" s="65">
        <f>VLOOKUP($A107,'Inputs Households'!$A$1:$C$67,3,)*'Ratio mapping'!O109</f>
        <v>0</v>
      </c>
      <c r="P107" s="65">
        <f>VLOOKUP($A107,'Inputs Households'!$A$1:$C$67,3,)*'Ratio mapping'!P109</f>
        <v>0</v>
      </c>
      <c r="Q107" s="65">
        <f>VLOOKUP($A107,'Inputs Households'!$A$1:$C$67,3,)*'Ratio mapping'!Q109</f>
        <v>0</v>
      </c>
      <c r="R107" s="65">
        <f>VLOOKUP($A107,'Inputs Households'!$A$1:$C$67,3,)*'Ratio mapping'!R109</f>
        <v>0</v>
      </c>
      <c r="S107" s="65">
        <f>VLOOKUP($A107,'Inputs Households'!$A$1:$C$67,3,)*'Ratio mapping'!S109</f>
        <v>0</v>
      </c>
      <c r="T107" s="65">
        <f>VLOOKUP($A107,'Inputs Households'!$A$1:$C$67,3,)*'Ratio mapping'!T109</f>
        <v>0</v>
      </c>
      <c r="U107" s="65">
        <f>VLOOKUP($A107,'Inputs Households'!$A$1:$C$67,3,)*'Ratio mapping'!U109</f>
        <v>0</v>
      </c>
      <c r="V107" s="65">
        <f>VLOOKUP($A107,'Inputs Households'!$A$1:$C$67,3,)*'Ratio mapping'!V109</f>
        <v>2856.6176470588234</v>
      </c>
      <c r="W107" s="65">
        <f>VLOOKUP($A107,'Inputs Households'!$A$1:$C$67,3,)*'Ratio mapping'!W109</f>
        <v>0</v>
      </c>
      <c r="X107" s="65">
        <f>VLOOKUP($A107,'Inputs Households'!$A$1:$C$67,3,)*'Ratio mapping'!X109</f>
        <v>0</v>
      </c>
      <c r="Y107" s="65">
        <f>VLOOKUP($A107,'Inputs Households'!$A$1:$C$67,3,)*'Ratio mapping'!Y109</f>
        <v>0</v>
      </c>
      <c r="Z107" s="65">
        <f>VLOOKUP($A107,'Inputs Households'!$A$1:$C$67,3,)*'Ratio mapping'!Z109</f>
        <v>0</v>
      </c>
      <c r="AA107" s="65">
        <f>VLOOKUP($A107,'Inputs Households'!$A$1:$C$67,3,)*'Ratio mapping'!AA109</f>
        <v>1143.3823529411764</v>
      </c>
      <c r="AB107" s="65">
        <f>VLOOKUP($A107,'Inputs Households'!$A$1:$C$67,3,)*'Ratio mapping'!AB109</f>
        <v>0</v>
      </c>
      <c r="AC107" s="65">
        <f>VLOOKUP($A107,'Inputs Households'!$A$1:$C$67,3,)*'Ratio mapping'!AC109</f>
        <v>0</v>
      </c>
      <c r="AD107" s="65">
        <f>VLOOKUP($A107,'Inputs Households'!$A$1:$C$67,3,)*'Ratio mapping'!AD109</f>
        <v>0</v>
      </c>
      <c r="AE107" s="65"/>
    </row>
    <row r="108" spans="1:31" x14ac:dyDescent="0.25">
      <c r="A108" s="37" t="s">
        <v>2084</v>
      </c>
      <c r="B108" s="65">
        <f>VLOOKUP($A108,'Inputs Households'!$A$1:$C$67,3,)*'Ratio mapping'!B110</f>
        <v>0</v>
      </c>
      <c r="C108" s="65">
        <f>VLOOKUP($A108,'Inputs Households'!$A$1:$C$67,3,)*'Ratio mapping'!C110</f>
        <v>0</v>
      </c>
      <c r="D108" s="65">
        <f>VLOOKUP($A108,'Inputs Households'!$A$1:$C$67,3,)*'Ratio mapping'!D110</f>
        <v>0</v>
      </c>
      <c r="E108" s="65">
        <f>VLOOKUP($A108,'Inputs Households'!$A$1:$C$67,3,)*'Ratio mapping'!E110</f>
        <v>0</v>
      </c>
      <c r="F108" s="65">
        <f>VLOOKUP($A108,'Inputs Households'!$A$1:$C$67,3,)*'Ratio mapping'!F110</f>
        <v>0</v>
      </c>
      <c r="G108" s="65">
        <f>VLOOKUP($A108,'Inputs Households'!$A$1:$C$67,3,)*'Ratio mapping'!G110</f>
        <v>0</v>
      </c>
      <c r="H108" s="65">
        <f>VLOOKUP($A108,'Inputs Households'!$A$1:$C$67,3,)*'Ratio mapping'!H110</f>
        <v>0</v>
      </c>
      <c r="I108" s="65">
        <f>VLOOKUP($A108,'Inputs Households'!$A$1:$C$67,3,)*'Ratio mapping'!I110</f>
        <v>0</v>
      </c>
      <c r="J108" s="65">
        <f>VLOOKUP($A108,'Inputs Households'!$A$1:$C$67,3,)*'Ratio mapping'!J110</f>
        <v>0</v>
      </c>
      <c r="K108" s="65">
        <f>VLOOKUP($A108,'Inputs Households'!$A$1:$C$67,3,)*'Ratio mapping'!K110</f>
        <v>0</v>
      </c>
      <c r="L108" s="65">
        <f>VLOOKUP($A108,'Inputs Households'!$A$1:$C$67,3,)*'Ratio mapping'!L110</f>
        <v>0</v>
      </c>
      <c r="M108" s="65">
        <f>VLOOKUP($A108,'Inputs Households'!$A$1:$C$67,3,)*'Ratio mapping'!M110</f>
        <v>0</v>
      </c>
      <c r="N108" s="65">
        <f>VLOOKUP($A108,'Inputs Households'!$A$1:$C$67,3,)*'Ratio mapping'!N110</f>
        <v>0</v>
      </c>
      <c r="O108" s="65">
        <f>VLOOKUP($A108,'Inputs Households'!$A$1:$C$67,3,)*'Ratio mapping'!O110</f>
        <v>0</v>
      </c>
      <c r="P108" s="65">
        <f>VLOOKUP($A108,'Inputs Households'!$A$1:$C$67,3,)*'Ratio mapping'!P110</f>
        <v>0</v>
      </c>
      <c r="Q108" s="65">
        <f>VLOOKUP($A108,'Inputs Households'!$A$1:$C$67,3,)*'Ratio mapping'!Q110</f>
        <v>0</v>
      </c>
      <c r="R108" s="65">
        <f>VLOOKUP($A108,'Inputs Households'!$A$1:$C$67,3,)*'Ratio mapping'!R110</f>
        <v>0</v>
      </c>
      <c r="S108" s="65">
        <f>VLOOKUP($A108,'Inputs Households'!$A$1:$C$67,3,)*'Ratio mapping'!S110</f>
        <v>0</v>
      </c>
      <c r="T108" s="65">
        <f>VLOOKUP($A108,'Inputs Households'!$A$1:$C$67,3,)*'Ratio mapping'!T110</f>
        <v>35100</v>
      </c>
      <c r="U108" s="65">
        <f>VLOOKUP($A108,'Inputs Households'!$A$1:$C$67,3,)*'Ratio mapping'!U110</f>
        <v>0</v>
      </c>
      <c r="V108" s="65">
        <f>VLOOKUP($A108,'Inputs Households'!$A$1:$C$67,3,)*'Ratio mapping'!V110</f>
        <v>0</v>
      </c>
      <c r="W108" s="65">
        <f>VLOOKUP($A108,'Inputs Households'!$A$1:$C$67,3,)*'Ratio mapping'!W110</f>
        <v>0</v>
      </c>
      <c r="X108" s="65">
        <f>VLOOKUP($A108,'Inputs Households'!$A$1:$C$67,3,)*'Ratio mapping'!X110</f>
        <v>0</v>
      </c>
      <c r="Y108" s="65">
        <f>VLOOKUP($A108,'Inputs Households'!$A$1:$C$67,3,)*'Ratio mapping'!Y110</f>
        <v>0</v>
      </c>
      <c r="Z108" s="65">
        <f>VLOOKUP($A108,'Inputs Households'!$A$1:$C$67,3,)*'Ratio mapping'!Z110</f>
        <v>0</v>
      </c>
      <c r="AA108" s="65">
        <f>VLOOKUP($A108,'Inputs Households'!$A$1:$C$67,3,)*'Ratio mapping'!AA110</f>
        <v>0</v>
      </c>
      <c r="AB108" s="65">
        <f>VLOOKUP($A108,'Inputs Households'!$A$1:$C$67,3,)*'Ratio mapping'!AB110</f>
        <v>0</v>
      </c>
      <c r="AC108" s="65">
        <f>VLOOKUP($A108,'Inputs Households'!$A$1:$C$67,3,)*'Ratio mapping'!AC110</f>
        <v>0</v>
      </c>
      <c r="AD108" s="65">
        <f>VLOOKUP($A108,'Inputs Households'!$A$1:$C$67,3,)*'Ratio mapping'!AD110</f>
        <v>0</v>
      </c>
      <c r="AE108" s="65"/>
    </row>
    <row r="109" spans="1:31" x14ac:dyDescent="0.25">
      <c r="A109" s="37" t="s">
        <v>2088</v>
      </c>
      <c r="B109" s="65">
        <f>VLOOKUP($A109,'Inputs Households'!$A$1:$C$67,3,)*'Ratio mapping'!B111</f>
        <v>0</v>
      </c>
      <c r="C109" s="65">
        <f>VLOOKUP($A109,'Inputs Households'!$A$1:$C$67,3,)*'Ratio mapping'!C111</f>
        <v>0</v>
      </c>
      <c r="D109" s="65">
        <f>VLOOKUP($A109,'Inputs Households'!$A$1:$C$67,3,)*'Ratio mapping'!D111</f>
        <v>0</v>
      </c>
      <c r="E109" s="65">
        <f>VLOOKUP($A109,'Inputs Households'!$A$1:$C$67,3,)*'Ratio mapping'!E111</f>
        <v>0</v>
      </c>
      <c r="F109" s="65">
        <f>VLOOKUP($A109,'Inputs Households'!$A$1:$C$67,3,)*'Ratio mapping'!F111</f>
        <v>0</v>
      </c>
      <c r="G109" s="65">
        <f>VLOOKUP($A109,'Inputs Households'!$A$1:$C$67,3,)*'Ratio mapping'!G111</f>
        <v>0</v>
      </c>
      <c r="H109" s="65">
        <f>VLOOKUP($A109,'Inputs Households'!$A$1:$C$67,3,)*'Ratio mapping'!H111</f>
        <v>0</v>
      </c>
      <c r="I109" s="65">
        <f>VLOOKUP($A109,'Inputs Households'!$A$1:$C$67,3,)*'Ratio mapping'!I111</f>
        <v>0</v>
      </c>
      <c r="J109" s="65">
        <f>VLOOKUP($A109,'Inputs Households'!$A$1:$C$67,3,)*'Ratio mapping'!J111</f>
        <v>0</v>
      </c>
      <c r="K109" s="65">
        <f>VLOOKUP($A109,'Inputs Households'!$A$1:$C$67,3,)*'Ratio mapping'!K111</f>
        <v>0</v>
      </c>
      <c r="L109" s="65">
        <f>VLOOKUP($A109,'Inputs Households'!$A$1:$C$67,3,)*'Ratio mapping'!L111</f>
        <v>0</v>
      </c>
      <c r="M109" s="65">
        <f>VLOOKUP($A109,'Inputs Households'!$A$1:$C$67,3,)*'Ratio mapping'!M111</f>
        <v>0</v>
      </c>
      <c r="N109" s="65">
        <f>VLOOKUP($A109,'Inputs Households'!$A$1:$C$67,3,)*'Ratio mapping'!N111</f>
        <v>0</v>
      </c>
      <c r="O109" s="65">
        <f>VLOOKUP($A109,'Inputs Households'!$A$1:$C$67,3,)*'Ratio mapping'!O111</f>
        <v>0</v>
      </c>
      <c r="P109" s="65">
        <f>VLOOKUP($A109,'Inputs Households'!$A$1:$C$67,3,)*'Ratio mapping'!P111</f>
        <v>0</v>
      </c>
      <c r="Q109" s="65">
        <f>VLOOKUP($A109,'Inputs Households'!$A$1:$C$67,3,)*'Ratio mapping'!Q111</f>
        <v>0</v>
      </c>
      <c r="R109" s="65">
        <f>VLOOKUP($A109,'Inputs Households'!$A$1:$C$67,3,)*'Ratio mapping'!R111</f>
        <v>0</v>
      </c>
      <c r="S109" s="65">
        <f>VLOOKUP($A109,'Inputs Households'!$A$1:$C$67,3,)*'Ratio mapping'!S111</f>
        <v>0</v>
      </c>
      <c r="T109" s="65">
        <f>VLOOKUP($A109,'Inputs Households'!$A$1:$C$67,3,)*'Ratio mapping'!T111</f>
        <v>0</v>
      </c>
      <c r="U109" s="65">
        <f>VLOOKUP($A109,'Inputs Households'!$A$1:$C$67,3,)*'Ratio mapping'!U111</f>
        <v>0</v>
      </c>
      <c r="V109" s="65">
        <f>VLOOKUP($A109,'Inputs Households'!$A$1:$C$67,3,)*'Ratio mapping'!V111</f>
        <v>0</v>
      </c>
      <c r="W109" s="65">
        <f>VLOOKUP($A109,'Inputs Households'!$A$1:$C$67,3,)*'Ratio mapping'!W111</f>
        <v>0</v>
      </c>
      <c r="X109" s="65">
        <f>VLOOKUP($A109,'Inputs Households'!$A$1:$C$67,3,)*'Ratio mapping'!X111</f>
        <v>0</v>
      </c>
      <c r="Y109" s="65">
        <f>VLOOKUP($A109,'Inputs Households'!$A$1:$C$67,3,)*'Ratio mapping'!Y111</f>
        <v>0</v>
      </c>
      <c r="Z109" s="65">
        <f>VLOOKUP($A109,'Inputs Households'!$A$1:$C$67,3,)*'Ratio mapping'!Z111</f>
        <v>0</v>
      </c>
      <c r="AA109" s="65">
        <f>VLOOKUP($A109,'Inputs Households'!$A$1:$C$67,3,)*'Ratio mapping'!AA111</f>
        <v>0</v>
      </c>
      <c r="AB109" s="65">
        <f>VLOOKUP($A109,'Inputs Households'!$A$1:$C$67,3,)*'Ratio mapping'!AB111</f>
        <v>0</v>
      </c>
      <c r="AC109" s="65">
        <f>VLOOKUP($A109,'Inputs Households'!$A$1:$C$67,3,)*'Ratio mapping'!AC111</f>
        <v>20300</v>
      </c>
      <c r="AD109" s="65">
        <f>VLOOKUP($A109,'Inputs Households'!$A$1:$C$67,3,)*'Ratio mapping'!AD111</f>
        <v>0</v>
      </c>
      <c r="AE109" s="65"/>
    </row>
    <row r="110" spans="1:31" x14ac:dyDescent="0.25">
      <c r="A110" s="37" t="s">
        <v>2113</v>
      </c>
      <c r="B110" s="65">
        <f>VLOOKUP($A110,'Inputs Households'!$A$1:$C$67,3,)*'Ratio mapping'!B112</f>
        <v>0</v>
      </c>
      <c r="C110" s="65">
        <f>VLOOKUP($A110,'Inputs Households'!$A$1:$C$67,3,)*'Ratio mapping'!C112</f>
        <v>15482.537517053206</v>
      </c>
      <c r="D110" s="65">
        <f>VLOOKUP($A110,'Inputs Households'!$A$1:$C$67,3,)*'Ratio mapping'!D112</f>
        <v>0</v>
      </c>
      <c r="E110" s="65">
        <f>VLOOKUP($A110,'Inputs Households'!$A$1:$C$67,3,)*'Ratio mapping'!E112</f>
        <v>0</v>
      </c>
      <c r="F110" s="65">
        <f>VLOOKUP($A110,'Inputs Households'!$A$1:$C$67,3,)*'Ratio mapping'!F112</f>
        <v>0</v>
      </c>
      <c r="G110" s="65">
        <f>VLOOKUP($A110,'Inputs Households'!$A$1:$C$67,3,)*'Ratio mapping'!G112</f>
        <v>0</v>
      </c>
      <c r="H110" s="65">
        <f>VLOOKUP($A110,'Inputs Households'!$A$1:$C$67,3,)*'Ratio mapping'!H112</f>
        <v>0</v>
      </c>
      <c r="I110" s="65">
        <f>VLOOKUP($A110,'Inputs Households'!$A$1:$C$67,3,)*'Ratio mapping'!I112</f>
        <v>0</v>
      </c>
      <c r="J110" s="65">
        <f>VLOOKUP($A110,'Inputs Households'!$A$1:$C$67,3,)*'Ratio mapping'!J112</f>
        <v>0</v>
      </c>
      <c r="K110" s="65">
        <f>VLOOKUP($A110,'Inputs Households'!$A$1:$C$67,3,)*'Ratio mapping'!K112</f>
        <v>0</v>
      </c>
      <c r="L110" s="65">
        <f>VLOOKUP($A110,'Inputs Households'!$A$1:$C$67,3,)*'Ratio mapping'!L112</f>
        <v>0</v>
      </c>
      <c r="M110" s="65">
        <f>VLOOKUP($A110,'Inputs Households'!$A$1:$C$67,3,)*'Ratio mapping'!M112</f>
        <v>0</v>
      </c>
      <c r="N110" s="65">
        <f>VLOOKUP($A110,'Inputs Households'!$A$1:$C$67,3,)*'Ratio mapping'!N112</f>
        <v>0</v>
      </c>
      <c r="O110" s="65">
        <f>VLOOKUP($A110,'Inputs Households'!$A$1:$C$67,3,)*'Ratio mapping'!O112</f>
        <v>0</v>
      </c>
      <c r="P110" s="65">
        <f>VLOOKUP($A110,'Inputs Households'!$A$1:$C$67,3,)*'Ratio mapping'!P112</f>
        <v>0</v>
      </c>
      <c r="Q110" s="65">
        <f>VLOOKUP($A110,'Inputs Households'!$A$1:$C$67,3,)*'Ratio mapping'!Q112</f>
        <v>0</v>
      </c>
      <c r="R110" s="65">
        <f>VLOOKUP($A110,'Inputs Households'!$A$1:$C$67,3,)*'Ratio mapping'!R112</f>
        <v>0</v>
      </c>
      <c r="S110" s="65">
        <f>VLOOKUP($A110,'Inputs Households'!$A$1:$C$67,3,)*'Ratio mapping'!S112</f>
        <v>1617.4624829467941</v>
      </c>
      <c r="T110" s="65">
        <f>VLOOKUP($A110,'Inputs Households'!$A$1:$C$67,3,)*'Ratio mapping'!T112</f>
        <v>0</v>
      </c>
      <c r="U110" s="65">
        <f>VLOOKUP($A110,'Inputs Households'!$A$1:$C$67,3,)*'Ratio mapping'!U112</f>
        <v>0</v>
      </c>
      <c r="V110" s="65">
        <f>VLOOKUP($A110,'Inputs Households'!$A$1:$C$67,3,)*'Ratio mapping'!V112</f>
        <v>0</v>
      </c>
      <c r="W110" s="65">
        <f>VLOOKUP($A110,'Inputs Households'!$A$1:$C$67,3,)*'Ratio mapping'!W112</f>
        <v>0</v>
      </c>
      <c r="X110" s="65">
        <f>VLOOKUP($A110,'Inputs Households'!$A$1:$C$67,3,)*'Ratio mapping'!X112</f>
        <v>0</v>
      </c>
      <c r="Y110" s="65">
        <f>VLOOKUP($A110,'Inputs Households'!$A$1:$C$67,3,)*'Ratio mapping'!Y112</f>
        <v>0</v>
      </c>
      <c r="Z110" s="65">
        <f>VLOOKUP($A110,'Inputs Households'!$A$1:$C$67,3,)*'Ratio mapping'!Z112</f>
        <v>0</v>
      </c>
      <c r="AA110" s="65">
        <f>VLOOKUP($A110,'Inputs Households'!$A$1:$C$67,3,)*'Ratio mapping'!AA112</f>
        <v>0</v>
      </c>
      <c r="AB110" s="65">
        <f>VLOOKUP($A110,'Inputs Households'!$A$1:$C$67,3,)*'Ratio mapping'!AB112</f>
        <v>0</v>
      </c>
      <c r="AC110" s="65">
        <f>VLOOKUP($A110,'Inputs Households'!$A$1:$C$67,3,)*'Ratio mapping'!AC112</f>
        <v>0</v>
      </c>
      <c r="AD110" s="65">
        <f>VLOOKUP($A110,'Inputs Households'!$A$1:$C$67,3,)*'Ratio mapping'!AD112</f>
        <v>0</v>
      </c>
      <c r="AE110" s="65"/>
    </row>
    <row r="111" spans="1:31" x14ac:dyDescent="0.25">
      <c r="A111" s="37" t="s">
        <v>2082</v>
      </c>
      <c r="B111" s="65">
        <f>VLOOKUP($A111,'Inputs Households'!$A$1:$C$67,3,)*'Ratio mapping'!B113</f>
        <v>0</v>
      </c>
      <c r="C111" s="65">
        <f>VLOOKUP($A111,'Inputs Households'!$A$1:$C$67,3,)*'Ratio mapping'!C113</f>
        <v>0</v>
      </c>
      <c r="D111" s="65">
        <f>VLOOKUP($A111,'Inputs Households'!$A$1:$C$67,3,)*'Ratio mapping'!D113</f>
        <v>0</v>
      </c>
      <c r="E111" s="65">
        <f>VLOOKUP($A111,'Inputs Households'!$A$1:$C$67,3,)*'Ratio mapping'!E113</f>
        <v>0</v>
      </c>
      <c r="F111" s="65">
        <f>VLOOKUP($A111,'Inputs Households'!$A$1:$C$67,3,)*'Ratio mapping'!F113</f>
        <v>0</v>
      </c>
      <c r="G111" s="65">
        <f>VLOOKUP($A111,'Inputs Households'!$A$1:$C$67,3,)*'Ratio mapping'!G113</f>
        <v>0</v>
      </c>
      <c r="H111" s="65">
        <f>VLOOKUP($A111,'Inputs Households'!$A$1:$C$67,3,)*'Ratio mapping'!H113</f>
        <v>0</v>
      </c>
      <c r="I111" s="65">
        <f>VLOOKUP($A111,'Inputs Households'!$A$1:$C$67,3,)*'Ratio mapping'!I113</f>
        <v>0</v>
      </c>
      <c r="J111" s="65">
        <f>VLOOKUP($A111,'Inputs Households'!$A$1:$C$67,3,)*'Ratio mapping'!J113</f>
        <v>0</v>
      </c>
      <c r="K111" s="65">
        <f>VLOOKUP($A111,'Inputs Households'!$A$1:$C$67,3,)*'Ratio mapping'!K113</f>
        <v>0</v>
      </c>
      <c r="L111" s="65">
        <f>VLOOKUP($A111,'Inputs Households'!$A$1:$C$67,3,)*'Ratio mapping'!L113</f>
        <v>0</v>
      </c>
      <c r="M111" s="65">
        <f>VLOOKUP($A111,'Inputs Households'!$A$1:$C$67,3,)*'Ratio mapping'!M113</f>
        <v>0</v>
      </c>
      <c r="N111" s="65">
        <f>VLOOKUP($A111,'Inputs Households'!$A$1:$C$67,3,)*'Ratio mapping'!N113</f>
        <v>0</v>
      </c>
      <c r="O111" s="65">
        <f>VLOOKUP($A111,'Inputs Households'!$A$1:$C$67,3,)*'Ratio mapping'!O113</f>
        <v>0</v>
      </c>
      <c r="P111" s="65">
        <f>VLOOKUP($A111,'Inputs Households'!$A$1:$C$67,3,)*'Ratio mapping'!P113</f>
        <v>0</v>
      </c>
      <c r="Q111" s="65">
        <f>VLOOKUP($A111,'Inputs Households'!$A$1:$C$67,3,)*'Ratio mapping'!Q113</f>
        <v>0</v>
      </c>
      <c r="R111" s="65">
        <f>VLOOKUP($A111,'Inputs Households'!$A$1:$C$67,3,)*'Ratio mapping'!R113</f>
        <v>0</v>
      </c>
      <c r="S111" s="65">
        <f>VLOOKUP($A111,'Inputs Households'!$A$1:$C$67,3,)*'Ratio mapping'!S113</f>
        <v>0</v>
      </c>
      <c r="T111" s="65">
        <f>VLOOKUP($A111,'Inputs Households'!$A$1:$C$67,3,)*'Ratio mapping'!T113</f>
        <v>6200</v>
      </c>
      <c r="U111" s="65">
        <f>VLOOKUP($A111,'Inputs Households'!$A$1:$C$67,3,)*'Ratio mapping'!U113</f>
        <v>0</v>
      </c>
      <c r="V111" s="65">
        <f>VLOOKUP($A111,'Inputs Households'!$A$1:$C$67,3,)*'Ratio mapping'!V113</f>
        <v>0</v>
      </c>
      <c r="W111" s="65">
        <f>VLOOKUP($A111,'Inputs Households'!$A$1:$C$67,3,)*'Ratio mapping'!W113</f>
        <v>0</v>
      </c>
      <c r="X111" s="65">
        <f>VLOOKUP($A111,'Inputs Households'!$A$1:$C$67,3,)*'Ratio mapping'!X113</f>
        <v>0</v>
      </c>
      <c r="Y111" s="65">
        <f>VLOOKUP($A111,'Inputs Households'!$A$1:$C$67,3,)*'Ratio mapping'!Y113</f>
        <v>0</v>
      </c>
      <c r="Z111" s="65">
        <f>VLOOKUP($A111,'Inputs Households'!$A$1:$C$67,3,)*'Ratio mapping'!Z113</f>
        <v>0</v>
      </c>
      <c r="AA111" s="65">
        <f>VLOOKUP($A111,'Inputs Households'!$A$1:$C$67,3,)*'Ratio mapping'!AA113</f>
        <v>0</v>
      </c>
      <c r="AB111" s="65">
        <f>VLOOKUP($A111,'Inputs Households'!$A$1:$C$67,3,)*'Ratio mapping'!AB113</f>
        <v>0</v>
      </c>
      <c r="AC111" s="65">
        <f>VLOOKUP($A111,'Inputs Households'!$A$1:$C$67,3,)*'Ratio mapping'!AC113</f>
        <v>0</v>
      </c>
      <c r="AD111" s="65">
        <f>VLOOKUP($A111,'Inputs Households'!$A$1:$C$67,3,)*'Ratio mapping'!AD113</f>
        <v>0</v>
      </c>
      <c r="AE111" s="65"/>
    </row>
    <row r="112" spans="1:31" x14ac:dyDescent="0.25">
      <c r="A112" s="37" t="s">
        <v>2068</v>
      </c>
      <c r="B112" s="65">
        <f>VLOOKUP($A112,'Inputs Households'!$A$1:$C$67,3,)*'Ratio mapping'!B114</f>
        <v>0</v>
      </c>
      <c r="C112" s="65">
        <f>VLOOKUP($A112,'Inputs Households'!$A$1:$C$67,3,)*'Ratio mapping'!C114</f>
        <v>0</v>
      </c>
      <c r="D112" s="65">
        <f>VLOOKUP($A112,'Inputs Households'!$A$1:$C$67,3,)*'Ratio mapping'!D114</f>
        <v>0</v>
      </c>
      <c r="E112" s="65">
        <f>VLOOKUP($A112,'Inputs Households'!$A$1:$C$67,3,)*'Ratio mapping'!E114</f>
        <v>0</v>
      </c>
      <c r="F112" s="65">
        <f>VLOOKUP($A112,'Inputs Households'!$A$1:$C$67,3,)*'Ratio mapping'!F114</f>
        <v>0</v>
      </c>
      <c r="G112" s="65">
        <f>VLOOKUP($A112,'Inputs Households'!$A$1:$C$67,3,)*'Ratio mapping'!G114</f>
        <v>0</v>
      </c>
      <c r="H112" s="65">
        <f>VLOOKUP($A112,'Inputs Households'!$A$1:$C$67,3,)*'Ratio mapping'!H114</f>
        <v>0</v>
      </c>
      <c r="I112" s="65">
        <f>VLOOKUP($A112,'Inputs Households'!$A$1:$C$67,3,)*'Ratio mapping'!I114</f>
        <v>0</v>
      </c>
      <c r="J112" s="65">
        <f>VLOOKUP($A112,'Inputs Households'!$A$1:$C$67,3,)*'Ratio mapping'!J114</f>
        <v>0</v>
      </c>
      <c r="K112" s="65">
        <f>VLOOKUP($A112,'Inputs Households'!$A$1:$C$67,3,)*'Ratio mapping'!K114</f>
        <v>166.0984590208646</v>
      </c>
      <c r="L112" s="65">
        <f>VLOOKUP($A112,'Inputs Households'!$A$1:$C$67,3,)*'Ratio mapping'!L114</f>
        <v>0</v>
      </c>
      <c r="M112" s="65">
        <f>VLOOKUP($A112,'Inputs Households'!$A$1:$C$67,3,)*'Ratio mapping'!M114</f>
        <v>0</v>
      </c>
      <c r="N112" s="65">
        <f>VLOOKUP($A112,'Inputs Households'!$A$1:$C$67,3,)*'Ratio mapping'!N114</f>
        <v>0</v>
      </c>
      <c r="O112" s="65">
        <f>VLOOKUP($A112,'Inputs Households'!$A$1:$C$67,3,)*'Ratio mapping'!O114</f>
        <v>0</v>
      </c>
      <c r="P112" s="65">
        <f>VLOOKUP($A112,'Inputs Households'!$A$1:$C$67,3,)*'Ratio mapping'!P114</f>
        <v>0</v>
      </c>
      <c r="Q112" s="65">
        <f>VLOOKUP($A112,'Inputs Households'!$A$1:$C$67,3,)*'Ratio mapping'!Q114</f>
        <v>0</v>
      </c>
      <c r="R112" s="65">
        <f>VLOOKUP($A112,'Inputs Households'!$A$1:$C$67,3,)*'Ratio mapping'!R114</f>
        <v>0</v>
      </c>
      <c r="S112" s="65">
        <f>VLOOKUP($A112,'Inputs Households'!$A$1:$C$67,3,)*'Ratio mapping'!S114</f>
        <v>0</v>
      </c>
      <c r="T112" s="65">
        <f>VLOOKUP($A112,'Inputs Households'!$A$1:$C$67,3,)*'Ratio mapping'!T114</f>
        <v>0</v>
      </c>
      <c r="U112" s="65">
        <f>VLOOKUP($A112,'Inputs Households'!$A$1:$C$67,3,)*'Ratio mapping'!U114</f>
        <v>0</v>
      </c>
      <c r="V112" s="65">
        <f>VLOOKUP($A112,'Inputs Households'!$A$1:$C$67,3,)*'Ratio mapping'!V114</f>
        <v>0</v>
      </c>
      <c r="W112" s="65">
        <f>VLOOKUP($A112,'Inputs Households'!$A$1:$C$67,3,)*'Ratio mapping'!W114</f>
        <v>0</v>
      </c>
      <c r="X112" s="65">
        <f>VLOOKUP($A112,'Inputs Households'!$A$1:$C$67,3,)*'Ratio mapping'!X114</f>
        <v>0</v>
      </c>
      <c r="Y112" s="65">
        <f>VLOOKUP($A112,'Inputs Households'!$A$1:$C$67,3,)*'Ratio mapping'!Y114</f>
        <v>28833.901540979135</v>
      </c>
      <c r="Z112" s="65">
        <f>VLOOKUP($A112,'Inputs Households'!$A$1:$C$67,3,)*'Ratio mapping'!Z114</f>
        <v>0</v>
      </c>
      <c r="AA112" s="65">
        <f>VLOOKUP($A112,'Inputs Households'!$A$1:$C$67,3,)*'Ratio mapping'!AA114</f>
        <v>0</v>
      </c>
      <c r="AB112" s="65">
        <f>VLOOKUP($A112,'Inputs Households'!$A$1:$C$67,3,)*'Ratio mapping'!AB114</f>
        <v>0</v>
      </c>
      <c r="AC112" s="65">
        <f>VLOOKUP($A112,'Inputs Households'!$A$1:$C$67,3,)*'Ratio mapping'!AC114</f>
        <v>0</v>
      </c>
      <c r="AD112" s="65">
        <f>VLOOKUP($A112,'Inputs Households'!$A$1:$C$67,3,)*'Ratio mapping'!AD114</f>
        <v>0</v>
      </c>
      <c r="AE112" s="65"/>
    </row>
    <row r="113" spans="1:31" x14ac:dyDescent="0.25">
      <c r="A113" s="37" t="s">
        <v>2080</v>
      </c>
      <c r="B113" s="65">
        <f>VLOOKUP($A113,'Inputs Households'!$A$1:$C$67,3,)*'Ratio mapping'!B115</f>
        <v>0</v>
      </c>
      <c r="C113" s="65">
        <f>VLOOKUP($A113,'Inputs Households'!$A$1:$C$67,3,)*'Ratio mapping'!C115</f>
        <v>0</v>
      </c>
      <c r="D113" s="65">
        <f>VLOOKUP($A113,'Inputs Households'!$A$1:$C$67,3,)*'Ratio mapping'!D115</f>
        <v>0</v>
      </c>
      <c r="E113" s="65">
        <f>VLOOKUP($A113,'Inputs Households'!$A$1:$C$67,3,)*'Ratio mapping'!E115</f>
        <v>0</v>
      </c>
      <c r="F113" s="65">
        <f>VLOOKUP($A113,'Inputs Households'!$A$1:$C$67,3,)*'Ratio mapping'!F115</f>
        <v>0</v>
      </c>
      <c r="G113" s="65">
        <f>VLOOKUP($A113,'Inputs Households'!$A$1:$C$67,3,)*'Ratio mapping'!G115</f>
        <v>0</v>
      </c>
      <c r="H113" s="65">
        <f>VLOOKUP($A113,'Inputs Households'!$A$1:$C$67,3,)*'Ratio mapping'!H115</f>
        <v>0</v>
      </c>
      <c r="I113" s="65">
        <f>VLOOKUP($A113,'Inputs Households'!$A$1:$C$67,3,)*'Ratio mapping'!I115</f>
        <v>0</v>
      </c>
      <c r="J113" s="65">
        <f>VLOOKUP($A113,'Inputs Households'!$A$1:$C$67,3,)*'Ratio mapping'!J115</f>
        <v>0</v>
      </c>
      <c r="K113" s="65">
        <f>VLOOKUP($A113,'Inputs Households'!$A$1:$C$67,3,)*'Ratio mapping'!K115</f>
        <v>0</v>
      </c>
      <c r="L113" s="65">
        <f>VLOOKUP($A113,'Inputs Households'!$A$1:$C$67,3,)*'Ratio mapping'!L115</f>
        <v>0</v>
      </c>
      <c r="M113" s="65">
        <f>VLOOKUP($A113,'Inputs Households'!$A$1:$C$67,3,)*'Ratio mapping'!M115</f>
        <v>0</v>
      </c>
      <c r="N113" s="65">
        <f>VLOOKUP($A113,'Inputs Households'!$A$1:$C$67,3,)*'Ratio mapping'!N115</f>
        <v>0</v>
      </c>
      <c r="O113" s="65">
        <f>VLOOKUP($A113,'Inputs Households'!$A$1:$C$67,3,)*'Ratio mapping'!O115</f>
        <v>0</v>
      </c>
      <c r="P113" s="65">
        <f>VLOOKUP($A113,'Inputs Households'!$A$1:$C$67,3,)*'Ratio mapping'!P115</f>
        <v>0</v>
      </c>
      <c r="Q113" s="65">
        <f>VLOOKUP($A113,'Inputs Households'!$A$1:$C$67,3,)*'Ratio mapping'!Q115</f>
        <v>0</v>
      </c>
      <c r="R113" s="65">
        <f>VLOOKUP($A113,'Inputs Households'!$A$1:$C$67,3,)*'Ratio mapping'!R115</f>
        <v>0</v>
      </c>
      <c r="S113" s="65">
        <f>VLOOKUP($A113,'Inputs Households'!$A$1:$C$67,3,)*'Ratio mapping'!S115</f>
        <v>0</v>
      </c>
      <c r="T113" s="65">
        <f>VLOOKUP($A113,'Inputs Households'!$A$1:$C$67,3,)*'Ratio mapping'!T115</f>
        <v>786.65568369028006</v>
      </c>
      <c r="U113" s="65">
        <f>VLOOKUP($A113,'Inputs Households'!$A$1:$C$67,3,)*'Ratio mapping'!U115</f>
        <v>0</v>
      </c>
      <c r="V113" s="65">
        <f>VLOOKUP($A113,'Inputs Households'!$A$1:$C$67,3,)*'Ratio mapping'!V115</f>
        <v>4213.3443163097199</v>
      </c>
      <c r="W113" s="65">
        <f>VLOOKUP($A113,'Inputs Households'!$A$1:$C$67,3,)*'Ratio mapping'!W115</f>
        <v>0</v>
      </c>
      <c r="X113" s="65">
        <f>VLOOKUP($A113,'Inputs Households'!$A$1:$C$67,3,)*'Ratio mapping'!X115</f>
        <v>0</v>
      </c>
      <c r="Y113" s="65">
        <f>VLOOKUP($A113,'Inputs Households'!$A$1:$C$67,3,)*'Ratio mapping'!Y115</f>
        <v>0</v>
      </c>
      <c r="Z113" s="65">
        <f>VLOOKUP($A113,'Inputs Households'!$A$1:$C$67,3,)*'Ratio mapping'!Z115</f>
        <v>0</v>
      </c>
      <c r="AA113" s="65">
        <f>VLOOKUP($A113,'Inputs Households'!$A$1:$C$67,3,)*'Ratio mapping'!AA115</f>
        <v>0</v>
      </c>
      <c r="AB113" s="65">
        <f>VLOOKUP($A113,'Inputs Households'!$A$1:$C$67,3,)*'Ratio mapping'!AB115</f>
        <v>0</v>
      </c>
      <c r="AC113" s="65">
        <f>VLOOKUP($A113,'Inputs Households'!$A$1:$C$67,3,)*'Ratio mapping'!AC115</f>
        <v>0</v>
      </c>
      <c r="AD113" s="65">
        <f>VLOOKUP($A113,'Inputs Households'!$A$1:$C$67,3,)*'Ratio mapping'!AD115</f>
        <v>0</v>
      </c>
      <c r="AE113" s="65"/>
    </row>
    <row r="114" spans="1:31" x14ac:dyDescent="0.25">
      <c r="A114" s="37" t="s">
        <v>2105</v>
      </c>
      <c r="B114" s="65">
        <f>VLOOKUP($A114,'Inputs Households'!$A$1:$C$67,3,)*'Ratio mapping'!B116</f>
        <v>0</v>
      </c>
      <c r="C114" s="65">
        <f>VLOOKUP($A114,'Inputs Households'!$A$1:$C$67,3,)*'Ratio mapping'!C116</f>
        <v>0</v>
      </c>
      <c r="D114" s="65">
        <f>VLOOKUP($A114,'Inputs Households'!$A$1:$C$67,3,)*'Ratio mapping'!D116</f>
        <v>0</v>
      </c>
      <c r="E114" s="65">
        <f>VLOOKUP($A114,'Inputs Households'!$A$1:$C$67,3,)*'Ratio mapping'!E116</f>
        <v>0</v>
      </c>
      <c r="F114" s="65">
        <f>VLOOKUP($A114,'Inputs Households'!$A$1:$C$67,3,)*'Ratio mapping'!F116</f>
        <v>0</v>
      </c>
      <c r="G114" s="65">
        <f>VLOOKUP($A114,'Inputs Households'!$A$1:$C$67,3,)*'Ratio mapping'!G116</f>
        <v>0</v>
      </c>
      <c r="H114" s="65">
        <f>VLOOKUP($A114,'Inputs Households'!$A$1:$C$67,3,)*'Ratio mapping'!H116</f>
        <v>0</v>
      </c>
      <c r="I114" s="65">
        <f>VLOOKUP($A114,'Inputs Households'!$A$1:$C$67,3,)*'Ratio mapping'!I116</f>
        <v>0</v>
      </c>
      <c r="J114" s="65">
        <f>VLOOKUP($A114,'Inputs Households'!$A$1:$C$67,3,)*'Ratio mapping'!J116</f>
        <v>0</v>
      </c>
      <c r="K114" s="65">
        <f>VLOOKUP($A114,'Inputs Households'!$A$1:$C$67,3,)*'Ratio mapping'!K116</f>
        <v>0</v>
      </c>
      <c r="L114" s="65">
        <f>VLOOKUP($A114,'Inputs Households'!$A$1:$C$67,3,)*'Ratio mapping'!L116</f>
        <v>0</v>
      </c>
      <c r="M114" s="65">
        <f>VLOOKUP($A114,'Inputs Households'!$A$1:$C$67,3,)*'Ratio mapping'!M116</f>
        <v>0</v>
      </c>
      <c r="N114" s="65">
        <f>VLOOKUP($A114,'Inputs Households'!$A$1:$C$67,3,)*'Ratio mapping'!N116</f>
        <v>0</v>
      </c>
      <c r="O114" s="65">
        <f>VLOOKUP($A114,'Inputs Households'!$A$1:$C$67,3,)*'Ratio mapping'!O116</f>
        <v>0</v>
      </c>
      <c r="P114" s="65">
        <f>VLOOKUP($A114,'Inputs Households'!$A$1:$C$67,3,)*'Ratio mapping'!P116</f>
        <v>0</v>
      </c>
      <c r="Q114" s="65">
        <f>VLOOKUP($A114,'Inputs Households'!$A$1:$C$67,3,)*'Ratio mapping'!Q116</f>
        <v>0</v>
      </c>
      <c r="R114" s="65">
        <f>VLOOKUP($A114,'Inputs Households'!$A$1:$C$67,3,)*'Ratio mapping'!R116</f>
        <v>24800</v>
      </c>
      <c r="S114" s="65">
        <f>VLOOKUP($A114,'Inputs Households'!$A$1:$C$67,3,)*'Ratio mapping'!S116</f>
        <v>0</v>
      </c>
      <c r="T114" s="65">
        <f>VLOOKUP($A114,'Inputs Households'!$A$1:$C$67,3,)*'Ratio mapping'!T116</f>
        <v>0</v>
      </c>
      <c r="U114" s="65">
        <f>VLOOKUP($A114,'Inputs Households'!$A$1:$C$67,3,)*'Ratio mapping'!U116</f>
        <v>0</v>
      </c>
      <c r="V114" s="65">
        <f>VLOOKUP($A114,'Inputs Households'!$A$1:$C$67,3,)*'Ratio mapping'!V116</f>
        <v>0</v>
      </c>
      <c r="W114" s="65">
        <f>VLOOKUP($A114,'Inputs Households'!$A$1:$C$67,3,)*'Ratio mapping'!W116</f>
        <v>0</v>
      </c>
      <c r="X114" s="65">
        <f>VLOOKUP($A114,'Inputs Households'!$A$1:$C$67,3,)*'Ratio mapping'!X116</f>
        <v>0</v>
      </c>
      <c r="Y114" s="65">
        <f>VLOOKUP($A114,'Inputs Households'!$A$1:$C$67,3,)*'Ratio mapping'!Y116</f>
        <v>0</v>
      </c>
      <c r="Z114" s="65">
        <f>VLOOKUP($A114,'Inputs Households'!$A$1:$C$67,3,)*'Ratio mapping'!Z116</f>
        <v>0</v>
      </c>
      <c r="AA114" s="65">
        <f>VLOOKUP($A114,'Inputs Households'!$A$1:$C$67,3,)*'Ratio mapping'!AA116</f>
        <v>0</v>
      </c>
      <c r="AB114" s="65">
        <f>VLOOKUP($A114,'Inputs Households'!$A$1:$C$67,3,)*'Ratio mapping'!AB116</f>
        <v>0</v>
      </c>
      <c r="AC114" s="65">
        <f>VLOOKUP($A114,'Inputs Households'!$A$1:$C$67,3,)*'Ratio mapping'!AC116</f>
        <v>0</v>
      </c>
      <c r="AD114" s="65">
        <f>VLOOKUP($A114,'Inputs Households'!$A$1:$C$67,3,)*'Ratio mapping'!AD116</f>
        <v>0</v>
      </c>
      <c r="AE114" s="65"/>
    </row>
    <row r="115" spans="1:31" x14ac:dyDescent="0.25">
      <c r="A115" s="37" t="s">
        <v>2079</v>
      </c>
      <c r="B115" s="65">
        <f>VLOOKUP($A115,'Inputs Households'!$A$1:$C$67,3,)*'Ratio mapping'!B117</f>
        <v>0</v>
      </c>
      <c r="C115" s="65">
        <f>VLOOKUP($A115,'Inputs Households'!$A$1:$C$67,3,)*'Ratio mapping'!C117</f>
        <v>0</v>
      </c>
      <c r="D115" s="65">
        <f>VLOOKUP($A115,'Inputs Households'!$A$1:$C$67,3,)*'Ratio mapping'!D117</f>
        <v>0</v>
      </c>
      <c r="E115" s="65">
        <f>VLOOKUP($A115,'Inputs Households'!$A$1:$C$67,3,)*'Ratio mapping'!E117</f>
        <v>0</v>
      </c>
      <c r="F115" s="65">
        <f>VLOOKUP($A115,'Inputs Households'!$A$1:$C$67,3,)*'Ratio mapping'!F117</f>
        <v>0</v>
      </c>
      <c r="G115" s="65">
        <f>VLOOKUP($A115,'Inputs Households'!$A$1:$C$67,3,)*'Ratio mapping'!G117</f>
        <v>0</v>
      </c>
      <c r="H115" s="65">
        <f>VLOOKUP($A115,'Inputs Households'!$A$1:$C$67,3,)*'Ratio mapping'!H117</f>
        <v>0</v>
      </c>
      <c r="I115" s="65">
        <f>VLOOKUP($A115,'Inputs Households'!$A$1:$C$67,3,)*'Ratio mapping'!I117</f>
        <v>0</v>
      </c>
      <c r="J115" s="65">
        <f>VLOOKUP($A115,'Inputs Households'!$A$1:$C$67,3,)*'Ratio mapping'!J117</f>
        <v>0</v>
      </c>
      <c r="K115" s="65">
        <f>VLOOKUP($A115,'Inputs Households'!$A$1:$C$67,3,)*'Ratio mapping'!K117</f>
        <v>0</v>
      </c>
      <c r="L115" s="65">
        <f>VLOOKUP($A115,'Inputs Households'!$A$1:$C$67,3,)*'Ratio mapping'!L117</f>
        <v>0</v>
      </c>
      <c r="M115" s="65">
        <f>VLOOKUP($A115,'Inputs Households'!$A$1:$C$67,3,)*'Ratio mapping'!M117</f>
        <v>0</v>
      </c>
      <c r="N115" s="65">
        <f>VLOOKUP($A115,'Inputs Households'!$A$1:$C$67,3,)*'Ratio mapping'!N117</f>
        <v>0</v>
      </c>
      <c r="O115" s="65">
        <f>VLOOKUP($A115,'Inputs Households'!$A$1:$C$67,3,)*'Ratio mapping'!O117</f>
        <v>0</v>
      </c>
      <c r="P115" s="65">
        <f>VLOOKUP($A115,'Inputs Households'!$A$1:$C$67,3,)*'Ratio mapping'!P117</f>
        <v>0</v>
      </c>
      <c r="Q115" s="65">
        <f>VLOOKUP($A115,'Inputs Households'!$A$1:$C$67,3,)*'Ratio mapping'!Q117</f>
        <v>0</v>
      </c>
      <c r="R115" s="65">
        <f>VLOOKUP($A115,'Inputs Households'!$A$1:$C$67,3,)*'Ratio mapping'!R117</f>
        <v>0</v>
      </c>
      <c r="S115" s="65">
        <f>VLOOKUP($A115,'Inputs Households'!$A$1:$C$67,3,)*'Ratio mapping'!S117</f>
        <v>0</v>
      </c>
      <c r="T115" s="65">
        <f>VLOOKUP($A115,'Inputs Households'!$A$1:$C$67,3,)*'Ratio mapping'!T117</f>
        <v>11500</v>
      </c>
      <c r="U115" s="65">
        <f>VLOOKUP($A115,'Inputs Households'!$A$1:$C$67,3,)*'Ratio mapping'!U117</f>
        <v>0</v>
      </c>
      <c r="V115" s="65">
        <f>VLOOKUP($A115,'Inputs Households'!$A$1:$C$67,3,)*'Ratio mapping'!V117</f>
        <v>0</v>
      </c>
      <c r="W115" s="65">
        <f>VLOOKUP($A115,'Inputs Households'!$A$1:$C$67,3,)*'Ratio mapping'!W117</f>
        <v>0</v>
      </c>
      <c r="X115" s="65">
        <f>VLOOKUP($A115,'Inputs Households'!$A$1:$C$67,3,)*'Ratio mapping'!X117</f>
        <v>0</v>
      </c>
      <c r="Y115" s="65">
        <f>VLOOKUP($A115,'Inputs Households'!$A$1:$C$67,3,)*'Ratio mapping'!Y117</f>
        <v>0</v>
      </c>
      <c r="Z115" s="65">
        <f>VLOOKUP($A115,'Inputs Households'!$A$1:$C$67,3,)*'Ratio mapping'!Z117</f>
        <v>0</v>
      </c>
      <c r="AA115" s="65">
        <f>VLOOKUP($A115,'Inputs Households'!$A$1:$C$67,3,)*'Ratio mapping'!AA117</f>
        <v>0</v>
      </c>
      <c r="AB115" s="65">
        <f>VLOOKUP($A115,'Inputs Households'!$A$1:$C$67,3,)*'Ratio mapping'!AB117</f>
        <v>0</v>
      </c>
      <c r="AC115" s="65">
        <f>VLOOKUP($A115,'Inputs Households'!$A$1:$C$67,3,)*'Ratio mapping'!AC117</f>
        <v>0</v>
      </c>
      <c r="AD115" s="65">
        <f>VLOOKUP($A115,'Inputs Households'!$A$1:$C$67,3,)*'Ratio mapping'!AD117</f>
        <v>0</v>
      </c>
      <c r="AE115" s="65"/>
    </row>
    <row r="116" spans="1:31" x14ac:dyDescent="0.25">
      <c r="A116" s="37" t="s">
        <v>2063</v>
      </c>
      <c r="B116" s="65">
        <f>VLOOKUP($A116,'Inputs Households'!$A$1:$C$67,3,)*'Ratio mapping'!B118</f>
        <v>0</v>
      </c>
      <c r="C116" s="65">
        <f>VLOOKUP($A116,'Inputs Households'!$A$1:$C$67,3,)*'Ratio mapping'!C118</f>
        <v>0</v>
      </c>
      <c r="D116" s="65">
        <f>VLOOKUP($A116,'Inputs Households'!$A$1:$C$67,3,)*'Ratio mapping'!D118</f>
        <v>0</v>
      </c>
      <c r="E116" s="65">
        <f>VLOOKUP($A116,'Inputs Households'!$A$1:$C$67,3,)*'Ratio mapping'!E118</f>
        <v>0</v>
      </c>
      <c r="F116" s="65">
        <f>VLOOKUP($A116,'Inputs Households'!$A$1:$C$67,3,)*'Ratio mapping'!F118</f>
        <v>0</v>
      </c>
      <c r="G116" s="65">
        <f>VLOOKUP($A116,'Inputs Households'!$A$1:$C$67,3,)*'Ratio mapping'!G118</f>
        <v>0</v>
      </c>
      <c r="H116" s="65">
        <f>VLOOKUP($A116,'Inputs Households'!$A$1:$C$67,3,)*'Ratio mapping'!H118</f>
        <v>0</v>
      </c>
      <c r="I116" s="65">
        <f>VLOOKUP($A116,'Inputs Households'!$A$1:$C$67,3,)*'Ratio mapping'!I118</f>
        <v>0</v>
      </c>
      <c r="J116" s="65">
        <f>VLOOKUP($A116,'Inputs Households'!$A$1:$C$67,3,)*'Ratio mapping'!J118</f>
        <v>0</v>
      </c>
      <c r="K116" s="65">
        <f>VLOOKUP($A116,'Inputs Households'!$A$1:$C$67,3,)*'Ratio mapping'!K118</f>
        <v>0</v>
      </c>
      <c r="L116" s="65">
        <f>VLOOKUP($A116,'Inputs Households'!$A$1:$C$67,3,)*'Ratio mapping'!L118</f>
        <v>0</v>
      </c>
      <c r="M116" s="65">
        <f>VLOOKUP($A116,'Inputs Households'!$A$1:$C$67,3,)*'Ratio mapping'!M118</f>
        <v>0</v>
      </c>
      <c r="N116" s="65">
        <f>VLOOKUP($A116,'Inputs Households'!$A$1:$C$67,3,)*'Ratio mapping'!N118</f>
        <v>0</v>
      </c>
      <c r="O116" s="65">
        <f>VLOOKUP($A116,'Inputs Households'!$A$1:$C$67,3,)*'Ratio mapping'!O118</f>
        <v>0</v>
      </c>
      <c r="P116" s="65">
        <f>VLOOKUP($A116,'Inputs Households'!$A$1:$C$67,3,)*'Ratio mapping'!P118</f>
        <v>0</v>
      </c>
      <c r="Q116" s="65">
        <f>VLOOKUP($A116,'Inputs Households'!$A$1:$C$67,3,)*'Ratio mapping'!Q118</f>
        <v>0</v>
      </c>
      <c r="R116" s="65">
        <f>VLOOKUP($A116,'Inputs Households'!$A$1:$C$67,3,)*'Ratio mapping'!R118</f>
        <v>0</v>
      </c>
      <c r="S116" s="65">
        <f>VLOOKUP($A116,'Inputs Households'!$A$1:$C$67,3,)*'Ratio mapping'!S118</f>
        <v>0</v>
      </c>
      <c r="T116" s="65">
        <f>VLOOKUP($A116,'Inputs Households'!$A$1:$C$67,3,)*'Ratio mapping'!T118</f>
        <v>9328.7853577371043</v>
      </c>
      <c r="U116" s="65">
        <f>VLOOKUP($A116,'Inputs Households'!$A$1:$C$67,3,)*'Ratio mapping'!U118</f>
        <v>0</v>
      </c>
      <c r="V116" s="65">
        <f>VLOOKUP($A116,'Inputs Households'!$A$1:$C$67,3,)*'Ratio mapping'!V118</f>
        <v>0</v>
      </c>
      <c r="W116" s="65">
        <f>VLOOKUP($A116,'Inputs Households'!$A$1:$C$67,3,)*'Ratio mapping'!W118</f>
        <v>0</v>
      </c>
      <c r="X116" s="65">
        <f>VLOOKUP($A116,'Inputs Households'!$A$1:$C$67,3,)*'Ratio mapping'!X118</f>
        <v>0</v>
      </c>
      <c r="Y116" s="65">
        <f>VLOOKUP($A116,'Inputs Households'!$A$1:$C$67,3,)*'Ratio mapping'!Y118</f>
        <v>371.21464226289515</v>
      </c>
      <c r="Z116" s="65">
        <f>VLOOKUP($A116,'Inputs Households'!$A$1:$C$67,3,)*'Ratio mapping'!Z118</f>
        <v>0</v>
      </c>
      <c r="AA116" s="65">
        <f>VLOOKUP($A116,'Inputs Households'!$A$1:$C$67,3,)*'Ratio mapping'!AA118</f>
        <v>0</v>
      </c>
      <c r="AB116" s="65">
        <f>VLOOKUP($A116,'Inputs Households'!$A$1:$C$67,3,)*'Ratio mapping'!AB118</f>
        <v>0</v>
      </c>
      <c r="AC116" s="65">
        <f>VLOOKUP($A116,'Inputs Households'!$A$1:$C$67,3,)*'Ratio mapping'!AC118</f>
        <v>0</v>
      </c>
      <c r="AD116" s="65">
        <f>VLOOKUP($A116,'Inputs Households'!$A$1:$C$67,3,)*'Ratio mapping'!AD118</f>
        <v>0</v>
      </c>
      <c r="AE116" s="65"/>
    </row>
    <row r="117" spans="1:31" x14ac:dyDescent="0.25">
      <c r="A117" s="37" t="s">
        <v>2094</v>
      </c>
      <c r="B117" s="65">
        <f>VLOOKUP($A117,'Inputs Households'!$A$1:$C$67,3,)*'Ratio mapping'!B119</f>
        <v>0</v>
      </c>
      <c r="C117" s="65">
        <f>VLOOKUP($A117,'Inputs Households'!$A$1:$C$67,3,)*'Ratio mapping'!C119</f>
        <v>0</v>
      </c>
      <c r="D117" s="65">
        <f>VLOOKUP($A117,'Inputs Households'!$A$1:$C$67,3,)*'Ratio mapping'!D119</f>
        <v>0</v>
      </c>
      <c r="E117" s="65">
        <f>VLOOKUP($A117,'Inputs Households'!$A$1:$C$67,3,)*'Ratio mapping'!E119</f>
        <v>0</v>
      </c>
      <c r="F117" s="65">
        <f>VLOOKUP($A117,'Inputs Households'!$A$1:$C$67,3,)*'Ratio mapping'!F119</f>
        <v>0</v>
      </c>
      <c r="G117" s="65">
        <f>VLOOKUP($A117,'Inputs Households'!$A$1:$C$67,3,)*'Ratio mapping'!G119</f>
        <v>0</v>
      </c>
      <c r="H117" s="65">
        <f>VLOOKUP($A117,'Inputs Households'!$A$1:$C$67,3,)*'Ratio mapping'!H119</f>
        <v>0</v>
      </c>
      <c r="I117" s="65">
        <f>VLOOKUP($A117,'Inputs Households'!$A$1:$C$67,3,)*'Ratio mapping'!I119</f>
        <v>0</v>
      </c>
      <c r="J117" s="65">
        <f>VLOOKUP($A117,'Inputs Households'!$A$1:$C$67,3,)*'Ratio mapping'!J119</f>
        <v>0</v>
      </c>
      <c r="K117" s="65">
        <f>VLOOKUP($A117,'Inputs Households'!$A$1:$C$67,3,)*'Ratio mapping'!K119</f>
        <v>0</v>
      </c>
      <c r="L117" s="65">
        <f>VLOOKUP($A117,'Inputs Households'!$A$1:$C$67,3,)*'Ratio mapping'!L119</f>
        <v>0</v>
      </c>
      <c r="M117" s="65">
        <f>VLOOKUP($A117,'Inputs Households'!$A$1:$C$67,3,)*'Ratio mapping'!M119</f>
        <v>0</v>
      </c>
      <c r="N117" s="65">
        <f>VLOOKUP($A117,'Inputs Households'!$A$1:$C$67,3,)*'Ratio mapping'!N119</f>
        <v>0</v>
      </c>
      <c r="O117" s="65">
        <f>VLOOKUP($A117,'Inputs Households'!$A$1:$C$67,3,)*'Ratio mapping'!O119</f>
        <v>0</v>
      </c>
      <c r="P117" s="65">
        <f>VLOOKUP($A117,'Inputs Households'!$A$1:$C$67,3,)*'Ratio mapping'!P119</f>
        <v>0</v>
      </c>
      <c r="Q117" s="65">
        <f>VLOOKUP($A117,'Inputs Households'!$A$1:$C$67,3,)*'Ratio mapping'!Q119</f>
        <v>0</v>
      </c>
      <c r="R117" s="65">
        <f>VLOOKUP($A117,'Inputs Households'!$A$1:$C$67,3,)*'Ratio mapping'!R119</f>
        <v>0</v>
      </c>
      <c r="S117" s="65">
        <f>VLOOKUP($A117,'Inputs Households'!$A$1:$C$67,3,)*'Ratio mapping'!S119</f>
        <v>0</v>
      </c>
      <c r="T117" s="65">
        <f>VLOOKUP($A117,'Inputs Households'!$A$1:$C$67,3,)*'Ratio mapping'!T119</f>
        <v>4600</v>
      </c>
      <c r="U117" s="65">
        <f>VLOOKUP($A117,'Inputs Households'!$A$1:$C$67,3,)*'Ratio mapping'!U119</f>
        <v>0</v>
      </c>
      <c r="V117" s="65">
        <f>VLOOKUP($A117,'Inputs Households'!$A$1:$C$67,3,)*'Ratio mapping'!V119</f>
        <v>0</v>
      </c>
      <c r="W117" s="65">
        <f>VLOOKUP($A117,'Inputs Households'!$A$1:$C$67,3,)*'Ratio mapping'!W119</f>
        <v>0</v>
      </c>
      <c r="X117" s="65">
        <f>VLOOKUP($A117,'Inputs Households'!$A$1:$C$67,3,)*'Ratio mapping'!X119</f>
        <v>0</v>
      </c>
      <c r="Y117" s="65">
        <f>VLOOKUP($A117,'Inputs Households'!$A$1:$C$67,3,)*'Ratio mapping'!Y119</f>
        <v>0</v>
      </c>
      <c r="Z117" s="65">
        <f>VLOOKUP($A117,'Inputs Households'!$A$1:$C$67,3,)*'Ratio mapping'!Z119</f>
        <v>0</v>
      </c>
      <c r="AA117" s="65">
        <f>VLOOKUP($A117,'Inputs Households'!$A$1:$C$67,3,)*'Ratio mapping'!AA119</f>
        <v>0</v>
      </c>
      <c r="AB117" s="65">
        <f>VLOOKUP($A117,'Inputs Households'!$A$1:$C$67,3,)*'Ratio mapping'!AB119</f>
        <v>0</v>
      </c>
      <c r="AC117" s="65">
        <f>VLOOKUP($A117,'Inputs Households'!$A$1:$C$67,3,)*'Ratio mapping'!AC119</f>
        <v>0</v>
      </c>
      <c r="AD117" s="65">
        <f>VLOOKUP($A117,'Inputs Households'!$A$1:$C$67,3,)*'Ratio mapping'!AD119</f>
        <v>0</v>
      </c>
      <c r="AE117" s="65"/>
    </row>
    <row r="118" spans="1:31" x14ac:dyDescent="0.25">
      <c r="A118" s="37" t="s">
        <v>2116</v>
      </c>
      <c r="B118" s="65">
        <f>VLOOKUP($A118,'Inputs Households'!$A$1:$C$67,3,)*'Ratio mapping'!B120</f>
        <v>0</v>
      </c>
      <c r="C118" s="65">
        <f>VLOOKUP($A118,'Inputs Households'!$A$1:$C$67,3,)*'Ratio mapping'!C120</f>
        <v>0</v>
      </c>
      <c r="D118" s="65">
        <f>VLOOKUP($A118,'Inputs Households'!$A$1:$C$67,3,)*'Ratio mapping'!D120</f>
        <v>0</v>
      </c>
      <c r="E118" s="65">
        <f>VLOOKUP($A118,'Inputs Households'!$A$1:$C$67,3,)*'Ratio mapping'!E120</f>
        <v>0</v>
      </c>
      <c r="F118" s="65">
        <f>VLOOKUP($A118,'Inputs Households'!$A$1:$C$67,3,)*'Ratio mapping'!F120</f>
        <v>0</v>
      </c>
      <c r="G118" s="65">
        <f>VLOOKUP($A118,'Inputs Households'!$A$1:$C$67,3,)*'Ratio mapping'!G120</f>
        <v>0</v>
      </c>
      <c r="H118" s="65">
        <f>VLOOKUP($A118,'Inputs Households'!$A$1:$C$67,3,)*'Ratio mapping'!H120</f>
        <v>0</v>
      </c>
      <c r="I118" s="65">
        <f>VLOOKUP($A118,'Inputs Households'!$A$1:$C$67,3,)*'Ratio mapping'!I120</f>
        <v>0</v>
      </c>
      <c r="J118" s="65">
        <f>VLOOKUP($A118,'Inputs Households'!$A$1:$C$67,3,)*'Ratio mapping'!J120</f>
        <v>0</v>
      </c>
      <c r="K118" s="65">
        <f>VLOOKUP($A118,'Inputs Households'!$A$1:$C$67,3,)*'Ratio mapping'!K120</f>
        <v>0</v>
      </c>
      <c r="L118" s="65">
        <f>VLOOKUP($A118,'Inputs Households'!$A$1:$C$67,3,)*'Ratio mapping'!L120</f>
        <v>0</v>
      </c>
      <c r="M118" s="65">
        <f>VLOOKUP($A118,'Inputs Households'!$A$1:$C$67,3,)*'Ratio mapping'!M120</f>
        <v>0</v>
      </c>
      <c r="N118" s="65">
        <f>VLOOKUP($A118,'Inputs Households'!$A$1:$C$67,3,)*'Ratio mapping'!N120</f>
        <v>0</v>
      </c>
      <c r="O118" s="65">
        <f>VLOOKUP($A118,'Inputs Households'!$A$1:$C$67,3,)*'Ratio mapping'!O120</f>
        <v>0</v>
      </c>
      <c r="P118" s="65">
        <f>VLOOKUP($A118,'Inputs Households'!$A$1:$C$67,3,)*'Ratio mapping'!P120</f>
        <v>0</v>
      </c>
      <c r="Q118" s="65">
        <f>VLOOKUP($A118,'Inputs Households'!$A$1:$C$67,3,)*'Ratio mapping'!Q120</f>
        <v>0</v>
      </c>
      <c r="R118" s="65">
        <f>VLOOKUP($A118,'Inputs Households'!$A$1:$C$67,3,)*'Ratio mapping'!R120</f>
        <v>0</v>
      </c>
      <c r="S118" s="65">
        <f>VLOOKUP($A118,'Inputs Households'!$A$1:$C$67,3,)*'Ratio mapping'!S120</f>
        <v>0</v>
      </c>
      <c r="T118" s="65">
        <f>VLOOKUP($A118,'Inputs Households'!$A$1:$C$67,3,)*'Ratio mapping'!T120</f>
        <v>0</v>
      </c>
      <c r="U118" s="65">
        <f>VLOOKUP($A118,'Inputs Households'!$A$1:$C$67,3,)*'Ratio mapping'!U120</f>
        <v>0</v>
      </c>
      <c r="V118" s="65">
        <f>VLOOKUP($A118,'Inputs Households'!$A$1:$C$67,3,)*'Ratio mapping'!V120</f>
        <v>0</v>
      </c>
      <c r="W118" s="65">
        <f>VLOOKUP($A118,'Inputs Households'!$A$1:$C$67,3,)*'Ratio mapping'!W120</f>
        <v>12766.981132075471</v>
      </c>
      <c r="X118" s="65">
        <f>VLOOKUP($A118,'Inputs Households'!$A$1:$C$67,3,)*'Ratio mapping'!X120</f>
        <v>0</v>
      </c>
      <c r="Y118" s="65">
        <f>VLOOKUP($A118,'Inputs Households'!$A$1:$C$67,3,)*'Ratio mapping'!Y120</f>
        <v>0</v>
      </c>
      <c r="Z118" s="65">
        <f>VLOOKUP($A118,'Inputs Households'!$A$1:$C$67,3,)*'Ratio mapping'!Z120</f>
        <v>0</v>
      </c>
      <c r="AA118" s="65">
        <f>VLOOKUP($A118,'Inputs Households'!$A$1:$C$67,3,)*'Ratio mapping'!AA120</f>
        <v>0</v>
      </c>
      <c r="AB118" s="65">
        <f>VLOOKUP($A118,'Inputs Households'!$A$1:$C$67,3,)*'Ratio mapping'!AB120</f>
        <v>0</v>
      </c>
      <c r="AC118" s="65">
        <f>VLOOKUP($A118,'Inputs Households'!$A$1:$C$67,3,)*'Ratio mapping'!AC120</f>
        <v>0</v>
      </c>
      <c r="AD118" s="65">
        <f>VLOOKUP($A118,'Inputs Households'!$A$1:$C$67,3,)*'Ratio mapping'!AD120</f>
        <v>0</v>
      </c>
      <c r="AE118" s="65"/>
    </row>
    <row r="119" spans="1:31" x14ac:dyDescent="0.25">
      <c r="A119" s="37" t="s">
        <v>2078</v>
      </c>
      <c r="B119" s="65">
        <f>VLOOKUP($A119,'Inputs Households'!$A$1:$C$67,3,)*'Ratio mapping'!B121</f>
        <v>0</v>
      </c>
      <c r="C119" s="65">
        <f>VLOOKUP($A119,'Inputs Households'!$A$1:$C$67,3,)*'Ratio mapping'!C121</f>
        <v>0</v>
      </c>
      <c r="D119" s="65">
        <f>VLOOKUP($A119,'Inputs Households'!$A$1:$C$67,3,)*'Ratio mapping'!D121</f>
        <v>0</v>
      </c>
      <c r="E119" s="65">
        <f>VLOOKUP($A119,'Inputs Households'!$A$1:$C$67,3,)*'Ratio mapping'!E121</f>
        <v>0</v>
      </c>
      <c r="F119" s="65">
        <f>VLOOKUP($A119,'Inputs Households'!$A$1:$C$67,3,)*'Ratio mapping'!F121</f>
        <v>0</v>
      </c>
      <c r="G119" s="65">
        <f>VLOOKUP($A119,'Inputs Households'!$A$1:$C$67,3,)*'Ratio mapping'!G121</f>
        <v>0</v>
      </c>
      <c r="H119" s="65">
        <f>VLOOKUP($A119,'Inputs Households'!$A$1:$C$67,3,)*'Ratio mapping'!H121</f>
        <v>0</v>
      </c>
      <c r="I119" s="65">
        <f>VLOOKUP($A119,'Inputs Households'!$A$1:$C$67,3,)*'Ratio mapping'!I121</f>
        <v>0</v>
      </c>
      <c r="J119" s="65">
        <f>VLOOKUP($A119,'Inputs Households'!$A$1:$C$67,3,)*'Ratio mapping'!J121</f>
        <v>0</v>
      </c>
      <c r="K119" s="65">
        <f>VLOOKUP($A119,'Inputs Households'!$A$1:$C$67,3,)*'Ratio mapping'!K121</f>
        <v>0</v>
      </c>
      <c r="L119" s="65">
        <f>VLOOKUP($A119,'Inputs Households'!$A$1:$C$67,3,)*'Ratio mapping'!L121</f>
        <v>0</v>
      </c>
      <c r="M119" s="65">
        <f>VLOOKUP($A119,'Inputs Households'!$A$1:$C$67,3,)*'Ratio mapping'!M121</f>
        <v>0</v>
      </c>
      <c r="N119" s="65">
        <f>VLOOKUP($A119,'Inputs Households'!$A$1:$C$67,3,)*'Ratio mapping'!N121</f>
        <v>0</v>
      </c>
      <c r="O119" s="65">
        <f>VLOOKUP($A119,'Inputs Households'!$A$1:$C$67,3,)*'Ratio mapping'!O121</f>
        <v>0</v>
      </c>
      <c r="P119" s="65">
        <f>VLOOKUP($A119,'Inputs Households'!$A$1:$C$67,3,)*'Ratio mapping'!P121</f>
        <v>0</v>
      </c>
      <c r="Q119" s="65">
        <f>VLOOKUP($A119,'Inputs Households'!$A$1:$C$67,3,)*'Ratio mapping'!Q121</f>
        <v>0</v>
      </c>
      <c r="R119" s="65">
        <f>VLOOKUP($A119,'Inputs Households'!$A$1:$C$67,3,)*'Ratio mapping'!R121</f>
        <v>0</v>
      </c>
      <c r="S119" s="65">
        <f>VLOOKUP($A119,'Inputs Households'!$A$1:$C$67,3,)*'Ratio mapping'!S121</f>
        <v>0</v>
      </c>
      <c r="T119" s="65">
        <f>VLOOKUP($A119,'Inputs Households'!$A$1:$C$67,3,)*'Ratio mapping'!T121</f>
        <v>3800</v>
      </c>
      <c r="U119" s="65">
        <f>VLOOKUP($A119,'Inputs Households'!$A$1:$C$67,3,)*'Ratio mapping'!U121</f>
        <v>0</v>
      </c>
      <c r="V119" s="65">
        <f>VLOOKUP($A119,'Inputs Households'!$A$1:$C$67,3,)*'Ratio mapping'!V121</f>
        <v>0</v>
      </c>
      <c r="W119" s="65">
        <f>VLOOKUP($A119,'Inputs Households'!$A$1:$C$67,3,)*'Ratio mapping'!W121</f>
        <v>0</v>
      </c>
      <c r="X119" s="65">
        <f>VLOOKUP($A119,'Inputs Households'!$A$1:$C$67,3,)*'Ratio mapping'!X121</f>
        <v>0</v>
      </c>
      <c r="Y119" s="65">
        <f>VLOOKUP($A119,'Inputs Households'!$A$1:$C$67,3,)*'Ratio mapping'!Y121</f>
        <v>0</v>
      </c>
      <c r="Z119" s="65">
        <f>VLOOKUP($A119,'Inputs Households'!$A$1:$C$67,3,)*'Ratio mapping'!Z121</f>
        <v>0</v>
      </c>
      <c r="AA119" s="65">
        <f>VLOOKUP($A119,'Inputs Households'!$A$1:$C$67,3,)*'Ratio mapping'!AA121</f>
        <v>0</v>
      </c>
      <c r="AB119" s="65">
        <f>VLOOKUP($A119,'Inputs Households'!$A$1:$C$67,3,)*'Ratio mapping'!AB121</f>
        <v>0</v>
      </c>
      <c r="AC119" s="65">
        <f>VLOOKUP($A119,'Inputs Households'!$A$1:$C$67,3,)*'Ratio mapping'!AC121</f>
        <v>0</v>
      </c>
      <c r="AD119" s="65">
        <f>VLOOKUP($A119,'Inputs Households'!$A$1:$C$67,3,)*'Ratio mapping'!AD121</f>
        <v>0</v>
      </c>
      <c r="AE119" s="65"/>
    </row>
    <row r="120" spans="1:31" x14ac:dyDescent="0.25">
      <c r="A120" s="37" t="s">
        <v>2085</v>
      </c>
      <c r="B120" s="65">
        <f>VLOOKUP($A120,'Inputs Households'!$A$1:$C$67,3,)*'Ratio mapping'!B122</f>
        <v>0</v>
      </c>
      <c r="C120" s="65">
        <f>VLOOKUP($A120,'Inputs Households'!$A$1:$C$67,3,)*'Ratio mapping'!C122</f>
        <v>0</v>
      </c>
      <c r="D120" s="65">
        <f>VLOOKUP($A120,'Inputs Households'!$A$1:$C$67,3,)*'Ratio mapping'!D122</f>
        <v>0</v>
      </c>
      <c r="E120" s="65">
        <f>VLOOKUP($A120,'Inputs Households'!$A$1:$C$67,3,)*'Ratio mapping'!E122</f>
        <v>0</v>
      </c>
      <c r="F120" s="65">
        <f>VLOOKUP($A120,'Inputs Households'!$A$1:$C$67,3,)*'Ratio mapping'!F122</f>
        <v>0</v>
      </c>
      <c r="G120" s="65">
        <f>VLOOKUP($A120,'Inputs Households'!$A$1:$C$67,3,)*'Ratio mapping'!G122</f>
        <v>0</v>
      </c>
      <c r="H120" s="65">
        <f>VLOOKUP($A120,'Inputs Households'!$A$1:$C$67,3,)*'Ratio mapping'!H122</f>
        <v>0</v>
      </c>
      <c r="I120" s="65">
        <f>VLOOKUP($A120,'Inputs Households'!$A$1:$C$67,3,)*'Ratio mapping'!I122</f>
        <v>0</v>
      </c>
      <c r="J120" s="65">
        <f>VLOOKUP($A120,'Inputs Households'!$A$1:$C$67,3,)*'Ratio mapping'!J122</f>
        <v>0</v>
      </c>
      <c r="K120" s="65">
        <f>VLOOKUP($A120,'Inputs Households'!$A$1:$C$67,3,)*'Ratio mapping'!K122</f>
        <v>0</v>
      </c>
      <c r="L120" s="65">
        <f>VLOOKUP($A120,'Inputs Households'!$A$1:$C$67,3,)*'Ratio mapping'!L122</f>
        <v>0</v>
      </c>
      <c r="M120" s="65">
        <f>VLOOKUP($A120,'Inputs Households'!$A$1:$C$67,3,)*'Ratio mapping'!M122</f>
        <v>0</v>
      </c>
      <c r="N120" s="65">
        <f>VLOOKUP($A120,'Inputs Households'!$A$1:$C$67,3,)*'Ratio mapping'!N122</f>
        <v>0</v>
      </c>
      <c r="O120" s="65">
        <f>VLOOKUP($A120,'Inputs Households'!$A$1:$C$67,3,)*'Ratio mapping'!O122</f>
        <v>0</v>
      </c>
      <c r="P120" s="65">
        <f>VLOOKUP($A120,'Inputs Households'!$A$1:$C$67,3,)*'Ratio mapping'!P122</f>
        <v>0</v>
      </c>
      <c r="Q120" s="65">
        <f>VLOOKUP($A120,'Inputs Households'!$A$1:$C$67,3,)*'Ratio mapping'!Q122</f>
        <v>0</v>
      </c>
      <c r="R120" s="65">
        <f>VLOOKUP($A120,'Inputs Households'!$A$1:$C$67,3,)*'Ratio mapping'!R122</f>
        <v>0</v>
      </c>
      <c r="S120" s="65">
        <f>VLOOKUP($A120,'Inputs Households'!$A$1:$C$67,3,)*'Ratio mapping'!S122</f>
        <v>0</v>
      </c>
      <c r="T120" s="65">
        <f>VLOOKUP($A120,'Inputs Households'!$A$1:$C$67,3,)*'Ratio mapping'!T122</f>
        <v>2599.1912189485847</v>
      </c>
      <c r="U120" s="65">
        <f>VLOOKUP($A120,'Inputs Households'!$A$1:$C$67,3,)*'Ratio mapping'!U122</f>
        <v>4800.8087810514153</v>
      </c>
      <c r="V120" s="65">
        <f>VLOOKUP($A120,'Inputs Households'!$A$1:$C$67,3,)*'Ratio mapping'!V122</f>
        <v>0</v>
      </c>
      <c r="W120" s="65">
        <f>VLOOKUP($A120,'Inputs Households'!$A$1:$C$67,3,)*'Ratio mapping'!W122</f>
        <v>0</v>
      </c>
      <c r="X120" s="65">
        <f>VLOOKUP($A120,'Inputs Households'!$A$1:$C$67,3,)*'Ratio mapping'!X122</f>
        <v>0</v>
      </c>
      <c r="Y120" s="65">
        <f>VLOOKUP($A120,'Inputs Households'!$A$1:$C$67,3,)*'Ratio mapping'!Y122</f>
        <v>0</v>
      </c>
      <c r="Z120" s="65">
        <f>VLOOKUP($A120,'Inputs Households'!$A$1:$C$67,3,)*'Ratio mapping'!Z122</f>
        <v>0</v>
      </c>
      <c r="AA120" s="65">
        <f>VLOOKUP($A120,'Inputs Households'!$A$1:$C$67,3,)*'Ratio mapping'!AA122</f>
        <v>0</v>
      </c>
      <c r="AB120" s="65">
        <f>VLOOKUP($A120,'Inputs Households'!$A$1:$C$67,3,)*'Ratio mapping'!AB122</f>
        <v>0</v>
      </c>
      <c r="AC120" s="65">
        <f>VLOOKUP($A120,'Inputs Households'!$A$1:$C$67,3,)*'Ratio mapping'!AC122</f>
        <v>0</v>
      </c>
      <c r="AD120" s="65">
        <f>VLOOKUP($A120,'Inputs Households'!$A$1:$C$67,3,)*'Ratio mapping'!AD122</f>
        <v>0</v>
      </c>
      <c r="AE120" s="65"/>
    </row>
    <row r="121" spans="1:31" x14ac:dyDescent="0.25">
      <c r="A121" s="37" t="s">
        <v>2095</v>
      </c>
      <c r="B121" s="65">
        <f>VLOOKUP($A121,'Inputs Households'!$A$1:$C$67,3,)*'Ratio mapping'!B123</f>
        <v>0</v>
      </c>
      <c r="C121" s="65">
        <f>VLOOKUP($A121,'Inputs Households'!$A$1:$C$67,3,)*'Ratio mapping'!C123</f>
        <v>0</v>
      </c>
      <c r="D121" s="65">
        <f>VLOOKUP($A121,'Inputs Households'!$A$1:$C$67,3,)*'Ratio mapping'!D123</f>
        <v>0</v>
      </c>
      <c r="E121" s="65">
        <f>VLOOKUP($A121,'Inputs Households'!$A$1:$C$67,3,)*'Ratio mapping'!E123</f>
        <v>0</v>
      </c>
      <c r="F121" s="65">
        <f>VLOOKUP($A121,'Inputs Households'!$A$1:$C$67,3,)*'Ratio mapping'!F123</f>
        <v>0</v>
      </c>
      <c r="G121" s="65">
        <f>VLOOKUP($A121,'Inputs Households'!$A$1:$C$67,3,)*'Ratio mapping'!G123</f>
        <v>0</v>
      </c>
      <c r="H121" s="65">
        <f>VLOOKUP($A121,'Inputs Households'!$A$1:$C$67,3,)*'Ratio mapping'!H123</f>
        <v>0</v>
      </c>
      <c r="I121" s="65">
        <f>VLOOKUP($A121,'Inputs Households'!$A$1:$C$67,3,)*'Ratio mapping'!I123</f>
        <v>0</v>
      </c>
      <c r="J121" s="65">
        <f>VLOOKUP($A121,'Inputs Households'!$A$1:$C$67,3,)*'Ratio mapping'!J123</f>
        <v>0</v>
      </c>
      <c r="K121" s="65">
        <f>VLOOKUP($A121,'Inputs Households'!$A$1:$C$67,3,)*'Ratio mapping'!K123</f>
        <v>0</v>
      </c>
      <c r="L121" s="65">
        <f>VLOOKUP($A121,'Inputs Households'!$A$1:$C$67,3,)*'Ratio mapping'!L123</f>
        <v>0</v>
      </c>
      <c r="M121" s="65">
        <f>VLOOKUP($A121,'Inputs Households'!$A$1:$C$67,3,)*'Ratio mapping'!M123</f>
        <v>0</v>
      </c>
      <c r="N121" s="65">
        <f>VLOOKUP($A121,'Inputs Households'!$A$1:$C$67,3,)*'Ratio mapping'!N123</f>
        <v>0</v>
      </c>
      <c r="O121" s="65">
        <f>VLOOKUP($A121,'Inputs Households'!$A$1:$C$67,3,)*'Ratio mapping'!O123</f>
        <v>21900</v>
      </c>
      <c r="P121" s="65">
        <f>VLOOKUP($A121,'Inputs Households'!$A$1:$C$67,3,)*'Ratio mapping'!P123</f>
        <v>0</v>
      </c>
      <c r="Q121" s="65">
        <f>VLOOKUP($A121,'Inputs Households'!$A$1:$C$67,3,)*'Ratio mapping'!Q123</f>
        <v>0</v>
      </c>
      <c r="R121" s="65">
        <f>VLOOKUP($A121,'Inputs Households'!$A$1:$C$67,3,)*'Ratio mapping'!R123</f>
        <v>0</v>
      </c>
      <c r="S121" s="65">
        <f>VLOOKUP($A121,'Inputs Households'!$A$1:$C$67,3,)*'Ratio mapping'!S123</f>
        <v>0</v>
      </c>
      <c r="T121" s="65">
        <f>VLOOKUP($A121,'Inputs Households'!$A$1:$C$67,3,)*'Ratio mapping'!T123</f>
        <v>0</v>
      </c>
      <c r="U121" s="65">
        <f>VLOOKUP($A121,'Inputs Households'!$A$1:$C$67,3,)*'Ratio mapping'!U123</f>
        <v>0</v>
      </c>
      <c r="V121" s="65">
        <f>VLOOKUP($A121,'Inputs Households'!$A$1:$C$67,3,)*'Ratio mapping'!V123</f>
        <v>0</v>
      </c>
      <c r="W121" s="65">
        <f>VLOOKUP($A121,'Inputs Households'!$A$1:$C$67,3,)*'Ratio mapping'!W123</f>
        <v>0</v>
      </c>
      <c r="X121" s="65">
        <f>VLOOKUP($A121,'Inputs Households'!$A$1:$C$67,3,)*'Ratio mapping'!X123</f>
        <v>0</v>
      </c>
      <c r="Y121" s="65">
        <f>VLOOKUP($A121,'Inputs Households'!$A$1:$C$67,3,)*'Ratio mapping'!Y123</f>
        <v>0</v>
      </c>
      <c r="Z121" s="65">
        <f>VLOOKUP($A121,'Inputs Households'!$A$1:$C$67,3,)*'Ratio mapping'!Z123</f>
        <v>0</v>
      </c>
      <c r="AA121" s="65">
        <f>VLOOKUP($A121,'Inputs Households'!$A$1:$C$67,3,)*'Ratio mapping'!AA123</f>
        <v>0</v>
      </c>
      <c r="AB121" s="65">
        <f>VLOOKUP($A121,'Inputs Households'!$A$1:$C$67,3,)*'Ratio mapping'!AB123</f>
        <v>0</v>
      </c>
      <c r="AC121" s="65">
        <f>VLOOKUP($A121,'Inputs Households'!$A$1:$C$67,3,)*'Ratio mapping'!AC123</f>
        <v>0</v>
      </c>
      <c r="AD121" s="65">
        <f>VLOOKUP($A121,'Inputs Households'!$A$1:$C$67,3,)*'Ratio mapping'!AD123</f>
        <v>0</v>
      </c>
      <c r="AE121" s="65"/>
    </row>
    <row r="122" spans="1:31" x14ac:dyDescent="0.25">
      <c r="A122" s="37" t="s">
        <v>2065</v>
      </c>
      <c r="B122" s="65">
        <f>VLOOKUP($A122,'Inputs Households'!$A$1:$C$67,3,)*'Ratio mapping'!B124</f>
        <v>0</v>
      </c>
      <c r="C122" s="65">
        <f>VLOOKUP($A122,'Inputs Households'!$A$1:$C$67,3,)*'Ratio mapping'!C124</f>
        <v>0</v>
      </c>
      <c r="D122" s="65">
        <f>VLOOKUP($A122,'Inputs Households'!$A$1:$C$67,3,)*'Ratio mapping'!D124</f>
        <v>0</v>
      </c>
      <c r="E122" s="65">
        <f>VLOOKUP($A122,'Inputs Households'!$A$1:$C$67,3,)*'Ratio mapping'!E124</f>
        <v>0</v>
      </c>
      <c r="F122" s="65">
        <f>VLOOKUP($A122,'Inputs Households'!$A$1:$C$67,3,)*'Ratio mapping'!F124</f>
        <v>0</v>
      </c>
      <c r="G122" s="65">
        <f>VLOOKUP($A122,'Inputs Households'!$A$1:$C$67,3,)*'Ratio mapping'!G124</f>
        <v>0</v>
      </c>
      <c r="H122" s="65">
        <f>VLOOKUP($A122,'Inputs Households'!$A$1:$C$67,3,)*'Ratio mapping'!H124</f>
        <v>0</v>
      </c>
      <c r="I122" s="65">
        <f>VLOOKUP($A122,'Inputs Households'!$A$1:$C$67,3,)*'Ratio mapping'!I124</f>
        <v>0</v>
      </c>
      <c r="J122" s="65">
        <f>VLOOKUP($A122,'Inputs Households'!$A$1:$C$67,3,)*'Ratio mapping'!J124</f>
        <v>0</v>
      </c>
      <c r="K122" s="65">
        <f>VLOOKUP($A122,'Inputs Households'!$A$1:$C$67,3,)*'Ratio mapping'!K124</f>
        <v>0</v>
      </c>
      <c r="L122" s="65">
        <f>VLOOKUP($A122,'Inputs Households'!$A$1:$C$67,3,)*'Ratio mapping'!L124</f>
        <v>0</v>
      </c>
      <c r="M122" s="65">
        <f>VLOOKUP($A122,'Inputs Households'!$A$1:$C$67,3,)*'Ratio mapping'!M124</f>
        <v>0</v>
      </c>
      <c r="N122" s="65">
        <f>VLOOKUP($A122,'Inputs Households'!$A$1:$C$67,3,)*'Ratio mapping'!N124</f>
        <v>0</v>
      </c>
      <c r="O122" s="65">
        <f>VLOOKUP($A122,'Inputs Households'!$A$1:$C$67,3,)*'Ratio mapping'!O124</f>
        <v>0</v>
      </c>
      <c r="P122" s="65">
        <f>VLOOKUP($A122,'Inputs Households'!$A$1:$C$67,3,)*'Ratio mapping'!P124</f>
        <v>0</v>
      </c>
      <c r="Q122" s="65">
        <f>VLOOKUP($A122,'Inputs Households'!$A$1:$C$67,3,)*'Ratio mapping'!Q124</f>
        <v>0</v>
      </c>
      <c r="R122" s="65">
        <f>VLOOKUP($A122,'Inputs Households'!$A$1:$C$67,3,)*'Ratio mapping'!R124</f>
        <v>0</v>
      </c>
      <c r="S122" s="65">
        <f>VLOOKUP($A122,'Inputs Households'!$A$1:$C$67,3,)*'Ratio mapping'!S124</f>
        <v>0</v>
      </c>
      <c r="T122" s="65">
        <f>VLOOKUP($A122,'Inputs Households'!$A$1:$C$67,3,)*'Ratio mapping'!T124</f>
        <v>0</v>
      </c>
      <c r="U122" s="65">
        <f>VLOOKUP($A122,'Inputs Households'!$A$1:$C$67,3,)*'Ratio mapping'!U124</f>
        <v>0</v>
      </c>
      <c r="V122" s="65">
        <f>VLOOKUP($A122,'Inputs Households'!$A$1:$C$67,3,)*'Ratio mapping'!V124</f>
        <v>2724.5208716198481</v>
      </c>
      <c r="W122" s="65">
        <f>VLOOKUP($A122,'Inputs Households'!$A$1:$C$67,3,)*'Ratio mapping'!W124</f>
        <v>0</v>
      </c>
      <c r="X122" s="65">
        <f>VLOOKUP($A122,'Inputs Households'!$A$1:$C$67,3,)*'Ratio mapping'!X124</f>
        <v>0</v>
      </c>
      <c r="Y122" s="65">
        <f>VLOOKUP($A122,'Inputs Households'!$A$1:$C$67,3,)*'Ratio mapping'!Y124</f>
        <v>12975.479128380151</v>
      </c>
      <c r="Z122" s="65">
        <f>VLOOKUP($A122,'Inputs Households'!$A$1:$C$67,3,)*'Ratio mapping'!Z124</f>
        <v>0</v>
      </c>
      <c r="AA122" s="65">
        <f>VLOOKUP($A122,'Inputs Households'!$A$1:$C$67,3,)*'Ratio mapping'!AA124</f>
        <v>0</v>
      </c>
      <c r="AB122" s="65">
        <f>VLOOKUP($A122,'Inputs Households'!$A$1:$C$67,3,)*'Ratio mapping'!AB124</f>
        <v>0</v>
      </c>
      <c r="AC122" s="65">
        <f>VLOOKUP($A122,'Inputs Households'!$A$1:$C$67,3,)*'Ratio mapping'!AC124</f>
        <v>0</v>
      </c>
      <c r="AD122" s="65">
        <f>VLOOKUP($A122,'Inputs Households'!$A$1:$C$67,3,)*'Ratio mapping'!AD124</f>
        <v>0</v>
      </c>
      <c r="AE122" s="65"/>
    </row>
    <row r="123" spans="1:31" x14ac:dyDescent="0.25">
      <c r="A123" s="37" t="s">
        <v>2067</v>
      </c>
      <c r="B123" s="65">
        <f>VLOOKUP($A123,'Inputs Households'!$A$1:$C$67,3,)*'Ratio mapping'!B125</f>
        <v>0</v>
      </c>
      <c r="C123" s="65">
        <f>VLOOKUP($A123,'Inputs Households'!$A$1:$C$67,3,)*'Ratio mapping'!C125</f>
        <v>0</v>
      </c>
      <c r="D123" s="65">
        <f>VLOOKUP($A123,'Inputs Households'!$A$1:$C$67,3,)*'Ratio mapping'!D125</f>
        <v>0</v>
      </c>
      <c r="E123" s="65">
        <f>VLOOKUP($A123,'Inputs Households'!$A$1:$C$67,3,)*'Ratio mapping'!E125</f>
        <v>0</v>
      </c>
      <c r="F123" s="65">
        <f>VLOOKUP($A123,'Inputs Households'!$A$1:$C$67,3,)*'Ratio mapping'!F125</f>
        <v>0</v>
      </c>
      <c r="G123" s="65">
        <f>VLOOKUP($A123,'Inputs Households'!$A$1:$C$67,3,)*'Ratio mapping'!G125</f>
        <v>0</v>
      </c>
      <c r="H123" s="65">
        <f>VLOOKUP($A123,'Inputs Households'!$A$1:$C$67,3,)*'Ratio mapping'!H125</f>
        <v>0</v>
      </c>
      <c r="I123" s="65">
        <f>VLOOKUP($A123,'Inputs Households'!$A$1:$C$67,3,)*'Ratio mapping'!I125</f>
        <v>0</v>
      </c>
      <c r="J123" s="65">
        <f>VLOOKUP($A123,'Inputs Households'!$A$1:$C$67,3,)*'Ratio mapping'!J125</f>
        <v>0</v>
      </c>
      <c r="K123" s="65">
        <f>VLOOKUP($A123,'Inputs Households'!$A$1:$C$67,3,)*'Ratio mapping'!K125</f>
        <v>0</v>
      </c>
      <c r="L123" s="65">
        <f>VLOOKUP($A123,'Inputs Households'!$A$1:$C$67,3,)*'Ratio mapping'!L125</f>
        <v>0</v>
      </c>
      <c r="M123" s="65">
        <f>VLOOKUP($A123,'Inputs Households'!$A$1:$C$67,3,)*'Ratio mapping'!M125</f>
        <v>0</v>
      </c>
      <c r="N123" s="65">
        <f>VLOOKUP($A123,'Inputs Households'!$A$1:$C$67,3,)*'Ratio mapping'!N125</f>
        <v>0</v>
      </c>
      <c r="O123" s="65">
        <f>VLOOKUP($A123,'Inputs Households'!$A$1:$C$67,3,)*'Ratio mapping'!O125</f>
        <v>0</v>
      </c>
      <c r="P123" s="65">
        <f>VLOOKUP($A123,'Inputs Households'!$A$1:$C$67,3,)*'Ratio mapping'!P125</f>
        <v>0</v>
      </c>
      <c r="Q123" s="65">
        <f>VLOOKUP($A123,'Inputs Households'!$A$1:$C$67,3,)*'Ratio mapping'!Q125</f>
        <v>0</v>
      </c>
      <c r="R123" s="65">
        <f>VLOOKUP($A123,'Inputs Households'!$A$1:$C$67,3,)*'Ratio mapping'!R125</f>
        <v>0</v>
      </c>
      <c r="S123" s="65">
        <f>VLOOKUP($A123,'Inputs Households'!$A$1:$C$67,3,)*'Ratio mapping'!S125</f>
        <v>0</v>
      </c>
      <c r="T123" s="65">
        <f>VLOOKUP($A123,'Inputs Households'!$A$1:$C$67,3,)*'Ratio mapping'!T125</f>
        <v>58700</v>
      </c>
      <c r="U123" s="65">
        <f>VLOOKUP($A123,'Inputs Households'!$A$1:$C$67,3,)*'Ratio mapping'!U125</f>
        <v>0</v>
      </c>
      <c r="V123" s="65">
        <f>VLOOKUP($A123,'Inputs Households'!$A$1:$C$67,3,)*'Ratio mapping'!V125</f>
        <v>0</v>
      </c>
      <c r="W123" s="65">
        <f>VLOOKUP($A123,'Inputs Households'!$A$1:$C$67,3,)*'Ratio mapping'!W125</f>
        <v>0</v>
      </c>
      <c r="X123" s="65">
        <f>VLOOKUP($A123,'Inputs Households'!$A$1:$C$67,3,)*'Ratio mapping'!X125</f>
        <v>0</v>
      </c>
      <c r="Y123" s="65">
        <f>VLOOKUP($A123,'Inputs Households'!$A$1:$C$67,3,)*'Ratio mapping'!Y125</f>
        <v>0</v>
      </c>
      <c r="Z123" s="65">
        <f>VLOOKUP($A123,'Inputs Households'!$A$1:$C$67,3,)*'Ratio mapping'!Z125</f>
        <v>0</v>
      </c>
      <c r="AA123" s="65">
        <f>VLOOKUP($A123,'Inputs Households'!$A$1:$C$67,3,)*'Ratio mapping'!AA125</f>
        <v>0</v>
      </c>
      <c r="AB123" s="65">
        <f>VLOOKUP($A123,'Inputs Households'!$A$1:$C$67,3,)*'Ratio mapping'!AB125</f>
        <v>0</v>
      </c>
      <c r="AC123" s="65">
        <f>VLOOKUP($A123,'Inputs Households'!$A$1:$C$67,3,)*'Ratio mapping'!AC125</f>
        <v>0</v>
      </c>
      <c r="AD123" s="65">
        <f>VLOOKUP($A123,'Inputs Households'!$A$1:$C$67,3,)*'Ratio mapping'!AD125</f>
        <v>0</v>
      </c>
      <c r="AE123" s="65"/>
    </row>
    <row r="124" spans="1:31" x14ac:dyDescent="0.25">
      <c r="A124" s="37" t="s">
        <v>2056</v>
      </c>
      <c r="B124" s="65">
        <f>VLOOKUP($A124,'Inputs Households'!$A$1:$C$67,3,)*'Ratio mapping'!B126</f>
        <v>0</v>
      </c>
      <c r="C124" s="65">
        <f>VLOOKUP($A124,'Inputs Households'!$A$1:$C$67,3,)*'Ratio mapping'!C126</f>
        <v>0</v>
      </c>
      <c r="D124" s="65">
        <f>VLOOKUP($A124,'Inputs Households'!$A$1:$C$67,3,)*'Ratio mapping'!D126</f>
        <v>0</v>
      </c>
      <c r="E124" s="65">
        <f>VLOOKUP($A124,'Inputs Households'!$A$1:$C$67,3,)*'Ratio mapping'!E126</f>
        <v>0</v>
      </c>
      <c r="F124" s="65">
        <f>VLOOKUP($A124,'Inputs Households'!$A$1:$C$67,3,)*'Ratio mapping'!F126</f>
        <v>0</v>
      </c>
      <c r="G124" s="65">
        <f>VLOOKUP($A124,'Inputs Households'!$A$1:$C$67,3,)*'Ratio mapping'!G126</f>
        <v>0</v>
      </c>
      <c r="H124" s="65">
        <f>VLOOKUP($A124,'Inputs Households'!$A$1:$C$67,3,)*'Ratio mapping'!H126</f>
        <v>0</v>
      </c>
      <c r="I124" s="65">
        <f>VLOOKUP($A124,'Inputs Households'!$A$1:$C$67,3,)*'Ratio mapping'!I126</f>
        <v>0</v>
      </c>
      <c r="J124" s="65">
        <f>VLOOKUP($A124,'Inputs Households'!$A$1:$C$67,3,)*'Ratio mapping'!J126</f>
        <v>0</v>
      </c>
      <c r="K124" s="65">
        <f>VLOOKUP($A124,'Inputs Households'!$A$1:$C$67,3,)*'Ratio mapping'!K126</f>
        <v>0</v>
      </c>
      <c r="L124" s="65">
        <f>VLOOKUP($A124,'Inputs Households'!$A$1:$C$67,3,)*'Ratio mapping'!L126</f>
        <v>0</v>
      </c>
      <c r="M124" s="65">
        <f>VLOOKUP($A124,'Inputs Households'!$A$1:$C$67,3,)*'Ratio mapping'!M126</f>
        <v>0</v>
      </c>
      <c r="N124" s="65">
        <f>VLOOKUP($A124,'Inputs Households'!$A$1:$C$67,3,)*'Ratio mapping'!N126</f>
        <v>0</v>
      </c>
      <c r="O124" s="65">
        <f>VLOOKUP($A124,'Inputs Households'!$A$1:$C$67,3,)*'Ratio mapping'!O126</f>
        <v>0</v>
      </c>
      <c r="P124" s="65">
        <f>VLOOKUP($A124,'Inputs Households'!$A$1:$C$67,3,)*'Ratio mapping'!P126</f>
        <v>0</v>
      </c>
      <c r="Q124" s="65">
        <f>VLOOKUP($A124,'Inputs Households'!$A$1:$C$67,3,)*'Ratio mapping'!Q126</f>
        <v>0</v>
      </c>
      <c r="R124" s="65">
        <f>VLOOKUP($A124,'Inputs Households'!$A$1:$C$67,3,)*'Ratio mapping'!R126</f>
        <v>0</v>
      </c>
      <c r="S124" s="65">
        <f>VLOOKUP($A124,'Inputs Households'!$A$1:$C$67,3,)*'Ratio mapping'!S126</f>
        <v>0</v>
      </c>
      <c r="T124" s="65">
        <f>VLOOKUP($A124,'Inputs Households'!$A$1:$C$67,3,)*'Ratio mapping'!T126</f>
        <v>13700</v>
      </c>
      <c r="U124" s="65">
        <f>VLOOKUP($A124,'Inputs Households'!$A$1:$C$67,3,)*'Ratio mapping'!U126</f>
        <v>0</v>
      </c>
      <c r="V124" s="65">
        <f>VLOOKUP($A124,'Inputs Households'!$A$1:$C$67,3,)*'Ratio mapping'!V126</f>
        <v>0</v>
      </c>
      <c r="W124" s="65">
        <f>VLOOKUP($A124,'Inputs Households'!$A$1:$C$67,3,)*'Ratio mapping'!W126</f>
        <v>0</v>
      </c>
      <c r="X124" s="65">
        <f>VLOOKUP($A124,'Inputs Households'!$A$1:$C$67,3,)*'Ratio mapping'!X126</f>
        <v>0</v>
      </c>
      <c r="Y124" s="65">
        <f>VLOOKUP($A124,'Inputs Households'!$A$1:$C$67,3,)*'Ratio mapping'!Y126</f>
        <v>0</v>
      </c>
      <c r="Z124" s="65">
        <f>VLOOKUP($A124,'Inputs Households'!$A$1:$C$67,3,)*'Ratio mapping'!Z126</f>
        <v>0</v>
      </c>
      <c r="AA124" s="65">
        <f>VLOOKUP($A124,'Inputs Households'!$A$1:$C$67,3,)*'Ratio mapping'!AA126</f>
        <v>0</v>
      </c>
      <c r="AB124" s="65">
        <f>VLOOKUP($A124,'Inputs Households'!$A$1:$C$67,3,)*'Ratio mapping'!AB126</f>
        <v>0</v>
      </c>
      <c r="AC124" s="65">
        <f>VLOOKUP($A124,'Inputs Households'!$A$1:$C$67,3,)*'Ratio mapping'!AC126</f>
        <v>0</v>
      </c>
      <c r="AD124" s="65">
        <f>VLOOKUP($A124,'Inputs Households'!$A$1:$C$67,3,)*'Ratio mapping'!AD126</f>
        <v>0</v>
      </c>
      <c r="AE124" s="65"/>
    </row>
    <row r="125" spans="1:31" x14ac:dyDescent="0.25">
      <c r="A125" s="37" t="s">
        <v>2107</v>
      </c>
      <c r="B125" s="65">
        <f>VLOOKUP($A125,'Inputs Households'!$A$1:$C$67,3,)*'Ratio mapping'!B127</f>
        <v>20965.353681171375</v>
      </c>
      <c r="C125" s="65">
        <f>VLOOKUP($A125,'Inputs Households'!$A$1:$C$67,3,)*'Ratio mapping'!C127</f>
        <v>0</v>
      </c>
      <c r="D125" s="65">
        <f>VLOOKUP($A125,'Inputs Households'!$A$1:$C$67,3,)*'Ratio mapping'!D127</f>
        <v>0</v>
      </c>
      <c r="E125" s="65">
        <f>VLOOKUP($A125,'Inputs Households'!$A$1:$C$67,3,)*'Ratio mapping'!E127</f>
        <v>0</v>
      </c>
      <c r="F125" s="65">
        <f>VLOOKUP($A125,'Inputs Households'!$A$1:$C$67,3,)*'Ratio mapping'!F127</f>
        <v>0</v>
      </c>
      <c r="G125" s="65">
        <f>VLOOKUP($A125,'Inputs Households'!$A$1:$C$67,3,)*'Ratio mapping'!G127</f>
        <v>0</v>
      </c>
      <c r="H125" s="65">
        <f>VLOOKUP($A125,'Inputs Households'!$A$1:$C$67,3,)*'Ratio mapping'!H127</f>
        <v>0</v>
      </c>
      <c r="I125" s="65">
        <f>VLOOKUP($A125,'Inputs Households'!$A$1:$C$67,3,)*'Ratio mapping'!I127</f>
        <v>34.646318828624459</v>
      </c>
      <c r="J125" s="65">
        <f>VLOOKUP($A125,'Inputs Households'!$A$1:$C$67,3,)*'Ratio mapping'!J127</f>
        <v>0</v>
      </c>
      <c r="K125" s="65">
        <f>VLOOKUP($A125,'Inputs Households'!$A$1:$C$67,3,)*'Ratio mapping'!K127</f>
        <v>0</v>
      </c>
      <c r="L125" s="65">
        <f>VLOOKUP($A125,'Inputs Households'!$A$1:$C$67,3,)*'Ratio mapping'!L127</f>
        <v>0</v>
      </c>
      <c r="M125" s="65">
        <f>VLOOKUP($A125,'Inputs Households'!$A$1:$C$67,3,)*'Ratio mapping'!M127</f>
        <v>0</v>
      </c>
      <c r="N125" s="65">
        <f>VLOOKUP($A125,'Inputs Households'!$A$1:$C$67,3,)*'Ratio mapping'!N127</f>
        <v>0</v>
      </c>
      <c r="O125" s="65">
        <f>VLOOKUP($A125,'Inputs Households'!$A$1:$C$67,3,)*'Ratio mapping'!O127</f>
        <v>0</v>
      </c>
      <c r="P125" s="65">
        <f>VLOOKUP($A125,'Inputs Households'!$A$1:$C$67,3,)*'Ratio mapping'!P127</f>
        <v>0</v>
      </c>
      <c r="Q125" s="65">
        <f>VLOOKUP($A125,'Inputs Households'!$A$1:$C$67,3,)*'Ratio mapping'!Q127</f>
        <v>0</v>
      </c>
      <c r="R125" s="65">
        <f>VLOOKUP($A125,'Inputs Households'!$A$1:$C$67,3,)*'Ratio mapping'!R127</f>
        <v>0</v>
      </c>
      <c r="S125" s="65">
        <f>VLOOKUP($A125,'Inputs Households'!$A$1:$C$67,3,)*'Ratio mapping'!S127</f>
        <v>0</v>
      </c>
      <c r="T125" s="65">
        <f>VLOOKUP($A125,'Inputs Households'!$A$1:$C$67,3,)*'Ratio mapping'!T127</f>
        <v>0</v>
      </c>
      <c r="U125" s="65">
        <f>VLOOKUP($A125,'Inputs Households'!$A$1:$C$67,3,)*'Ratio mapping'!U127</f>
        <v>0</v>
      </c>
      <c r="V125" s="65">
        <f>VLOOKUP($A125,'Inputs Households'!$A$1:$C$67,3,)*'Ratio mapping'!V127</f>
        <v>0</v>
      </c>
      <c r="W125" s="65">
        <f>VLOOKUP($A125,'Inputs Households'!$A$1:$C$67,3,)*'Ratio mapping'!W127</f>
        <v>0</v>
      </c>
      <c r="X125" s="65">
        <f>VLOOKUP($A125,'Inputs Households'!$A$1:$C$67,3,)*'Ratio mapping'!X127</f>
        <v>0</v>
      </c>
      <c r="Y125" s="65">
        <f>VLOOKUP($A125,'Inputs Households'!$A$1:$C$67,3,)*'Ratio mapping'!Y127</f>
        <v>0</v>
      </c>
      <c r="Z125" s="65">
        <f>VLOOKUP($A125,'Inputs Households'!$A$1:$C$67,3,)*'Ratio mapping'!Z127</f>
        <v>0</v>
      </c>
      <c r="AA125" s="65">
        <f>VLOOKUP($A125,'Inputs Households'!$A$1:$C$67,3,)*'Ratio mapping'!AA127</f>
        <v>0</v>
      </c>
      <c r="AB125" s="65">
        <f>VLOOKUP($A125,'Inputs Households'!$A$1:$C$67,3,)*'Ratio mapping'!AB127</f>
        <v>0</v>
      </c>
      <c r="AC125" s="65">
        <f>VLOOKUP($A125,'Inputs Households'!$A$1:$C$67,3,)*'Ratio mapping'!AC127</f>
        <v>0</v>
      </c>
      <c r="AD125" s="65">
        <f>VLOOKUP($A125,'Inputs Households'!$A$1:$C$67,3,)*'Ratio mapping'!AD127</f>
        <v>0</v>
      </c>
      <c r="AE125" s="65"/>
    </row>
    <row r="126" spans="1:31" x14ac:dyDescent="0.25">
      <c r="A126" s="37" t="s">
        <v>2089</v>
      </c>
      <c r="B126" s="65">
        <f>VLOOKUP($A126,'Inputs Households'!$A$1:$C$67,3,)*'Ratio mapping'!B128</f>
        <v>0</v>
      </c>
      <c r="C126" s="65">
        <f>VLOOKUP($A126,'Inputs Households'!$A$1:$C$67,3,)*'Ratio mapping'!C128</f>
        <v>0</v>
      </c>
      <c r="D126" s="65">
        <f>VLOOKUP($A126,'Inputs Households'!$A$1:$C$67,3,)*'Ratio mapping'!D128</f>
        <v>0</v>
      </c>
      <c r="E126" s="65">
        <f>VLOOKUP($A126,'Inputs Households'!$A$1:$C$67,3,)*'Ratio mapping'!E128</f>
        <v>0</v>
      </c>
      <c r="F126" s="65">
        <f>VLOOKUP($A126,'Inputs Households'!$A$1:$C$67,3,)*'Ratio mapping'!F128</f>
        <v>0</v>
      </c>
      <c r="G126" s="65">
        <f>VLOOKUP($A126,'Inputs Households'!$A$1:$C$67,3,)*'Ratio mapping'!G128</f>
        <v>0</v>
      </c>
      <c r="H126" s="65">
        <f>VLOOKUP($A126,'Inputs Households'!$A$1:$C$67,3,)*'Ratio mapping'!H128</f>
        <v>0</v>
      </c>
      <c r="I126" s="65">
        <f>VLOOKUP($A126,'Inputs Households'!$A$1:$C$67,3,)*'Ratio mapping'!I128</f>
        <v>0</v>
      </c>
      <c r="J126" s="65">
        <f>VLOOKUP($A126,'Inputs Households'!$A$1:$C$67,3,)*'Ratio mapping'!J128</f>
        <v>0</v>
      </c>
      <c r="K126" s="65">
        <f>VLOOKUP($A126,'Inputs Households'!$A$1:$C$67,3,)*'Ratio mapping'!K128</f>
        <v>0</v>
      </c>
      <c r="L126" s="65">
        <f>VLOOKUP($A126,'Inputs Households'!$A$1:$C$67,3,)*'Ratio mapping'!L128</f>
        <v>0</v>
      </c>
      <c r="M126" s="65">
        <f>VLOOKUP($A126,'Inputs Households'!$A$1:$C$67,3,)*'Ratio mapping'!M128</f>
        <v>0</v>
      </c>
      <c r="N126" s="65">
        <f>VLOOKUP($A126,'Inputs Households'!$A$1:$C$67,3,)*'Ratio mapping'!N128</f>
        <v>0</v>
      </c>
      <c r="O126" s="65">
        <f>VLOOKUP($A126,'Inputs Households'!$A$1:$C$67,3,)*'Ratio mapping'!O128</f>
        <v>0</v>
      </c>
      <c r="P126" s="65">
        <f>VLOOKUP($A126,'Inputs Households'!$A$1:$C$67,3,)*'Ratio mapping'!P128</f>
        <v>0</v>
      </c>
      <c r="Q126" s="65">
        <f>VLOOKUP($A126,'Inputs Households'!$A$1:$C$67,3,)*'Ratio mapping'!Q128</f>
        <v>0</v>
      </c>
      <c r="R126" s="65">
        <f>VLOOKUP($A126,'Inputs Households'!$A$1:$C$67,3,)*'Ratio mapping'!R128</f>
        <v>0</v>
      </c>
      <c r="S126" s="65">
        <f>VLOOKUP($A126,'Inputs Households'!$A$1:$C$67,3,)*'Ratio mapping'!S128</f>
        <v>0</v>
      </c>
      <c r="T126" s="65">
        <f>VLOOKUP($A126,'Inputs Households'!$A$1:$C$67,3,)*'Ratio mapping'!T128</f>
        <v>0</v>
      </c>
      <c r="U126" s="65">
        <f>VLOOKUP($A126,'Inputs Households'!$A$1:$C$67,3,)*'Ratio mapping'!U128</f>
        <v>0</v>
      </c>
      <c r="V126" s="65">
        <f>VLOOKUP($A126,'Inputs Households'!$A$1:$C$67,3,)*'Ratio mapping'!V128</f>
        <v>0</v>
      </c>
      <c r="W126" s="65">
        <f>VLOOKUP($A126,'Inputs Households'!$A$1:$C$67,3,)*'Ratio mapping'!W128</f>
        <v>0</v>
      </c>
      <c r="X126" s="65">
        <f>VLOOKUP($A126,'Inputs Households'!$A$1:$C$67,3,)*'Ratio mapping'!X128</f>
        <v>0</v>
      </c>
      <c r="Y126" s="65">
        <f>VLOOKUP($A126,'Inputs Households'!$A$1:$C$67,3,)*'Ratio mapping'!Y128</f>
        <v>0</v>
      </c>
      <c r="Z126" s="65">
        <f>VLOOKUP($A126,'Inputs Households'!$A$1:$C$67,3,)*'Ratio mapping'!Z128</f>
        <v>0</v>
      </c>
      <c r="AA126" s="65">
        <f>VLOOKUP($A126,'Inputs Households'!$A$1:$C$67,3,)*'Ratio mapping'!AA128</f>
        <v>0</v>
      </c>
      <c r="AB126" s="65">
        <f>VLOOKUP($A126,'Inputs Households'!$A$1:$C$67,3,)*'Ratio mapping'!AB128</f>
        <v>0</v>
      </c>
      <c r="AC126" s="65">
        <f>VLOOKUP($A126,'Inputs Households'!$A$1:$C$67,3,)*'Ratio mapping'!AC128</f>
        <v>17700</v>
      </c>
      <c r="AD126" s="65">
        <f>VLOOKUP($A126,'Inputs Households'!$A$1:$C$67,3,)*'Ratio mapping'!AD128</f>
        <v>0</v>
      </c>
      <c r="AE126" s="65"/>
    </row>
    <row r="127" spans="1:31" x14ac:dyDescent="0.25">
      <c r="A127" s="37" t="s">
        <v>2058</v>
      </c>
      <c r="B127" s="65">
        <f>VLOOKUP($A127,'Inputs Households'!$A$1:$C$67,3,)*'Ratio mapping'!B129</f>
        <v>0</v>
      </c>
      <c r="C127" s="65">
        <f>VLOOKUP($A127,'Inputs Households'!$A$1:$C$67,3,)*'Ratio mapping'!C129</f>
        <v>0</v>
      </c>
      <c r="D127" s="65">
        <f>VLOOKUP($A127,'Inputs Households'!$A$1:$C$67,3,)*'Ratio mapping'!D129</f>
        <v>0</v>
      </c>
      <c r="E127" s="65">
        <f>VLOOKUP($A127,'Inputs Households'!$A$1:$C$67,3,)*'Ratio mapping'!E129</f>
        <v>0</v>
      </c>
      <c r="F127" s="65">
        <f>VLOOKUP($A127,'Inputs Households'!$A$1:$C$67,3,)*'Ratio mapping'!F129</f>
        <v>7933.1864904552122</v>
      </c>
      <c r="G127" s="65">
        <f>VLOOKUP($A127,'Inputs Households'!$A$1:$C$67,3,)*'Ratio mapping'!G129</f>
        <v>0</v>
      </c>
      <c r="H127" s="65">
        <f>VLOOKUP($A127,'Inputs Households'!$A$1:$C$67,3,)*'Ratio mapping'!H129</f>
        <v>0</v>
      </c>
      <c r="I127" s="65">
        <f>VLOOKUP($A127,'Inputs Households'!$A$1:$C$67,3,)*'Ratio mapping'!I129</f>
        <v>0</v>
      </c>
      <c r="J127" s="65">
        <f>VLOOKUP($A127,'Inputs Households'!$A$1:$C$67,3,)*'Ratio mapping'!J129</f>
        <v>0</v>
      </c>
      <c r="K127" s="65">
        <f>VLOOKUP($A127,'Inputs Households'!$A$1:$C$67,3,)*'Ratio mapping'!K129</f>
        <v>0</v>
      </c>
      <c r="L127" s="65">
        <f>VLOOKUP($A127,'Inputs Households'!$A$1:$C$67,3,)*'Ratio mapping'!L129</f>
        <v>0</v>
      </c>
      <c r="M127" s="65">
        <f>VLOOKUP($A127,'Inputs Households'!$A$1:$C$67,3,)*'Ratio mapping'!M129</f>
        <v>0</v>
      </c>
      <c r="N127" s="65">
        <f>VLOOKUP($A127,'Inputs Households'!$A$1:$C$67,3,)*'Ratio mapping'!N129</f>
        <v>0</v>
      </c>
      <c r="O127" s="65">
        <f>VLOOKUP($A127,'Inputs Households'!$A$1:$C$67,3,)*'Ratio mapping'!O129</f>
        <v>0</v>
      </c>
      <c r="P127" s="65">
        <f>VLOOKUP($A127,'Inputs Households'!$A$1:$C$67,3,)*'Ratio mapping'!P129</f>
        <v>0</v>
      </c>
      <c r="Q127" s="65">
        <f>VLOOKUP($A127,'Inputs Households'!$A$1:$C$67,3,)*'Ratio mapping'!Q129</f>
        <v>0</v>
      </c>
      <c r="R127" s="65">
        <f>VLOOKUP($A127,'Inputs Households'!$A$1:$C$67,3,)*'Ratio mapping'!R129</f>
        <v>0</v>
      </c>
      <c r="S127" s="65">
        <f>VLOOKUP($A127,'Inputs Households'!$A$1:$C$67,3,)*'Ratio mapping'!S129</f>
        <v>0</v>
      </c>
      <c r="T127" s="65">
        <f>VLOOKUP($A127,'Inputs Households'!$A$1:$C$67,3,)*'Ratio mapping'!T129</f>
        <v>0</v>
      </c>
      <c r="U127" s="65">
        <f>VLOOKUP($A127,'Inputs Households'!$A$1:$C$67,3,)*'Ratio mapping'!U129</f>
        <v>0</v>
      </c>
      <c r="V127" s="65">
        <f>VLOOKUP($A127,'Inputs Households'!$A$1:$C$67,3,)*'Ratio mapping'!V129</f>
        <v>0</v>
      </c>
      <c r="W127" s="65">
        <f>VLOOKUP($A127,'Inputs Households'!$A$1:$C$67,3,)*'Ratio mapping'!W129</f>
        <v>0</v>
      </c>
      <c r="X127" s="65">
        <f>VLOOKUP($A127,'Inputs Households'!$A$1:$C$67,3,)*'Ratio mapping'!X129</f>
        <v>0</v>
      </c>
      <c r="Y127" s="65">
        <f>VLOOKUP($A127,'Inputs Households'!$A$1:$C$67,3,)*'Ratio mapping'!Y129</f>
        <v>0</v>
      </c>
      <c r="Z127" s="65">
        <f>VLOOKUP($A127,'Inputs Households'!$A$1:$C$67,3,)*'Ratio mapping'!Z129</f>
        <v>0</v>
      </c>
      <c r="AA127" s="65">
        <f>VLOOKUP($A127,'Inputs Households'!$A$1:$C$67,3,)*'Ratio mapping'!AA129</f>
        <v>0</v>
      </c>
      <c r="AB127" s="65">
        <f>VLOOKUP($A127,'Inputs Households'!$A$1:$C$67,3,)*'Ratio mapping'!AB129</f>
        <v>22066.813509544787</v>
      </c>
      <c r="AC127" s="65">
        <f>VLOOKUP($A127,'Inputs Households'!$A$1:$C$67,3,)*'Ratio mapping'!AC129</f>
        <v>0</v>
      </c>
      <c r="AD127" s="65">
        <f>VLOOKUP($A127,'Inputs Households'!$A$1:$C$67,3,)*'Ratio mapping'!AD129</f>
        <v>0</v>
      </c>
      <c r="AE127" s="65"/>
    </row>
    <row r="128" spans="1:31" x14ac:dyDescent="0.25">
      <c r="A128" s="37" t="s">
        <v>2103</v>
      </c>
      <c r="B128" s="65">
        <f>VLOOKUP($A128,'Inputs Households'!$A$1:$C$67,3,)*'Ratio mapping'!B130</f>
        <v>0</v>
      </c>
      <c r="C128" s="65">
        <f>VLOOKUP($A128,'Inputs Households'!$A$1:$C$67,3,)*'Ratio mapping'!C130</f>
        <v>0</v>
      </c>
      <c r="D128" s="65">
        <f>VLOOKUP($A128,'Inputs Households'!$A$1:$C$67,3,)*'Ratio mapping'!D130</f>
        <v>0</v>
      </c>
      <c r="E128" s="65">
        <f>VLOOKUP($A128,'Inputs Households'!$A$1:$C$67,3,)*'Ratio mapping'!E130</f>
        <v>0</v>
      </c>
      <c r="F128" s="65">
        <f>VLOOKUP($A128,'Inputs Households'!$A$1:$C$67,3,)*'Ratio mapping'!F130</f>
        <v>0</v>
      </c>
      <c r="G128" s="65">
        <f>VLOOKUP($A128,'Inputs Households'!$A$1:$C$67,3,)*'Ratio mapping'!G130</f>
        <v>0</v>
      </c>
      <c r="H128" s="65">
        <f>VLOOKUP($A128,'Inputs Households'!$A$1:$C$67,3,)*'Ratio mapping'!H130</f>
        <v>0</v>
      </c>
      <c r="I128" s="65">
        <f>VLOOKUP($A128,'Inputs Households'!$A$1:$C$67,3,)*'Ratio mapping'!I130</f>
        <v>0</v>
      </c>
      <c r="J128" s="65">
        <f>VLOOKUP($A128,'Inputs Households'!$A$1:$C$67,3,)*'Ratio mapping'!J130</f>
        <v>0</v>
      </c>
      <c r="K128" s="65">
        <f>VLOOKUP($A128,'Inputs Households'!$A$1:$C$67,3,)*'Ratio mapping'!K130</f>
        <v>0</v>
      </c>
      <c r="L128" s="65">
        <f>VLOOKUP($A128,'Inputs Households'!$A$1:$C$67,3,)*'Ratio mapping'!L130</f>
        <v>25700</v>
      </c>
      <c r="M128" s="65">
        <f>VLOOKUP($A128,'Inputs Households'!$A$1:$C$67,3,)*'Ratio mapping'!M130</f>
        <v>0</v>
      </c>
      <c r="N128" s="65">
        <f>VLOOKUP($A128,'Inputs Households'!$A$1:$C$67,3,)*'Ratio mapping'!N130</f>
        <v>0</v>
      </c>
      <c r="O128" s="65">
        <f>VLOOKUP($A128,'Inputs Households'!$A$1:$C$67,3,)*'Ratio mapping'!O130</f>
        <v>0</v>
      </c>
      <c r="P128" s="65">
        <f>VLOOKUP($A128,'Inputs Households'!$A$1:$C$67,3,)*'Ratio mapping'!P130</f>
        <v>0</v>
      </c>
      <c r="Q128" s="65">
        <f>VLOOKUP($A128,'Inputs Households'!$A$1:$C$67,3,)*'Ratio mapping'!Q130</f>
        <v>0</v>
      </c>
      <c r="R128" s="65">
        <f>VLOOKUP($A128,'Inputs Households'!$A$1:$C$67,3,)*'Ratio mapping'!R130</f>
        <v>0</v>
      </c>
      <c r="S128" s="65">
        <f>VLOOKUP($A128,'Inputs Households'!$A$1:$C$67,3,)*'Ratio mapping'!S130</f>
        <v>0</v>
      </c>
      <c r="T128" s="65">
        <f>VLOOKUP($A128,'Inputs Households'!$A$1:$C$67,3,)*'Ratio mapping'!T130</f>
        <v>0</v>
      </c>
      <c r="U128" s="65">
        <f>VLOOKUP($A128,'Inputs Households'!$A$1:$C$67,3,)*'Ratio mapping'!U130</f>
        <v>0</v>
      </c>
      <c r="V128" s="65">
        <f>VLOOKUP($A128,'Inputs Households'!$A$1:$C$67,3,)*'Ratio mapping'!V130</f>
        <v>0</v>
      </c>
      <c r="W128" s="65">
        <f>VLOOKUP($A128,'Inputs Households'!$A$1:$C$67,3,)*'Ratio mapping'!W130</f>
        <v>0</v>
      </c>
      <c r="X128" s="65">
        <f>VLOOKUP($A128,'Inputs Households'!$A$1:$C$67,3,)*'Ratio mapping'!X130</f>
        <v>0</v>
      </c>
      <c r="Y128" s="65">
        <f>VLOOKUP($A128,'Inputs Households'!$A$1:$C$67,3,)*'Ratio mapping'!Y130</f>
        <v>0</v>
      </c>
      <c r="Z128" s="65">
        <f>VLOOKUP($A128,'Inputs Households'!$A$1:$C$67,3,)*'Ratio mapping'!Z130</f>
        <v>0</v>
      </c>
      <c r="AA128" s="65">
        <f>VLOOKUP($A128,'Inputs Households'!$A$1:$C$67,3,)*'Ratio mapping'!AA130</f>
        <v>0</v>
      </c>
      <c r="AB128" s="65">
        <f>VLOOKUP($A128,'Inputs Households'!$A$1:$C$67,3,)*'Ratio mapping'!AB130</f>
        <v>0</v>
      </c>
      <c r="AC128" s="65">
        <f>VLOOKUP($A128,'Inputs Households'!$A$1:$C$67,3,)*'Ratio mapping'!AC130</f>
        <v>0</v>
      </c>
      <c r="AD128" s="65">
        <f>VLOOKUP($A128,'Inputs Households'!$A$1:$C$67,3,)*'Ratio mapping'!AD130</f>
        <v>0</v>
      </c>
      <c r="AE128" s="65"/>
    </row>
    <row r="129" spans="1:31" x14ac:dyDescent="0.25">
      <c r="A129" s="37" t="s">
        <v>2109</v>
      </c>
      <c r="B129" s="65">
        <f>VLOOKUP($A129,'Inputs Households'!$A$1:$C$67,3,)*'Ratio mapping'!B131</f>
        <v>3600</v>
      </c>
      <c r="C129" s="65">
        <f>VLOOKUP($A129,'Inputs Households'!$A$1:$C$67,3,)*'Ratio mapping'!C131</f>
        <v>0</v>
      </c>
      <c r="D129" s="65">
        <f>VLOOKUP($A129,'Inputs Households'!$A$1:$C$67,3,)*'Ratio mapping'!D131</f>
        <v>0</v>
      </c>
      <c r="E129" s="65">
        <f>VLOOKUP($A129,'Inputs Households'!$A$1:$C$67,3,)*'Ratio mapping'!E131</f>
        <v>0</v>
      </c>
      <c r="F129" s="65">
        <f>VLOOKUP($A129,'Inputs Households'!$A$1:$C$67,3,)*'Ratio mapping'!F131</f>
        <v>0</v>
      </c>
      <c r="G129" s="65">
        <f>VLOOKUP($A129,'Inputs Households'!$A$1:$C$67,3,)*'Ratio mapping'!G131</f>
        <v>0</v>
      </c>
      <c r="H129" s="65">
        <f>VLOOKUP($A129,'Inputs Households'!$A$1:$C$67,3,)*'Ratio mapping'!H131</f>
        <v>0</v>
      </c>
      <c r="I129" s="65">
        <f>VLOOKUP($A129,'Inputs Households'!$A$1:$C$67,3,)*'Ratio mapping'!I131</f>
        <v>0</v>
      </c>
      <c r="J129" s="65">
        <f>VLOOKUP($A129,'Inputs Households'!$A$1:$C$67,3,)*'Ratio mapping'!J131</f>
        <v>0</v>
      </c>
      <c r="K129" s="65">
        <f>VLOOKUP($A129,'Inputs Households'!$A$1:$C$67,3,)*'Ratio mapping'!K131</f>
        <v>0</v>
      </c>
      <c r="L129" s="65">
        <f>VLOOKUP($A129,'Inputs Households'!$A$1:$C$67,3,)*'Ratio mapping'!L131</f>
        <v>0</v>
      </c>
      <c r="M129" s="65">
        <f>VLOOKUP($A129,'Inputs Households'!$A$1:$C$67,3,)*'Ratio mapping'!M131</f>
        <v>0</v>
      </c>
      <c r="N129" s="65">
        <f>VLOOKUP($A129,'Inputs Households'!$A$1:$C$67,3,)*'Ratio mapping'!N131</f>
        <v>0</v>
      </c>
      <c r="O129" s="65">
        <f>VLOOKUP($A129,'Inputs Households'!$A$1:$C$67,3,)*'Ratio mapping'!O131</f>
        <v>0</v>
      </c>
      <c r="P129" s="65">
        <f>VLOOKUP($A129,'Inputs Households'!$A$1:$C$67,3,)*'Ratio mapping'!P131</f>
        <v>0</v>
      </c>
      <c r="Q129" s="65">
        <f>VLOOKUP($A129,'Inputs Households'!$A$1:$C$67,3,)*'Ratio mapping'!Q131</f>
        <v>0</v>
      </c>
      <c r="R129" s="65">
        <f>VLOOKUP($A129,'Inputs Households'!$A$1:$C$67,3,)*'Ratio mapping'!R131</f>
        <v>0</v>
      </c>
      <c r="S129" s="65">
        <f>VLOOKUP($A129,'Inputs Households'!$A$1:$C$67,3,)*'Ratio mapping'!S131</f>
        <v>0</v>
      </c>
      <c r="T129" s="65">
        <f>VLOOKUP($A129,'Inputs Households'!$A$1:$C$67,3,)*'Ratio mapping'!T131</f>
        <v>0</v>
      </c>
      <c r="U129" s="65">
        <f>VLOOKUP($A129,'Inputs Households'!$A$1:$C$67,3,)*'Ratio mapping'!U131</f>
        <v>0</v>
      </c>
      <c r="V129" s="65">
        <f>VLOOKUP($A129,'Inputs Households'!$A$1:$C$67,3,)*'Ratio mapping'!V131</f>
        <v>0</v>
      </c>
      <c r="W129" s="65">
        <f>VLOOKUP($A129,'Inputs Households'!$A$1:$C$67,3,)*'Ratio mapping'!W131</f>
        <v>0</v>
      </c>
      <c r="X129" s="65">
        <f>VLOOKUP($A129,'Inputs Households'!$A$1:$C$67,3,)*'Ratio mapping'!X131</f>
        <v>0</v>
      </c>
      <c r="Y129" s="65">
        <f>VLOOKUP($A129,'Inputs Households'!$A$1:$C$67,3,)*'Ratio mapping'!Y131</f>
        <v>0</v>
      </c>
      <c r="Z129" s="65">
        <f>VLOOKUP($A129,'Inputs Households'!$A$1:$C$67,3,)*'Ratio mapping'!Z131</f>
        <v>0</v>
      </c>
      <c r="AA129" s="65">
        <f>VLOOKUP($A129,'Inputs Households'!$A$1:$C$67,3,)*'Ratio mapping'!AA131</f>
        <v>0</v>
      </c>
      <c r="AB129" s="65">
        <f>VLOOKUP($A129,'Inputs Households'!$A$1:$C$67,3,)*'Ratio mapping'!AB131</f>
        <v>0</v>
      </c>
      <c r="AC129" s="65">
        <f>VLOOKUP($A129,'Inputs Households'!$A$1:$C$67,3,)*'Ratio mapping'!AC131</f>
        <v>0</v>
      </c>
      <c r="AD129" s="65">
        <f>VLOOKUP($A129,'Inputs Households'!$A$1:$C$67,3,)*'Ratio mapping'!AD131</f>
        <v>0</v>
      </c>
      <c r="AE129" s="65"/>
    </row>
    <row r="130" spans="1:31" x14ac:dyDescent="0.25">
      <c r="A130" s="37" t="s">
        <v>2061</v>
      </c>
      <c r="B130" s="65">
        <f>VLOOKUP($A130,'Inputs Households'!$A$1:$C$67,3,)*'Ratio mapping'!B132</f>
        <v>0</v>
      </c>
      <c r="C130" s="65">
        <f>VLOOKUP($A130,'Inputs Households'!$A$1:$C$67,3,)*'Ratio mapping'!C132</f>
        <v>0</v>
      </c>
      <c r="D130" s="65">
        <f>VLOOKUP($A130,'Inputs Households'!$A$1:$C$67,3,)*'Ratio mapping'!D132</f>
        <v>0</v>
      </c>
      <c r="E130" s="65">
        <f>VLOOKUP($A130,'Inputs Households'!$A$1:$C$67,3,)*'Ratio mapping'!E132</f>
        <v>0</v>
      </c>
      <c r="F130" s="65">
        <f>VLOOKUP($A130,'Inputs Households'!$A$1:$C$67,3,)*'Ratio mapping'!F132</f>
        <v>0</v>
      </c>
      <c r="G130" s="65">
        <f>VLOOKUP($A130,'Inputs Households'!$A$1:$C$67,3,)*'Ratio mapping'!G132</f>
        <v>0</v>
      </c>
      <c r="H130" s="65">
        <f>VLOOKUP($A130,'Inputs Households'!$A$1:$C$67,3,)*'Ratio mapping'!H132</f>
        <v>0</v>
      </c>
      <c r="I130" s="65">
        <f>VLOOKUP($A130,'Inputs Households'!$A$1:$C$67,3,)*'Ratio mapping'!I132</f>
        <v>0</v>
      </c>
      <c r="J130" s="65">
        <f>VLOOKUP($A130,'Inputs Households'!$A$1:$C$67,3,)*'Ratio mapping'!J132</f>
        <v>0</v>
      </c>
      <c r="K130" s="65">
        <f>VLOOKUP($A130,'Inputs Households'!$A$1:$C$67,3,)*'Ratio mapping'!K132</f>
        <v>0</v>
      </c>
      <c r="L130" s="65">
        <f>VLOOKUP($A130,'Inputs Households'!$A$1:$C$67,3,)*'Ratio mapping'!L132</f>
        <v>0</v>
      </c>
      <c r="M130" s="65">
        <f>VLOOKUP($A130,'Inputs Households'!$A$1:$C$67,3,)*'Ratio mapping'!M132</f>
        <v>0</v>
      </c>
      <c r="N130" s="65">
        <f>VLOOKUP($A130,'Inputs Households'!$A$1:$C$67,3,)*'Ratio mapping'!N132</f>
        <v>0</v>
      </c>
      <c r="O130" s="65">
        <f>VLOOKUP($A130,'Inputs Households'!$A$1:$C$67,3,)*'Ratio mapping'!O132</f>
        <v>0</v>
      </c>
      <c r="P130" s="65">
        <f>VLOOKUP($A130,'Inputs Households'!$A$1:$C$67,3,)*'Ratio mapping'!P132</f>
        <v>0</v>
      </c>
      <c r="Q130" s="65">
        <f>VLOOKUP($A130,'Inputs Households'!$A$1:$C$67,3,)*'Ratio mapping'!Q132</f>
        <v>0</v>
      </c>
      <c r="R130" s="65">
        <f>VLOOKUP($A130,'Inputs Households'!$A$1:$C$67,3,)*'Ratio mapping'!R132</f>
        <v>0</v>
      </c>
      <c r="S130" s="65">
        <f>VLOOKUP($A130,'Inputs Households'!$A$1:$C$67,3,)*'Ratio mapping'!S132</f>
        <v>0</v>
      </c>
      <c r="T130" s="65">
        <f>VLOOKUP($A130,'Inputs Households'!$A$1:$C$67,3,)*'Ratio mapping'!T132</f>
        <v>0</v>
      </c>
      <c r="U130" s="65">
        <f>VLOOKUP($A130,'Inputs Households'!$A$1:$C$67,3,)*'Ratio mapping'!U132</f>
        <v>0</v>
      </c>
      <c r="V130" s="65">
        <f>VLOOKUP($A130,'Inputs Households'!$A$1:$C$67,3,)*'Ratio mapping'!V132</f>
        <v>0</v>
      </c>
      <c r="W130" s="65">
        <f>VLOOKUP($A130,'Inputs Households'!$A$1:$C$67,3,)*'Ratio mapping'!W132</f>
        <v>0</v>
      </c>
      <c r="X130" s="65">
        <f>VLOOKUP($A130,'Inputs Households'!$A$1:$C$67,3,)*'Ratio mapping'!X132</f>
        <v>0</v>
      </c>
      <c r="Y130" s="65">
        <f>VLOOKUP($A130,'Inputs Households'!$A$1:$C$67,3,)*'Ratio mapping'!Y132</f>
        <v>0</v>
      </c>
      <c r="Z130" s="65">
        <f>VLOOKUP($A130,'Inputs Households'!$A$1:$C$67,3,)*'Ratio mapping'!Z132</f>
        <v>0</v>
      </c>
      <c r="AA130" s="65">
        <f>VLOOKUP($A130,'Inputs Households'!$A$1:$C$67,3,)*'Ratio mapping'!AA132</f>
        <v>21000.384480950714</v>
      </c>
      <c r="AB130" s="65">
        <f>VLOOKUP($A130,'Inputs Households'!$A$1:$C$67,3,)*'Ratio mapping'!AB132</f>
        <v>1599.6155190492834</v>
      </c>
      <c r="AC130" s="65">
        <f>VLOOKUP($A130,'Inputs Households'!$A$1:$C$67,3,)*'Ratio mapping'!AC132</f>
        <v>0</v>
      </c>
      <c r="AD130" s="65">
        <f>VLOOKUP($A130,'Inputs Households'!$A$1:$C$67,3,)*'Ratio mapping'!AD132</f>
        <v>0</v>
      </c>
      <c r="AE130" s="65"/>
    </row>
    <row r="131" spans="1:31" x14ac:dyDescent="0.25">
      <c r="A131" s="37" t="s">
        <v>2073</v>
      </c>
      <c r="B131" s="65">
        <f>VLOOKUP($A131,'Inputs Households'!$A$1:$C$67,3,)*'Ratio mapping'!B133</f>
        <v>0</v>
      </c>
      <c r="C131" s="65">
        <f>VLOOKUP($A131,'Inputs Households'!$A$1:$C$67,3,)*'Ratio mapping'!C133</f>
        <v>0</v>
      </c>
      <c r="D131" s="65">
        <f>VLOOKUP($A131,'Inputs Households'!$A$1:$C$67,3,)*'Ratio mapping'!D133</f>
        <v>0</v>
      </c>
      <c r="E131" s="65">
        <f>VLOOKUP($A131,'Inputs Households'!$A$1:$C$67,3,)*'Ratio mapping'!E133</f>
        <v>0</v>
      </c>
      <c r="F131" s="65">
        <f>VLOOKUP($A131,'Inputs Households'!$A$1:$C$67,3,)*'Ratio mapping'!F133</f>
        <v>0</v>
      </c>
      <c r="G131" s="65">
        <f>VLOOKUP($A131,'Inputs Households'!$A$1:$C$67,3,)*'Ratio mapping'!G133</f>
        <v>3100</v>
      </c>
      <c r="H131" s="65">
        <f>VLOOKUP($A131,'Inputs Households'!$A$1:$C$67,3,)*'Ratio mapping'!H133</f>
        <v>0</v>
      </c>
      <c r="I131" s="65">
        <f>VLOOKUP($A131,'Inputs Households'!$A$1:$C$67,3,)*'Ratio mapping'!I133</f>
        <v>0</v>
      </c>
      <c r="J131" s="65">
        <f>VLOOKUP($A131,'Inputs Households'!$A$1:$C$67,3,)*'Ratio mapping'!J133</f>
        <v>0</v>
      </c>
      <c r="K131" s="65">
        <f>VLOOKUP($A131,'Inputs Households'!$A$1:$C$67,3,)*'Ratio mapping'!K133</f>
        <v>0</v>
      </c>
      <c r="L131" s="65">
        <f>VLOOKUP($A131,'Inputs Households'!$A$1:$C$67,3,)*'Ratio mapping'!L133</f>
        <v>0</v>
      </c>
      <c r="M131" s="65">
        <f>VLOOKUP($A131,'Inputs Households'!$A$1:$C$67,3,)*'Ratio mapping'!M133</f>
        <v>0</v>
      </c>
      <c r="N131" s="65">
        <f>VLOOKUP($A131,'Inputs Households'!$A$1:$C$67,3,)*'Ratio mapping'!N133</f>
        <v>0</v>
      </c>
      <c r="O131" s="65">
        <f>VLOOKUP($A131,'Inputs Households'!$A$1:$C$67,3,)*'Ratio mapping'!O133</f>
        <v>0</v>
      </c>
      <c r="P131" s="65">
        <f>VLOOKUP($A131,'Inputs Households'!$A$1:$C$67,3,)*'Ratio mapping'!P133</f>
        <v>0</v>
      </c>
      <c r="Q131" s="65">
        <f>VLOOKUP($A131,'Inputs Households'!$A$1:$C$67,3,)*'Ratio mapping'!Q133</f>
        <v>0</v>
      </c>
      <c r="R131" s="65">
        <f>VLOOKUP($A131,'Inputs Households'!$A$1:$C$67,3,)*'Ratio mapping'!R133</f>
        <v>0</v>
      </c>
      <c r="S131" s="65">
        <f>VLOOKUP($A131,'Inputs Households'!$A$1:$C$67,3,)*'Ratio mapping'!S133</f>
        <v>0</v>
      </c>
      <c r="T131" s="65">
        <f>VLOOKUP($A131,'Inputs Households'!$A$1:$C$67,3,)*'Ratio mapping'!T133</f>
        <v>0</v>
      </c>
      <c r="U131" s="65">
        <f>VLOOKUP($A131,'Inputs Households'!$A$1:$C$67,3,)*'Ratio mapping'!U133</f>
        <v>0</v>
      </c>
      <c r="V131" s="65">
        <f>VLOOKUP($A131,'Inputs Households'!$A$1:$C$67,3,)*'Ratio mapping'!V133</f>
        <v>0</v>
      </c>
      <c r="W131" s="65">
        <f>VLOOKUP($A131,'Inputs Households'!$A$1:$C$67,3,)*'Ratio mapping'!W133</f>
        <v>0</v>
      </c>
      <c r="X131" s="65">
        <f>VLOOKUP($A131,'Inputs Households'!$A$1:$C$67,3,)*'Ratio mapping'!X133</f>
        <v>0</v>
      </c>
      <c r="Y131" s="65">
        <f>VLOOKUP($A131,'Inputs Households'!$A$1:$C$67,3,)*'Ratio mapping'!Y133</f>
        <v>0</v>
      </c>
      <c r="Z131" s="65">
        <f>VLOOKUP($A131,'Inputs Households'!$A$1:$C$67,3,)*'Ratio mapping'!Z133</f>
        <v>0</v>
      </c>
      <c r="AA131" s="65">
        <f>VLOOKUP($A131,'Inputs Households'!$A$1:$C$67,3,)*'Ratio mapping'!AA133</f>
        <v>0</v>
      </c>
      <c r="AB131" s="65">
        <f>VLOOKUP($A131,'Inputs Households'!$A$1:$C$67,3,)*'Ratio mapping'!AB133</f>
        <v>0</v>
      </c>
      <c r="AC131" s="65">
        <f>VLOOKUP($A131,'Inputs Households'!$A$1:$C$67,3,)*'Ratio mapping'!AC133</f>
        <v>0</v>
      </c>
      <c r="AD131" s="65">
        <f>VLOOKUP($A131,'Inputs Households'!$A$1:$C$67,3,)*'Ratio mapping'!AD133</f>
        <v>0</v>
      </c>
      <c r="AE131" s="65"/>
    </row>
    <row r="132" spans="1:31" x14ac:dyDescent="0.25">
      <c r="A132" s="37" t="s">
        <v>2111</v>
      </c>
      <c r="B132" s="65">
        <f>VLOOKUP($A132,'Inputs Households'!$A$1:$C$67,3,)*'Ratio mapping'!B134</f>
        <v>0</v>
      </c>
      <c r="C132" s="65">
        <f>VLOOKUP($A132,'Inputs Households'!$A$1:$C$67,3,)*'Ratio mapping'!C134</f>
        <v>0</v>
      </c>
      <c r="D132" s="65">
        <f>VLOOKUP($A132,'Inputs Households'!$A$1:$C$67,3,)*'Ratio mapping'!D134</f>
        <v>0</v>
      </c>
      <c r="E132" s="65">
        <f>VLOOKUP($A132,'Inputs Households'!$A$1:$C$67,3,)*'Ratio mapping'!E134</f>
        <v>0</v>
      </c>
      <c r="F132" s="65">
        <f>VLOOKUP($A132,'Inputs Households'!$A$1:$C$67,3,)*'Ratio mapping'!F134</f>
        <v>0</v>
      </c>
      <c r="G132" s="65">
        <f>VLOOKUP($A132,'Inputs Households'!$A$1:$C$67,3,)*'Ratio mapping'!G134</f>
        <v>0</v>
      </c>
      <c r="H132" s="65">
        <f>VLOOKUP($A132,'Inputs Households'!$A$1:$C$67,3,)*'Ratio mapping'!H134</f>
        <v>0</v>
      </c>
      <c r="I132" s="65">
        <f>VLOOKUP($A132,'Inputs Households'!$A$1:$C$67,3,)*'Ratio mapping'!I134</f>
        <v>0</v>
      </c>
      <c r="J132" s="65">
        <f>VLOOKUP($A132,'Inputs Households'!$A$1:$C$67,3,)*'Ratio mapping'!J134</f>
        <v>0</v>
      </c>
      <c r="K132" s="65">
        <f>VLOOKUP($A132,'Inputs Households'!$A$1:$C$67,3,)*'Ratio mapping'!K134</f>
        <v>0</v>
      </c>
      <c r="L132" s="65">
        <f>VLOOKUP($A132,'Inputs Households'!$A$1:$C$67,3,)*'Ratio mapping'!L134</f>
        <v>0</v>
      </c>
      <c r="M132" s="65">
        <f>VLOOKUP($A132,'Inputs Households'!$A$1:$C$67,3,)*'Ratio mapping'!M134</f>
        <v>0</v>
      </c>
      <c r="N132" s="65">
        <f>VLOOKUP($A132,'Inputs Households'!$A$1:$C$67,3,)*'Ratio mapping'!N134</f>
        <v>0</v>
      </c>
      <c r="O132" s="65">
        <f>VLOOKUP($A132,'Inputs Households'!$A$1:$C$67,3,)*'Ratio mapping'!O134</f>
        <v>0</v>
      </c>
      <c r="P132" s="65">
        <f>VLOOKUP($A132,'Inputs Households'!$A$1:$C$67,3,)*'Ratio mapping'!P134</f>
        <v>9073.5964912280706</v>
      </c>
      <c r="Q132" s="65">
        <f>VLOOKUP($A132,'Inputs Households'!$A$1:$C$67,3,)*'Ratio mapping'!Q134</f>
        <v>0</v>
      </c>
      <c r="R132" s="65">
        <f>VLOOKUP($A132,'Inputs Households'!$A$1:$C$67,3,)*'Ratio mapping'!R134</f>
        <v>0</v>
      </c>
      <c r="S132" s="65">
        <f>VLOOKUP($A132,'Inputs Households'!$A$1:$C$67,3,)*'Ratio mapping'!S134</f>
        <v>726.40350877192975</v>
      </c>
      <c r="T132" s="65">
        <f>VLOOKUP($A132,'Inputs Households'!$A$1:$C$67,3,)*'Ratio mapping'!T134</f>
        <v>0</v>
      </c>
      <c r="U132" s="65">
        <f>VLOOKUP($A132,'Inputs Households'!$A$1:$C$67,3,)*'Ratio mapping'!U134</f>
        <v>0</v>
      </c>
      <c r="V132" s="65">
        <f>VLOOKUP($A132,'Inputs Households'!$A$1:$C$67,3,)*'Ratio mapping'!V134</f>
        <v>0</v>
      </c>
      <c r="W132" s="65">
        <f>VLOOKUP($A132,'Inputs Households'!$A$1:$C$67,3,)*'Ratio mapping'!W134</f>
        <v>0</v>
      </c>
      <c r="X132" s="65">
        <f>VLOOKUP($A132,'Inputs Households'!$A$1:$C$67,3,)*'Ratio mapping'!X134</f>
        <v>0</v>
      </c>
      <c r="Y132" s="65">
        <f>VLOOKUP($A132,'Inputs Households'!$A$1:$C$67,3,)*'Ratio mapping'!Y134</f>
        <v>0</v>
      </c>
      <c r="Z132" s="65">
        <f>VLOOKUP($A132,'Inputs Households'!$A$1:$C$67,3,)*'Ratio mapping'!Z134</f>
        <v>0</v>
      </c>
      <c r="AA132" s="65">
        <f>VLOOKUP($A132,'Inputs Households'!$A$1:$C$67,3,)*'Ratio mapping'!AA134</f>
        <v>0</v>
      </c>
      <c r="AB132" s="65">
        <f>VLOOKUP($A132,'Inputs Households'!$A$1:$C$67,3,)*'Ratio mapping'!AB134</f>
        <v>0</v>
      </c>
      <c r="AC132" s="65">
        <f>VLOOKUP($A132,'Inputs Households'!$A$1:$C$67,3,)*'Ratio mapping'!AC134</f>
        <v>0</v>
      </c>
      <c r="AD132" s="65">
        <f>VLOOKUP($A132,'Inputs Households'!$A$1:$C$67,3,)*'Ratio mapping'!AD134</f>
        <v>0</v>
      </c>
      <c r="AE132" s="65"/>
    </row>
    <row r="133" spans="1:31" x14ac:dyDescent="0.25">
      <c r="A133" s="37" t="s">
        <v>2064</v>
      </c>
      <c r="B133" s="65">
        <f>VLOOKUP($A133,'Inputs Households'!$A$1:$C$67,3,)*'Ratio mapping'!B135</f>
        <v>0</v>
      </c>
      <c r="C133" s="65">
        <f>VLOOKUP($A133,'Inputs Households'!$A$1:$C$67,3,)*'Ratio mapping'!C135</f>
        <v>0</v>
      </c>
      <c r="D133" s="65">
        <f>VLOOKUP($A133,'Inputs Households'!$A$1:$C$67,3,)*'Ratio mapping'!D135</f>
        <v>0</v>
      </c>
      <c r="E133" s="65">
        <f>VLOOKUP($A133,'Inputs Households'!$A$1:$C$67,3,)*'Ratio mapping'!E135</f>
        <v>0</v>
      </c>
      <c r="F133" s="65">
        <f>VLOOKUP($A133,'Inputs Households'!$A$1:$C$67,3,)*'Ratio mapping'!F135</f>
        <v>0</v>
      </c>
      <c r="G133" s="65">
        <f>VLOOKUP($A133,'Inputs Households'!$A$1:$C$67,3,)*'Ratio mapping'!G135</f>
        <v>0</v>
      </c>
      <c r="H133" s="65">
        <f>VLOOKUP($A133,'Inputs Households'!$A$1:$C$67,3,)*'Ratio mapping'!H135</f>
        <v>0</v>
      </c>
      <c r="I133" s="65">
        <f>VLOOKUP($A133,'Inputs Households'!$A$1:$C$67,3,)*'Ratio mapping'!I135</f>
        <v>0</v>
      </c>
      <c r="J133" s="65">
        <f>VLOOKUP($A133,'Inputs Households'!$A$1:$C$67,3,)*'Ratio mapping'!J135</f>
        <v>0</v>
      </c>
      <c r="K133" s="65">
        <f>VLOOKUP($A133,'Inputs Households'!$A$1:$C$67,3,)*'Ratio mapping'!K135</f>
        <v>0</v>
      </c>
      <c r="L133" s="65">
        <f>VLOOKUP($A133,'Inputs Households'!$A$1:$C$67,3,)*'Ratio mapping'!L135</f>
        <v>0</v>
      </c>
      <c r="M133" s="65">
        <f>VLOOKUP($A133,'Inputs Households'!$A$1:$C$67,3,)*'Ratio mapping'!M135</f>
        <v>0</v>
      </c>
      <c r="N133" s="65">
        <f>VLOOKUP($A133,'Inputs Households'!$A$1:$C$67,3,)*'Ratio mapping'!N135</f>
        <v>0</v>
      </c>
      <c r="O133" s="65">
        <f>VLOOKUP($A133,'Inputs Households'!$A$1:$C$67,3,)*'Ratio mapping'!O135</f>
        <v>0</v>
      </c>
      <c r="P133" s="65">
        <f>VLOOKUP($A133,'Inputs Households'!$A$1:$C$67,3,)*'Ratio mapping'!P135</f>
        <v>0</v>
      </c>
      <c r="Q133" s="65">
        <f>VLOOKUP($A133,'Inputs Households'!$A$1:$C$67,3,)*'Ratio mapping'!Q135</f>
        <v>0</v>
      </c>
      <c r="R133" s="65">
        <f>VLOOKUP($A133,'Inputs Households'!$A$1:$C$67,3,)*'Ratio mapping'!R135</f>
        <v>0</v>
      </c>
      <c r="S133" s="65">
        <f>VLOOKUP($A133,'Inputs Households'!$A$1:$C$67,3,)*'Ratio mapping'!S135</f>
        <v>0</v>
      </c>
      <c r="T133" s="65">
        <f>VLOOKUP($A133,'Inputs Households'!$A$1:$C$67,3,)*'Ratio mapping'!T135</f>
        <v>0</v>
      </c>
      <c r="U133" s="65">
        <f>VLOOKUP($A133,'Inputs Households'!$A$1:$C$67,3,)*'Ratio mapping'!U135</f>
        <v>0</v>
      </c>
      <c r="V133" s="65">
        <f>VLOOKUP($A133,'Inputs Households'!$A$1:$C$67,3,)*'Ratio mapping'!V135</f>
        <v>3800</v>
      </c>
      <c r="W133" s="65">
        <f>VLOOKUP($A133,'Inputs Households'!$A$1:$C$67,3,)*'Ratio mapping'!W135</f>
        <v>0</v>
      </c>
      <c r="X133" s="65">
        <f>VLOOKUP($A133,'Inputs Households'!$A$1:$C$67,3,)*'Ratio mapping'!X135</f>
        <v>0</v>
      </c>
      <c r="Y133" s="65">
        <f>VLOOKUP($A133,'Inputs Households'!$A$1:$C$67,3,)*'Ratio mapping'!Y135</f>
        <v>0</v>
      </c>
      <c r="Z133" s="65">
        <f>VLOOKUP($A133,'Inputs Households'!$A$1:$C$67,3,)*'Ratio mapping'!Z135</f>
        <v>0</v>
      </c>
      <c r="AA133" s="65">
        <f>VLOOKUP($A133,'Inputs Households'!$A$1:$C$67,3,)*'Ratio mapping'!AA135</f>
        <v>0</v>
      </c>
      <c r="AB133" s="65">
        <f>VLOOKUP($A133,'Inputs Households'!$A$1:$C$67,3,)*'Ratio mapping'!AB135</f>
        <v>0</v>
      </c>
      <c r="AC133" s="65">
        <f>VLOOKUP($A133,'Inputs Households'!$A$1:$C$67,3,)*'Ratio mapping'!AC135</f>
        <v>0</v>
      </c>
      <c r="AD133" s="65">
        <f>VLOOKUP($A133,'Inputs Households'!$A$1:$C$67,3,)*'Ratio mapping'!AD135</f>
        <v>0</v>
      </c>
      <c r="AE133" s="65"/>
    </row>
    <row r="134" spans="1:31" x14ac:dyDescent="0.25">
      <c r="A134" s="37" t="s">
        <v>2091</v>
      </c>
      <c r="B134" s="65">
        <f>VLOOKUP($A134,'Inputs Households'!$A$1:$C$67,3,)*'Ratio mapping'!B136</f>
        <v>0</v>
      </c>
      <c r="C134" s="65">
        <f>VLOOKUP($A134,'Inputs Households'!$A$1:$C$67,3,)*'Ratio mapping'!C136</f>
        <v>0</v>
      </c>
      <c r="D134" s="65">
        <f>VLOOKUP($A134,'Inputs Households'!$A$1:$C$67,3,)*'Ratio mapping'!D136</f>
        <v>0</v>
      </c>
      <c r="E134" s="65">
        <f>VLOOKUP($A134,'Inputs Households'!$A$1:$C$67,3,)*'Ratio mapping'!E136</f>
        <v>0</v>
      </c>
      <c r="F134" s="65">
        <f>VLOOKUP($A134,'Inputs Households'!$A$1:$C$67,3,)*'Ratio mapping'!F136</f>
        <v>0</v>
      </c>
      <c r="G134" s="65">
        <f>VLOOKUP($A134,'Inputs Households'!$A$1:$C$67,3,)*'Ratio mapping'!G136</f>
        <v>0</v>
      </c>
      <c r="H134" s="65">
        <f>VLOOKUP($A134,'Inputs Households'!$A$1:$C$67,3,)*'Ratio mapping'!H136</f>
        <v>0</v>
      </c>
      <c r="I134" s="65">
        <f>VLOOKUP($A134,'Inputs Households'!$A$1:$C$67,3,)*'Ratio mapping'!I136</f>
        <v>0</v>
      </c>
      <c r="J134" s="65">
        <f>VLOOKUP($A134,'Inputs Households'!$A$1:$C$67,3,)*'Ratio mapping'!J136</f>
        <v>0</v>
      </c>
      <c r="K134" s="65">
        <f>VLOOKUP($A134,'Inputs Households'!$A$1:$C$67,3,)*'Ratio mapping'!K136</f>
        <v>0</v>
      </c>
      <c r="L134" s="65">
        <f>VLOOKUP($A134,'Inputs Households'!$A$1:$C$67,3,)*'Ratio mapping'!L136</f>
        <v>0</v>
      </c>
      <c r="M134" s="65">
        <f>VLOOKUP($A134,'Inputs Households'!$A$1:$C$67,3,)*'Ratio mapping'!M136</f>
        <v>0</v>
      </c>
      <c r="N134" s="65">
        <f>VLOOKUP($A134,'Inputs Households'!$A$1:$C$67,3,)*'Ratio mapping'!N136</f>
        <v>0</v>
      </c>
      <c r="O134" s="65">
        <f>VLOOKUP($A134,'Inputs Households'!$A$1:$C$67,3,)*'Ratio mapping'!O136</f>
        <v>0</v>
      </c>
      <c r="P134" s="65">
        <f>VLOOKUP($A134,'Inputs Households'!$A$1:$C$67,3,)*'Ratio mapping'!P136</f>
        <v>0</v>
      </c>
      <c r="Q134" s="65">
        <f>VLOOKUP($A134,'Inputs Households'!$A$1:$C$67,3,)*'Ratio mapping'!Q136</f>
        <v>0</v>
      </c>
      <c r="R134" s="65">
        <f>VLOOKUP($A134,'Inputs Households'!$A$1:$C$67,3,)*'Ratio mapping'!R136</f>
        <v>0</v>
      </c>
      <c r="S134" s="65">
        <f>VLOOKUP($A134,'Inputs Households'!$A$1:$C$67,3,)*'Ratio mapping'!S136</f>
        <v>0</v>
      </c>
      <c r="T134" s="65">
        <f>VLOOKUP($A134,'Inputs Households'!$A$1:$C$67,3,)*'Ratio mapping'!T136</f>
        <v>0</v>
      </c>
      <c r="U134" s="65">
        <f>VLOOKUP($A134,'Inputs Households'!$A$1:$C$67,3,)*'Ratio mapping'!U136</f>
        <v>0</v>
      </c>
      <c r="V134" s="65">
        <f>VLOOKUP($A134,'Inputs Households'!$A$1:$C$67,3,)*'Ratio mapping'!V136</f>
        <v>0</v>
      </c>
      <c r="W134" s="65">
        <f>VLOOKUP($A134,'Inputs Households'!$A$1:$C$67,3,)*'Ratio mapping'!W136</f>
        <v>0</v>
      </c>
      <c r="X134" s="65">
        <f>VLOOKUP($A134,'Inputs Households'!$A$1:$C$67,3,)*'Ratio mapping'!X136</f>
        <v>0</v>
      </c>
      <c r="Y134" s="65">
        <f>VLOOKUP($A134,'Inputs Households'!$A$1:$C$67,3,)*'Ratio mapping'!Y136</f>
        <v>0</v>
      </c>
      <c r="Z134" s="65">
        <f>VLOOKUP($A134,'Inputs Households'!$A$1:$C$67,3,)*'Ratio mapping'!Z136</f>
        <v>0</v>
      </c>
      <c r="AA134" s="65">
        <f>VLOOKUP($A134,'Inputs Households'!$A$1:$C$67,3,)*'Ratio mapping'!AA136</f>
        <v>0</v>
      </c>
      <c r="AB134" s="65">
        <f>VLOOKUP($A134,'Inputs Households'!$A$1:$C$67,3,)*'Ratio mapping'!AB136</f>
        <v>7.7088948787061993</v>
      </c>
      <c r="AC134" s="65">
        <f>VLOOKUP($A134,'Inputs Households'!$A$1:$C$67,3,)*'Ratio mapping'!AC136</f>
        <v>85792.291105121301</v>
      </c>
      <c r="AD134" s="65">
        <f>VLOOKUP($A134,'Inputs Households'!$A$1:$C$67,3,)*'Ratio mapping'!AD136</f>
        <v>0</v>
      </c>
      <c r="AE134" s="65"/>
    </row>
    <row r="135" spans="1:31" x14ac:dyDescent="0.25">
      <c r="A135" s="37" t="s">
        <v>2066</v>
      </c>
      <c r="B135" s="65">
        <f>VLOOKUP($A135,'Inputs Households'!$A$1:$C$67,3,)*'Ratio mapping'!B137</f>
        <v>0</v>
      </c>
      <c r="C135" s="65">
        <f>VLOOKUP($A135,'Inputs Households'!$A$1:$C$67,3,)*'Ratio mapping'!C137</f>
        <v>0</v>
      </c>
      <c r="D135" s="65">
        <f>VLOOKUP($A135,'Inputs Households'!$A$1:$C$67,3,)*'Ratio mapping'!D137</f>
        <v>0</v>
      </c>
      <c r="E135" s="65">
        <f>VLOOKUP($A135,'Inputs Households'!$A$1:$C$67,3,)*'Ratio mapping'!E137</f>
        <v>0</v>
      </c>
      <c r="F135" s="65">
        <f>VLOOKUP($A135,'Inputs Households'!$A$1:$C$67,3,)*'Ratio mapping'!F137</f>
        <v>0</v>
      </c>
      <c r="G135" s="65">
        <f>VLOOKUP($A135,'Inputs Households'!$A$1:$C$67,3,)*'Ratio mapping'!G137</f>
        <v>0</v>
      </c>
      <c r="H135" s="65">
        <f>VLOOKUP($A135,'Inputs Households'!$A$1:$C$67,3,)*'Ratio mapping'!H137</f>
        <v>0</v>
      </c>
      <c r="I135" s="65">
        <f>VLOOKUP($A135,'Inputs Households'!$A$1:$C$67,3,)*'Ratio mapping'!I137</f>
        <v>0</v>
      </c>
      <c r="J135" s="65">
        <f>VLOOKUP($A135,'Inputs Households'!$A$1:$C$67,3,)*'Ratio mapping'!J137</f>
        <v>0</v>
      </c>
      <c r="K135" s="65">
        <f>VLOOKUP($A135,'Inputs Households'!$A$1:$C$67,3,)*'Ratio mapping'!K137</f>
        <v>0</v>
      </c>
      <c r="L135" s="65">
        <f>VLOOKUP($A135,'Inputs Households'!$A$1:$C$67,3,)*'Ratio mapping'!L137</f>
        <v>0</v>
      </c>
      <c r="M135" s="65">
        <f>VLOOKUP($A135,'Inputs Households'!$A$1:$C$67,3,)*'Ratio mapping'!M137</f>
        <v>0</v>
      </c>
      <c r="N135" s="65">
        <f>VLOOKUP($A135,'Inputs Households'!$A$1:$C$67,3,)*'Ratio mapping'!N137</f>
        <v>0</v>
      </c>
      <c r="O135" s="65">
        <f>VLOOKUP($A135,'Inputs Households'!$A$1:$C$67,3,)*'Ratio mapping'!O137</f>
        <v>0</v>
      </c>
      <c r="P135" s="65">
        <f>VLOOKUP($A135,'Inputs Households'!$A$1:$C$67,3,)*'Ratio mapping'!P137</f>
        <v>0</v>
      </c>
      <c r="Q135" s="65">
        <f>VLOOKUP($A135,'Inputs Households'!$A$1:$C$67,3,)*'Ratio mapping'!Q137</f>
        <v>0</v>
      </c>
      <c r="R135" s="65">
        <f>VLOOKUP($A135,'Inputs Households'!$A$1:$C$67,3,)*'Ratio mapping'!R137</f>
        <v>0</v>
      </c>
      <c r="S135" s="65">
        <f>VLOOKUP($A135,'Inputs Households'!$A$1:$C$67,3,)*'Ratio mapping'!S137</f>
        <v>0</v>
      </c>
      <c r="T135" s="65">
        <f>VLOOKUP($A135,'Inputs Households'!$A$1:$C$67,3,)*'Ratio mapping'!T137</f>
        <v>20700</v>
      </c>
      <c r="U135" s="65">
        <f>VLOOKUP($A135,'Inputs Households'!$A$1:$C$67,3,)*'Ratio mapping'!U137</f>
        <v>0</v>
      </c>
      <c r="V135" s="65">
        <f>VLOOKUP($A135,'Inputs Households'!$A$1:$C$67,3,)*'Ratio mapping'!V137</f>
        <v>0</v>
      </c>
      <c r="W135" s="65">
        <f>VLOOKUP($A135,'Inputs Households'!$A$1:$C$67,3,)*'Ratio mapping'!W137</f>
        <v>0</v>
      </c>
      <c r="X135" s="65">
        <f>VLOOKUP($A135,'Inputs Households'!$A$1:$C$67,3,)*'Ratio mapping'!X137</f>
        <v>0</v>
      </c>
      <c r="Y135" s="65">
        <f>VLOOKUP($A135,'Inputs Households'!$A$1:$C$67,3,)*'Ratio mapping'!Y137</f>
        <v>0</v>
      </c>
      <c r="Z135" s="65">
        <f>VLOOKUP($A135,'Inputs Households'!$A$1:$C$67,3,)*'Ratio mapping'!Z137</f>
        <v>0</v>
      </c>
      <c r="AA135" s="65">
        <f>VLOOKUP($A135,'Inputs Households'!$A$1:$C$67,3,)*'Ratio mapping'!AA137</f>
        <v>0</v>
      </c>
      <c r="AB135" s="65">
        <f>VLOOKUP($A135,'Inputs Households'!$A$1:$C$67,3,)*'Ratio mapping'!AB137</f>
        <v>0</v>
      </c>
      <c r="AC135" s="65">
        <f>VLOOKUP($A135,'Inputs Households'!$A$1:$C$67,3,)*'Ratio mapping'!AC137</f>
        <v>0</v>
      </c>
      <c r="AD135" s="65">
        <f>VLOOKUP($A135,'Inputs Households'!$A$1:$C$67,3,)*'Ratio mapping'!AD137</f>
        <v>0</v>
      </c>
      <c r="AE135" s="65"/>
    </row>
    <row r="136" spans="1:31" x14ac:dyDescent="0.25">
      <c r="A136" s="37" t="s">
        <v>2101</v>
      </c>
      <c r="B136" s="65">
        <f>VLOOKUP($A136,'Inputs Households'!$A$1:$C$67,3,)*'Ratio mapping'!B138</f>
        <v>0</v>
      </c>
      <c r="C136" s="65">
        <f>VLOOKUP($A136,'Inputs Households'!$A$1:$C$67,3,)*'Ratio mapping'!C138</f>
        <v>0</v>
      </c>
      <c r="D136" s="65">
        <f>VLOOKUP($A136,'Inputs Households'!$A$1:$C$67,3,)*'Ratio mapping'!D138</f>
        <v>0</v>
      </c>
      <c r="E136" s="65">
        <f>VLOOKUP($A136,'Inputs Households'!$A$1:$C$67,3,)*'Ratio mapping'!E138</f>
        <v>0</v>
      </c>
      <c r="F136" s="65">
        <f>VLOOKUP($A136,'Inputs Households'!$A$1:$C$67,3,)*'Ratio mapping'!F138</f>
        <v>0</v>
      </c>
      <c r="G136" s="65">
        <f>VLOOKUP($A136,'Inputs Households'!$A$1:$C$67,3,)*'Ratio mapping'!G138</f>
        <v>0</v>
      </c>
      <c r="H136" s="65">
        <f>VLOOKUP($A136,'Inputs Households'!$A$1:$C$67,3,)*'Ratio mapping'!H138</f>
        <v>0</v>
      </c>
      <c r="I136" s="65">
        <f>VLOOKUP($A136,'Inputs Households'!$A$1:$C$67,3,)*'Ratio mapping'!I138</f>
        <v>0</v>
      </c>
      <c r="J136" s="65">
        <f>VLOOKUP($A136,'Inputs Households'!$A$1:$C$67,3,)*'Ratio mapping'!J138</f>
        <v>0</v>
      </c>
      <c r="K136" s="65">
        <f>VLOOKUP($A136,'Inputs Households'!$A$1:$C$67,3,)*'Ratio mapping'!K138</f>
        <v>0</v>
      </c>
      <c r="L136" s="65">
        <f>VLOOKUP($A136,'Inputs Households'!$A$1:$C$67,3,)*'Ratio mapping'!L138</f>
        <v>0</v>
      </c>
      <c r="M136" s="65">
        <f>VLOOKUP($A136,'Inputs Households'!$A$1:$C$67,3,)*'Ratio mapping'!M138</f>
        <v>0</v>
      </c>
      <c r="N136" s="65">
        <f>VLOOKUP($A136,'Inputs Households'!$A$1:$C$67,3,)*'Ratio mapping'!N138</f>
        <v>0</v>
      </c>
      <c r="O136" s="65">
        <f>VLOOKUP($A136,'Inputs Households'!$A$1:$C$67,3,)*'Ratio mapping'!O138</f>
        <v>0</v>
      </c>
      <c r="P136" s="65">
        <f>VLOOKUP($A136,'Inputs Households'!$A$1:$C$67,3,)*'Ratio mapping'!P138</f>
        <v>0</v>
      </c>
      <c r="Q136" s="65">
        <f>VLOOKUP($A136,'Inputs Households'!$A$1:$C$67,3,)*'Ratio mapping'!Q138</f>
        <v>0</v>
      </c>
      <c r="R136" s="65">
        <f>VLOOKUP($A136,'Inputs Households'!$A$1:$C$67,3,)*'Ratio mapping'!R138</f>
        <v>0</v>
      </c>
      <c r="S136" s="65">
        <f>VLOOKUP($A136,'Inputs Households'!$A$1:$C$67,3,)*'Ratio mapping'!S138</f>
        <v>0</v>
      </c>
      <c r="T136" s="65">
        <f>VLOOKUP($A136,'Inputs Households'!$A$1:$C$67,3,)*'Ratio mapping'!T138</f>
        <v>0</v>
      </c>
      <c r="U136" s="65">
        <f>VLOOKUP($A136,'Inputs Households'!$A$1:$C$67,3,)*'Ratio mapping'!U138</f>
        <v>0</v>
      </c>
      <c r="V136" s="65">
        <f>VLOOKUP($A136,'Inputs Households'!$A$1:$C$67,3,)*'Ratio mapping'!V138</f>
        <v>0</v>
      </c>
      <c r="W136" s="65">
        <f>VLOOKUP($A136,'Inputs Households'!$A$1:$C$67,3,)*'Ratio mapping'!W138</f>
        <v>0</v>
      </c>
      <c r="X136" s="65">
        <f>VLOOKUP($A136,'Inputs Households'!$A$1:$C$67,3,)*'Ratio mapping'!X138</f>
        <v>0</v>
      </c>
      <c r="Y136" s="65">
        <f>VLOOKUP($A136,'Inputs Households'!$A$1:$C$67,3,)*'Ratio mapping'!Y138</f>
        <v>0</v>
      </c>
      <c r="Z136" s="65">
        <f>VLOOKUP($A136,'Inputs Households'!$A$1:$C$67,3,)*'Ratio mapping'!Z138</f>
        <v>0</v>
      </c>
      <c r="AA136" s="65">
        <f>VLOOKUP($A136,'Inputs Households'!$A$1:$C$67,3,)*'Ratio mapping'!AA138</f>
        <v>0</v>
      </c>
      <c r="AB136" s="65">
        <f>VLOOKUP($A136,'Inputs Households'!$A$1:$C$67,3,)*'Ratio mapping'!AB138</f>
        <v>0</v>
      </c>
      <c r="AC136" s="65">
        <f>VLOOKUP($A136,'Inputs Households'!$A$1:$C$67,3,)*'Ratio mapping'!AC138</f>
        <v>0</v>
      </c>
      <c r="AD136" s="65">
        <f>VLOOKUP($A136,'Inputs Households'!$A$1:$C$67,3,)*'Ratio mapping'!AD138</f>
        <v>3887.5140607424069</v>
      </c>
      <c r="AE136" s="65"/>
    </row>
    <row r="137" spans="1:31" x14ac:dyDescent="0.25">
      <c r="A137" s="37" t="s">
        <v>2069</v>
      </c>
      <c r="B137" s="65">
        <f>VLOOKUP($A137,'Inputs Households'!$A$1:$C$67,3,)*'Ratio mapping'!B139</f>
        <v>0</v>
      </c>
      <c r="C137" s="65">
        <f>VLOOKUP($A137,'Inputs Households'!$A$1:$C$67,3,)*'Ratio mapping'!C139</f>
        <v>0</v>
      </c>
      <c r="D137" s="65">
        <f>VLOOKUP($A137,'Inputs Households'!$A$1:$C$67,3,)*'Ratio mapping'!D139</f>
        <v>0</v>
      </c>
      <c r="E137" s="65">
        <f>VLOOKUP($A137,'Inputs Households'!$A$1:$C$67,3,)*'Ratio mapping'!E139</f>
        <v>0</v>
      </c>
      <c r="F137" s="65">
        <f>VLOOKUP($A137,'Inputs Households'!$A$1:$C$67,3,)*'Ratio mapping'!F139</f>
        <v>0</v>
      </c>
      <c r="G137" s="65">
        <f>VLOOKUP($A137,'Inputs Households'!$A$1:$C$67,3,)*'Ratio mapping'!G139</f>
        <v>0</v>
      </c>
      <c r="H137" s="65">
        <f>VLOOKUP($A137,'Inputs Households'!$A$1:$C$67,3,)*'Ratio mapping'!H139</f>
        <v>0</v>
      </c>
      <c r="I137" s="65">
        <f>VLOOKUP($A137,'Inputs Households'!$A$1:$C$67,3,)*'Ratio mapping'!I139</f>
        <v>0</v>
      </c>
      <c r="J137" s="65">
        <f>VLOOKUP($A137,'Inputs Households'!$A$1:$C$67,3,)*'Ratio mapping'!J139</f>
        <v>0</v>
      </c>
      <c r="K137" s="65">
        <f>VLOOKUP($A137,'Inputs Households'!$A$1:$C$67,3,)*'Ratio mapping'!K139</f>
        <v>14200</v>
      </c>
      <c r="L137" s="65">
        <f>VLOOKUP($A137,'Inputs Households'!$A$1:$C$67,3,)*'Ratio mapping'!L139</f>
        <v>0</v>
      </c>
      <c r="M137" s="65">
        <f>VLOOKUP($A137,'Inputs Households'!$A$1:$C$67,3,)*'Ratio mapping'!M139</f>
        <v>0</v>
      </c>
      <c r="N137" s="65">
        <f>VLOOKUP($A137,'Inputs Households'!$A$1:$C$67,3,)*'Ratio mapping'!N139</f>
        <v>0</v>
      </c>
      <c r="O137" s="65">
        <f>VLOOKUP($A137,'Inputs Households'!$A$1:$C$67,3,)*'Ratio mapping'!O139</f>
        <v>0</v>
      </c>
      <c r="P137" s="65">
        <f>VLOOKUP($A137,'Inputs Households'!$A$1:$C$67,3,)*'Ratio mapping'!P139</f>
        <v>0</v>
      </c>
      <c r="Q137" s="65">
        <f>VLOOKUP($A137,'Inputs Households'!$A$1:$C$67,3,)*'Ratio mapping'!Q139</f>
        <v>0</v>
      </c>
      <c r="R137" s="65">
        <f>VLOOKUP($A137,'Inputs Households'!$A$1:$C$67,3,)*'Ratio mapping'!R139</f>
        <v>0</v>
      </c>
      <c r="S137" s="65">
        <f>VLOOKUP($A137,'Inputs Households'!$A$1:$C$67,3,)*'Ratio mapping'!S139</f>
        <v>0</v>
      </c>
      <c r="T137" s="65">
        <f>VLOOKUP($A137,'Inputs Households'!$A$1:$C$67,3,)*'Ratio mapping'!T139</f>
        <v>0</v>
      </c>
      <c r="U137" s="65">
        <f>VLOOKUP($A137,'Inputs Households'!$A$1:$C$67,3,)*'Ratio mapping'!U139</f>
        <v>0</v>
      </c>
      <c r="V137" s="65">
        <f>VLOOKUP($A137,'Inputs Households'!$A$1:$C$67,3,)*'Ratio mapping'!V139</f>
        <v>0</v>
      </c>
      <c r="W137" s="65">
        <f>VLOOKUP($A137,'Inputs Households'!$A$1:$C$67,3,)*'Ratio mapping'!W139</f>
        <v>0</v>
      </c>
      <c r="X137" s="65">
        <f>VLOOKUP($A137,'Inputs Households'!$A$1:$C$67,3,)*'Ratio mapping'!X139</f>
        <v>0</v>
      </c>
      <c r="Y137" s="65">
        <f>VLOOKUP($A137,'Inputs Households'!$A$1:$C$67,3,)*'Ratio mapping'!Y139</f>
        <v>0</v>
      </c>
      <c r="Z137" s="65">
        <f>VLOOKUP($A137,'Inputs Households'!$A$1:$C$67,3,)*'Ratio mapping'!Z139</f>
        <v>0</v>
      </c>
      <c r="AA137" s="65">
        <f>VLOOKUP($A137,'Inputs Households'!$A$1:$C$67,3,)*'Ratio mapping'!AA139</f>
        <v>0</v>
      </c>
      <c r="AB137" s="65">
        <f>VLOOKUP($A137,'Inputs Households'!$A$1:$C$67,3,)*'Ratio mapping'!AB139</f>
        <v>0</v>
      </c>
      <c r="AC137" s="65">
        <f>VLOOKUP($A137,'Inputs Households'!$A$1:$C$67,3,)*'Ratio mapping'!AC139</f>
        <v>0</v>
      </c>
      <c r="AD137" s="65">
        <f>VLOOKUP($A137,'Inputs Households'!$A$1:$C$67,3,)*'Ratio mapping'!AD139</f>
        <v>0</v>
      </c>
      <c r="AE137" s="65"/>
    </row>
    <row r="138" spans="1:31" x14ac:dyDescent="0.25">
      <c r="A138" s="37" t="s">
        <v>2081</v>
      </c>
      <c r="B138" s="65">
        <f>VLOOKUP($A138,'Inputs Households'!$A$1:$C$67,3,)*'Ratio mapping'!B140</f>
        <v>0</v>
      </c>
      <c r="C138" s="65">
        <f>VLOOKUP($A138,'Inputs Households'!$A$1:$C$67,3,)*'Ratio mapping'!C140</f>
        <v>0</v>
      </c>
      <c r="D138" s="65">
        <f>VLOOKUP($A138,'Inputs Households'!$A$1:$C$67,3,)*'Ratio mapping'!D140</f>
        <v>0</v>
      </c>
      <c r="E138" s="65">
        <f>VLOOKUP($A138,'Inputs Households'!$A$1:$C$67,3,)*'Ratio mapping'!E140</f>
        <v>0</v>
      </c>
      <c r="F138" s="65">
        <f>VLOOKUP($A138,'Inputs Households'!$A$1:$C$67,3,)*'Ratio mapping'!F140</f>
        <v>0</v>
      </c>
      <c r="G138" s="65">
        <f>VLOOKUP($A138,'Inputs Households'!$A$1:$C$67,3,)*'Ratio mapping'!G140</f>
        <v>0</v>
      </c>
      <c r="H138" s="65">
        <f>VLOOKUP($A138,'Inputs Households'!$A$1:$C$67,3,)*'Ratio mapping'!H140</f>
        <v>0</v>
      </c>
      <c r="I138" s="65">
        <f>VLOOKUP($A138,'Inputs Households'!$A$1:$C$67,3,)*'Ratio mapping'!I140</f>
        <v>0</v>
      </c>
      <c r="J138" s="65">
        <f>VLOOKUP($A138,'Inputs Households'!$A$1:$C$67,3,)*'Ratio mapping'!J140</f>
        <v>0</v>
      </c>
      <c r="K138" s="65">
        <f>VLOOKUP($A138,'Inputs Households'!$A$1:$C$67,3,)*'Ratio mapping'!K140</f>
        <v>0</v>
      </c>
      <c r="L138" s="65">
        <f>VLOOKUP($A138,'Inputs Households'!$A$1:$C$67,3,)*'Ratio mapping'!L140</f>
        <v>0</v>
      </c>
      <c r="M138" s="65">
        <f>VLOOKUP($A138,'Inputs Households'!$A$1:$C$67,3,)*'Ratio mapping'!M140</f>
        <v>0</v>
      </c>
      <c r="N138" s="65">
        <f>VLOOKUP($A138,'Inputs Households'!$A$1:$C$67,3,)*'Ratio mapping'!N140</f>
        <v>0</v>
      </c>
      <c r="O138" s="65">
        <f>VLOOKUP($A138,'Inputs Households'!$A$1:$C$67,3,)*'Ratio mapping'!O140</f>
        <v>0</v>
      </c>
      <c r="P138" s="65">
        <f>VLOOKUP($A138,'Inputs Households'!$A$1:$C$67,3,)*'Ratio mapping'!P140</f>
        <v>0</v>
      </c>
      <c r="Q138" s="65">
        <f>VLOOKUP($A138,'Inputs Households'!$A$1:$C$67,3,)*'Ratio mapping'!Q140</f>
        <v>0</v>
      </c>
      <c r="R138" s="65">
        <f>VLOOKUP($A138,'Inputs Households'!$A$1:$C$67,3,)*'Ratio mapping'!R140</f>
        <v>0</v>
      </c>
      <c r="S138" s="65">
        <f>VLOOKUP($A138,'Inputs Households'!$A$1:$C$67,3,)*'Ratio mapping'!S140</f>
        <v>0</v>
      </c>
      <c r="T138" s="65">
        <f>VLOOKUP($A138,'Inputs Households'!$A$1:$C$67,3,)*'Ratio mapping'!T140</f>
        <v>19200</v>
      </c>
      <c r="U138" s="65">
        <f>VLOOKUP($A138,'Inputs Households'!$A$1:$C$67,3,)*'Ratio mapping'!U140</f>
        <v>0</v>
      </c>
      <c r="V138" s="65">
        <f>VLOOKUP($A138,'Inputs Households'!$A$1:$C$67,3,)*'Ratio mapping'!V140</f>
        <v>0</v>
      </c>
      <c r="W138" s="65">
        <f>VLOOKUP($A138,'Inputs Households'!$A$1:$C$67,3,)*'Ratio mapping'!W140</f>
        <v>0</v>
      </c>
      <c r="X138" s="65">
        <f>VLOOKUP($A138,'Inputs Households'!$A$1:$C$67,3,)*'Ratio mapping'!X140</f>
        <v>0</v>
      </c>
      <c r="Y138" s="65">
        <f>VLOOKUP($A138,'Inputs Households'!$A$1:$C$67,3,)*'Ratio mapping'!Y140</f>
        <v>0</v>
      </c>
      <c r="Z138" s="65">
        <f>VLOOKUP($A138,'Inputs Households'!$A$1:$C$67,3,)*'Ratio mapping'!Z140</f>
        <v>0</v>
      </c>
      <c r="AA138" s="65">
        <f>VLOOKUP($A138,'Inputs Households'!$A$1:$C$67,3,)*'Ratio mapping'!AA140</f>
        <v>0</v>
      </c>
      <c r="AB138" s="65">
        <f>VLOOKUP($A138,'Inputs Households'!$A$1:$C$67,3,)*'Ratio mapping'!AB140</f>
        <v>0</v>
      </c>
      <c r="AC138" s="65">
        <f>VLOOKUP($A138,'Inputs Households'!$A$1:$C$67,3,)*'Ratio mapping'!AC140</f>
        <v>0</v>
      </c>
      <c r="AD138" s="65">
        <f>VLOOKUP($A138,'Inputs Households'!$A$1:$C$67,3,)*'Ratio mapping'!AD140</f>
        <v>0</v>
      </c>
      <c r="AE138" s="65"/>
    </row>
    <row r="139" spans="1:31" x14ac:dyDescent="0.25">
      <c r="A139" s="37" t="s">
        <v>2053</v>
      </c>
      <c r="B139" s="65">
        <f>VLOOKUP($A139,'Inputs Households'!$A$1:$C$67,3,)*'Ratio mapping'!B141</f>
        <v>0</v>
      </c>
      <c r="C139" s="65">
        <f>VLOOKUP($A139,'Inputs Households'!$A$1:$C$67,3,)*'Ratio mapping'!C141</f>
        <v>0</v>
      </c>
      <c r="D139" s="65">
        <f>VLOOKUP($A139,'Inputs Households'!$A$1:$C$67,3,)*'Ratio mapping'!D141</f>
        <v>0</v>
      </c>
      <c r="E139" s="65">
        <f>VLOOKUP($A139,'Inputs Households'!$A$1:$C$67,3,)*'Ratio mapping'!E141</f>
        <v>0</v>
      </c>
      <c r="F139" s="65">
        <f>VLOOKUP($A139,'Inputs Households'!$A$1:$C$67,3,)*'Ratio mapping'!F141</f>
        <v>0</v>
      </c>
      <c r="G139" s="65">
        <f>VLOOKUP($A139,'Inputs Households'!$A$1:$C$67,3,)*'Ratio mapping'!G141</f>
        <v>0</v>
      </c>
      <c r="H139" s="65">
        <f>VLOOKUP($A139,'Inputs Households'!$A$1:$C$67,3,)*'Ratio mapping'!H141</f>
        <v>0</v>
      </c>
      <c r="I139" s="65">
        <f>VLOOKUP($A139,'Inputs Households'!$A$1:$C$67,3,)*'Ratio mapping'!I141</f>
        <v>0</v>
      </c>
      <c r="J139" s="65">
        <f>VLOOKUP($A139,'Inputs Households'!$A$1:$C$67,3,)*'Ratio mapping'!J141</f>
        <v>0</v>
      </c>
      <c r="K139" s="65">
        <f>VLOOKUP($A139,'Inputs Households'!$A$1:$C$67,3,)*'Ratio mapping'!K141</f>
        <v>0</v>
      </c>
      <c r="L139" s="65">
        <f>VLOOKUP($A139,'Inputs Households'!$A$1:$C$67,3,)*'Ratio mapping'!L141</f>
        <v>0</v>
      </c>
      <c r="M139" s="65">
        <f>VLOOKUP($A139,'Inputs Households'!$A$1:$C$67,3,)*'Ratio mapping'!M141</f>
        <v>0</v>
      </c>
      <c r="N139" s="65">
        <f>VLOOKUP($A139,'Inputs Households'!$A$1:$C$67,3,)*'Ratio mapping'!N141</f>
        <v>0</v>
      </c>
      <c r="O139" s="65">
        <f>VLOOKUP($A139,'Inputs Households'!$A$1:$C$67,3,)*'Ratio mapping'!O141</f>
        <v>0</v>
      </c>
      <c r="P139" s="65">
        <f>VLOOKUP($A139,'Inputs Households'!$A$1:$C$67,3,)*'Ratio mapping'!P141</f>
        <v>0</v>
      </c>
      <c r="Q139" s="65">
        <f>VLOOKUP($A139,'Inputs Households'!$A$1:$C$67,3,)*'Ratio mapping'!Q141</f>
        <v>38400</v>
      </c>
      <c r="R139" s="65">
        <f>VLOOKUP($A139,'Inputs Households'!$A$1:$C$67,3,)*'Ratio mapping'!R141</f>
        <v>0</v>
      </c>
      <c r="S139" s="65">
        <f>VLOOKUP($A139,'Inputs Households'!$A$1:$C$67,3,)*'Ratio mapping'!S141</f>
        <v>0</v>
      </c>
      <c r="T139" s="65">
        <f>VLOOKUP($A139,'Inputs Households'!$A$1:$C$67,3,)*'Ratio mapping'!T141</f>
        <v>0</v>
      </c>
      <c r="U139" s="65">
        <f>VLOOKUP($A139,'Inputs Households'!$A$1:$C$67,3,)*'Ratio mapping'!U141</f>
        <v>0</v>
      </c>
      <c r="V139" s="65">
        <f>VLOOKUP($A139,'Inputs Households'!$A$1:$C$67,3,)*'Ratio mapping'!V141</f>
        <v>0</v>
      </c>
      <c r="W139" s="65">
        <f>VLOOKUP($A139,'Inputs Households'!$A$1:$C$67,3,)*'Ratio mapping'!W141</f>
        <v>0</v>
      </c>
      <c r="X139" s="65">
        <f>VLOOKUP($A139,'Inputs Households'!$A$1:$C$67,3,)*'Ratio mapping'!X141</f>
        <v>0</v>
      </c>
      <c r="Y139" s="65">
        <f>VLOOKUP($A139,'Inputs Households'!$A$1:$C$67,3,)*'Ratio mapping'!Y141</f>
        <v>0</v>
      </c>
      <c r="Z139" s="65">
        <f>VLOOKUP($A139,'Inputs Households'!$A$1:$C$67,3,)*'Ratio mapping'!Z141</f>
        <v>0</v>
      </c>
      <c r="AA139" s="65">
        <f>VLOOKUP($A139,'Inputs Households'!$A$1:$C$67,3,)*'Ratio mapping'!AA141</f>
        <v>0</v>
      </c>
      <c r="AB139" s="65">
        <f>VLOOKUP($A139,'Inputs Households'!$A$1:$C$67,3,)*'Ratio mapping'!AB141</f>
        <v>0</v>
      </c>
      <c r="AC139" s="65">
        <f>VLOOKUP($A139,'Inputs Households'!$A$1:$C$67,3,)*'Ratio mapping'!AC141</f>
        <v>0</v>
      </c>
      <c r="AD139" s="65">
        <f>VLOOKUP($A139,'Inputs Households'!$A$1:$C$67,3,)*'Ratio mapping'!AD141</f>
        <v>0</v>
      </c>
      <c r="AE139" s="65"/>
    </row>
    <row r="140" spans="1:31" x14ac:dyDescent="0.25">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row>
    <row r="141" spans="1:31" x14ac:dyDescent="0.25">
      <c r="A141" s="15">
        <v>2028</v>
      </c>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row>
    <row r="142" spans="1:31" x14ac:dyDescent="0.25">
      <c r="A142" s="37" t="s">
        <v>2106</v>
      </c>
      <c r="B142" s="65">
        <f>VLOOKUP($A142,'Inputs Households'!$A$1:$D$67,4,)*'Ratio mapping'!B144</f>
        <v>0</v>
      </c>
      <c r="C142" s="65">
        <f>VLOOKUP($A142,'Inputs Households'!$A$1:$D$67,4,)*'Ratio mapping'!C144</f>
        <v>0</v>
      </c>
      <c r="D142" s="65">
        <f>VLOOKUP($A142,'Inputs Households'!$A$1:$D$67,4,)*'Ratio mapping'!D144</f>
        <v>0</v>
      </c>
      <c r="E142" s="65">
        <f>VLOOKUP($A142,'Inputs Households'!$A$1:$D$67,4,)*'Ratio mapping'!E144</f>
        <v>0</v>
      </c>
      <c r="F142" s="65">
        <f>VLOOKUP($A142,'Inputs Households'!$A$1:$D$67,4,)*'Ratio mapping'!F144</f>
        <v>0</v>
      </c>
      <c r="G142" s="65">
        <f>VLOOKUP($A142,'Inputs Households'!$A$1:$D$67,4,)*'Ratio mapping'!G144</f>
        <v>0</v>
      </c>
      <c r="H142" s="65">
        <f>VLOOKUP($A142,'Inputs Households'!$A$1:$D$67,4,)*'Ratio mapping'!H144</f>
        <v>0</v>
      </c>
      <c r="I142" s="65">
        <f>VLOOKUP($A142,'Inputs Households'!$A$1:$D$67,4,)*'Ratio mapping'!I144</f>
        <v>14800</v>
      </c>
      <c r="J142" s="65">
        <f>VLOOKUP($A142,'Inputs Households'!$A$1:$D$67,4,)*'Ratio mapping'!J144</f>
        <v>0</v>
      </c>
      <c r="K142" s="65">
        <f>VLOOKUP($A142,'Inputs Households'!$A$1:$D$67,4,)*'Ratio mapping'!K144</f>
        <v>0</v>
      </c>
      <c r="L142" s="65">
        <f>VLOOKUP($A142,'Inputs Households'!$A$1:$D$67,4,)*'Ratio mapping'!L144</f>
        <v>0</v>
      </c>
      <c r="M142" s="65">
        <f>VLOOKUP($A142,'Inputs Households'!$A$1:$D$67,4,)*'Ratio mapping'!M144</f>
        <v>0</v>
      </c>
      <c r="N142" s="65">
        <f>VLOOKUP($A142,'Inputs Households'!$A$1:$D$67,4,)*'Ratio mapping'!N144</f>
        <v>0</v>
      </c>
      <c r="O142" s="65">
        <f>VLOOKUP($A142,'Inputs Households'!$A$1:$D$67,4,)*'Ratio mapping'!O144</f>
        <v>0</v>
      </c>
      <c r="P142" s="65">
        <f>VLOOKUP($A142,'Inputs Households'!$A$1:$D$67,4,)*'Ratio mapping'!P144</f>
        <v>0</v>
      </c>
      <c r="Q142" s="65">
        <f>VLOOKUP($A142,'Inputs Households'!$A$1:$D$67,4,)*'Ratio mapping'!Q144</f>
        <v>0</v>
      </c>
      <c r="R142" s="65">
        <f>VLOOKUP($A142,'Inputs Households'!$A$1:$D$67,4,)*'Ratio mapping'!R144</f>
        <v>0</v>
      </c>
      <c r="S142" s="65">
        <f>VLOOKUP($A142,'Inputs Households'!$A$1:$D$67,4,)*'Ratio mapping'!S144</f>
        <v>0</v>
      </c>
      <c r="T142" s="65">
        <f>VLOOKUP($A142,'Inputs Households'!$A$1:$D$67,4,)*'Ratio mapping'!T144</f>
        <v>0</v>
      </c>
      <c r="U142" s="65">
        <f>VLOOKUP($A142,'Inputs Households'!$A$1:$D$67,4,)*'Ratio mapping'!U144</f>
        <v>0</v>
      </c>
      <c r="V142" s="65">
        <f>VLOOKUP($A142,'Inputs Households'!$A$1:$D$67,4,)*'Ratio mapping'!V144</f>
        <v>0</v>
      </c>
      <c r="W142" s="65">
        <f>VLOOKUP($A142,'Inputs Households'!$A$1:$D$67,4,)*'Ratio mapping'!W144</f>
        <v>0</v>
      </c>
      <c r="X142" s="65">
        <f>VLOOKUP($A142,'Inputs Households'!$A$1:$D$67,4,)*'Ratio mapping'!X144</f>
        <v>0</v>
      </c>
      <c r="Y142" s="65">
        <f>VLOOKUP($A142,'Inputs Households'!$A$1:$D$67,4,)*'Ratio mapping'!Y144</f>
        <v>0</v>
      </c>
      <c r="Z142" s="65">
        <f>VLOOKUP($A142,'Inputs Households'!$A$1:$D$67,4,)*'Ratio mapping'!Z144</f>
        <v>0</v>
      </c>
      <c r="AA142" s="65">
        <f>VLOOKUP($A142,'Inputs Households'!$A$1:$D$67,4,)*'Ratio mapping'!AA144</f>
        <v>0</v>
      </c>
      <c r="AB142" s="65">
        <f>VLOOKUP($A142,'Inputs Households'!$A$1:$D$67,4,)*'Ratio mapping'!AB144</f>
        <v>0</v>
      </c>
      <c r="AC142" s="65">
        <f>VLOOKUP($A142,'Inputs Households'!$A$1:$D$67,4,)*'Ratio mapping'!AC144</f>
        <v>0</v>
      </c>
      <c r="AD142" s="65">
        <f>VLOOKUP($A142,'Inputs Households'!$A$1:$D$67,4,)*'Ratio mapping'!AD144</f>
        <v>0</v>
      </c>
      <c r="AE142" s="65"/>
    </row>
    <row r="143" spans="1:31" x14ac:dyDescent="0.25">
      <c r="A143" s="37" t="s">
        <v>2055</v>
      </c>
      <c r="B143" s="65">
        <f>VLOOKUP($A143,'Inputs Households'!$A$1:$D$67,4,)*'Ratio mapping'!B145</f>
        <v>0</v>
      </c>
      <c r="C143" s="65">
        <f>VLOOKUP($A143,'Inputs Households'!$A$1:$D$67,4,)*'Ratio mapping'!C145</f>
        <v>0</v>
      </c>
      <c r="D143" s="65">
        <f>VLOOKUP($A143,'Inputs Households'!$A$1:$D$67,4,)*'Ratio mapping'!D145</f>
        <v>0</v>
      </c>
      <c r="E143" s="65">
        <f>VLOOKUP($A143,'Inputs Households'!$A$1:$D$67,4,)*'Ratio mapping'!E145</f>
        <v>0</v>
      </c>
      <c r="F143" s="65">
        <f>VLOOKUP($A143,'Inputs Households'!$A$1:$D$67,4,)*'Ratio mapping'!F145</f>
        <v>35360.815998392121</v>
      </c>
      <c r="G143" s="65">
        <f>VLOOKUP($A143,'Inputs Households'!$A$1:$D$67,4,)*'Ratio mapping'!G145</f>
        <v>0</v>
      </c>
      <c r="H143" s="65">
        <f>VLOOKUP($A143,'Inputs Households'!$A$1:$D$67,4,)*'Ratio mapping'!H145</f>
        <v>0</v>
      </c>
      <c r="I143" s="65">
        <f>VLOOKUP($A143,'Inputs Households'!$A$1:$D$67,4,)*'Ratio mapping'!I145</f>
        <v>0</v>
      </c>
      <c r="J143" s="65">
        <f>VLOOKUP($A143,'Inputs Households'!$A$1:$D$67,4,)*'Ratio mapping'!J145</f>
        <v>0</v>
      </c>
      <c r="K143" s="65">
        <f>VLOOKUP($A143,'Inputs Households'!$A$1:$D$67,4,)*'Ratio mapping'!K145</f>
        <v>0</v>
      </c>
      <c r="L143" s="65">
        <f>VLOOKUP($A143,'Inputs Households'!$A$1:$D$67,4,)*'Ratio mapping'!L145</f>
        <v>0</v>
      </c>
      <c r="M143" s="65">
        <f>VLOOKUP($A143,'Inputs Households'!$A$1:$D$67,4,)*'Ratio mapping'!M145</f>
        <v>0</v>
      </c>
      <c r="N143" s="65">
        <f>VLOOKUP($A143,'Inputs Households'!$A$1:$D$67,4,)*'Ratio mapping'!N145</f>
        <v>0</v>
      </c>
      <c r="O143" s="65">
        <f>VLOOKUP($A143,'Inputs Households'!$A$1:$D$67,4,)*'Ratio mapping'!O145</f>
        <v>0</v>
      </c>
      <c r="P143" s="65">
        <f>VLOOKUP($A143,'Inputs Households'!$A$1:$D$67,4,)*'Ratio mapping'!P145</f>
        <v>0</v>
      </c>
      <c r="Q143" s="65">
        <f>VLOOKUP($A143,'Inputs Households'!$A$1:$D$67,4,)*'Ratio mapping'!Q145</f>
        <v>0</v>
      </c>
      <c r="R143" s="65">
        <f>VLOOKUP($A143,'Inputs Households'!$A$1:$D$67,4,)*'Ratio mapping'!R145</f>
        <v>0</v>
      </c>
      <c r="S143" s="65">
        <f>VLOOKUP($A143,'Inputs Households'!$A$1:$D$67,4,)*'Ratio mapping'!S145</f>
        <v>0</v>
      </c>
      <c r="T143" s="65">
        <f>VLOOKUP($A143,'Inputs Households'!$A$1:$D$67,4,)*'Ratio mapping'!T145</f>
        <v>0</v>
      </c>
      <c r="U143" s="65">
        <f>VLOOKUP($A143,'Inputs Households'!$A$1:$D$67,4,)*'Ratio mapping'!U145</f>
        <v>0</v>
      </c>
      <c r="V143" s="65">
        <f>VLOOKUP($A143,'Inputs Households'!$A$1:$D$67,4,)*'Ratio mapping'!V145</f>
        <v>0</v>
      </c>
      <c r="W143" s="65">
        <f>VLOOKUP($A143,'Inputs Households'!$A$1:$D$67,4,)*'Ratio mapping'!W145</f>
        <v>0</v>
      </c>
      <c r="X143" s="65">
        <f>VLOOKUP($A143,'Inputs Households'!$A$1:$D$67,4,)*'Ratio mapping'!X145</f>
        <v>0</v>
      </c>
      <c r="Y143" s="65">
        <f>VLOOKUP($A143,'Inputs Households'!$A$1:$D$67,4,)*'Ratio mapping'!Y145</f>
        <v>0</v>
      </c>
      <c r="Z143" s="65">
        <f>VLOOKUP($A143,'Inputs Households'!$A$1:$D$67,4,)*'Ratio mapping'!Z145</f>
        <v>659797.26660637127</v>
      </c>
      <c r="AA143" s="65">
        <f>VLOOKUP($A143,'Inputs Households'!$A$1:$D$67,4,)*'Ratio mapping'!AA145</f>
        <v>0</v>
      </c>
      <c r="AB143" s="65">
        <f>VLOOKUP($A143,'Inputs Households'!$A$1:$D$67,4,)*'Ratio mapping'!AB145</f>
        <v>0</v>
      </c>
      <c r="AC143" s="65">
        <f>VLOOKUP($A143,'Inputs Households'!$A$1:$D$67,4,)*'Ratio mapping'!AC145</f>
        <v>0</v>
      </c>
      <c r="AD143" s="65">
        <f>VLOOKUP($A143,'Inputs Households'!$A$1:$D$67,4,)*'Ratio mapping'!AD145</f>
        <v>0</v>
      </c>
      <c r="AE143" s="65"/>
    </row>
    <row r="144" spans="1:31" x14ac:dyDescent="0.25">
      <c r="A144" s="37" t="s">
        <v>2099</v>
      </c>
      <c r="B144" s="65">
        <f>VLOOKUP($A144,'Inputs Households'!$A$1:$D$67,4,)*'Ratio mapping'!B146</f>
        <v>0</v>
      </c>
      <c r="C144" s="65">
        <f>VLOOKUP($A144,'Inputs Households'!$A$1:$D$67,4,)*'Ratio mapping'!C146</f>
        <v>0</v>
      </c>
      <c r="D144" s="65">
        <f>VLOOKUP($A144,'Inputs Households'!$A$1:$D$67,4,)*'Ratio mapping'!D146</f>
        <v>3507.5681130171542</v>
      </c>
      <c r="E144" s="65">
        <f>VLOOKUP($A144,'Inputs Households'!$A$1:$D$67,4,)*'Ratio mapping'!E146</f>
        <v>0</v>
      </c>
      <c r="F144" s="65">
        <f>VLOOKUP($A144,'Inputs Households'!$A$1:$D$67,4,)*'Ratio mapping'!F146</f>
        <v>0</v>
      </c>
      <c r="G144" s="65">
        <f>VLOOKUP($A144,'Inputs Households'!$A$1:$D$67,4,)*'Ratio mapping'!G146</f>
        <v>0</v>
      </c>
      <c r="H144" s="65">
        <f>VLOOKUP($A144,'Inputs Households'!$A$1:$D$67,4,)*'Ratio mapping'!H146</f>
        <v>0</v>
      </c>
      <c r="I144" s="65">
        <f>VLOOKUP($A144,'Inputs Households'!$A$1:$D$67,4,)*'Ratio mapping'!I146</f>
        <v>0</v>
      </c>
      <c r="J144" s="65">
        <f>VLOOKUP($A144,'Inputs Households'!$A$1:$D$67,4,)*'Ratio mapping'!J146</f>
        <v>0</v>
      </c>
      <c r="K144" s="65">
        <f>VLOOKUP($A144,'Inputs Households'!$A$1:$D$67,4,)*'Ratio mapping'!K146</f>
        <v>0</v>
      </c>
      <c r="L144" s="65">
        <f>VLOOKUP($A144,'Inputs Households'!$A$1:$D$67,4,)*'Ratio mapping'!L146</f>
        <v>0</v>
      </c>
      <c r="M144" s="65">
        <f>VLOOKUP($A144,'Inputs Households'!$A$1:$D$67,4,)*'Ratio mapping'!M146</f>
        <v>0</v>
      </c>
      <c r="N144" s="65">
        <f>VLOOKUP($A144,'Inputs Households'!$A$1:$D$67,4,)*'Ratio mapping'!N146</f>
        <v>0</v>
      </c>
      <c r="O144" s="65">
        <f>VLOOKUP($A144,'Inputs Households'!$A$1:$D$67,4,)*'Ratio mapping'!O146</f>
        <v>79.919273461150354</v>
      </c>
      <c r="P144" s="65">
        <f>VLOOKUP($A144,'Inputs Households'!$A$1:$D$67,4,)*'Ratio mapping'!P146</f>
        <v>0</v>
      </c>
      <c r="Q144" s="65">
        <f>VLOOKUP($A144,'Inputs Households'!$A$1:$D$67,4,)*'Ratio mapping'!Q146</f>
        <v>0</v>
      </c>
      <c r="R144" s="65">
        <f>VLOOKUP($A144,'Inputs Households'!$A$1:$D$67,4,)*'Ratio mapping'!R146</f>
        <v>0</v>
      </c>
      <c r="S144" s="65">
        <f>VLOOKUP($A144,'Inputs Households'!$A$1:$D$67,4,)*'Ratio mapping'!S146</f>
        <v>0</v>
      </c>
      <c r="T144" s="65">
        <f>VLOOKUP($A144,'Inputs Households'!$A$1:$D$67,4,)*'Ratio mapping'!T146</f>
        <v>0</v>
      </c>
      <c r="U144" s="65">
        <f>VLOOKUP($A144,'Inputs Households'!$A$1:$D$67,4,)*'Ratio mapping'!U146</f>
        <v>0</v>
      </c>
      <c r="V144" s="65">
        <f>VLOOKUP($A144,'Inputs Households'!$A$1:$D$67,4,)*'Ratio mapping'!V146</f>
        <v>0</v>
      </c>
      <c r="W144" s="65">
        <f>VLOOKUP($A144,'Inputs Households'!$A$1:$D$67,4,)*'Ratio mapping'!W146</f>
        <v>0</v>
      </c>
      <c r="X144" s="65">
        <f>VLOOKUP($A144,'Inputs Households'!$A$1:$D$67,4,)*'Ratio mapping'!X146</f>
        <v>0</v>
      </c>
      <c r="Y144" s="65">
        <f>VLOOKUP($A144,'Inputs Households'!$A$1:$D$67,4,)*'Ratio mapping'!Y146</f>
        <v>0</v>
      </c>
      <c r="Z144" s="65">
        <f>VLOOKUP($A144,'Inputs Households'!$A$1:$D$67,4,)*'Ratio mapping'!Z146</f>
        <v>0</v>
      </c>
      <c r="AA144" s="65">
        <f>VLOOKUP($A144,'Inputs Households'!$A$1:$D$67,4,)*'Ratio mapping'!AA146</f>
        <v>0</v>
      </c>
      <c r="AB144" s="65">
        <f>VLOOKUP($A144,'Inputs Households'!$A$1:$D$67,4,)*'Ratio mapping'!AB146</f>
        <v>0</v>
      </c>
      <c r="AC144" s="65">
        <f>VLOOKUP($A144,'Inputs Households'!$A$1:$D$67,4,)*'Ratio mapping'!AC146</f>
        <v>0</v>
      </c>
      <c r="AD144" s="65">
        <f>VLOOKUP($A144,'Inputs Households'!$A$1:$D$67,4,)*'Ratio mapping'!AD146</f>
        <v>812.51261352169524</v>
      </c>
      <c r="AE144" s="65"/>
    </row>
    <row r="145" spans="1:31" x14ac:dyDescent="0.25">
      <c r="A145" s="37" t="s">
        <v>2093</v>
      </c>
      <c r="B145" s="65">
        <f>VLOOKUP($A145,'Inputs Households'!$A$1:$D$67,4,)*'Ratio mapping'!B147</f>
        <v>0</v>
      </c>
      <c r="C145" s="65">
        <f>VLOOKUP($A145,'Inputs Households'!$A$1:$D$67,4,)*'Ratio mapping'!C147</f>
        <v>0</v>
      </c>
      <c r="D145" s="65">
        <f>VLOOKUP($A145,'Inputs Households'!$A$1:$D$67,4,)*'Ratio mapping'!D147</f>
        <v>0</v>
      </c>
      <c r="E145" s="65">
        <f>VLOOKUP($A145,'Inputs Households'!$A$1:$D$67,4,)*'Ratio mapping'!E147</f>
        <v>0</v>
      </c>
      <c r="F145" s="65">
        <f>VLOOKUP($A145,'Inputs Households'!$A$1:$D$67,4,)*'Ratio mapping'!F147</f>
        <v>0</v>
      </c>
      <c r="G145" s="65">
        <f>VLOOKUP($A145,'Inputs Households'!$A$1:$D$67,4,)*'Ratio mapping'!G147</f>
        <v>0</v>
      </c>
      <c r="H145" s="65">
        <f>VLOOKUP($A145,'Inputs Households'!$A$1:$D$67,4,)*'Ratio mapping'!H147</f>
        <v>0</v>
      </c>
      <c r="I145" s="65">
        <f>VLOOKUP($A145,'Inputs Households'!$A$1:$D$67,4,)*'Ratio mapping'!I147</f>
        <v>0</v>
      </c>
      <c r="J145" s="65">
        <f>VLOOKUP($A145,'Inputs Households'!$A$1:$D$67,4,)*'Ratio mapping'!J147</f>
        <v>0</v>
      </c>
      <c r="K145" s="65">
        <f>VLOOKUP($A145,'Inputs Households'!$A$1:$D$67,4,)*'Ratio mapping'!K147</f>
        <v>0</v>
      </c>
      <c r="L145" s="65">
        <f>VLOOKUP($A145,'Inputs Households'!$A$1:$D$67,4,)*'Ratio mapping'!L147</f>
        <v>0</v>
      </c>
      <c r="M145" s="65">
        <f>VLOOKUP($A145,'Inputs Households'!$A$1:$D$67,4,)*'Ratio mapping'!M147</f>
        <v>0</v>
      </c>
      <c r="N145" s="65">
        <f>VLOOKUP($A145,'Inputs Households'!$A$1:$D$67,4,)*'Ratio mapping'!N147</f>
        <v>0</v>
      </c>
      <c r="O145" s="65">
        <f>VLOOKUP($A145,'Inputs Households'!$A$1:$D$67,4,)*'Ratio mapping'!O147</f>
        <v>0</v>
      </c>
      <c r="P145" s="65">
        <f>VLOOKUP($A145,'Inputs Households'!$A$1:$D$67,4,)*'Ratio mapping'!P147</f>
        <v>0</v>
      </c>
      <c r="Q145" s="65">
        <f>VLOOKUP($A145,'Inputs Households'!$A$1:$D$67,4,)*'Ratio mapping'!Q147</f>
        <v>0</v>
      </c>
      <c r="R145" s="65">
        <f>VLOOKUP($A145,'Inputs Households'!$A$1:$D$67,4,)*'Ratio mapping'!R147</f>
        <v>0</v>
      </c>
      <c r="S145" s="65">
        <f>VLOOKUP($A145,'Inputs Households'!$A$1:$D$67,4,)*'Ratio mapping'!S147</f>
        <v>0</v>
      </c>
      <c r="T145" s="65">
        <f>VLOOKUP($A145,'Inputs Households'!$A$1:$D$67,4,)*'Ratio mapping'!T147</f>
        <v>4100</v>
      </c>
      <c r="U145" s="65">
        <f>VLOOKUP($A145,'Inputs Households'!$A$1:$D$67,4,)*'Ratio mapping'!U147</f>
        <v>0</v>
      </c>
      <c r="V145" s="65">
        <f>VLOOKUP($A145,'Inputs Households'!$A$1:$D$67,4,)*'Ratio mapping'!V147</f>
        <v>0</v>
      </c>
      <c r="W145" s="65">
        <f>VLOOKUP($A145,'Inputs Households'!$A$1:$D$67,4,)*'Ratio mapping'!W147</f>
        <v>0</v>
      </c>
      <c r="X145" s="65">
        <f>VLOOKUP($A145,'Inputs Households'!$A$1:$D$67,4,)*'Ratio mapping'!X147</f>
        <v>0</v>
      </c>
      <c r="Y145" s="65">
        <f>VLOOKUP($A145,'Inputs Households'!$A$1:$D$67,4,)*'Ratio mapping'!Y147</f>
        <v>0</v>
      </c>
      <c r="Z145" s="65">
        <f>VLOOKUP($A145,'Inputs Households'!$A$1:$D$67,4,)*'Ratio mapping'!Z147</f>
        <v>0</v>
      </c>
      <c r="AA145" s="65">
        <f>VLOOKUP($A145,'Inputs Households'!$A$1:$D$67,4,)*'Ratio mapping'!AA147</f>
        <v>0</v>
      </c>
      <c r="AB145" s="65">
        <f>VLOOKUP($A145,'Inputs Households'!$A$1:$D$67,4,)*'Ratio mapping'!AB147</f>
        <v>0</v>
      </c>
      <c r="AC145" s="65">
        <f>VLOOKUP($A145,'Inputs Households'!$A$1:$D$67,4,)*'Ratio mapping'!AC147</f>
        <v>0</v>
      </c>
      <c r="AD145" s="65">
        <f>VLOOKUP($A145,'Inputs Households'!$A$1:$D$67,4,)*'Ratio mapping'!AD147</f>
        <v>0</v>
      </c>
      <c r="AE145" s="65"/>
    </row>
    <row r="146" spans="1:31" x14ac:dyDescent="0.25">
      <c r="A146" s="37" t="s">
        <v>2076</v>
      </c>
      <c r="B146" s="65">
        <f>VLOOKUP($A146,'Inputs Households'!$A$1:$D$67,4,)*'Ratio mapping'!B148</f>
        <v>0</v>
      </c>
      <c r="C146" s="65">
        <f>VLOOKUP($A146,'Inputs Households'!$A$1:$D$67,4,)*'Ratio mapping'!C148</f>
        <v>0</v>
      </c>
      <c r="D146" s="65">
        <f>VLOOKUP($A146,'Inputs Households'!$A$1:$D$67,4,)*'Ratio mapping'!D148</f>
        <v>0</v>
      </c>
      <c r="E146" s="65">
        <f>VLOOKUP($A146,'Inputs Households'!$A$1:$D$67,4,)*'Ratio mapping'!E148</f>
        <v>5900</v>
      </c>
      <c r="F146" s="65">
        <f>VLOOKUP($A146,'Inputs Households'!$A$1:$D$67,4,)*'Ratio mapping'!F148</f>
        <v>0</v>
      </c>
      <c r="G146" s="65">
        <f>VLOOKUP($A146,'Inputs Households'!$A$1:$D$67,4,)*'Ratio mapping'!G148</f>
        <v>0</v>
      </c>
      <c r="H146" s="65">
        <f>VLOOKUP($A146,'Inputs Households'!$A$1:$D$67,4,)*'Ratio mapping'!H148</f>
        <v>0</v>
      </c>
      <c r="I146" s="65">
        <f>VLOOKUP($A146,'Inputs Households'!$A$1:$D$67,4,)*'Ratio mapping'!I148</f>
        <v>0</v>
      </c>
      <c r="J146" s="65">
        <f>VLOOKUP($A146,'Inputs Households'!$A$1:$D$67,4,)*'Ratio mapping'!J148</f>
        <v>0</v>
      </c>
      <c r="K146" s="65">
        <f>VLOOKUP($A146,'Inputs Households'!$A$1:$D$67,4,)*'Ratio mapping'!K148</f>
        <v>0</v>
      </c>
      <c r="L146" s="65">
        <f>VLOOKUP($A146,'Inputs Households'!$A$1:$D$67,4,)*'Ratio mapping'!L148</f>
        <v>0</v>
      </c>
      <c r="M146" s="65">
        <f>VLOOKUP($A146,'Inputs Households'!$A$1:$D$67,4,)*'Ratio mapping'!M148</f>
        <v>0</v>
      </c>
      <c r="N146" s="65">
        <f>VLOOKUP($A146,'Inputs Households'!$A$1:$D$67,4,)*'Ratio mapping'!N148</f>
        <v>0</v>
      </c>
      <c r="O146" s="65">
        <f>VLOOKUP($A146,'Inputs Households'!$A$1:$D$67,4,)*'Ratio mapping'!O148</f>
        <v>0</v>
      </c>
      <c r="P146" s="65">
        <f>VLOOKUP($A146,'Inputs Households'!$A$1:$D$67,4,)*'Ratio mapping'!P148</f>
        <v>0</v>
      </c>
      <c r="Q146" s="65">
        <f>VLOOKUP($A146,'Inputs Households'!$A$1:$D$67,4,)*'Ratio mapping'!Q148</f>
        <v>0</v>
      </c>
      <c r="R146" s="65">
        <f>VLOOKUP($A146,'Inputs Households'!$A$1:$D$67,4,)*'Ratio mapping'!R148</f>
        <v>0</v>
      </c>
      <c r="S146" s="65">
        <f>VLOOKUP($A146,'Inputs Households'!$A$1:$D$67,4,)*'Ratio mapping'!S148</f>
        <v>0</v>
      </c>
      <c r="T146" s="65">
        <f>VLOOKUP($A146,'Inputs Households'!$A$1:$D$67,4,)*'Ratio mapping'!T148</f>
        <v>0</v>
      </c>
      <c r="U146" s="65">
        <f>VLOOKUP($A146,'Inputs Households'!$A$1:$D$67,4,)*'Ratio mapping'!U148</f>
        <v>0</v>
      </c>
      <c r="V146" s="65">
        <f>VLOOKUP($A146,'Inputs Households'!$A$1:$D$67,4,)*'Ratio mapping'!V148</f>
        <v>0</v>
      </c>
      <c r="W146" s="65">
        <f>VLOOKUP($A146,'Inputs Households'!$A$1:$D$67,4,)*'Ratio mapping'!W148</f>
        <v>0</v>
      </c>
      <c r="X146" s="65">
        <f>VLOOKUP($A146,'Inputs Households'!$A$1:$D$67,4,)*'Ratio mapping'!X148</f>
        <v>0</v>
      </c>
      <c r="Y146" s="65">
        <f>VLOOKUP($A146,'Inputs Households'!$A$1:$D$67,4,)*'Ratio mapping'!Y148</f>
        <v>0</v>
      </c>
      <c r="Z146" s="65">
        <f>VLOOKUP($A146,'Inputs Households'!$A$1:$D$67,4,)*'Ratio mapping'!Z148</f>
        <v>0</v>
      </c>
      <c r="AA146" s="65">
        <f>VLOOKUP($A146,'Inputs Households'!$A$1:$D$67,4,)*'Ratio mapping'!AA148</f>
        <v>0</v>
      </c>
      <c r="AB146" s="65">
        <f>VLOOKUP($A146,'Inputs Households'!$A$1:$D$67,4,)*'Ratio mapping'!AB148</f>
        <v>0</v>
      </c>
      <c r="AC146" s="65">
        <f>VLOOKUP($A146,'Inputs Households'!$A$1:$D$67,4,)*'Ratio mapping'!AC148</f>
        <v>0</v>
      </c>
      <c r="AD146" s="65">
        <f>VLOOKUP($A146,'Inputs Households'!$A$1:$D$67,4,)*'Ratio mapping'!AD148</f>
        <v>0</v>
      </c>
      <c r="AE146" s="65"/>
    </row>
    <row r="147" spans="1:31" x14ac:dyDescent="0.25">
      <c r="A147" s="37" t="s">
        <v>2112</v>
      </c>
      <c r="B147" s="65">
        <f>VLOOKUP($A147,'Inputs Households'!$A$1:$D$67,4,)*'Ratio mapping'!B149</f>
        <v>0</v>
      </c>
      <c r="C147" s="65">
        <f>VLOOKUP($A147,'Inputs Households'!$A$1:$D$67,4,)*'Ratio mapping'!C149</f>
        <v>8818.5784975258666</v>
      </c>
      <c r="D147" s="65">
        <f>VLOOKUP($A147,'Inputs Households'!$A$1:$D$67,4,)*'Ratio mapping'!D149</f>
        <v>0</v>
      </c>
      <c r="E147" s="65">
        <f>VLOOKUP($A147,'Inputs Households'!$A$1:$D$67,4,)*'Ratio mapping'!E149</f>
        <v>0</v>
      </c>
      <c r="F147" s="65">
        <f>VLOOKUP($A147,'Inputs Households'!$A$1:$D$67,4,)*'Ratio mapping'!F149</f>
        <v>0</v>
      </c>
      <c r="G147" s="65">
        <f>VLOOKUP($A147,'Inputs Households'!$A$1:$D$67,4,)*'Ratio mapping'!G149</f>
        <v>0</v>
      </c>
      <c r="H147" s="65">
        <f>VLOOKUP($A147,'Inputs Households'!$A$1:$D$67,4,)*'Ratio mapping'!H149</f>
        <v>0</v>
      </c>
      <c r="I147" s="65">
        <f>VLOOKUP($A147,'Inputs Households'!$A$1:$D$67,4,)*'Ratio mapping'!I149</f>
        <v>0</v>
      </c>
      <c r="J147" s="65">
        <f>VLOOKUP($A147,'Inputs Households'!$A$1:$D$67,4,)*'Ratio mapping'!J149</f>
        <v>0</v>
      </c>
      <c r="K147" s="65">
        <f>VLOOKUP($A147,'Inputs Households'!$A$1:$D$67,4,)*'Ratio mapping'!K149</f>
        <v>0</v>
      </c>
      <c r="L147" s="65">
        <f>VLOOKUP($A147,'Inputs Households'!$A$1:$D$67,4,)*'Ratio mapping'!L149</f>
        <v>0</v>
      </c>
      <c r="M147" s="65">
        <f>VLOOKUP($A147,'Inputs Households'!$A$1:$D$67,4,)*'Ratio mapping'!M149</f>
        <v>0</v>
      </c>
      <c r="N147" s="65">
        <f>VLOOKUP($A147,'Inputs Households'!$A$1:$D$67,4,)*'Ratio mapping'!N149</f>
        <v>0</v>
      </c>
      <c r="O147" s="65">
        <f>VLOOKUP($A147,'Inputs Households'!$A$1:$D$67,4,)*'Ratio mapping'!O149</f>
        <v>0</v>
      </c>
      <c r="P147" s="65">
        <f>VLOOKUP($A147,'Inputs Households'!$A$1:$D$67,4,)*'Ratio mapping'!P149</f>
        <v>0</v>
      </c>
      <c r="Q147" s="65">
        <f>VLOOKUP($A147,'Inputs Households'!$A$1:$D$67,4,)*'Ratio mapping'!Q149</f>
        <v>0</v>
      </c>
      <c r="R147" s="65">
        <f>VLOOKUP($A147,'Inputs Households'!$A$1:$D$67,4,)*'Ratio mapping'!R149</f>
        <v>0</v>
      </c>
      <c r="S147" s="65">
        <f>VLOOKUP($A147,'Inputs Households'!$A$1:$D$67,4,)*'Ratio mapping'!S149</f>
        <v>881.42150247413406</v>
      </c>
      <c r="T147" s="65">
        <f>VLOOKUP($A147,'Inputs Households'!$A$1:$D$67,4,)*'Ratio mapping'!T149</f>
        <v>0</v>
      </c>
      <c r="U147" s="65">
        <f>VLOOKUP($A147,'Inputs Households'!$A$1:$D$67,4,)*'Ratio mapping'!U149</f>
        <v>0</v>
      </c>
      <c r="V147" s="65">
        <f>VLOOKUP($A147,'Inputs Households'!$A$1:$D$67,4,)*'Ratio mapping'!V149</f>
        <v>0</v>
      </c>
      <c r="W147" s="65">
        <f>VLOOKUP($A147,'Inputs Households'!$A$1:$D$67,4,)*'Ratio mapping'!W149</f>
        <v>0</v>
      </c>
      <c r="X147" s="65">
        <f>VLOOKUP($A147,'Inputs Households'!$A$1:$D$67,4,)*'Ratio mapping'!X149</f>
        <v>0</v>
      </c>
      <c r="Y147" s="65">
        <f>VLOOKUP($A147,'Inputs Households'!$A$1:$D$67,4,)*'Ratio mapping'!Y149</f>
        <v>0</v>
      </c>
      <c r="Z147" s="65">
        <f>VLOOKUP($A147,'Inputs Households'!$A$1:$D$67,4,)*'Ratio mapping'!Z149</f>
        <v>0</v>
      </c>
      <c r="AA147" s="65">
        <f>VLOOKUP($A147,'Inputs Households'!$A$1:$D$67,4,)*'Ratio mapping'!AA149</f>
        <v>0</v>
      </c>
      <c r="AB147" s="65">
        <f>VLOOKUP($A147,'Inputs Households'!$A$1:$D$67,4,)*'Ratio mapping'!AB149</f>
        <v>0</v>
      </c>
      <c r="AC147" s="65">
        <f>VLOOKUP($A147,'Inputs Households'!$A$1:$D$67,4,)*'Ratio mapping'!AC149</f>
        <v>0</v>
      </c>
      <c r="AD147" s="65">
        <f>VLOOKUP($A147,'Inputs Households'!$A$1:$D$67,4,)*'Ratio mapping'!AD149</f>
        <v>0</v>
      </c>
      <c r="AE147" s="65"/>
    </row>
    <row r="148" spans="1:31" x14ac:dyDescent="0.25">
      <c r="A148" s="37" t="s">
        <v>2104</v>
      </c>
      <c r="B148" s="65">
        <f>VLOOKUP($A148,'Inputs Households'!$A$1:$D$67,4,)*'Ratio mapping'!B151</f>
        <v>0</v>
      </c>
      <c r="C148" s="65">
        <f>VLOOKUP($A148,'Inputs Households'!$A$1:$D$67,4,)*'Ratio mapping'!C151</f>
        <v>0</v>
      </c>
      <c r="D148" s="65">
        <f>VLOOKUP($A148,'Inputs Households'!$A$1:$D$67,4,)*'Ratio mapping'!D151</f>
        <v>0</v>
      </c>
      <c r="E148" s="65">
        <f>VLOOKUP($A148,'Inputs Households'!$A$1:$D$67,4,)*'Ratio mapping'!E151</f>
        <v>0</v>
      </c>
      <c r="F148" s="65">
        <f>VLOOKUP($A148,'Inputs Households'!$A$1:$D$67,4,)*'Ratio mapping'!F151</f>
        <v>0</v>
      </c>
      <c r="G148" s="65">
        <f>VLOOKUP($A148,'Inputs Households'!$A$1:$D$67,4,)*'Ratio mapping'!G151</f>
        <v>0</v>
      </c>
      <c r="H148" s="65">
        <f>VLOOKUP($A148,'Inputs Households'!$A$1:$D$67,4,)*'Ratio mapping'!H151</f>
        <v>0</v>
      </c>
      <c r="I148" s="65">
        <f>VLOOKUP($A148,'Inputs Households'!$A$1:$D$67,4,)*'Ratio mapping'!I151</f>
        <v>0</v>
      </c>
      <c r="J148" s="65">
        <f>VLOOKUP($A148,'Inputs Households'!$A$1:$D$67,4,)*'Ratio mapping'!J151</f>
        <v>0</v>
      </c>
      <c r="K148" s="65">
        <f>VLOOKUP($A148,'Inputs Households'!$A$1:$D$67,4,)*'Ratio mapping'!K151</f>
        <v>0</v>
      </c>
      <c r="L148" s="65">
        <f>VLOOKUP($A148,'Inputs Households'!$A$1:$D$67,4,)*'Ratio mapping'!L151</f>
        <v>0</v>
      </c>
      <c r="M148" s="65">
        <f>VLOOKUP($A148,'Inputs Households'!$A$1:$D$67,4,)*'Ratio mapping'!M151</f>
        <v>0</v>
      </c>
      <c r="N148" s="65">
        <f>VLOOKUP($A148,'Inputs Households'!$A$1:$D$67,4,)*'Ratio mapping'!N151</f>
        <v>0</v>
      </c>
      <c r="O148" s="65">
        <f>VLOOKUP($A148,'Inputs Households'!$A$1:$D$67,4,)*'Ratio mapping'!O151</f>
        <v>0</v>
      </c>
      <c r="P148" s="65">
        <f>VLOOKUP($A148,'Inputs Households'!$A$1:$D$67,4,)*'Ratio mapping'!P151</f>
        <v>0</v>
      </c>
      <c r="Q148" s="65">
        <f>VLOOKUP($A148,'Inputs Households'!$A$1:$D$67,4,)*'Ratio mapping'!Q151</f>
        <v>0</v>
      </c>
      <c r="R148" s="65">
        <f>VLOOKUP($A148,'Inputs Households'!$A$1:$D$67,4,)*'Ratio mapping'!R151</f>
        <v>168300</v>
      </c>
      <c r="S148" s="65">
        <f>VLOOKUP($A148,'Inputs Households'!$A$1:$D$67,4,)*'Ratio mapping'!S151</f>
        <v>0</v>
      </c>
      <c r="T148" s="65">
        <f>VLOOKUP($A148,'Inputs Households'!$A$1:$D$67,4,)*'Ratio mapping'!T151</f>
        <v>0</v>
      </c>
      <c r="U148" s="65">
        <f>VLOOKUP($A148,'Inputs Households'!$A$1:$D$67,4,)*'Ratio mapping'!U151</f>
        <v>0</v>
      </c>
      <c r="V148" s="65">
        <f>VLOOKUP($A148,'Inputs Households'!$A$1:$D$67,4,)*'Ratio mapping'!V151</f>
        <v>0</v>
      </c>
      <c r="W148" s="65">
        <f>VLOOKUP($A148,'Inputs Households'!$A$1:$D$67,4,)*'Ratio mapping'!W151</f>
        <v>0</v>
      </c>
      <c r="X148" s="65">
        <f>VLOOKUP($A148,'Inputs Households'!$A$1:$D$67,4,)*'Ratio mapping'!X151</f>
        <v>0</v>
      </c>
      <c r="Y148" s="65">
        <f>VLOOKUP($A148,'Inputs Households'!$A$1:$D$67,4,)*'Ratio mapping'!Y151</f>
        <v>0</v>
      </c>
      <c r="Z148" s="65">
        <f>VLOOKUP($A148,'Inputs Households'!$A$1:$D$67,4,)*'Ratio mapping'!Z151</f>
        <v>0</v>
      </c>
      <c r="AA148" s="65">
        <f>VLOOKUP($A148,'Inputs Households'!$A$1:$D$67,4,)*'Ratio mapping'!AA151</f>
        <v>0</v>
      </c>
      <c r="AB148" s="65">
        <f>VLOOKUP($A148,'Inputs Households'!$A$1:$D$67,4,)*'Ratio mapping'!AB151</f>
        <v>0</v>
      </c>
      <c r="AC148" s="65">
        <f>VLOOKUP($A148,'Inputs Households'!$A$1:$D$67,4,)*'Ratio mapping'!AC151</f>
        <v>0</v>
      </c>
      <c r="AD148" s="65">
        <f>VLOOKUP($A148,'Inputs Households'!$A$1:$D$67,4,)*'Ratio mapping'!AD151</f>
        <v>0</v>
      </c>
      <c r="AE148" s="65"/>
    </row>
    <row r="149" spans="1:31" x14ac:dyDescent="0.25">
      <c r="A149" s="37" t="s">
        <v>2115</v>
      </c>
      <c r="B149" s="65">
        <f>VLOOKUP($A149,'Inputs Households'!$A$1:$D$67,4,)*'Ratio mapping'!B152</f>
        <v>0</v>
      </c>
      <c r="C149" s="65">
        <f>VLOOKUP($A149,'Inputs Households'!$A$1:$D$67,4,)*'Ratio mapping'!C152</f>
        <v>0</v>
      </c>
      <c r="D149" s="65">
        <f>VLOOKUP($A149,'Inputs Households'!$A$1:$D$67,4,)*'Ratio mapping'!D152</f>
        <v>0</v>
      </c>
      <c r="E149" s="65">
        <f>VLOOKUP($A149,'Inputs Households'!$A$1:$D$67,4,)*'Ratio mapping'!E152</f>
        <v>0</v>
      </c>
      <c r="F149" s="65">
        <f>VLOOKUP($A149,'Inputs Households'!$A$1:$D$67,4,)*'Ratio mapping'!F152</f>
        <v>0</v>
      </c>
      <c r="G149" s="65">
        <f>VLOOKUP($A149,'Inputs Households'!$A$1:$D$67,4,)*'Ratio mapping'!G152</f>
        <v>0</v>
      </c>
      <c r="H149" s="65">
        <f>VLOOKUP($A149,'Inputs Households'!$A$1:$D$67,4,)*'Ratio mapping'!H152</f>
        <v>0</v>
      </c>
      <c r="I149" s="65">
        <f>VLOOKUP($A149,'Inputs Households'!$A$1:$D$67,4,)*'Ratio mapping'!I152</f>
        <v>0</v>
      </c>
      <c r="J149" s="65">
        <f>VLOOKUP($A149,'Inputs Households'!$A$1:$D$67,4,)*'Ratio mapping'!J152</f>
        <v>0</v>
      </c>
      <c r="K149" s="65">
        <f>VLOOKUP($A149,'Inputs Households'!$A$1:$D$67,4,)*'Ratio mapping'!K152</f>
        <v>0</v>
      </c>
      <c r="L149" s="65">
        <f>VLOOKUP($A149,'Inputs Households'!$A$1:$D$67,4,)*'Ratio mapping'!L152</f>
        <v>0</v>
      </c>
      <c r="M149" s="65">
        <f>VLOOKUP($A149,'Inputs Households'!$A$1:$D$67,4,)*'Ratio mapping'!M152</f>
        <v>0</v>
      </c>
      <c r="N149" s="65">
        <f>VLOOKUP($A149,'Inputs Households'!$A$1:$D$67,4,)*'Ratio mapping'!N152</f>
        <v>0</v>
      </c>
      <c r="O149" s="65">
        <f>VLOOKUP($A149,'Inputs Households'!$A$1:$D$67,4,)*'Ratio mapping'!O152</f>
        <v>0</v>
      </c>
      <c r="P149" s="65">
        <f>VLOOKUP($A149,'Inputs Households'!$A$1:$D$67,4,)*'Ratio mapping'!P152</f>
        <v>0</v>
      </c>
      <c r="Q149" s="65">
        <f>VLOOKUP($A149,'Inputs Households'!$A$1:$D$67,4,)*'Ratio mapping'!Q152</f>
        <v>0</v>
      </c>
      <c r="R149" s="65">
        <f>VLOOKUP($A149,'Inputs Households'!$A$1:$D$67,4,)*'Ratio mapping'!R152</f>
        <v>0</v>
      </c>
      <c r="S149" s="65">
        <f>VLOOKUP($A149,'Inputs Households'!$A$1:$D$67,4,)*'Ratio mapping'!S152</f>
        <v>7304.6857142857143</v>
      </c>
      <c r="T149" s="65">
        <f>VLOOKUP($A149,'Inputs Households'!$A$1:$D$67,4,)*'Ratio mapping'!T152</f>
        <v>0</v>
      </c>
      <c r="U149" s="65">
        <f>VLOOKUP($A149,'Inputs Households'!$A$1:$D$67,4,)*'Ratio mapping'!U152</f>
        <v>0</v>
      </c>
      <c r="V149" s="65">
        <f>VLOOKUP($A149,'Inputs Households'!$A$1:$D$67,4,)*'Ratio mapping'!V152</f>
        <v>0</v>
      </c>
      <c r="W149" s="65">
        <f>VLOOKUP($A149,'Inputs Households'!$A$1:$D$67,4,)*'Ratio mapping'!W152</f>
        <v>295.31428571428569</v>
      </c>
      <c r="X149" s="65">
        <f>VLOOKUP($A149,'Inputs Households'!$A$1:$D$67,4,)*'Ratio mapping'!X152</f>
        <v>0</v>
      </c>
      <c r="Y149" s="65">
        <f>VLOOKUP($A149,'Inputs Households'!$A$1:$D$67,4,)*'Ratio mapping'!Y152</f>
        <v>0</v>
      </c>
      <c r="Z149" s="65">
        <f>VLOOKUP($A149,'Inputs Households'!$A$1:$D$67,4,)*'Ratio mapping'!Z152</f>
        <v>0</v>
      </c>
      <c r="AA149" s="65">
        <f>VLOOKUP($A149,'Inputs Households'!$A$1:$D$67,4,)*'Ratio mapping'!AA152</f>
        <v>0</v>
      </c>
      <c r="AB149" s="65">
        <f>VLOOKUP($A149,'Inputs Households'!$A$1:$D$67,4,)*'Ratio mapping'!AB152</f>
        <v>0</v>
      </c>
      <c r="AC149" s="65">
        <f>VLOOKUP($A149,'Inputs Households'!$A$1:$D$67,4,)*'Ratio mapping'!AC152</f>
        <v>0</v>
      </c>
      <c r="AD149" s="65">
        <f>VLOOKUP($A149,'Inputs Households'!$A$1:$D$67,4,)*'Ratio mapping'!AD152</f>
        <v>0</v>
      </c>
      <c r="AE149" s="65"/>
    </row>
    <row r="150" spans="1:31" x14ac:dyDescent="0.25">
      <c r="A150" s="37" t="s">
        <v>2114</v>
      </c>
      <c r="B150" s="65">
        <f>VLOOKUP($A150,'Inputs Households'!$A$1:$D$67,4,)*'Ratio mapping'!B153</f>
        <v>0</v>
      </c>
      <c r="C150" s="65">
        <f>VLOOKUP($A150,'Inputs Households'!$A$1:$D$67,4,)*'Ratio mapping'!C153</f>
        <v>51618.430289000076</v>
      </c>
      <c r="D150" s="65">
        <f>VLOOKUP($A150,'Inputs Households'!$A$1:$D$67,4,)*'Ratio mapping'!D153</f>
        <v>0</v>
      </c>
      <c r="E150" s="65">
        <f>VLOOKUP($A150,'Inputs Households'!$A$1:$D$67,4,)*'Ratio mapping'!E153</f>
        <v>0</v>
      </c>
      <c r="F150" s="65">
        <f>VLOOKUP($A150,'Inputs Households'!$A$1:$D$67,4,)*'Ratio mapping'!F153</f>
        <v>0</v>
      </c>
      <c r="G150" s="65">
        <f>VLOOKUP($A150,'Inputs Households'!$A$1:$D$67,4,)*'Ratio mapping'!G153</f>
        <v>0</v>
      </c>
      <c r="H150" s="65">
        <f>VLOOKUP($A150,'Inputs Households'!$A$1:$D$67,4,)*'Ratio mapping'!H153</f>
        <v>0</v>
      </c>
      <c r="I150" s="65">
        <f>VLOOKUP($A150,'Inputs Households'!$A$1:$D$67,4,)*'Ratio mapping'!I153</f>
        <v>0</v>
      </c>
      <c r="J150" s="65">
        <f>VLOOKUP($A150,'Inputs Households'!$A$1:$D$67,4,)*'Ratio mapping'!J153</f>
        <v>0</v>
      </c>
      <c r="K150" s="65">
        <f>VLOOKUP($A150,'Inputs Households'!$A$1:$D$67,4,)*'Ratio mapping'!K153</f>
        <v>0</v>
      </c>
      <c r="L150" s="65">
        <f>VLOOKUP($A150,'Inputs Households'!$A$1:$D$67,4,)*'Ratio mapping'!L153</f>
        <v>0</v>
      </c>
      <c r="M150" s="65">
        <f>VLOOKUP($A150,'Inputs Households'!$A$1:$D$67,4,)*'Ratio mapping'!M153</f>
        <v>0</v>
      </c>
      <c r="N150" s="65">
        <f>VLOOKUP($A150,'Inputs Households'!$A$1:$D$67,4,)*'Ratio mapping'!N153</f>
        <v>0</v>
      </c>
      <c r="O150" s="65">
        <f>VLOOKUP($A150,'Inputs Households'!$A$1:$D$67,4,)*'Ratio mapping'!O153</f>
        <v>0</v>
      </c>
      <c r="P150" s="65">
        <f>VLOOKUP($A150,'Inputs Households'!$A$1:$D$67,4,)*'Ratio mapping'!P153</f>
        <v>0</v>
      </c>
      <c r="Q150" s="65">
        <f>VLOOKUP($A150,'Inputs Households'!$A$1:$D$67,4,)*'Ratio mapping'!Q153</f>
        <v>0</v>
      </c>
      <c r="R150" s="65">
        <f>VLOOKUP($A150,'Inputs Households'!$A$1:$D$67,4,)*'Ratio mapping'!R153</f>
        <v>0</v>
      </c>
      <c r="S150" s="65">
        <f>VLOOKUP($A150,'Inputs Households'!$A$1:$D$67,4,)*'Ratio mapping'!S153</f>
        <v>2181.5697109999255</v>
      </c>
      <c r="T150" s="65">
        <f>VLOOKUP($A150,'Inputs Households'!$A$1:$D$67,4,)*'Ratio mapping'!T153</f>
        <v>0</v>
      </c>
      <c r="U150" s="65">
        <f>VLOOKUP($A150,'Inputs Households'!$A$1:$D$67,4,)*'Ratio mapping'!U153</f>
        <v>0</v>
      </c>
      <c r="V150" s="65">
        <f>VLOOKUP($A150,'Inputs Households'!$A$1:$D$67,4,)*'Ratio mapping'!V153</f>
        <v>0</v>
      </c>
      <c r="W150" s="65">
        <f>VLOOKUP($A150,'Inputs Households'!$A$1:$D$67,4,)*'Ratio mapping'!W153</f>
        <v>0</v>
      </c>
      <c r="X150" s="65">
        <f>VLOOKUP($A150,'Inputs Households'!$A$1:$D$67,4,)*'Ratio mapping'!X153</f>
        <v>0</v>
      </c>
      <c r="Y150" s="65">
        <f>VLOOKUP($A150,'Inputs Households'!$A$1:$D$67,4,)*'Ratio mapping'!Y153</f>
        <v>0</v>
      </c>
      <c r="Z150" s="65">
        <f>VLOOKUP($A150,'Inputs Households'!$A$1:$D$67,4,)*'Ratio mapping'!Z153</f>
        <v>0</v>
      </c>
      <c r="AA150" s="65">
        <f>VLOOKUP($A150,'Inputs Households'!$A$1:$D$67,4,)*'Ratio mapping'!AA153</f>
        <v>0</v>
      </c>
      <c r="AB150" s="65">
        <f>VLOOKUP($A150,'Inputs Households'!$A$1:$D$67,4,)*'Ratio mapping'!AB153</f>
        <v>0</v>
      </c>
      <c r="AC150" s="65">
        <f>VLOOKUP($A150,'Inputs Households'!$A$1:$D$67,4,)*'Ratio mapping'!AC153</f>
        <v>0</v>
      </c>
      <c r="AD150" s="65">
        <f>VLOOKUP($A150,'Inputs Households'!$A$1:$D$67,4,)*'Ratio mapping'!AD153</f>
        <v>0</v>
      </c>
      <c r="AE150" s="65"/>
    </row>
    <row r="151" spans="1:31" x14ac:dyDescent="0.25">
      <c r="A151" s="37" t="s">
        <v>2051</v>
      </c>
      <c r="B151" s="65">
        <f>VLOOKUP($A151,'Inputs Households'!$A$1:$D$67,4,)*'Ratio mapping'!B154</f>
        <v>0</v>
      </c>
      <c r="C151" s="65">
        <f>VLOOKUP($A151,'Inputs Households'!$A$1:$D$67,4,)*'Ratio mapping'!C154</f>
        <v>0</v>
      </c>
      <c r="D151" s="65">
        <f>VLOOKUP($A151,'Inputs Households'!$A$1:$D$67,4,)*'Ratio mapping'!D154</f>
        <v>0</v>
      </c>
      <c r="E151" s="65">
        <f>VLOOKUP($A151,'Inputs Households'!$A$1:$D$67,4,)*'Ratio mapping'!E154</f>
        <v>0</v>
      </c>
      <c r="F151" s="65">
        <f>VLOOKUP($A151,'Inputs Households'!$A$1:$D$67,4,)*'Ratio mapping'!F154</f>
        <v>0</v>
      </c>
      <c r="G151" s="65">
        <f>VLOOKUP($A151,'Inputs Households'!$A$1:$D$67,4,)*'Ratio mapping'!G154</f>
        <v>0</v>
      </c>
      <c r="H151" s="65">
        <f>VLOOKUP($A151,'Inputs Households'!$A$1:$D$67,4,)*'Ratio mapping'!H154</f>
        <v>0</v>
      </c>
      <c r="I151" s="65">
        <f>VLOOKUP($A151,'Inputs Households'!$A$1:$D$67,4,)*'Ratio mapping'!I154</f>
        <v>0</v>
      </c>
      <c r="J151" s="65">
        <f>VLOOKUP($A151,'Inputs Households'!$A$1:$D$67,4,)*'Ratio mapping'!J154</f>
        <v>0</v>
      </c>
      <c r="K151" s="65">
        <f>VLOOKUP($A151,'Inputs Households'!$A$1:$D$67,4,)*'Ratio mapping'!K154</f>
        <v>0</v>
      </c>
      <c r="L151" s="65">
        <f>VLOOKUP($A151,'Inputs Households'!$A$1:$D$67,4,)*'Ratio mapping'!L154</f>
        <v>0</v>
      </c>
      <c r="M151" s="65">
        <f>VLOOKUP($A151,'Inputs Households'!$A$1:$D$67,4,)*'Ratio mapping'!M154</f>
        <v>0</v>
      </c>
      <c r="N151" s="65">
        <f>VLOOKUP($A151,'Inputs Households'!$A$1:$D$67,4,)*'Ratio mapping'!N154</f>
        <v>0</v>
      </c>
      <c r="O151" s="65">
        <f>VLOOKUP($A151,'Inputs Households'!$A$1:$D$67,4,)*'Ratio mapping'!O154</f>
        <v>0</v>
      </c>
      <c r="P151" s="65">
        <f>VLOOKUP($A151,'Inputs Households'!$A$1:$D$67,4,)*'Ratio mapping'!P154</f>
        <v>0</v>
      </c>
      <c r="Q151" s="65">
        <f>VLOOKUP($A151,'Inputs Households'!$A$1:$D$67,4,)*'Ratio mapping'!Q154</f>
        <v>0</v>
      </c>
      <c r="R151" s="65">
        <f>VLOOKUP($A151,'Inputs Households'!$A$1:$D$67,4,)*'Ratio mapping'!R154</f>
        <v>0</v>
      </c>
      <c r="S151" s="65">
        <f>VLOOKUP($A151,'Inputs Households'!$A$1:$D$67,4,)*'Ratio mapping'!S154</f>
        <v>0</v>
      </c>
      <c r="T151" s="65">
        <f>VLOOKUP($A151,'Inputs Households'!$A$1:$D$67,4,)*'Ratio mapping'!T154</f>
        <v>0</v>
      </c>
      <c r="U151" s="65">
        <f>VLOOKUP($A151,'Inputs Households'!$A$1:$D$67,4,)*'Ratio mapping'!U154</f>
        <v>0</v>
      </c>
      <c r="V151" s="65">
        <f>VLOOKUP($A151,'Inputs Households'!$A$1:$D$67,4,)*'Ratio mapping'!V154</f>
        <v>0</v>
      </c>
      <c r="W151" s="65">
        <f>VLOOKUP($A151,'Inputs Households'!$A$1:$D$67,4,)*'Ratio mapping'!W154</f>
        <v>0</v>
      </c>
      <c r="X151" s="65">
        <f>VLOOKUP($A151,'Inputs Households'!$A$1:$D$67,4,)*'Ratio mapping'!X154</f>
        <v>26595.901386748843</v>
      </c>
      <c r="Y151" s="65">
        <f>VLOOKUP($A151,'Inputs Households'!$A$1:$D$67,4,)*'Ratio mapping'!Y154</f>
        <v>0</v>
      </c>
      <c r="Z151" s="65">
        <f>VLOOKUP($A151,'Inputs Households'!$A$1:$D$67,4,)*'Ratio mapping'!Z154</f>
        <v>0</v>
      </c>
      <c r="AA151" s="65">
        <f>VLOOKUP($A151,'Inputs Households'!$A$1:$D$67,4,)*'Ratio mapping'!AA154</f>
        <v>0</v>
      </c>
      <c r="AB151" s="65">
        <f>VLOOKUP($A151,'Inputs Households'!$A$1:$D$67,4,)*'Ratio mapping'!AB154</f>
        <v>0</v>
      </c>
      <c r="AC151" s="65">
        <f>VLOOKUP($A151,'Inputs Households'!$A$1:$D$67,4,)*'Ratio mapping'!AC154</f>
        <v>0</v>
      </c>
      <c r="AD151" s="65">
        <f>VLOOKUP($A151,'Inputs Households'!$A$1:$D$67,4,)*'Ratio mapping'!AD154</f>
        <v>0</v>
      </c>
      <c r="AE151" s="65"/>
    </row>
    <row r="152" spans="1:31" x14ac:dyDescent="0.25">
      <c r="A152" s="37" t="s">
        <v>2072</v>
      </c>
      <c r="B152" s="65">
        <f>VLOOKUP($A152,'Inputs Households'!$A$1:$D$67,4,)*'Ratio mapping'!B155</f>
        <v>0</v>
      </c>
      <c r="C152" s="65">
        <f>VLOOKUP($A152,'Inputs Households'!$A$1:$D$67,4,)*'Ratio mapping'!C155</f>
        <v>0</v>
      </c>
      <c r="D152" s="65">
        <f>VLOOKUP($A152,'Inputs Households'!$A$1:$D$67,4,)*'Ratio mapping'!D155</f>
        <v>0</v>
      </c>
      <c r="E152" s="65">
        <f>VLOOKUP($A152,'Inputs Households'!$A$1:$D$67,4,)*'Ratio mapping'!E155</f>
        <v>0</v>
      </c>
      <c r="F152" s="65">
        <f>VLOOKUP($A152,'Inputs Households'!$A$1:$D$67,4,)*'Ratio mapping'!F155</f>
        <v>0</v>
      </c>
      <c r="G152" s="65">
        <f>VLOOKUP($A152,'Inputs Households'!$A$1:$D$67,4,)*'Ratio mapping'!G155</f>
        <v>19500</v>
      </c>
      <c r="H152" s="65">
        <f>VLOOKUP($A152,'Inputs Households'!$A$1:$D$67,4,)*'Ratio mapping'!H155</f>
        <v>0</v>
      </c>
      <c r="I152" s="65">
        <f>VLOOKUP($A152,'Inputs Households'!$A$1:$D$67,4,)*'Ratio mapping'!I155</f>
        <v>0</v>
      </c>
      <c r="J152" s="65">
        <f>VLOOKUP($A152,'Inputs Households'!$A$1:$D$67,4,)*'Ratio mapping'!J155</f>
        <v>0</v>
      </c>
      <c r="K152" s="65">
        <f>VLOOKUP($A152,'Inputs Households'!$A$1:$D$67,4,)*'Ratio mapping'!K155</f>
        <v>0</v>
      </c>
      <c r="L152" s="65">
        <f>VLOOKUP($A152,'Inputs Households'!$A$1:$D$67,4,)*'Ratio mapping'!L155</f>
        <v>0</v>
      </c>
      <c r="M152" s="65">
        <f>VLOOKUP($A152,'Inputs Households'!$A$1:$D$67,4,)*'Ratio mapping'!M155</f>
        <v>0</v>
      </c>
      <c r="N152" s="65">
        <f>VLOOKUP($A152,'Inputs Households'!$A$1:$D$67,4,)*'Ratio mapping'!N155</f>
        <v>0</v>
      </c>
      <c r="O152" s="65">
        <f>VLOOKUP($A152,'Inputs Households'!$A$1:$D$67,4,)*'Ratio mapping'!O155</f>
        <v>0</v>
      </c>
      <c r="P152" s="65">
        <f>VLOOKUP($A152,'Inputs Households'!$A$1:$D$67,4,)*'Ratio mapping'!P155</f>
        <v>0</v>
      </c>
      <c r="Q152" s="65">
        <f>VLOOKUP($A152,'Inputs Households'!$A$1:$D$67,4,)*'Ratio mapping'!Q155</f>
        <v>0</v>
      </c>
      <c r="R152" s="65">
        <f>VLOOKUP($A152,'Inputs Households'!$A$1:$D$67,4,)*'Ratio mapping'!R155</f>
        <v>0</v>
      </c>
      <c r="S152" s="65">
        <f>VLOOKUP($A152,'Inputs Households'!$A$1:$D$67,4,)*'Ratio mapping'!S155</f>
        <v>0</v>
      </c>
      <c r="T152" s="65">
        <f>VLOOKUP($A152,'Inputs Households'!$A$1:$D$67,4,)*'Ratio mapping'!T155</f>
        <v>0</v>
      </c>
      <c r="U152" s="65">
        <f>VLOOKUP($A152,'Inputs Households'!$A$1:$D$67,4,)*'Ratio mapping'!U155</f>
        <v>0</v>
      </c>
      <c r="V152" s="65">
        <f>VLOOKUP($A152,'Inputs Households'!$A$1:$D$67,4,)*'Ratio mapping'!V155</f>
        <v>0</v>
      </c>
      <c r="W152" s="65">
        <f>VLOOKUP($A152,'Inputs Households'!$A$1:$D$67,4,)*'Ratio mapping'!W155</f>
        <v>0</v>
      </c>
      <c r="X152" s="65">
        <f>VLOOKUP($A152,'Inputs Households'!$A$1:$D$67,4,)*'Ratio mapping'!X155</f>
        <v>0</v>
      </c>
      <c r="Y152" s="65">
        <f>VLOOKUP($A152,'Inputs Households'!$A$1:$D$67,4,)*'Ratio mapping'!Y155</f>
        <v>0</v>
      </c>
      <c r="Z152" s="65">
        <f>VLOOKUP($A152,'Inputs Households'!$A$1:$D$67,4,)*'Ratio mapping'!Z155</f>
        <v>0</v>
      </c>
      <c r="AA152" s="65">
        <f>VLOOKUP($A152,'Inputs Households'!$A$1:$D$67,4,)*'Ratio mapping'!AA155</f>
        <v>0</v>
      </c>
      <c r="AB152" s="65">
        <f>VLOOKUP($A152,'Inputs Households'!$A$1:$D$67,4,)*'Ratio mapping'!AB155</f>
        <v>0</v>
      </c>
      <c r="AC152" s="65">
        <f>VLOOKUP($A152,'Inputs Households'!$A$1:$D$67,4,)*'Ratio mapping'!AC155</f>
        <v>0</v>
      </c>
      <c r="AD152" s="65">
        <f>VLOOKUP($A152,'Inputs Households'!$A$1:$D$67,4,)*'Ratio mapping'!AD155</f>
        <v>0</v>
      </c>
      <c r="AE152" s="65"/>
    </row>
    <row r="153" spans="1:31" x14ac:dyDescent="0.25">
      <c r="A153" s="37" t="s">
        <v>2117</v>
      </c>
      <c r="B153" s="65">
        <f>VLOOKUP($A153,'Inputs Households'!$A$1:$D$67,4,)*'Ratio mapping'!B156</f>
        <v>0</v>
      </c>
      <c r="C153" s="65">
        <f>VLOOKUP($A153,'Inputs Households'!$A$1:$D$67,4,)*'Ratio mapping'!C156</f>
        <v>0</v>
      </c>
      <c r="D153" s="65">
        <f>VLOOKUP($A153,'Inputs Households'!$A$1:$D$67,4,)*'Ratio mapping'!D156</f>
        <v>0</v>
      </c>
      <c r="E153" s="65">
        <f>VLOOKUP($A153,'Inputs Households'!$A$1:$D$67,4,)*'Ratio mapping'!E156</f>
        <v>0</v>
      </c>
      <c r="F153" s="65">
        <f>VLOOKUP($A153,'Inputs Households'!$A$1:$D$67,4,)*'Ratio mapping'!F156</f>
        <v>0</v>
      </c>
      <c r="G153" s="65">
        <f>VLOOKUP($A153,'Inputs Households'!$A$1:$D$67,4,)*'Ratio mapping'!G156</f>
        <v>0</v>
      </c>
      <c r="H153" s="65">
        <f>VLOOKUP($A153,'Inputs Households'!$A$1:$D$67,4,)*'Ratio mapping'!H156</f>
        <v>0</v>
      </c>
      <c r="I153" s="65">
        <f>VLOOKUP($A153,'Inputs Households'!$A$1:$D$67,4,)*'Ratio mapping'!I156</f>
        <v>0</v>
      </c>
      <c r="J153" s="65">
        <f>VLOOKUP($A153,'Inputs Households'!$A$1:$D$67,4,)*'Ratio mapping'!J156</f>
        <v>0</v>
      </c>
      <c r="K153" s="65">
        <f>VLOOKUP($A153,'Inputs Households'!$A$1:$D$67,4,)*'Ratio mapping'!K156</f>
        <v>0</v>
      </c>
      <c r="L153" s="65">
        <f>VLOOKUP($A153,'Inputs Households'!$A$1:$D$67,4,)*'Ratio mapping'!L156</f>
        <v>0</v>
      </c>
      <c r="M153" s="65">
        <f>VLOOKUP($A153,'Inputs Households'!$A$1:$D$67,4,)*'Ratio mapping'!M156</f>
        <v>0</v>
      </c>
      <c r="N153" s="65">
        <f>VLOOKUP($A153,'Inputs Households'!$A$1:$D$67,4,)*'Ratio mapping'!N156</f>
        <v>0</v>
      </c>
      <c r="O153" s="65">
        <f>VLOOKUP($A153,'Inputs Households'!$A$1:$D$67,4,)*'Ratio mapping'!O156</f>
        <v>0</v>
      </c>
      <c r="P153" s="65">
        <f>VLOOKUP($A153,'Inputs Households'!$A$1:$D$67,4,)*'Ratio mapping'!P156</f>
        <v>0</v>
      </c>
      <c r="Q153" s="65">
        <f>VLOOKUP($A153,'Inputs Households'!$A$1:$D$67,4,)*'Ratio mapping'!Q156</f>
        <v>0</v>
      </c>
      <c r="R153" s="65">
        <f>VLOOKUP($A153,'Inputs Households'!$A$1:$D$67,4,)*'Ratio mapping'!R156</f>
        <v>0</v>
      </c>
      <c r="S153" s="65">
        <f>VLOOKUP($A153,'Inputs Households'!$A$1:$D$67,4,)*'Ratio mapping'!S156</f>
        <v>0</v>
      </c>
      <c r="T153" s="65">
        <f>VLOOKUP($A153,'Inputs Households'!$A$1:$D$67,4,)*'Ratio mapping'!T156</f>
        <v>0</v>
      </c>
      <c r="U153" s="65">
        <f>VLOOKUP($A153,'Inputs Households'!$A$1:$D$67,4,)*'Ratio mapping'!U156</f>
        <v>0</v>
      </c>
      <c r="V153" s="65">
        <f>VLOOKUP($A153,'Inputs Households'!$A$1:$D$67,4,)*'Ratio mapping'!V156</f>
        <v>0</v>
      </c>
      <c r="W153" s="65">
        <f>VLOOKUP($A153,'Inputs Households'!$A$1:$D$67,4,)*'Ratio mapping'!W156</f>
        <v>5300</v>
      </c>
      <c r="X153" s="65">
        <f>VLOOKUP($A153,'Inputs Households'!$A$1:$D$67,4,)*'Ratio mapping'!X156</f>
        <v>0</v>
      </c>
      <c r="Y153" s="65">
        <f>VLOOKUP($A153,'Inputs Households'!$A$1:$D$67,4,)*'Ratio mapping'!Y156</f>
        <v>0</v>
      </c>
      <c r="Z153" s="65">
        <f>VLOOKUP($A153,'Inputs Households'!$A$1:$D$67,4,)*'Ratio mapping'!Z156</f>
        <v>0</v>
      </c>
      <c r="AA153" s="65">
        <f>VLOOKUP($A153,'Inputs Households'!$A$1:$D$67,4,)*'Ratio mapping'!AA156</f>
        <v>0</v>
      </c>
      <c r="AB153" s="65">
        <f>VLOOKUP($A153,'Inputs Households'!$A$1:$D$67,4,)*'Ratio mapping'!AB156</f>
        <v>0</v>
      </c>
      <c r="AC153" s="65">
        <f>VLOOKUP($A153,'Inputs Households'!$A$1:$D$67,4,)*'Ratio mapping'!AC156</f>
        <v>0</v>
      </c>
      <c r="AD153" s="65">
        <f>VLOOKUP($A153,'Inputs Households'!$A$1:$D$67,4,)*'Ratio mapping'!AD156</f>
        <v>0</v>
      </c>
      <c r="AE153" s="65"/>
    </row>
    <row r="154" spans="1:31" x14ac:dyDescent="0.25">
      <c r="A154" s="37" t="s">
        <v>2100</v>
      </c>
      <c r="B154" s="65">
        <f>VLOOKUP($A154,'Inputs Households'!$A$1:$D$67,4,)*'Ratio mapping'!B157</f>
        <v>0</v>
      </c>
      <c r="C154" s="65">
        <f>VLOOKUP($A154,'Inputs Households'!$A$1:$D$67,4,)*'Ratio mapping'!C157</f>
        <v>0</v>
      </c>
      <c r="D154" s="65">
        <f>VLOOKUP($A154,'Inputs Households'!$A$1:$D$67,4,)*'Ratio mapping'!D157</f>
        <v>0</v>
      </c>
      <c r="E154" s="65">
        <f>VLOOKUP($A154,'Inputs Households'!$A$1:$D$67,4,)*'Ratio mapping'!E157</f>
        <v>0</v>
      </c>
      <c r="F154" s="65">
        <f>VLOOKUP($A154,'Inputs Households'!$A$1:$D$67,4,)*'Ratio mapping'!F157</f>
        <v>0</v>
      </c>
      <c r="G154" s="65">
        <f>VLOOKUP($A154,'Inputs Households'!$A$1:$D$67,4,)*'Ratio mapping'!G157</f>
        <v>0</v>
      </c>
      <c r="H154" s="65">
        <f>VLOOKUP($A154,'Inputs Households'!$A$1:$D$67,4,)*'Ratio mapping'!H157</f>
        <v>0</v>
      </c>
      <c r="I154" s="65">
        <f>VLOOKUP($A154,'Inputs Households'!$A$1:$D$67,4,)*'Ratio mapping'!I157</f>
        <v>0</v>
      </c>
      <c r="J154" s="65">
        <f>VLOOKUP($A154,'Inputs Households'!$A$1:$D$67,4,)*'Ratio mapping'!J157</f>
        <v>0</v>
      </c>
      <c r="K154" s="65">
        <f>VLOOKUP($A154,'Inputs Households'!$A$1:$D$67,4,)*'Ratio mapping'!K157</f>
        <v>0</v>
      </c>
      <c r="L154" s="65">
        <f>VLOOKUP($A154,'Inputs Households'!$A$1:$D$67,4,)*'Ratio mapping'!L157</f>
        <v>0</v>
      </c>
      <c r="M154" s="65">
        <f>VLOOKUP($A154,'Inputs Households'!$A$1:$D$67,4,)*'Ratio mapping'!M157</f>
        <v>0</v>
      </c>
      <c r="N154" s="65">
        <f>VLOOKUP($A154,'Inputs Households'!$A$1:$D$67,4,)*'Ratio mapping'!N157</f>
        <v>0</v>
      </c>
      <c r="O154" s="65">
        <f>VLOOKUP($A154,'Inputs Households'!$A$1:$D$67,4,)*'Ratio mapping'!O157</f>
        <v>0</v>
      </c>
      <c r="P154" s="65">
        <f>VLOOKUP($A154,'Inputs Households'!$A$1:$D$67,4,)*'Ratio mapping'!P157</f>
        <v>0</v>
      </c>
      <c r="Q154" s="65">
        <f>VLOOKUP($A154,'Inputs Households'!$A$1:$D$67,4,)*'Ratio mapping'!Q157</f>
        <v>0</v>
      </c>
      <c r="R154" s="65">
        <f>VLOOKUP($A154,'Inputs Households'!$A$1:$D$67,4,)*'Ratio mapping'!R157</f>
        <v>0</v>
      </c>
      <c r="S154" s="65">
        <f>VLOOKUP($A154,'Inputs Households'!$A$1:$D$67,4,)*'Ratio mapping'!S157</f>
        <v>0</v>
      </c>
      <c r="T154" s="65">
        <f>VLOOKUP($A154,'Inputs Households'!$A$1:$D$67,4,)*'Ratio mapping'!T157</f>
        <v>0</v>
      </c>
      <c r="U154" s="65">
        <f>VLOOKUP($A154,'Inputs Households'!$A$1:$D$67,4,)*'Ratio mapping'!U157</f>
        <v>0</v>
      </c>
      <c r="V154" s="65">
        <f>VLOOKUP($A154,'Inputs Households'!$A$1:$D$67,4,)*'Ratio mapping'!V157</f>
        <v>0</v>
      </c>
      <c r="W154" s="65">
        <f>VLOOKUP($A154,'Inputs Households'!$A$1:$D$67,4,)*'Ratio mapping'!W157</f>
        <v>0</v>
      </c>
      <c r="X154" s="65">
        <f>VLOOKUP($A154,'Inputs Households'!$A$1:$D$67,4,)*'Ratio mapping'!X157</f>
        <v>0</v>
      </c>
      <c r="Y154" s="65">
        <f>VLOOKUP($A154,'Inputs Households'!$A$1:$D$67,4,)*'Ratio mapping'!Y157</f>
        <v>0</v>
      </c>
      <c r="Z154" s="65">
        <f>VLOOKUP($A154,'Inputs Households'!$A$1:$D$67,4,)*'Ratio mapping'!Z157</f>
        <v>0</v>
      </c>
      <c r="AA154" s="65">
        <f>VLOOKUP($A154,'Inputs Households'!$A$1:$D$67,4,)*'Ratio mapping'!AA157</f>
        <v>0</v>
      </c>
      <c r="AB154" s="65">
        <f>VLOOKUP($A154,'Inputs Households'!$A$1:$D$67,4,)*'Ratio mapping'!AB157</f>
        <v>0</v>
      </c>
      <c r="AC154" s="65">
        <f>VLOOKUP($A154,'Inputs Households'!$A$1:$D$67,4,)*'Ratio mapping'!AC157</f>
        <v>0</v>
      </c>
      <c r="AD154" s="65">
        <f>VLOOKUP($A154,'Inputs Households'!$A$1:$D$67,4,)*'Ratio mapping'!AD157</f>
        <v>5800</v>
      </c>
      <c r="AE154" s="65"/>
    </row>
    <row r="155" spans="1:31" x14ac:dyDescent="0.25">
      <c r="A155" s="37" t="s">
        <v>2060</v>
      </c>
      <c r="B155" s="65">
        <f>VLOOKUP($A155,'Inputs Households'!$A$1:$D$67,4,)*'Ratio mapping'!B158</f>
        <v>0</v>
      </c>
      <c r="C155" s="65">
        <f>VLOOKUP($A155,'Inputs Households'!$A$1:$D$67,4,)*'Ratio mapping'!C158</f>
        <v>0</v>
      </c>
      <c r="D155" s="65">
        <f>VLOOKUP($A155,'Inputs Households'!$A$1:$D$67,4,)*'Ratio mapping'!D158</f>
        <v>0</v>
      </c>
      <c r="E155" s="65">
        <f>VLOOKUP($A155,'Inputs Households'!$A$1:$D$67,4,)*'Ratio mapping'!E158</f>
        <v>0</v>
      </c>
      <c r="F155" s="65">
        <f>VLOOKUP($A155,'Inputs Households'!$A$1:$D$67,4,)*'Ratio mapping'!F158</f>
        <v>0</v>
      </c>
      <c r="G155" s="65">
        <f>VLOOKUP($A155,'Inputs Households'!$A$1:$D$67,4,)*'Ratio mapping'!G158</f>
        <v>0</v>
      </c>
      <c r="H155" s="65">
        <f>VLOOKUP($A155,'Inputs Households'!$A$1:$D$67,4,)*'Ratio mapping'!H158</f>
        <v>0</v>
      </c>
      <c r="I155" s="65">
        <f>VLOOKUP($A155,'Inputs Households'!$A$1:$D$67,4,)*'Ratio mapping'!I158</f>
        <v>0</v>
      </c>
      <c r="J155" s="65">
        <f>VLOOKUP($A155,'Inputs Households'!$A$1:$D$67,4,)*'Ratio mapping'!J158</f>
        <v>0</v>
      </c>
      <c r="K155" s="65">
        <f>VLOOKUP($A155,'Inputs Households'!$A$1:$D$67,4,)*'Ratio mapping'!K158</f>
        <v>0</v>
      </c>
      <c r="L155" s="65">
        <f>VLOOKUP($A155,'Inputs Households'!$A$1:$D$67,4,)*'Ratio mapping'!L158</f>
        <v>0</v>
      </c>
      <c r="M155" s="65">
        <f>VLOOKUP($A155,'Inputs Households'!$A$1:$D$67,4,)*'Ratio mapping'!M158</f>
        <v>0</v>
      </c>
      <c r="N155" s="65">
        <f>VLOOKUP($A155,'Inputs Households'!$A$1:$D$67,4,)*'Ratio mapping'!N158</f>
        <v>0</v>
      </c>
      <c r="O155" s="65">
        <f>VLOOKUP($A155,'Inputs Households'!$A$1:$D$67,4,)*'Ratio mapping'!O158</f>
        <v>0</v>
      </c>
      <c r="P155" s="65">
        <f>VLOOKUP($A155,'Inputs Households'!$A$1:$D$67,4,)*'Ratio mapping'!P158</f>
        <v>0</v>
      </c>
      <c r="Q155" s="65">
        <f>VLOOKUP($A155,'Inputs Households'!$A$1:$D$67,4,)*'Ratio mapping'!Q158</f>
        <v>0</v>
      </c>
      <c r="R155" s="65">
        <f>VLOOKUP($A155,'Inputs Households'!$A$1:$D$67,4,)*'Ratio mapping'!R158</f>
        <v>0</v>
      </c>
      <c r="S155" s="65">
        <f>VLOOKUP($A155,'Inputs Households'!$A$1:$D$67,4,)*'Ratio mapping'!S158</f>
        <v>0</v>
      </c>
      <c r="T155" s="65">
        <f>VLOOKUP($A155,'Inputs Households'!$A$1:$D$67,4,)*'Ratio mapping'!T158</f>
        <v>0</v>
      </c>
      <c r="U155" s="65">
        <f>VLOOKUP($A155,'Inputs Households'!$A$1:$D$67,4,)*'Ratio mapping'!U158</f>
        <v>0</v>
      </c>
      <c r="V155" s="65">
        <f>VLOOKUP($A155,'Inputs Households'!$A$1:$D$67,4,)*'Ratio mapping'!V158</f>
        <v>0</v>
      </c>
      <c r="W155" s="65">
        <f>VLOOKUP($A155,'Inputs Households'!$A$1:$D$67,4,)*'Ratio mapping'!W158</f>
        <v>0</v>
      </c>
      <c r="X155" s="65">
        <f>VLOOKUP($A155,'Inputs Households'!$A$1:$D$67,4,)*'Ratio mapping'!X158</f>
        <v>0</v>
      </c>
      <c r="Y155" s="65">
        <f>VLOOKUP($A155,'Inputs Households'!$A$1:$D$67,4,)*'Ratio mapping'!Y158</f>
        <v>0</v>
      </c>
      <c r="Z155" s="65">
        <f>VLOOKUP($A155,'Inputs Households'!$A$1:$D$67,4,)*'Ratio mapping'!Z158</f>
        <v>0</v>
      </c>
      <c r="AA155" s="65">
        <f>VLOOKUP($A155,'Inputs Households'!$A$1:$D$67,4,)*'Ratio mapping'!AA158</f>
        <v>0</v>
      </c>
      <c r="AB155" s="65">
        <f>VLOOKUP($A155,'Inputs Households'!$A$1:$D$67,4,)*'Ratio mapping'!AB158</f>
        <v>72000</v>
      </c>
      <c r="AC155" s="65">
        <f>VLOOKUP($A155,'Inputs Households'!$A$1:$D$67,4,)*'Ratio mapping'!AC158</f>
        <v>0</v>
      </c>
      <c r="AD155" s="65">
        <f>VLOOKUP($A155,'Inputs Households'!$A$1:$D$67,4,)*'Ratio mapping'!AD158</f>
        <v>0</v>
      </c>
      <c r="AE155" s="65"/>
    </row>
    <row r="156" spans="1:31" x14ac:dyDescent="0.25">
      <c r="A156" s="37" t="s">
        <v>2074</v>
      </c>
      <c r="B156" s="65">
        <f>VLOOKUP($A156,'Inputs Households'!$A$1:$D$67,4,)*'Ratio mapping'!B159</f>
        <v>0</v>
      </c>
      <c r="C156" s="65">
        <f>VLOOKUP($A156,'Inputs Households'!$A$1:$D$67,4,)*'Ratio mapping'!C159</f>
        <v>0</v>
      </c>
      <c r="D156" s="65">
        <f>VLOOKUP($A156,'Inputs Households'!$A$1:$D$67,4,)*'Ratio mapping'!D159</f>
        <v>0</v>
      </c>
      <c r="E156" s="65">
        <f>VLOOKUP($A156,'Inputs Households'!$A$1:$D$67,4,)*'Ratio mapping'!E159</f>
        <v>615.75122125580833</v>
      </c>
      <c r="F156" s="65">
        <f>VLOOKUP($A156,'Inputs Households'!$A$1:$D$67,4,)*'Ratio mapping'!F159</f>
        <v>0</v>
      </c>
      <c r="G156" s="65">
        <f>VLOOKUP($A156,'Inputs Households'!$A$1:$D$67,4,)*'Ratio mapping'!G159</f>
        <v>0</v>
      </c>
      <c r="H156" s="65">
        <f>VLOOKUP($A156,'Inputs Households'!$A$1:$D$67,4,)*'Ratio mapping'!H159</f>
        <v>0</v>
      </c>
      <c r="I156" s="65">
        <f>VLOOKUP($A156,'Inputs Households'!$A$1:$D$67,4,)*'Ratio mapping'!I159</f>
        <v>0</v>
      </c>
      <c r="J156" s="65">
        <f>VLOOKUP($A156,'Inputs Households'!$A$1:$D$67,4,)*'Ratio mapping'!J159</f>
        <v>0</v>
      </c>
      <c r="K156" s="65">
        <f>VLOOKUP($A156,'Inputs Households'!$A$1:$D$67,4,)*'Ratio mapping'!K159</f>
        <v>0</v>
      </c>
      <c r="L156" s="65">
        <f>VLOOKUP($A156,'Inputs Households'!$A$1:$D$67,4,)*'Ratio mapping'!L159</f>
        <v>0</v>
      </c>
      <c r="M156" s="65">
        <f>VLOOKUP($A156,'Inputs Households'!$A$1:$D$67,4,)*'Ratio mapping'!M159</f>
        <v>0</v>
      </c>
      <c r="N156" s="65">
        <f>VLOOKUP($A156,'Inputs Households'!$A$1:$D$67,4,)*'Ratio mapping'!N159</f>
        <v>0</v>
      </c>
      <c r="O156" s="65">
        <f>VLOOKUP($A156,'Inputs Households'!$A$1:$D$67,4,)*'Ratio mapping'!O159</f>
        <v>0</v>
      </c>
      <c r="P156" s="65">
        <f>VLOOKUP($A156,'Inputs Households'!$A$1:$D$67,4,)*'Ratio mapping'!P159</f>
        <v>0</v>
      </c>
      <c r="Q156" s="65">
        <f>VLOOKUP($A156,'Inputs Households'!$A$1:$D$67,4,)*'Ratio mapping'!Q159</f>
        <v>0</v>
      </c>
      <c r="R156" s="65">
        <f>VLOOKUP($A156,'Inputs Households'!$A$1:$D$67,4,)*'Ratio mapping'!R159</f>
        <v>0</v>
      </c>
      <c r="S156" s="65">
        <f>VLOOKUP($A156,'Inputs Households'!$A$1:$D$67,4,)*'Ratio mapping'!S159</f>
        <v>0</v>
      </c>
      <c r="T156" s="65">
        <f>VLOOKUP($A156,'Inputs Households'!$A$1:$D$67,4,)*'Ratio mapping'!T159</f>
        <v>0</v>
      </c>
      <c r="U156" s="65">
        <f>VLOOKUP($A156,'Inputs Households'!$A$1:$D$67,4,)*'Ratio mapping'!U159</f>
        <v>0</v>
      </c>
      <c r="V156" s="65">
        <f>VLOOKUP($A156,'Inputs Households'!$A$1:$D$67,4,)*'Ratio mapping'!V159</f>
        <v>0</v>
      </c>
      <c r="W156" s="65">
        <f>VLOOKUP($A156,'Inputs Households'!$A$1:$D$67,4,)*'Ratio mapping'!W159</f>
        <v>0</v>
      </c>
      <c r="X156" s="65">
        <f>VLOOKUP($A156,'Inputs Households'!$A$1:$D$67,4,)*'Ratio mapping'!X159</f>
        <v>0</v>
      </c>
      <c r="Y156" s="65">
        <f>VLOOKUP($A156,'Inputs Households'!$A$1:$D$67,4,)*'Ratio mapping'!Y159</f>
        <v>31684.248778744193</v>
      </c>
      <c r="Z156" s="65">
        <f>VLOOKUP($A156,'Inputs Households'!$A$1:$D$67,4,)*'Ratio mapping'!Z159</f>
        <v>0</v>
      </c>
      <c r="AA156" s="65">
        <f>VLOOKUP($A156,'Inputs Households'!$A$1:$D$67,4,)*'Ratio mapping'!AA159</f>
        <v>0</v>
      </c>
      <c r="AB156" s="65">
        <f>VLOOKUP($A156,'Inputs Households'!$A$1:$D$67,4,)*'Ratio mapping'!AB159</f>
        <v>0</v>
      </c>
      <c r="AC156" s="65">
        <f>VLOOKUP($A156,'Inputs Households'!$A$1:$D$67,4,)*'Ratio mapping'!AC159</f>
        <v>0</v>
      </c>
      <c r="AD156" s="65">
        <f>VLOOKUP($A156,'Inputs Households'!$A$1:$D$67,4,)*'Ratio mapping'!AD159</f>
        <v>0</v>
      </c>
      <c r="AE156" s="65"/>
    </row>
    <row r="157" spans="1:31" x14ac:dyDescent="0.25">
      <c r="A157" s="37" t="s">
        <v>2057</v>
      </c>
      <c r="B157" s="65">
        <f>VLOOKUP($A157,'Inputs Households'!$A$1:$D$67,4,)*'Ratio mapping'!B160</f>
        <v>0</v>
      </c>
      <c r="C157" s="65">
        <f>VLOOKUP($A157,'Inputs Households'!$A$1:$D$67,4,)*'Ratio mapping'!C160</f>
        <v>0</v>
      </c>
      <c r="D157" s="65">
        <f>VLOOKUP($A157,'Inputs Households'!$A$1:$D$67,4,)*'Ratio mapping'!D160</f>
        <v>0</v>
      </c>
      <c r="E157" s="65">
        <f>VLOOKUP($A157,'Inputs Households'!$A$1:$D$67,4,)*'Ratio mapping'!E160</f>
        <v>0</v>
      </c>
      <c r="F157" s="65">
        <f>VLOOKUP($A157,'Inputs Households'!$A$1:$D$67,4,)*'Ratio mapping'!F160</f>
        <v>413.58201817312289</v>
      </c>
      <c r="G157" s="65">
        <f>VLOOKUP($A157,'Inputs Households'!$A$1:$D$67,4,)*'Ratio mapping'!G160</f>
        <v>0</v>
      </c>
      <c r="H157" s="65">
        <f>VLOOKUP($A157,'Inputs Households'!$A$1:$D$67,4,)*'Ratio mapping'!H160</f>
        <v>0</v>
      </c>
      <c r="I157" s="65">
        <f>VLOOKUP($A157,'Inputs Households'!$A$1:$D$67,4,)*'Ratio mapping'!I160</f>
        <v>0</v>
      </c>
      <c r="J157" s="65">
        <f>VLOOKUP($A157,'Inputs Households'!$A$1:$D$67,4,)*'Ratio mapping'!J160</f>
        <v>0</v>
      </c>
      <c r="K157" s="65">
        <f>VLOOKUP($A157,'Inputs Households'!$A$1:$D$67,4,)*'Ratio mapping'!K160</f>
        <v>0</v>
      </c>
      <c r="L157" s="65">
        <f>VLOOKUP($A157,'Inputs Households'!$A$1:$D$67,4,)*'Ratio mapping'!L160</f>
        <v>0</v>
      </c>
      <c r="M157" s="65">
        <f>VLOOKUP($A157,'Inputs Households'!$A$1:$D$67,4,)*'Ratio mapping'!M160</f>
        <v>0</v>
      </c>
      <c r="N157" s="65">
        <f>VLOOKUP($A157,'Inputs Households'!$A$1:$D$67,4,)*'Ratio mapping'!N160</f>
        <v>0</v>
      </c>
      <c r="O157" s="65">
        <f>VLOOKUP($A157,'Inputs Households'!$A$1:$D$67,4,)*'Ratio mapping'!O160</f>
        <v>0</v>
      </c>
      <c r="P157" s="65">
        <f>VLOOKUP($A157,'Inputs Households'!$A$1:$D$67,4,)*'Ratio mapping'!P160</f>
        <v>0</v>
      </c>
      <c r="Q157" s="65">
        <f>VLOOKUP($A157,'Inputs Households'!$A$1:$D$67,4,)*'Ratio mapping'!Q160</f>
        <v>0</v>
      </c>
      <c r="R157" s="65">
        <f>VLOOKUP($A157,'Inputs Households'!$A$1:$D$67,4,)*'Ratio mapping'!R160</f>
        <v>0</v>
      </c>
      <c r="S157" s="65">
        <f>VLOOKUP($A157,'Inputs Households'!$A$1:$D$67,4,)*'Ratio mapping'!S160</f>
        <v>0</v>
      </c>
      <c r="T157" s="65">
        <f>VLOOKUP($A157,'Inputs Households'!$A$1:$D$67,4,)*'Ratio mapping'!T160</f>
        <v>8786.4179818268767</v>
      </c>
      <c r="U157" s="65">
        <f>VLOOKUP($A157,'Inputs Households'!$A$1:$D$67,4,)*'Ratio mapping'!U160</f>
        <v>0</v>
      </c>
      <c r="V157" s="65">
        <f>VLOOKUP($A157,'Inputs Households'!$A$1:$D$67,4,)*'Ratio mapping'!V160</f>
        <v>0</v>
      </c>
      <c r="W157" s="65">
        <f>VLOOKUP($A157,'Inputs Households'!$A$1:$D$67,4,)*'Ratio mapping'!W160</f>
        <v>0</v>
      </c>
      <c r="X157" s="65">
        <f>VLOOKUP($A157,'Inputs Households'!$A$1:$D$67,4,)*'Ratio mapping'!X160</f>
        <v>0</v>
      </c>
      <c r="Y157" s="65">
        <f>VLOOKUP($A157,'Inputs Households'!$A$1:$D$67,4,)*'Ratio mapping'!Y160</f>
        <v>0</v>
      </c>
      <c r="Z157" s="65">
        <f>VLOOKUP($A157,'Inputs Households'!$A$1:$D$67,4,)*'Ratio mapping'!Z160</f>
        <v>0</v>
      </c>
      <c r="AA157" s="65">
        <f>VLOOKUP($A157,'Inputs Households'!$A$1:$D$67,4,)*'Ratio mapping'!AA160</f>
        <v>0</v>
      </c>
      <c r="AB157" s="65">
        <f>VLOOKUP($A157,'Inputs Households'!$A$1:$D$67,4,)*'Ratio mapping'!AB160</f>
        <v>0</v>
      </c>
      <c r="AC157" s="65">
        <f>VLOOKUP($A157,'Inputs Households'!$A$1:$D$67,4,)*'Ratio mapping'!AC160</f>
        <v>0</v>
      </c>
      <c r="AD157" s="65">
        <f>VLOOKUP($A157,'Inputs Households'!$A$1:$D$67,4,)*'Ratio mapping'!AD160</f>
        <v>0</v>
      </c>
      <c r="AE157" s="65"/>
    </row>
    <row r="158" spans="1:31" x14ac:dyDescent="0.25">
      <c r="A158" s="37" t="s">
        <v>2086</v>
      </c>
      <c r="B158" s="65">
        <f>VLOOKUP($A158,'Inputs Households'!$A$1:$D$67,4,)*'Ratio mapping'!B161</f>
        <v>0</v>
      </c>
      <c r="C158" s="65">
        <f>VLOOKUP($A158,'Inputs Households'!$A$1:$D$67,4,)*'Ratio mapping'!C161</f>
        <v>0</v>
      </c>
      <c r="D158" s="65">
        <f>VLOOKUP($A158,'Inputs Households'!$A$1:$D$67,4,)*'Ratio mapping'!D161</f>
        <v>0</v>
      </c>
      <c r="E158" s="65">
        <f>VLOOKUP($A158,'Inputs Households'!$A$1:$D$67,4,)*'Ratio mapping'!E161</f>
        <v>0</v>
      </c>
      <c r="F158" s="65">
        <f>VLOOKUP($A158,'Inputs Households'!$A$1:$D$67,4,)*'Ratio mapping'!F161</f>
        <v>0</v>
      </c>
      <c r="G158" s="65">
        <f>VLOOKUP($A158,'Inputs Households'!$A$1:$D$67,4,)*'Ratio mapping'!G161</f>
        <v>0</v>
      </c>
      <c r="H158" s="65">
        <f>VLOOKUP($A158,'Inputs Households'!$A$1:$D$67,4,)*'Ratio mapping'!H161</f>
        <v>14500</v>
      </c>
      <c r="I158" s="65">
        <f>VLOOKUP($A158,'Inputs Households'!$A$1:$D$67,4,)*'Ratio mapping'!I161</f>
        <v>0</v>
      </c>
      <c r="J158" s="65">
        <f>VLOOKUP($A158,'Inputs Households'!$A$1:$D$67,4,)*'Ratio mapping'!J161</f>
        <v>0</v>
      </c>
      <c r="K158" s="65">
        <f>VLOOKUP($A158,'Inputs Households'!$A$1:$D$67,4,)*'Ratio mapping'!K161</f>
        <v>0</v>
      </c>
      <c r="L158" s="65">
        <f>VLOOKUP($A158,'Inputs Households'!$A$1:$D$67,4,)*'Ratio mapping'!L161</f>
        <v>0</v>
      </c>
      <c r="M158" s="65">
        <f>VLOOKUP($A158,'Inputs Households'!$A$1:$D$67,4,)*'Ratio mapping'!M161</f>
        <v>0</v>
      </c>
      <c r="N158" s="65">
        <f>VLOOKUP($A158,'Inputs Households'!$A$1:$D$67,4,)*'Ratio mapping'!N161</f>
        <v>0</v>
      </c>
      <c r="O158" s="65">
        <f>VLOOKUP($A158,'Inputs Households'!$A$1:$D$67,4,)*'Ratio mapping'!O161</f>
        <v>0</v>
      </c>
      <c r="P158" s="65">
        <f>VLOOKUP($A158,'Inputs Households'!$A$1:$D$67,4,)*'Ratio mapping'!P161</f>
        <v>0</v>
      </c>
      <c r="Q158" s="65">
        <f>VLOOKUP($A158,'Inputs Households'!$A$1:$D$67,4,)*'Ratio mapping'!Q161</f>
        <v>0</v>
      </c>
      <c r="R158" s="65">
        <f>VLOOKUP($A158,'Inputs Households'!$A$1:$D$67,4,)*'Ratio mapping'!R161</f>
        <v>0</v>
      </c>
      <c r="S158" s="65">
        <f>VLOOKUP($A158,'Inputs Households'!$A$1:$D$67,4,)*'Ratio mapping'!S161</f>
        <v>0</v>
      </c>
      <c r="T158" s="65">
        <f>VLOOKUP($A158,'Inputs Households'!$A$1:$D$67,4,)*'Ratio mapping'!T161</f>
        <v>0</v>
      </c>
      <c r="U158" s="65">
        <f>VLOOKUP($A158,'Inputs Households'!$A$1:$D$67,4,)*'Ratio mapping'!U161</f>
        <v>0</v>
      </c>
      <c r="V158" s="65">
        <f>VLOOKUP($A158,'Inputs Households'!$A$1:$D$67,4,)*'Ratio mapping'!V161</f>
        <v>0</v>
      </c>
      <c r="W158" s="65">
        <f>VLOOKUP($A158,'Inputs Households'!$A$1:$D$67,4,)*'Ratio mapping'!W161</f>
        <v>0</v>
      </c>
      <c r="X158" s="65">
        <f>VLOOKUP($A158,'Inputs Households'!$A$1:$D$67,4,)*'Ratio mapping'!X161</f>
        <v>0</v>
      </c>
      <c r="Y158" s="65">
        <f>VLOOKUP($A158,'Inputs Households'!$A$1:$D$67,4,)*'Ratio mapping'!Y161</f>
        <v>0</v>
      </c>
      <c r="Z158" s="65">
        <f>VLOOKUP($A158,'Inputs Households'!$A$1:$D$67,4,)*'Ratio mapping'!Z161</f>
        <v>0</v>
      </c>
      <c r="AA158" s="65">
        <f>VLOOKUP($A158,'Inputs Households'!$A$1:$D$67,4,)*'Ratio mapping'!AA161</f>
        <v>0</v>
      </c>
      <c r="AB158" s="65">
        <f>VLOOKUP($A158,'Inputs Households'!$A$1:$D$67,4,)*'Ratio mapping'!AB161</f>
        <v>0</v>
      </c>
      <c r="AC158" s="65">
        <f>VLOOKUP($A158,'Inputs Households'!$A$1:$D$67,4,)*'Ratio mapping'!AC161</f>
        <v>0</v>
      </c>
      <c r="AD158" s="65">
        <f>VLOOKUP($A158,'Inputs Households'!$A$1:$D$67,4,)*'Ratio mapping'!AD161</f>
        <v>0</v>
      </c>
      <c r="AE158" s="65"/>
    </row>
    <row r="159" spans="1:31" x14ac:dyDescent="0.25">
      <c r="A159" s="37" t="s">
        <v>2102</v>
      </c>
      <c r="B159" s="65">
        <f>VLOOKUP($A159,'Inputs Households'!$A$1:$D$67,4,)*'Ratio mapping'!B162</f>
        <v>0</v>
      </c>
      <c r="C159" s="65">
        <f>VLOOKUP($A159,'Inputs Households'!$A$1:$D$67,4,)*'Ratio mapping'!C162</f>
        <v>0</v>
      </c>
      <c r="D159" s="65">
        <f>VLOOKUP($A159,'Inputs Households'!$A$1:$D$67,4,)*'Ratio mapping'!D162</f>
        <v>0</v>
      </c>
      <c r="E159" s="65">
        <f>VLOOKUP($A159,'Inputs Households'!$A$1:$D$67,4,)*'Ratio mapping'!E162</f>
        <v>0</v>
      </c>
      <c r="F159" s="65">
        <f>VLOOKUP($A159,'Inputs Households'!$A$1:$D$67,4,)*'Ratio mapping'!F162</f>
        <v>0</v>
      </c>
      <c r="G159" s="65">
        <f>VLOOKUP($A159,'Inputs Households'!$A$1:$D$67,4,)*'Ratio mapping'!G162</f>
        <v>0</v>
      </c>
      <c r="H159" s="65">
        <f>VLOOKUP($A159,'Inputs Households'!$A$1:$D$67,4,)*'Ratio mapping'!H162</f>
        <v>0</v>
      </c>
      <c r="I159" s="65">
        <f>VLOOKUP($A159,'Inputs Households'!$A$1:$D$67,4,)*'Ratio mapping'!I162</f>
        <v>0</v>
      </c>
      <c r="J159" s="65">
        <f>VLOOKUP($A159,'Inputs Households'!$A$1:$D$67,4,)*'Ratio mapping'!J162</f>
        <v>0</v>
      </c>
      <c r="K159" s="65">
        <f>VLOOKUP($A159,'Inputs Households'!$A$1:$D$67,4,)*'Ratio mapping'!K162</f>
        <v>0</v>
      </c>
      <c r="L159" s="65">
        <f>VLOOKUP($A159,'Inputs Households'!$A$1:$D$67,4,)*'Ratio mapping'!L162</f>
        <v>5900</v>
      </c>
      <c r="M159" s="65">
        <f>VLOOKUP($A159,'Inputs Households'!$A$1:$D$67,4,)*'Ratio mapping'!M162</f>
        <v>0</v>
      </c>
      <c r="N159" s="65">
        <f>VLOOKUP($A159,'Inputs Households'!$A$1:$D$67,4,)*'Ratio mapping'!N162</f>
        <v>0</v>
      </c>
      <c r="O159" s="65">
        <f>VLOOKUP($A159,'Inputs Households'!$A$1:$D$67,4,)*'Ratio mapping'!O162</f>
        <v>0</v>
      </c>
      <c r="P159" s="65">
        <f>VLOOKUP($A159,'Inputs Households'!$A$1:$D$67,4,)*'Ratio mapping'!P162</f>
        <v>0</v>
      </c>
      <c r="Q159" s="65">
        <f>VLOOKUP($A159,'Inputs Households'!$A$1:$D$67,4,)*'Ratio mapping'!Q162</f>
        <v>0</v>
      </c>
      <c r="R159" s="65">
        <f>VLOOKUP($A159,'Inputs Households'!$A$1:$D$67,4,)*'Ratio mapping'!R162</f>
        <v>0</v>
      </c>
      <c r="S159" s="65">
        <f>VLOOKUP($A159,'Inputs Households'!$A$1:$D$67,4,)*'Ratio mapping'!S162</f>
        <v>0</v>
      </c>
      <c r="T159" s="65">
        <f>VLOOKUP($A159,'Inputs Households'!$A$1:$D$67,4,)*'Ratio mapping'!T162</f>
        <v>0</v>
      </c>
      <c r="U159" s="65">
        <f>VLOOKUP($A159,'Inputs Households'!$A$1:$D$67,4,)*'Ratio mapping'!U162</f>
        <v>0</v>
      </c>
      <c r="V159" s="65">
        <f>VLOOKUP($A159,'Inputs Households'!$A$1:$D$67,4,)*'Ratio mapping'!V162</f>
        <v>0</v>
      </c>
      <c r="W159" s="65">
        <f>VLOOKUP($A159,'Inputs Households'!$A$1:$D$67,4,)*'Ratio mapping'!W162</f>
        <v>0</v>
      </c>
      <c r="X159" s="65">
        <f>VLOOKUP($A159,'Inputs Households'!$A$1:$D$67,4,)*'Ratio mapping'!X162</f>
        <v>0</v>
      </c>
      <c r="Y159" s="65">
        <f>VLOOKUP($A159,'Inputs Households'!$A$1:$D$67,4,)*'Ratio mapping'!Y162</f>
        <v>0</v>
      </c>
      <c r="Z159" s="65">
        <f>VLOOKUP($A159,'Inputs Households'!$A$1:$D$67,4,)*'Ratio mapping'!Z162</f>
        <v>0</v>
      </c>
      <c r="AA159" s="65">
        <f>VLOOKUP($A159,'Inputs Households'!$A$1:$D$67,4,)*'Ratio mapping'!AA162</f>
        <v>0</v>
      </c>
      <c r="AB159" s="65">
        <f>VLOOKUP($A159,'Inputs Households'!$A$1:$D$67,4,)*'Ratio mapping'!AB162</f>
        <v>0</v>
      </c>
      <c r="AC159" s="65">
        <f>VLOOKUP($A159,'Inputs Households'!$A$1:$D$67,4,)*'Ratio mapping'!AC162</f>
        <v>0</v>
      </c>
      <c r="AD159" s="65">
        <f>VLOOKUP($A159,'Inputs Households'!$A$1:$D$67,4,)*'Ratio mapping'!AD162</f>
        <v>0</v>
      </c>
      <c r="AE159" s="65"/>
    </row>
    <row r="160" spans="1:31" x14ac:dyDescent="0.25">
      <c r="A160" s="37" t="s">
        <v>2118</v>
      </c>
      <c r="B160" s="65">
        <f>VLOOKUP($A160,'Inputs Households'!$A$1:$D$67,4,)*'Ratio mapping'!B163</f>
        <v>0</v>
      </c>
      <c r="C160" s="65">
        <f>VLOOKUP($A160,'Inputs Households'!$A$1:$D$67,4,)*'Ratio mapping'!C163</f>
        <v>0</v>
      </c>
      <c r="D160" s="65">
        <f>VLOOKUP($A160,'Inputs Households'!$A$1:$D$67,4,)*'Ratio mapping'!D163</f>
        <v>0</v>
      </c>
      <c r="E160" s="65">
        <f>VLOOKUP($A160,'Inputs Households'!$A$1:$D$67,4,)*'Ratio mapping'!E163</f>
        <v>0</v>
      </c>
      <c r="F160" s="65">
        <f>VLOOKUP($A160,'Inputs Households'!$A$1:$D$67,4,)*'Ratio mapping'!F163</f>
        <v>0</v>
      </c>
      <c r="G160" s="65">
        <f>VLOOKUP($A160,'Inputs Households'!$A$1:$D$67,4,)*'Ratio mapping'!G163</f>
        <v>0</v>
      </c>
      <c r="H160" s="65">
        <f>VLOOKUP($A160,'Inputs Households'!$A$1:$D$67,4,)*'Ratio mapping'!H163</f>
        <v>0</v>
      </c>
      <c r="I160" s="65">
        <f>VLOOKUP($A160,'Inputs Households'!$A$1:$D$67,4,)*'Ratio mapping'!I163</f>
        <v>0</v>
      </c>
      <c r="J160" s="65">
        <f>VLOOKUP($A160,'Inputs Households'!$A$1:$D$67,4,)*'Ratio mapping'!J163</f>
        <v>16063.126110124333</v>
      </c>
      <c r="K160" s="65">
        <f>VLOOKUP($A160,'Inputs Households'!$A$1:$D$67,4,)*'Ratio mapping'!K163</f>
        <v>0</v>
      </c>
      <c r="L160" s="65">
        <f>VLOOKUP($A160,'Inputs Households'!$A$1:$D$67,4,)*'Ratio mapping'!L163</f>
        <v>0</v>
      </c>
      <c r="M160" s="65">
        <f>VLOOKUP($A160,'Inputs Households'!$A$1:$D$67,4,)*'Ratio mapping'!M163</f>
        <v>0</v>
      </c>
      <c r="N160" s="65">
        <f>VLOOKUP($A160,'Inputs Households'!$A$1:$D$67,4,)*'Ratio mapping'!N163</f>
        <v>0</v>
      </c>
      <c r="O160" s="65">
        <f>VLOOKUP($A160,'Inputs Households'!$A$1:$D$67,4,)*'Ratio mapping'!O163</f>
        <v>0</v>
      </c>
      <c r="P160" s="65">
        <f>VLOOKUP($A160,'Inputs Households'!$A$1:$D$67,4,)*'Ratio mapping'!P163</f>
        <v>0</v>
      </c>
      <c r="Q160" s="65">
        <f>VLOOKUP($A160,'Inputs Households'!$A$1:$D$67,4,)*'Ratio mapping'!Q163</f>
        <v>0</v>
      </c>
      <c r="R160" s="65">
        <f>VLOOKUP($A160,'Inputs Households'!$A$1:$D$67,4,)*'Ratio mapping'!R163</f>
        <v>0</v>
      </c>
      <c r="S160" s="65">
        <f>VLOOKUP($A160,'Inputs Households'!$A$1:$D$67,4,)*'Ratio mapping'!S163</f>
        <v>0</v>
      </c>
      <c r="T160" s="65">
        <f>VLOOKUP($A160,'Inputs Households'!$A$1:$D$67,4,)*'Ratio mapping'!T163</f>
        <v>0</v>
      </c>
      <c r="U160" s="65">
        <f>VLOOKUP($A160,'Inputs Households'!$A$1:$D$67,4,)*'Ratio mapping'!U163</f>
        <v>0</v>
      </c>
      <c r="V160" s="65">
        <f>VLOOKUP($A160,'Inputs Households'!$A$1:$D$67,4,)*'Ratio mapping'!V163</f>
        <v>0</v>
      </c>
      <c r="W160" s="65">
        <f>VLOOKUP($A160,'Inputs Households'!$A$1:$D$67,4,)*'Ratio mapping'!W163</f>
        <v>8136.8738898756656</v>
      </c>
      <c r="X160" s="65">
        <f>VLOOKUP($A160,'Inputs Households'!$A$1:$D$67,4,)*'Ratio mapping'!X163</f>
        <v>0</v>
      </c>
      <c r="Y160" s="65">
        <f>VLOOKUP($A160,'Inputs Households'!$A$1:$D$67,4,)*'Ratio mapping'!Y163</f>
        <v>0</v>
      </c>
      <c r="Z160" s="65">
        <f>VLOOKUP($A160,'Inputs Households'!$A$1:$D$67,4,)*'Ratio mapping'!Z163</f>
        <v>0</v>
      </c>
      <c r="AA160" s="65">
        <f>VLOOKUP($A160,'Inputs Households'!$A$1:$D$67,4,)*'Ratio mapping'!AA163</f>
        <v>0</v>
      </c>
      <c r="AB160" s="65">
        <f>VLOOKUP($A160,'Inputs Households'!$A$1:$D$67,4,)*'Ratio mapping'!AB163</f>
        <v>0</v>
      </c>
      <c r="AC160" s="65">
        <f>VLOOKUP($A160,'Inputs Households'!$A$1:$D$67,4,)*'Ratio mapping'!AC163</f>
        <v>0</v>
      </c>
      <c r="AD160" s="65">
        <f>VLOOKUP($A160,'Inputs Households'!$A$1:$D$67,4,)*'Ratio mapping'!AD163</f>
        <v>0</v>
      </c>
      <c r="AE160" s="65"/>
    </row>
    <row r="161" spans="1:31" x14ac:dyDescent="0.25">
      <c r="A161" s="37" t="s">
        <v>2098</v>
      </c>
      <c r="B161" s="65">
        <f>VLOOKUP($A161,'Inputs Households'!$A$1:$D$67,4,)*'Ratio mapping'!B164</f>
        <v>0</v>
      </c>
      <c r="C161" s="65">
        <f>VLOOKUP($A161,'Inputs Households'!$A$1:$D$67,4,)*'Ratio mapping'!C164</f>
        <v>0</v>
      </c>
      <c r="D161" s="65">
        <f>VLOOKUP($A161,'Inputs Households'!$A$1:$D$67,4,)*'Ratio mapping'!D164</f>
        <v>0</v>
      </c>
      <c r="E161" s="65">
        <f>VLOOKUP($A161,'Inputs Households'!$A$1:$D$67,4,)*'Ratio mapping'!E164</f>
        <v>0</v>
      </c>
      <c r="F161" s="65">
        <f>VLOOKUP($A161,'Inputs Households'!$A$1:$D$67,4,)*'Ratio mapping'!F164</f>
        <v>0</v>
      </c>
      <c r="G161" s="65">
        <f>VLOOKUP($A161,'Inputs Households'!$A$1:$D$67,4,)*'Ratio mapping'!G164</f>
        <v>0</v>
      </c>
      <c r="H161" s="65">
        <f>VLOOKUP($A161,'Inputs Households'!$A$1:$D$67,4,)*'Ratio mapping'!H164</f>
        <v>0</v>
      </c>
      <c r="I161" s="65">
        <f>VLOOKUP($A161,'Inputs Households'!$A$1:$D$67,4,)*'Ratio mapping'!I164</f>
        <v>0</v>
      </c>
      <c r="J161" s="65">
        <f>VLOOKUP($A161,'Inputs Households'!$A$1:$D$67,4,)*'Ratio mapping'!J164</f>
        <v>0</v>
      </c>
      <c r="K161" s="65">
        <f>VLOOKUP($A161,'Inputs Households'!$A$1:$D$67,4,)*'Ratio mapping'!K164</f>
        <v>0</v>
      </c>
      <c r="L161" s="65">
        <f>VLOOKUP($A161,'Inputs Households'!$A$1:$D$67,4,)*'Ratio mapping'!L164</f>
        <v>1600</v>
      </c>
      <c r="M161" s="65">
        <f>VLOOKUP($A161,'Inputs Households'!$A$1:$D$67,4,)*'Ratio mapping'!M164</f>
        <v>0</v>
      </c>
      <c r="N161" s="65">
        <f>VLOOKUP($A161,'Inputs Households'!$A$1:$D$67,4,)*'Ratio mapping'!N164</f>
        <v>0</v>
      </c>
      <c r="O161" s="65">
        <f>VLOOKUP($A161,'Inputs Households'!$A$1:$D$67,4,)*'Ratio mapping'!O164</f>
        <v>0</v>
      </c>
      <c r="P161" s="65">
        <f>VLOOKUP($A161,'Inputs Households'!$A$1:$D$67,4,)*'Ratio mapping'!P164</f>
        <v>0</v>
      </c>
      <c r="Q161" s="65">
        <f>VLOOKUP($A161,'Inputs Households'!$A$1:$D$67,4,)*'Ratio mapping'!Q164</f>
        <v>0</v>
      </c>
      <c r="R161" s="65">
        <f>VLOOKUP($A161,'Inputs Households'!$A$1:$D$67,4,)*'Ratio mapping'!R164</f>
        <v>0</v>
      </c>
      <c r="S161" s="65">
        <f>VLOOKUP($A161,'Inputs Households'!$A$1:$D$67,4,)*'Ratio mapping'!S164</f>
        <v>0</v>
      </c>
      <c r="T161" s="65">
        <f>VLOOKUP($A161,'Inputs Households'!$A$1:$D$67,4,)*'Ratio mapping'!T164</f>
        <v>0</v>
      </c>
      <c r="U161" s="65">
        <f>VLOOKUP($A161,'Inputs Households'!$A$1:$D$67,4,)*'Ratio mapping'!U164</f>
        <v>0</v>
      </c>
      <c r="V161" s="65">
        <f>VLOOKUP($A161,'Inputs Households'!$A$1:$D$67,4,)*'Ratio mapping'!V164</f>
        <v>0</v>
      </c>
      <c r="W161" s="65">
        <f>VLOOKUP($A161,'Inputs Households'!$A$1:$D$67,4,)*'Ratio mapping'!W164</f>
        <v>0</v>
      </c>
      <c r="X161" s="65">
        <f>VLOOKUP($A161,'Inputs Households'!$A$1:$D$67,4,)*'Ratio mapping'!X164</f>
        <v>0</v>
      </c>
      <c r="Y161" s="65">
        <f>VLOOKUP($A161,'Inputs Households'!$A$1:$D$67,4,)*'Ratio mapping'!Y164</f>
        <v>0</v>
      </c>
      <c r="Z161" s="65">
        <f>VLOOKUP($A161,'Inputs Households'!$A$1:$D$67,4,)*'Ratio mapping'!Z164</f>
        <v>0</v>
      </c>
      <c r="AA161" s="65">
        <f>VLOOKUP($A161,'Inputs Households'!$A$1:$D$67,4,)*'Ratio mapping'!AA164</f>
        <v>0</v>
      </c>
      <c r="AB161" s="65">
        <f>VLOOKUP($A161,'Inputs Households'!$A$1:$D$67,4,)*'Ratio mapping'!AB164</f>
        <v>0</v>
      </c>
      <c r="AC161" s="65">
        <f>VLOOKUP($A161,'Inputs Households'!$A$1:$D$67,4,)*'Ratio mapping'!AC164</f>
        <v>0</v>
      </c>
      <c r="AD161" s="65">
        <f>VLOOKUP($A161,'Inputs Households'!$A$1:$D$67,4,)*'Ratio mapping'!AD164</f>
        <v>0</v>
      </c>
      <c r="AE161" s="65"/>
    </row>
    <row r="162" spans="1:31" x14ac:dyDescent="0.25">
      <c r="A162" s="37" t="s">
        <v>2054</v>
      </c>
      <c r="B162" s="65">
        <f>VLOOKUP($A162,'Inputs Households'!$A$1:$D$67,4,)*'Ratio mapping'!B165</f>
        <v>0</v>
      </c>
      <c r="C162" s="65">
        <f>VLOOKUP($A162,'Inputs Households'!$A$1:$D$67,4,)*'Ratio mapping'!C165</f>
        <v>0</v>
      </c>
      <c r="D162" s="65">
        <f>VLOOKUP($A162,'Inputs Households'!$A$1:$D$67,4,)*'Ratio mapping'!D165</f>
        <v>0</v>
      </c>
      <c r="E162" s="65">
        <f>VLOOKUP($A162,'Inputs Households'!$A$1:$D$67,4,)*'Ratio mapping'!E165</f>
        <v>0</v>
      </c>
      <c r="F162" s="65">
        <f>VLOOKUP($A162,'Inputs Households'!$A$1:$D$67,4,)*'Ratio mapping'!F165</f>
        <v>0</v>
      </c>
      <c r="G162" s="65">
        <f>VLOOKUP($A162,'Inputs Households'!$A$1:$D$67,4,)*'Ratio mapping'!G165</f>
        <v>0</v>
      </c>
      <c r="H162" s="65">
        <f>VLOOKUP($A162,'Inputs Households'!$A$1:$D$67,4,)*'Ratio mapping'!H165</f>
        <v>0</v>
      </c>
      <c r="I162" s="65">
        <f>VLOOKUP($A162,'Inputs Households'!$A$1:$D$67,4,)*'Ratio mapping'!I165</f>
        <v>0</v>
      </c>
      <c r="J162" s="65">
        <f>VLOOKUP($A162,'Inputs Households'!$A$1:$D$67,4,)*'Ratio mapping'!J165</f>
        <v>0</v>
      </c>
      <c r="K162" s="65">
        <f>VLOOKUP($A162,'Inputs Households'!$A$1:$D$67,4,)*'Ratio mapping'!K165</f>
        <v>0</v>
      </c>
      <c r="L162" s="65">
        <f>VLOOKUP($A162,'Inputs Households'!$A$1:$D$67,4,)*'Ratio mapping'!L165</f>
        <v>0</v>
      </c>
      <c r="M162" s="65">
        <f>VLOOKUP($A162,'Inputs Households'!$A$1:$D$67,4,)*'Ratio mapping'!M165</f>
        <v>0</v>
      </c>
      <c r="N162" s="65">
        <f>VLOOKUP($A162,'Inputs Households'!$A$1:$D$67,4,)*'Ratio mapping'!N165</f>
        <v>0</v>
      </c>
      <c r="O162" s="65">
        <f>VLOOKUP($A162,'Inputs Households'!$A$1:$D$67,4,)*'Ratio mapping'!O165</f>
        <v>0</v>
      </c>
      <c r="P162" s="65">
        <f>VLOOKUP($A162,'Inputs Households'!$A$1:$D$67,4,)*'Ratio mapping'!P165</f>
        <v>0</v>
      </c>
      <c r="Q162" s="65">
        <f>VLOOKUP($A162,'Inputs Households'!$A$1:$D$67,4,)*'Ratio mapping'!Q165</f>
        <v>10900</v>
      </c>
      <c r="R162" s="65">
        <f>VLOOKUP($A162,'Inputs Households'!$A$1:$D$67,4,)*'Ratio mapping'!R165</f>
        <v>0</v>
      </c>
      <c r="S162" s="65">
        <f>VLOOKUP($A162,'Inputs Households'!$A$1:$D$67,4,)*'Ratio mapping'!S165</f>
        <v>0</v>
      </c>
      <c r="T162" s="65">
        <f>VLOOKUP($A162,'Inputs Households'!$A$1:$D$67,4,)*'Ratio mapping'!T165</f>
        <v>0</v>
      </c>
      <c r="U162" s="65">
        <f>VLOOKUP($A162,'Inputs Households'!$A$1:$D$67,4,)*'Ratio mapping'!U165</f>
        <v>0</v>
      </c>
      <c r="V162" s="65">
        <f>VLOOKUP($A162,'Inputs Households'!$A$1:$D$67,4,)*'Ratio mapping'!V165</f>
        <v>0</v>
      </c>
      <c r="W162" s="65">
        <f>VLOOKUP($A162,'Inputs Households'!$A$1:$D$67,4,)*'Ratio mapping'!W165</f>
        <v>0</v>
      </c>
      <c r="X162" s="65">
        <f>VLOOKUP($A162,'Inputs Households'!$A$1:$D$67,4,)*'Ratio mapping'!X165</f>
        <v>0</v>
      </c>
      <c r="Y162" s="65">
        <f>VLOOKUP($A162,'Inputs Households'!$A$1:$D$67,4,)*'Ratio mapping'!Y165</f>
        <v>0</v>
      </c>
      <c r="Z162" s="65">
        <f>VLOOKUP($A162,'Inputs Households'!$A$1:$D$67,4,)*'Ratio mapping'!Z165</f>
        <v>0</v>
      </c>
      <c r="AA162" s="65">
        <f>VLOOKUP($A162,'Inputs Households'!$A$1:$D$67,4,)*'Ratio mapping'!AA165</f>
        <v>0</v>
      </c>
      <c r="AB162" s="65">
        <f>VLOOKUP($A162,'Inputs Households'!$A$1:$D$67,4,)*'Ratio mapping'!AB165</f>
        <v>0</v>
      </c>
      <c r="AC162" s="65">
        <f>VLOOKUP($A162,'Inputs Households'!$A$1:$D$67,4,)*'Ratio mapping'!AC165</f>
        <v>0</v>
      </c>
      <c r="AD162" s="65">
        <f>VLOOKUP($A162,'Inputs Households'!$A$1:$D$67,4,)*'Ratio mapping'!AD165</f>
        <v>0</v>
      </c>
      <c r="AE162" s="65"/>
    </row>
    <row r="163" spans="1:31" x14ac:dyDescent="0.25">
      <c r="A163" s="37" t="s">
        <v>2087</v>
      </c>
      <c r="B163" s="65">
        <f>VLOOKUP($A163,'Inputs Households'!$A$1:$D$67,4,)*'Ratio mapping'!B166</f>
        <v>0</v>
      </c>
      <c r="C163" s="65">
        <f>VLOOKUP($A163,'Inputs Households'!$A$1:$D$67,4,)*'Ratio mapping'!C166</f>
        <v>0</v>
      </c>
      <c r="D163" s="65">
        <f>VLOOKUP($A163,'Inputs Households'!$A$1:$D$67,4,)*'Ratio mapping'!D166</f>
        <v>0</v>
      </c>
      <c r="E163" s="65">
        <f>VLOOKUP($A163,'Inputs Households'!$A$1:$D$67,4,)*'Ratio mapping'!E166</f>
        <v>0</v>
      </c>
      <c r="F163" s="65">
        <f>VLOOKUP($A163,'Inputs Households'!$A$1:$D$67,4,)*'Ratio mapping'!F166</f>
        <v>0</v>
      </c>
      <c r="G163" s="65">
        <f>VLOOKUP($A163,'Inputs Households'!$A$1:$D$67,4,)*'Ratio mapping'!G166</f>
        <v>0</v>
      </c>
      <c r="H163" s="65">
        <f>VLOOKUP($A163,'Inputs Households'!$A$1:$D$67,4,)*'Ratio mapping'!H166</f>
        <v>24700</v>
      </c>
      <c r="I163" s="65">
        <f>VLOOKUP($A163,'Inputs Households'!$A$1:$D$67,4,)*'Ratio mapping'!I166</f>
        <v>0</v>
      </c>
      <c r="J163" s="65">
        <f>VLOOKUP($A163,'Inputs Households'!$A$1:$D$67,4,)*'Ratio mapping'!J166</f>
        <v>0</v>
      </c>
      <c r="K163" s="65">
        <f>VLOOKUP($A163,'Inputs Households'!$A$1:$D$67,4,)*'Ratio mapping'!K166</f>
        <v>0</v>
      </c>
      <c r="L163" s="65">
        <f>VLOOKUP($A163,'Inputs Households'!$A$1:$D$67,4,)*'Ratio mapping'!L166</f>
        <v>0</v>
      </c>
      <c r="M163" s="65">
        <f>VLOOKUP($A163,'Inputs Households'!$A$1:$D$67,4,)*'Ratio mapping'!M166</f>
        <v>0</v>
      </c>
      <c r="N163" s="65">
        <f>VLOOKUP($A163,'Inputs Households'!$A$1:$D$67,4,)*'Ratio mapping'!N166</f>
        <v>0</v>
      </c>
      <c r="O163" s="65">
        <f>VLOOKUP($A163,'Inputs Households'!$A$1:$D$67,4,)*'Ratio mapping'!O166</f>
        <v>0</v>
      </c>
      <c r="P163" s="65">
        <f>VLOOKUP($A163,'Inputs Households'!$A$1:$D$67,4,)*'Ratio mapping'!P166</f>
        <v>0</v>
      </c>
      <c r="Q163" s="65">
        <f>VLOOKUP($A163,'Inputs Households'!$A$1:$D$67,4,)*'Ratio mapping'!Q166</f>
        <v>0</v>
      </c>
      <c r="R163" s="65">
        <f>VLOOKUP($A163,'Inputs Households'!$A$1:$D$67,4,)*'Ratio mapping'!R166</f>
        <v>0</v>
      </c>
      <c r="S163" s="65">
        <f>VLOOKUP($A163,'Inputs Households'!$A$1:$D$67,4,)*'Ratio mapping'!S166</f>
        <v>0</v>
      </c>
      <c r="T163" s="65">
        <f>VLOOKUP($A163,'Inputs Households'!$A$1:$D$67,4,)*'Ratio mapping'!T166</f>
        <v>0</v>
      </c>
      <c r="U163" s="65">
        <f>VLOOKUP($A163,'Inputs Households'!$A$1:$D$67,4,)*'Ratio mapping'!U166</f>
        <v>0</v>
      </c>
      <c r="V163" s="65">
        <f>VLOOKUP($A163,'Inputs Households'!$A$1:$D$67,4,)*'Ratio mapping'!V166</f>
        <v>0</v>
      </c>
      <c r="W163" s="65">
        <f>VLOOKUP($A163,'Inputs Households'!$A$1:$D$67,4,)*'Ratio mapping'!W166</f>
        <v>0</v>
      </c>
      <c r="X163" s="65">
        <f>VLOOKUP($A163,'Inputs Households'!$A$1:$D$67,4,)*'Ratio mapping'!X166</f>
        <v>0</v>
      </c>
      <c r="Y163" s="65">
        <f>VLOOKUP($A163,'Inputs Households'!$A$1:$D$67,4,)*'Ratio mapping'!Y166</f>
        <v>0</v>
      </c>
      <c r="Z163" s="65">
        <f>VLOOKUP($A163,'Inputs Households'!$A$1:$D$67,4,)*'Ratio mapping'!Z166</f>
        <v>0</v>
      </c>
      <c r="AA163" s="65">
        <f>VLOOKUP($A163,'Inputs Households'!$A$1:$D$67,4,)*'Ratio mapping'!AA166</f>
        <v>0</v>
      </c>
      <c r="AB163" s="65">
        <f>VLOOKUP($A163,'Inputs Households'!$A$1:$D$67,4,)*'Ratio mapping'!AB166</f>
        <v>0</v>
      </c>
      <c r="AC163" s="65">
        <f>VLOOKUP($A163,'Inputs Households'!$A$1:$D$67,4,)*'Ratio mapping'!AC166</f>
        <v>0</v>
      </c>
      <c r="AD163" s="65">
        <f>VLOOKUP($A163,'Inputs Households'!$A$1:$D$67,4,)*'Ratio mapping'!AD166</f>
        <v>0</v>
      </c>
      <c r="AE163" s="65"/>
    </row>
    <row r="164" spans="1:31" x14ac:dyDescent="0.25">
      <c r="A164" s="37" t="s">
        <v>2070</v>
      </c>
      <c r="B164" s="65">
        <f>VLOOKUP($A164,'Inputs Households'!$A$1:$D$67,4,)*'Ratio mapping'!B167</f>
        <v>0</v>
      </c>
      <c r="C164" s="65">
        <f>VLOOKUP($A164,'Inputs Households'!$A$1:$D$67,4,)*'Ratio mapping'!C167</f>
        <v>0</v>
      </c>
      <c r="D164" s="65">
        <f>VLOOKUP($A164,'Inputs Households'!$A$1:$D$67,4,)*'Ratio mapping'!D167</f>
        <v>0</v>
      </c>
      <c r="E164" s="65">
        <f>VLOOKUP($A164,'Inputs Households'!$A$1:$D$67,4,)*'Ratio mapping'!E167</f>
        <v>0</v>
      </c>
      <c r="F164" s="65">
        <f>VLOOKUP($A164,'Inputs Households'!$A$1:$D$67,4,)*'Ratio mapping'!F167</f>
        <v>0</v>
      </c>
      <c r="G164" s="65">
        <f>VLOOKUP($A164,'Inputs Households'!$A$1:$D$67,4,)*'Ratio mapping'!G167</f>
        <v>0</v>
      </c>
      <c r="H164" s="65">
        <f>VLOOKUP($A164,'Inputs Households'!$A$1:$D$67,4,)*'Ratio mapping'!H167</f>
        <v>0</v>
      </c>
      <c r="I164" s="65">
        <f>VLOOKUP($A164,'Inputs Households'!$A$1:$D$67,4,)*'Ratio mapping'!I167</f>
        <v>0</v>
      </c>
      <c r="J164" s="65">
        <f>VLOOKUP($A164,'Inputs Households'!$A$1:$D$67,4,)*'Ratio mapping'!J167</f>
        <v>0</v>
      </c>
      <c r="K164" s="65">
        <f>VLOOKUP($A164,'Inputs Households'!$A$1:$D$67,4,)*'Ratio mapping'!K167</f>
        <v>2500</v>
      </c>
      <c r="L164" s="65">
        <f>VLOOKUP($A164,'Inputs Households'!$A$1:$D$67,4,)*'Ratio mapping'!L167</f>
        <v>0</v>
      </c>
      <c r="M164" s="65">
        <f>VLOOKUP($A164,'Inputs Households'!$A$1:$D$67,4,)*'Ratio mapping'!M167</f>
        <v>0</v>
      </c>
      <c r="N164" s="65">
        <f>VLOOKUP($A164,'Inputs Households'!$A$1:$D$67,4,)*'Ratio mapping'!N167</f>
        <v>0</v>
      </c>
      <c r="O164" s="65">
        <f>VLOOKUP($A164,'Inputs Households'!$A$1:$D$67,4,)*'Ratio mapping'!O167</f>
        <v>0</v>
      </c>
      <c r="P164" s="65">
        <f>VLOOKUP($A164,'Inputs Households'!$A$1:$D$67,4,)*'Ratio mapping'!P167</f>
        <v>0</v>
      </c>
      <c r="Q164" s="65">
        <f>VLOOKUP($A164,'Inputs Households'!$A$1:$D$67,4,)*'Ratio mapping'!Q167</f>
        <v>0</v>
      </c>
      <c r="R164" s="65">
        <f>VLOOKUP($A164,'Inputs Households'!$A$1:$D$67,4,)*'Ratio mapping'!R167</f>
        <v>0</v>
      </c>
      <c r="S164" s="65">
        <f>VLOOKUP($A164,'Inputs Households'!$A$1:$D$67,4,)*'Ratio mapping'!S167</f>
        <v>0</v>
      </c>
      <c r="T164" s="65">
        <f>VLOOKUP($A164,'Inputs Households'!$A$1:$D$67,4,)*'Ratio mapping'!T167</f>
        <v>0</v>
      </c>
      <c r="U164" s="65">
        <f>VLOOKUP($A164,'Inputs Households'!$A$1:$D$67,4,)*'Ratio mapping'!U167</f>
        <v>0</v>
      </c>
      <c r="V164" s="65">
        <f>VLOOKUP($A164,'Inputs Households'!$A$1:$D$67,4,)*'Ratio mapping'!V167</f>
        <v>0</v>
      </c>
      <c r="W164" s="65">
        <f>VLOOKUP($A164,'Inputs Households'!$A$1:$D$67,4,)*'Ratio mapping'!W167</f>
        <v>0</v>
      </c>
      <c r="X164" s="65">
        <f>VLOOKUP($A164,'Inputs Households'!$A$1:$D$67,4,)*'Ratio mapping'!X167</f>
        <v>0</v>
      </c>
      <c r="Y164" s="65">
        <f>VLOOKUP($A164,'Inputs Households'!$A$1:$D$67,4,)*'Ratio mapping'!Y167</f>
        <v>0</v>
      </c>
      <c r="Z164" s="65">
        <f>VLOOKUP($A164,'Inputs Households'!$A$1:$D$67,4,)*'Ratio mapping'!Z167</f>
        <v>0</v>
      </c>
      <c r="AA164" s="65">
        <f>VLOOKUP($A164,'Inputs Households'!$A$1:$D$67,4,)*'Ratio mapping'!AA167</f>
        <v>0</v>
      </c>
      <c r="AB164" s="65">
        <f>VLOOKUP($A164,'Inputs Households'!$A$1:$D$67,4,)*'Ratio mapping'!AB167</f>
        <v>0</v>
      </c>
      <c r="AC164" s="65">
        <f>VLOOKUP($A164,'Inputs Households'!$A$1:$D$67,4,)*'Ratio mapping'!AC167</f>
        <v>0</v>
      </c>
      <c r="AD164" s="65">
        <f>VLOOKUP($A164,'Inputs Households'!$A$1:$D$67,4,)*'Ratio mapping'!AD167</f>
        <v>0</v>
      </c>
      <c r="AE164" s="65"/>
    </row>
    <row r="165" spans="1:31" x14ac:dyDescent="0.25">
      <c r="A165" s="37" t="s">
        <v>2090</v>
      </c>
      <c r="B165" s="65">
        <f>VLOOKUP($A165,'Inputs Households'!$A$1:$D$67,4,)*'Ratio mapping'!B168</f>
        <v>0</v>
      </c>
      <c r="C165" s="65">
        <f>VLOOKUP($A165,'Inputs Households'!$A$1:$D$67,4,)*'Ratio mapping'!C168</f>
        <v>0</v>
      </c>
      <c r="D165" s="65">
        <f>VLOOKUP($A165,'Inputs Households'!$A$1:$D$67,4,)*'Ratio mapping'!D168</f>
        <v>0</v>
      </c>
      <c r="E165" s="65">
        <f>VLOOKUP($A165,'Inputs Households'!$A$1:$D$67,4,)*'Ratio mapping'!E168</f>
        <v>0</v>
      </c>
      <c r="F165" s="65">
        <f>VLOOKUP($A165,'Inputs Households'!$A$1:$D$67,4,)*'Ratio mapping'!F168</f>
        <v>0</v>
      </c>
      <c r="G165" s="65">
        <f>VLOOKUP($A165,'Inputs Households'!$A$1:$D$67,4,)*'Ratio mapping'!G168</f>
        <v>0</v>
      </c>
      <c r="H165" s="65">
        <f>VLOOKUP($A165,'Inputs Households'!$A$1:$D$67,4,)*'Ratio mapping'!H168</f>
        <v>0</v>
      </c>
      <c r="I165" s="65">
        <f>VLOOKUP($A165,'Inputs Households'!$A$1:$D$67,4,)*'Ratio mapping'!I168</f>
        <v>0</v>
      </c>
      <c r="J165" s="65">
        <f>VLOOKUP($A165,'Inputs Households'!$A$1:$D$67,4,)*'Ratio mapping'!J168</f>
        <v>0</v>
      </c>
      <c r="K165" s="65">
        <f>VLOOKUP($A165,'Inputs Households'!$A$1:$D$67,4,)*'Ratio mapping'!K168</f>
        <v>0</v>
      </c>
      <c r="L165" s="65">
        <f>VLOOKUP($A165,'Inputs Households'!$A$1:$D$67,4,)*'Ratio mapping'!L168</f>
        <v>0</v>
      </c>
      <c r="M165" s="65">
        <f>VLOOKUP($A165,'Inputs Households'!$A$1:$D$67,4,)*'Ratio mapping'!M168</f>
        <v>0</v>
      </c>
      <c r="N165" s="65">
        <f>VLOOKUP($A165,'Inputs Households'!$A$1:$D$67,4,)*'Ratio mapping'!N168</f>
        <v>0</v>
      </c>
      <c r="O165" s="65">
        <f>VLOOKUP($A165,'Inputs Households'!$A$1:$D$67,4,)*'Ratio mapping'!O168</f>
        <v>0</v>
      </c>
      <c r="P165" s="65">
        <f>VLOOKUP($A165,'Inputs Households'!$A$1:$D$67,4,)*'Ratio mapping'!P168</f>
        <v>0</v>
      </c>
      <c r="Q165" s="65">
        <f>VLOOKUP($A165,'Inputs Households'!$A$1:$D$67,4,)*'Ratio mapping'!Q168</f>
        <v>0</v>
      </c>
      <c r="R165" s="65">
        <f>VLOOKUP($A165,'Inputs Households'!$A$1:$D$67,4,)*'Ratio mapping'!R168</f>
        <v>0</v>
      </c>
      <c r="S165" s="65">
        <f>VLOOKUP($A165,'Inputs Households'!$A$1:$D$67,4,)*'Ratio mapping'!S168</f>
        <v>0</v>
      </c>
      <c r="T165" s="65">
        <f>VLOOKUP($A165,'Inputs Households'!$A$1:$D$67,4,)*'Ratio mapping'!T168</f>
        <v>0</v>
      </c>
      <c r="U165" s="65">
        <f>VLOOKUP($A165,'Inputs Households'!$A$1:$D$67,4,)*'Ratio mapping'!U168</f>
        <v>0</v>
      </c>
      <c r="V165" s="65">
        <f>VLOOKUP($A165,'Inputs Households'!$A$1:$D$67,4,)*'Ratio mapping'!V168</f>
        <v>0</v>
      </c>
      <c r="W165" s="65">
        <f>VLOOKUP($A165,'Inputs Households'!$A$1:$D$67,4,)*'Ratio mapping'!W168</f>
        <v>0</v>
      </c>
      <c r="X165" s="65">
        <f>VLOOKUP($A165,'Inputs Households'!$A$1:$D$67,4,)*'Ratio mapping'!X168</f>
        <v>0</v>
      </c>
      <c r="Y165" s="65">
        <f>VLOOKUP($A165,'Inputs Households'!$A$1:$D$67,4,)*'Ratio mapping'!Y168</f>
        <v>0</v>
      </c>
      <c r="Z165" s="65">
        <f>VLOOKUP($A165,'Inputs Households'!$A$1:$D$67,4,)*'Ratio mapping'!Z168</f>
        <v>0</v>
      </c>
      <c r="AA165" s="65">
        <f>VLOOKUP($A165,'Inputs Households'!$A$1:$D$67,4,)*'Ratio mapping'!AA168</f>
        <v>0</v>
      </c>
      <c r="AB165" s="65">
        <f>VLOOKUP($A165,'Inputs Households'!$A$1:$D$67,4,)*'Ratio mapping'!AB168</f>
        <v>15.697188978569439</v>
      </c>
      <c r="AC165" s="65">
        <f>VLOOKUP($A165,'Inputs Households'!$A$1:$D$67,4,)*'Ratio mapping'!AC168</f>
        <v>42284.302811021429</v>
      </c>
      <c r="AD165" s="65">
        <f>VLOOKUP($A165,'Inputs Households'!$A$1:$D$67,4,)*'Ratio mapping'!AD168</f>
        <v>0</v>
      </c>
      <c r="AE165" s="65"/>
    </row>
    <row r="166" spans="1:31" x14ac:dyDescent="0.25">
      <c r="A166" s="37" t="s">
        <v>2108</v>
      </c>
      <c r="B166" s="65">
        <f>VLOOKUP($A166,'Inputs Households'!$A$1:$D$67,4,)*'Ratio mapping'!B169</f>
        <v>2000</v>
      </c>
      <c r="C166" s="65">
        <f>VLOOKUP($A166,'Inputs Households'!$A$1:$D$67,4,)*'Ratio mapping'!C169</f>
        <v>0</v>
      </c>
      <c r="D166" s="65">
        <f>VLOOKUP($A166,'Inputs Households'!$A$1:$D$67,4,)*'Ratio mapping'!D169</f>
        <v>0</v>
      </c>
      <c r="E166" s="65">
        <f>VLOOKUP($A166,'Inputs Households'!$A$1:$D$67,4,)*'Ratio mapping'!E169</f>
        <v>0</v>
      </c>
      <c r="F166" s="65">
        <f>VLOOKUP($A166,'Inputs Households'!$A$1:$D$67,4,)*'Ratio mapping'!F169</f>
        <v>0</v>
      </c>
      <c r="G166" s="65">
        <f>VLOOKUP($A166,'Inputs Households'!$A$1:$D$67,4,)*'Ratio mapping'!G169</f>
        <v>0</v>
      </c>
      <c r="H166" s="65">
        <f>VLOOKUP($A166,'Inputs Households'!$A$1:$D$67,4,)*'Ratio mapping'!H169</f>
        <v>0</v>
      </c>
      <c r="I166" s="65">
        <f>VLOOKUP($A166,'Inputs Households'!$A$1:$D$67,4,)*'Ratio mapping'!I169</f>
        <v>0</v>
      </c>
      <c r="J166" s="65">
        <f>VLOOKUP($A166,'Inputs Households'!$A$1:$D$67,4,)*'Ratio mapping'!J169</f>
        <v>0</v>
      </c>
      <c r="K166" s="65">
        <f>VLOOKUP($A166,'Inputs Households'!$A$1:$D$67,4,)*'Ratio mapping'!K169</f>
        <v>0</v>
      </c>
      <c r="L166" s="65">
        <f>VLOOKUP($A166,'Inputs Households'!$A$1:$D$67,4,)*'Ratio mapping'!L169</f>
        <v>0</v>
      </c>
      <c r="M166" s="65">
        <f>VLOOKUP($A166,'Inputs Households'!$A$1:$D$67,4,)*'Ratio mapping'!M169</f>
        <v>0</v>
      </c>
      <c r="N166" s="65">
        <f>VLOOKUP($A166,'Inputs Households'!$A$1:$D$67,4,)*'Ratio mapping'!N169</f>
        <v>0</v>
      </c>
      <c r="O166" s="65">
        <f>VLOOKUP($A166,'Inputs Households'!$A$1:$D$67,4,)*'Ratio mapping'!O169</f>
        <v>0</v>
      </c>
      <c r="P166" s="65">
        <f>VLOOKUP($A166,'Inputs Households'!$A$1:$D$67,4,)*'Ratio mapping'!P169</f>
        <v>0</v>
      </c>
      <c r="Q166" s="65">
        <f>VLOOKUP($A166,'Inputs Households'!$A$1:$D$67,4,)*'Ratio mapping'!Q169</f>
        <v>0</v>
      </c>
      <c r="R166" s="65">
        <f>VLOOKUP($A166,'Inputs Households'!$A$1:$D$67,4,)*'Ratio mapping'!R169</f>
        <v>0</v>
      </c>
      <c r="S166" s="65">
        <f>VLOOKUP($A166,'Inputs Households'!$A$1:$D$67,4,)*'Ratio mapping'!S169</f>
        <v>0</v>
      </c>
      <c r="T166" s="65">
        <f>VLOOKUP($A166,'Inputs Households'!$A$1:$D$67,4,)*'Ratio mapping'!T169</f>
        <v>0</v>
      </c>
      <c r="U166" s="65">
        <f>VLOOKUP($A166,'Inputs Households'!$A$1:$D$67,4,)*'Ratio mapping'!U169</f>
        <v>0</v>
      </c>
      <c r="V166" s="65">
        <f>VLOOKUP($A166,'Inputs Households'!$A$1:$D$67,4,)*'Ratio mapping'!V169</f>
        <v>0</v>
      </c>
      <c r="W166" s="65">
        <f>VLOOKUP($A166,'Inputs Households'!$A$1:$D$67,4,)*'Ratio mapping'!W169</f>
        <v>0</v>
      </c>
      <c r="X166" s="65">
        <f>VLOOKUP($A166,'Inputs Households'!$A$1:$D$67,4,)*'Ratio mapping'!X169</f>
        <v>0</v>
      </c>
      <c r="Y166" s="65">
        <f>VLOOKUP($A166,'Inputs Households'!$A$1:$D$67,4,)*'Ratio mapping'!Y169</f>
        <v>0</v>
      </c>
      <c r="Z166" s="65">
        <f>VLOOKUP($A166,'Inputs Households'!$A$1:$D$67,4,)*'Ratio mapping'!Z169</f>
        <v>0</v>
      </c>
      <c r="AA166" s="65">
        <f>VLOOKUP($A166,'Inputs Households'!$A$1:$D$67,4,)*'Ratio mapping'!AA169</f>
        <v>0</v>
      </c>
      <c r="AB166" s="65">
        <f>VLOOKUP($A166,'Inputs Households'!$A$1:$D$67,4,)*'Ratio mapping'!AB169</f>
        <v>0</v>
      </c>
      <c r="AC166" s="65">
        <f>VLOOKUP($A166,'Inputs Households'!$A$1:$D$67,4,)*'Ratio mapping'!AC169</f>
        <v>0</v>
      </c>
      <c r="AD166" s="65">
        <f>VLOOKUP($A166,'Inputs Households'!$A$1:$D$67,4,)*'Ratio mapping'!AD169</f>
        <v>0</v>
      </c>
      <c r="AE166" s="65"/>
    </row>
    <row r="167" spans="1:31" x14ac:dyDescent="0.25">
      <c r="A167" s="37" t="s">
        <v>2083</v>
      </c>
      <c r="B167" s="65">
        <f>VLOOKUP($A167,'Inputs Households'!$A$1:$D$67,4,)*'Ratio mapping'!B170</f>
        <v>0</v>
      </c>
      <c r="C167" s="65">
        <f>VLOOKUP($A167,'Inputs Households'!$A$1:$D$67,4,)*'Ratio mapping'!C170</f>
        <v>0</v>
      </c>
      <c r="D167" s="65">
        <f>VLOOKUP($A167,'Inputs Households'!$A$1:$D$67,4,)*'Ratio mapping'!D170</f>
        <v>0</v>
      </c>
      <c r="E167" s="65">
        <f>VLOOKUP($A167,'Inputs Households'!$A$1:$D$67,4,)*'Ratio mapping'!E170</f>
        <v>0</v>
      </c>
      <c r="F167" s="65">
        <f>VLOOKUP($A167,'Inputs Households'!$A$1:$D$67,4,)*'Ratio mapping'!F170</f>
        <v>0</v>
      </c>
      <c r="G167" s="65">
        <f>VLOOKUP($A167,'Inputs Households'!$A$1:$D$67,4,)*'Ratio mapping'!G170</f>
        <v>0</v>
      </c>
      <c r="H167" s="65">
        <f>VLOOKUP($A167,'Inputs Households'!$A$1:$D$67,4,)*'Ratio mapping'!H170</f>
        <v>0</v>
      </c>
      <c r="I167" s="65">
        <f>VLOOKUP($A167,'Inputs Households'!$A$1:$D$67,4,)*'Ratio mapping'!I170</f>
        <v>0</v>
      </c>
      <c r="J167" s="65">
        <f>VLOOKUP($A167,'Inputs Households'!$A$1:$D$67,4,)*'Ratio mapping'!J170</f>
        <v>0</v>
      </c>
      <c r="K167" s="65">
        <f>VLOOKUP($A167,'Inputs Households'!$A$1:$D$67,4,)*'Ratio mapping'!K170</f>
        <v>0</v>
      </c>
      <c r="L167" s="65">
        <f>VLOOKUP($A167,'Inputs Households'!$A$1:$D$67,4,)*'Ratio mapping'!L170</f>
        <v>0</v>
      </c>
      <c r="M167" s="65">
        <f>VLOOKUP($A167,'Inputs Households'!$A$1:$D$67,4,)*'Ratio mapping'!M170</f>
        <v>0</v>
      </c>
      <c r="N167" s="65">
        <f>VLOOKUP($A167,'Inputs Households'!$A$1:$D$67,4,)*'Ratio mapping'!N170</f>
        <v>0</v>
      </c>
      <c r="O167" s="65">
        <f>VLOOKUP($A167,'Inputs Households'!$A$1:$D$67,4,)*'Ratio mapping'!O170</f>
        <v>0</v>
      </c>
      <c r="P167" s="65">
        <f>VLOOKUP($A167,'Inputs Households'!$A$1:$D$67,4,)*'Ratio mapping'!P170</f>
        <v>0</v>
      </c>
      <c r="Q167" s="65">
        <f>VLOOKUP($A167,'Inputs Households'!$A$1:$D$67,4,)*'Ratio mapping'!Q170</f>
        <v>0</v>
      </c>
      <c r="R167" s="65">
        <f>VLOOKUP($A167,'Inputs Households'!$A$1:$D$67,4,)*'Ratio mapping'!R170</f>
        <v>0</v>
      </c>
      <c r="S167" s="65">
        <f>VLOOKUP($A167,'Inputs Households'!$A$1:$D$67,4,)*'Ratio mapping'!S170</f>
        <v>0</v>
      </c>
      <c r="T167" s="65">
        <f>VLOOKUP($A167,'Inputs Households'!$A$1:$D$67,4,)*'Ratio mapping'!T170</f>
        <v>13300</v>
      </c>
      <c r="U167" s="65">
        <f>VLOOKUP($A167,'Inputs Households'!$A$1:$D$67,4,)*'Ratio mapping'!U170</f>
        <v>0</v>
      </c>
      <c r="V167" s="65">
        <f>VLOOKUP($A167,'Inputs Households'!$A$1:$D$67,4,)*'Ratio mapping'!V170</f>
        <v>0</v>
      </c>
      <c r="W167" s="65">
        <f>VLOOKUP($A167,'Inputs Households'!$A$1:$D$67,4,)*'Ratio mapping'!W170</f>
        <v>0</v>
      </c>
      <c r="X167" s="65">
        <f>VLOOKUP($A167,'Inputs Households'!$A$1:$D$67,4,)*'Ratio mapping'!X170</f>
        <v>0</v>
      </c>
      <c r="Y167" s="65">
        <f>VLOOKUP($A167,'Inputs Households'!$A$1:$D$67,4,)*'Ratio mapping'!Y170</f>
        <v>0</v>
      </c>
      <c r="Z167" s="65">
        <f>VLOOKUP($A167,'Inputs Households'!$A$1:$D$67,4,)*'Ratio mapping'!Z170</f>
        <v>0</v>
      </c>
      <c r="AA167" s="65">
        <f>VLOOKUP($A167,'Inputs Households'!$A$1:$D$67,4,)*'Ratio mapping'!AA170</f>
        <v>0</v>
      </c>
      <c r="AB167" s="65">
        <f>VLOOKUP($A167,'Inputs Households'!$A$1:$D$67,4,)*'Ratio mapping'!AB170</f>
        <v>0</v>
      </c>
      <c r="AC167" s="65">
        <f>VLOOKUP($A167,'Inputs Households'!$A$1:$D$67,4,)*'Ratio mapping'!AC170</f>
        <v>0</v>
      </c>
      <c r="AD167" s="65">
        <f>VLOOKUP($A167,'Inputs Households'!$A$1:$D$67,4,)*'Ratio mapping'!AD170</f>
        <v>0</v>
      </c>
      <c r="AE167" s="65"/>
    </row>
    <row r="168" spans="1:31" x14ac:dyDescent="0.25">
      <c r="A168" s="37" t="s">
        <v>2097</v>
      </c>
      <c r="B168" s="65">
        <f>VLOOKUP($A168,'Inputs Households'!$A$1:$D$67,4,)*'Ratio mapping'!B171</f>
        <v>0</v>
      </c>
      <c r="C168" s="65">
        <f>VLOOKUP($A168,'Inputs Households'!$A$1:$D$67,4,)*'Ratio mapping'!C171</f>
        <v>0</v>
      </c>
      <c r="D168" s="65">
        <f>VLOOKUP($A168,'Inputs Households'!$A$1:$D$67,4,)*'Ratio mapping'!D171</f>
        <v>0</v>
      </c>
      <c r="E168" s="65">
        <f>VLOOKUP($A168,'Inputs Households'!$A$1:$D$67,4,)*'Ratio mapping'!E171</f>
        <v>0</v>
      </c>
      <c r="F168" s="65">
        <f>VLOOKUP($A168,'Inputs Households'!$A$1:$D$67,4,)*'Ratio mapping'!F171</f>
        <v>0</v>
      </c>
      <c r="G168" s="65">
        <f>VLOOKUP($A168,'Inputs Households'!$A$1:$D$67,4,)*'Ratio mapping'!G171</f>
        <v>0</v>
      </c>
      <c r="H168" s="65">
        <f>VLOOKUP($A168,'Inputs Households'!$A$1:$D$67,4,)*'Ratio mapping'!H171</f>
        <v>0</v>
      </c>
      <c r="I168" s="65">
        <f>VLOOKUP($A168,'Inputs Households'!$A$1:$D$67,4,)*'Ratio mapping'!I171</f>
        <v>0</v>
      </c>
      <c r="J168" s="65">
        <f>VLOOKUP($A168,'Inputs Households'!$A$1:$D$67,4,)*'Ratio mapping'!J171</f>
        <v>0</v>
      </c>
      <c r="K168" s="65">
        <f>VLOOKUP($A168,'Inputs Households'!$A$1:$D$67,4,)*'Ratio mapping'!K171</f>
        <v>0</v>
      </c>
      <c r="L168" s="65">
        <f>VLOOKUP($A168,'Inputs Households'!$A$1:$D$67,4,)*'Ratio mapping'!L171</f>
        <v>0</v>
      </c>
      <c r="M168" s="65">
        <f>VLOOKUP($A168,'Inputs Households'!$A$1:$D$67,4,)*'Ratio mapping'!M171</f>
        <v>20300</v>
      </c>
      <c r="N168" s="65">
        <f>VLOOKUP($A168,'Inputs Households'!$A$1:$D$67,4,)*'Ratio mapping'!N171</f>
        <v>0</v>
      </c>
      <c r="O168" s="65">
        <f>VLOOKUP($A168,'Inputs Households'!$A$1:$D$67,4,)*'Ratio mapping'!O171</f>
        <v>0</v>
      </c>
      <c r="P168" s="65">
        <f>VLOOKUP($A168,'Inputs Households'!$A$1:$D$67,4,)*'Ratio mapping'!P171</f>
        <v>0</v>
      </c>
      <c r="Q168" s="65">
        <f>VLOOKUP($A168,'Inputs Households'!$A$1:$D$67,4,)*'Ratio mapping'!Q171</f>
        <v>0</v>
      </c>
      <c r="R168" s="65">
        <f>VLOOKUP($A168,'Inputs Households'!$A$1:$D$67,4,)*'Ratio mapping'!R171</f>
        <v>0</v>
      </c>
      <c r="S168" s="65">
        <f>VLOOKUP($A168,'Inputs Households'!$A$1:$D$67,4,)*'Ratio mapping'!S171</f>
        <v>0</v>
      </c>
      <c r="T168" s="65">
        <f>VLOOKUP($A168,'Inputs Households'!$A$1:$D$67,4,)*'Ratio mapping'!T171</f>
        <v>0</v>
      </c>
      <c r="U168" s="65">
        <f>VLOOKUP($A168,'Inputs Households'!$A$1:$D$67,4,)*'Ratio mapping'!U171</f>
        <v>0</v>
      </c>
      <c r="V168" s="65">
        <f>VLOOKUP($A168,'Inputs Households'!$A$1:$D$67,4,)*'Ratio mapping'!V171</f>
        <v>0</v>
      </c>
      <c r="W168" s="65">
        <f>VLOOKUP($A168,'Inputs Households'!$A$1:$D$67,4,)*'Ratio mapping'!W171</f>
        <v>0</v>
      </c>
      <c r="X168" s="65">
        <f>VLOOKUP($A168,'Inputs Households'!$A$1:$D$67,4,)*'Ratio mapping'!X171</f>
        <v>0</v>
      </c>
      <c r="Y168" s="65">
        <f>VLOOKUP($A168,'Inputs Households'!$A$1:$D$67,4,)*'Ratio mapping'!Y171</f>
        <v>0</v>
      </c>
      <c r="Z168" s="65">
        <f>VLOOKUP($A168,'Inputs Households'!$A$1:$D$67,4,)*'Ratio mapping'!Z171</f>
        <v>0</v>
      </c>
      <c r="AA168" s="65">
        <f>VLOOKUP($A168,'Inputs Households'!$A$1:$D$67,4,)*'Ratio mapping'!AA171</f>
        <v>0</v>
      </c>
      <c r="AB168" s="65">
        <f>VLOOKUP($A168,'Inputs Households'!$A$1:$D$67,4,)*'Ratio mapping'!AB171</f>
        <v>0</v>
      </c>
      <c r="AC168" s="65">
        <f>VLOOKUP($A168,'Inputs Households'!$A$1:$D$67,4,)*'Ratio mapping'!AC171</f>
        <v>0</v>
      </c>
      <c r="AD168" s="65">
        <f>VLOOKUP($A168,'Inputs Households'!$A$1:$D$67,4,)*'Ratio mapping'!AD171</f>
        <v>0</v>
      </c>
      <c r="AE168" s="65"/>
    </row>
    <row r="169" spans="1:31" x14ac:dyDescent="0.25">
      <c r="A169" s="37" t="s">
        <v>2092</v>
      </c>
      <c r="B169" s="65">
        <f>VLOOKUP($A169,'Inputs Households'!$A$1:$D$67,4,)*'Ratio mapping'!B172</f>
        <v>0</v>
      </c>
      <c r="C169" s="65">
        <f>VLOOKUP($A169,'Inputs Households'!$A$1:$D$67,4,)*'Ratio mapping'!C172</f>
        <v>0</v>
      </c>
      <c r="D169" s="65">
        <f>VLOOKUP($A169,'Inputs Households'!$A$1:$D$67,4,)*'Ratio mapping'!D172</f>
        <v>0</v>
      </c>
      <c r="E169" s="65">
        <f>VLOOKUP($A169,'Inputs Households'!$A$1:$D$67,4,)*'Ratio mapping'!E172</f>
        <v>0</v>
      </c>
      <c r="F169" s="65">
        <f>VLOOKUP($A169,'Inputs Households'!$A$1:$D$67,4,)*'Ratio mapping'!F172</f>
        <v>0</v>
      </c>
      <c r="G169" s="65">
        <f>VLOOKUP($A169,'Inputs Households'!$A$1:$D$67,4,)*'Ratio mapping'!G172</f>
        <v>0</v>
      </c>
      <c r="H169" s="65">
        <f>VLOOKUP($A169,'Inputs Households'!$A$1:$D$67,4,)*'Ratio mapping'!H172</f>
        <v>0</v>
      </c>
      <c r="I169" s="65">
        <f>VLOOKUP($A169,'Inputs Households'!$A$1:$D$67,4,)*'Ratio mapping'!I172</f>
        <v>0</v>
      </c>
      <c r="J169" s="65">
        <f>VLOOKUP($A169,'Inputs Households'!$A$1:$D$67,4,)*'Ratio mapping'!J172</f>
        <v>0</v>
      </c>
      <c r="K169" s="65">
        <f>VLOOKUP($A169,'Inputs Households'!$A$1:$D$67,4,)*'Ratio mapping'!K172</f>
        <v>0</v>
      </c>
      <c r="L169" s="65">
        <f>VLOOKUP($A169,'Inputs Households'!$A$1:$D$67,4,)*'Ratio mapping'!L172</f>
        <v>0</v>
      </c>
      <c r="M169" s="65">
        <f>VLOOKUP($A169,'Inputs Households'!$A$1:$D$67,4,)*'Ratio mapping'!M172</f>
        <v>0</v>
      </c>
      <c r="N169" s="65">
        <f>VLOOKUP($A169,'Inputs Households'!$A$1:$D$67,4,)*'Ratio mapping'!N172</f>
        <v>0</v>
      </c>
      <c r="O169" s="65">
        <f>VLOOKUP($A169,'Inputs Households'!$A$1:$D$67,4,)*'Ratio mapping'!O172</f>
        <v>0</v>
      </c>
      <c r="P169" s="65">
        <f>VLOOKUP($A169,'Inputs Households'!$A$1:$D$67,4,)*'Ratio mapping'!P172</f>
        <v>0</v>
      </c>
      <c r="Q169" s="65">
        <f>VLOOKUP($A169,'Inputs Households'!$A$1:$D$67,4,)*'Ratio mapping'!Q172</f>
        <v>0</v>
      </c>
      <c r="R169" s="65">
        <f>VLOOKUP($A169,'Inputs Households'!$A$1:$D$67,4,)*'Ratio mapping'!R172</f>
        <v>0</v>
      </c>
      <c r="S169" s="65">
        <f>VLOOKUP($A169,'Inputs Households'!$A$1:$D$67,4,)*'Ratio mapping'!S172</f>
        <v>0</v>
      </c>
      <c r="T169" s="65">
        <f>VLOOKUP($A169,'Inputs Households'!$A$1:$D$67,4,)*'Ratio mapping'!T172</f>
        <v>11200</v>
      </c>
      <c r="U169" s="65">
        <f>VLOOKUP($A169,'Inputs Households'!$A$1:$D$67,4,)*'Ratio mapping'!U172</f>
        <v>0</v>
      </c>
      <c r="V169" s="65">
        <f>VLOOKUP($A169,'Inputs Households'!$A$1:$D$67,4,)*'Ratio mapping'!V172</f>
        <v>0</v>
      </c>
      <c r="W169" s="65">
        <f>VLOOKUP($A169,'Inputs Households'!$A$1:$D$67,4,)*'Ratio mapping'!W172</f>
        <v>0</v>
      </c>
      <c r="X169" s="65">
        <f>VLOOKUP($A169,'Inputs Households'!$A$1:$D$67,4,)*'Ratio mapping'!X172</f>
        <v>0</v>
      </c>
      <c r="Y169" s="65">
        <f>VLOOKUP($A169,'Inputs Households'!$A$1:$D$67,4,)*'Ratio mapping'!Y172</f>
        <v>0</v>
      </c>
      <c r="Z169" s="65">
        <f>VLOOKUP($A169,'Inputs Households'!$A$1:$D$67,4,)*'Ratio mapping'!Z172</f>
        <v>0</v>
      </c>
      <c r="AA169" s="65">
        <f>VLOOKUP($A169,'Inputs Households'!$A$1:$D$67,4,)*'Ratio mapping'!AA172</f>
        <v>0</v>
      </c>
      <c r="AB169" s="65">
        <f>VLOOKUP($A169,'Inputs Households'!$A$1:$D$67,4,)*'Ratio mapping'!AB172</f>
        <v>0</v>
      </c>
      <c r="AC169" s="65">
        <f>VLOOKUP($A169,'Inputs Households'!$A$1:$D$67,4,)*'Ratio mapping'!AC172</f>
        <v>0</v>
      </c>
      <c r="AD169" s="65">
        <f>VLOOKUP($A169,'Inputs Households'!$A$1:$D$67,4,)*'Ratio mapping'!AD172</f>
        <v>0</v>
      </c>
      <c r="AE169" s="65"/>
    </row>
    <row r="170" spans="1:31" x14ac:dyDescent="0.25">
      <c r="A170" s="37" t="s">
        <v>2059</v>
      </c>
      <c r="B170" s="65">
        <f>VLOOKUP($A170,'Inputs Households'!$A$1:$D$67,4,)*'Ratio mapping'!B173</f>
        <v>0</v>
      </c>
      <c r="C170" s="65">
        <f>VLOOKUP($A170,'Inputs Households'!$A$1:$D$67,4,)*'Ratio mapping'!C173</f>
        <v>0</v>
      </c>
      <c r="D170" s="65">
        <f>VLOOKUP($A170,'Inputs Households'!$A$1:$D$67,4,)*'Ratio mapping'!D173</f>
        <v>0</v>
      </c>
      <c r="E170" s="65">
        <f>VLOOKUP($A170,'Inputs Households'!$A$1:$D$67,4,)*'Ratio mapping'!E173</f>
        <v>0</v>
      </c>
      <c r="F170" s="65">
        <f>VLOOKUP($A170,'Inputs Households'!$A$1:$D$67,4,)*'Ratio mapping'!F173</f>
        <v>0</v>
      </c>
      <c r="G170" s="65">
        <f>VLOOKUP($A170,'Inputs Households'!$A$1:$D$67,4,)*'Ratio mapping'!G173</f>
        <v>0</v>
      </c>
      <c r="H170" s="65">
        <f>VLOOKUP($A170,'Inputs Households'!$A$1:$D$67,4,)*'Ratio mapping'!H173</f>
        <v>0</v>
      </c>
      <c r="I170" s="65">
        <f>VLOOKUP($A170,'Inputs Households'!$A$1:$D$67,4,)*'Ratio mapping'!I173</f>
        <v>0</v>
      </c>
      <c r="J170" s="65">
        <f>VLOOKUP($A170,'Inputs Households'!$A$1:$D$67,4,)*'Ratio mapping'!J173</f>
        <v>0</v>
      </c>
      <c r="K170" s="65">
        <f>VLOOKUP($A170,'Inputs Households'!$A$1:$D$67,4,)*'Ratio mapping'!K173</f>
        <v>0</v>
      </c>
      <c r="L170" s="65">
        <f>VLOOKUP($A170,'Inputs Households'!$A$1:$D$67,4,)*'Ratio mapping'!L173</f>
        <v>0</v>
      </c>
      <c r="M170" s="65">
        <f>VLOOKUP($A170,'Inputs Households'!$A$1:$D$67,4,)*'Ratio mapping'!M173</f>
        <v>0</v>
      </c>
      <c r="N170" s="65">
        <f>VLOOKUP($A170,'Inputs Households'!$A$1:$D$67,4,)*'Ratio mapping'!N173</f>
        <v>0</v>
      </c>
      <c r="O170" s="65">
        <f>VLOOKUP($A170,'Inputs Households'!$A$1:$D$67,4,)*'Ratio mapping'!O173</f>
        <v>0</v>
      </c>
      <c r="P170" s="65">
        <f>VLOOKUP($A170,'Inputs Households'!$A$1:$D$67,4,)*'Ratio mapping'!P173</f>
        <v>0</v>
      </c>
      <c r="Q170" s="65">
        <f>VLOOKUP($A170,'Inputs Households'!$A$1:$D$67,4,)*'Ratio mapping'!Q173</f>
        <v>0</v>
      </c>
      <c r="R170" s="65">
        <f>VLOOKUP($A170,'Inputs Households'!$A$1:$D$67,4,)*'Ratio mapping'!R173</f>
        <v>0</v>
      </c>
      <c r="S170" s="65">
        <f>VLOOKUP($A170,'Inputs Households'!$A$1:$D$67,4,)*'Ratio mapping'!S173</f>
        <v>0</v>
      </c>
      <c r="T170" s="65">
        <f>VLOOKUP($A170,'Inputs Households'!$A$1:$D$67,4,)*'Ratio mapping'!T173</f>
        <v>15000</v>
      </c>
      <c r="U170" s="65">
        <f>VLOOKUP($A170,'Inputs Households'!$A$1:$D$67,4,)*'Ratio mapping'!U173</f>
        <v>0</v>
      </c>
      <c r="V170" s="65">
        <f>VLOOKUP($A170,'Inputs Households'!$A$1:$D$67,4,)*'Ratio mapping'!V173</f>
        <v>0</v>
      </c>
      <c r="W170" s="65">
        <f>VLOOKUP($A170,'Inputs Households'!$A$1:$D$67,4,)*'Ratio mapping'!W173</f>
        <v>0</v>
      </c>
      <c r="X170" s="65">
        <f>VLOOKUP($A170,'Inputs Households'!$A$1:$D$67,4,)*'Ratio mapping'!X173</f>
        <v>0</v>
      </c>
      <c r="Y170" s="65">
        <f>VLOOKUP($A170,'Inputs Households'!$A$1:$D$67,4,)*'Ratio mapping'!Y173</f>
        <v>0</v>
      </c>
      <c r="Z170" s="65">
        <f>VLOOKUP($A170,'Inputs Households'!$A$1:$D$67,4,)*'Ratio mapping'!Z173</f>
        <v>0</v>
      </c>
      <c r="AA170" s="65">
        <f>VLOOKUP($A170,'Inputs Households'!$A$1:$D$67,4,)*'Ratio mapping'!AA173</f>
        <v>0</v>
      </c>
      <c r="AB170" s="65">
        <f>VLOOKUP($A170,'Inputs Households'!$A$1:$D$67,4,)*'Ratio mapping'!AB173</f>
        <v>0</v>
      </c>
      <c r="AC170" s="65">
        <f>VLOOKUP($A170,'Inputs Households'!$A$1:$D$67,4,)*'Ratio mapping'!AC173</f>
        <v>0</v>
      </c>
      <c r="AD170" s="65">
        <f>VLOOKUP($A170,'Inputs Households'!$A$1:$D$67,4,)*'Ratio mapping'!AD173</f>
        <v>0</v>
      </c>
      <c r="AE170" s="65"/>
    </row>
    <row r="171" spans="1:31" x14ac:dyDescent="0.25">
      <c r="A171" s="37" t="s">
        <v>2075</v>
      </c>
      <c r="B171" s="65">
        <f>VLOOKUP($A171,'Inputs Households'!$A$1:$D$67,4,)*'Ratio mapping'!B174</f>
        <v>0</v>
      </c>
      <c r="C171" s="65">
        <f>VLOOKUP($A171,'Inputs Households'!$A$1:$D$67,4,)*'Ratio mapping'!C174</f>
        <v>0</v>
      </c>
      <c r="D171" s="65">
        <f>VLOOKUP($A171,'Inputs Households'!$A$1:$D$67,4,)*'Ratio mapping'!D174</f>
        <v>0</v>
      </c>
      <c r="E171" s="65">
        <f>VLOOKUP($A171,'Inputs Households'!$A$1:$D$67,4,)*'Ratio mapping'!E174</f>
        <v>0</v>
      </c>
      <c r="F171" s="65">
        <f>VLOOKUP($A171,'Inputs Households'!$A$1:$D$67,4,)*'Ratio mapping'!F174</f>
        <v>0</v>
      </c>
      <c r="G171" s="65">
        <f>VLOOKUP($A171,'Inputs Households'!$A$1:$D$67,4,)*'Ratio mapping'!G174</f>
        <v>0</v>
      </c>
      <c r="H171" s="65">
        <f>VLOOKUP($A171,'Inputs Households'!$A$1:$D$67,4,)*'Ratio mapping'!H174</f>
        <v>0</v>
      </c>
      <c r="I171" s="65">
        <f>VLOOKUP($A171,'Inputs Households'!$A$1:$D$67,4,)*'Ratio mapping'!I174</f>
        <v>0</v>
      </c>
      <c r="J171" s="65">
        <f>VLOOKUP($A171,'Inputs Households'!$A$1:$D$67,4,)*'Ratio mapping'!J174</f>
        <v>0</v>
      </c>
      <c r="K171" s="65">
        <f>VLOOKUP($A171,'Inputs Households'!$A$1:$D$67,4,)*'Ratio mapping'!K174</f>
        <v>0</v>
      </c>
      <c r="L171" s="65">
        <f>VLOOKUP($A171,'Inputs Households'!$A$1:$D$67,4,)*'Ratio mapping'!L174</f>
        <v>0</v>
      </c>
      <c r="M171" s="65">
        <f>VLOOKUP($A171,'Inputs Households'!$A$1:$D$67,4,)*'Ratio mapping'!M174</f>
        <v>0</v>
      </c>
      <c r="N171" s="65">
        <f>VLOOKUP($A171,'Inputs Households'!$A$1:$D$67,4,)*'Ratio mapping'!N174</f>
        <v>0</v>
      </c>
      <c r="O171" s="65">
        <f>VLOOKUP($A171,'Inputs Households'!$A$1:$D$67,4,)*'Ratio mapping'!O174</f>
        <v>0</v>
      </c>
      <c r="P171" s="65">
        <f>VLOOKUP($A171,'Inputs Households'!$A$1:$D$67,4,)*'Ratio mapping'!P174</f>
        <v>0</v>
      </c>
      <c r="Q171" s="65">
        <f>VLOOKUP($A171,'Inputs Households'!$A$1:$D$67,4,)*'Ratio mapping'!Q174</f>
        <v>0</v>
      </c>
      <c r="R171" s="65">
        <f>VLOOKUP($A171,'Inputs Households'!$A$1:$D$67,4,)*'Ratio mapping'!R174</f>
        <v>0</v>
      </c>
      <c r="S171" s="65">
        <f>VLOOKUP($A171,'Inputs Households'!$A$1:$D$67,4,)*'Ratio mapping'!S174</f>
        <v>0</v>
      </c>
      <c r="T171" s="65">
        <f>VLOOKUP($A171,'Inputs Households'!$A$1:$D$67,4,)*'Ratio mapping'!T174</f>
        <v>0</v>
      </c>
      <c r="U171" s="65">
        <f>VLOOKUP($A171,'Inputs Households'!$A$1:$D$67,4,)*'Ratio mapping'!U174</f>
        <v>0</v>
      </c>
      <c r="V171" s="65">
        <f>VLOOKUP($A171,'Inputs Households'!$A$1:$D$67,4,)*'Ratio mapping'!V174</f>
        <v>0</v>
      </c>
      <c r="W171" s="65">
        <f>VLOOKUP($A171,'Inputs Households'!$A$1:$D$67,4,)*'Ratio mapping'!W174</f>
        <v>0</v>
      </c>
      <c r="X171" s="65">
        <f>VLOOKUP($A171,'Inputs Households'!$A$1:$D$67,4,)*'Ratio mapping'!X174</f>
        <v>0</v>
      </c>
      <c r="Y171" s="65">
        <f>VLOOKUP($A171,'Inputs Households'!$A$1:$D$67,4,)*'Ratio mapping'!Y174</f>
        <v>27000</v>
      </c>
      <c r="Z171" s="65">
        <f>VLOOKUP($A171,'Inputs Households'!$A$1:$D$67,4,)*'Ratio mapping'!Z174</f>
        <v>0</v>
      </c>
      <c r="AA171" s="65">
        <f>VLOOKUP($A171,'Inputs Households'!$A$1:$D$67,4,)*'Ratio mapping'!AA174</f>
        <v>0</v>
      </c>
      <c r="AB171" s="65">
        <f>VLOOKUP($A171,'Inputs Households'!$A$1:$D$67,4,)*'Ratio mapping'!AB174</f>
        <v>0</v>
      </c>
      <c r="AC171" s="65">
        <f>VLOOKUP($A171,'Inputs Households'!$A$1:$D$67,4,)*'Ratio mapping'!AC174</f>
        <v>0</v>
      </c>
      <c r="AD171" s="65">
        <f>VLOOKUP($A171,'Inputs Households'!$A$1:$D$67,4,)*'Ratio mapping'!AD174</f>
        <v>0</v>
      </c>
      <c r="AE171" s="65"/>
    </row>
    <row r="172" spans="1:31" x14ac:dyDescent="0.25">
      <c r="A172" s="37" t="s">
        <v>2096</v>
      </c>
      <c r="B172" s="65">
        <f>VLOOKUP($A172,'Inputs Households'!$A$1:$D$67,4,)*'Ratio mapping'!B175</f>
        <v>0</v>
      </c>
      <c r="C172" s="65">
        <f>VLOOKUP($A172,'Inputs Households'!$A$1:$D$67,4,)*'Ratio mapping'!C175</f>
        <v>0</v>
      </c>
      <c r="D172" s="65">
        <f>VLOOKUP($A172,'Inputs Households'!$A$1:$D$67,4,)*'Ratio mapping'!D175</f>
        <v>0</v>
      </c>
      <c r="E172" s="65">
        <f>VLOOKUP($A172,'Inputs Households'!$A$1:$D$67,4,)*'Ratio mapping'!E175</f>
        <v>0</v>
      </c>
      <c r="F172" s="65">
        <f>VLOOKUP($A172,'Inputs Households'!$A$1:$D$67,4,)*'Ratio mapping'!F175</f>
        <v>0</v>
      </c>
      <c r="G172" s="65">
        <f>VLOOKUP($A172,'Inputs Households'!$A$1:$D$67,4,)*'Ratio mapping'!G175</f>
        <v>0</v>
      </c>
      <c r="H172" s="65">
        <f>VLOOKUP($A172,'Inputs Households'!$A$1:$D$67,4,)*'Ratio mapping'!H175</f>
        <v>0</v>
      </c>
      <c r="I172" s="65">
        <f>VLOOKUP($A172,'Inputs Households'!$A$1:$D$67,4,)*'Ratio mapping'!I175</f>
        <v>0</v>
      </c>
      <c r="J172" s="65">
        <f>VLOOKUP($A172,'Inputs Households'!$A$1:$D$67,4,)*'Ratio mapping'!J175</f>
        <v>0</v>
      </c>
      <c r="K172" s="65">
        <f>VLOOKUP($A172,'Inputs Households'!$A$1:$D$67,4,)*'Ratio mapping'!K175</f>
        <v>0</v>
      </c>
      <c r="L172" s="65">
        <f>VLOOKUP($A172,'Inputs Households'!$A$1:$D$67,4,)*'Ratio mapping'!L175</f>
        <v>0</v>
      </c>
      <c r="M172" s="65">
        <f>VLOOKUP($A172,'Inputs Households'!$A$1:$D$67,4,)*'Ratio mapping'!M175</f>
        <v>0</v>
      </c>
      <c r="N172" s="65">
        <f>VLOOKUP($A172,'Inputs Households'!$A$1:$D$67,4,)*'Ratio mapping'!N175</f>
        <v>11739.370363669259</v>
      </c>
      <c r="O172" s="65">
        <f>VLOOKUP($A172,'Inputs Households'!$A$1:$D$67,4,)*'Ratio mapping'!O175</f>
        <v>11760.629636330741</v>
      </c>
      <c r="P172" s="65">
        <f>VLOOKUP($A172,'Inputs Households'!$A$1:$D$67,4,)*'Ratio mapping'!P175</f>
        <v>0</v>
      </c>
      <c r="Q172" s="65">
        <f>VLOOKUP($A172,'Inputs Households'!$A$1:$D$67,4,)*'Ratio mapping'!Q175</f>
        <v>0</v>
      </c>
      <c r="R172" s="65">
        <f>VLOOKUP($A172,'Inputs Households'!$A$1:$D$67,4,)*'Ratio mapping'!R175</f>
        <v>0</v>
      </c>
      <c r="S172" s="65">
        <f>VLOOKUP($A172,'Inputs Households'!$A$1:$D$67,4,)*'Ratio mapping'!S175</f>
        <v>0</v>
      </c>
      <c r="T172" s="65">
        <f>VLOOKUP($A172,'Inputs Households'!$A$1:$D$67,4,)*'Ratio mapping'!T175</f>
        <v>0</v>
      </c>
      <c r="U172" s="65">
        <f>VLOOKUP($A172,'Inputs Households'!$A$1:$D$67,4,)*'Ratio mapping'!U175</f>
        <v>0</v>
      </c>
      <c r="V172" s="65">
        <f>VLOOKUP($A172,'Inputs Households'!$A$1:$D$67,4,)*'Ratio mapping'!V175</f>
        <v>0</v>
      </c>
      <c r="W172" s="65">
        <f>VLOOKUP($A172,'Inputs Households'!$A$1:$D$67,4,)*'Ratio mapping'!W175</f>
        <v>0</v>
      </c>
      <c r="X172" s="65">
        <f>VLOOKUP($A172,'Inputs Households'!$A$1:$D$67,4,)*'Ratio mapping'!X175</f>
        <v>0</v>
      </c>
      <c r="Y172" s="65">
        <f>VLOOKUP($A172,'Inputs Households'!$A$1:$D$67,4,)*'Ratio mapping'!Y175</f>
        <v>0</v>
      </c>
      <c r="Z172" s="65">
        <f>VLOOKUP($A172,'Inputs Households'!$A$1:$D$67,4,)*'Ratio mapping'!Z175</f>
        <v>0</v>
      </c>
      <c r="AA172" s="65">
        <f>VLOOKUP($A172,'Inputs Households'!$A$1:$D$67,4,)*'Ratio mapping'!AA175</f>
        <v>0</v>
      </c>
      <c r="AB172" s="65">
        <f>VLOOKUP($A172,'Inputs Households'!$A$1:$D$67,4,)*'Ratio mapping'!AB175</f>
        <v>0</v>
      </c>
      <c r="AC172" s="65">
        <f>VLOOKUP($A172,'Inputs Households'!$A$1:$D$67,4,)*'Ratio mapping'!AC175</f>
        <v>0</v>
      </c>
      <c r="AD172" s="65">
        <f>VLOOKUP($A172,'Inputs Households'!$A$1:$D$67,4,)*'Ratio mapping'!AD175</f>
        <v>0</v>
      </c>
      <c r="AE172" s="65"/>
    </row>
    <row r="173" spans="1:31" x14ac:dyDescent="0.25">
      <c r="A173" s="37" t="s">
        <v>2077</v>
      </c>
      <c r="B173" s="65">
        <f>VLOOKUP($A173,'Inputs Households'!$A$1:$D$67,4,)*'Ratio mapping'!B176</f>
        <v>0</v>
      </c>
      <c r="C173" s="65">
        <f>VLOOKUP($A173,'Inputs Households'!$A$1:$D$67,4,)*'Ratio mapping'!C176</f>
        <v>0</v>
      </c>
      <c r="D173" s="65">
        <f>VLOOKUP($A173,'Inputs Households'!$A$1:$D$67,4,)*'Ratio mapping'!D176</f>
        <v>0</v>
      </c>
      <c r="E173" s="65">
        <f>VLOOKUP($A173,'Inputs Households'!$A$1:$D$67,4,)*'Ratio mapping'!E176</f>
        <v>0</v>
      </c>
      <c r="F173" s="65">
        <f>VLOOKUP($A173,'Inputs Households'!$A$1:$D$67,4,)*'Ratio mapping'!F176</f>
        <v>0</v>
      </c>
      <c r="G173" s="65">
        <f>VLOOKUP($A173,'Inputs Households'!$A$1:$D$67,4,)*'Ratio mapping'!G176</f>
        <v>0</v>
      </c>
      <c r="H173" s="65">
        <f>VLOOKUP($A173,'Inputs Households'!$A$1:$D$67,4,)*'Ratio mapping'!H176</f>
        <v>0</v>
      </c>
      <c r="I173" s="65">
        <f>VLOOKUP($A173,'Inputs Households'!$A$1:$D$67,4,)*'Ratio mapping'!I176</f>
        <v>0</v>
      </c>
      <c r="J173" s="65">
        <f>VLOOKUP($A173,'Inputs Households'!$A$1:$D$67,4,)*'Ratio mapping'!J176</f>
        <v>0</v>
      </c>
      <c r="K173" s="65">
        <f>VLOOKUP($A173,'Inputs Households'!$A$1:$D$67,4,)*'Ratio mapping'!K176</f>
        <v>0</v>
      </c>
      <c r="L173" s="65">
        <f>VLOOKUP($A173,'Inputs Households'!$A$1:$D$67,4,)*'Ratio mapping'!L176</f>
        <v>0</v>
      </c>
      <c r="M173" s="65">
        <f>VLOOKUP($A173,'Inputs Households'!$A$1:$D$67,4,)*'Ratio mapping'!M176</f>
        <v>0</v>
      </c>
      <c r="N173" s="65">
        <f>VLOOKUP($A173,'Inputs Households'!$A$1:$D$67,4,)*'Ratio mapping'!N176</f>
        <v>0</v>
      </c>
      <c r="O173" s="65">
        <f>VLOOKUP($A173,'Inputs Households'!$A$1:$D$67,4,)*'Ratio mapping'!O176</f>
        <v>0</v>
      </c>
      <c r="P173" s="65">
        <f>VLOOKUP($A173,'Inputs Households'!$A$1:$D$67,4,)*'Ratio mapping'!P176</f>
        <v>0</v>
      </c>
      <c r="Q173" s="65">
        <f>VLOOKUP($A173,'Inputs Households'!$A$1:$D$67,4,)*'Ratio mapping'!Q176</f>
        <v>0</v>
      </c>
      <c r="R173" s="65">
        <f>VLOOKUP($A173,'Inputs Households'!$A$1:$D$67,4,)*'Ratio mapping'!R176</f>
        <v>0</v>
      </c>
      <c r="S173" s="65">
        <f>VLOOKUP($A173,'Inputs Households'!$A$1:$D$67,4,)*'Ratio mapping'!S176</f>
        <v>0</v>
      </c>
      <c r="T173" s="65">
        <f>VLOOKUP($A173,'Inputs Households'!$A$1:$D$67,4,)*'Ratio mapping'!T176</f>
        <v>36000</v>
      </c>
      <c r="U173" s="65">
        <f>VLOOKUP($A173,'Inputs Households'!$A$1:$D$67,4,)*'Ratio mapping'!U176</f>
        <v>0</v>
      </c>
      <c r="V173" s="65">
        <f>VLOOKUP($A173,'Inputs Households'!$A$1:$D$67,4,)*'Ratio mapping'!V176</f>
        <v>0</v>
      </c>
      <c r="W173" s="65">
        <f>VLOOKUP($A173,'Inputs Households'!$A$1:$D$67,4,)*'Ratio mapping'!W176</f>
        <v>0</v>
      </c>
      <c r="X173" s="65">
        <f>VLOOKUP($A173,'Inputs Households'!$A$1:$D$67,4,)*'Ratio mapping'!X176</f>
        <v>0</v>
      </c>
      <c r="Y173" s="65">
        <f>VLOOKUP($A173,'Inputs Households'!$A$1:$D$67,4,)*'Ratio mapping'!Y176</f>
        <v>0</v>
      </c>
      <c r="Z173" s="65">
        <f>VLOOKUP($A173,'Inputs Households'!$A$1:$D$67,4,)*'Ratio mapping'!Z176</f>
        <v>0</v>
      </c>
      <c r="AA173" s="65">
        <f>VLOOKUP($A173,'Inputs Households'!$A$1:$D$67,4,)*'Ratio mapping'!AA176</f>
        <v>0</v>
      </c>
      <c r="AB173" s="65">
        <f>VLOOKUP($A173,'Inputs Households'!$A$1:$D$67,4,)*'Ratio mapping'!AB176</f>
        <v>0</v>
      </c>
      <c r="AC173" s="65">
        <f>VLOOKUP($A173,'Inputs Households'!$A$1:$D$67,4,)*'Ratio mapping'!AC176</f>
        <v>0</v>
      </c>
      <c r="AD173" s="65">
        <f>VLOOKUP($A173,'Inputs Households'!$A$1:$D$67,4,)*'Ratio mapping'!AD176</f>
        <v>0</v>
      </c>
      <c r="AE173" s="65"/>
    </row>
    <row r="174" spans="1:31" x14ac:dyDescent="0.25">
      <c r="A174" s="37" t="s">
        <v>2071</v>
      </c>
      <c r="B174" s="65">
        <f>VLOOKUP($A174,'Inputs Households'!$A$1:$D$67,4,)*'Ratio mapping'!B177</f>
        <v>0</v>
      </c>
      <c r="C174" s="65">
        <f>VLOOKUP($A174,'Inputs Households'!$A$1:$D$67,4,)*'Ratio mapping'!C177</f>
        <v>0</v>
      </c>
      <c r="D174" s="65">
        <f>VLOOKUP($A174,'Inputs Households'!$A$1:$D$67,4,)*'Ratio mapping'!D177</f>
        <v>0</v>
      </c>
      <c r="E174" s="65">
        <f>VLOOKUP($A174,'Inputs Households'!$A$1:$D$67,4,)*'Ratio mapping'!E177</f>
        <v>0</v>
      </c>
      <c r="F174" s="65">
        <f>VLOOKUP($A174,'Inputs Households'!$A$1:$D$67,4,)*'Ratio mapping'!F177</f>
        <v>0</v>
      </c>
      <c r="G174" s="65">
        <f>VLOOKUP($A174,'Inputs Households'!$A$1:$D$67,4,)*'Ratio mapping'!G177</f>
        <v>0</v>
      </c>
      <c r="H174" s="65">
        <f>VLOOKUP($A174,'Inputs Households'!$A$1:$D$67,4,)*'Ratio mapping'!H177</f>
        <v>0</v>
      </c>
      <c r="I174" s="65">
        <f>VLOOKUP($A174,'Inputs Households'!$A$1:$D$67,4,)*'Ratio mapping'!I177</f>
        <v>0</v>
      </c>
      <c r="J174" s="65">
        <f>VLOOKUP($A174,'Inputs Households'!$A$1:$D$67,4,)*'Ratio mapping'!J177</f>
        <v>0</v>
      </c>
      <c r="K174" s="65">
        <f>VLOOKUP($A174,'Inputs Households'!$A$1:$D$67,4,)*'Ratio mapping'!K177</f>
        <v>3300</v>
      </c>
      <c r="L174" s="65">
        <f>VLOOKUP($A174,'Inputs Households'!$A$1:$D$67,4,)*'Ratio mapping'!L177</f>
        <v>0</v>
      </c>
      <c r="M174" s="65">
        <f>VLOOKUP($A174,'Inputs Households'!$A$1:$D$67,4,)*'Ratio mapping'!M177</f>
        <v>0</v>
      </c>
      <c r="N174" s="65">
        <f>VLOOKUP($A174,'Inputs Households'!$A$1:$D$67,4,)*'Ratio mapping'!N177</f>
        <v>0</v>
      </c>
      <c r="O174" s="65">
        <f>VLOOKUP($A174,'Inputs Households'!$A$1:$D$67,4,)*'Ratio mapping'!O177</f>
        <v>0</v>
      </c>
      <c r="P174" s="65">
        <f>VLOOKUP($A174,'Inputs Households'!$A$1:$D$67,4,)*'Ratio mapping'!P177</f>
        <v>0</v>
      </c>
      <c r="Q174" s="65">
        <f>VLOOKUP($A174,'Inputs Households'!$A$1:$D$67,4,)*'Ratio mapping'!Q177</f>
        <v>0</v>
      </c>
      <c r="R174" s="65">
        <f>VLOOKUP($A174,'Inputs Households'!$A$1:$D$67,4,)*'Ratio mapping'!R177</f>
        <v>0</v>
      </c>
      <c r="S174" s="65">
        <f>VLOOKUP($A174,'Inputs Households'!$A$1:$D$67,4,)*'Ratio mapping'!S177</f>
        <v>0</v>
      </c>
      <c r="T174" s="65">
        <f>VLOOKUP($A174,'Inputs Households'!$A$1:$D$67,4,)*'Ratio mapping'!T177</f>
        <v>0</v>
      </c>
      <c r="U174" s="65">
        <f>VLOOKUP($A174,'Inputs Households'!$A$1:$D$67,4,)*'Ratio mapping'!U177</f>
        <v>0</v>
      </c>
      <c r="V174" s="65">
        <f>VLOOKUP($A174,'Inputs Households'!$A$1:$D$67,4,)*'Ratio mapping'!V177</f>
        <v>0</v>
      </c>
      <c r="W174" s="65">
        <f>VLOOKUP($A174,'Inputs Households'!$A$1:$D$67,4,)*'Ratio mapping'!W177</f>
        <v>0</v>
      </c>
      <c r="X174" s="65">
        <f>VLOOKUP($A174,'Inputs Households'!$A$1:$D$67,4,)*'Ratio mapping'!X177</f>
        <v>0</v>
      </c>
      <c r="Y174" s="65">
        <f>VLOOKUP($A174,'Inputs Households'!$A$1:$D$67,4,)*'Ratio mapping'!Y177</f>
        <v>0</v>
      </c>
      <c r="Z174" s="65">
        <f>VLOOKUP($A174,'Inputs Households'!$A$1:$D$67,4,)*'Ratio mapping'!Z177</f>
        <v>0</v>
      </c>
      <c r="AA174" s="65">
        <f>VLOOKUP($A174,'Inputs Households'!$A$1:$D$67,4,)*'Ratio mapping'!AA177</f>
        <v>0</v>
      </c>
      <c r="AB174" s="65">
        <f>VLOOKUP($A174,'Inputs Households'!$A$1:$D$67,4,)*'Ratio mapping'!AB177</f>
        <v>0</v>
      </c>
      <c r="AC174" s="65">
        <f>VLOOKUP($A174,'Inputs Households'!$A$1:$D$67,4,)*'Ratio mapping'!AC177</f>
        <v>0</v>
      </c>
      <c r="AD174" s="65">
        <f>VLOOKUP($A174,'Inputs Households'!$A$1:$D$67,4,)*'Ratio mapping'!AD177</f>
        <v>0</v>
      </c>
      <c r="AE174" s="65"/>
    </row>
    <row r="175" spans="1:31" x14ac:dyDescent="0.25">
      <c r="A175" s="37" t="s">
        <v>2062</v>
      </c>
      <c r="B175" s="65">
        <f>VLOOKUP($A175,'Inputs Households'!$A$1:$D$67,4,)*'Ratio mapping'!B178</f>
        <v>0</v>
      </c>
      <c r="C175" s="65">
        <f>VLOOKUP($A175,'Inputs Households'!$A$1:$D$67,4,)*'Ratio mapping'!C178</f>
        <v>0</v>
      </c>
      <c r="D175" s="65">
        <f>VLOOKUP($A175,'Inputs Households'!$A$1:$D$67,4,)*'Ratio mapping'!D178</f>
        <v>0</v>
      </c>
      <c r="E175" s="65">
        <f>VLOOKUP($A175,'Inputs Households'!$A$1:$D$67,4,)*'Ratio mapping'!E178</f>
        <v>0</v>
      </c>
      <c r="F175" s="65">
        <f>VLOOKUP($A175,'Inputs Households'!$A$1:$D$67,4,)*'Ratio mapping'!F178</f>
        <v>0</v>
      </c>
      <c r="G175" s="65">
        <f>VLOOKUP($A175,'Inputs Households'!$A$1:$D$67,4,)*'Ratio mapping'!G178</f>
        <v>0</v>
      </c>
      <c r="H175" s="65">
        <f>VLOOKUP($A175,'Inputs Households'!$A$1:$D$67,4,)*'Ratio mapping'!H178</f>
        <v>0</v>
      </c>
      <c r="I175" s="65">
        <f>VLOOKUP($A175,'Inputs Households'!$A$1:$D$67,4,)*'Ratio mapping'!I178</f>
        <v>0</v>
      </c>
      <c r="J175" s="65">
        <f>VLOOKUP($A175,'Inputs Households'!$A$1:$D$67,4,)*'Ratio mapping'!J178</f>
        <v>0</v>
      </c>
      <c r="K175" s="65">
        <f>VLOOKUP($A175,'Inputs Households'!$A$1:$D$67,4,)*'Ratio mapping'!K178</f>
        <v>0</v>
      </c>
      <c r="L175" s="65">
        <f>VLOOKUP($A175,'Inputs Households'!$A$1:$D$67,4,)*'Ratio mapping'!L178</f>
        <v>0</v>
      </c>
      <c r="M175" s="65">
        <f>VLOOKUP($A175,'Inputs Households'!$A$1:$D$67,4,)*'Ratio mapping'!M178</f>
        <v>0</v>
      </c>
      <c r="N175" s="65">
        <f>VLOOKUP($A175,'Inputs Households'!$A$1:$D$67,4,)*'Ratio mapping'!N178</f>
        <v>0</v>
      </c>
      <c r="O175" s="65">
        <f>VLOOKUP($A175,'Inputs Households'!$A$1:$D$67,4,)*'Ratio mapping'!O178</f>
        <v>0</v>
      </c>
      <c r="P175" s="65">
        <f>VLOOKUP($A175,'Inputs Households'!$A$1:$D$67,4,)*'Ratio mapping'!P178</f>
        <v>0</v>
      </c>
      <c r="Q175" s="65">
        <f>VLOOKUP($A175,'Inputs Households'!$A$1:$D$67,4,)*'Ratio mapping'!Q178</f>
        <v>0</v>
      </c>
      <c r="R175" s="65">
        <f>VLOOKUP($A175,'Inputs Households'!$A$1:$D$67,4,)*'Ratio mapping'!R178</f>
        <v>0</v>
      </c>
      <c r="S175" s="65">
        <f>VLOOKUP($A175,'Inputs Households'!$A$1:$D$67,4,)*'Ratio mapping'!S178</f>
        <v>0</v>
      </c>
      <c r="T175" s="65">
        <f>VLOOKUP($A175,'Inputs Households'!$A$1:$D$67,4,)*'Ratio mapping'!T178</f>
        <v>0</v>
      </c>
      <c r="U175" s="65">
        <f>VLOOKUP($A175,'Inputs Households'!$A$1:$D$67,4,)*'Ratio mapping'!U178</f>
        <v>0</v>
      </c>
      <c r="V175" s="65">
        <f>VLOOKUP($A175,'Inputs Households'!$A$1:$D$67,4,)*'Ratio mapping'!V178</f>
        <v>2924.8407643312098</v>
      </c>
      <c r="W175" s="65">
        <f>VLOOKUP($A175,'Inputs Households'!$A$1:$D$67,4,)*'Ratio mapping'!W178</f>
        <v>0</v>
      </c>
      <c r="X175" s="65">
        <f>VLOOKUP($A175,'Inputs Households'!$A$1:$D$67,4,)*'Ratio mapping'!X178</f>
        <v>0</v>
      </c>
      <c r="Y175" s="65">
        <f>VLOOKUP($A175,'Inputs Households'!$A$1:$D$67,4,)*'Ratio mapping'!Y178</f>
        <v>0</v>
      </c>
      <c r="Z175" s="65">
        <f>VLOOKUP($A175,'Inputs Households'!$A$1:$D$67,4,)*'Ratio mapping'!Z178</f>
        <v>0</v>
      </c>
      <c r="AA175" s="65">
        <f>VLOOKUP($A175,'Inputs Households'!$A$1:$D$67,4,)*'Ratio mapping'!AA178</f>
        <v>1175.1592356687897</v>
      </c>
      <c r="AB175" s="65">
        <f>VLOOKUP($A175,'Inputs Households'!$A$1:$D$67,4,)*'Ratio mapping'!AB178</f>
        <v>0</v>
      </c>
      <c r="AC175" s="65">
        <f>VLOOKUP($A175,'Inputs Households'!$A$1:$D$67,4,)*'Ratio mapping'!AC178</f>
        <v>0</v>
      </c>
      <c r="AD175" s="65">
        <f>VLOOKUP($A175,'Inputs Households'!$A$1:$D$67,4,)*'Ratio mapping'!AD178</f>
        <v>0</v>
      </c>
      <c r="AE175" s="65"/>
    </row>
    <row r="176" spans="1:31" x14ac:dyDescent="0.25">
      <c r="A176" s="37" t="s">
        <v>2084</v>
      </c>
      <c r="B176" s="65">
        <f>VLOOKUP($A176,'Inputs Households'!$A$1:$D$67,4,)*'Ratio mapping'!B179</f>
        <v>0</v>
      </c>
      <c r="C176" s="65">
        <f>VLOOKUP($A176,'Inputs Households'!$A$1:$D$67,4,)*'Ratio mapping'!C179</f>
        <v>0</v>
      </c>
      <c r="D176" s="65">
        <f>VLOOKUP($A176,'Inputs Households'!$A$1:$D$67,4,)*'Ratio mapping'!D179</f>
        <v>0</v>
      </c>
      <c r="E176" s="65">
        <f>VLOOKUP($A176,'Inputs Households'!$A$1:$D$67,4,)*'Ratio mapping'!E179</f>
        <v>0</v>
      </c>
      <c r="F176" s="65">
        <f>VLOOKUP($A176,'Inputs Households'!$A$1:$D$67,4,)*'Ratio mapping'!F179</f>
        <v>0</v>
      </c>
      <c r="G176" s="65">
        <f>VLOOKUP($A176,'Inputs Households'!$A$1:$D$67,4,)*'Ratio mapping'!G179</f>
        <v>0</v>
      </c>
      <c r="H176" s="65">
        <f>VLOOKUP($A176,'Inputs Households'!$A$1:$D$67,4,)*'Ratio mapping'!H179</f>
        <v>0</v>
      </c>
      <c r="I176" s="65">
        <f>VLOOKUP($A176,'Inputs Households'!$A$1:$D$67,4,)*'Ratio mapping'!I179</f>
        <v>0</v>
      </c>
      <c r="J176" s="65">
        <f>VLOOKUP($A176,'Inputs Households'!$A$1:$D$67,4,)*'Ratio mapping'!J179</f>
        <v>0</v>
      </c>
      <c r="K176" s="65">
        <f>VLOOKUP($A176,'Inputs Households'!$A$1:$D$67,4,)*'Ratio mapping'!K179</f>
        <v>0</v>
      </c>
      <c r="L176" s="65">
        <f>VLOOKUP($A176,'Inputs Households'!$A$1:$D$67,4,)*'Ratio mapping'!L179</f>
        <v>0</v>
      </c>
      <c r="M176" s="65">
        <f>VLOOKUP($A176,'Inputs Households'!$A$1:$D$67,4,)*'Ratio mapping'!M179</f>
        <v>0</v>
      </c>
      <c r="N176" s="65">
        <f>VLOOKUP($A176,'Inputs Households'!$A$1:$D$67,4,)*'Ratio mapping'!N179</f>
        <v>0</v>
      </c>
      <c r="O176" s="65">
        <f>VLOOKUP($A176,'Inputs Households'!$A$1:$D$67,4,)*'Ratio mapping'!O179</f>
        <v>0</v>
      </c>
      <c r="P176" s="65">
        <f>VLOOKUP($A176,'Inputs Households'!$A$1:$D$67,4,)*'Ratio mapping'!P179</f>
        <v>0</v>
      </c>
      <c r="Q176" s="65">
        <f>VLOOKUP($A176,'Inputs Households'!$A$1:$D$67,4,)*'Ratio mapping'!Q179</f>
        <v>0</v>
      </c>
      <c r="R176" s="65">
        <f>VLOOKUP($A176,'Inputs Households'!$A$1:$D$67,4,)*'Ratio mapping'!R179</f>
        <v>0</v>
      </c>
      <c r="S176" s="65">
        <f>VLOOKUP($A176,'Inputs Households'!$A$1:$D$67,4,)*'Ratio mapping'!S179</f>
        <v>0</v>
      </c>
      <c r="T176" s="65">
        <f>VLOOKUP($A176,'Inputs Households'!$A$1:$D$67,4,)*'Ratio mapping'!T179</f>
        <v>36600</v>
      </c>
      <c r="U176" s="65">
        <f>VLOOKUP($A176,'Inputs Households'!$A$1:$D$67,4,)*'Ratio mapping'!U179</f>
        <v>0</v>
      </c>
      <c r="V176" s="65">
        <f>VLOOKUP($A176,'Inputs Households'!$A$1:$D$67,4,)*'Ratio mapping'!V179</f>
        <v>0</v>
      </c>
      <c r="W176" s="65">
        <f>VLOOKUP($A176,'Inputs Households'!$A$1:$D$67,4,)*'Ratio mapping'!W179</f>
        <v>0</v>
      </c>
      <c r="X176" s="65">
        <f>VLOOKUP($A176,'Inputs Households'!$A$1:$D$67,4,)*'Ratio mapping'!X179</f>
        <v>0</v>
      </c>
      <c r="Y176" s="65">
        <f>VLOOKUP($A176,'Inputs Households'!$A$1:$D$67,4,)*'Ratio mapping'!Y179</f>
        <v>0</v>
      </c>
      <c r="Z176" s="65">
        <f>VLOOKUP($A176,'Inputs Households'!$A$1:$D$67,4,)*'Ratio mapping'!Z179</f>
        <v>0</v>
      </c>
      <c r="AA176" s="65">
        <f>VLOOKUP($A176,'Inputs Households'!$A$1:$D$67,4,)*'Ratio mapping'!AA179</f>
        <v>0</v>
      </c>
      <c r="AB176" s="65">
        <f>VLOOKUP($A176,'Inputs Households'!$A$1:$D$67,4,)*'Ratio mapping'!AB179</f>
        <v>0</v>
      </c>
      <c r="AC176" s="65">
        <f>VLOOKUP($A176,'Inputs Households'!$A$1:$D$67,4,)*'Ratio mapping'!AC179</f>
        <v>0</v>
      </c>
      <c r="AD176" s="65">
        <f>VLOOKUP($A176,'Inputs Households'!$A$1:$D$67,4,)*'Ratio mapping'!AD179</f>
        <v>0</v>
      </c>
      <c r="AE176" s="65"/>
    </row>
    <row r="177" spans="1:31" x14ac:dyDescent="0.25">
      <c r="A177" s="37" t="s">
        <v>2088</v>
      </c>
      <c r="B177" s="65">
        <f>VLOOKUP($A177,'Inputs Households'!$A$1:$D$67,4,)*'Ratio mapping'!B180</f>
        <v>0</v>
      </c>
      <c r="C177" s="65">
        <f>VLOOKUP($A177,'Inputs Households'!$A$1:$D$67,4,)*'Ratio mapping'!C180</f>
        <v>0</v>
      </c>
      <c r="D177" s="65">
        <f>VLOOKUP($A177,'Inputs Households'!$A$1:$D$67,4,)*'Ratio mapping'!D180</f>
        <v>0</v>
      </c>
      <c r="E177" s="65">
        <f>VLOOKUP($A177,'Inputs Households'!$A$1:$D$67,4,)*'Ratio mapping'!E180</f>
        <v>0</v>
      </c>
      <c r="F177" s="65">
        <f>VLOOKUP($A177,'Inputs Households'!$A$1:$D$67,4,)*'Ratio mapping'!F180</f>
        <v>0</v>
      </c>
      <c r="G177" s="65">
        <f>VLOOKUP($A177,'Inputs Households'!$A$1:$D$67,4,)*'Ratio mapping'!G180</f>
        <v>0</v>
      </c>
      <c r="H177" s="65">
        <f>VLOOKUP($A177,'Inputs Households'!$A$1:$D$67,4,)*'Ratio mapping'!H180</f>
        <v>0</v>
      </c>
      <c r="I177" s="65">
        <f>VLOOKUP($A177,'Inputs Households'!$A$1:$D$67,4,)*'Ratio mapping'!I180</f>
        <v>0</v>
      </c>
      <c r="J177" s="65">
        <f>VLOOKUP($A177,'Inputs Households'!$A$1:$D$67,4,)*'Ratio mapping'!J180</f>
        <v>0</v>
      </c>
      <c r="K177" s="65">
        <f>VLOOKUP($A177,'Inputs Households'!$A$1:$D$67,4,)*'Ratio mapping'!K180</f>
        <v>0</v>
      </c>
      <c r="L177" s="65">
        <f>VLOOKUP($A177,'Inputs Households'!$A$1:$D$67,4,)*'Ratio mapping'!L180</f>
        <v>0</v>
      </c>
      <c r="M177" s="65">
        <f>VLOOKUP($A177,'Inputs Households'!$A$1:$D$67,4,)*'Ratio mapping'!M180</f>
        <v>0</v>
      </c>
      <c r="N177" s="65">
        <f>VLOOKUP($A177,'Inputs Households'!$A$1:$D$67,4,)*'Ratio mapping'!N180</f>
        <v>0</v>
      </c>
      <c r="O177" s="65">
        <f>VLOOKUP($A177,'Inputs Households'!$A$1:$D$67,4,)*'Ratio mapping'!O180</f>
        <v>0</v>
      </c>
      <c r="P177" s="65">
        <f>VLOOKUP($A177,'Inputs Households'!$A$1:$D$67,4,)*'Ratio mapping'!P180</f>
        <v>0</v>
      </c>
      <c r="Q177" s="65">
        <f>VLOOKUP($A177,'Inputs Households'!$A$1:$D$67,4,)*'Ratio mapping'!Q180</f>
        <v>0</v>
      </c>
      <c r="R177" s="65">
        <f>VLOOKUP($A177,'Inputs Households'!$A$1:$D$67,4,)*'Ratio mapping'!R180</f>
        <v>0</v>
      </c>
      <c r="S177" s="65">
        <f>VLOOKUP($A177,'Inputs Households'!$A$1:$D$67,4,)*'Ratio mapping'!S180</f>
        <v>0</v>
      </c>
      <c r="T177" s="65">
        <f>VLOOKUP($A177,'Inputs Households'!$A$1:$D$67,4,)*'Ratio mapping'!T180</f>
        <v>0</v>
      </c>
      <c r="U177" s="65">
        <f>VLOOKUP($A177,'Inputs Households'!$A$1:$D$67,4,)*'Ratio mapping'!U180</f>
        <v>0</v>
      </c>
      <c r="V177" s="65">
        <f>VLOOKUP($A177,'Inputs Households'!$A$1:$D$67,4,)*'Ratio mapping'!V180</f>
        <v>0</v>
      </c>
      <c r="W177" s="65">
        <f>VLOOKUP($A177,'Inputs Households'!$A$1:$D$67,4,)*'Ratio mapping'!W180</f>
        <v>0</v>
      </c>
      <c r="X177" s="65">
        <f>VLOOKUP($A177,'Inputs Households'!$A$1:$D$67,4,)*'Ratio mapping'!X180</f>
        <v>0</v>
      </c>
      <c r="Y177" s="65">
        <f>VLOOKUP($A177,'Inputs Households'!$A$1:$D$67,4,)*'Ratio mapping'!Y180</f>
        <v>0</v>
      </c>
      <c r="Z177" s="65">
        <f>VLOOKUP($A177,'Inputs Households'!$A$1:$D$67,4,)*'Ratio mapping'!Z180</f>
        <v>0</v>
      </c>
      <c r="AA177" s="65">
        <f>VLOOKUP($A177,'Inputs Households'!$A$1:$D$67,4,)*'Ratio mapping'!AA180</f>
        <v>0</v>
      </c>
      <c r="AB177" s="65">
        <f>VLOOKUP($A177,'Inputs Households'!$A$1:$D$67,4,)*'Ratio mapping'!AB180</f>
        <v>0</v>
      </c>
      <c r="AC177" s="65">
        <f>VLOOKUP($A177,'Inputs Households'!$A$1:$D$67,4,)*'Ratio mapping'!AC180</f>
        <v>21100</v>
      </c>
      <c r="AD177" s="65">
        <f>VLOOKUP($A177,'Inputs Households'!$A$1:$D$67,4,)*'Ratio mapping'!AD180</f>
        <v>0</v>
      </c>
      <c r="AE177" s="65"/>
    </row>
    <row r="178" spans="1:31" x14ac:dyDescent="0.25">
      <c r="A178" s="37" t="s">
        <v>2113</v>
      </c>
      <c r="B178" s="65">
        <f>VLOOKUP($A178,'Inputs Households'!$A$1:$D$67,4,)*'Ratio mapping'!B181</f>
        <v>0</v>
      </c>
      <c r="C178" s="65">
        <f>VLOOKUP($A178,'Inputs Households'!$A$1:$D$67,4,)*'Ratio mapping'!C181</f>
        <v>16948.960739030023</v>
      </c>
      <c r="D178" s="65">
        <f>VLOOKUP($A178,'Inputs Households'!$A$1:$D$67,4,)*'Ratio mapping'!D181</f>
        <v>0</v>
      </c>
      <c r="E178" s="65">
        <f>VLOOKUP($A178,'Inputs Households'!$A$1:$D$67,4,)*'Ratio mapping'!E181</f>
        <v>0</v>
      </c>
      <c r="F178" s="65">
        <f>VLOOKUP($A178,'Inputs Households'!$A$1:$D$67,4,)*'Ratio mapping'!F181</f>
        <v>0</v>
      </c>
      <c r="G178" s="65">
        <f>VLOOKUP($A178,'Inputs Households'!$A$1:$D$67,4,)*'Ratio mapping'!G181</f>
        <v>0</v>
      </c>
      <c r="H178" s="65">
        <f>VLOOKUP($A178,'Inputs Households'!$A$1:$D$67,4,)*'Ratio mapping'!H181</f>
        <v>0</v>
      </c>
      <c r="I178" s="65">
        <f>VLOOKUP($A178,'Inputs Households'!$A$1:$D$67,4,)*'Ratio mapping'!I181</f>
        <v>0</v>
      </c>
      <c r="J178" s="65">
        <f>VLOOKUP($A178,'Inputs Households'!$A$1:$D$67,4,)*'Ratio mapping'!J181</f>
        <v>0</v>
      </c>
      <c r="K178" s="65">
        <f>VLOOKUP($A178,'Inputs Households'!$A$1:$D$67,4,)*'Ratio mapping'!K181</f>
        <v>0</v>
      </c>
      <c r="L178" s="65">
        <f>VLOOKUP($A178,'Inputs Households'!$A$1:$D$67,4,)*'Ratio mapping'!L181</f>
        <v>0</v>
      </c>
      <c r="M178" s="65">
        <f>VLOOKUP($A178,'Inputs Households'!$A$1:$D$67,4,)*'Ratio mapping'!M181</f>
        <v>0</v>
      </c>
      <c r="N178" s="65">
        <f>VLOOKUP($A178,'Inputs Households'!$A$1:$D$67,4,)*'Ratio mapping'!N181</f>
        <v>0</v>
      </c>
      <c r="O178" s="65">
        <f>VLOOKUP($A178,'Inputs Households'!$A$1:$D$67,4,)*'Ratio mapping'!O181</f>
        <v>0</v>
      </c>
      <c r="P178" s="65">
        <f>VLOOKUP($A178,'Inputs Households'!$A$1:$D$67,4,)*'Ratio mapping'!P181</f>
        <v>0</v>
      </c>
      <c r="Q178" s="65">
        <f>VLOOKUP($A178,'Inputs Households'!$A$1:$D$67,4,)*'Ratio mapping'!Q181</f>
        <v>0</v>
      </c>
      <c r="R178" s="65">
        <f>VLOOKUP($A178,'Inputs Households'!$A$1:$D$67,4,)*'Ratio mapping'!R181</f>
        <v>0</v>
      </c>
      <c r="S178" s="65">
        <f>VLOOKUP($A178,'Inputs Households'!$A$1:$D$67,4,)*'Ratio mapping'!S181</f>
        <v>1751.0392609699768</v>
      </c>
      <c r="T178" s="65">
        <f>VLOOKUP($A178,'Inputs Households'!$A$1:$D$67,4,)*'Ratio mapping'!T181</f>
        <v>0</v>
      </c>
      <c r="U178" s="65">
        <f>VLOOKUP($A178,'Inputs Households'!$A$1:$D$67,4,)*'Ratio mapping'!U181</f>
        <v>0</v>
      </c>
      <c r="V178" s="65">
        <f>VLOOKUP($A178,'Inputs Households'!$A$1:$D$67,4,)*'Ratio mapping'!V181</f>
        <v>0</v>
      </c>
      <c r="W178" s="65">
        <f>VLOOKUP($A178,'Inputs Households'!$A$1:$D$67,4,)*'Ratio mapping'!W181</f>
        <v>0</v>
      </c>
      <c r="X178" s="65">
        <f>VLOOKUP($A178,'Inputs Households'!$A$1:$D$67,4,)*'Ratio mapping'!X181</f>
        <v>0</v>
      </c>
      <c r="Y178" s="65">
        <f>VLOOKUP($A178,'Inputs Households'!$A$1:$D$67,4,)*'Ratio mapping'!Y181</f>
        <v>0</v>
      </c>
      <c r="Z178" s="65">
        <f>VLOOKUP($A178,'Inputs Households'!$A$1:$D$67,4,)*'Ratio mapping'!Z181</f>
        <v>0</v>
      </c>
      <c r="AA178" s="65">
        <f>VLOOKUP($A178,'Inputs Households'!$A$1:$D$67,4,)*'Ratio mapping'!AA181</f>
        <v>0</v>
      </c>
      <c r="AB178" s="65">
        <f>VLOOKUP($A178,'Inputs Households'!$A$1:$D$67,4,)*'Ratio mapping'!AB181</f>
        <v>0</v>
      </c>
      <c r="AC178" s="65">
        <f>VLOOKUP($A178,'Inputs Households'!$A$1:$D$67,4,)*'Ratio mapping'!AC181</f>
        <v>0</v>
      </c>
      <c r="AD178" s="65">
        <f>VLOOKUP($A178,'Inputs Households'!$A$1:$D$67,4,)*'Ratio mapping'!AD181</f>
        <v>0</v>
      </c>
      <c r="AE178" s="65"/>
    </row>
    <row r="179" spans="1:31" x14ac:dyDescent="0.25">
      <c r="A179" s="37" t="s">
        <v>2082</v>
      </c>
      <c r="B179" s="65">
        <f>VLOOKUP($A179,'Inputs Households'!$A$1:$D$67,4,)*'Ratio mapping'!B182</f>
        <v>0</v>
      </c>
      <c r="C179" s="65">
        <f>VLOOKUP($A179,'Inputs Households'!$A$1:$D$67,4,)*'Ratio mapping'!C182</f>
        <v>0</v>
      </c>
      <c r="D179" s="65">
        <f>VLOOKUP($A179,'Inputs Households'!$A$1:$D$67,4,)*'Ratio mapping'!D182</f>
        <v>0</v>
      </c>
      <c r="E179" s="65">
        <f>VLOOKUP($A179,'Inputs Households'!$A$1:$D$67,4,)*'Ratio mapping'!E182</f>
        <v>0</v>
      </c>
      <c r="F179" s="65">
        <f>VLOOKUP($A179,'Inputs Households'!$A$1:$D$67,4,)*'Ratio mapping'!F182</f>
        <v>0</v>
      </c>
      <c r="G179" s="65">
        <f>VLOOKUP($A179,'Inputs Households'!$A$1:$D$67,4,)*'Ratio mapping'!G182</f>
        <v>0</v>
      </c>
      <c r="H179" s="65">
        <f>VLOOKUP($A179,'Inputs Households'!$A$1:$D$67,4,)*'Ratio mapping'!H182</f>
        <v>0</v>
      </c>
      <c r="I179" s="65">
        <f>VLOOKUP($A179,'Inputs Households'!$A$1:$D$67,4,)*'Ratio mapping'!I182</f>
        <v>0</v>
      </c>
      <c r="J179" s="65">
        <f>VLOOKUP($A179,'Inputs Households'!$A$1:$D$67,4,)*'Ratio mapping'!J182</f>
        <v>0</v>
      </c>
      <c r="K179" s="65">
        <f>VLOOKUP($A179,'Inputs Households'!$A$1:$D$67,4,)*'Ratio mapping'!K182</f>
        <v>0</v>
      </c>
      <c r="L179" s="65">
        <f>VLOOKUP($A179,'Inputs Households'!$A$1:$D$67,4,)*'Ratio mapping'!L182</f>
        <v>0</v>
      </c>
      <c r="M179" s="65">
        <f>VLOOKUP($A179,'Inputs Households'!$A$1:$D$67,4,)*'Ratio mapping'!M182</f>
        <v>0</v>
      </c>
      <c r="N179" s="65">
        <f>VLOOKUP($A179,'Inputs Households'!$A$1:$D$67,4,)*'Ratio mapping'!N182</f>
        <v>0</v>
      </c>
      <c r="O179" s="65">
        <f>VLOOKUP($A179,'Inputs Households'!$A$1:$D$67,4,)*'Ratio mapping'!O182</f>
        <v>0</v>
      </c>
      <c r="P179" s="65">
        <f>VLOOKUP($A179,'Inputs Households'!$A$1:$D$67,4,)*'Ratio mapping'!P182</f>
        <v>0</v>
      </c>
      <c r="Q179" s="65">
        <f>VLOOKUP($A179,'Inputs Households'!$A$1:$D$67,4,)*'Ratio mapping'!Q182</f>
        <v>0</v>
      </c>
      <c r="R179" s="65">
        <f>VLOOKUP($A179,'Inputs Households'!$A$1:$D$67,4,)*'Ratio mapping'!R182</f>
        <v>0</v>
      </c>
      <c r="S179" s="65">
        <f>VLOOKUP($A179,'Inputs Households'!$A$1:$D$67,4,)*'Ratio mapping'!S182</f>
        <v>0</v>
      </c>
      <c r="T179" s="65">
        <f>VLOOKUP($A179,'Inputs Households'!$A$1:$D$67,4,)*'Ratio mapping'!T182</f>
        <v>6100</v>
      </c>
      <c r="U179" s="65">
        <f>VLOOKUP($A179,'Inputs Households'!$A$1:$D$67,4,)*'Ratio mapping'!U182</f>
        <v>0</v>
      </c>
      <c r="V179" s="65">
        <f>VLOOKUP($A179,'Inputs Households'!$A$1:$D$67,4,)*'Ratio mapping'!V182</f>
        <v>0</v>
      </c>
      <c r="W179" s="65">
        <f>VLOOKUP($A179,'Inputs Households'!$A$1:$D$67,4,)*'Ratio mapping'!W182</f>
        <v>0</v>
      </c>
      <c r="X179" s="65">
        <f>VLOOKUP($A179,'Inputs Households'!$A$1:$D$67,4,)*'Ratio mapping'!X182</f>
        <v>0</v>
      </c>
      <c r="Y179" s="65">
        <f>VLOOKUP($A179,'Inputs Households'!$A$1:$D$67,4,)*'Ratio mapping'!Y182</f>
        <v>0</v>
      </c>
      <c r="Z179" s="65">
        <f>VLOOKUP($A179,'Inputs Households'!$A$1:$D$67,4,)*'Ratio mapping'!Z182</f>
        <v>0</v>
      </c>
      <c r="AA179" s="65">
        <f>VLOOKUP($A179,'Inputs Households'!$A$1:$D$67,4,)*'Ratio mapping'!AA182</f>
        <v>0</v>
      </c>
      <c r="AB179" s="65">
        <f>VLOOKUP($A179,'Inputs Households'!$A$1:$D$67,4,)*'Ratio mapping'!AB182</f>
        <v>0</v>
      </c>
      <c r="AC179" s="65">
        <f>VLOOKUP($A179,'Inputs Households'!$A$1:$D$67,4,)*'Ratio mapping'!AC182</f>
        <v>0</v>
      </c>
      <c r="AD179" s="65">
        <f>VLOOKUP($A179,'Inputs Households'!$A$1:$D$67,4,)*'Ratio mapping'!AD182</f>
        <v>0</v>
      </c>
      <c r="AE179" s="65"/>
    </row>
    <row r="180" spans="1:31" x14ac:dyDescent="0.25">
      <c r="A180" s="37" t="s">
        <v>2068</v>
      </c>
      <c r="B180" s="65">
        <f>VLOOKUP($A180,'Inputs Households'!$A$1:$D$67,4,)*'Ratio mapping'!B183</f>
        <v>0</v>
      </c>
      <c r="C180" s="65">
        <f>VLOOKUP($A180,'Inputs Households'!$A$1:$D$67,4,)*'Ratio mapping'!C183</f>
        <v>0</v>
      </c>
      <c r="D180" s="65">
        <f>VLOOKUP($A180,'Inputs Households'!$A$1:$D$67,4,)*'Ratio mapping'!D183</f>
        <v>0</v>
      </c>
      <c r="E180" s="65">
        <f>VLOOKUP($A180,'Inputs Households'!$A$1:$D$67,4,)*'Ratio mapping'!E183</f>
        <v>0</v>
      </c>
      <c r="F180" s="65">
        <f>VLOOKUP($A180,'Inputs Households'!$A$1:$D$67,4,)*'Ratio mapping'!F183</f>
        <v>0</v>
      </c>
      <c r="G180" s="65">
        <f>VLOOKUP($A180,'Inputs Households'!$A$1:$D$67,4,)*'Ratio mapping'!G183</f>
        <v>0</v>
      </c>
      <c r="H180" s="65">
        <f>VLOOKUP($A180,'Inputs Households'!$A$1:$D$67,4,)*'Ratio mapping'!H183</f>
        <v>0</v>
      </c>
      <c r="I180" s="65">
        <f>VLOOKUP($A180,'Inputs Households'!$A$1:$D$67,4,)*'Ratio mapping'!I183</f>
        <v>0</v>
      </c>
      <c r="J180" s="65">
        <f>VLOOKUP($A180,'Inputs Households'!$A$1:$D$67,4,)*'Ratio mapping'!J183</f>
        <v>0</v>
      </c>
      <c r="K180" s="65">
        <f>VLOOKUP($A180,'Inputs Households'!$A$1:$D$67,4,)*'Ratio mapping'!K183</f>
        <v>160.58394160583941</v>
      </c>
      <c r="L180" s="65">
        <f>VLOOKUP($A180,'Inputs Households'!$A$1:$D$67,4,)*'Ratio mapping'!L183</f>
        <v>0</v>
      </c>
      <c r="M180" s="65">
        <f>VLOOKUP($A180,'Inputs Households'!$A$1:$D$67,4,)*'Ratio mapping'!M183</f>
        <v>0</v>
      </c>
      <c r="N180" s="65">
        <f>VLOOKUP($A180,'Inputs Households'!$A$1:$D$67,4,)*'Ratio mapping'!N183</f>
        <v>0</v>
      </c>
      <c r="O180" s="65">
        <f>VLOOKUP($A180,'Inputs Households'!$A$1:$D$67,4,)*'Ratio mapping'!O183</f>
        <v>0</v>
      </c>
      <c r="P180" s="65">
        <f>VLOOKUP($A180,'Inputs Households'!$A$1:$D$67,4,)*'Ratio mapping'!P183</f>
        <v>0</v>
      </c>
      <c r="Q180" s="65">
        <f>VLOOKUP($A180,'Inputs Households'!$A$1:$D$67,4,)*'Ratio mapping'!Q183</f>
        <v>0</v>
      </c>
      <c r="R180" s="65">
        <f>VLOOKUP($A180,'Inputs Households'!$A$1:$D$67,4,)*'Ratio mapping'!R183</f>
        <v>0</v>
      </c>
      <c r="S180" s="65">
        <f>VLOOKUP($A180,'Inputs Households'!$A$1:$D$67,4,)*'Ratio mapping'!S183</f>
        <v>0</v>
      </c>
      <c r="T180" s="65">
        <f>VLOOKUP($A180,'Inputs Households'!$A$1:$D$67,4,)*'Ratio mapping'!T183</f>
        <v>0</v>
      </c>
      <c r="U180" s="65">
        <f>VLOOKUP($A180,'Inputs Households'!$A$1:$D$67,4,)*'Ratio mapping'!U183</f>
        <v>0</v>
      </c>
      <c r="V180" s="65">
        <f>VLOOKUP($A180,'Inputs Households'!$A$1:$D$67,4,)*'Ratio mapping'!V183</f>
        <v>0</v>
      </c>
      <c r="W180" s="65">
        <f>VLOOKUP($A180,'Inputs Households'!$A$1:$D$67,4,)*'Ratio mapping'!W183</f>
        <v>0</v>
      </c>
      <c r="X180" s="65">
        <f>VLOOKUP($A180,'Inputs Households'!$A$1:$D$67,4,)*'Ratio mapping'!X183</f>
        <v>0</v>
      </c>
      <c r="Y180" s="65">
        <f>VLOOKUP($A180,'Inputs Households'!$A$1:$D$67,4,)*'Ratio mapping'!Y183</f>
        <v>29539.416058394159</v>
      </c>
      <c r="Z180" s="65">
        <f>VLOOKUP($A180,'Inputs Households'!$A$1:$D$67,4,)*'Ratio mapping'!Z183</f>
        <v>0</v>
      </c>
      <c r="AA180" s="65">
        <f>VLOOKUP($A180,'Inputs Households'!$A$1:$D$67,4,)*'Ratio mapping'!AA183</f>
        <v>0</v>
      </c>
      <c r="AB180" s="65">
        <f>VLOOKUP($A180,'Inputs Households'!$A$1:$D$67,4,)*'Ratio mapping'!AB183</f>
        <v>0</v>
      </c>
      <c r="AC180" s="65">
        <f>VLOOKUP($A180,'Inputs Households'!$A$1:$D$67,4,)*'Ratio mapping'!AC183</f>
        <v>0</v>
      </c>
      <c r="AD180" s="65">
        <f>VLOOKUP($A180,'Inputs Households'!$A$1:$D$67,4,)*'Ratio mapping'!AD183</f>
        <v>0</v>
      </c>
      <c r="AE180" s="65"/>
    </row>
    <row r="181" spans="1:31" x14ac:dyDescent="0.25">
      <c r="A181" s="37" t="s">
        <v>2080</v>
      </c>
      <c r="B181" s="65">
        <f>VLOOKUP($A181,'Inputs Households'!$A$1:$D$67,4,)*'Ratio mapping'!B184</f>
        <v>0</v>
      </c>
      <c r="C181" s="65">
        <f>VLOOKUP($A181,'Inputs Households'!$A$1:$D$67,4,)*'Ratio mapping'!C184</f>
        <v>0</v>
      </c>
      <c r="D181" s="65">
        <f>VLOOKUP($A181,'Inputs Households'!$A$1:$D$67,4,)*'Ratio mapping'!D184</f>
        <v>0</v>
      </c>
      <c r="E181" s="65">
        <f>VLOOKUP($A181,'Inputs Households'!$A$1:$D$67,4,)*'Ratio mapping'!E184</f>
        <v>0</v>
      </c>
      <c r="F181" s="65">
        <f>VLOOKUP($A181,'Inputs Households'!$A$1:$D$67,4,)*'Ratio mapping'!F184</f>
        <v>0</v>
      </c>
      <c r="G181" s="65">
        <f>VLOOKUP($A181,'Inputs Households'!$A$1:$D$67,4,)*'Ratio mapping'!G184</f>
        <v>0</v>
      </c>
      <c r="H181" s="65">
        <f>VLOOKUP($A181,'Inputs Households'!$A$1:$D$67,4,)*'Ratio mapping'!H184</f>
        <v>0</v>
      </c>
      <c r="I181" s="65">
        <f>VLOOKUP($A181,'Inputs Households'!$A$1:$D$67,4,)*'Ratio mapping'!I184</f>
        <v>0</v>
      </c>
      <c r="J181" s="65">
        <f>VLOOKUP($A181,'Inputs Households'!$A$1:$D$67,4,)*'Ratio mapping'!J184</f>
        <v>0</v>
      </c>
      <c r="K181" s="65">
        <f>VLOOKUP($A181,'Inputs Households'!$A$1:$D$67,4,)*'Ratio mapping'!K184</f>
        <v>0</v>
      </c>
      <c r="L181" s="65">
        <f>VLOOKUP($A181,'Inputs Households'!$A$1:$D$67,4,)*'Ratio mapping'!L184</f>
        <v>0</v>
      </c>
      <c r="M181" s="65">
        <f>VLOOKUP($A181,'Inputs Households'!$A$1:$D$67,4,)*'Ratio mapping'!M184</f>
        <v>0</v>
      </c>
      <c r="N181" s="65">
        <f>VLOOKUP($A181,'Inputs Households'!$A$1:$D$67,4,)*'Ratio mapping'!N184</f>
        <v>0</v>
      </c>
      <c r="O181" s="65">
        <f>VLOOKUP($A181,'Inputs Households'!$A$1:$D$67,4,)*'Ratio mapping'!O184</f>
        <v>0</v>
      </c>
      <c r="P181" s="65">
        <f>VLOOKUP($A181,'Inputs Households'!$A$1:$D$67,4,)*'Ratio mapping'!P184</f>
        <v>0</v>
      </c>
      <c r="Q181" s="65">
        <f>VLOOKUP($A181,'Inputs Households'!$A$1:$D$67,4,)*'Ratio mapping'!Q184</f>
        <v>0</v>
      </c>
      <c r="R181" s="65">
        <f>VLOOKUP($A181,'Inputs Households'!$A$1:$D$67,4,)*'Ratio mapping'!R184</f>
        <v>0</v>
      </c>
      <c r="S181" s="65">
        <f>VLOOKUP($A181,'Inputs Households'!$A$1:$D$67,4,)*'Ratio mapping'!S184</f>
        <v>0</v>
      </c>
      <c r="T181" s="65">
        <f>VLOOKUP($A181,'Inputs Households'!$A$1:$D$67,4,)*'Ratio mapping'!T184</f>
        <v>758.33333333333326</v>
      </c>
      <c r="U181" s="65">
        <f>VLOOKUP($A181,'Inputs Households'!$A$1:$D$67,4,)*'Ratio mapping'!U184</f>
        <v>0</v>
      </c>
      <c r="V181" s="65">
        <f>VLOOKUP($A181,'Inputs Households'!$A$1:$D$67,4,)*'Ratio mapping'!V184</f>
        <v>4041.6666666666665</v>
      </c>
      <c r="W181" s="65">
        <f>VLOOKUP($A181,'Inputs Households'!$A$1:$D$67,4,)*'Ratio mapping'!W184</f>
        <v>0</v>
      </c>
      <c r="X181" s="65">
        <f>VLOOKUP($A181,'Inputs Households'!$A$1:$D$67,4,)*'Ratio mapping'!X184</f>
        <v>0</v>
      </c>
      <c r="Y181" s="65">
        <f>VLOOKUP($A181,'Inputs Households'!$A$1:$D$67,4,)*'Ratio mapping'!Y184</f>
        <v>0</v>
      </c>
      <c r="Z181" s="65">
        <f>VLOOKUP($A181,'Inputs Households'!$A$1:$D$67,4,)*'Ratio mapping'!Z184</f>
        <v>0</v>
      </c>
      <c r="AA181" s="65">
        <f>VLOOKUP($A181,'Inputs Households'!$A$1:$D$67,4,)*'Ratio mapping'!AA184</f>
        <v>0</v>
      </c>
      <c r="AB181" s="65">
        <f>VLOOKUP($A181,'Inputs Households'!$A$1:$D$67,4,)*'Ratio mapping'!AB184</f>
        <v>0</v>
      </c>
      <c r="AC181" s="65">
        <f>VLOOKUP($A181,'Inputs Households'!$A$1:$D$67,4,)*'Ratio mapping'!AC184</f>
        <v>0</v>
      </c>
      <c r="AD181" s="65">
        <f>VLOOKUP($A181,'Inputs Households'!$A$1:$D$67,4,)*'Ratio mapping'!AD184</f>
        <v>0</v>
      </c>
      <c r="AE181" s="65"/>
    </row>
    <row r="182" spans="1:31" x14ac:dyDescent="0.25">
      <c r="A182" s="37" t="s">
        <v>2105</v>
      </c>
      <c r="B182" s="65">
        <f>VLOOKUP($A182,'Inputs Households'!$A$1:$D$67,4,)*'Ratio mapping'!B185</f>
        <v>0</v>
      </c>
      <c r="C182" s="65">
        <f>VLOOKUP($A182,'Inputs Households'!$A$1:$D$67,4,)*'Ratio mapping'!C185</f>
        <v>0</v>
      </c>
      <c r="D182" s="65">
        <f>VLOOKUP($A182,'Inputs Households'!$A$1:$D$67,4,)*'Ratio mapping'!D185</f>
        <v>0</v>
      </c>
      <c r="E182" s="65">
        <f>VLOOKUP($A182,'Inputs Households'!$A$1:$D$67,4,)*'Ratio mapping'!E185</f>
        <v>0</v>
      </c>
      <c r="F182" s="65">
        <f>VLOOKUP($A182,'Inputs Households'!$A$1:$D$67,4,)*'Ratio mapping'!F185</f>
        <v>0</v>
      </c>
      <c r="G182" s="65">
        <f>VLOOKUP($A182,'Inputs Households'!$A$1:$D$67,4,)*'Ratio mapping'!G185</f>
        <v>0</v>
      </c>
      <c r="H182" s="65">
        <f>VLOOKUP($A182,'Inputs Households'!$A$1:$D$67,4,)*'Ratio mapping'!H185</f>
        <v>0</v>
      </c>
      <c r="I182" s="65">
        <f>VLOOKUP($A182,'Inputs Households'!$A$1:$D$67,4,)*'Ratio mapping'!I185</f>
        <v>0</v>
      </c>
      <c r="J182" s="65">
        <f>VLOOKUP($A182,'Inputs Households'!$A$1:$D$67,4,)*'Ratio mapping'!J185</f>
        <v>0</v>
      </c>
      <c r="K182" s="65">
        <f>VLOOKUP($A182,'Inputs Households'!$A$1:$D$67,4,)*'Ratio mapping'!K185</f>
        <v>0</v>
      </c>
      <c r="L182" s="65">
        <f>VLOOKUP($A182,'Inputs Households'!$A$1:$D$67,4,)*'Ratio mapping'!L185</f>
        <v>0</v>
      </c>
      <c r="M182" s="65">
        <f>VLOOKUP($A182,'Inputs Households'!$A$1:$D$67,4,)*'Ratio mapping'!M185</f>
        <v>0</v>
      </c>
      <c r="N182" s="65">
        <f>VLOOKUP($A182,'Inputs Households'!$A$1:$D$67,4,)*'Ratio mapping'!N185</f>
        <v>0</v>
      </c>
      <c r="O182" s="65">
        <f>VLOOKUP($A182,'Inputs Households'!$A$1:$D$67,4,)*'Ratio mapping'!O185</f>
        <v>0</v>
      </c>
      <c r="P182" s="65">
        <f>VLOOKUP($A182,'Inputs Households'!$A$1:$D$67,4,)*'Ratio mapping'!P185</f>
        <v>0</v>
      </c>
      <c r="Q182" s="65">
        <f>VLOOKUP($A182,'Inputs Households'!$A$1:$D$67,4,)*'Ratio mapping'!Q185</f>
        <v>0</v>
      </c>
      <c r="R182" s="65">
        <f>VLOOKUP($A182,'Inputs Households'!$A$1:$D$67,4,)*'Ratio mapping'!R185</f>
        <v>27700</v>
      </c>
      <c r="S182" s="65">
        <f>VLOOKUP($A182,'Inputs Households'!$A$1:$D$67,4,)*'Ratio mapping'!S185</f>
        <v>0</v>
      </c>
      <c r="T182" s="65">
        <f>VLOOKUP($A182,'Inputs Households'!$A$1:$D$67,4,)*'Ratio mapping'!T185</f>
        <v>0</v>
      </c>
      <c r="U182" s="65">
        <f>VLOOKUP($A182,'Inputs Households'!$A$1:$D$67,4,)*'Ratio mapping'!U185</f>
        <v>0</v>
      </c>
      <c r="V182" s="65">
        <f>VLOOKUP($A182,'Inputs Households'!$A$1:$D$67,4,)*'Ratio mapping'!V185</f>
        <v>0</v>
      </c>
      <c r="W182" s="65">
        <f>VLOOKUP($A182,'Inputs Households'!$A$1:$D$67,4,)*'Ratio mapping'!W185</f>
        <v>0</v>
      </c>
      <c r="X182" s="65">
        <f>VLOOKUP($A182,'Inputs Households'!$A$1:$D$67,4,)*'Ratio mapping'!X185</f>
        <v>0</v>
      </c>
      <c r="Y182" s="65">
        <f>VLOOKUP($A182,'Inputs Households'!$A$1:$D$67,4,)*'Ratio mapping'!Y185</f>
        <v>0</v>
      </c>
      <c r="Z182" s="65">
        <f>VLOOKUP($A182,'Inputs Households'!$A$1:$D$67,4,)*'Ratio mapping'!Z185</f>
        <v>0</v>
      </c>
      <c r="AA182" s="65">
        <f>VLOOKUP($A182,'Inputs Households'!$A$1:$D$67,4,)*'Ratio mapping'!AA185</f>
        <v>0</v>
      </c>
      <c r="AB182" s="65">
        <f>VLOOKUP($A182,'Inputs Households'!$A$1:$D$67,4,)*'Ratio mapping'!AB185</f>
        <v>0</v>
      </c>
      <c r="AC182" s="65">
        <f>VLOOKUP($A182,'Inputs Households'!$A$1:$D$67,4,)*'Ratio mapping'!AC185</f>
        <v>0</v>
      </c>
      <c r="AD182" s="65">
        <f>VLOOKUP($A182,'Inputs Households'!$A$1:$D$67,4,)*'Ratio mapping'!AD185</f>
        <v>0</v>
      </c>
      <c r="AE182" s="65"/>
    </row>
    <row r="183" spans="1:31" x14ac:dyDescent="0.25">
      <c r="A183" s="37" t="s">
        <v>2079</v>
      </c>
      <c r="B183" s="65">
        <f>VLOOKUP($A183,'Inputs Households'!$A$1:$D$67,4,)*'Ratio mapping'!B186</f>
        <v>0</v>
      </c>
      <c r="C183" s="65">
        <f>VLOOKUP($A183,'Inputs Households'!$A$1:$D$67,4,)*'Ratio mapping'!C186</f>
        <v>0</v>
      </c>
      <c r="D183" s="65">
        <f>VLOOKUP($A183,'Inputs Households'!$A$1:$D$67,4,)*'Ratio mapping'!D186</f>
        <v>0</v>
      </c>
      <c r="E183" s="65">
        <f>VLOOKUP($A183,'Inputs Households'!$A$1:$D$67,4,)*'Ratio mapping'!E186</f>
        <v>0</v>
      </c>
      <c r="F183" s="65">
        <f>VLOOKUP($A183,'Inputs Households'!$A$1:$D$67,4,)*'Ratio mapping'!F186</f>
        <v>0</v>
      </c>
      <c r="G183" s="65">
        <f>VLOOKUP($A183,'Inputs Households'!$A$1:$D$67,4,)*'Ratio mapping'!G186</f>
        <v>0</v>
      </c>
      <c r="H183" s="65">
        <f>VLOOKUP($A183,'Inputs Households'!$A$1:$D$67,4,)*'Ratio mapping'!H186</f>
        <v>0</v>
      </c>
      <c r="I183" s="65">
        <f>VLOOKUP($A183,'Inputs Households'!$A$1:$D$67,4,)*'Ratio mapping'!I186</f>
        <v>0</v>
      </c>
      <c r="J183" s="65">
        <f>VLOOKUP($A183,'Inputs Households'!$A$1:$D$67,4,)*'Ratio mapping'!J186</f>
        <v>0</v>
      </c>
      <c r="K183" s="65">
        <f>VLOOKUP($A183,'Inputs Households'!$A$1:$D$67,4,)*'Ratio mapping'!K186</f>
        <v>0</v>
      </c>
      <c r="L183" s="65">
        <f>VLOOKUP($A183,'Inputs Households'!$A$1:$D$67,4,)*'Ratio mapping'!L186</f>
        <v>0</v>
      </c>
      <c r="M183" s="65">
        <f>VLOOKUP($A183,'Inputs Households'!$A$1:$D$67,4,)*'Ratio mapping'!M186</f>
        <v>0</v>
      </c>
      <c r="N183" s="65">
        <f>VLOOKUP($A183,'Inputs Households'!$A$1:$D$67,4,)*'Ratio mapping'!N186</f>
        <v>0</v>
      </c>
      <c r="O183" s="65">
        <f>VLOOKUP($A183,'Inputs Households'!$A$1:$D$67,4,)*'Ratio mapping'!O186</f>
        <v>0</v>
      </c>
      <c r="P183" s="65">
        <f>VLOOKUP($A183,'Inputs Households'!$A$1:$D$67,4,)*'Ratio mapping'!P186</f>
        <v>0</v>
      </c>
      <c r="Q183" s="65">
        <f>VLOOKUP($A183,'Inputs Households'!$A$1:$D$67,4,)*'Ratio mapping'!Q186</f>
        <v>0</v>
      </c>
      <c r="R183" s="65">
        <f>VLOOKUP($A183,'Inputs Households'!$A$1:$D$67,4,)*'Ratio mapping'!R186</f>
        <v>0</v>
      </c>
      <c r="S183" s="65">
        <f>VLOOKUP($A183,'Inputs Households'!$A$1:$D$67,4,)*'Ratio mapping'!S186</f>
        <v>0</v>
      </c>
      <c r="T183" s="65">
        <f>VLOOKUP($A183,'Inputs Households'!$A$1:$D$67,4,)*'Ratio mapping'!T186</f>
        <v>11700</v>
      </c>
      <c r="U183" s="65">
        <f>VLOOKUP($A183,'Inputs Households'!$A$1:$D$67,4,)*'Ratio mapping'!U186</f>
        <v>0</v>
      </c>
      <c r="V183" s="65">
        <f>VLOOKUP($A183,'Inputs Households'!$A$1:$D$67,4,)*'Ratio mapping'!V186</f>
        <v>0</v>
      </c>
      <c r="W183" s="65">
        <f>VLOOKUP($A183,'Inputs Households'!$A$1:$D$67,4,)*'Ratio mapping'!W186</f>
        <v>0</v>
      </c>
      <c r="X183" s="65">
        <f>VLOOKUP($A183,'Inputs Households'!$A$1:$D$67,4,)*'Ratio mapping'!X186</f>
        <v>0</v>
      </c>
      <c r="Y183" s="65">
        <f>VLOOKUP($A183,'Inputs Households'!$A$1:$D$67,4,)*'Ratio mapping'!Y186</f>
        <v>0</v>
      </c>
      <c r="Z183" s="65">
        <f>VLOOKUP($A183,'Inputs Households'!$A$1:$D$67,4,)*'Ratio mapping'!Z186</f>
        <v>0</v>
      </c>
      <c r="AA183" s="65">
        <f>VLOOKUP($A183,'Inputs Households'!$A$1:$D$67,4,)*'Ratio mapping'!AA186</f>
        <v>0</v>
      </c>
      <c r="AB183" s="65">
        <f>VLOOKUP($A183,'Inputs Households'!$A$1:$D$67,4,)*'Ratio mapping'!AB186</f>
        <v>0</v>
      </c>
      <c r="AC183" s="65">
        <f>VLOOKUP($A183,'Inputs Households'!$A$1:$D$67,4,)*'Ratio mapping'!AC186</f>
        <v>0</v>
      </c>
      <c r="AD183" s="65">
        <f>VLOOKUP($A183,'Inputs Households'!$A$1:$D$67,4,)*'Ratio mapping'!AD186</f>
        <v>0</v>
      </c>
      <c r="AE183" s="65"/>
    </row>
    <row r="184" spans="1:31" x14ac:dyDescent="0.25">
      <c r="A184" s="37" t="s">
        <v>2063</v>
      </c>
      <c r="B184" s="65">
        <f>VLOOKUP($A184,'Inputs Households'!$A$1:$D$67,4,)*'Ratio mapping'!B187</f>
        <v>0</v>
      </c>
      <c r="C184" s="65">
        <f>VLOOKUP($A184,'Inputs Households'!$A$1:$D$67,4,)*'Ratio mapping'!C187</f>
        <v>0</v>
      </c>
      <c r="D184" s="65">
        <f>VLOOKUP($A184,'Inputs Households'!$A$1:$D$67,4,)*'Ratio mapping'!D187</f>
        <v>0</v>
      </c>
      <c r="E184" s="65">
        <f>VLOOKUP($A184,'Inputs Households'!$A$1:$D$67,4,)*'Ratio mapping'!E187</f>
        <v>0</v>
      </c>
      <c r="F184" s="65">
        <f>VLOOKUP($A184,'Inputs Households'!$A$1:$D$67,4,)*'Ratio mapping'!F187</f>
        <v>0</v>
      </c>
      <c r="G184" s="65">
        <f>VLOOKUP($A184,'Inputs Households'!$A$1:$D$67,4,)*'Ratio mapping'!G187</f>
        <v>0</v>
      </c>
      <c r="H184" s="65">
        <f>VLOOKUP($A184,'Inputs Households'!$A$1:$D$67,4,)*'Ratio mapping'!H187</f>
        <v>0</v>
      </c>
      <c r="I184" s="65">
        <f>VLOOKUP($A184,'Inputs Households'!$A$1:$D$67,4,)*'Ratio mapping'!I187</f>
        <v>0</v>
      </c>
      <c r="J184" s="65">
        <f>VLOOKUP($A184,'Inputs Households'!$A$1:$D$67,4,)*'Ratio mapping'!J187</f>
        <v>0</v>
      </c>
      <c r="K184" s="65">
        <f>VLOOKUP($A184,'Inputs Households'!$A$1:$D$67,4,)*'Ratio mapping'!K187</f>
        <v>0</v>
      </c>
      <c r="L184" s="65">
        <f>VLOOKUP($A184,'Inputs Households'!$A$1:$D$67,4,)*'Ratio mapping'!L187</f>
        <v>0</v>
      </c>
      <c r="M184" s="65">
        <f>VLOOKUP($A184,'Inputs Households'!$A$1:$D$67,4,)*'Ratio mapping'!M187</f>
        <v>0</v>
      </c>
      <c r="N184" s="65">
        <f>VLOOKUP($A184,'Inputs Households'!$A$1:$D$67,4,)*'Ratio mapping'!N187</f>
        <v>0</v>
      </c>
      <c r="O184" s="65">
        <f>VLOOKUP($A184,'Inputs Households'!$A$1:$D$67,4,)*'Ratio mapping'!O187</f>
        <v>0</v>
      </c>
      <c r="P184" s="65">
        <f>VLOOKUP($A184,'Inputs Households'!$A$1:$D$67,4,)*'Ratio mapping'!P187</f>
        <v>0</v>
      </c>
      <c r="Q184" s="65">
        <f>VLOOKUP($A184,'Inputs Households'!$A$1:$D$67,4,)*'Ratio mapping'!Q187</f>
        <v>0</v>
      </c>
      <c r="R184" s="65">
        <f>VLOOKUP($A184,'Inputs Households'!$A$1:$D$67,4,)*'Ratio mapping'!R187</f>
        <v>0</v>
      </c>
      <c r="S184" s="65">
        <f>VLOOKUP($A184,'Inputs Households'!$A$1:$D$67,4,)*'Ratio mapping'!S187</f>
        <v>0</v>
      </c>
      <c r="T184" s="65">
        <f>VLOOKUP($A184,'Inputs Households'!$A$1:$D$67,4,)*'Ratio mapping'!T187</f>
        <v>9301.2583892617458</v>
      </c>
      <c r="U184" s="65">
        <f>VLOOKUP($A184,'Inputs Households'!$A$1:$D$67,4,)*'Ratio mapping'!U187</f>
        <v>0</v>
      </c>
      <c r="V184" s="65">
        <f>VLOOKUP($A184,'Inputs Households'!$A$1:$D$67,4,)*'Ratio mapping'!V187</f>
        <v>0</v>
      </c>
      <c r="W184" s="65">
        <f>VLOOKUP($A184,'Inputs Households'!$A$1:$D$67,4,)*'Ratio mapping'!W187</f>
        <v>0</v>
      </c>
      <c r="X184" s="65">
        <f>VLOOKUP($A184,'Inputs Households'!$A$1:$D$67,4,)*'Ratio mapping'!X187</f>
        <v>0</v>
      </c>
      <c r="Y184" s="65">
        <f>VLOOKUP($A184,'Inputs Households'!$A$1:$D$67,4,)*'Ratio mapping'!Y187</f>
        <v>398.74161073825508</v>
      </c>
      <c r="Z184" s="65">
        <f>VLOOKUP($A184,'Inputs Households'!$A$1:$D$67,4,)*'Ratio mapping'!Z187</f>
        <v>0</v>
      </c>
      <c r="AA184" s="65">
        <f>VLOOKUP($A184,'Inputs Households'!$A$1:$D$67,4,)*'Ratio mapping'!AA187</f>
        <v>0</v>
      </c>
      <c r="AB184" s="65">
        <f>VLOOKUP($A184,'Inputs Households'!$A$1:$D$67,4,)*'Ratio mapping'!AB187</f>
        <v>0</v>
      </c>
      <c r="AC184" s="65">
        <f>VLOOKUP($A184,'Inputs Households'!$A$1:$D$67,4,)*'Ratio mapping'!AC187</f>
        <v>0</v>
      </c>
      <c r="AD184" s="65">
        <f>VLOOKUP($A184,'Inputs Households'!$A$1:$D$67,4,)*'Ratio mapping'!AD187</f>
        <v>0</v>
      </c>
      <c r="AE184" s="65"/>
    </row>
    <row r="185" spans="1:31" x14ac:dyDescent="0.25">
      <c r="A185" s="37" t="s">
        <v>2094</v>
      </c>
      <c r="B185" s="65">
        <f>VLOOKUP($A185,'Inputs Households'!$A$1:$D$67,4,)*'Ratio mapping'!B188</f>
        <v>0</v>
      </c>
      <c r="C185" s="65">
        <f>VLOOKUP($A185,'Inputs Households'!$A$1:$D$67,4,)*'Ratio mapping'!C188</f>
        <v>0</v>
      </c>
      <c r="D185" s="65">
        <f>VLOOKUP($A185,'Inputs Households'!$A$1:$D$67,4,)*'Ratio mapping'!D188</f>
        <v>0</v>
      </c>
      <c r="E185" s="65">
        <f>VLOOKUP($A185,'Inputs Households'!$A$1:$D$67,4,)*'Ratio mapping'!E188</f>
        <v>0</v>
      </c>
      <c r="F185" s="65">
        <f>VLOOKUP($A185,'Inputs Households'!$A$1:$D$67,4,)*'Ratio mapping'!F188</f>
        <v>0</v>
      </c>
      <c r="G185" s="65">
        <f>VLOOKUP($A185,'Inputs Households'!$A$1:$D$67,4,)*'Ratio mapping'!G188</f>
        <v>0</v>
      </c>
      <c r="H185" s="65">
        <f>VLOOKUP($A185,'Inputs Households'!$A$1:$D$67,4,)*'Ratio mapping'!H188</f>
        <v>0</v>
      </c>
      <c r="I185" s="65">
        <f>VLOOKUP($A185,'Inputs Households'!$A$1:$D$67,4,)*'Ratio mapping'!I188</f>
        <v>0</v>
      </c>
      <c r="J185" s="65">
        <f>VLOOKUP($A185,'Inputs Households'!$A$1:$D$67,4,)*'Ratio mapping'!J188</f>
        <v>0</v>
      </c>
      <c r="K185" s="65">
        <f>VLOOKUP($A185,'Inputs Households'!$A$1:$D$67,4,)*'Ratio mapping'!K188</f>
        <v>0</v>
      </c>
      <c r="L185" s="65">
        <f>VLOOKUP($A185,'Inputs Households'!$A$1:$D$67,4,)*'Ratio mapping'!L188</f>
        <v>0</v>
      </c>
      <c r="M185" s="65">
        <f>VLOOKUP($A185,'Inputs Households'!$A$1:$D$67,4,)*'Ratio mapping'!M188</f>
        <v>0</v>
      </c>
      <c r="N185" s="65">
        <f>VLOOKUP($A185,'Inputs Households'!$A$1:$D$67,4,)*'Ratio mapping'!N188</f>
        <v>0</v>
      </c>
      <c r="O185" s="65">
        <f>VLOOKUP($A185,'Inputs Households'!$A$1:$D$67,4,)*'Ratio mapping'!O188</f>
        <v>0</v>
      </c>
      <c r="P185" s="65">
        <f>VLOOKUP($A185,'Inputs Households'!$A$1:$D$67,4,)*'Ratio mapping'!P188</f>
        <v>0</v>
      </c>
      <c r="Q185" s="65">
        <f>VLOOKUP($A185,'Inputs Households'!$A$1:$D$67,4,)*'Ratio mapping'!Q188</f>
        <v>0</v>
      </c>
      <c r="R185" s="65">
        <f>VLOOKUP($A185,'Inputs Households'!$A$1:$D$67,4,)*'Ratio mapping'!R188</f>
        <v>0</v>
      </c>
      <c r="S185" s="65">
        <f>VLOOKUP($A185,'Inputs Households'!$A$1:$D$67,4,)*'Ratio mapping'!S188</f>
        <v>0</v>
      </c>
      <c r="T185" s="65">
        <f>VLOOKUP($A185,'Inputs Households'!$A$1:$D$67,4,)*'Ratio mapping'!T188</f>
        <v>4700</v>
      </c>
      <c r="U185" s="65">
        <f>VLOOKUP($A185,'Inputs Households'!$A$1:$D$67,4,)*'Ratio mapping'!U188</f>
        <v>0</v>
      </c>
      <c r="V185" s="65">
        <f>VLOOKUP($A185,'Inputs Households'!$A$1:$D$67,4,)*'Ratio mapping'!V188</f>
        <v>0</v>
      </c>
      <c r="W185" s="65">
        <f>VLOOKUP($A185,'Inputs Households'!$A$1:$D$67,4,)*'Ratio mapping'!W188</f>
        <v>0</v>
      </c>
      <c r="X185" s="65">
        <f>VLOOKUP($A185,'Inputs Households'!$A$1:$D$67,4,)*'Ratio mapping'!X188</f>
        <v>0</v>
      </c>
      <c r="Y185" s="65">
        <f>VLOOKUP($A185,'Inputs Households'!$A$1:$D$67,4,)*'Ratio mapping'!Y188</f>
        <v>0</v>
      </c>
      <c r="Z185" s="65">
        <f>VLOOKUP($A185,'Inputs Households'!$A$1:$D$67,4,)*'Ratio mapping'!Z188</f>
        <v>0</v>
      </c>
      <c r="AA185" s="65">
        <f>VLOOKUP($A185,'Inputs Households'!$A$1:$D$67,4,)*'Ratio mapping'!AA188</f>
        <v>0</v>
      </c>
      <c r="AB185" s="65">
        <f>VLOOKUP($A185,'Inputs Households'!$A$1:$D$67,4,)*'Ratio mapping'!AB188</f>
        <v>0</v>
      </c>
      <c r="AC185" s="65">
        <f>VLOOKUP($A185,'Inputs Households'!$A$1:$D$67,4,)*'Ratio mapping'!AC188</f>
        <v>0</v>
      </c>
      <c r="AD185" s="65">
        <f>VLOOKUP($A185,'Inputs Households'!$A$1:$D$67,4,)*'Ratio mapping'!AD188</f>
        <v>0</v>
      </c>
      <c r="AE185" s="65"/>
    </row>
    <row r="186" spans="1:31" x14ac:dyDescent="0.25">
      <c r="A186" s="37" t="s">
        <v>2116</v>
      </c>
      <c r="B186" s="65">
        <f>VLOOKUP($A186,'Inputs Households'!$A$1:$D$67,4,)*'Ratio mapping'!B189</f>
        <v>0</v>
      </c>
      <c r="C186" s="65">
        <f>VLOOKUP($A186,'Inputs Households'!$A$1:$D$67,4,)*'Ratio mapping'!C189</f>
        <v>0</v>
      </c>
      <c r="D186" s="65">
        <f>VLOOKUP($A186,'Inputs Households'!$A$1:$D$67,4,)*'Ratio mapping'!D189</f>
        <v>0</v>
      </c>
      <c r="E186" s="65">
        <f>VLOOKUP($A186,'Inputs Households'!$A$1:$D$67,4,)*'Ratio mapping'!E189</f>
        <v>0</v>
      </c>
      <c r="F186" s="65">
        <f>VLOOKUP($A186,'Inputs Households'!$A$1:$D$67,4,)*'Ratio mapping'!F189</f>
        <v>0</v>
      </c>
      <c r="G186" s="65">
        <f>VLOOKUP($A186,'Inputs Households'!$A$1:$D$67,4,)*'Ratio mapping'!G189</f>
        <v>0</v>
      </c>
      <c r="H186" s="65">
        <f>VLOOKUP($A186,'Inputs Households'!$A$1:$D$67,4,)*'Ratio mapping'!H189</f>
        <v>0</v>
      </c>
      <c r="I186" s="65">
        <f>VLOOKUP($A186,'Inputs Households'!$A$1:$D$67,4,)*'Ratio mapping'!I189</f>
        <v>0</v>
      </c>
      <c r="J186" s="65">
        <f>VLOOKUP($A186,'Inputs Households'!$A$1:$D$67,4,)*'Ratio mapping'!J189</f>
        <v>0</v>
      </c>
      <c r="K186" s="65">
        <f>VLOOKUP($A186,'Inputs Households'!$A$1:$D$67,4,)*'Ratio mapping'!K189</f>
        <v>0</v>
      </c>
      <c r="L186" s="65">
        <f>VLOOKUP($A186,'Inputs Households'!$A$1:$D$67,4,)*'Ratio mapping'!L189</f>
        <v>0</v>
      </c>
      <c r="M186" s="65">
        <f>VLOOKUP($A186,'Inputs Households'!$A$1:$D$67,4,)*'Ratio mapping'!M189</f>
        <v>0</v>
      </c>
      <c r="N186" s="65">
        <f>VLOOKUP($A186,'Inputs Households'!$A$1:$D$67,4,)*'Ratio mapping'!N189</f>
        <v>0</v>
      </c>
      <c r="O186" s="65">
        <f>VLOOKUP($A186,'Inputs Households'!$A$1:$D$67,4,)*'Ratio mapping'!O189</f>
        <v>0</v>
      </c>
      <c r="P186" s="65">
        <f>VLOOKUP($A186,'Inputs Households'!$A$1:$D$67,4,)*'Ratio mapping'!P189</f>
        <v>0</v>
      </c>
      <c r="Q186" s="65">
        <f>VLOOKUP($A186,'Inputs Households'!$A$1:$D$67,4,)*'Ratio mapping'!Q189</f>
        <v>0</v>
      </c>
      <c r="R186" s="65">
        <f>VLOOKUP($A186,'Inputs Households'!$A$1:$D$67,4,)*'Ratio mapping'!R189</f>
        <v>0</v>
      </c>
      <c r="S186" s="65">
        <f>VLOOKUP($A186,'Inputs Households'!$A$1:$D$67,4,)*'Ratio mapping'!S189</f>
        <v>0</v>
      </c>
      <c r="T186" s="65">
        <f>VLOOKUP($A186,'Inputs Households'!$A$1:$D$67,4,)*'Ratio mapping'!T189</f>
        <v>0</v>
      </c>
      <c r="U186" s="65">
        <f>VLOOKUP($A186,'Inputs Households'!$A$1:$D$67,4,)*'Ratio mapping'!U189</f>
        <v>0</v>
      </c>
      <c r="V186" s="65">
        <f>VLOOKUP($A186,'Inputs Households'!$A$1:$D$67,4,)*'Ratio mapping'!V189</f>
        <v>0</v>
      </c>
      <c r="W186" s="65">
        <f>VLOOKUP($A186,'Inputs Households'!$A$1:$D$67,4,)*'Ratio mapping'!W189</f>
        <v>13059.388646288209</v>
      </c>
      <c r="X186" s="65">
        <f>VLOOKUP($A186,'Inputs Households'!$A$1:$D$67,4,)*'Ratio mapping'!X189</f>
        <v>0</v>
      </c>
      <c r="Y186" s="65">
        <f>VLOOKUP($A186,'Inputs Households'!$A$1:$D$67,4,)*'Ratio mapping'!Y189</f>
        <v>0</v>
      </c>
      <c r="Z186" s="65">
        <f>VLOOKUP($A186,'Inputs Households'!$A$1:$D$67,4,)*'Ratio mapping'!Z189</f>
        <v>0</v>
      </c>
      <c r="AA186" s="65">
        <f>VLOOKUP($A186,'Inputs Households'!$A$1:$D$67,4,)*'Ratio mapping'!AA189</f>
        <v>0</v>
      </c>
      <c r="AB186" s="65">
        <f>VLOOKUP($A186,'Inputs Households'!$A$1:$D$67,4,)*'Ratio mapping'!AB189</f>
        <v>0</v>
      </c>
      <c r="AC186" s="65">
        <f>VLOOKUP($A186,'Inputs Households'!$A$1:$D$67,4,)*'Ratio mapping'!AC189</f>
        <v>0</v>
      </c>
      <c r="AD186" s="65">
        <f>VLOOKUP($A186,'Inputs Households'!$A$1:$D$67,4,)*'Ratio mapping'!AD189</f>
        <v>0</v>
      </c>
      <c r="AE186" s="65"/>
    </row>
    <row r="187" spans="1:31" x14ac:dyDescent="0.25">
      <c r="A187" s="37" t="s">
        <v>2078</v>
      </c>
      <c r="B187" s="65">
        <f>VLOOKUP($A187,'Inputs Households'!$A$1:$D$67,4,)*'Ratio mapping'!B190</f>
        <v>0</v>
      </c>
      <c r="C187" s="65">
        <f>VLOOKUP($A187,'Inputs Households'!$A$1:$D$67,4,)*'Ratio mapping'!C190</f>
        <v>0</v>
      </c>
      <c r="D187" s="65">
        <f>VLOOKUP($A187,'Inputs Households'!$A$1:$D$67,4,)*'Ratio mapping'!D190</f>
        <v>0</v>
      </c>
      <c r="E187" s="65">
        <f>VLOOKUP($A187,'Inputs Households'!$A$1:$D$67,4,)*'Ratio mapping'!E190</f>
        <v>0</v>
      </c>
      <c r="F187" s="65">
        <f>VLOOKUP($A187,'Inputs Households'!$A$1:$D$67,4,)*'Ratio mapping'!F190</f>
        <v>0</v>
      </c>
      <c r="G187" s="65">
        <f>VLOOKUP($A187,'Inputs Households'!$A$1:$D$67,4,)*'Ratio mapping'!G190</f>
        <v>0</v>
      </c>
      <c r="H187" s="65">
        <f>VLOOKUP($A187,'Inputs Households'!$A$1:$D$67,4,)*'Ratio mapping'!H190</f>
        <v>0</v>
      </c>
      <c r="I187" s="65">
        <f>VLOOKUP($A187,'Inputs Households'!$A$1:$D$67,4,)*'Ratio mapping'!I190</f>
        <v>0</v>
      </c>
      <c r="J187" s="65">
        <f>VLOOKUP($A187,'Inputs Households'!$A$1:$D$67,4,)*'Ratio mapping'!J190</f>
        <v>0</v>
      </c>
      <c r="K187" s="65">
        <f>VLOOKUP($A187,'Inputs Households'!$A$1:$D$67,4,)*'Ratio mapping'!K190</f>
        <v>0</v>
      </c>
      <c r="L187" s="65">
        <f>VLOOKUP($A187,'Inputs Households'!$A$1:$D$67,4,)*'Ratio mapping'!L190</f>
        <v>0</v>
      </c>
      <c r="M187" s="65">
        <f>VLOOKUP($A187,'Inputs Households'!$A$1:$D$67,4,)*'Ratio mapping'!M190</f>
        <v>0</v>
      </c>
      <c r="N187" s="65">
        <f>VLOOKUP($A187,'Inputs Households'!$A$1:$D$67,4,)*'Ratio mapping'!N190</f>
        <v>0</v>
      </c>
      <c r="O187" s="65">
        <f>VLOOKUP($A187,'Inputs Households'!$A$1:$D$67,4,)*'Ratio mapping'!O190</f>
        <v>0</v>
      </c>
      <c r="P187" s="65">
        <f>VLOOKUP($A187,'Inputs Households'!$A$1:$D$67,4,)*'Ratio mapping'!P190</f>
        <v>0</v>
      </c>
      <c r="Q187" s="65">
        <f>VLOOKUP($A187,'Inputs Households'!$A$1:$D$67,4,)*'Ratio mapping'!Q190</f>
        <v>0</v>
      </c>
      <c r="R187" s="65">
        <f>VLOOKUP($A187,'Inputs Households'!$A$1:$D$67,4,)*'Ratio mapping'!R190</f>
        <v>0</v>
      </c>
      <c r="S187" s="65">
        <f>VLOOKUP($A187,'Inputs Households'!$A$1:$D$67,4,)*'Ratio mapping'!S190</f>
        <v>0</v>
      </c>
      <c r="T187" s="65">
        <f>VLOOKUP($A187,'Inputs Households'!$A$1:$D$67,4,)*'Ratio mapping'!T190</f>
        <v>3900</v>
      </c>
      <c r="U187" s="65">
        <f>VLOOKUP($A187,'Inputs Households'!$A$1:$D$67,4,)*'Ratio mapping'!U190</f>
        <v>0</v>
      </c>
      <c r="V187" s="65">
        <f>VLOOKUP($A187,'Inputs Households'!$A$1:$D$67,4,)*'Ratio mapping'!V190</f>
        <v>0</v>
      </c>
      <c r="W187" s="65">
        <f>VLOOKUP($A187,'Inputs Households'!$A$1:$D$67,4,)*'Ratio mapping'!W190</f>
        <v>0</v>
      </c>
      <c r="X187" s="65">
        <f>VLOOKUP($A187,'Inputs Households'!$A$1:$D$67,4,)*'Ratio mapping'!X190</f>
        <v>0</v>
      </c>
      <c r="Y187" s="65">
        <f>VLOOKUP($A187,'Inputs Households'!$A$1:$D$67,4,)*'Ratio mapping'!Y190</f>
        <v>0</v>
      </c>
      <c r="Z187" s="65">
        <f>VLOOKUP($A187,'Inputs Households'!$A$1:$D$67,4,)*'Ratio mapping'!Z190</f>
        <v>0</v>
      </c>
      <c r="AA187" s="65">
        <f>VLOOKUP($A187,'Inputs Households'!$A$1:$D$67,4,)*'Ratio mapping'!AA190</f>
        <v>0</v>
      </c>
      <c r="AB187" s="65">
        <f>VLOOKUP($A187,'Inputs Households'!$A$1:$D$67,4,)*'Ratio mapping'!AB190</f>
        <v>0</v>
      </c>
      <c r="AC187" s="65">
        <f>VLOOKUP($A187,'Inputs Households'!$A$1:$D$67,4,)*'Ratio mapping'!AC190</f>
        <v>0</v>
      </c>
      <c r="AD187" s="65">
        <f>VLOOKUP($A187,'Inputs Households'!$A$1:$D$67,4,)*'Ratio mapping'!AD190</f>
        <v>0</v>
      </c>
      <c r="AE187" s="65"/>
    </row>
    <row r="188" spans="1:31" x14ac:dyDescent="0.25">
      <c r="A188" s="37" t="s">
        <v>2085</v>
      </c>
      <c r="B188" s="65">
        <f>VLOOKUP($A188,'Inputs Households'!$A$1:$D$67,4,)*'Ratio mapping'!B191</f>
        <v>0</v>
      </c>
      <c r="C188" s="65">
        <f>VLOOKUP($A188,'Inputs Households'!$A$1:$D$67,4,)*'Ratio mapping'!C191</f>
        <v>0</v>
      </c>
      <c r="D188" s="65">
        <f>VLOOKUP($A188,'Inputs Households'!$A$1:$D$67,4,)*'Ratio mapping'!D191</f>
        <v>0</v>
      </c>
      <c r="E188" s="65">
        <f>VLOOKUP($A188,'Inputs Households'!$A$1:$D$67,4,)*'Ratio mapping'!E191</f>
        <v>0</v>
      </c>
      <c r="F188" s="65">
        <f>VLOOKUP($A188,'Inputs Households'!$A$1:$D$67,4,)*'Ratio mapping'!F191</f>
        <v>0</v>
      </c>
      <c r="G188" s="65">
        <f>VLOOKUP($A188,'Inputs Households'!$A$1:$D$67,4,)*'Ratio mapping'!G191</f>
        <v>0</v>
      </c>
      <c r="H188" s="65">
        <f>VLOOKUP($A188,'Inputs Households'!$A$1:$D$67,4,)*'Ratio mapping'!H191</f>
        <v>0</v>
      </c>
      <c r="I188" s="65">
        <f>VLOOKUP($A188,'Inputs Households'!$A$1:$D$67,4,)*'Ratio mapping'!I191</f>
        <v>0</v>
      </c>
      <c r="J188" s="65">
        <f>VLOOKUP($A188,'Inputs Households'!$A$1:$D$67,4,)*'Ratio mapping'!J191</f>
        <v>0</v>
      </c>
      <c r="K188" s="65">
        <f>VLOOKUP($A188,'Inputs Households'!$A$1:$D$67,4,)*'Ratio mapping'!K191</f>
        <v>0</v>
      </c>
      <c r="L188" s="65">
        <f>VLOOKUP($A188,'Inputs Households'!$A$1:$D$67,4,)*'Ratio mapping'!L191</f>
        <v>0</v>
      </c>
      <c r="M188" s="65">
        <f>VLOOKUP($A188,'Inputs Households'!$A$1:$D$67,4,)*'Ratio mapping'!M191</f>
        <v>0</v>
      </c>
      <c r="N188" s="65">
        <f>VLOOKUP($A188,'Inputs Households'!$A$1:$D$67,4,)*'Ratio mapping'!N191</f>
        <v>0</v>
      </c>
      <c r="O188" s="65">
        <f>VLOOKUP($A188,'Inputs Households'!$A$1:$D$67,4,)*'Ratio mapping'!O191</f>
        <v>0</v>
      </c>
      <c r="P188" s="65">
        <f>VLOOKUP($A188,'Inputs Households'!$A$1:$D$67,4,)*'Ratio mapping'!P191</f>
        <v>0</v>
      </c>
      <c r="Q188" s="65">
        <f>VLOOKUP($A188,'Inputs Households'!$A$1:$D$67,4,)*'Ratio mapping'!Q191</f>
        <v>0</v>
      </c>
      <c r="R188" s="65">
        <f>VLOOKUP($A188,'Inputs Households'!$A$1:$D$67,4,)*'Ratio mapping'!R191</f>
        <v>0</v>
      </c>
      <c r="S188" s="65">
        <f>VLOOKUP($A188,'Inputs Households'!$A$1:$D$67,4,)*'Ratio mapping'!S191</f>
        <v>0</v>
      </c>
      <c r="T188" s="65">
        <f>VLOOKUP($A188,'Inputs Households'!$A$1:$D$67,4,)*'Ratio mapping'!T191</f>
        <v>2589.7827363476217</v>
      </c>
      <c r="U188" s="65">
        <f>VLOOKUP($A188,'Inputs Households'!$A$1:$D$67,4,)*'Ratio mapping'!U191</f>
        <v>4810.2172636523774</v>
      </c>
      <c r="V188" s="65">
        <f>VLOOKUP($A188,'Inputs Households'!$A$1:$D$67,4,)*'Ratio mapping'!V191</f>
        <v>0</v>
      </c>
      <c r="W188" s="65">
        <f>VLOOKUP($A188,'Inputs Households'!$A$1:$D$67,4,)*'Ratio mapping'!W191</f>
        <v>0</v>
      </c>
      <c r="X188" s="65">
        <f>VLOOKUP($A188,'Inputs Households'!$A$1:$D$67,4,)*'Ratio mapping'!X191</f>
        <v>0</v>
      </c>
      <c r="Y188" s="65">
        <f>VLOOKUP($A188,'Inputs Households'!$A$1:$D$67,4,)*'Ratio mapping'!Y191</f>
        <v>0</v>
      </c>
      <c r="Z188" s="65">
        <f>VLOOKUP($A188,'Inputs Households'!$A$1:$D$67,4,)*'Ratio mapping'!Z191</f>
        <v>0</v>
      </c>
      <c r="AA188" s="65">
        <f>VLOOKUP($A188,'Inputs Households'!$A$1:$D$67,4,)*'Ratio mapping'!AA191</f>
        <v>0</v>
      </c>
      <c r="AB188" s="65">
        <f>VLOOKUP($A188,'Inputs Households'!$A$1:$D$67,4,)*'Ratio mapping'!AB191</f>
        <v>0</v>
      </c>
      <c r="AC188" s="65">
        <f>VLOOKUP($A188,'Inputs Households'!$A$1:$D$67,4,)*'Ratio mapping'!AC191</f>
        <v>0</v>
      </c>
      <c r="AD188" s="65">
        <f>VLOOKUP($A188,'Inputs Households'!$A$1:$D$67,4,)*'Ratio mapping'!AD191</f>
        <v>0</v>
      </c>
      <c r="AE188" s="65"/>
    </row>
    <row r="189" spans="1:31" x14ac:dyDescent="0.25">
      <c r="A189" s="37" t="s">
        <v>2095</v>
      </c>
      <c r="B189" s="65">
        <f>VLOOKUP($A189,'Inputs Households'!$A$1:$D$67,4,)*'Ratio mapping'!B192</f>
        <v>0</v>
      </c>
      <c r="C189" s="65">
        <f>VLOOKUP($A189,'Inputs Households'!$A$1:$D$67,4,)*'Ratio mapping'!C192</f>
        <v>0</v>
      </c>
      <c r="D189" s="65">
        <f>VLOOKUP($A189,'Inputs Households'!$A$1:$D$67,4,)*'Ratio mapping'!D192</f>
        <v>0</v>
      </c>
      <c r="E189" s="65">
        <f>VLOOKUP($A189,'Inputs Households'!$A$1:$D$67,4,)*'Ratio mapping'!E192</f>
        <v>0</v>
      </c>
      <c r="F189" s="65">
        <f>VLOOKUP($A189,'Inputs Households'!$A$1:$D$67,4,)*'Ratio mapping'!F192</f>
        <v>0</v>
      </c>
      <c r="G189" s="65">
        <f>VLOOKUP($A189,'Inputs Households'!$A$1:$D$67,4,)*'Ratio mapping'!G192</f>
        <v>0</v>
      </c>
      <c r="H189" s="65">
        <f>VLOOKUP($A189,'Inputs Households'!$A$1:$D$67,4,)*'Ratio mapping'!H192</f>
        <v>0</v>
      </c>
      <c r="I189" s="65">
        <f>VLOOKUP($A189,'Inputs Households'!$A$1:$D$67,4,)*'Ratio mapping'!I192</f>
        <v>0</v>
      </c>
      <c r="J189" s="65">
        <f>VLOOKUP($A189,'Inputs Households'!$A$1:$D$67,4,)*'Ratio mapping'!J192</f>
        <v>0</v>
      </c>
      <c r="K189" s="65">
        <f>VLOOKUP($A189,'Inputs Households'!$A$1:$D$67,4,)*'Ratio mapping'!K192</f>
        <v>0</v>
      </c>
      <c r="L189" s="65">
        <f>VLOOKUP($A189,'Inputs Households'!$A$1:$D$67,4,)*'Ratio mapping'!L192</f>
        <v>0</v>
      </c>
      <c r="M189" s="65">
        <f>VLOOKUP($A189,'Inputs Households'!$A$1:$D$67,4,)*'Ratio mapping'!M192</f>
        <v>0</v>
      </c>
      <c r="N189" s="65">
        <f>VLOOKUP($A189,'Inputs Households'!$A$1:$D$67,4,)*'Ratio mapping'!N192</f>
        <v>0</v>
      </c>
      <c r="O189" s="65">
        <f>VLOOKUP($A189,'Inputs Households'!$A$1:$D$67,4,)*'Ratio mapping'!O192</f>
        <v>22900</v>
      </c>
      <c r="P189" s="65">
        <f>VLOOKUP($A189,'Inputs Households'!$A$1:$D$67,4,)*'Ratio mapping'!P192</f>
        <v>0</v>
      </c>
      <c r="Q189" s="65">
        <f>VLOOKUP($A189,'Inputs Households'!$A$1:$D$67,4,)*'Ratio mapping'!Q192</f>
        <v>0</v>
      </c>
      <c r="R189" s="65">
        <f>VLOOKUP($A189,'Inputs Households'!$A$1:$D$67,4,)*'Ratio mapping'!R192</f>
        <v>0</v>
      </c>
      <c r="S189" s="65">
        <f>VLOOKUP($A189,'Inputs Households'!$A$1:$D$67,4,)*'Ratio mapping'!S192</f>
        <v>0</v>
      </c>
      <c r="T189" s="65">
        <f>VLOOKUP($A189,'Inputs Households'!$A$1:$D$67,4,)*'Ratio mapping'!T192</f>
        <v>0</v>
      </c>
      <c r="U189" s="65">
        <f>VLOOKUP($A189,'Inputs Households'!$A$1:$D$67,4,)*'Ratio mapping'!U192</f>
        <v>0</v>
      </c>
      <c r="V189" s="65">
        <f>VLOOKUP($A189,'Inputs Households'!$A$1:$D$67,4,)*'Ratio mapping'!V192</f>
        <v>0</v>
      </c>
      <c r="W189" s="65">
        <f>VLOOKUP($A189,'Inputs Households'!$A$1:$D$67,4,)*'Ratio mapping'!W192</f>
        <v>0</v>
      </c>
      <c r="X189" s="65">
        <f>VLOOKUP($A189,'Inputs Households'!$A$1:$D$67,4,)*'Ratio mapping'!X192</f>
        <v>0</v>
      </c>
      <c r="Y189" s="65">
        <f>VLOOKUP($A189,'Inputs Households'!$A$1:$D$67,4,)*'Ratio mapping'!Y192</f>
        <v>0</v>
      </c>
      <c r="Z189" s="65">
        <f>VLOOKUP($A189,'Inputs Households'!$A$1:$D$67,4,)*'Ratio mapping'!Z192</f>
        <v>0</v>
      </c>
      <c r="AA189" s="65">
        <f>VLOOKUP($A189,'Inputs Households'!$A$1:$D$67,4,)*'Ratio mapping'!AA192</f>
        <v>0</v>
      </c>
      <c r="AB189" s="65">
        <f>VLOOKUP($A189,'Inputs Households'!$A$1:$D$67,4,)*'Ratio mapping'!AB192</f>
        <v>0</v>
      </c>
      <c r="AC189" s="65">
        <f>VLOOKUP($A189,'Inputs Households'!$A$1:$D$67,4,)*'Ratio mapping'!AC192</f>
        <v>0</v>
      </c>
      <c r="AD189" s="65">
        <f>VLOOKUP($A189,'Inputs Households'!$A$1:$D$67,4,)*'Ratio mapping'!AD192</f>
        <v>0</v>
      </c>
      <c r="AE189" s="65"/>
    </row>
    <row r="190" spans="1:31" x14ac:dyDescent="0.25">
      <c r="A190" s="37" t="s">
        <v>2065</v>
      </c>
      <c r="B190" s="65">
        <f>VLOOKUP($A190,'Inputs Households'!$A$1:$D$67,4,)*'Ratio mapping'!B193</f>
        <v>0</v>
      </c>
      <c r="C190" s="65">
        <f>VLOOKUP($A190,'Inputs Households'!$A$1:$D$67,4,)*'Ratio mapping'!C193</f>
        <v>0</v>
      </c>
      <c r="D190" s="65">
        <f>VLOOKUP($A190,'Inputs Households'!$A$1:$D$67,4,)*'Ratio mapping'!D193</f>
        <v>0</v>
      </c>
      <c r="E190" s="65">
        <f>VLOOKUP($A190,'Inputs Households'!$A$1:$D$67,4,)*'Ratio mapping'!E193</f>
        <v>0</v>
      </c>
      <c r="F190" s="65">
        <f>VLOOKUP($A190,'Inputs Households'!$A$1:$D$67,4,)*'Ratio mapping'!F193</f>
        <v>0</v>
      </c>
      <c r="G190" s="65">
        <f>VLOOKUP($A190,'Inputs Households'!$A$1:$D$67,4,)*'Ratio mapping'!G193</f>
        <v>0</v>
      </c>
      <c r="H190" s="65">
        <f>VLOOKUP($A190,'Inputs Households'!$A$1:$D$67,4,)*'Ratio mapping'!H193</f>
        <v>0</v>
      </c>
      <c r="I190" s="65">
        <f>VLOOKUP($A190,'Inputs Households'!$A$1:$D$67,4,)*'Ratio mapping'!I193</f>
        <v>0</v>
      </c>
      <c r="J190" s="65">
        <f>VLOOKUP($A190,'Inputs Households'!$A$1:$D$67,4,)*'Ratio mapping'!J193</f>
        <v>0</v>
      </c>
      <c r="K190" s="65">
        <f>VLOOKUP($A190,'Inputs Households'!$A$1:$D$67,4,)*'Ratio mapping'!K193</f>
        <v>0</v>
      </c>
      <c r="L190" s="65">
        <f>VLOOKUP($A190,'Inputs Households'!$A$1:$D$67,4,)*'Ratio mapping'!L193</f>
        <v>0</v>
      </c>
      <c r="M190" s="65">
        <f>VLOOKUP($A190,'Inputs Households'!$A$1:$D$67,4,)*'Ratio mapping'!M193</f>
        <v>0</v>
      </c>
      <c r="N190" s="65">
        <f>VLOOKUP($A190,'Inputs Households'!$A$1:$D$67,4,)*'Ratio mapping'!N193</f>
        <v>0</v>
      </c>
      <c r="O190" s="65">
        <f>VLOOKUP($A190,'Inputs Households'!$A$1:$D$67,4,)*'Ratio mapping'!O193</f>
        <v>0</v>
      </c>
      <c r="P190" s="65">
        <f>VLOOKUP($A190,'Inputs Households'!$A$1:$D$67,4,)*'Ratio mapping'!P193</f>
        <v>0</v>
      </c>
      <c r="Q190" s="65">
        <f>VLOOKUP($A190,'Inputs Households'!$A$1:$D$67,4,)*'Ratio mapping'!Q193</f>
        <v>0</v>
      </c>
      <c r="R190" s="65">
        <f>VLOOKUP($A190,'Inputs Households'!$A$1:$D$67,4,)*'Ratio mapping'!R193</f>
        <v>0</v>
      </c>
      <c r="S190" s="65">
        <f>VLOOKUP($A190,'Inputs Households'!$A$1:$D$67,4,)*'Ratio mapping'!S193</f>
        <v>0</v>
      </c>
      <c r="T190" s="65">
        <f>VLOOKUP($A190,'Inputs Households'!$A$1:$D$67,4,)*'Ratio mapping'!T193</f>
        <v>0</v>
      </c>
      <c r="U190" s="65">
        <f>VLOOKUP($A190,'Inputs Households'!$A$1:$D$67,4,)*'Ratio mapping'!U193</f>
        <v>0</v>
      </c>
      <c r="V190" s="65">
        <f>VLOOKUP($A190,'Inputs Households'!$A$1:$D$67,4,)*'Ratio mapping'!V193</f>
        <v>2743.9875872769589</v>
      </c>
      <c r="W190" s="65">
        <f>VLOOKUP($A190,'Inputs Households'!$A$1:$D$67,4,)*'Ratio mapping'!W193</f>
        <v>0</v>
      </c>
      <c r="X190" s="65">
        <f>VLOOKUP($A190,'Inputs Households'!$A$1:$D$67,4,)*'Ratio mapping'!X193</f>
        <v>0</v>
      </c>
      <c r="Y190" s="65">
        <f>VLOOKUP($A190,'Inputs Households'!$A$1:$D$67,4,)*'Ratio mapping'!Y193</f>
        <v>13456.012412723041</v>
      </c>
      <c r="Z190" s="65">
        <f>VLOOKUP($A190,'Inputs Households'!$A$1:$D$67,4,)*'Ratio mapping'!Z193</f>
        <v>0</v>
      </c>
      <c r="AA190" s="65">
        <f>VLOOKUP($A190,'Inputs Households'!$A$1:$D$67,4,)*'Ratio mapping'!AA193</f>
        <v>0</v>
      </c>
      <c r="AB190" s="65">
        <f>VLOOKUP($A190,'Inputs Households'!$A$1:$D$67,4,)*'Ratio mapping'!AB193</f>
        <v>0</v>
      </c>
      <c r="AC190" s="65">
        <f>VLOOKUP($A190,'Inputs Households'!$A$1:$D$67,4,)*'Ratio mapping'!AC193</f>
        <v>0</v>
      </c>
      <c r="AD190" s="65">
        <f>VLOOKUP($A190,'Inputs Households'!$A$1:$D$67,4,)*'Ratio mapping'!AD193</f>
        <v>0</v>
      </c>
      <c r="AE190" s="65"/>
    </row>
    <row r="191" spans="1:31" x14ac:dyDescent="0.25">
      <c r="A191" s="37" t="s">
        <v>2067</v>
      </c>
      <c r="B191" s="65">
        <f>VLOOKUP($A191,'Inputs Households'!$A$1:$D$67,4,)*'Ratio mapping'!B194</f>
        <v>0</v>
      </c>
      <c r="C191" s="65">
        <f>VLOOKUP($A191,'Inputs Households'!$A$1:$D$67,4,)*'Ratio mapping'!C194</f>
        <v>0</v>
      </c>
      <c r="D191" s="65">
        <f>VLOOKUP($A191,'Inputs Households'!$A$1:$D$67,4,)*'Ratio mapping'!D194</f>
        <v>0</v>
      </c>
      <c r="E191" s="65">
        <f>VLOOKUP($A191,'Inputs Households'!$A$1:$D$67,4,)*'Ratio mapping'!E194</f>
        <v>0</v>
      </c>
      <c r="F191" s="65">
        <f>VLOOKUP($A191,'Inputs Households'!$A$1:$D$67,4,)*'Ratio mapping'!F194</f>
        <v>0</v>
      </c>
      <c r="G191" s="65">
        <f>VLOOKUP($A191,'Inputs Households'!$A$1:$D$67,4,)*'Ratio mapping'!G194</f>
        <v>0</v>
      </c>
      <c r="H191" s="65">
        <f>VLOOKUP($A191,'Inputs Households'!$A$1:$D$67,4,)*'Ratio mapping'!H194</f>
        <v>0</v>
      </c>
      <c r="I191" s="65">
        <f>VLOOKUP($A191,'Inputs Households'!$A$1:$D$67,4,)*'Ratio mapping'!I194</f>
        <v>0</v>
      </c>
      <c r="J191" s="65">
        <f>VLOOKUP($A191,'Inputs Households'!$A$1:$D$67,4,)*'Ratio mapping'!J194</f>
        <v>0</v>
      </c>
      <c r="K191" s="65">
        <f>VLOOKUP($A191,'Inputs Households'!$A$1:$D$67,4,)*'Ratio mapping'!K194</f>
        <v>0</v>
      </c>
      <c r="L191" s="65">
        <f>VLOOKUP($A191,'Inputs Households'!$A$1:$D$67,4,)*'Ratio mapping'!L194</f>
        <v>0</v>
      </c>
      <c r="M191" s="65">
        <f>VLOOKUP($A191,'Inputs Households'!$A$1:$D$67,4,)*'Ratio mapping'!M194</f>
        <v>0</v>
      </c>
      <c r="N191" s="65">
        <f>VLOOKUP($A191,'Inputs Households'!$A$1:$D$67,4,)*'Ratio mapping'!N194</f>
        <v>0</v>
      </c>
      <c r="O191" s="65">
        <f>VLOOKUP($A191,'Inputs Households'!$A$1:$D$67,4,)*'Ratio mapping'!O194</f>
        <v>0</v>
      </c>
      <c r="P191" s="65">
        <f>VLOOKUP($A191,'Inputs Households'!$A$1:$D$67,4,)*'Ratio mapping'!P194</f>
        <v>0</v>
      </c>
      <c r="Q191" s="65">
        <f>VLOOKUP($A191,'Inputs Households'!$A$1:$D$67,4,)*'Ratio mapping'!Q194</f>
        <v>0</v>
      </c>
      <c r="R191" s="65">
        <f>VLOOKUP($A191,'Inputs Households'!$A$1:$D$67,4,)*'Ratio mapping'!R194</f>
        <v>0</v>
      </c>
      <c r="S191" s="65">
        <f>VLOOKUP($A191,'Inputs Households'!$A$1:$D$67,4,)*'Ratio mapping'!S194</f>
        <v>0</v>
      </c>
      <c r="T191" s="65">
        <f>VLOOKUP($A191,'Inputs Households'!$A$1:$D$67,4,)*'Ratio mapping'!T194</f>
        <v>62900</v>
      </c>
      <c r="U191" s="65">
        <f>VLOOKUP($A191,'Inputs Households'!$A$1:$D$67,4,)*'Ratio mapping'!U194</f>
        <v>0</v>
      </c>
      <c r="V191" s="65">
        <f>VLOOKUP($A191,'Inputs Households'!$A$1:$D$67,4,)*'Ratio mapping'!V194</f>
        <v>0</v>
      </c>
      <c r="W191" s="65">
        <f>VLOOKUP($A191,'Inputs Households'!$A$1:$D$67,4,)*'Ratio mapping'!W194</f>
        <v>0</v>
      </c>
      <c r="X191" s="65">
        <f>VLOOKUP($A191,'Inputs Households'!$A$1:$D$67,4,)*'Ratio mapping'!X194</f>
        <v>0</v>
      </c>
      <c r="Y191" s="65">
        <f>VLOOKUP($A191,'Inputs Households'!$A$1:$D$67,4,)*'Ratio mapping'!Y194</f>
        <v>0</v>
      </c>
      <c r="Z191" s="65">
        <f>VLOOKUP($A191,'Inputs Households'!$A$1:$D$67,4,)*'Ratio mapping'!Z194</f>
        <v>0</v>
      </c>
      <c r="AA191" s="65">
        <f>VLOOKUP($A191,'Inputs Households'!$A$1:$D$67,4,)*'Ratio mapping'!AA194</f>
        <v>0</v>
      </c>
      <c r="AB191" s="65">
        <f>VLOOKUP($A191,'Inputs Households'!$A$1:$D$67,4,)*'Ratio mapping'!AB194</f>
        <v>0</v>
      </c>
      <c r="AC191" s="65">
        <f>VLOOKUP($A191,'Inputs Households'!$A$1:$D$67,4,)*'Ratio mapping'!AC194</f>
        <v>0</v>
      </c>
      <c r="AD191" s="65">
        <f>VLOOKUP($A191,'Inputs Households'!$A$1:$D$67,4,)*'Ratio mapping'!AD194</f>
        <v>0</v>
      </c>
      <c r="AE191" s="65"/>
    </row>
    <row r="192" spans="1:31" x14ac:dyDescent="0.25">
      <c r="A192" s="37" t="s">
        <v>2056</v>
      </c>
      <c r="B192" s="65">
        <f>VLOOKUP($A192,'Inputs Households'!$A$1:$D$67,4,)*'Ratio mapping'!B195</f>
        <v>0</v>
      </c>
      <c r="C192" s="65">
        <f>VLOOKUP($A192,'Inputs Households'!$A$1:$D$67,4,)*'Ratio mapping'!C195</f>
        <v>0</v>
      </c>
      <c r="D192" s="65">
        <f>VLOOKUP($A192,'Inputs Households'!$A$1:$D$67,4,)*'Ratio mapping'!D195</f>
        <v>0</v>
      </c>
      <c r="E192" s="65">
        <f>VLOOKUP($A192,'Inputs Households'!$A$1:$D$67,4,)*'Ratio mapping'!E195</f>
        <v>0</v>
      </c>
      <c r="F192" s="65">
        <f>VLOOKUP($A192,'Inputs Households'!$A$1:$D$67,4,)*'Ratio mapping'!F195</f>
        <v>0</v>
      </c>
      <c r="G192" s="65">
        <f>VLOOKUP($A192,'Inputs Households'!$A$1:$D$67,4,)*'Ratio mapping'!G195</f>
        <v>0</v>
      </c>
      <c r="H192" s="65">
        <f>VLOOKUP($A192,'Inputs Households'!$A$1:$D$67,4,)*'Ratio mapping'!H195</f>
        <v>0</v>
      </c>
      <c r="I192" s="65">
        <f>VLOOKUP($A192,'Inputs Households'!$A$1:$D$67,4,)*'Ratio mapping'!I195</f>
        <v>0</v>
      </c>
      <c r="J192" s="65">
        <f>VLOOKUP($A192,'Inputs Households'!$A$1:$D$67,4,)*'Ratio mapping'!J195</f>
        <v>0</v>
      </c>
      <c r="K192" s="65">
        <f>VLOOKUP($A192,'Inputs Households'!$A$1:$D$67,4,)*'Ratio mapping'!K195</f>
        <v>0</v>
      </c>
      <c r="L192" s="65">
        <f>VLOOKUP($A192,'Inputs Households'!$A$1:$D$67,4,)*'Ratio mapping'!L195</f>
        <v>0</v>
      </c>
      <c r="M192" s="65">
        <f>VLOOKUP($A192,'Inputs Households'!$A$1:$D$67,4,)*'Ratio mapping'!M195</f>
        <v>0</v>
      </c>
      <c r="N192" s="65">
        <f>VLOOKUP($A192,'Inputs Households'!$A$1:$D$67,4,)*'Ratio mapping'!N195</f>
        <v>0</v>
      </c>
      <c r="O192" s="65">
        <f>VLOOKUP($A192,'Inputs Households'!$A$1:$D$67,4,)*'Ratio mapping'!O195</f>
        <v>0</v>
      </c>
      <c r="P192" s="65">
        <f>VLOOKUP($A192,'Inputs Households'!$A$1:$D$67,4,)*'Ratio mapping'!P195</f>
        <v>0</v>
      </c>
      <c r="Q192" s="65">
        <f>VLOOKUP($A192,'Inputs Households'!$A$1:$D$67,4,)*'Ratio mapping'!Q195</f>
        <v>0</v>
      </c>
      <c r="R192" s="65">
        <f>VLOOKUP($A192,'Inputs Households'!$A$1:$D$67,4,)*'Ratio mapping'!R195</f>
        <v>0</v>
      </c>
      <c r="S192" s="65">
        <f>VLOOKUP($A192,'Inputs Households'!$A$1:$D$67,4,)*'Ratio mapping'!S195</f>
        <v>0</v>
      </c>
      <c r="T192" s="65">
        <f>VLOOKUP($A192,'Inputs Households'!$A$1:$D$67,4,)*'Ratio mapping'!T195</f>
        <v>14000</v>
      </c>
      <c r="U192" s="65">
        <f>VLOOKUP($A192,'Inputs Households'!$A$1:$D$67,4,)*'Ratio mapping'!U195</f>
        <v>0</v>
      </c>
      <c r="V192" s="65">
        <f>VLOOKUP($A192,'Inputs Households'!$A$1:$D$67,4,)*'Ratio mapping'!V195</f>
        <v>0</v>
      </c>
      <c r="W192" s="65">
        <f>VLOOKUP($A192,'Inputs Households'!$A$1:$D$67,4,)*'Ratio mapping'!W195</f>
        <v>0</v>
      </c>
      <c r="X192" s="65">
        <f>VLOOKUP($A192,'Inputs Households'!$A$1:$D$67,4,)*'Ratio mapping'!X195</f>
        <v>0</v>
      </c>
      <c r="Y192" s="65">
        <f>VLOOKUP($A192,'Inputs Households'!$A$1:$D$67,4,)*'Ratio mapping'!Y195</f>
        <v>0</v>
      </c>
      <c r="Z192" s="65">
        <f>VLOOKUP($A192,'Inputs Households'!$A$1:$D$67,4,)*'Ratio mapping'!Z195</f>
        <v>0</v>
      </c>
      <c r="AA192" s="65">
        <f>VLOOKUP($A192,'Inputs Households'!$A$1:$D$67,4,)*'Ratio mapping'!AA195</f>
        <v>0</v>
      </c>
      <c r="AB192" s="65">
        <f>VLOOKUP($A192,'Inputs Households'!$A$1:$D$67,4,)*'Ratio mapping'!AB195</f>
        <v>0</v>
      </c>
      <c r="AC192" s="65">
        <f>VLOOKUP($A192,'Inputs Households'!$A$1:$D$67,4,)*'Ratio mapping'!AC195</f>
        <v>0</v>
      </c>
      <c r="AD192" s="65">
        <f>VLOOKUP($A192,'Inputs Households'!$A$1:$D$67,4,)*'Ratio mapping'!AD195</f>
        <v>0</v>
      </c>
      <c r="AE192" s="65"/>
    </row>
    <row r="193" spans="1:31" x14ac:dyDescent="0.25">
      <c r="A193" s="37" t="s">
        <v>2107</v>
      </c>
      <c r="B193" s="65">
        <f>VLOOKUP($A193,'Inputs Households'!$A$1:$D$67,4,)*'Ratio mapping'!B196</f>
        <v>21465.189232948796</v>
      </c>
      <c r="C193" s="65">
        <f>VLOOKUP($A193,'Inputs Households'!$A$1:$D$67,4,)*'Ratio mapping'!C196</f>
        <v>0</v>
      </c>
      <c r="D193" s="65">
        <f>VLOOKUP($A193,'Inputs Households'!$A$1:$D$67,4,)*'Ratio mapping'!D196</f>
        <v>0</v>
      </c>
      <c r="E193" s="65">
        <f>VLOOKUP($A193,'Inputs Households'!$A$1:$D$67,4,)*'Ratio mapping'!E196</f>
        <v>0</v>
      </c>
      <c r="F193" s="65">
        <f>VLOOKUP($A193,'Inputs Households'!$A$1:$D$67,4,)*'Ratio mapping'!F196</f>
        <v>0</v>
      </c>
      <c r="G193" s="65">
        <f>VLOOKUP($A193,'Inputs Households'!$A$1:$D$67,4,)*'Ratio mapping'!G196</f>
        <v>0</v>
      </c>
      <c r="H193" s="65">
        <f>VLOOKUP($A193,'Inputs Households'!$A$1:$D$67,4,)*'Ratio mapping'!H196</f>
        <v>0</v>
      </c>
      <c r="I193" s="65">
        <f>VLOOKUP($A193,'Inputs Households'!$A$1:$D$67,4,)*'Ratio mapping'!I196</f>
        <v>34.810767051204209</v>
      </c>
      <c r="J193" s="65">
        <f>VLOOKUP($A193,'Inputs Households'!$A$1:$D$67,4,)*'Ratio mapping'!J196</f>
        <v>0</v>
      </c>
      <c r="K193" s="65">
        <f>VLOOKUP($A193,'Inputs Households'!$A$1:$D$67,4,)*'Ratio mapping'!K196</f>
        <v>0</v>
      </c>
      <c r="L193" s="65">
        <f>VLOOKUP($A193,'Inputs Households'!$A$1:$D$67,4,)*'Ratio mapping'!L196</f>
        <v>0</v>
      </c>
      <c r="M193" s="65">
        <f>VLOOKUP($A193,'Inputs Households'!$A$1:$D$67,4,)*'Ratio mapping'!M196</f>
        <v>0</v>
      </c>
      <c r="N193" s="65">
        <f>VLOOKUP($A193,'Inputs Households'!$A$1:$D$67,4,)*'Ratio mapping'!N196</f>
        <v>0</v>
      </c>
      <c r="O193" s="65">
        <f>VLOOKUP($A193,'Inputs Households'!$A$1:$D$67,4,)*'Ratio mapping'!O196</f>
        <v>0</v>
      </c>
      <c r="P193" s="65">
        <f>VLOOKUP($A193,'Inputs Households'!$A$1:$D$67,4,)*'Ratio mapping'!P196</f>
        <v>0</v>
      </c>
      <c r="Q193" s="65">
        <f>VLOOKUP($A193,'Inputs Households'!$A$1:$D$67,4,)*'Ratio mapping'!Q196</f>
        <v>0</v>
      </c>
      <c r="R193" s="65">
        <f>VLOOKUP($A193,'Inputs Households'!$A$1:$D$67,4,)*'Ratio mapping'!R196</f>
        <v>0</v>
      </c>
      <c r="S193" s="65">
        <f>VLOOKUP($A193,'Inputs Households'!$A$1:$D$67,4,)*'Ratio mapping'!S196</f>
        <v>0</v>
      </c>
      <c r="T193" s="65">
        <f>VLOOKUP($A193,'Inputs Households'!$A$1:$D$67,4,)*'Ratio mapping'!T196</f>
        <v>0</v>
      </c>
      <c r="U193" s="65">
        <f>VLOOKUP($A193,'Inputs Households'!$A$1:$D$67,4,)*'Ratio mapping'!U196</f>
        <v>0</v>
      </c>
      <c r="V193" s="65">
        <f>VLOOKUP($A193,'Inputs Households'!$A$1:$D$67,4,)*'Ratio mapping'!V196</f>
        <v>0</v>
      </c>
      <c r="W193" s="65">
        <f>VLOOKUP($A193,'Inputs Households'!$A$1:$D$67,4,)*'Ratio mapping'!W196</f>
        <v>0</v>
      </c>
      <c r="X193" s="65">
        <f>VLOOKUP($A193,'Inputs Households'!$A$1:$D$67,4,)*'Ratio mapping'!X196</f>
        <v>0</v>
      </c>
      <c r="Y193" s="65">
        <f>VLOOKUP($A193,'Inputs Households'!$A$1:$D$67,4,)*'Ratio mapping'!Y196</f>
        <v>0</v>
      </c>
      <c r="Z193" s="65">
        <f>VLOOKUP($A193,'Inputs Households'!$A$1:$D$67,4,)*'Ratio mapping'!Z196</f>
        <v>0</v>
      </c>
      <c r="AA193" s="65">
        <f>VLOOKUP($A193,'Inputs Households'!$A$1:$D$67,4,)*'Ratio mapping'!AA196</f>
        <v>0</v>
      </c>
      <c r="AB193" s="65">
        <f>VLOOKUP($A193,'Inputs Households'!$A$1:$D$67,4,)*'Ratio mapping'!AB196</f>
        <v>0</v>
      </c>
      <c r="AC193" s="65">
        <f>VLOOKUP($A193,'Inputs Households'!$A$1:$D$67,4,)*'Ratio mapping'!AC196</f>
        <v>0</v>
      </c>
      <c r="AD193" s="65">
        <f>VLOOKUP($A193,'Inputs Households'!$A$1:$D$67,4,)*'Ratio mapping'!AD196</f>
        <v>0</v>
      </c>
      <c r="AE193" s="65"/>
    </row>
    <row r="194" spans="1:31" x14ac:dyDescent="0.25">
      <c r="A194" s="37" t="s">
        <v>2089</v>
      </c>
      <c r="B194" s="65">
        <f>VLOOKUP($A194,'Inputs Households'!$A$1:$D$67,4,)*'Ratio mapping'!B197</f>
        <v>0</v>
      </c>
      <c r="C194" s="65">
        <f>VLOOKUP($A194,'Inputs Households'!$A$1:$D$67,4,)*'Ratio mapping'!C197</f>
        <v>0</v>
      </c>
      <c r="D194" s="65">
        <f>VLOOKUP($A194,'Inputs Households'!$A$1:$D$67,4,)*'Ratio mapping'!D197</f>
        <v>0</v>
      </c>
      <c r="E194" s="65">
        <f>VLOOKUP($A194,'Inputs Households'!$A$1:$D$67,4,)*'Ratio mapping'!E197</f>
        <v>0</v>
      </c>
      <c r="F194" s="65">
        <f>VLOOKUP($A194,'Inputs Households'!$A$1:$D$67,4,)*'Ratio mapping'!F197</f>
        <v>0</v>
      </c>
      <c r="G194" s="65">
        <f>VLOOKUP($A194,'Inputs Households'!$A$1:$D$67,4,)*'Ratio mapping'!G197</f>
        <v>0</v>
      </c>
      <c r="H194" s="65">
        <f>VLOOKUP($A194,'Inputs Households'!$A$1:$D$67,4,)*'Ratio mapping'!H197</f>
        <v>0</v>
      </c>
      <c r="I194" s="65">
        <f>VLOOKUP($A194,'Inputs Households'!$A$1:$D$67,4,)*'Ratio mapping'!I197</f>
        <v>0</v>
      </c>
      <c r="J194" s="65">
        <f>VLOOKUP($A194,'Inputs Households'!$A$1:$D$67,4,)*'Ratio mapping'!J197</f>
        <v>0</v>
      </c>
      <c r="K194" s="65">
        <f>VLOOKUP($A194,'Inputs Households'!$A$1:$D$67,4,)*'Ratio mapping'!K197</f>
        <v>0</v>
      </c>
      <c r="L194" s="65">
        <f>VLOOKUP($A194,'Inputs Households'!$A$1:$D$67,4,)*'Ratio mapping'!L197</f>
        <v>0</v>
      </c>
      <c r="M194" s="65">
        <f>VLOOKUP($A194,'Inputs Households'!$A$1:$D$67,4,)*'Ratio mapping'!M197</f>
        <v>0</v>
      </c>
      <c r="N194" s="65">
        <f>VLOOKUP($A194,'Inputs Households'!$A$1:$D$67,4,)*'Ratio mapping'!N197</f>
        <v>0</v>
      </c>
      <c r="O194" s="65">
        <f>VLOOKUP($A194,'Inputs Households'!$A$1:$D$67,4,)*'Ratio mapping'!O197</f>
        <v>0</v>
      </c>
      <c r="P194" s="65">
        <f>VLOOKUP($A194,'Inputs Households'!$A$1:$D$67,4,)*'Ratio mapping'!P197</f>
        <v>0</v>
      </c>
      <c r="Q194" s="65">
        <f>VLOOKUP($A194,'Inputs Households'!$A$1:$D$67,4,)*'Ratio mapping'!Q197</f>
        <v>0</v>
      </c>
      <c r="R194" s="65">
        <f>VLOOKUP($A194,'Inputs Households'!$A$1:$D$67,4,)*'Ratio mapping'!R197</f>
        <v>0</v>
      </c>
      <c r="S194" s="65">
        <f>VLOOKUP($A194,'Inputs Households'!$A$1:$D$67,4,)*'Ratio mapping'!S197</f>
        <v>0</v>
      </c>
      <c r="T194" s="65">
        <f>VLOOKUP($A194,'Inputs Households'!$A$1:$D$67,4,)*'Ratio mapping'!T197</f>
        <v>0</v>
      </c>
      <c r="U194" s="65">
        <f>VLOOKUP($A194,'Inputs Households'!$A$1:$D$67,4,)*'Ratio mapping'!U197</f>
        <v>0</v>
      </c>
      <c r="V194" s="65">
        <f>VLOOKUP($A194,'Inputs Households'!$A$1:$D$67,4,)*'Ratio mapping'!V197</f>
        <v>0</v>
      </c>
      <c r="W194" s="65">
        <f>VLOOKUP($A194,'Inputs Households'!$A$1:$D$67,4,)*'Ratio mapping'!W197</f>
        <v>0</v>
      </c>
      <c r="X194" s="65">
        <f>VLOOKUP($A194,'Inputs Households'!$A$1:$D$67,4,)*'Ratio mapping'!X197</f>
        <v>0</v>
      </c>
      <c r="Y194" s="65">
        <f>VLOOKUP($A194,'Inputs Households'!$A$1:$D$67,4,)*'Ratio mapping'!Y197</f>
        <v>0</v>
      </c>
      <c r="Z194" s="65">
        <f>VLOOKUP($A194,'Inputs Households'!$A$1:$D$67,4,)*'Ratio mapping'!Z197</f>
        <v>0</v>
      </c>
      <c r="AA194" s="65">
        <f>VLOOKUP($A194,'Inputs Households'!$A$1:$D$67,4,)*'Ratio mapping'!AA197</f>
        <v>0</v>
      </c>
      <c r="AB194" s="65">
        <f>VLOOKUP($A194,'Inputs Households'!$A$1:$D$67,4,)*'Ratio mapping'!AB197</f>
        <v>0</v>
      </c>
      <c r="AC194" s="65">
        <f>VLOOKUP($A194,'Inputs Households'!$A$1:$D$67,4,)*'Ratio mapping'!AC197</f>
        <v>18400</v>
      </c>
      <c r="AD194" s="65">
        <f>VLOOKUP($A194,'Inputs Households'!$A$1:$D$67,4,)*'Ratio mapping'!AD197</f>
        <v>0</v>
      </c>
      <c r="AE194" s="65"/>
    </row>
    <row r="195" spans="1:31" x14ac:dyDescent="0.25">
      <c r="A195" s="37" t="s">
        <v>2058</v>
      </c>
      <c r="B195" s="65">
        <f>VLOOKUP($A195,'Inputs Households'!$A$1:$D$67,4,)*'Ratio mapping'!B198</f>
        <v>0</v>
      </c>
      <c r="C195" s="65">
        <f>VLOOKUP($A195,'Inputs Households'!$A$1:$D$67,4,)*'Ratio mapping'!C198</f>
        <v>0</v>
      </c>
      <c r="D195" s="65">
        <f>VLOOKUP($A195,'Inputs Households'!$A$1:$D$67,4,)*'Ratio mapping'!D198</f>
        <v>0</v>
      </c>
      <c r="E195" s="65">
        <f>VLOOKUP($A195,'Inputs Households'!$A$1:$D$67,4,)*'Ratio mapping'!E198</f>
        <v>0</v>
      </c>
      <c r="F195" s="65">
        <f>VLOOKUP($A195,'Inputs Households'!$A$1:$D$67,4,)*'Ratio mapping'!F198</f>
        <v>8755.8779676568411</v>
      </c>
      <c r="G195" s="65">
        <f>VLOOKUP($A195,'Inputs Households'!$A$1:$D$67,4,)*'Ratio mapping'!G198</f>
        <v>0</v>
      </c>
      <c r="H195" s="65">
        <f>VLOOKUP($A195,'Inputs Households'!$A$1:$D$67,4,)*'Ratio mapping'!H198</f>
        <v>0</v>
      </c>
      <c r="I195" s="65">
        <f>VLOOKUP($A195,'Inputs Households'!$A$1:$D$67,4,)*'Ratio mapping'!I198</f>
        <v>0</v>
      </c>
      <c r="J195" s="65">
        <f>VLOOKUP($A195,'Inputs Households'!$A$1:$D$67,4,)*'Ratio mapping'!J198</f>
        <v>0</v>
      </c>
      <c r="K195" s="65">
        <f>VLOOKUP($A195,'Inputs Households'!$A$1:$D$67,4,)*'Ratio mapping'!K198</f>
        <v>0</v>
      </c>
      <c r="L195" s="65">
        <f>VLOOKUP($A195,'Inputs Households'!$A$1:$D$67,4,)*'Ratio mapping'!L198</f>
        <v>0</v>
      </c>
      <c r="M195" s="65">
        <f>VLOOKUP($A195,'Inputs Households'!$A$1:$D$67,4,)*'Ratio mapping'!M198</f>
        <v>0</v>
      </c>
      <c r="N195" s="65">
        <f>VLOOKUP($A195,'Inputs Households'!$A$1:$D$67,4,)*'Ratio mapping'!N198</f>
        <v>0</v>
      </c>
      <c r="O195" s="65">
        <f>VLOOKUP($A195,'Inputs Households'!$A$1:$D$67,4,)*'Ratio mapping'!O198</f>
        <v>0</v>
      </c>
      <c r="P195" s="65">
        <f>VLOOKUP($A195,'Inputs Households'!$A$1:$D$67,4,)*'Ratio mapping'!P198</f>
        <v>0</v>
      </c>
      <c r="Q195" s="65">
        <f>VLOOKUP($A195,'Inputs Households'!$A$1:$D$67,4,)*'Ratio mapping'!Q198</f>
        <v>0</v>
      </c>
      <c r="R195" s="65">
        <f>VLOOKUP($A195,'Inputs Households'!$A$1:$D$67,4,)*'Ratio mapping'!R198</f>
        <v>0</v>
      </c>
      <c r="S195" s="65">
        <f>VLOOKUP($A195,'Inputs Households'!$A$1:$D$67,4,)*'Ratio mapping'!S198</f>
        <v>0</v>
      </c>
      <c r="T195" s="65">
        <f>VLOOKUP($A195,'Inputs Households'!$A$1:$D$67,4,)*'Ratio mapping'!T198</f>
        <v>0</v>
      </c>
      <c r="U195" s="65">
        <f>VLOOKUP($A195,'Inputs Households'!$A$1:$D$67,4,)*'Ratio mapping'!U198</f>
        <v>0</v>
      </c>
      <c r="V195" s="65">
        <f>VLOOKUP($A195,'Inputs Households'!$A$1:$D$67,4,)*'Ratio mapping'!V198</f>
        <v>0</v>
      </c>
      <c r="W195" s="65">
        <f>VLOOKUP($A195,'Inputs Households'!$A$1:$D$67,4,)*'Ratio mapping'!W198</f>
        <v>0</v>
      </c>
      <c r="X195" s="65">
        <f>VLOOKUP($A195,'Inputs Households'!$A$1:$D$67,4,)*'Ratio mapping'!X198</f>
        <v>0</v>
      </c>
      <c r="Y195" s="65">
        <f>VLOOKUP($A195,'Inputs Households'!$A$1:$D$67,4,)*'Ratio mapping'!Y198</f>
        <v>0</v>
      </c>
      <c r="Z195" s="65">
        <f>VLOOKUP($A195,'Inputs Households'!$A$1:$D$67,4,)*'Ratio mapping'!Z198</f>
        <v>0</v>
      </c>
      <c r="AA195" s="65">
        <f>VLOOKUP($A195,'Inputs Households'!$A$1:$D$67,4,)*'Ratio mapping'!AA198</f>
        <v>0</v>
      </c>
      <c r="AB195" s="65">
        <f>VLOOKUP($A195,'Inputs Households'!$A$1:$D$67,4,)*'Ratio mapping'!AB198</f>
        <v>23744.122032343159</v>
      </c>
      <c r="AC195" s="65">
        <f>VLOOKUP($A195,'Inputs Households'!$A$1:$D$67,4,)*'Ratio mapping'!AC198</f>
        <v>0</v>
      </c>
      <c r="AD195" s="65">
        <f>VLOOKUP($A195,'Inputs Households'!$A$1:$D$67,4,)*'Ratio mapping'!AD198</f>
        <v>0</v>
      </c>
      <c r="AE195" s="65"/>
    </row>
    <row r="196" spans="1:31" x14ac:dyDescent="0.25">
      <c r="A196" s="37" t="s">
        <v>2103</v>
      </c>
      <c r="B196" s="65">
        <f>VLOOKUP($A196,'Inputs Households'!$A$1:$D$67,4,)*'Ratio mapping'!B199</f>
        <v>0</v>
      </c>
      <c r="C196" s="65">
        <f>VLOOKUP($A196,'Inputs Households'!$A$1:$D$67,4,)*'Ratio mapping'!C199</f>
        <v>0</v>
      </c>
      <c r="D196" s="65">
        <f>VLOOKUP($A196,'Inputs Households'!$A$1:$D$67,4,)*'Ratio mapping'!D199</f>
        <v>0</v>
      </c>
      <c r="E196" s="65">
        <f>VLOOKUP($A196,'Inputs Households'!$A$1:$D$67,4,)*'Ratio mapping'!E199</f>
        <v>0</v>
      </c>
      <c r="F196" s="65">
        <f>VLOOKUP($A196,'Inputs Households'!$A$1:$D$67,4,)*'Ratio mapping'!F199</f>
        <v>0</v>
      </c>
      <c r="G196" s="65">
        <f>VLOOKUP($A196,'Inputs Households'!$A$1:$D$67,4,)*'Ratio mapping'!G199</f>
        <v>0</v>
      </c>
      <c r="H196" s="65">
        <f>VLOOKUP($A196,'Inputs Households'!$A$1:$D$67,4,)*'Ratio mapping'!H199</f>
        <v>0</v>
      </c>
      <c r="I196" s="65">
        <f>VLOOKUP($A196,'Inputs Households'!$A$1:$D$67,4,)*'Ratio mapping'!I199</f>
        <v>0</v>
      </c>
      <c r="J196" s="65">
        <f>VLOOKUP($A196,'Inputs Households'!$A$1:$D$67,4,)*'Ratio mapping'!J199</f>
        <v>0</v>
      </c>
      <c r="K196" s="65">
        <f>VLOOKUP($A196,'Inputs Households'!$A$1:$D$67,4,)*'Ratio mapping'!K199</f>
        <v>0</v>
      </c>
      <c r="L196" s="65">
        <f>VLOOKUP($A196,'Inputs Households'!$A$1:$D$67,4,)*'Ratio mapping'!L199</f>
        <v>27800</v>
      </c>
      <c r="M196" s="65">
        <f>VLOOKUP($A196,'Inputs Households'!$A$1:$D$67,4,)*'Ratio mapping'!M199</f>
        <v>0</v>
      </c>
      <c r="N196" s="65">
        <f>VLOOKUP($A196,'Inputs Households'!$A$1:$D$67,4,)*'Ratio mapping'!N199</f>
        <v>0</v>
      </c>
      <c r="O196" s="65">
        <f>VLOOKUP($A196,'Inputs Households'!$A$1:$D$67,4,)*'Ratio mapping'!O199</f>
        <v>0</v>
      </c>
      <c r="P196" s="65">
        <f>VLOOKUP($A196,'Inputs Households'!$A$1:$D$67,4,)*'Ratio mapping'!P199</f>
        <v>0</v>
      </c>
      <c r="Q196" s="65">
        <f>VLOOKUP($A196,'Inputs Households'!$A$1:$D$67,4,)*'Ratio mapping'!Q199</f>
        <v>0</v>
      </c>
      <c r="R196" s="65">
        <f>VLOOKUP($A196,'Inputs Households'!$A$1:$D$67,4,)*'Ratio mapping'!R199</f>
        <v>0</v>
      </c>
      <c r="S196" s="65">
        <f>VLOOKUP($A196,'Inputs Households'!$A$1:$D$67,4,)*'Ratio mapping'!S199</f>
        <v>0</v>
      </c>
      <c r="T196" s="65">
        <f>VLOOKUP($A196,'Inputs Households'!$A$1:$D$67,4,)*'Ratio mapping'!T199</f>
        <v>0</v>
      </c>
      <c r="U196" s="65">
        <f>VLOOKUP($A196,'Inputs Households'!$A$1:$D$67,4,)*'Ratio mapping'!U199</f>
        <v>0</v>
      </c>
      <c r="V196" s="65">
        <f>VLOOKUP($A196,'Inputs Households'!$A$1:$D$67,4,)*'Ratio mapping'!V199</f>
        <v>0</v>
      </c>
      <c r="W196" s="65">
        <f>VLOOKUP($A196,'Inputs Households'!$A$1:$D$67,4,)*'Ratio mapping'!W199</f>
        <v>0</v>
      </c>
      <c r="X196" s="65">
        <f>VLOOKUP($A196,'Inputs Households'!$A$1:$D$67,4,)*'Ratio mapping'!X199</f>
        <v>0</v>
      </c>
      <c r="Y196" s="65">
        <f>VLOOKUP($A196,'Inputs Households'!$A$1:$D$67,4,)*'Ratio mapping'!Y199</f>
        <v>0</v>
      </c>
      <c r="Z196" s="65">
        <f>VLOOKUP($A196,'Inputs Households'!$A$1:$D$67,4,)*'Ratio mapping'!Z199</f>
        <v>0</v>
      </c>
      <c r="AA196" s="65">
        <f>VLOOKUP($A196,'Inputs Households'!$A$1:$D$67,4,)*'Ratio mapping'!AA199</f>
        <v>0</v>
      </c>
      <c r="AB196" s="65">
        <f>VLOOKUP($A196,'Inputs Households'!$A$1:$D$67,4,)*'Ratio mapping'!AB199</f>
        <v>0</v>
      </c>
      <c r="AC196" s="65">
        <f>VLOOKUP($A196,'Inputs Households'!$A$1:$D$67,4,)*'Ratio mapping'!AC199</f>
        <v>0</v>
      </c>
      <c r="AD196" s="65">
        <f>VLOOKUP($A196,'Inputs Households'!$A$1:$D$67,4,)*'Ratio mapping'!AD199</f>
        <v>0</v>
      </c>
      <c r="AE196" s="65"/>
    </row>
    <row r="197" spans="1:31" x14ac:dyDescent="0.25">
      <c r="A197" s="37" t="s">
        <v>2109</v>
      </c>
      <c r="B197" s="65">
        <f>VLOOKUP($A197,'Inputs Households'!$A$1:$D$67,4,)*'Ratio mapping'!B200</f>
        <v>3600</v>
      </c>
      <c r="C197" s="65">
        <f>VLOOKUP($A197,'Inputs Households'!$A$1:$D$67,4,)*'Ratio mapping'!C200</f>
        <v>0</v>
      </c>
      <c r="D197" s="65">
        <f>VLOOKUP($A197,'Inputs Households'!$A$1:$D$67,4,)*'Ratio mapping'!D200</f>
        <v>0</v>
      </c>
      <c r="E197" s="65">
        <f>VLOOKUP($A197,'Inputs Households'!$A$1:$D$67,4,)*'Ratio mapping'!E200</f>
        <v>0</v>
      </c>
      <c r="F197" s="65">
        <f>VLOOKUP($A197,'Inputs Households'!$A$1:$D$67,4,)*'Ratio mapping'!F200</f>
        <v>0</v>
      </c>
      <c r="G197" s="65">
        <f>VLOOKUP($A197,'Inputs Households'!$A$1:$D$67,4,)*'Ratio mapping'!G200</f>
        <v>0</v>
      </c>
      <c r="H197" s="65">
        <f>VLOOKUP($A197,'Inputs Households'!$A$1:$D$67,4,)*'Ratio mapping'!H200</f>
        <v>0</v>
      </c>
      <c r="I197" s="65">
        <f>VLOOKUP($A197,'Inputs Households'!$A$1:$D$67,4,)*'Ratio mapping'!I200</f>
        <v>0</v>
      </c>
      <c r="J197" s="65">
        <f>VLOOKUP($A197,'Inputs Households'!$A$1:$D$67,4,)*'Ratio mapping'!J200</f>
        <v>0</v>
      </c>
      <c r="K197" s="65">
        <f>VLOOKUP($A197,'Inputs Households'!$A$1:$D$67,4,)*'Ratio mapping'!K200</f>
        <v>0</v>
      </c>
      <c r="L197" s="65">
        <f>VLOOKUP($A197,'Inputs Households'!$A$1:$D$67,4,)*'Ratio mapping'!L200</f>
        <v>0</v>
      </c>
      <c r="M197" s="65">
        <f>VLOOKUP($A197,'Inputs Households'!$A$1:$D$67,4,)*'Ratio mapping'!M200</f>
        <v>0</v>
      </c>
      <c r="N197" s="65">
        <f>VLOOKUP($A197,'Inputs Households'!$A$1:$D$67,4,)*'Ratio mapping'!N200</f>
        <v>0</v>
      </c>
      <c r="O197" s="65">
        <f>VLOOKUP($A197,'Inputs Households'!$A$1:$D$67,4,)*'Ratio mapping'!O200</f>
        <v>0</v>
      </c>
      <c r="P197" s="65">
        <f>VLOOKUP($A197,'Inputs Households'!$A$1:$D$67,4,)*'Ratio mapping'!P200</f>
        <v>0</v>
      </c>
      <c r="Q197" s="65">
        <f>VLOOKUP($A197,'Inputs Households'!$A$1:$D$67,4,)*'Ratio mapping'!Q200</f>
        <v>0</v>
      </c>
      <c r="R197" s="65">
        <f>VLOOKUP($A197,'Inputs Households'!$A$1:$D$67,4,)*'Ratio mapping'!R200</f>
        <v>0</v>
      </c>
      <c r="S197" s="65">
        <f>VLOOKUP($A197,'Inputs Households'!$A$1:$D$67,4,)*'Ratio mapping'!S200</f>
        <v>0</v>
      </c>
      <c r="T197" s="65">
        <f>VLOOKUP($A197,'Inputs Households'!$A$1:$D$67,4,)*'Ratio mapping'!T200</f>
        <v>0</v>
      </c>
      <c r="U197" s="65">
        <f>VLOOKUP($A197,'Inputs Households'!$A$1:$D$67,4,)*'Ratio mapping'!U200</f>
        <v>0</v>
      </c>
      <c r="V197" s="65">
        <f>VLOOKUP($A197,'Inputs Households'!$A$1:$D$67,4,)*'Ratio mapping'!V200</f>
        <v>0</v>
      </c>
      <c r="W197" s="65">
        <f>VLOOKUP($A197,'Inputs Households'!$A$1:$D$67,4,)*'Ratio mapping'!W200</f>
        <v>0</v>
      </c>
      <c r="X197" s="65">
        <f>VLOOKUP($A197,'Inputs Households'!$A$1:$D$67,4,)*'Ratio mapping'!X200</f>
        <v>0</v>
      </c>
      <c r="Y197" s="65">
        <f>VLOOKUP($A197,'Inputs Households'!$A$1:$D$67,4,)*'Ratio mapping'!Y200</f>
        <v>0</v>
      </c>
      <c r="Z197" s="65">
        <f>VLOOKUP($A197,'Inputs Households'!$A$1:$D$67,4,)*'Ratio mapping'!Z200</f>
        <v>0</v>
      </c>
      <c r="AA197" s="65">
        <f>VLOOKUP($A197,'Inputs Households'!$A$1:$D$67,4,)*'Ratio mapping'!AA200</f>
        <v>0</v>
      </c>
      <c r="AB197" s="65">
        <f>VLOOKUP($A197,'Inputs Households'!$A$1:$D$67,4,)*'Ratio mapping'!AB200</f>
        <v>0</v>
      </c>
      <c r="AC197" s="65">
        <f>VLOOKUP($A197,'Inputs Households'!$A$1:$D$67,4,)*'Ratio mapping'!AC200</f>
        <v>0</v>
      </c>
      <c r="AD197" s="65">
        <f>VLOOKUP($A197,'Inputs Households'!$A$1:$D$67,4,)*'Ratio mapping'!AD200</f>
        <v>0</v>
      </c>
      <c r="AE197" s="65"/>
    </row>
    <row r="198" spans="1:31" x14ac:dyDescent="0.25">
      <c r="A198" s="37" t="s">
        <v>2061</v>
      </c>
      <c r="B198" s="65">
        <f>VLOOKUP($A198,'Inputs Households'!$A$1:$D$67,4,)*'Ratio mapping'!B201</f>
        <v>0</v>
      </c>
      <c r="C198" s="65">
        <f>VLOOKUP($A198,'Inputs Households'!$A$1:$D$67,4,)*'Ratio mapping'!C201</f>
        <v>0</v>
      </c>
      <c r="D198" s="65">
        <f>VLOOKUP($A198,'Inputs Households'!$A$1:$D$67,4,)*'Ratio mapping'!D201</f>
        <v>0</v>
      </c>
      <c r="E198" s="65">
        <f>VLOOKUP($A198,'Inputs Households'!$A$1:$D$67,4,)*'Ratio mapping'!E201</f>
        <v>0</v>
      </c>
      <c r="F198" s="65">
        <f>VLOOKUP($A198,'Inputs Households'!$A$1:$D$67,4,)*'Ratio mapping'!F201</f>
        <v>0</v>
      </c>
      <c r="G198" s="65">
        <f>VLOOKUP($A198,'Inputs Households'!$A$1:$D$67,4,)*'Ratio mapping'!G201</f>
        <v>0</v>
      </c>
      <c r="H198" s="65">
        <f>VLOOKUP($A198,'Inputs Households'!$A$1:$D$67,4,)*'Ratio mapping'!H201</f>
        <v>0</v>
      </c>
      <c r="I198" s="65">
        <f>VLOOKUP($A198,'Inputs Households'!$A$1:$D$67,4,)*'Ratio mapping'!I201</f>
        <v>0</v>
      </c>
      <c r="J198" s="65">
        <f>VLOOKUP($A198,'Inputs Households'!$A$1:$D$67,4,)*'Ratio mapping'!J201</f>
        <v>0</v>
      </c>
      <c r="K198" s="65">
        <f>VLOOKUP($A198,'Inputs Households'!$A$1:$D$67,4,)*'Ratio mapping'!K201</f>
        <v>0</v>
      </c>
      <c r="L198" s="65">
        <f>VLOOKUP($A198,'Inputs Households'!$A$1:$D$67,4,)*'Ratio mapping'!L201</f>
        <v>0</v>
      </c>
      <c r="M198" s="65">
        <f>VLOOKUP($A198,'Inputs Households'!$A$1:$D$67,4,)*'Ratio mapping'!M201</f>
        <v>0</v>
      </c>
      <c r="N198" s="65">
        <f>VLOOKUP($A198,'Inputs Households'!$A$1:$D$67,4,)*'Ratio mapping'!N201</f>
        <v>0</v>
      </c>
      <c r="O198" s="65">
        <f>VLOOKUP($A198,'Inputs Households'!$A$1:$D$67,4,)*'Ratio mapping'!O201</f>
        <v>0</v>
      </c>
      <c r="P198" s="65">
        <f>VLOOKUP($A198,'Inputs Households'!$A$1:$D$67,4,)*'Ratio mapping'!P201</f>
        <v>0</v>
      </c>
      <c r="Q198" s="65">
        <f>VLOOKUP($A198,'Inputs Households'!$A$1:$D$67,4,)*'Ratio mapping'!Q201</f>
        <v>0</v>
      </c>
      <c r="R198" s="65">
        <f>VLOOKUP($A198,'Inputs Households'!$A$1:$D$67,4,)*'Ratio mapping'!R201</f>
        <v>0</v>
      </c>
      <c r="S198" s="65">
        <f>VLOOKUP($A198,'Inputs Households'!$A$1:$D$67,4,)*'Ratio mapping'!S201</f>
        <v>0</v>
      </c>
      <c r="T198" s="65">
        <f>VLOOKUP($A198,'Inputs Households'!$A$1:$D$67,4,)*'Ratio mapping'!T201</f>
        <v>0</v>
      </c>
      <c r="U198" s="65">
        <f>VLOOKUP($A198,'Inputs Households'!$A$1:$D$67,4,)*'Ratio mapping'!U201</f>
        <v>0</v>
      </c>
      <c r="V198" s="65">
        <f>VLOOKUP($A198,'Inputs Households'!$A$1:$D$67,4,)*'Ratio mapping'!V201</f>
        <v>0</v>
      </c>
      <c r="W198" s="65">
        <f>VLOOKUP($A198,'Inputs Households'!$A$1:$D$67,4,)*'Ratio mapping'!W201</f>
        <v>0</v>
      </c>
      <c r="X198" s="65">
        <f>VLOOKUP($A198,'Inputs Households'!$A$1:$D$67,4,)*'Ratio mapping'!X201</f>
        <v>0</v>
      </c>
      <c r="Y198" s="65">
        <f>VLOOKUP($A198,'Inputs Households'!$A$1:$D$67,4,)*'Ratio mapping'!Y201</f>
        <v>0</v>
      </c>
      <c r="Z198" s="65">
        <f>VLOOKUP($A198,'Inputs Households'!$A$1:$D$67,4,)*'Ratio mapping'!Z201</f>
        <v>0</v>
      </c>
      <c r="AA198" s="65">
        <f>VLOOKUP($A198,'Inputs Households'!$A$1:$D$67,4,)*'Ratio mapping'!AA201</f>
        <v>22168.925233644859</v>
      </c>
      <c r="AB198" s="65">
        <f>VLOOKUP($A198,'Inputs Households'!$A$1:$D$67,4,)*'Ratio mapping'!AB201</f>
        <v>1731.0747663551401</v>
      </c>
      <c r="AC198" s="65">
        <f>VLOOKUP($A198,'Inputs Households'!$A$1:$D$67,4,)*'Ratio mapping'!AC201</f>
        <v>0</v>
      </c>
      <c r="AD198" s="65">
        <f>VLOOKUP($A198,'Inputs Households'!$A$1:$D$67,4,)*'Ratio mapping'!AD201</f>
        <v>0</v>
      </c>
      <c r="AE198" s="65"/>
    </row>
    <row r="199" spans="1:31" x14ac:dyDescent="0.25">
      <c r="A199" s="37" t="s">
        <v>2073</v>
      </c>
      <c r="B199" s="65">
        <f>VLOOKUP($A199,'Inputs Households'!$A$1:$D$67,4,)*'Ratio mapping'!B202</f>
        <v>0</v>
      </c>
      <c r="C199" s="65">
        <f>VLOOKUP($A199,'Inputs Households'!$A$1:$D$67,4,)*'Ratio mapping'!C202</f>
        <v>0</v>
      </c>
      <c r="D199" s="65">
        <f>VLOOKUP($A199,'Inputs Households'!$A$1:$D$67,4,)*'Ratio mapping'!D202</f>
        <v>0</v>
      </c>
      <c r="E199" s="65">
        <f>VLOOKUP($A199,'Inputs Households'!$A$1:$D$67,4,)*'Ratio mapping'!E202</f>
        <v>0</v>
      </c>
      <c r="F199" s="65">
        <f>VLOOKUP($A199,'Inputs Households'!$A$1:$D$67,4,)*'Ratio mapping'!F202</f>
        <v>0</v>
      </c>
      <c r="G199" s="65">
        <f>VLOOKUP($A199,'Inputs Households'!$A$1:$D$67,4,)*'Ratio mapping'!G202</f>
        <v>3000</v>
      </c>
      <c r="H199" s="65">
        <f>VLOOKUP($A199,'Inputs Households'!$A$1:$D$67,4,)*'Ratio mapping'!H202</f>
        <v>0</v>
      </c>
      <c r="I199" s="65">
        <f>VLOOKUP($A199,'Inputs Households'!$A$1:$D$67,4,)*'Ratio mapping'!I202</f>
        <v>0</v>
      </c>
      <c r="J199" s="65">
        <f>VLOOKUP($A199,'Inputs Households'!$A$1:$D$67,4,)*'Ratio mapping'!J202</f>
        <v>0</v>
      </c>
      <c r="K199" s="65">
        <f>VLOOKUP($A199,'Inputs Households'!$A$1:$D$67,4,)*'Ratio mapping'!K202</f>
        <v>0</v>
      </c>
      <c r="L199" s="65">
        <f>VLOOKUP($A199,'Inputs Households'!$A$1:$D$67,4,)*'Ratio mapping'!L202</f>
        <v>0</v>
      </c>
      <c r="M199" s="65">
        <f>VLOOKUP($A199,'Inputs Households'!$A$1:$D$67,4,)*'Ratio mapping'!M202</f>
        <v>0</v>
      </c>
      <c r="N199" s="65">
        <f>VLOOKUP($A199,'Inputs Households'!$A$1:$D$67,4,)*'Ratio mapping'!N202</f>
        <v>0</v>
      </c>
      <c r="O199" s="65">
        <f>VLOOKUP($A199,'Inputs Households'!$A$1:$D$67,4,)*'Ratio mapping'!O202</f>
        <v>0</v>
      </c>
      <c r="P199" s="65">
        <f>VLOOKUP($A199,'Inputs Households'!$A$1:$D$67,4,)*'Ratio mapping'!P202</f>
        <v>0</v>
      </c>
      <c r="Q199" s="65">
        <f>VLOOKUP($A199,'Inputs Households'!$A$1:$D$67,4,)*'Ratio mapping'!Q202</f>
        <v>0</v>
      </c>
      <c r="R199" s="65">
        <f>VLOOKUP($A199,'Inputs Households'!$A$1:$D$67,4,)*'Ratio mapping'!R202</f>
        <v>0</v>
      </c>
      <c r="S199" s="65">
        <f>VLOOKUP($A199,'Inputs Households'!$A$1:$D$67,4,)*'Ratio mapping'!S202</f>
        <v>0</v>
      </c>
      <c r="T199" s="65">
        <f>VLOOKUP($A199,'Inputs Households'!$A$1:$D$67,4,)*'Ratio mapping'!T202</f>
        <v>0</v>
      </c>
      <c r="U199" s="65">
        <f>VLOOKUP($A199,'Inputs Households'!$A$1:$D$67,4,)*'Ratio mapping'!U202</f>
        <v>0</v>
      </c>
      <c r="V199" s="65">
        <f>VLOOKUP($A199,'Inputs Households'!$A$1:$D$67,4,)*'Ratio mapping'!V202</f>
        <v>0</v>
      </c>
      <c r="W199" s="65">
        <f>VLOOKUP($A199,'Inputs Households'!$A$1:$D$67,4,)*'Ratio mapping'!W202</f>
        <v>0</v>
      </c>
      <c r="X199" s="65">
        <f>VLOOKUP($A199,'Inputs Households'!$A$1:$D$67,4,)*'Ratio mapping'!X202</f>
        <v>0</v>
      </c>
      <c r="Y199" s="65">
        <f>VLOOKUP($A199,'Inputs Households'!$A$1:$D$67,4,)*'Ratio mapping'!Y202</f>
        <v>0</v>
      </c>
      <c r="Z199" s="65">
        <f>VLOOKUP($A199,'Inputs Households'!$A$1:$D$67,4,)*'Ratio mapping'!Z202</f>
        <v>0</v>
      </c>
      <c r="AA199" s="65">
        <f>VLOOKUP($A199,'Inputs Households'!$A$1:$D$67,4,)*'Ratio mapping'!AA202</f>
        <v>0</v>
      </c>
      <c r="AB199" s="65">
        <f>VLOOKUP($A199,'Inputs Households'!$A$1:$D$67,4,)*'Ratio mapping'!AB202</f>
        <v>0</v>
      </c>
      <c r="AC199" s="65">
        <f>VLOOKUP($A199,'Inputs Households'!$A$1:$D$67,4,)*'Ratio mapping'!AC202</f>
        <v>0</v>
      </c>
      <c r="AD199" s="65">
        <f>VLOOKUP($A199,'Inputs Households'!$A$1:$D$67,4,)*'Ratio mapping'!AD202</f>
        <v>0</v>
      </c>
      <c r="AE199" s="65"/>
    </row>
    <row r="200" spans="1:31" x14ac:dyDescent="0.25">
      <c r="A200" s="37" t="s">
        <v>2111</v>
      </c>
      <c r="B200" s="65">
        <f>VLOOKUP($A200,'Inputs Households'!$A$1:$D$67,4,)*'Ratio mapping'!B203</f>
        <v>0</v>
      </c>
      <c r="C200" s="65">
        <f>VLOOKUP($A200,'Inputs Households'!$A$1:$D$67,4,)*'Ratio mapping'!C203</f>
        <v>0</v>
      </c>
      <c r="D200" s="65">
        <f>VLOOKUP($A200,'Inputs Households'!$A$1:$D$67,4,)*'Ratio mapping'!D203</f>
        <v>0</v>
      </c>
      <c r="E200" s="65">
        <f>VLOOKUP($A200,'Inputs Households'!$A$1:$D$67,4,)*'Ratio mapping'!E203</f>
        <v>0</v>
      </c>
      <c r="F200" s="65">
        <f>VLOOKUP($A200,'Inputs Households'!$A$1:$D$67,4,)*'Ratio mapping'!F203</f>
        <v>0</v>
      </c>
      <c r="G200" s="65">
        <f>VLOOKUP($A200,'Inputs Households'!$A$1:$D$67,4,)*'Ratio mapping'!G203</f>
        <v>0</v>
      </c>
      <c r="H200" s="65">
        <f>VLOOKUP($A200,'Inputs Households'!$A$1:$D$67,4,)*'Ratio mapping'!H203</f>
        <v>0</v>
      </c>
      <c r="I200" s="65">
        <f>VLOOKUP($A200,'Inputs Households'!$A$1:$D$67,4,)*'Ratio mapping'!I203</f>
        <v>0</v>
      </c>
      <c r="J200" s="65">
        <f>VLOOKUP($A200,'Inputs Households'!$A$1:$D$67,4,)*'Ratio mapping'!J203</f>
        <v>0</v>
      </c>
      <c r="K200" s="65">
        <f>VLOOKUP($A200,'Inputs Households'!$A$1:$D$67,4,)*'Ratio mapping'!K203</f>
        <v>0</v>
      </c>
      <c r="L200" s="65">
        <f>VLOOKUP($A200,'Inputs Households'!$A$1:$D$67,4,)*'Ratio mapping'!L203</f>
        <v>0</v>
      </c>
      <c r="M200" s="65">
        <f>VLOOKUP($A200,'Inputs Households'!$A$1:$D$67,4,)*'Ratio mapping'!M203</f>
        <v>0</v>
      </c>
      <c r="N200" s="65">
        <f>VLOOKUP($A200,'Inputs Households'!$A$1:$D$67,4,)*'Ratio mapping'!N203</f>
        <v>0</v>
      </c>
      <c r="O200" s="65">
        <f>VLOOKUP($A200,'Inputs Households'!$A$1:$D$67,4,)*'Ratio mapping'!O203</f>
        <v>0</v>
      </c>
      <c r="P200" s="65">
        <f>VLOOKUP($A200,'Inputs Households'!$A$1:$D$67,4,)*'Ratio mapping'!P203</f>
        <v>9273.7430167597759</v>
      </c>
      <c r="Q200" s="65">
        <f>VLOOKUP($A200,'Inputs Households'!$A$1:$D$67,4,)*'Ratio mapping'!Q203</f>
        <v>0</v>
      </c>
      <c r="R200" s="65">
        <f>VLOOKUP($A200,'Inputs Households'!$A$1:$D$67,4,)*'Ratio mapping'!R203</f>
        <v>0</v>
      </c>
      <c r="S200" s="65">
        <f>VLOOKUP($A200,'Inputs Households'!$A$1:$D$67,4,)*'Ratio mapping'!S203</f>
        <v>726.25698324022358</v>
      </c>
      <c r="T200" s="65">
        <f>VLOOKUP($A200,'Inputs Households'!$A$1:$D$67,4,)*'Ratio mapping'!T203</f>
        <v>0</v>
      </c>
      <c r="U200" s="65">
        <f>VLOOKUP($A200,'Inputs Households'!$A$1:$D$67,4,)*'Ratio mapping'!U203</f>
        <v>0</v>
      </c>
      <c r="V200" s="65">
        <f>VLOOKUP($A200,'Inputs Households'!$A$1:$D$67,4,)*'Ratio mapping'!V203</f>
        <v>0</v>
      </c>
      <c r="W200" s="65">
        <f>VLOOKUP($A200,'Inputs Households'!$A$1:$D$67,4,)*'Ratio mapping'!W203</f>
        <v>0</v>
      </c>
      <c r="X200" s="65">
        <f>VLOOKUP($A200,'Inputs Households'!$A$1:$D$67,4,)*'Ratio mapping'!X203</f>
        <v>0</v>
      </c>
      <c r="Y200" s="65">
        <f>VLOOKUP($A200,'Inputs Households'!$A$1:$D$67,4,)*'Ratio mapping'!Y203</f>
        <v>0</v>
      </c>
      <c r="Z200" s="65">
        <f>VLOOKUP($A200,'Inputs Households'!$A$1:$D$67,4,)*'Ratio mapping'!Z203</f>
        <v>0</v>
      </c>
      <c r="AA200" s="65">
        <f>VLOOKUP($A200,'Inputs Households'!$A$1:$D$67,4,)*'Ratio mapping'!AA203</f>
        <v>0</v>
      </c>
      <c r="AB200" s="65">
        <f>VLOOKUP($A200,'Inputs Households'!$A$1:$D$67,4,)*'Ratio mapping'!AB203</f>
        <v>0</v>
      </c>
      <c r="AC200" s="65">
        <f>VLOOKUP($A200,'Inputs Households'!$A$1:$D$67,4,)*'Ratio mapping'!AC203</f>
        <v>0</v>
      </c>
      <c r="AD200" s="65">
        <f>VLOOKUP($A200,'Inputs Households'!$A$1:$D$67,4,)*'Ratio mapping'!AD203</f>
        <v>0</v>
      </c>
      <c r="AE200" s="65"/>
    </row>
    <row r="201" spans="1:31" x14ac:dyDescent="0.25">
      <c r="A201" s="37" t="s">
        <v>2064</v>
      </c>
      <c r="B201" s="65">
        <f>VLOOKUP($A201,'Inputs Households'!$A$1:$D$67,4,)*'Ratio mapping'!B204</f>
        <v>0</v>
      </c>
      <c r="C201" s="65">
        <f>VLOOKUP($A201,'Inputs Households'!$A$1:$D$67,4,)*'Ratio mapping'!C204</f>
        <v>0</v>
      </c>
      <c r="D201" s="65">
        <f>VLOOKUP($A201,'Inputs Households'!$A$1:$D$67,4,)*'Ratio mapping'!D204</f>
        <v>0</v>
      </c>
      <c r="E201" s="65">
        <f>VLOOKUP($A201,'Inputs Households'!$A$1:$D$67,4,)*'Ratio mapping'!E204</f>
        <v>0</v>
      </c>
      <c r="F201" s="65">
        <f>VLOOKUP($A201,'Inputs Households'!$A$1:$D$67,4,)*'Ratio mapping'!F204</f>
        <v>0</v>
      </c>
      <c r="G201" s="65">
        <f>VLOOKUP($A201,'Inputs Households'!$A$1:$D$67,4,)*'Ratio mapping'!G204</f>
        <v>0</v>
      </c>
      <c r="H201" s="65">
        <f>VLOOKUP($A201,'Inputs Households'!$A$1:$D$67,4,)*'Ratio mapping'!H204</f>
        <v>0</v>
      </c>
      <c r="I201" s="65">
        <f>VLOOKUP($A201,'Inputs Households'!$A$1:$D$67,4,)*'Ratio mapping'!I204</f>
        <v>0</v>
      </c>
      <c r="J201" s="65">
        <f>VLOOKUP($A201,'Inputs Households'!$A$1:$D$67,4,)*'Ratio mapping'!J204</f>
        <v>0</v>
      </c>
      <c r="K201" s="65">
        <f>VLOOKUP($A201,'Inputs Households'!$A$1:$D$67,4,)*'Ratio mapping'!K204</f>
        <v>0</v>
      </c>
      <c r="L201" s="65">
        <f>VLOOKUP($A201,'Inputs Households'!$A$1:$D$67,4,)*'Ratio mapping'!L204</f>
        <v>0</v>
      </c>
      <c r="M201" s="65">
        <f>VLOOKUP($A201,'Inputs Households'!$A$1:$D$67,4,)*'Ratio mapping'!M204</f>
        <v>0</v>
      </c>
      <c r="N201" s="65">
        <f>VLOOKUP($A201,'Inputs Households'!$A$1:$D$67,4,)*'Ratio mapping'!N204</f>
        <v>0</v>
      </c>
      <c r="O201" s="65">
        <f>VLOOKUP($A201,'Inputs Households'!$A$1:$D$67,4,)*'Ratio mapping'!O204</f>
        <v>0</v>
      </c>
      <c r="P201" s="65">
        <f>VLOOKUP($A201,'Inputs Households'!$A$1:$D$67,4,)*'Ratio mapping'!P204</f>
        <v>0</v>
      </c>
      <c r="Q201" s="65">
        <f>VLOOKUP($A201,'Inputs Households'!$A$1:$D$67,4,)*'Ratio mapping'!Q204</f>
        <v>0</v>
      </c>
      <c r="R201" s="65">
        <f>VLOOKUP($A201,'Inputs Households'!$A$1:$D$67,4,)*'Ratio mapping'!R204</f>
        <v>0</v>
      </c>
      <c r="S201" s="65">
        <f>VLOOKUP($A201,'Inputs Households'!$A$1:$D$67,4,)*'Ratio mapping'!S204</f>
        <v>0</v>
      </c>
      <c r="T201" s="65">
        <f>VLOOKUP($A201,'Inputs Households'!$A$1:$D$67,4,)*'Ratio mapping'!T204</f>
        <v>0</v>
      </c>
      <c r="U201" s="65">
        <f>VLOOKUP($A201,'Inputs Households'!$A$1:$D$67,4,)*'Ratio mapping'!U204</f>
        <v>0</v>
      </c>
      <c r="V201" s="65">
        <f>VLOOKUP($A201,'Inputs Households'!$A$1:$D$67,4,)*'Ratio mapping'!V204</f>
        <v>3800</v>
      </c>
      <c r="W201" s="65">
        <f>VLOOKUP($A201,'Inputs Households'!$A$1:$D$67,4,)*'Ratio mapping'!W204</f>
        <v>0</v>
      </c>
      <c r="X201" s="65">
        <f>VLOOKUP($A201,'Inputs Households'!$A$1:$D$67,4,)*'Ratio mapping'!X204</f>
        <v>0</v>
      </c>
      <c r="Y201" s="65">
        <f>VLOOKUP($A201,'Inputs Households'!$A$1:$D$67,4,)*'Ratio mapping'!Y204</f>
        <v>0</v>
      </c>
      <c r="Z201" s="65">
        <f>VLOOKUP($A201,'Inputs Households'!$A$1:$D$67,4,)*'Ratio mapping'!Z204</f>
        <v>0</v>
      </c>
      <c r="AA201" s="65">
        <f>VLOOKUP($A201,'Inputs Households'!$A$1:$D$67,4,)*'Ratio mapping'!AA204</f>
        <v>0</v>
      </c>
      <c r="AB201" s="65">
        <f>VLOOKUP($A201,'Inputs Households'!$A$1:$D$67,4,)*'Ratio mapping'!AB204</f>
        <v>0</v>
      </c>
      <c r="AC201" s="65">
        <f>VLOOKUP($A201,'Inputs Households'!$A$1:$D$67,4,)*'Ratio mapping'!AC204</f>
        <v>0</v>
      </c>
      <c r="AD201" s="65">
        <f>VLOOKUP($A201,'Inputs Households'!$A$1:$D$67,4,)*'Ratio mapping'!AD204</f>
        <v>0</v>
      </c>
      <c r="AE201" s="65"/>
    </row>
    <row r="202" spans="1:31" x14ac:dyDescent="0.25">
      <c r="A202" s="37" t="s">
        <v>2091</v>
      </c>
      <c r="B202" s="65">
        <f>VLOOKUP($A202,'Inputs Households'!$A$1:$D$67,4,)*'Ratio mapping'!B205</f>
        <v>0</v>
      </c>
      <c r="C202" s="65">
        <f>VLOOKUP($A202,'Inputs Households'!$A$1:$D$67,4,)*'Ratio mapping'!C205</f>
        <v>0</v>
      </c>
      <c r="D202" s="65">
        <f>VLOOKUP($A202,'Inputs Households'!$A$1:$D$67,4,)*'Ratio mapping'!D205</f>
        <v>0</v>
      </c>
      <c r="E202" s="65">
        <f>VLOOKUP($A202,'Inputs Households'!$A$1:$D$67,4,)*'Ratio mapping'!E205</f>
        <v>0</v>
      </c>
      <c r="F202" s="65">
        <f>VLOOKUP($A202,'Inputs Households'!$A$1:$D$67,4,)*'Ratio mapping'!F205</f>
        <v>0</v>
      </c>
      <c r="G202" s="65">
        <f>VLOOKUP($A202,'Inputs Households'!$A$1:$D$67,4,)*'Ratio mapping'!G205</f>
        <v>0</v>
      </c>
      <c r="H202" s="65">
        <f>VLOOKUP($A202,'Inputs Households'!$A$1:$D$67,4,)*'Ratio mapping'!H205</f>
        <v>0</v>
      </c>
      <c r="I202" s="65">
        <f>VLOOKUP($A202,'Inputs Households'!$A$1:$D$67,4,)*'Ratio mapping'!I205</f>
        <v>0</v>
      </c>
      <c r="J202" s="65">
        <f>VLOOKUP($A202,'Inputs Households'!$A$1:$D$67,4,)*'Ratio mapping'!J205</f>
        <v>0</v>
      </c>
      <c r="K202" s="65">
        <f>VLOOKUP($A202,'Inputs Households'!$A$1:$D$67,4,)*'Ratio mapping'!K205</f>
        <v>0</v>
      </c>
      <c r="L202" s="65">
        <f>VLOOKUP($A202,'Inputs Households'!$A$1:$D$67,4,)*'Ratio mapping'!L205</f>
        <v>0</v>
      </c>
      <c r="M202" s="65">
        <f>VLOOKUP($A202,'Inputs Households'!$A$1:$D$67,4,)*'Ratio mapping'!M205</f>
        <v>0</v>
      </c>
      <c r="N202" s="65">
        <f>VLOOKUP($A202,'Inputs Households'!$A$1:$D$67,4,)*'Ratio mapping'!N205</f>
        <v>0</v>
      </c>
      <c r="O202" s="65">
        <f>VLOOKUP($A202,'Inputs Households'!$A$1:$D$67,4,)*'Ratio mapping'!O205</f>
        <v>0</v>
      </c>
      <c r="P202" s="65">
        <f>VLOOKUP($A202,'Inputs Households'!$A$1:$D$67,4,)*'Ratio mapping'!P205</f>
        <v>0</v>
      </c>
      <c r="Q202" s="65">
        <f>VLOOKUP($A202,'Inputs Households'!$A$1:$D$67,4,)*'Ratio mapping'!Q205</f>
        <v>0</v>
      </c>
      <c r="R202" s="65">
        <f>VLOOKUP($A202,'Inputs Households'!$A$1:$D$67,4,)*'Ratio mapping'!R205</f>
        <v>0</v>
      </c>
      <c r="S202" s="65">
        <f>VLOOKUP($A202,'Inputs Households'!$A$1:$D$67,4,)*'Ratio mapping'!S205</f>
        <v>0</v>
      </c>
      <c r="T202" s="65">
        <f>VLOOKUP($A202,'Inputs Households'!$A$1:$D$67,4,)*'Ratio mapping'!T205</f>
        <v>0</v>
      </c>
      <c r="U202" s="65">
        <f>VLOOKUP($A202,'Inputs Households'!$A$1:$D$67,4,)*'Ratio mapping'!U205</f>
        <v>0</v>
      </c>
      <c r="V202" s="65">
        <f>VLOOKUP($A202,'Inputs Households'!$A$1:$D$67,4,)*'Ratio mapping'!V205</f>
        <v>0</v>
      </c>
      <c r="W202" s="65">
        <f>VLOOKUP($A202,'Inputs Households'!$A$1:$D$67,4,)*'Ratio mapping'!W205</f>
        <v>0</v>
      </c>
      <c r="X202" s="65">
        <f>VLOOKUP($A202,'Inputs Households'!$A$1:$D$67,4,)*'Ratio mapping'!X205</f>
        <v>0</v>
      </c>
      <c r="Y202" s="65">
        <f>VLOOKUP($A202,'Inputs Households'!$A$1:$D$67,4,)*'Ratio mapping'!Y205</f>
        <v>0</v>
      </c>
      <c r="Z202" s="65">
        <f>VLOOKUP($A202,'Inputs Households'!$A$1:$D$67,4,)*'Ratio mapping'!Z205</f>
        <v>0</v>
      </c>
      <c r="AA202" s="65">
        <f>VLOOKUP($A202,'Inputs Households'!$A$1:$D$67,4,)*'Ratio mapping'!AA205</f>
        <v>0</v>
      </c>
      <c r="AB202" s="65">
        <f>VLOOKUP($A202,'Inputs Households'!$A$1:$D$67,4,)*'Ratio mapping'!AB205</f>
        <v>7.784768930353656</v>
      </c>
      <c r="AC202" s="65">
        <f>VLOOKUP($A202,'Inputs Households'!$A$1:$D$67,4,)*'Ratio mapping'!AC205</f>
        <v>89692.215231069655</v>
      </c>
      <c r="AD202" s="65">
        <f>VLOOKUP($A202,'Inputs Households'!$A$1:$D$67,4,)*'Ratio mapping'!AD205</f>
        <v>0</v>
      </c>
      <c r="AE202" s="65"/>
    </row>
    <row r="203" spans="1:31" x14ac:dyDescent="0.25">
      <c r="A203" s="37" t="s">
        <v>2066</v>
      </c>
      <c r="B203" s="65">
        <f>VLOOKUP($A203,'Inputs Households'!$A$1:$D$67,4,)*'Ratio mapping'!B206</f>
        <v>0</v>
      </c>
      <c r="C203" s="65">
        <f>VLOOKUP($A203,'Inputs Households'!$A$1:$D$67,4,)*'Ratio mapping'!C206</f>
        <v>0</v>
      </c>
      <c r="D203" s="65">
        <f>VLOOKUP($A203,'Inputs Households'!$A$1:$D$67,4,)*'Ratio mapping'!D206</f>
        <v>0</v>
      </c>
      <c r="E203" s="65">
        <f>VLOOKUP($A203,'Inputs Households'!$A$1:$D$67,4,)*'Ratio mapping'!E206</f>
        <v>0</v>
      </c>
      <c r="F203" s="65">
        <f>VLOOKUP($A203,'Inputs Households'!$A$1:$D$67,4,)*'Ratio mapping'!F206</f>
        <v>0</v>
      </c>
      <c r="G203" s="65">
        <f>VLOOKUP($A203,'Inputs Households'!$A$1:$D$67,4,)*'Ratio mapping'!G206</f>
        <v>0</v>
      </c>
      <c r="H203" s="65">
        <f>VLOOKUP($A203,'Inputs Households'!$A$1:$D$67,4,)*'Ratio mapping'!H206</f>
        <v>0</v>
      </c>
      <c r="I203" s="65">
        <f>VLOOKUP($A203,'Inputs Households'!$A$1:$D$67,4,)*'Ratio mapping'!I206</f>
        <v>0</v>
      </c>
      <c r="J203" s="65">
        <f>VLOOKUP($A203,'Inputs Households'!$A$1:$D$67,4,)*'Ratio mapping'!J206</f>
        <v>0</v>
      </c>
      <c r="K203" s="65">
        <f>VLOOKUP($A203,'Inputs Households'!$A$1:$D$67,4,)*'Ratio mapping'!K206</f>
        <v>0</v>
      </c>
      <c r="L203" s="65">
        <f>VLOOKUP($A203,'Inputs Households'!$A$1:$D$67,4,)*'Ratio mapping'!L206</f>
        <v>0</v>
      </c>
      <c r="M203" s="65">
        <f>VLOOKUP($A203,'Inputs Households'!$A$1:$D$67,4,)*'Ratio mapping'!M206</f>
        <v>0</v>
      </c>
      <c r="N203" s="65">
        <f>VLOOKUP($A203,'Inputs Households'!$A$1:$D$67,4,)*'Ratio mapping'!N206</f>
        <v>0</v>
      </c>
      <c r="O203" s="65">
        <f>VLOOKUP($A203,'Inputs Households'!$A$1:$D$67,4,)*'Ratio mapping'!O206</f>
        <v>0</v>
      </c>
      <c r="P203" s="65">
        <f>VLOOKUP($A203,'Inputs Households'!$A$1:$D$67,4,)*'Ratio mapping'!P206</f>
        <v>0</v>
      </c>
      <c r="Q203" s="65">
        <f>VLOOKUP($A203,'Inputs Households'!$A$1:$D$67,4,)*'Ratio mapping'!Q206</f>
        <v>0</v>
      </c>
      <c r="R203" s="65">
        <f>VLOOKUP($A203,'Inputs Households'!$A$1:$D$67,4,)*'Ratio mapping'!R206</f>
        <v>0</v>
      </c>
      <c r="S203" s="65">
        <f>VLOOKUP($A203,'Inputs Households'!$A$1:$D$67,4,)*'Ratio mapping'!S206</f>
        <v>0</v>
      </c>
      <c r="T203" s="65">
        <f>VLOOKUP($A203,'Inputs Households'!$A$1:$D$67,4,)*'Ratio mapping'!T206</f>
        <v>21700</v>
      </c>
      <c r="U203" s="65">
        <f>VLOOKUP($A203,'Inputs Households'!$A$1:$D$67,4,)*'Ratio mapping'!U206</f>
        <v>0</v>
      </c>
      <c r="V203" s="65">
        <f>VLOOKUP($A203,'Inputs Households'!$A$1:$D$67,4,)*'Ratio mapping'!V206</f>
        <v>0</v>
      </c>
      <c r="W203" s="65">
        <f>VLOOKUP($A203,'Inputs Households'!$A$1:$D$67,4,)*'Ratio mapping'!W206</f>
        <v>0</v>
      </c>
      <c r="X203" s="65">
        <f>VLOOKUP($A203,'Inputs Households'!$A$1:$D$67,4,)*'Ratio mapping'!X206</f>
        <v>0</v>
      </c>
      <c r="Y203" s="65">
        <f>VLOOKUP($A203,'Inputs Households'!$A$1:$D$67,4,)*'Ratio mapping'!Y206</f>
        <v>0</v>
      </c>
      <c r="Z203" s="65">
        <f>VLOOKUP($A203,'Inputs Households'!$A$1:$D$67,4,)*'Ratio mapping'!Z206</f>
        <v>0</v>
      </c>
      <c r="AA203" s="65">
        <f>VLOOKUP($A203,'Inputs Households'!$A$1:$D$67,4,)*'Ratio mapping'!AA206</f>
        <v>0</v>
      </c>
      <c r="AB203" s="65">
        <f>VLOOKUP($A203,'Inputs Households'!$A$1:$D$67,4,)*'Ratio mapping'!AB206</f>
        <v>0</v>
      </c>
      <c r="AC203" s="65">
        <f>VLOOKUP($A203,'Inputs Households'!$A$1:$D$67,4,)*'Ratio mapping'!AC206</f>
        <v>0</v>
      </c>
      <c r="AD203" s="65">
        <f>VLOOKUP($A203,'Inputs Households'!$A$1:$D$67,4,)*'Ratio mapping'!AD206</f>
        <v>0</v>
      </c>
      <c r="AE203" s="65"/>
    </row>
    <row r="204" spans="1:31" x14ac:dyDescent="0.25">
      <c r="A204" s="37" t="s">
        <v>2101</v>
      </c>
      <c r="B204" s="65">
        <f>VLOOKUP($A204,'Inputs Households'!$A$1:$D$67,4,)*'Ratio mapping'!B207</f>
        <v>0</v>
      </c>
      <c r="C204" s="65">
        <f>VLOOKUP($A204,'Inputs Households'!$A$1:$D$67,4,)*'Ratio mapping'!C207</f>
        <v>0</v>
      </c>
      <c r="D204" s="65">
        <f>VLOOKUP($A204,'Inputs Households'!$A$1:$D$67,4,)*'Ratio mapping'!D207</f>
        <v>0</v>
      </c>
      <c r="E204" s="65">
        <f>VLOOKUP($A204,'Inputs Households'!$A$1:$D$67,4,)*'Ratio mapping'!E207</f>
        <v>0</v>
      </c>
      <c r="F204" s="65">
        <f>VLOOKUP($A204,'Inputs Households'!$A$1:$D$67,4,)*'Ratio mapping'!F207</f>
        <v>0</v>
      </c>
      <c r="G204" s="65">
        <f>VLOOKUP($A204,'Inputs Households'!$A$1:$D$67,4,)*'Ratio mapping'!G207</f>
        <v>0</v>
      </c>
      <c r="H204" s="65">
        <f>VLOOKUP($A204,'Inputs Households'!$A$1:$D$67,4,)*'Ratio mapping'!H207</f>
        <v>0</v>
      </c>
      <c r="I204" s="65">
        <f>VLOOKUP($A204,'Inputs Households'!$A$1:$D$67,4,)*'Ratio mapping'!I207</f>
        <v>0</v>
      </c>
      <c r="J204" s="65">
        <f>VLOOKUP($A204,'Inputs Households'!$A$1:$D$67,4,)*'Ratio mapping'!J207</f>
        <v>0</v>
      </c>
      <c r="K204" s="65">
        <f>VLOOKUP($A204,'Inputs Households'!$A$1:$D$67,4,)*'Ratio mapping'!K207</f>
        <v>0</v>
      </c>
      <c r="L204" s="65">
        <f>VLOOKUP($A204,'Inputs Households'!$A$1:$D$67,4,)*'Ratio mapping'!L207</f>
        <v>0</v>
      </c>
      <c r="M204" s="65">
        <f>VLOOKUP($A204,'Inputs Households'!$A$1:$D$67,4,)*'Ratio mapping'!M207</f>
        <v>0</v>
      </c>
      <c r="N204" s="65">
        <f>VLOOKUP($A204,'Inputs Households'!$A$1:$D$67,4,)*'Ratio mapping'!N207</f>
        <v>0</v>
      </c>
      <c r="O204" s="65">
        <f>VLOOKUP($A204,'Inputs Households'!$A$1:$D$67,4,)*'Ratio mapping'!O207</f>
        <v>0</v>
      </c>
      <c r="P204" s="65">
        <f>VLOOKUP($A204,'Inputs Households'!$A$1:$D$67,4,)*'Ratio mapping'!P207</f>
        <v>0</v>
      </c>
      <c r="Q204" s="65">
        <f>VLOOKUP($A204,'Inputs Households'!$A$1:$D$67,4,)*'Ratio mapping'!Q207</f>
        <v>0</v>
      </c>
      <c r="R204" s="65">
        <f>VLOOKUP($A204,'Inputs Households'!$A$1:$D$67,4,)*'Ratio mapping'!R207</f>
        <v>0</v>
      </c>
      <c r="S204" s="65">
        <f>VLOOKUP($A204,'Inputs Households'!$A$1:$D$67,4,)*'Ratio mapping'!S207</f>
        <v>0</v>
      </c>
      <c r="T204" s="65">
        <f>VLOOKUP($A204,'Inputs Households'!$A$1:$D$67,4,)*'Ratio mapping'!T207</f>
        <v>0</v>
      </c>
      <c r="U204" s="65">
        <f>VLOOKUP($A204,'Inputs Households'!$A$1:$D$67,4,)*'Ratio mapping'!U207</f>
        <v>0</v>
      </c>
      <c r="V204" s="65">
        <f>VLOOKUP($A204,'Inputs Households'!$A$1:$D$67,4,)*'Ratio mapping'!V207</f>
        <v>0</v>
      </c>
      <c r="W204" s="65">
        <f>VLOOKUP($A204,'Inputs Households'!$A$1:$D$67,4,)*'Ratio mapping'!W207</f>
        <v>0</v>
      </c>
      <c r="X204" s="65">
        <f>VLOOKUP($A204,'Inputs Households'!$A$1:$D$67,4,)*'Ratio mapping'!X207</f>
        <v>0</v>
      </c>
      <c r="Y204" s="65">
        <f>VLOOKUP($A204,'Inputs Households'!$A$1:$D$67,4,)*'Ratio mapping'!Y207</f>
        <v>0</v>
      </c>
      <c r="Z204" s="65">
        <f>VLOOKUP($A204,'Inputs Households'!$A$1:$D$67,4,)*'Ratio mapping'!Z207</f>
        <v>0</v>
      </c>
      <c r="AA204" s="65">
        <f>VLOOKUP($A204,'Inputs Households'!$A$1:$D$67,4,)*'Ratio mapping'!AA207</f>
        <v>0</v>
      </c>
      <c r="AB204" s="65">
        <f>VLOOKUP($A204,'Inputs Households'!$A$1:$D$67,4,)*'Ratio mapping'!AB207</f>
        <v>0</v>
      </c>
      <c r="AC204" s="65">
        <f>VLOOKUP($A204,'Inputs Households'!$A$1:$D$67,4,)*'Ratio mapping'!AC207</f>
        <v>0</v>
      </c>
      <c r="AD204" s="65">
        <f>VLOOKUP($A204,'Inputs Households'!$A$1:$D$67,4,)*'Ratio mapping'!AD207</f>
        <v>3887.6404494382023</v>
      </c>
      <c r="AE204" s="65"/>
    </row>
    <row r="205" spans="1:31" x14ac:dyDescent="0.25">
      <c r="A205" s="37" t="s">
        <v>2069</v>
      </c>
      <c r="B205" s="65">
        <f>VLOOKUP($A205,'Inputs Households'!$A$1:$D$67,4,)*'Ratio mapping'!B208</f>
        <v>0</v>
      </c>
      <c r="C205" s="65">
        <f>VLOOKUP($A205,'Inputs Households'!$A$1:$D$67,4,)*'Ratio mapping'!C208</f>
        <v>0</v>
      </c>
      <c r="D205" s="65">
        <f>VLOOKUP($A205,'Inputs Households'!$A$1:$D$67,4,)*'Ratio mapping'!D208</f>
        <v>0</v>
      </c>
      <c r="E205" s="65">
        <f>VLOOKUP($A205,'Inputs Households'!$A$1:$D$67,4,)*'Ratio mapping'!E208</f>
        <v>0</v>
      </c>
      <c r="F205" s="65">
        <f>VLOOKUP($A205,'Inputs Households'!$A$1:$D$67,4,)*'Ratio mapping'!F208</f>
        <v>0</v>
      </c>
      <c r="G205" s="65">
        <f>VLOOKUP($A205,'Inputs Households'!$A$1:$D$67,4,)*'Ratio mapping'!G208</f>
        <v>0</v>
      </c>
      <c r="H205" s="65">
        <f>VLOOKUP($A205,'Inputs Households'!$A$1:$D$67,4,)*'Ratio mapping'!H208</f>
        <v>0</v>
      </c>
      <c r="I205" s="65">
        <f>VLOOKUP($A205,'Inputs Households'!$A$1:$D$67,4,)*'Ratio mapping'!I208</f>
        <v>0</v>
      </c>
      <c r="J205" s="65">
        <f>VLOOKUP($A205,'Inputs Households'!$A$1:$D$67,4,)*'Ratio mapping'!J208</f>
        <v>0</v>
      </c>
      <c r="K205" s="65">
        <f>VLOOKUP($A205,'Inputs Households'!$A$1:$D$67,4,)*'Ratio mapping'!K208</f>
        <v>14500</v>
      </c>
      <c r="L205" s="65">
        <f>VLOOKUP($A205,'Inputs Households'!$A$1:$D$67,4,)*'Ratio mapping'!L208</f>
        <v>0</v>
      </c>
      <c r="M205" s="65">
        <f>VLOOKUP($A205,'Inputs Households'!$A$1:$D$67,4,)*'Ratio mapping'!M208</f>
        <v>0</v>
      </c>
      <c r="N205" s="65">
        <f>VLOOKUP($A205,'Inputs Households'!$A$1:$D$67,4,)*'Ratio mapping'!N208</f>
        <v>0</v>
      </c>
      <c r="O205" s="65">
        <f>VLOOKUP($A205,'Inputs Households'!$A$1:$D$67,4,)*'Ratio mapping'!O208</f>
        <v>0</v>
      </c>
      <c r="P205" s="65">
        <f>VLOOKUP($A205,'Inputs Households'!$A$1:$D$67,4,)*'Ratio mapping'!P208</f>
        <v>0</v>
      </c>
      <c r="Q205" s="65">
        <f>VLOOKUP($A205,'Inputs Households'!$A$1:$D$67,4,)*'Ratio mapping'!Q208</f>
        <v>0</v>
      </c>
      <c r="R205" s="65">
        <f>VLOOKUP($A205,'Inputs Households'!$A$1:$D$67,4,)*'Ratio mapping'!R208</f>
        <v>0</v>
      </c>
      <c r="S205" s="65">
        <f>VLOOKUP($A205,'Inputs Households'!$A$1:$D$67,4,)*'Ratio mapping'!S208</f>
        <v>0</v>
      </c>
      <c r="T205" s="65">
        <f>VLOOKUP($A205,'Inputs Households'!$A$1:$D$67,4,)*'Ratio mapping'!T208</f>
        <v>0</v>
      </c>
      <c r="U205" s="65">
        <f>VLOOKUP($A205,'Inputs Households'!$A$1:$D$67,4,)*'Ratio mapping'!U208</f>
        <v>0</v>
      </c>
      <c r="V205" s="65">
        <f>VLOOKUP($A205,'Inputs Households'!$A$1:$D$67,4,)*'Ratio mapping'!V208</f>
        <v>0</v>
      </c>
      <c r="W205" s="65">
        <f>VLOOKUP($A205,'Inputs Households'!$A$1:$D$67,4,)*'Ratio mapping'!W208</f>
        <v>0</v>
      </c>
      <c r="X205" s="65">
        <f>VLOOKUP($A205,'Inputs Households'!$A$1:$D$67,4,)*'Ratio mapping'!X208</f>
        <v>0</v>
      </c>
      <c r="Y205" s="65">
        <f>VLOOKUP($A205,'Inputs Households'!$A$1:$D$67,4,)*'Ratio mapping'!Y208</f>
        <v>0</v>
      </c>
      <c r="Z205" s="65">
        <f>VLOOKUP($A205,'Inputs Households'!$A$1:$D$67,4,)*'Ratio mapping'!Z208</f>
        <v>0</v>
      </c>
      <c r="AA205" s="65">
        <f>VLOOKUP($A205,'Inputs Households'!$A$1:$D$67,4,)*'Ratio mapping'!AA208</f>
        <v>0</v>
      </c>
      <c r="AB205" s="65">
        <f>VLOOKUP($A205,'Inputs Households'!$A$1:$D$67,4,)*'Ratio mapping'!AB208</f>
        <v>0</v>
      </c>
      <c r="AC205" s="65">
        <f>VLOOKUP($A205,'Inputs Households'!$A$1:$D$67,4,)*'Ratio mapping'!AC208</f>
        <v>0</v>
      </c>
      <c r="AD205" s="65">
        <f>VLOOKUP($A205,'Inputs Households'!$A$1:$D$67,4,)*'Ratio mapping'!AD208</f>
        <v>0</v>
      </c>
      <c r="AE205" s="65"/>
    </row>
    <row r="206" spans="1:31" x14ac:dyDescent="0.25">
      <c r="A206" s="37" t="s">
        <v>2081</v>
      </c>
      <c r="B206" s="65">
        <f>VLOOKUP($A206,'Inputs Households'!$A$1:$D$67,4,)*'Ratio mapping'!B209</f>
        <v>0</v>
      </c>
      <c r="C206" s="65">
        <f>VLOOKUP($A206,'Inputs Households'!$A$1:$D$67,4,)*'Ratio mapping'!C209</f>
        <v>0</v>
      </c>
      <c r="D206" s="65">
        <f>VLOOKUP($A206,'Inputs Households'!$A$1:$D$67,4,)*'Ratio mapping'!D209</f>
        <v>0</v>
      </c>
      <c r="E206" s="65">
        <f>VLOOKUP($A206,'Inputs Households'!$A$1:$D$67,4,)*'Ratio mapping'!E209</f>
        <v>0</v>
      </c>
      <c r="F206" s="65">
        <f>VLOOKUP($A206,'Inputs Households'!$A$1:$D$67,4,)*'Ratio mapping'!F209</f>
        <v>0</v>
      </c>
      <c r="G206" s="65">
        <f>VLOOKUP($A206,'Inputs Households'!$A$1:$D$67,4,)*'Ratio mapping'!G209</f>
        <v>0</v>
      </c>
      <c r="H206" s="65">
        <f>VLOOKUP($A206,'Inputs Households'!$A$1:$D$67,4,)*'Ratio mapping'!H209</f>
        <v>0</v>
      </c>
      <c r="I206" s="65">
        <f>VLOOKUP($A206,'Inputs Households'!$A$1:$D$67,4,)*'Ratio mapping'!I209</f>
        <v>0</v>
      </c>
      <c r="J206" s="65">
        <f>VLOOKUP($A206,'Inputs Households'!$A$1:$D$67,4,)*'Ratio mapping'!J209</f>
        <v>0</v>
      </c>
      <c r="K206" s="65">
        <f>VLOOKUP($A206,'Inputs Households'!$A$1:$D$67,4,)*'Ratio mapping'!K209</f>
        <v>0</v>
      </c>
      <c r="L206" s="65">
        <f>VLOOKUP($A206,'Inputs Households'!$A$1:$D$67,4,)*'Ratio mapping'!L209</f>
        <v>0</v>
      </c>
      <c r="M206" s="65">
        <f>VLOOKUP($A206,'Inputs Households'!$A$1:$D$67,4,)*'Ratio mapping'!M209</f>
        <v>0</v>
      </c>
      <c r="N206" s="65">
        <f>VLOOKUP($A206,'Inputs Households'!$A$1:$D$67,4,)*'Ratio mapping'!N209</f>
        <v>0</v>
      </c>
      <c r="O206" s="65">
        <f>VLOOKUP($A206,'Inputs Households'!$A$1:$D$67,4,)*'Ratio mapping'!O209</f>
        <v>0</v>
      </c>
      <c r="P206" s="65">
        <f>VLOOKUP($A206,'Inputs Households'!$A$1:$D$67,4,)*'Ratio mapping'!P209</f>
        <v>0</v>
      </c>
      <c r="Q206" s="65">
        <f>VLOOKUP($A206,'Inputs Households'!$A$1:$D$67,4,)*'Ratio mapping'!Q209</f>
        <v>0</v>
      </c>
      <c r="R206" s="65">
        <f>VLOOKUP($A206,'Inputs Households'!$A$1:$D$67,4,)*'Ratio mapping'!R209</f>
        <v>0</v>
      </c>
      <c r="S206" s="65">
        <f>VLOOKUP($A206,'Inputs Households'!$A$1:$D$67,4,)*'Ratio mapping'!S209</f>
        <v>0</v>
      </c>
      <c r="T206" s="65">
        <f>VLOOKUP($A206,'Inputs Households'!$A$1:$D$67,4,)*'Ratio mapping'!T209</f>
        <v>19400</v>
      </c>
      <c r="U206" s="65">
        <f>VLOOKUP($A206,'Inputs Households'!$A$1:$D$67,4,)*'Ratio mapping'!U209</f>
        <v>0</v>
      </c>
      <c r="V206" s="65">
        <f>VLOOKUP($A206,'Inputs Households'!$A$1:$D$67,4,)*'Ratio mapping'!V209</f>
        <v>0</v>
      </c>
      <c r="W206" s="65">
        <f>VLOOKUP($A206,'Inputs Households'!$A$1:$D$67,4,)*'Ratio mapping'!W209</f>
        <v>0</v>
      </c>
      <c r="X206" s="65">
        <f>VLOOKUP($A206,'Inputs Households'!$A$1:$D$67,4,)*'Ratio mapping'!X209</f>
        <v>0</v>
      </c>
      <c r="Y206" s="65">
        <f>VLOOKUP($A206,'Inputs Households'!$A$1:$D$67,4,)*'Ratio mapping'!Y209</f>
        <v>0</v>
      </c>
      <c r="Z206" s="65">
        <f>VLOOKUP($A206,'Inputs Households'!$A$1:$D$67,4,)*'Ratio mapping'!Z209</f>
        <v>0</v>
      </c>
      <c r="AA206" s="65">
        <f>VLOOKUP($A206,'Inputs Households'!$A$1:$D$67,4,)*'Ratio mapping'!AA209</f>
        <v>0</v>
      </c>
      <c r="AB206" s="65">
        <f>VLOOKUP($A206,'Inputs Households'!$A$1:$D$67,4,)*'Ratio mapping'!AB209</f>
        <v>0</v>
      </c>
      <c r="AC206" s="65">
        <f>VLOOKUP($A206,'Inputs Households'!$A$1:$D$67,4,)*'Ratio mapping'!AC209</f>
        <v>0</v>
      </c>
      <c r="AD206" s="65">
        <f>VLOOKUP($A206,'Inputs Households'!$A$1:$D$67,4,)*'Ratio mapping'!AD209</f>
        <v>0</v>
      </c>
      <c r="AE206" s="65"/>
    </row>
    <row r="207" spans="1:31" x14ac:dyDescent="0.25">
      <c r="A207" s="37" t="s">
        <v>2053</v>
      </c>
      <c r="B207" s="65">
        <f>VLOOKUP($A207,'Inputs Households'!$A$1:$D$67,4,)*'Ratio mapping'!B210</f>
        <v>0</v>
      </c>
      <c r="C207" s="65">
        <f>VLOOKUP($A207,'Inputs Households'!$A$1:$D$67,4,)*'Ratio mapping'!C210</f>
        <v>0</v>
      </c>
      <c r="D207" s="65">
        <f>VLOOKUP($A207,'Inputs Households'!$A$1:$D$67,4,)*'Ratio mapping'!D210</f>
        <v>0</v>
      </c>
      <c r="E207" s="65">
        <f>VLOOKUP($A207,'Inputs Households'!$A$1:$D$67,4,)*'Ratio mapping'!E210</f>
        <v>0</v>
      </c>
      <c r="F207" s="65">
        <f>VLOOKUP($A207,'Inputs Households'!$A$1:$D$67,4,)*'Ratio mapping'!F210</f>
        <v>0</v>
      </c>
      <c r="G207" s="65">
        <f>VLOOKUP($A207,'Inputs Households'!$A$1:$D$67,4,)*'Ratio mapping'!G210</f>
        <v>0</v>
      </c>
      <c r="H207" s="65">
        <f>VLOOKUP($A207,'Inputs Households'!$A$1:$D$67,4,)*'Ratio mapping'!H210</f>
        <v>0</v>
      </c>
      <c r="I207" s="65">
        <f>VLOOKUP($A207,'Inputs Households'!$A$1:$D$67,4,)*'Ratio mapping'!I210</f>
        <v>0</v>
      </c>
      <c r="J207" s="65">
        <f>VLOOKUP($A207,'Inputs Households'!$A$1:$D$67,4,)*'Ratio mapping'!J210</f>
        <v>0</v>
      </c>
      <c r="K207" s="65">
        <f>VLOOKUP($A207,'Inputs Households'!$A$1:$D$67,4,)*'Ratio mapping'!K210</f>
        <v>0</v>
      </c>
      <c r="L207" s="65">
        <f>VLOOKUP($A207,'Inputs Households'!$A$1:$D$67,4,)*'Ratio mapping'!L210</f>
        <v>0</v>
      </c>
      <c r="M207" s="65">
        <f>VLOOKUP($A207,'Inputs Households'!$A$1:$D$67,4,)*'Ratio mapping'!M210</f>
        <v>0</v>
      </c>
      <c r="N207" s="65">
        <f>VLOOKUP($A207,'Inputs Households'!$A$1:$D$67,4,)*'Ratio mapping'!N210</f>
        <v>0</v>
      </c>
      <c r="O207" s="65">
        <f>VLOOKUP($A207,'Inputs Households'!$A$1:$D$67,4,)*'Ratio mapping'!O210</f>
        <v>0</v>
      </c>
      <c r="P207" s="65">
        <f>VLOOKUP($A207,'Inputs Households'!$A$1:$D$67,4,)*'Ratio mapping'!P210</f>
        <v>0</v>
      </c>
      <c r="Q207" s="65">
        <f>VLOOKUP($A207,'Inputs Households'!$A$1:$D$67,4,)*'Ratio mapping'!Q210</f>
        <v>40400</v>
      </c>
      <c r="R207" s="65">
        <f>VLOOKUP($A207,'Inputs Households'!$A$1:$D$67,4,)*'Ratio mapping'!R210</f>
        <v>0</v>
      </c>
      <c r="S207" s="65">
        <f>VLOOKUP($A207,'Inputs Households'!$A$1:$D$67,4,)*'Ratio mapping'!S210</f>
        <v>0</v>
      </c>
      <c r="T207" s="65">
        <f>VLOOKUP($A207,'Inputs Households'!$A$1:$D$67,4,)*'Ratio mapping'!T210</f>
        <v>0</v>
      </c>
      <c r="U207" s="65">
        <f>VLOOKUP($A207,'Inputs Households'!$A$1:$D$67,4,)*'Ratio mapping'!U210</f>
        <v>0</v>
      </c>
      <c r="V207" s="65">
        <f>VLOOKUP($A207,'Inputs Households'!$A$1:$D$67,4,)*'Ratio mapping'!V210</f>
        <v>0</v>
      </c>
      <c r="W207" s="65">
        <f>VLOOKUP($A207,'Inputs Households'!$A$1:$D$67,4,)*'Ratio mapping'!W210</f>
        <v>0</v>
      </c>
      <c r="X207" s="65">
        <f>VLOOKUP($A207,'Inputs Households'!$A$1:$D$67,4,)*'Ratio mapping'!X210</f>
        <v>0</v>
      </c>
      <c r="Y207" s="65">
        <f>VLOOKUP($A207,'Inputs Households'!$A$1:$D$67,4,)*'Ratio mapping'!Y210</f>
        <v>0</v>
      </c>
      <c r="Z207" s="65">
        <f>VLOOKUP($A207,'Inputs Households'!$A$1:$D$67,4,)*'Ratio mapping'!Z210</f>
        <v>0</v>
      </c>
      <c r="AA207" s="65">
        <f>VLOOKUP($A207,'Inputs Households'!$A$1:$D$67,4,)*'Ratio mapping'!AA210</f>
        <v>0</v>
      </c>
      <c r="AB207" s="65">
        <f>VLOOKUP($A207,'Inputs Households'!$A$1:$D$67,4,)*'Ratio mapping'!AB210</f>
        <v>0</v>
      </c>
      <c r="AC207" s="65">
        <f>VLOOKUP($A207,'Inputs Households'!$A$1:$D$67,4,)*'Ratio mapping'!AC210</f>
        <v>0</v>
      </c>
      <c r="AD207" s="65">
        <f>VLOOKUP($A207,'Inputs Households'!$A$1:$D$67,4,)*'Ratio mapping'!AD210</f>
        <v>0</v>
      </c>
      <c r="AE207" s="65"/>
    </row>
    <row r="209" spans="1:30" x14ac:dyDescent="0.25">
      <c r="A209" s="2" t="s">
        <v>4203</v>
      </c>
    </row>
    <row r="210" spans="1:30" x14ac:dyDescent="0.25">
      <c r="A210" s="37" t="s">
        <v>4204</v>
      </c>
      <c r="B210" s="65">
        <f>SUM(B6:B71)</f>
        <v>25665.723934149431</v>
      </c>
      <c r="C210" s="65">
        <f t="shared" ref="C210:AD210" si="0">SUM(C6:C71)</f>
        <v>70119.871636772674</v>
      </c>
      <c r="D210" s="65">
        <f t="shared" si="0"/>
        <v>3608.9108910891091</v>
      </c>
      <c r="E210" s="65">
        <f t="shared" si="0"/>
        <v>6343.9539827435292</v>
      </c>
      <c r="F210" s="65">
        <f t="shared" si="0"/>
        <v>33923.099922123285</v>
      </c>
      <c r="G210" s="65">
        <f t="shared" si="0"/>
        <v>21600</v>
      </c>
      <c r="H210" s="65">
        <f t="shared" si="0"/>
        <v>36900</v>
      </c>
      <c r="I210" s="65">
        <f t="shared" si="0"/>
        <v>13734.27606585057</v>
      </c>
      <c r="J210" s="65">
        <f t="shared" si="0"/>
        <v>15620.346946151067</v>
      </c>
      <c r="K210" s="65">
        <f t="shared" si="0"/>
        <v>20166.490250696377</v>
      </c>
      <c r="L210" s="65">
        <f t="shared" si="0"/>
        <v>30000</v>
      </c>
      <c r="M210" s="65">
        <f t="shared" si="0"/>
        <v>19400</v>
      </c>
      <c r="N210" s="65">
        <f t="shared" si="0"/>
        <v>10815.765069551779</v>
      </c>
      <c r="O210" s="65">
        <f t="shared" si="0"/>
        <v>31368.888395794758</v>
      </c>
      <c r="P210" s="65">
        <f t="shared" si="0"/>
        <v>8875.7970363717995</v>
      </c>
      <c r="Q210" s="65">
        <f t="shared" si="0"/>
        <v>45800</v>
      </c>
      <c r="R210" s="65">
        <f t="shared" si="0"/>
        <v>171800</v>
      </c>
      <c r="S210" s="65">
        <f t="shared" si="0"/>
        <v>11905.694963219154</v>
      </c>
      <c r="T210" s="65">
        <f t="shared" si="0"/>
        <v>259470.49482426626</v>
      </c>
      <c r="U210" s="65">
        <f t="shared" si="0"/>
        <v>4796.453089244852</v>
      </c>
      <c r="V210" s="65">
        <f t="shared" si="0"/>
        <v>13503.69424355605</v>
      </c>
      <c r="W210" s="65">
        <f t="shared" si="0"/>
        <v>25751.720446475421</v>
      </c>
      <c r="X210" s="65">
        <f t="shared" si="0"/>
        <v>25096.009538950715</v>
      </c>
      <c r="Y210" s="65">
        <f t="shared" si="0"/>
        <v>95436.584497098273</v>
      </c>
      <c r="Z210" s="65">
        <f t="shared" si="0"/>
        <v>550218.52130738646</v>
      </c>
      <c r="AA210" s="65">
        <f t="shared" si="0"/>
        <v>20529.142896731923</v>
      </c>
      <c r="AB210" s="65">
        <f t="shared" si="0"/>
        <v>83297.043467050244</v>
      </c>
      <c r="AC210" s="65">
        <f t="shared" si="0"/>
        <v>156977.18358936658</v>
      </c>
      <c r="AD210" s="65">
        <f t="shared" si="0"/>
        <v>10296.390496837495</v>
      </c>
    </row>
    <row r="211" spans="1:30" x14ac:dyDescent="0.25">
      <c r="A211" s="37" t="s">
        <v>4205</v>
      </c>
      <c r="B211" s="65">
        <f>SUM(B74:B139)</f>
        <v>26565.353681171375</v>
      </c>
      <c r="C211" s="65">
        <f t="shared" ref="C211:AD211" si="1">SUM(C74:C139)</f>
        <v>74298.163844038121</v>
      </c>
      <c r="D211" s="65">
        <f t="shared" si="1"/>
        <v>3518.2452642073777</v>
      </c>
      <c r="E211" s="65">
        <f t="shared" si="1"/>
        <v>6483.016800584368</v>
      </c>
      <c r="F211" s="65">
        <f t="shared" si="1"/>
        <v>39446.662164112793</v>
      </c>
      <c r="G211" s="65">
        <f t="shared" si="1"/>
        <v>22100</v>
      </c>
      <c r="H211" s="65">
        <f t="shared" si="1"/>
        <v>38100</v>
      </c>
      <c r="I211" s="65">
        <f t="shared" si="1"/>
        <v>14234.646318828625</v>
      </c>
      <c r="J211" s="65">
        <f t="shared" si="1"/>
        <v>15865.248480514838</v>
      </c>
      <c r="K211" s="65">
        <f t="shared" si="1"/>
        <v>20366.098459020865</v>
      </c>
      <c r="L211" s="65">
        <f t="shared" si="1"/>
        <v>33000</v>
      </c>
      <c r="M211" s="65">
        <f t="shared" si="1"/>
        <v>19900</v>
      </c>
      <c r="N211" s="65">
        <f t="shared" si="1"/>
        <v>11306.553714392105</v>
      </c>
      <c r="O211" s="65">
        <f t="shared" si="1"/>
        <v>33176.796235757443</v>
      </c>
      <c r="P211" s="65">
        <f t="shared" si="1"/>
        <v>9073.5964912280706</v>
      </c>
      <c r="Q211" s="65">
        <f t="shared" si="1"/>
        <v>48800</v>
      </c>
      <c r="R211" s="65">
        <f t="shared" si="1"/>
        <v>185600</v>
      </c>
      <c r="S211" s="65">
        <f t="shared" si="1"/>
        <v>12529.434883857306</v>
      </c>
      <c r="T211" s="65">
        <f t="shared" si="1"/>
        <v>271409.5015730575</v>
      </c>
      <c r="U211" s="65">
        <f t="shared" si="1"/>
        <v>4800.8087810514153</v>
      </c>
      <c r="V211" s="65">
        <f t="shared" si="1"/>
        <v>13594.482834988392</v>
      </c>
      <c r="W211" s="65">
        <f t="shared" si="1"/>
        <v>26300.537432437126</v>
      </c>
      <c r="X211" s="65">
        <f t="shared" si="1"/>
        <v>25895.960068632037</v>
      </c>
      <c r="Y211" s="65">
        <f t="shared" si="1"/>
        <v>99197.578511037806</v>
      </c>
      <c r="Z211" s="65">
        <f t="shared" si="1"/>
        <v>610950.21405675192</v>
      </c>
      <c r="AA211" s="65">
        <f t="shared" si="1"/>
        <v>22143.766833891888</v>
      </c>
      <c r="AB211" s="65">
        <f t="shared" si="1"/>
        <v>90689.604640072357</v>
      </c>
      <c r="AC211" s="65">
        <f t="shared" si="1"/>
        <v>165076.82438852172</v>
      </c>
      <c r="AD211" s="65">
        <f t="shared" si="1"/>
        <v>10485.918846385477</v>
      </c>
    </row>
    <row r="212" spans="1:30" x14ac:dyDescent="0.25">
      <c r="A212" s="37" t="s">
        <v>4206</v>
      </c>
      <c r="B212" s="65">
        <f>SUM(B142:B207)</f>
        <v>27065.189232948796</v>
      </c>
      <c r="C212" s="65">
        <f t="shared" ref="C212:AD212" si="2">SUM(C142:C207)</f>
        <v>77385.969525555964</v>
      </c>
      <c r="D212" s="65">
        <f t="shared" si="2"/>
        <v>3507.5681130171542</v>
      </c>
      <c r="E212" s="65">
        <f t="shared" si="2"/>
        <v>6515.7512212558086</v>
      </c>
      <c r="F212" s="65">
        <f t="shared" si="2"/>
        <v>44530.275984222084</v>
      </c>
      <c r="G212" s="65">
        <f t="shared" si="2"/>
        <v>22500</v>
      </c>
      <c r="H212" s="65">
        <f t="shared" si="2"/>
        <v>39200</v>
      </c>
      <c r="I212" s="65">
        <f t="shared" si="2"/>
        <v>14834.810767051204</v>
      </c>
      <c r="J212" s="65">
        <f t="shared" si="2"/>
        <v>16063.126110124333</v>
      </c>
      <c r="K212" s="65">
        <f t="shared" si="2"/>
        <v>20460.583941605841</v>
      </c>
      <c r="L212" s="65">
        <f t="shared" si="2"/>
        <v>35300</v>
      </c>
      <c r="M212" s="65">
        <f t="shared" si="2"/>
        <v>20300</v>
      </c>
      <c r="N212" s="65">
        <f t="shared" si="2"/>
        <v>11739.370363669259</v>
      </c>
      <c r="O212" s="65">
        <f t="shared" si="2"/>
        <v>34740.548909791891</v>
      </c>
      <c r="P212" s="65">
        <f t="shared" si="2"/>
        <v>9273.7430167597759</v>
      </c>
      <c r="Q212" s="65">
        <f t="shared" si="2"/>
        <v>51300</v>
      </c>
      <c r="R212" s="65">
        <f t="shared" si="2"/>
        <v>196000</v>
      </c>
      <c r="S212" s="65">
        <f t="shared" si="2"/>
        <v>12844.973171969976</v>
      </c>
      <c r="T212" s="65">
        <f t="shared" si="2"/>
        <v>282035.79244076961</v>
      </c>
      <c r="U212" s="65">
        <f t="shared" si="2"/>
        <v>4810.2172636523774</v>
      </c>
      <c r="V212" s="65">
        <f t="shared" si="2"/>
        <v>13510.495018274836</v>
      </c>
      <c r="W212" s="65">
        <f t="shared" si="2"/>
        <v>26791.57682187816</v>
      </c>
      <c r="X212" s="65">
        <f t="shared" si="2"/>
        <v>26595.901386748843</v>
      </c>
      <c r="Y212" s="65">
        <f t="shared" si="2"/>
        <v>102078.41886059965</v>
      </c>
      <c r="Z212" s="65">
        <f t="shared" si="2"/>
        <v>659797.26660637127</v>
      </c>
      <c r="AA212" s="65">
        <f t="shared" si="2"/>
        <v>23344.08446931365</v>
      </c>
      <c r="AB212" s="65">
        <f t="shared" si="2"/>
        <v>97498.678756607231</v>
      </c>
      <c r="AC212" s="65">
        <f t="shared" si="2"/>
        <v>171476.51804209108</v>
      </c>
      <c r="AD212" s="65">
        <f t="shared" si="2"/>
        <v>10500.153062959896</v>
      </c>
    </row>
    <row r="214" spans="1:30" x14ac:dyDescent="0.25">
      <c r="A214" s="37" t="s">
        <v>4208</v>
      </c>
      <c r="B214" s="38">
        <f>(B211/B210)^(1/5)-1</f>
        <v>6.9140868807073819E-3</v>
      </c>
      <c r="C214" s="38">
        <f t="shared" ref="C214:AD214" si="3">(C211/C210)^(1/5)-1</f>
        <v>1.1643263048957353E-2</v>
      </c>
      <c r="D214" s="38">
        <f t="shared" si="3"/>
        <v>-5.0758090794319477E-3</v>
      </c>
      <c r="E214" s="38">
        <f t="shared" si="3"/>
        <v>4.3461626953351651E-3</v>
      </c>
      <c r="F214" s="38">
        <f t="shared" si="3"/>
        <v>3.0630393649365484E-2</v>
      </c>
      <c r="G214" s="38">
        <f t="shared" si="3"/>
        <v>4.5873485821650295E-3</v>
      </c>
      <c r="H214" s="38">
        <f t="shared" si="3"/>
        <v>6.4210734850469464E-3</v>
      </c>
      <c r="I214" s="38">
        <f t="shared" si="3"/>
        <v>7.1825242029448511E-3</v>
      </c>
      <c r="J214" s="38">
        <f t="shared" si="3"/>
        <v>3.1161915151634023E-3</v>
      </c>
      <c r="K214" s="38">
        <f t="shared" si="3"/>
        <v>1.9718114257838426E-3</v>
      </c>
      <c r="L214" s="38">
        <f t="shared" si="3"/>
        <v>1.9244876491456564E-2</v>
      </c>
      <c r="M214" s="38">
        <f t="shared" si="3"/>
        <v>5.1023057861472321E-3</v>
      </c>
      <c r="N214" s="38">
        <f t="shared" si="3"/>
        <v>8.9150512331184206E-3</v>
      </c>
      <c r="O214" s="38">
        <f t="shared" si="3"/>
        <v>1.1269859071136645E-2</v>
      </c>
      <c r="P214" s="38">
        <f t="shared" si="3"/>
        <v>4.4178446956606443E-3</v>
      </c>
      <c r="Q214" s="38">
        <f t="shared" si="3"/>
        <v>1.2770094422378975E-2</v>
      </c>
      <c r="R214" s="38">
        <f t="shared" si="3"/>
        <v>1.557257034689119E-2</v>
      </c>
      <c r="S214" s="38">
        <f t="shared" si="3"/>
        <v>1.0265090819441491E-2</v>
      </c>
      <c r="T214" s="38">
        <f t="shared" si="3"/>
        <v>9.0377480759189499E-3</v>
      </c>
      <c r="U214" s="38">
        <f t="shared" si="3"/>
        <v>1.8155542913400602E-4</v>
      </c>
      <c r="V214" s="38">
        <f t="shared" si="3"/>
        <v>1.3410465709791097E-3</v>
      </c>
      <c r="W214" s="38">
        <f t="shared" si="3"/>
        <v>4.2264936043330259E-3</v>
      </c>
      <c r="X214" s="38">
        <f t="shared" si="3"/>
        <v>6.2953577194606591E-3</v>
      </c>
      <c r="Y214" s="38">
        <f t="shared" si="3"/>
        <v>7.7602788019361935E-3</v>
      </c>
      <c r="Z214" s="38">
        <f t="shared" si="3"/>
        <v>2.1160772461686905E-2</v>
      </c>
      <c r="AA214" s="38">
        <f t="shared" si="3"/>
        <v>1.5257336340770866E-2</v>
      </c>
      <c r="AB214" s="38">
        <f t="shared" si="3"/>
        <v>1.7151360531565629E-2</v>
      </c>
      <c r="AC214" s="38">
        <f t="shared" si="3"/>
        <v>1.0112893261336797E-2</v>
      </c>
      <c r="AD214" s="38">
        <f t="shared" si="3"/>
        <v>3.6546416298035567E-3</v>
      </c>
    </row>
    <row r="215" spans="1:30" x14ac:dyDescent="0.25">
      <c r="A215" s="37" t="s">
        <v>4209</v>
      </c>
      <c r="B215" s="38">
        <f>(B212/B211)^(1/5)-1</f>
        <v>3.7350576882533293E-3</v>
      </c>
      <c r="C215" s="38">
        <f t="shared" ref="C215:AD215" si="4">(C212/C211)^(1/5)-1</f>
        <v>8.1771019945255929E-3</v>
      </c>
      <c r="D215" s="38">
        <f t="shared" si="4"/>
        <v>-6.0769703201790648E-4</v>
      </c>
      <c r="E215" s="38">
        <f t="shared" si="4"/>
        <v>1.0078180408872317E-3</v>
      </c>
      <c r="F215" s="38">
        <f t="shared" si="4"/>
        <v>2.4540251163731153E-2</v>
      </c>
      <c r="G215" s="38">
        <f t="shared" si="4"/>
        <v>3.593983061898065E-3</v>
      </c>
      <c r="H215" s="38">
        <f t="shared" si="4"/>
        <v>5.7087259581571903E-3</v>
      </c>
      <c r="I215" s="38">
        <f t="shared" si="4"/>
        <v>8.2937286346100869E-3</v>
      </c>
      <c r="J215" s="38">
        <f t="shared" si="4"/>
        <v>2.4821262714738168E-3</v>
      </c>
      <c r="K215" s="38">
        <f t="shared" si="4"/>
        <v>9.2615312394372928E-4</v>
      </c>
      <c r="L215" s="38">
        <f t="shared" si="4"/>
        <v>1.3566278565101841E-2</v>
      </c>
      <c r="M215" s="38">
        <f t="shared" si="4"/>
        <v>3.9881625020818934E-3</v>
      </c>
      <c r="N215" s="38">
        <f t="shared" si="4"/>
        <v>7.5414241597819842E-3</v>
      </c>
      <c r="O215" s="38">
        <f t="shared" si="4"/>
        <v>9.2539228483767833E-3</v>
      </c>
      <c r="P215" s="38">
        <f t="shared" si="4"/>
        <v>4.3732074704914137E-3</v>
      </c>
      <c r="Q215" s="38">
        <f t="shared" si="4"/>
        <v>1.0042175461014491E-2</v>
      </c>
      <c r="R215" s="38">
        <f t="shared" si="4"/>
        <v>1.0963834889317736E-2</v>
      </c>
      <c r="S215" s="38">
        <f t="shared" si="4"/>
        <v>4.9867677677470912E-3</v>
      </c>
      <c r="T215" s="38">
        <f t="shared" si="4"/>
        <v>7.7106209405004567E-3</v>
      </c>
      <c r="U215" s="38">
        <f t="shared" si="4"/>
        <v>3.916471704772384E-4</v>
      </c>
      <c r="V215" s="38">
        <f t="shared" si="4"/>
        <v>-1.2386810717693875E-3</v>
      </c>
      <c r="W215" s="38">
        <f t="shared" si="4"/>
        <v>3.70648544202834E-3</v>
      </c>
      <c r="X215" s="38">
        <f t="shared" si="4"/>
        <v>5.3482804769977577E-3</v>
      </c>
      <c r="Y215" s="38">
        <f t="shared" si="4"/>
        <v>5.7419675488630251E-3</v>
      </c>
      <c r="Z215" s="38">
        <f t="shared" si="4"/>
        <v>1.5502362604927322E-2</v>
      </c>
      <c r="AA215" s="38">
        <f t="shared" si="4"/>
        <v>1.061343925307523E-2</v>
      </c>
      <c r="AB215" s="38">
        <f t="shared" si="4"/>
        <v>1.458454937508602E-2</v>
      </c>
      <c r="AC215" s="38">
        <f t="shared" si="4"/>
        <v>7.6360809513089656E-3</v>
      </c>
      <c r="AD215" s="38">
        <f t="shared" si="4"/>
        <v>2.7134472656920039E-4</v>
      </c>
    </row>
  </sheetData>
  <pageMargins left="0.23622047244094491" right="0.23622047244094491" top="0.74803149606299213" bottom="0.74803149606299213" header="0.31496062992125984" footer="0.31496062992125984"/>
  <pageSetup paperSize="9" scale="30" fitToHeight="0" orientation="portrait" r:id="rId1"/>
  <headerFooter>
    <oddFooter>&amp;L&amp;F&amp;C&amp;A&amp;R&amp;P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D26F6-4A10-4883-86C6-020293555362}">
  <sheetPr codeName="Sheet15">
    <tabColor rgb="FFC00000"/>
    <pageSetUpPr fitToPage="1"/>
  </sheetPr>
  <dimension ref="A1:R6"/>
  <sheetViews>
    <sheetView showGridLines="0" view="pageBreakPreview" zoomScaleNormal="70" zoomScaleSheetLayoutView="100" workbookViewId="0"/>
  </sheetViews>
  <sheetFormatPr defaultRowHeight="15" customHeight="1" x14ac:dyDescent="0.25"/>
  <cols>
    <col min="1" max="1" width="39.7109375" bestFit="1" customWidth="1"/>
    <col min="2" max="18" width="13" customWidth="1"/>
    <col min="19" max="19" width="2.7109375" customWidth="1"/>
    <col min="33" max="33" width="9.140625" customWidth="1"/>
  </cols>
  <sheetData>
    <row r="1" spans="1:18" ht="26.25" x14ac:dyDescent="0.4">
      <c r="A1" s="34" t="s">
        <v>4210</v>
      </c>
    </row>
    <row r="2" spans="1:18" ht="26.25" x14ac:dyDescent="0.4">
      <c r="A2" s="34"/>
      <c r="B2" s="5"/>
      <c r="C2" s="5"/>
      <c r="D2" s="5"/>
      <c r="E2" s="5"/>
      <c r="F2" s="5"/>
      <c r="G2" s="5"/>
      <c r="H2" s="5"/>
      <c r="I2" s="5"/>
      <c r="J2" s="5"/>
      <c r="K2" s="5"/>
      <c r="L2" s="5"/>
      <c r="M2" s="5"/>
      <c r="N2" s="5"/>
      <c r="O2" s="5"/>
      <c r="P2" s="5"/>
      <c r="Q2" s="5"/>
      <c r="R2" s="5"/>
    </row>
    <row r="3" spans="1:18" ht="26.25" x14ac:dyDescent="0.25">
      <c r="B3" s="35" t="s">
        <v>2122</v>
      </c>
      <c r="C3" s="35" t="s">
        <v>4124</v>
      </c>
      <c r="D3" s="35" t="s">
        <v>2123</v>
      </c>
      <c r="E3" s="35" t="s">
        <v>2124</v>
      </c>
      <c r="F3" s="35" t="s">
        <v>2125</v>
      </c>
      <c r="G3" s="35" t="s">
        <v>4127</v>
      </c>
      <c r="H3" s="35" t="s">
        <v>2126</v>
      </c>
      <c r="I3" s="35" t="s">
        <v>4128</v>
      </c>
      <c r="J3" s="35" t="s">
        <v>2129</v>
      </c>
      <c r="K3" s="35" t="s">
        <v>2130</v>
      </c>
      <c r="L3" s="35" t="s">
        <v>529</v>
      </c>
      <c r="M3" s="35" t="s">
        <v>35</v>
      </c>
      <c r="N3" s="35" t="s">
        <v>2131</v>
      </c>
      <c r="O3" s="35" t="s">
        <v>7</v>
      </c>
      <c r="P3" s="35" t="s">
        <v>2133</v>
      </c>
      <c r="Q3" s="35" t="s">
        <v>4130</v>
      </c>
      <c r="R3" s="35" t="s">
        <v>2135</v>
      </c>
    </row>
    <row r="4" spans="1:18" x14ac:dyDescent="0.25">
      <c r="A4" s="5"/>
      <c r="B4" s="35"/>
      <c r="C4" s="35"/>
      <c r="D4" s="35"/>
      <c r="E4" s="35"/>
      <c r="F4" s="35"/>
      <c r="G4" s="35"/>
      <c r="H4" s="35"/>
      <c r="I4" s="35"/>
      <c r="J4" s="35"/>
      <c r="K4" s="35"/>
      <c r="L4" s="35"/>
      <c r="M4" s="35"/>
      <c r="N4" s="35"/>
      <c r="O4" s="35"/>
      <c r="P4" s="35"/>
      <c r="Q4" s="35"/>
      <c r="R4" s="35"/>
    </row>
    <row r="5" spans="1:18" x14ac:dyDescent="0.25">
      <c r="A5" s="36" t="s">
        <v>4211</v>
      </c>
      <c r="B5" s="38">
        <f>SUMIFS('Mapped HHG'!$B214:$AD214,'Mapped HHG'!$B$5:$AD$5,Output!B$3)</f>
        <v>6.9140868807073819E-3</v>
      </c>
      <c r="C5" s="38">
        <f>SUMIFS('Mapped HHG'!$B214:$AD214,'Mapped HHG'!$B$5:$AD$5,Output!C$3)</f>
        <v>1.1643263048957353E-2</v>
      </c>
      <c r="D5" s="38">
        <f>SUMIFS('Mapped HHG'!$B214:$AD214,'Mapped HHG'!$B$5:$AD$5,Output!D$3)</f>
        <v>4.3461626953351651E-3</v>
      </c>
      <c r="E5" s="38">
        <f>SUMIFS('Mapped HHG'!$B214:$AD214,'Mapped HHG'!$B$5:$AD$5,Output!E$3)</f>
        <v>7.1825242029448511E-3</v>
      </c>
      <c r="F5" s="38">
        <f>SUMIFS('Mapped HHG'!$B214:$AD214,'Mapped HHG'!$B$5:$AD$5,Output!F$3)</f>
        <v>4.5873485821650295E-3</v>
      </c>
      <c r="G5" s="38">
        <f>SUMIFS('Mapped HHG'!$B214:$AD214,'Mapped HHG'!$B$5:$AD$5,Output!G$3)</f>
        <v>3.1161915151634023E-3</v>
      </c>
      <c r="H5" s="38">
        <f>SUMIFS('Mapped HHG'!$B214:$AD214,'Mapped HHG'!$B$5:$AD$5,Output!H$3)</f>
        <v>1.9718114257838426E-3</v>
      </c>
      <c r="I5" s="38">
        <f>SUMIFS('Mapped HHG'!$B214:$AD214,'Mapped HHG'!$B$5:$AD$5,Output!I$3)</f>
        <v>8.9150512331184206E-3</v>
      </c>
      <c r="J5" s="38">
        <f>SUMIFS('Mapped HHG'!$B214:$AD214,'Mapped HHG'!$B$5:$AD$5,Output!J$3)</f>
        <v>1.1269859071136645E-2</v>
      </c>
      <c r="K5" s="38">
        <f>SUMIFS('Mapped HHG'!$B214:$AD214,'Mapped HHG'!$B$5:$AD$5,Output!K$3)</f>
        <v>1.557257034689119E-2</v>
      </c>
      <c r="L5" s="38">
        <f>SUMIFS('Mapped HHG'!$B214:$AD214,'Mapped HHG'!$B$5:$AD$5,Output!L$3)</f>
        <v>1.0265090819441491E-2</v>
      </c>
      <c r="M5" s="38">
        <f>SUMIFS('Mapped HHG'!$B214:$AD214,'Mapped HHG'!$B$5:$AD$5,Output!M$3)</f>
        <v>9.0377480759189499E-3</v>
      </c>
      <c r="N5" s="38">
        <f>SUMIFS('Mapped HHG'!$B214:$AD214,'Mapped HHG'!$B$5:$AD$5,Output!N$3)</f>
        <v>1.3410465709791097E-3</v>
      </c>
      <c r="O5" s="38">
        <f>SUMIFS('Mapped HHG'!$B214:$AD214,'Mapped HHG'!$B$5:$AD$5,Output!O$3)</f>
        <v>6.2953577194606591E-3</v>
      </c>
      <c r="P5" s="38">
        <f>SUMIFS('Mapped HHG'!$B214:$AD214,'Mapped HHG'!$B$5:$AD$5,Output!P$3)</f>
        <v>7.7602788019361935E-3</v>
      </c>
      <c r="Q5" s="38">
        <f>SUMIFS('Mapped HHG'!$B214:$AD214,'Mapped HHG'!$B$5:$AD$5,Output!Q$3)</f>
        <v>2.1160772461686905E-2</v>
      </c>
      <c r="R5" s="38">
        <f>SUMIFS('Mapped HHG'!$B214:$AD214,'Mapped HHG'!$B$5:$AD$5,Output!R$3)</f>
        <v>1.0112893261336797E-2</v>
      </c>
    </row>
    <row r="6" spans="1:18" x14ac:dyDescent="0.25">
      <c r="A6" s="36" t="s">
        <v>4212</v>
      </c>
      <c r="B6" s="38">
        <f>SUMIFS('Mapped HHG'!$B215:$AD215,'Mapped HHG'!$B$5:$AD$5,Output!B$3)</f>
        <v>3.7350576882533293E-3</v>
      </c>
      <c r="C6" s="38">
        <f>SUMIFS('Mapped HHG'!$B215:$AD215,'Mapped HHG'!$B$5:$AD$5,Output!C$3)</f>
        <v>8.1771019945255929E-3</v>
      </c>
      <c r="D6" s="38">
        <f>SUMIFS('Mapped HHG'!$B215:$AD215,'Mapped HHG'!$B$5:$AD$5,Output!D$3)</f>
        <v>1.0078180408872317E-3</v>
      </c>
      <c r="E6" s="38">
        <f>SUMIFS('Mapped HHG'!$B215:$AD215,'Mapped HHG'!$B$5:$AD$5,Output!E$3)</f>
        <v>8.2937286346100869E-3</v>
      </c>
      <c r="F6" s="38">
        <f>SUMIFS('Mapped HHG'!$B215:$AD215,'Mapped HHG'!$B$5:$AD$5,Output!F$3)</f>
        <v>3.593983061898065E-3</v>
      </c>
      <c r="G6" s="38">
        <f>SUMIFS('Mapped HHG'!$B215:$AD215,'Mapped HHG'!$B$5:$AD$5,Output!G$3)</f>
        <v>2.4821262714738168E-3</v>
      </c>
      <c r="H6" s="38">
        <f>SUMIFS('Mapped HHG'!$B215:$AD215,'Mapped HHG'!$B$5:$AD$5,Output!H$3)</f>
        <v>9.2615312394372928E-4</v>
      </c>
      <c r="I6" s="38">
        <f>SUMIFS('Mapped HHG'!$B215:$AD215,'Mapped HHG'!$B$5:$AD$5,Output!I$3)</f>
        <v>7.5414241597819842E-3</v>
      </c>
      <c r="J6" s="38">
        <f>SUMIFS('Mapped HHG'!$B215:$AD215,'Mapped HHG'!$B$5:$AD$5,Output!J$3)</f>
        <v>9.2539228483767833E-3</v>
      </c>
      <c r="K6" s="38">
        <f>SUMIFS('Mapped HHG'!$B215:$AD215,'Mapped HHG'!$B$5:$AD$5,Output!K$3)</f>
        <v>1.0963834889317736E-2</v>
      </c>
      <c r="L6" s="38">
        <f>SUMIFS('Mapped HHG'!$B215:$AD215,'Mapped HHG'!$B$5:$AD$5,Output!L$3)</f>
        <v>4.9867677677470912E-3</v>
      </c>
      <c r="M6" s="38">
        <f>SUMIFS('Mapped HHG'!$B215:$AD215,'Mapped HHG'!$B$5:$AD$5,Output!M$3)</f>
        <v>7.7106209405004567E-3</v>
      </c>
      <c r="N6" s="38">
        <f>SUMIFS('Mapped HHG'!$B215:$AD215,'Mapped HHG'!$B$5:$AD$5,Output!N$3)</f>
        <v>-1.2386810717693875E-3</v>
      </c>
      <c r="O6" s="38">
        <f>SUMIFS('Mapped HHG'!$B215:$AD215,'Mapped HHG'!$B$5:$AD$5,Output!O$3)</f>
        <v>5.3482804769977577E-3</v>
      </c>
      <c r="P6" s="38">
        <f>SUMIFS('Mapped HHG'!$B215:$AD215,'Mapped HHG'!$B$5:$AD$5,Output!P$3)</f>
        <v>5.7419675488630251E-3</v>
      </c>
      <c r="Q6" s="38">
        <f>SUMIFS('Mapped HHG'!$B215:$AD215,'Mapped HHG'!$B$5:$AD$5,Output!Q$3)</f>
        <v>1.5502362604927322E-2</v>
      </c>
      <c r="R6" s="38">
        <f>SUMIFS('Mapped HHG'!$B215:$AD215,'Mapped HHG'!$B$5:$AD$5,Output!R$3)</f>
        <v>7.6360809513089656E-3</v>
      </c>
    </row>
  </sheetData>
  <pageMargins left="0.25" right="0.25" top="0.75" bottom="0.75" header="0.3" footer="0.3"/>
  <pageSetup paperSize="9" scale="54" orientation="landscape" r:id="rId1"/>
  <headerFooter>
    <oddFooter>&amp;L&amp;F&amp;C&amp;A&amp;R&amp;P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631A8-38CF-437C-98B9-E6B25E575D8C}">
  <sheetPr codeName="Sheet18">
    <pageSetUpPr fitToPage="1"/>
  </sheetPr>
  <dimension ref="A1:E16"/>
  <sheetViews>
    <sheetView showGridLines="0" view="pageBreakPreview" zoomScaleNormal="100" zoomScaleSheetLayoutView="100" workbookViewId="0"/>
  </sheetViews>
  <sheetFormatPr defaultColWidth="9.140625" defaultRowHeight="15" customHeight="1" x14ac:dyDescent="0.25"/>
  <cols>
    <col min="1" max="1" width="2.7109375" customWidth="1"/>
    <col min="2" max="2" width="23.28515625" customWidth="1"/>
    <col min="3" max="3" width="100.7109375" customWidth="1"/>
    <col min="4" max="5" width="14.7109375" customWidth="1"/>
    <col min="6" max="6" width="2.7109375" customWidth="1"/>
  </cols>
  <sheetData>
    <row r="1" spans="1:5" ht="26.25" x14ac:dyDescent="0.4">
      <c r="A1" s="54" t="s">
        <v>4217</v>
      </c>
      <c r="B1" s="26"/>
      <c r="C1" s="26"/>
      <c r="D1" s="26"/>
      <c r="E1" s="26"/>
    </row>
    <row r="2" spans="1:5" x14ac:dyDescent="0.25">
      <c r="A2" s="26"/>
      <c r="B2" s="51" t="s">
        <v>4244</v>
      </c>
      <c r="C2" s="26"/>
      <c r="D2" s="26"/>
      <c r="E2" s="26"/>
    </row>
    <row r="3" spans="1:5" x14ac:dyDescent="0.25">
      <c r="A3" s="50"/>
      <c r="B3" s="26"/>
      <c r="C3" s="26"/>
      <c r="D3" s="26"/>
      <c r="E3" s="26"/>
    </row>
    <row r="4" spans="1:5" x14ac:dyDescent="0.25">
      <c r="A4" s="26"/>
      <c r="B4" s="26"/>
      <c r="C4" s="26"/>
      <c r="D4" s="26"/>
      <c r="E4" s="26"/>
    </row>
    <row r="5" spans="1:5" ht="23.25" x14ac:dyDescent="0.35">
      <c r="A5" s="26"/>
      <c r="B5" s="49" t="s">
        <v>4216</v>
      </c>
      <c r="C5" s="26"/>
      <c r="D5" s="26"/>
      <c r="E5" s="26"/>
    </row>
    <row r="6" spans="1:5" ht="108" customHeight="1" x14ac:dyDescent="0.25">
      <c r="A6" s="26"/>
      <c r="B6" s="77" t="s">
        <v>4233</v>
      </c>
      <c r="C6" s="78"/>
      <c r="D6" s="78"/>
      <c r="E6" s="78"/>
    </row>
    <row r="7" spans="1:5" ht="108" customHeight="1" x14ac:dyDescent="0.25">
      <c r="A7" s="26"/>
      <c r="B7" s="78"/>
      <c r="C7" s="78"/>
      <c r="D7" s="78"/>
      <c r="E7" s="78"/>
    </row>
    <row r="8" spans="1:5" ht="23.25" x14ac:dyDescent="0.35">
      <c r="A8" s="26"/>
      <c r="B8" s="49" t="s">
        <v>4231</v>
      </c>
      <c r="C8" s="48"/>
      <c r="D8" s="26"/>
      <c r="E8" s="26"/>
    </row>
    <row r="9" spans="1:5" ht="45" customHeight="1" x14ac:dyDescent="0.25">
      <c r="A9" s="52"/>
      <c r="B9" s="77" t="s">
        <v>4234</v>
      </c>
      <c r="C9" s="78"/>
      <c r="D9" s="78"/>
      <c r="E9" s="78"/>
    </row>
    <row r="10" spans="1:5" ht="45" customHeight="1" x14ac:dyDescent="0.25">
      <c r="A10" s="52"/>
      <c r="B10" s="78"/>
      <c r="C10" s="78"/>
      <c r="D10" s="78"/>
      <c r="E10" s="78"/>
    </row>
    <row r="11" spans="1:5" ht="26.25" customHeight="1" x14ac:dyDescent="0.25">
      <c r="A11" s="52"/>
      <c r="B11" s="77" t="s">
        <v>4232</v>
      </c>
      <c r="C11" s="78"/>
      <c r="D11" s="78"/>
      <c r="E11" s="78"/>
    </row>
    <row r="12" spans="1:5" ht="26.25" customHeight="1" x14ac:dyDescent="0.25">
      <c r="A12" s="52"/>
      <c r="B12" s="77"/>
      <c r="C12" s="78"/>
      <c r="D12" s="78"/>
      <c r="E12" s="78"/>
    </row>
    <row r="13" spans="1:5" ht="26.25" customHeight="1" x14ac:dyDescent="0.25">
      <c r="A13" s="52"/>
      <c r="B13" s="78"/>
      <c r="C13" s="78"/>
      <c r="D13" s="78"/>
      <c r="E13" s="78"/>
    </row>
    <row r="14" spans="1:5" ht="23.25" x14ac:dyDescent="0.35">
      <c r="B14" s="76" t="s">
        <v>4245</v>
      </c>
      <c r="C14" s="50"/>
      <c r="D14" s="50"/>
      <c r="E14" s="50"/>
    </row>
    <row r="15" spans="1:5" ht="15" customHeight="1" x14ac:dyDescent="0.25">
      <c r="B15" s="79" t="s">
        <v>4246</v>
      </c>
      <c r="C15" s="80"/>
      <c r="D15" s="80"/>
      <c r="E15" s="80"/>
    </row>
    <row r="16" spans="1:5" ht="15" customHeight="1" x14ac:dyDescent="0.25">
      <c r="B16" s="80"/>
      <c r="C16" s="80"/>
      <c r="D16" s="80"/>
      <c r="E16" s="80"/>
    </row>
  </sheetData>
  <sheetProtection formatColumns="0" formatRows="0"/>
  <mergeCells count="4">
    <mergeCell ref="B6:E7"/>
    <mergeCell ref="B9:E10"/>
    <mergeCell ref="B11:E13"/>
    <mergeCell ref="B15:E16"/>
  </mergeCells>
  <pageMargins left="0.70866141732283505" right="0.70866141732283505" top="0.74803149606299202" bottom="0.74803149606299202" header="0.31496062992126" footer="0.31496062992126"/>
  <pageSetup paperSize="9" scale="82" orientation="landscape" r:id="rId1"/>
  <headerFooter>
    <oddHeader>&amp;R&amp;D &amp;T</oddHeader>
    <oddFooter>&amp;L&amp;F&amp;C&amp;A&amp;R&amp;P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20D3F-0433-49D9-8DB0-F662070E2BCF}">
  <sheetPr codeName="Sheet19">
    <pageSetUpPr fitToPage="1"/>
  </sheetPr>
  <dimension ref="A1:C15"/>
  <sheetViews>
    <sheetView showGridLines="0" view="pageBreakPreview" zoomScaleNormal="100" zoomScaleSheetLayoutView="100" workbookViewId="0"/>
  </sheetViews>
  <sheetFormatPr defaultColWidth="9.140625" defaultRowHeight="15" customHeight="1" x14ac:dyDescent="0.25"/>
  <cols>
    <col min="2" max="2" width="19.85546875" customWidth="1"/>
    <col min="3" max="3" width="65.42578125" customWidth="1"/>
    <col min="4" max="4" width="2.7109375" customWidth="1"/>
  </cols>
  <sheetData>
    <row r="1" spans="1:3" ht="26.25" x14ac:dyDescent="0.4">
      <c r="A1" s="34" t="s">
        <v>4221</v>
      </c>
      <c r="B1" s="26"/>
      <c r="C1" s="26"/>
    </row>
    <row r="2" spans="1:3" x14ac:dyDescent="0.25">
      <c r="A2" s="26"/>
      <c r="B2" s="26"/>
      <c r="C2" s="26"/>
    </row>
    <row r="3" spans="1:3" ht="15.75" thickBot="1" x14ac:dyDescent="0.3">
      <c r="A3" s="26"/>
      <c r="B3" s="5"/>
      <c r="C3" s="5"/>
    </row>
    <row r="4" spans="1:3" ht="15.75" x14ac:dyDescent="0.25">
      <c r="A4" s="26"/>
      <c r="B4" s="55" t="s">
        <v>4220</v>
      </c>
      <c r="C4" s="56" t="s">
        <v>4219</v>
      </c>
    </row>
    <row r="5" spans="1:3" x14ac:dyDescent="0.25">
      <c r="A5" s="26"/>
      <c r="B5" s="72" t="s">
        <v>4230</v>
      </c>
      <c r="C5" s="73" t="s">
        <v>4230</v>
      </c>
    </row>
    <row r="6" spans="1:3" x14ac:dyDescent="0.25">
      <c r="A6" s="26"/>
      <c r="B6" s="72" t="s">
        <v>4235</v>
      </c>
      <c r="C6" s="73" t="s">
        <v>4140</v>
      </c>
    </row>
    <row r="7" spans="1:3" ht="15" customHeight="1" x14ac:dyDescent="0.25">
      <c r="B7" s="74" t="s">
        <v>4236</v>
      </c>
      <c r="C7" s="75" t="s">
        <v>4145</v>
      </c>
    </row>
    <row r="8" spans="1:3" ht="15" customHeight="1" x14ac:dyDescent="0.25">
      <c r="B8" s="74" t="s">
        <v>4237</v>
      </c>
      <c r="C8" s="75" t="s">
        <v>4147</v>
      </c>
    </row>
    <row r="9" spans="1:3" ht="15" customHeight="1" x14ac:dyDescent="0.25">
      <c r="B9" s="72" t="s">
        <v>4238</v>
      </c>
      <c r="C9" s="73" t="s">
        <v>4165</v>
      </c>
    </row>
    <row r="10" spans="1:3" ht="15" customHeight="1" x14ac:dyDescent="0.25">
      <c r="B10" s="74" t="s">
        <v>4239</v>
      </c>
      <c r="C10" s="75" t="s">
        <v>4223</v>
      </c>
    </row>
    <row r="11" spans="1:3" ht="15" customHeight="1" x14ac:dyDescent="0.25">
      <c r="B11" s="72" t="s">
        <v>4240</v>
      </c>
      <c r="C11" s="73" t="s">
        <v>4224</v>
      </c>
    </row>
    <row r="12" spans="1:3" ht="15" customHeight="1" x14ac:dyDescent="0.25">
      <c r="B12" s="74" t="s">
        <v>4241</v>
      </c>
      <c r="C12" s="75" t="s">
        <v>4199</v>
      </c>
    </row>
    <row r="13" spans="1:3" ht="15" customHeight="1" x14ac:dyDescent="0.25">
      <c r="B13" s="72" t="s">
        <v>4242</v>
      </c>
      <c r="C13" s="73" t="s">
        <v>4202</v>
      </c>
    </row>
    <row r="14" spans="1:3" ht="15" customHeight="1" x14ac:dyDescent="0.25">
      <c r="B14" s="74" t="s">
        <v>4243</v>
      </c>
      <c r="C14" s="75" t="s">
        <v>4202</v>
      </c>
    </row>
    <row r="15" spans="1:3" ht="15" customHeight="1" thickBot="1" x14ac:dyDescent="0.3">
      <c r="B15" s="57" t="s">
        <v>4218</v>
      </c>
      <c r="C15" s="58" t="s">
        <v>4210</v>
      </c>
    </row>
  </sheetData>
  <sheetProtection formatColumns="0" formatRows="0"/>
  <hyperlinks>
    <hyperlink ref="C5" location="'Inputs Households'!$A$1" tooltip="Section title. Click once to follow" display="Inputs Households" xr:uid="{10182BDD-793E-4D3E-BB88-39829C88D21B}"/>
    <hyperlink ref="C6" location="'NZ.Stat (Format)'!$A$1" tooltip="Section title. Click once to follow" display="Formatted NZ.Stat export" xr:uid="{C904AF95-3B3A-4225-8F30-F62098FE1766}"/>
    <hyperlink ref="C7" location="'EDB naming'!$A$1" tooltip="Section title. Click once to follow" display="EDB Naming" xr:uid="{C2B60C91-97EE-40CE-9765-4F708072B1A0}"/>
    <hyperlink ref="C8" location="'TLA-EDB'!$A$1" tooltip="Section title. Click once to follow" display="Mapping TLAs to EDBs" xr:uid="{56ED27F8-F8F9-45AF-AF07-29E73FBEB07D}"/>
    <hyperlink ref="C9" location="'AU2017-EDB (Adjusted)'!$A$1" tooltip="Section title. Click once to follow" display="AU-EDB mapping" xr:uid="{9783FFB0-C972-482B-B0AB-87EA15E6C39C}"/>
    <hyperlink ref="C10" location="'Population (TLA)'!$A$1" tooltip="Section title. Click once to follow" display="Population (TLA level)" xr:uid="{85DC49BE-CFA2-4755-BF91-870CAB2CC5E4}"/>
    <hyperlink ref="C11" location="'Population (AU)'!$A$1" tooltip="Section title. Click once to follow" display="Population (Selected AU level)" xr:uid="{F69C2F67-C051-4EFB-A50F-248E01A1D115}"/>
    <hyperlink ref="C12" location="'Population ratios'!$A$1" tooltip="Section title. Click once to follow" display="Forecasts list for ratio analysis" xr:uid="{30A02B2D-3EFD-45BC-AB95-3B38B0BD59B9}"/>
    <hyperlink ref="C13" location="'Ratio mapping'!$A$1" tooltip="Section title. Click once to follow" display="TLA-EDB ratios" xr:uid="{8AC43157-1C3E-4F44-8AAF-9D57849936C6}"/>
    <hyperlink ref="C14" location="'Mapped HHG'!$A$1" tooltip="Section title. Click once to follow" display="TLA-EDB ratios" xr:uid="{A1211A4B-21CB-45EB-BE6F-0555BB8BC509}"/>
    <hyperlink ref="C15" location="'Output'!$A$1" tooltip="Section title. Click once to follow" display="Outputs" xr:uid="{4879A4AA-612F-42BD-BB01-6B84F88B4073}"/>
  </hyperlinks>
  <pageMargins left="0.70866141732283505" right="0.70866141732283505" top="0.74803149606299202" bottom="0.74803149606299202" header="0.31496062992126" footer="0.31496062992126"/>
  <pageSetup paperSize="9" scale="89" orientation="portrait" r:id="rId1"/>
  <headerFooter>
    <oddHeader>&amp;R&amp;D &amp;T</oddHeader>
    <oddFooter>&amp;L&amp;F&amp;C&amp;A&amp;R&amp;P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EAFF4-BB42-4C4B-948B-35041F0B36CB}">
  <sheetPr codeName="Sheet16">
    <tabColor theme="2" tint="0.39997558519241921"/>
    <pageSetUpPr fitToPage="1"/>
  </sheetPr>
  <dimension ref="A1:D68"/>
  <sheetViews>
    <sheetView showGridLines="0" view="pageBreakPreview" zoomScaleNormal="100" zoomScaleSheetLayoutView="100" workbookViewId="0"/>
  </sheetViews>
  <sheetFormatPr defaultRowHeight="15" customHeight="1" x14ac:dyDescent="0.25"/>
  <cols>
    <col min="1" max="1" width="35.7109375" bestFit="1" customWidth="1"/>
    <col min="5" max="5" width="2.7109375" customWidth="1"/>
  </cols>
  <sheetData>
    <row r="1" spans="1:4" ht="26.25" x14ac:dyDescent="0.4">
      <c r="A1" s="34" t="s">
        <v>4230</v>
      </c>
      <c r="B1" s="2">
        <v>2018</v>
      </c>
      <c r="C1" s="2">
        <v>2023</v>
      </c>
      <c r="D1" s="2">
        <v>2028</v>
      </c>
    </row>
    <row r="2" spans="1:4" x14ac:dyDescent="0.25">
      <c r="A2" s="37" t="s">
        <v>2051</v>
      </c>
      <c r="B2" s="1">
        <v>25100</v>
      </c>
      <c r="C2" s="1">
        <v>25900</v>
      </c>
      <c r="D2" s="1">
        <v>26600</v>
      </c>
    </row>
    <row r="3" spans="1:4" x14ac:dyDescent="0.25">
      <c r="A3" s="37" t="s">
        <v>2053</v>
      </c>
      <c r="B3" s="1">
        <v>36100</v>
      </c>
      <c r="C3" s="1">
        <v>38400</v>
      </c>
      <c r="D3" s="1">
        <v>40400</v>
      </c>
    </row>
    <row r="4" spans="1:4" x14ac:dyDescent="0.25">
      <c r="A4" s="37" t="s">
        <v>2054</v>
      </c>
      <c r="B4" s="1">
        <v>9700</v>
      </c>
      <c r="C4" s="1">
        <v>10400</v>
      </c>
      <c r="D4" s="1">
        <v>10900</v>
      </c>
    </row>
    <row r="5" spans="1:4" x14ac:dyDescent="0.25">
      <c r="A5" s="37" t="s">
        <v>2055</v>
      </c>
      <c r="B5" s="1">
        <v>577000</v>
      </c>
      <c r="C5" s="1">
        <v>642100</v>
      </c>
      <c r="D5" s="1">
        <v>695200</v>
      </c>
    </row>
    <row r="6" spans="1:4" x14ac:dyDescent="0.25">
      <c r="A6" s="37" t="s">
        <v>2056</v>
      </c>
      <c r="B6" s="1">
        <v>13300</v>
      </c>
      <c r="C6" s="1">
        <v>13700</v>
      </c>
      <c r="D6" s="1">
        <v>14000</v>
      </c>
    </row>
    <row r="7" spans="1:4" x14ac:dyDescent="0.25">
      <c r="A7" s="37" t="s">
        <v>2057</v>
      </c>
      <c r="B7" s="1">
        <v>8700</v>
      </c>
      <c r="C7" s="1">
        <v>9000</v>
      </c>
      <c r="D7" s="1">
        <v>9200</v>
      </c>
    </row>
    <row r="8" spans="1:4" x14ac:dyDescent="0.25">
      <c r="A8" s="37" t="s">
        <v>2058</v>
      </c>
      <c r="B8" s="1">
        <v>27100</v>
      </c>
      <c r="C8" s="1">
        <v>30000</v>
      </c>
      <c r="D8" s="1">
        <v>32500</v>
      </c>
    </row>
    <row r="9" spans="1:4" x14ac:dyDescent="0.25">
      <c r="A9" s="37" t="s">
        <v>2059</v>
      </c>
      <c r="B9" s="1">
        <v>14000</v>
      </c>
      <c r="C9" s="1">
        <v>14500</v>
      </c>
      <c r="D9" s="1">
        <v>15000</v>
      </c>
    </row>
    <row r="10" spans="1:4" x14ac:dyDescent="0.25">
      <c r="A10" s="37" t="s">
        <v>2060</v>
      </c>
      <c r="B10" s="1">
        <v>61500</v>
      </c>
      <c r="C10" s="1">
        <v>67000</v>
      </c>
      <c r="D10" s="1">
        <v>72000</v>
      </c>
    </row>
    <row r="11" spans="1:4" x14ac:dyDescent="0.25">
      <c r="A11" s="37" t="s">
        <v>2061</v>
      </c>
      <c r="B11" s="1">
        <v>20900</v>
      </c>
      <c r="C11" s="1">
        <v>22600</v>
      </c>
      <c r="D11" s="1">
        <v>23900</v>
      </c>
    </row>
    <row r="12" spans="1:4" x14ac:dyDescent="0.25">
      <c r="A12" s="37" t="s">
        <v>2062</v>
      </c>
      <c r="B12" s="1">
        <v>3800</v>
      </c>
      <c r="C12" s="1">
        <v>4000</v>
      </c>
      <c r="D12" s="1">
        <v>4100</v>
      </c>
    </row>
    <row r="13" spans="1:4" x14ac:dyDescent="0.25">
      <c r="A13" s="37" t="s">
        <v>2063</v>
      </c>
      <c r="B13" s="1">
        <v>9600</v>
      </c>
      <c r="C13" s="1">
        <v>9700</v>
      </c>
      <c r="D13" s="1">
        <v>9700</v>
      </c>
    </row>
    <row r="14" spans="1:4" x14ac:dyDescent="0.25">
      <c r="A14" s="37" t="s">
        <v>2064</v>
      </c>
      <c r="B14" s="1">
        <v>3800</v>
      </c>
      <c r="C14" s="1">
        <v>3800</v>
      </c>
      <c r="D14" s="1">
        <v>3800</v>
      </c>
    </row>
    <row r="15" spans="1:4" x14ac:dyDescent="0.25">
      <c r="A15" s="37" t="s">
        <v>2065</v>
      </c>
      <c r="B15" s="1">
        <v>15200</v>
      </c>
      <c r="C15" s="1">
        <v>15700</v>
      </c>
      <c r="D15" s="1">
        <v>16200</v>
      </c>
    </row>
    <row r="16" spans="1:4" x14ac:dyDescent="0.25">
      <c r="A16" s="37" t="s">
        <v>2066</v>
      </c>
      <c r="B16" s="1">
        <v>19600</v>
      </c>
      <c r="C16" s="1">
        <v>20700</v>
      </c>
      <c r="D16" s="1">
        <v>21700</v>
      </c>
    </row>
    <row r="17" spans="1:4" x14ac:dyDescent="0.25">
      <c r="A17" s="37" t="s">
        <v>2067</v>
      </c>
      <c r="B17" s="1">
        <v>53800</v>
      </c>
      <c r="C17" s="1">
        <v>58700</v>
      </c>
      <c r="D17" s="1">
        <v>62900</v>
      </c>
    </row>
    <row r="18" spans="1:4" x14ac:dyDescent="0.25">
      <c r="A18" s="37" t="s">
        <v>2068</v>
      </c>
      <c r="B18" s="1">
        <v>27800</v>
      </c>
      <c r="C18" s="1">
        <v>29000</v>
      </c>
      <c r="D18" s="1">
        <v>29700</v>
      </c>
    </row>
    <row r="19" spans="1:4" x14ac:dyDescent="0.25">
      <c r="A19" s="37" t="s">
        <v>2069</v>
      </c>
      <c r="B19" s="1">
        <v>13800</v>
      </c>
      <c r="C19" s="1">
        <v>14200</v>
      </c>
      <c r="D19" s="1">
        <v>14500</v>
      </c>
    </row>
    <row r="20" spans="1:4" x14ac:dyDescent="0.25">
      <c r="A20" s="37" t="s">
        <v>2070</v>
      </c>
      <c r="B20" s="1">
        <v>2700</v>
      </c>
      <c r="C20" s="1">
        <v>2600</v>
      </c>
      <c r="D20" s="1">
        <v>2500</v>
      </c>
    </row>
    <row r="21" spans="1:4" x14ac:dyDescent="0.25">
      <c r="A21" s="37" t="s">
        <v>2071</v>
      </c>
      <c r="B21" s="1">
        <v>3500</v>
      </c>
      <c r="C21" s="1">
        <v>3400</v>
      </c>
      <c r="D21" s="1">
        <v>3300</v>
      </c>
    </row>
    <row r="22" spans="1:4" x14ac:dyDescent="0.25">
      <c r="A22" s="37" t="s">
        <v>2072</v>
      </c>
      <c r="B22" s="1">
        <v>18400</v>
      </c>
      <c r="C22" s="1">
        <v>19000</v>
      </c>
      <c r="D22" s="1">
        <v>19500</v>
      </c>
    </row>
    <row r="23" spans="1:4" x14ac:dyDescent="0.25">
      <c r="A23" s="37" t="s">
        <v>2073</v>
      </c>
      <c r="B23" s="1">
        <v>3200</v>
      </c>
      <c r="C23" s="1">
        <v>3100</v>
      </c>
      <c r="D23" s="1">
        <v>3000</v>
      </c>
    </row>
    <row r="24" spans="1:4" x14ac:dyDescent="0.25">
      <c r="A24" s="37" t="s">
        <v>2074</v>
      </c>
      <c r="B24" s="1">
        <v>30000</v>
      </c>
      <c r="C24" s="1">
        <v>31300</v>
      </c>
      <c r="D24" s="1">
        <v>32300</v>
      </c>
    </row>
    <row r="25" spans="1:4" x14ac:dyDescent="0.25">
      <c r="A25" s="37" t="s">
        <v>2075</v>
      </c>
      <c r="B25" s="1">
        <v>25500</v>
      </c>
      <c r="C25" s="1">
        <v>26300</v>
      </c>
      <c r="D25" s="1">
        <v>27000</v>
      </c>
    </row>
    <row r="26" spans="1:4" x14ac:dyDescent="0.25">
      <c r="A26" s="37" t="s">
        <v>2076</v>
      </c>
      <c r="B26" s="1">
        <v>5800</v>
      </c>
      <c r="C26" s="1">
        <v>5900</v>
      </c>
      <c r="D26" s="1">
        <v>5900</v>
      </c>
    </row>
    <row r="27" spans="1:4" x14ac:dyDescent="0.25">
      <c r="A27" s="37" t="s">
        <v>2077</v>
      </c>
      <c r="B27" s="1">
        <v>33100</v>
      </c>
      <c r="C27" s="1">
        <v>34500</v>
      </c>
      <c r="D27" s="1">
        <v>36000</v>
      </c>
    </row>
    <row r="28" spans="1:4" x14ac:dyDescent="0.25">
      <c r="A28" s="37" t="s">
        <v>2078</v>
      </c>
      <c r="B28" s="1">
        <v>3800</v>
      </c>
      <c r="C28" s="1">
        <v>3800</v>
      </c>
      <c r="D28" s="1">
        <v>3900</v>
      </c>
    </row>
    <row r="29" spans="1:4" x14ac:dyDescent="0.25">
      <c r="A29" s="37" t="s">
        <v>2079</v>
      </c>
      <c r="B29" s="1">
        <v>11400</v>
      </c>
      <c r="C29" s="1">
        <v>11500</v>
      </c>
      <c r="D29" s="1">
        <v>11700</v>
      </c>
    </row>
    <row r="30" spans="1:4" x14ac:dyDescent="0.25">
      <c r="A30" s="37" t="s">
        <v>2080</v>
      </c>
      <c r="B30" s="1">
        <v>5100</v>
      </c>
      <c r="C30" s="1">
        <v>5000</v>
      </c>
      <c r="D30" s="1">
        <v>4800</v>
      </c>
    </row>
    <row r="31" spans="1:4" x14ac:dyDescent="0.25">
      <c r="A31" s="37" t="s">
        <v>2081</v>
      </c>
      <c r="B31" s="1">
        <v>18900</v>
      </c>
      <c r="C31" s="1">
        <v>19200</v>
      </c>
      <c r="D31" s="1">
        <v>19400</v>
      </c>
    </row>
    <row r="32" spans="1:4" x14ac:dyDescent="0.25">
      <c r="A32" s="37" t="s">
        <v>2082</v>
      </c>
      <c r="B32" s="1">
        <v>6200</v>
      </c>
      <c r="C32" s="1">
        <v>6200</v>
      </c>
      <c r="D32" s="1">
        <v>6100</v>
      </c>
    </row>
    <row r="33" spans="1:4" x14ac:dyDescent="0.25">
      <c r="A33" s="37" t="s">
        <v>2083</v>
      </c>
      <c r="B33" s="1">
        <v>12100</v>
      </c>
      <c r="C33" s="1">
        <v>12800</v>
      </c>
      <c r="D33" s="1">
        <v>13300</v>
      </c>
    </row>
    <row r="34" spans="1:4" x14ac:dyDescent="0.25">
      <c r="A34" s="37" t="s">
        <v>2084</v>
      </c>
      <c r="B34" s="1">
        <v>33500</v>
      </c>
      <c r="C34" s="1">
        <v>35100</v>
      </c>
      <c r="D34" s="1">
        <v>36600</v>
      </c>
    </row>
    <row r="35" spans="1:4" x14ac:dyDescent="0.25">
      <c r="A35" s="37" t="s">
        <v>2085</v>
      </c>
      <c r="B35" s="1">
        <v>7400</v>
      </c>
      <c r="C35" s="1">
        <v>7400</v>
      </c>
      <c r="D35" s="1">
        <v>7400</v>
      </c>
    </row>
    <row r="36" spans="1:4" x14ac:dyDescent="0.25">
      <c r="A36" s="37" t="s">
        <v>2086</v>
      </c>
      <c r="B36" s="1">
        <v>14000</v>
      </c>
      <c r="C36" s="1">
        <v>14300</v>
      </c>
      <c r="D36" s="1">
        <v>14500</v>
      </c>
    </row>
    <row r="37" spans="1:4" x14ac:dyDescent="0.25">
      <c r="A37" s="37" t="s">
        <v>2087</v>
      </c>
      <c r="B37" s="1">
        <v>22900</v>
      </c>
      <c r="C37" s="1">
        <v>23800</v>
      </c>
      <c r="D37" s="1">
        <v>24700</v>
      </c>
    </row>
    <row r="38" spans="1:4" x14ac:dyDescent="0.25">
      <c r="A38" s="37" t="s">
        <v>2088</v>
      </c>
      <c r="B38" s="1">
        <v>19300</v>
      </c>
      <c r="C38" s="1">
        <v>20300</v>
      </c>
      <c r="D38" s="1">
        <v>21100</v>
      </c>
    </row>
    <row r="39" spans="1:4" x14ac:dyDescent="0.25">
      <c r="A39" s="37" t="s">
        <v>2089</v>
      </c>
      <c r="B39" s="1">
        <v>16800</v>
      </c>
      <c r="C39" s="1">
        <v>17700</v>
      </c>
      <c r="D39" s="1">
        <v>18400</v>
      </c>
    </row>
    <row r="40" spans="1:4" x14ac:dyDescent="0.25">
      <c r="A40" s="37" t="s">
        <v>2090</v>
      </c>
      <c r="B40" s="1">
        <v>39900</v>
      </c>
      <c r="C40" s="1">
        <v>41300</v>
      </c>
      <c r="D40" s="1">
        <v>42300</v>
      </c>
    </row>
    <row r="41" spans="1:4" x14ac:dyDescent="0.25">
      <c r="A41" s="37" t="s">
        <v>2091</v>
      </c>
      <c r="B41" s="1">
        <v>81000</v>
      </c>
      <c r="C41" s="1">
        <v>85800</v>
      </c>
      <c r="D41" s="1">
        <v>89700</v>
      </c>
    </row>
    <row r="42" spans="1:4" x14ac:dyDescent="0.25">
      <c r="A42" s="37" t="s">
        <v>2092</v>
      </c>
      <c r="B42" s="1">
        <v>10600</v>
      </c>
      <c r="C42" s="1">
        <v>10900</v>
      </c>
      <c r="D42" s="1">
        <v>11200</v>
      </c>
    </row>
    <row r="43" spans="1:4" x14ac:dyDescent="0.25">
      <c r="A43" s="37" t="s">
        <v>2093</v>
      </c>
      <c r="B43" s="1">
        <v>3800</v>
      </c>
      <c r="C43" s="1">
        <v>3900</v>
      </c>
      <c r="D43" s="1">
        <v>4100</v>
      </c>
    </row>
    <row r="44" spans="1:4" x14ac:dyDescent="0.25">
      <c r="A44" s="37" t="s">
        <v>2094</v>
      </c>
      <c r="B44" s="1">
        <v>4400</v>
      </c>
      <c r="C44" s="1">
        <v>4600</v>
      </c>
      <c r="D44" s="1">
        <v>4700</v>
      </c>
    </row>
    <row r="45" spans="1:4" x14ac:dyDescent="0.25">
      <c r="A45" s="37" t="s">
        <v>2095</v>
      </c>
      <c r="B45" s="1">
        <v>20700</v>
      </c>
      <c r="C45" s="1">
        <v>21900</v>
      </c>
      <c r="D45" s="1">
        <v>22900</v>
      </c>
    </row>
    <row r="46" spans="1:4" x14ac:dyDescent="0.25">
      <c r="A46" s="37" t="s">
        <v>2096</v>
      </c>
      <c r="B46" s="1">
        <v>21400</v>
      </c>
      <c r="C46" s="1">
        <v>22500</v>
      </c>
      <c r="D46" s="1">
        <v>23500</v>
      </c>
    </row>
    <row r="47" spans="1:4" x14ac:dyDescent="0.25">
      <c r="A47" s="37" t="s">
        <v>2097</v>
      </c>
      <c r="B47" s="1">
        <v>19400</v>
      </c>
      <c r="C47" s="1">
        <v>19900</v>
      </c>
      <c r="D47" s="1">
        <v>20300</v>
      </c>
    </row>
    <row r="48" spans="1:4" x14ac:dyDescent="0.25">
      <c r="A48" s="37" t="s">
        <v>2098</v>
      </c>
      <c r="B48" s="1">
        <v>1600</v>
      </c>
      <c r="C48" s="1">
        <v>1600</v>
      </c>
      <c r="D48" s="1">
        <v>1600</v>
      </c>
    </row>
    <row r="49" spans="1:4" x14ac:dyDescent="0.25">
      <c r="A49" s="37" t="s">
        <v>2099</v>
      </c>
      <c r="B49" s="1">
        <v>4500</v>
      </c>
      <c r="C49" s="1">
        <v>4400</v>
      </c>
      <c r="D49" s="1">
        <v>4400</v>
      </c>
    </row>
    <row r="50" spans="1:4" x14ac:dyDescent="0.25">
      <c r="A50" s="37" t="s">
        <v>2100</v>
      </c>
      <c r="B50" s="1">
        <v>5700</v>
      </c>
      <c r="C50" s="1">
        <v>5800</v>
      </c>
      <c r="D50" s="1">
        <v>5800</v>
      </c>
    </row>
    <row r="51" spans="1:4" x14ac:dyDescent="0.25">
      <c r="A51" s="37" t="s">
        <v>2101</v>
      </c>
      <c r="B51" s="1">
        <v>3900</v>
      </c>
      <c r="C51" s="1">
        <v>4000</v>
      </c>
      <c r="D51" s="1">
        <v>4000</v>
      </c>
    </row>
    <row r="52" spans="1:4" x14ac:dyDescent="0.25">
      <c r="A52" s="37" t="s">
        <v>2102</v>
      </c>
      <c r="B52" s="1">
        <v>5400</v>
      </c>
      <c r="C52" s="1">
        <v>5700</v>
      </c>
      <c r="D52" s="1">
        <v>5900</v>
      </c>
    </row>
    <row r="53" spans="1:4" x14ac:dyDescent="0.25">
      <c r="A53" s="37" t="s">
        <v>2103</v>
      </c>
      <c r="B53" s="1">
        <v>23000</v>
      </c>
      <c r="C53" s="1">
        <v>25700</v>
      </c>
      <c r="D53" s="1">
        <v>27800</v>
      </c>
    </row>
    <row r="54" spans="1:4" x14ac:dyDescent="0.25">
      <c r="A54" s="37" t="s">
        <v>2104</v>
      </c>
      <c r="B54" s="1">
        <v>150900</v>
      </c>
      <c r="C54" s="1">
        <v>160800</v>
      </c>
      <c r="D54" s="1">
        <v>168300</v>
      </c>
    </row>
    <row r="55" spans="1:4" x14ac:dyDescent="0.25">
      <c r="A55" s="37" t="s">
        <v>2105</v>
      </c>
      <c r="B55" s="1">
        <v>20900</v>
      </c>
      <c r="C55" s="1">
        <v>24800</v>
      </c>
      <c r="D55" s="1">
        <v>27700</v>
      </c>
    </row>
    <row r="56" spans="1:4" x14ac:dyDescent="0.25">
      <c r="A56" s="37" t="s">
        <v>2106</v>
      </c>
      <c r="B56" s="1">
        <v>13700</v>
      </c>
      <c r="C56" s="1">
        <v>14200</v>
      </c>
      <c r="D56" s="1">
        <v>14800</v>
      </c>
    </row>
    <row r="57" spans="1:4" x14ac:dyDescent="0.25">
      <c r="A57" s="37" t="s">
        <v>2107</v>
      </c>
      <c r="B57" s="1">
        <v>20300</v>
      </c>
      <c r="C57" s="1">
        <v>21000</v>
      </c>
      <c r="D57" s="1">
        <v>21500</v>
      </c>
    </row>
    <row r="58" spans="1:4" x14ac:dyDescent="0.25">
      <c r="A58" s="37" t="s">
        <v>2108</v>
      </c>
      <c r="B58" s="1">
        <v>1900</v>
      </c>
      <c r="C58" s="1">
        <v>2000</v>
      </c>
      <c r="D58" s="1">
        <v>2000</v>
      </c>
    </row>
    <row r="59" spans="1:4" x14ac:dyDescent="0.25">
      <c r="A59" s="37" t="s">
        <v>2109</v>
      </c>
      <c r="B59" s="1">
        <v>3500</v>
      </c>
      <c r="C59" s="1">
        <v>3600</v>
      </c>
      <c r="D59" s="1">
        <v>3600</v>
      </c>
    </row>
    <row r="60" spans="1:4" x14ac:dyDescent="0.25">
      <c r="A60" s="37" t="s">
        <v>2111</v>
      </c>
      <c r="B60" s="1">
        <v>9600</v>
      </c>
      <c r="C60" s="1">
        <v>9800</v>
      </c>
      <c r="D60" s="1">
        <v>10000</v>
      </c>
    </row>
    <row r="61" spans="1:4" x14ac:dyDescent="0.25">
      <c r="A61" s="37" t="s">
        <v>2112</v>
      </c>
      <c r="B61" s="1">
        <v>8800</v>
      </c>
      <c r="C61" s="1">
        <v>9300</v>
      </c>
      <c r="D61" s="1">
        <v>9700</v>
      </c>
    </row>
    <row r="62" spans="1:4" x14ac:dyDescent="0.25">
      <c r="A62" s="37" t="s">
        <v>2113</v>
      </c>
      <c r="B62" s="1">
        <v>14800</v>
      </c>
      <c r="C62" s="1">
        <v>17100</v>
      </c>
      <c r="D62" s="1">
        <v>18700</v>
      </c>
    </row>
    <row r="63" spans="1:4" x14ac:dyDescent="0.25">
      <c r="A63" s="37" t="s">
        <v>2114</v>
      </c>
      <c r="B63" s="1">
        <v>50700</v>
      </c>
      <c r="C63" s="1">
        <v>52500</v>
      </c>
      <c r="D63" s="1">
        <v>53800</v>
      </c>
    </row>
    <row r="64" spans="1:4" x14ac:dyDescent="0.25">
      <c r="A64" s="37" t="s">
        <v>2115</v>
      </c>
      <c r="B64" s="1">
        <v>7300</v>
      </c>
      <c r="C64" s="1">
        <v>7500</v>
      </c>
      <c r="D64" s="1">
        <v>7600</v>
      </c>
    </row>
    <row r="65" spans="1:4" x14ac:dyDescent="0.25">
      <c r="A65" s="37" t="s">
        <v>2116</v>
      </c>
      <c r="B65" s="1">
        <v>12700</v>
      </c>
      <c r="C65" s="1">
        <v>13000</v>
      </c>
      <c r="D65" s="1">
        <v>13300</v>
      </c>
    </row>
    <row r="66" spans="1:4" x14ac:dyDescent="0.25">
      <c r="A66" s="37" t="s">
        <v>2117</v>
      </c>
      <c r="B66" s="1">
        <v>5300</v>
      </c>
      <c r="C66" s="1">
        <v>5300</v>
      </c>
      <c r="D66" s="1">
        <v>5300</v>
      </c>
    </row>
    <row r="67" spans="1:4" x14ac:dyDescent="0.25">
      <c r="A67" s="37" t="s">
        <v>2118</v>
      </c>
      <c r="B67" s="1">
        <v>23300</v>
      </c>
      <c r="C67" s="1">
        <v>23800</v>
      </c>
      <c r="D67" s="1">
        <v>24200</v>
      </c>
    </row>
    <row r="68" spans="1:4" x14ac:dyDescent="0.25">
      <c r="A68" s="37" t="s">
        <v>4227</v>
      </c>
      <c r="B68" s="1">
        <f>SUM(B2:B67)</f>
        <v>1823400</v>
      </c>
      <c r="C68" s="1">
        <f>SUM(C2:C67)</f>
        <v>1955300</v>
      </c>
      <c r="D68" s="1">
        <f>SUM(D2:D67)</f>
        <v>2062400</v>
      </c>
    </row>
  </sheetData>
  <pageMargins left="0.25" right="0.25" top="0.75" bottom="0.75" header="0.3" footer="0.3"/>
  <pageSetup paperSize="9" scale="72" orientation="portrait" r:id="rId1"/>
  <headerFooter>
    <oddFooter>&amp;L&amp;F&amp;C&amp;A&amp;R&amp;P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0.39997558519241921"/>
    <pageSetUpPr fitToPage="1"/>
  </sheetPr>
  <dimension ref="A1:L2049"/>
  <sheetViews>
    <sheetView showGridLines="0" view="pageBreakPreview" zoomScaleNormal="100" zoomScaleSheetLayoutView="100" workbookViewId="0"/>
  </sheetViews>
  <sheetFormatPr defaultColWidth="9.140625" defaultRowHeight="15" customHeight="1" x14ac:dyDescent="0.25"/>
  <cols>
    <col min="1" max="1" width="27.42578125" customWidth="1"/>
    <col min="2" max="2" width="2.42578125" customWidth="1"/>
  </cols>
  <sheetData>
    <row r="1" spans="1:12" x14ac:dyDescent="0.25">
      <c r="A1" s="4" t="e">
        <f ca="1">DotStatQuery(B1)</f>
        <v>#NAME?</v>
      </c>
      <c r="B1" s="4" t="s">
        <v>2137</v>
      </c>
      <c r="C1" s="5"/>
      <c r="D1" s="5"/>
      <c r="E1" s="5"/>
      <c r="F1" s="5"/>
      <c r="G1" s="5"/>
      <c r="H1" s="5"/>
      <c r="I1" s="5"/>
      <c r="J1" s="5"/>
      <c r="K1" s="5"/>
      <c r="L1" s="5"/>
    </row>
    <row r="2" spans="1:12" ht="46.5" x14ac:dyDescent="0.25">
      <c r="A2" s="6" t="s">
        <v>2138</v>
      </c>
      <c r="B2" s="5"/>
      <c r="C2" s="5"/>
      <c r="D2" s="5"/>
      <c r="E2" s="5"/>
      <c r="F2" s="5"/>
      <c r="G2" s="5"/>
      <c r="H2" s="5"/>
      <c r="I2" s="5"/>
      <c r="J2" s="5"/>
      <c r="K2" s="5"/>
      <c r="L2" s="5"/>
    </row>
    <row r="3" spans="1:12" x14ac:dyDescent="0.25">
      <c r="A3" s="83" t="s">
        <v>2139</v>
      </c>
      <c r="B3" s="84"/>
      <c r="C3" s="85" t="s">
        <v>2140</v>
      </c>
      <c r="D3" s="86"/>
      <c r="E3" s="86"/>
      <c r="F3" s="86"/>
      <c r="G3" s="86"/>
      <c r="H3" s="86"/>
      <c r="I3" s="87"/>
      <c r="J3" s="5"/>
      <c r="K3" s="5"/>
      <c r="L3" s="30" t="s">
        <v>4161</v>
      </c>
    </row>
    <row r="4" spans="1:12" x14ac:dyDescent="0.25">
      <c r="A4" s="81" t="s">
        <v>2141</v>
      </c>
      <c r="B4" s="82"/>
      <c r="C4" s="88" t="s">
        <v>2142</v>
      </c>
      <c r="D4" s="89"/>
      <c r="E4" s="89"/>
      <c r="F4" s="89"/>
      <c r="G4" s="89"/>
      <c r="H4" s="89"/>
      <c r="I4" s="90"/>
      <c r="J4" s="5"/>
      <c r="K4" s="5"/>
      <c r="L4" s="31" t="s">
        <v>4156</v>
      </c>
    </row>
    <row r="5" spans="1:12" x14ac:dyDescent="0.25">
      <c r="A5" s="81" t="s">
        <v>2143</v>
      </c>
      <c r="B5" s="82"/>
      <c r="C5" s="88" t="s">
        <v>2144</v>
      </c>
      <c r="D5" s="89"/>
      <c r="E5" s="89"/>
      <c r="F5" s="89"/>
      <c r="G5" s="89"/>
      <c r="H5" s="89"/>
      <c r="I5" s="90"/>
      <c r="J5" s="5"/>
      <c r="K5" s="5"/>
      <c r="L5" s="5"/>
    </row>
    <row r="6" spans="1:12" x14ac:dyDescent="0.25">
      <c r="A6" s="81" t="s">
        <v>2145</v>
      </c>
      <c r="B6" s="82"/>
      <c r="C6" s="7" t="s">
        <v>2044</v>
      </c>
      <c r="D6" s="8" t="s">
        <v>2045</v>
      </c>
      <c r="E6" s="8" t="s">
        <v>2046</v>
      </c>
      <c r="F6" s="8" t="s">
        <v>2047</v>
      </c>
      <c r="G6" s="8" t="s">
        <v>2048</v>
      </c>
      <c r="H6" s="8" t="s">
        <v>2049</v>
      </c>
      <c r="I6" s="8" t="s">
        <v>2050</v>
      </c>
      <c r="J6" s="5"/>
      <c r="K6" s="5"/>
      <c r="L6" s="5"/>
    </row>
    <row r="7" spans="1:12" x14ac:dyDescent="0.25">
      <c r="A7" s="9" t="s">
        <v>2042</v>
      </c>
      <c r="B7" s="10" t="s">
        <v>2136</v>
      </c>
      <c r="C7" s="10" t="s">
        <v>2136</v>
      </c>
      <c r="D7" s="10" t="s">
        <v>2136</v>
      </c>
      <c r="E7" s="10" t="s">
        <v>2136</v>
      </c>
      <c r="F7" s="10" t="s">
        <v>2136</v>
      </c>
      <c r="G7" s="10" t="s">
        <v>2136</v>
      </c>
      <c r="H7" s="10" t="s">
        <v>2136</v>
      </c>
      <c r="I7" s="10" t="s">
        <v>2136</v>
      </c>
      <c r="J7" s="5"/>
      <c r="K7" s="5"/>
      <c r="L7" s="5"/>
    </row>
    <row r="8" spans="1:12" x14ac:dyDescent="0.25">
      <c r="A8" s="11" t="s">
        <v>2051</v>
      </c>
      <c r="B8" s="10" t="s">
        <v>2136</v>
      </c>
      <c r="C8" s="12">
        <v>60600</v>
      </c>
      <c r="D8" s="12">
        <v>62900</v>
      </c>
      <c r="E8" s="12">
        <v>64100</v>
      </c>
      <c r="F8" s="12">
        <v>64900</v>
      </c>
      <c r="G8" s="12">
        <v>65200</v>
      </c>
      <c r="H8" s="12">
        <v>64900</v>
      </c>
      <c r="I8" s="12">
        <v>64200</v>
      </c>
      <c r="J8" s="5"/>
      <c r="K8" s="5"/>
      <c r="L8" s="5"/>
    </row>
    <row r="9" spans="1:12" x14ac:dyDescent="0.25">
      <c r="A9" s="11" t="s">
        <v>2146</v>
      </c>
      <c r="B9" s="10" t="s">
        <v>2136</v>
      </c>
      <c r="C9" s="13">
        <v>370</v>
      </c>
      <c r="D9" s="13">
        <v>440</v>
      </c>
      <c r="E9" s="13">
        <v>450</v>
      </c>
      <c r="F9" s="13">
        <v>470</v>
      </c>
      <c r="G9" s="13">
        <v>480</v>
      </c>
      <c r="H9" s="13">
        <v>480</v>
      </c>
      <c r="I9" s="13">
        <v>470</v>
      </c>
      <c r="J9" s="5"/>
      <c r="K9" s="5"/>
      <c r="L9" s="5"/>
    </row>
    <row r="10" spans="1:12" ht="21" x14ac:dyDescent="0.25">
      <c r="A10" s="11" t="s">
        <v>2147</v>
      </c>
      <c r="B10" s="10" t="s">
        <v>2136</v>
      </c>
      <c r="C10" s="12">
        <v>4710</v>
      </c>
      <c r="D10" s="12">
        <v>4990</v>
      </c>
      <c r="E10" s="12">
        <v>5160</v>
      </c>
      <c r="F10" s="12">
        <v>5280</v>
      </c>
      <c r="G10" s="12">
        <v>5340</v>
      </c>
      <c r="H10" s="12">
        <v>5340</v>
      </c>
      <c r="I10" s="12">
        <v>5280</v>
      </c>
      <c r="J10" s="5"/>
      <c r="K10" s="5"/>
      <c r="L10" s="5"/>
    </row>
    <row r="11" spans="1:12" x14ac:dyDescent="0.25">
      <c r="A11" s="11" t="s">
        <v>2148</v>
      </c>
      <c r="B11" s="10" t="s">
        <v>2136</v>
      </c>
      <c r="C11" s="13">
        <v>1800</v>
      </c>
      <c r="D11" s="13">
        <v>2000</v>
      </c>
      <c r="E11" s="13">
        <v>2100</v>
      </c>
      <c r="F11" s="13">
        <v>2180</v>
      </c>
      <c r="G11" s="13">
        <v>2230</v>
      </c>
      <c r="H11" s="13">
        <v>2270</v>
      </c>
      <c r="I11" s="13">
        <v>2300</v>
      </c>
      <c r="J11" s="5"/>
      <c r="K11" s="5"/>
      <c r="L11" s="5"/>
    </row>
    <row r="12" spans="1:12" x14ac:dyDescent="0.25">
      <c r="A12" s="11" t="s">
        <v>2149</v>
      </c>
      <c r="B12" s="10" t="s">
        <v>2136</v>
      </c>
      <c r="C12" s="12">
        <v>2210</v>
      </c>
      <c r="D12" s="12">
        <v>2260</v>
      </c>
      <c r="E12" s="12">
        <v>2310</v>
      </c>
      <c r="F12" s="12">
        <v>2340</v>
      </c>
      <c r="G12" s="12">
        <v>2350</v>
      </c>
      <c r="H12" s="12">
        <v>2340</v>
      </c>
      <c r="I12" s="12">
        <v>2310</v>
      </c>
      <c r="J12" s="5"/>
      <c r="K12" s="5"/>
      <c r="L12" s="5"/>
    </row>
    <row r="13" spans="1:12" x14ac:dyDescent="0.25">
      <c r="A13" s="11" t="s">
        <v>2150</v>
      </c>
      <c r="B13" s="10" t="s">
        <v>2136</v>
      </c>
      <c r="C13" s="13">
        <v>1170</v>
      </c>
      <c r="D13" s="13">
        <v>1160</v>
      </c>
      <c r="E13" s="13">
        <v>1150</v>
      </c>
      <c r="F13" s="13">
        <v>1130</v>
      </c>
      <c r="G13" s="13">
        <v>1100</v>
      </c>
      <c r="H13" s="13">
        <v>1070</v>
      </c>
      <c r="I13" s="13">
        <v>1010</v>
      </c>
      <c r="J13" s="5"/>
      <c r="K13" s="5"/>
      <c r="L13" s="5"/>
    </row>
    <row r="14" spans="1:12" x14ac:dyDescent="0.25">
      <c r="A14" s="11" t="s">
        <v>2151</v>
      </c>
      <c r="B14" s="10" t="s">
        <v>2136</v>
      </c>
      <c r="C14" s="12">
        <v>490</v>
      </c>
      <c r="D14" s="12">
        <v>470</v>
      </c>
      <c r="E14" s="12">
        <v>450</v>
      </c>
      <c r="F14" s="12">
        <v>430</v>
      </c>
      <c r="G14" s="12">
        <v>410</v>
      </c>
      <c r="H14" s="12">
        <v>390</v>
      </c>
      <c r="I14" s="12">
        <v>370</v>
      </c>
      <c r="J14" s="5"/>
      <c r="K14" s="5"/>
      <c r="L14" s="5"/>
    </row>
    <row r="15" spans="1:12" x14ac:dyDescent="0.25">
      <c r="A15" s="11" t="s">
        <v>2152</v>
      </c>
      <c r="B15" s="10" t="s">
        <v>2136</v>
      </c>
      <c r="C15" s="13">
        <v>990</v>
      </c>
      <c r="D15" s="13">
        <v>1010</v>
      </c>
      <c r="E15" s="13">
        <v>1030</v>
      </c>
      <c r="F15" s="13">
        <v>1040</v>
      </c>
      <c r="G15" s="13">
        <v>1060</v>
      </c>
      <c r="H15" s="13">
        <v>1080</v>
      </c>
      <c r="I15" s="13">
        <v>1090</v>
      </c>
      <c r="J15" s="5"/>
      <c r="K15" s="5"/>
      <c r="L15" s="5"/>
    </row>
    <row r="16" spans="1:12" x14ac:dyDescent="0.25">
      <c r="A16" s="11" t="s">
        <v>2153</v>
      </c>
      <c r="B16" s="10" t="s">
        <v>2136</v>
      </c>
      <c r="C16" s="12">
        <v>1940</v>
      </c>
      <c r="D16" s="12">
        <v>2000</v>
      </c>
      <c r="E16" s="12">
        <v>2050</v>
      </c>
      <c r="F16" s="12">
        <v>2090</v>
      </c>
      <c r="G16" s="12">
        <v>2110</v>
      </c>
      <c r="H16" s="12">
        <v>2120</v>
      </c>
      <c r="I16" s="12">
        <v>2110</v>
      </c>
      <c r="J16" s="5"/>
      <c r="K16" s="5"/>
      <c r="L16" s="5"/>
    </row>
    <row r="17" spans="1:12" x14ac:dyDescent="0.25">
      <c r="A17" s="11" t="s">
        <v>2154</v>
      </c>
      <c r="B17" s="10" t="s">
        <v>2136</v>
      </c>
      <c r="C17" s="13">
        <v>3360</v>
      </c>
      <c r="D17" s="13">
        <v>3350</v>
      </c>
      <c r="E17" s="13">
        <v>3360</v>
      </c>
      <c r="F17" s="13">
        <v>3350</v>
      </c>
      <c r="G17" s="13">
        <v>3330</v>
      </c>
      <c r="H17" s="13">
        <v>3300</v>
      </c>
      <c r="I17" s="13">
        <v>3280</v>
      </c>
      <c r="J17" s="5"/>
      <c r="K17" s="5"/>
      <c r="L17" s="5"/>
    </row>
    <row r="18" spans="1:12" x14ac:dyDescent="0.25">
      <c r="A18" s="11" t="s">
        <v>2155</v>
      </c>
      <c r="B18" s="10" t="s">
        <v>2136</v>
      </c>
      <c r="C18" s="12">
        <v>1930</v>
      </c>
      <c r="D18" s="12">
        <v>2040</v>
      </c>
      <c r="E18" s="12">
        <v>2070</v>
      </c>
      <c r="F18" s="12">
        <v>2090</v>
      </c>
      <c r="G18" s="12">
        <v>2090</v>
      </c>
      <c r="H18" s="12">
        <v>2070</v>
      </c>
      <c r="I18" s="12">
        <v>2040</v>
      </c>
      <c r="J18" s="5"/>
      <c r="K18" s="5"/>
      <c r="L18" s="5"/>
    </row>
    <row r="19" spans="1:12" x14ac:dyDescent="0.25">
      <c r="A19" s="11" t="s">
        <v>2156</v>
      </c>
      <c r="B19" s="10" t="s">
        <v>2136</v>
      </c>
      <c r="C19" s="13">
        <v>500</v>
      </c>
      <c r="D19" s="13">
        <v>490</v>
      </c>
      <c r="E19" s="13">
        <v>490</v>
      </c>
      <c r="F19" s="13">
        <v>480</v>
      </c>
      <c r="G19" s="13">
        <v>470</v>
      </c>
      <c r="H19" s="13">
        <v>460</v>
      </c>
      <c r="I19" s="13">
        <v>440</v>
      </c>
      <c r="J19" s="5"/>
      <c r="K19" s="5"/>
      <c r="L19" s="5"/>
    </row>
    <row r="20" spans="1:12" x14ac:dyDescent="0.25">
      <c r="A20" s="11" t="s">
        <v>2157</v>
      </c>
      <c r="B20" s="10" t="s">
        <v>2136</v>
      </c>
      <c r="C20" s="12">
        <v>2760</v>
      </c>
      <c r="D20" s="12">
        <v>2770</v>
      </c>
      <c r="E20" s="12">
        <v>2770</v>
      </c>
      <c r="F20" s="12">
        <v>2760</v>
      </c>
      <c r="G20" s="12">
        <v>2720</v>
      </c>
      <c r="H20" s="12">
        <v>2670</v>
      </c>
      <c r="I20" s="12">
        <v>2610</v>
      </c>
      <c r="J20" s="5"/>
      <c r="K20" s="5"/>
      <c r="L20" s="5"/>
    </row>
    <row r="21" spans="1:12" x14ac:dyDescent="0.25">
      <c r="A21" s="11" t="s">
        <v>2158</v>
      </c>
      <c r="B21" s="10" t="s">
        <v>2136</v>
      </c>
      <c r="C21" s="13">
        <v>180</v>
      </c>
      <c r="D21" s="13">
        <v>180</v>
      </c>
      <c r="E21" s="13">
        <v>170</v>
      </c>
      <c r="F21" s="13">
        <v>170</v>
      </c>
      <c r="G21" s="13">
        <v>170</v>
      </c>
      <c r="H21" s="13">
        <v>160</v>
      </c>
      <c r="I21" s="13">
        <v>160</v>
      </c>
      <c r="J21" s="5"/>
      <c r="K21" s="5"/>
      <c r="L21" s="5"/>
    </row>
    <row r="22" spans="1:12" x14ac:dyDescent="0.25">
      <c r="A22" s="11" t="s">
        <v>2159</v>
      </c>
      <c r="B22" s="10" t="s">
        <v>2136</v>
      </c>
      <c r="C22" s="12">
        <v>520</v>
      </c>
      <c r="D22" s="12">
        <v>520</v>
      </c>
      <c r="E22" s="12">
        <v>520</v>
      </c>
      <c r="F22" s="12">
        <v>520</v>
      </c>
      <c r="G22" s="12">
        <v>520</v>
      </c>
      <c r="H22" s="12">
        <v>520</v>
      </c>
      <c r="I22" s="12">
        <v>520</v>
      </c>
      <c r="J22" s="5"/>
      <c r="K22" s="5"/>
      <c r="L22" s="5"/>
    </row>
    <row r="23" spans="1:12" ht="21" x14ac:dyDescent="0.25">
      <c r="A23" s="11" t="s">
        <v>2160</v>
      </c>
      <c r="B23" s="10" t="s">
        <v>2136</v>
      </c>
      <c r="C23" s="13">
        <v>450</v>
      </c>
      <c r="D23" s="13">
        <v>470</v>
      </c>
      <c r="E23" s="13">
        <v>480</v>
      </c>
      <c r="F23" s="13">
        <v>490</v>
      </c>
      <c r="G23" s="13">
        <v>500</v>
      </c>
      <c r="H23" s="13">
        <v>500</v>
      </c>
      <c r="I23" s="13">
        <v>500</v>
      </c>
      <c r="J23" s="5"/>
      <c r="K23" s="5"/>
      <c r="L23" s="5"/>
    </row>
    <row r="24" spans="1:12" x14ac:dyDescent="0.25">
      <c r="A24" s="11" t="s">
        <v>2161</v>
      </c>
      <c r="B24" s="10" t="s">
        <v>2136</v>
      </c>
      <c r="C24" s="12">
        <v>1860</v>
      </c>
      <c r="D24" s="12">
        <v>1810</v>
      </c>
      <c r="E24" s="12">
        <v>1770</v>
      </c>
      <c r="F24" s="12">
        <v>1740</v>
      </c>
      <c r="G24" s="12">
        <v>1690</v>
      </c>
      <c r="H24" s="12">
        <v>1630</v>
      </c>
      <c r="I24" s="12">
        <v>1560</v>
      </c>
      <c r="J24" s="5"/>
      <c r="K24" s="5"/>
      <c r="L24" s="5"/>
    </row>
    <row r="25" spans="1:12" x14ac:dyDescent="0.25">
      <c r="A25" s="11" t="s">
        <v>2162</v>
      </c>
      <c r="B25" s="10" t="s">
        <v>2136</v>
      </c>
      <c r="C25" s="13">
        <v>2830</v>
      </c>
      <c r="D25" s="13">
        <v>2870</v>
      </c>
      <c r="E25" s="13">
        <v>2890</v>
      </c>
      <c r="F25" s="13">
        <v>2880</v>
      </c>
      <c r="G25" s="13">
        <v>2830</v>
      </c>
      <c r="H25" s="13">
        <v>2740</v>
      </c>
      <c r="I25" s="13">
        <v>2630</v>
      </c>
      <c r="J25" s="5"/>
      <c r="K25" s="5"/>
      <c r="L25" s="5"/>
    </row>
    <row r="26" spans="1:12" x14ac:dyDescent="0.25">
      <c r="A26" s="11" t="s">
        <v>2163</v>
      </c>
      <c r="B26" s="10" t="s">
        <v>2136</v>
      </c>
      <c r="C26" s="12">
        <v>7040</v>
      </c>
      <c r="D26" s="12">
        <v>7660</v>
      </c>
      <c r="E26" s="12">
        <v>7930</v>
      </c>
      <c r="F26" s="12">
        <v>8170</v>
      </c>
      <c r="G26" s="12">
        <v>8350</v>
      </c>
      <c r="H26" s="12">
        <v>8470</v>
      </c>
      <c r="I26" s="12">
        <v>8570</v>
      </c>
      <c r="J26" s="5"/>
      <c r="K26" s="5"/>
      <c r="L26" s="5"/>
    </row>
    <row r="27" spans="1:12" x14ac:dyDescent="0.25">
      <c r="A27" s="11" t="s">
        <v>2164</v>
      </c>
      <c r="B27" s="10" t="s">
        <v>2136</v>
      </c>
      <c r="C27" s="13">
        <v>780</v>
      </c>
      <c r="D27" s="13">
        <v>810</v>
      </c>
      <c r="E27" s="13">
        <v>800</v>
      </c>
      <c r="F27" s="13">
        <v>790</v>
      </c>
      <c r="G27" s="13">
        <v>770</v>
      </c>
      <c r="H27" s="13">
        <v>750</v>
      </c>
      <c r="I27" s="13">
        <v>720</v>
      </c>
      <c r="J27" s="5"/>
      <c r="K27" s="5"/>
      <c r="L27" s="5"/>
    </row>
    <row r="28" spans="1:12" x14ac:dyDescent="0.25">
      <c r="A28" s="11" t="s">
        <v>2165</v>
      </c>
      <c r="B28" s="10" t="s">
        <v>2136</v>
      </c>
      <c r="C28" s="12">
        <v>1850</v>
      </c>
      <c r="D28" s="12">
        <v>1920</v>
      </c>
      <c r="E28" s="12">
        <v>1950</v>
      </c>
      <c r="F28" s="12">
        <v>1960</v>
      </c>
      <c r="G28" s="12">
        <v>1960</v>
      </c>
      <c r="H28" s="12">
        <v>1940</v>
      </c>
      <c r="I28" s="12">
        <v>1930</v>
      </c>
      <c r="J28" s="5"/>
      <c r="K28" s="5"/>
      <c r="L28" s="5"/>
    </row>
    <row r="29" spans="1:12" x14ac:dyDescent="0.25">
      <c r="A29" s="11" t="s">
        <v>2166</v>
      </c>
      <c r="B29" s="10" t="s">
        <v>2136</v>
      </c>
      <c r="C29" s="13">
        <v>940</v>
      </c>
      <c r="D29" s="13">
        <v>990</v>
      </c>
      <c r="E29" s="13">
        <v>1000</v>
      </c>
      <c r="F29" s="13">
        <v>1000</v>
      </c>
      <c r="G29" s="13">
        <v>1000</v>
      </c>
      <c r="H29" s="13">
        <v>990</v>
      </c>
      <c r="I29" s="13">
        <v>1000</v>
      </c>
      <c r="J29" s="5"/>
      <c r="K29" s="5"/>
      <c r="L29" s="5"/>
    </row>
    <row r="30" spans="1:12" x14ac:dyDescent="0.25">
      <c r="A30" s="11" t="s">
        <v>2167</v>
      </c>
      <c r="B30" s="10" t="s">
        <v>2136</v>
      </c>
      <c r="C30" s="12">
        <v>310</v>
      </c>
      <c r="D30" s="12">
        <v>330</v>
      </c>
      <c r="E30" s="12">
        <v>330</v>
      </c>
      <c r="F30" s="12">
        <v>330</v>
      </c>
      <c r="G30" s="12">
        <v>340</v>
      </c>
      <c r="H30" s="12">
        <v>340</v>
      </c>
      <c r="I30" s="12">
        <v>340</v>
      </c>
      <c r="J30" s="5"/>
      <c r="K30" s="5"/>
      <c r="L30" s="5"/>
    </row>
    <row r="31" spans="1:12" x14ac:dyDescent="0.25">
      <c r="A31" s="11" t="s">
        <v>2168</v>
      </c>
      <c r="B31" s="10" t="s">
        <v>2136</v>
      </c>
      <c r="C31" s="13">
        <v>1350</v>
      </c>
      <c r="D31" s="13">
        <v>1400</v>
      </c>
      <c r="E31" s="13">
        <v>1420</v>
      </c>
      <c r="F31" s="13">
        <v>1420</v>
      </c>
      <c r="G31" s="13">
        <v>1410</v>
      </c>
      <c r="H31" s="13">
        <v>1390</v>
      </c>
      <c r="I31" s="13">
        <v>1360</v>
      </c>
      <c r="J31" s="5"/>
      <c r="K31" s="5"/>
      <c r="L31" s="5"/>
    </row>
    <row r="32" spans="1:12" x14ac:dyDescent="0.25">
      <c r="A32" s="11" t="s">
        <v>2169</v>
      </c>
      <c r="B32" s="10" t="s">
        <v>2136</v>
      </c>
      <c r="C32" s="12">
        <v>1580</v>
      </c>
      <c r="D32" s="12">
        <v>1580</v>
      </c>
      <c r="E32" s="12">
        <v>1570</v>
      </c>
      <c r="F32" s="12">
        <v>1540</v>
      </c>
      <c r="G32" s="12">
        <v>1480</v>
      </c>
      <c r="H32" s="12">
        <v>1390</v>
      </c>
      <c r="I32" s="12">
        <v>1280</v>
      </c>
      <c r="J32" s="5"/>
      <c r="K32" s="5"/>
      <c r="L32" s="5"/>
    </row>
    <row r="33" spans="1:12" x14ac:dyDescent="0.25">
      <c r="A33" s="11" t="s">
        <v>2170</v>
      </c>
      <c r="B33" s="10" t="s">
        <v>2136</v>
      </c>
      <c r="C33" s="13">
        <v>270</v>
      </c>
      <c r="D33" s="13">
        <v>290</v>
      </c>
      <c r="E33" s="13">
        <v>290</v>
      </c>
      <c r="F33" s="13">
        <v>290</v>
      </c>
      <c r="G33" s="13">
        <v>290</v>
      </c>
      <c r="H33" s="13">
        <v>280</v>
      </c>
      <c r="I33" s="13">
        <v>280</v>
      </c>
      <c r="J33" s="5"/>
      <c r="K33" s="5"/>
      <c r="L33" s="5"/>
    </row>
    <row r="34" spans="1:12" x14ac:dyDescent="0.25">
      <c r="A34" s="11" t="s">
        <v>2171</v>
      </c>
      <c r="B34" s="10" t="s">
        <v>2136</v>
      </c>
      <c r="C34" s="12">
        <v>10</v>
      </c>
      <c r="D34" s="12">
        <v>10</v>
      </c>
      <c r="E34" s="12">
        <v>10</v>
      </c>
      <c r="F34" s="12">
        <v>10</v>
      </c>
      <c r="G34" s="12">
        <v>10</v>
      </c>
      <c r="H34" s="12">
        <v>10</v>
      </c>
      <c r="I34" s="12">
        <v>10</v>
      </c>
      <c r="J34" s="5"/>
      <c r="K34" s="5"/>
      <c r="L34" s="5"/>
    </row>
    <row r="35" spans="1:12" x14ac:dyDescent="0.25">
      <c r="A35" s="11" t="s">
        <v>2172</v>
      </c>
      <c r="B35" s="10" t="s">
        <v>2136</v>
      </c>
      <c r="C35" s="13">
        <v>2890</v>
      </c>
      <c r="D35" s="13">
        <v>3040</v>
      </c>
      <c r="E35" s="13">
        <v>3180</v>
      </c>
      <c r="F35" s="13">
        <v>3310</v>
      </c>
      <c r="G35" s="13">
        <v>3430</v>
      </c>
      <c r="H35" s="13">
        <v>3520</v>
      </c>
      <c r="I35" s="13">
        <v>3590</v>
      </c>
      <c r="J35" s="5"/>
      <c r="K35" s="5"/>
      <c r="L35" s="5"/>
    </row>
    <row r="36" spans="1:12" x14ac:dyDescent="0.25">
      <c r="A36" s="11" t="s">
        <v>2173</v>
      </c>
      <c r="B36" s="10" t="s">
        <v>2136</v>
      </c>
      <c r="C36" s="12">
        <v>880</v>
      </c>
      <c r="D36" s="12">
        <v>930</v>
      </c>
      <c r="E36" s="12">
        <v>940</v>
      </c>
      <c r="F36" s="12">
        <v>940</v>
      </c>
      <c r="G36" s="12">
        <v>930</v>
      </c>
      <c r="H36" s="12">
        <v>910</v>
      </c>
      <c r="I36" s="12">
        <v>890</v>
      </c>
      <c r="J36" s="5"/>
      <c r="K36" s="5"/>
      <c r="L36" s="5"/>
    </row>
    <row r="37" spans="1:12" x14ac:dyDescent="0.25">
      <c r="A37" s="11" t="s">
        <v>2174</v>
      </c>
      <c r="B37" s="10" t="s">
        <v>2136</v>
      </c>
      <c r="C37" s="13">
        <v>2620</v>
      </c>
      <c r="D37" s="13">
        <v>2700</v>
      </c>
      <c r="E37" s="13">
        <v>2760</v>
      </c>
      <c r="F37" s="13">
        <v>2800</v>
      </c>
      <c r="G37" s="13">
        <v>2810</v>
      </c>
      <c r="H37" s="13">
        <v>2780</v>
      </c>
      <c r="I37" s="13">
        <v>2740</v>
      </c>
      <c r="J37" s="5"/>
      <c r="K37" s="5"/>
      <c r="L37" s="5"/>
    </row>
    <row r="38" spans="1:12" x14ac:dyDescent="0.25">
      <c r="A38" s="11" t="s">
        <v>2175</v>
      </c>
      <c r="B38" s="10" t="s">
        <v>2136</v>
      </c>
      <c r="C38" s="12">
        <v>760</v>
      </c>
      <c r="D38" s="12">
        <v>760</v>
      </c>
      <c r="E38" s="12">
        <v>770</v>
      </c>
      <c r="F38" s="12">
        <v>770</v>
      </c>
      <c r="G38" s="12">
        <v>780</v>
      </c>
      <c r="H38" s="12">
        <v>770</v>
      </c>
      <c r="I38" s="12">
        <v>760</v>
      </c>
      <c r="J38" s="5"/>
      <c r="K38" s="5"/>
      <c r="L38" s="5"/>
    </row>
    <row r="39" spans="1:12" x14ac:dyDescent="0.25">
      <c r="A39" s="11" t="s">
        <v>2176</v>
      </c>
      <c r="B39" s="10" t="s">
        <v>2136</v>
      </c>
      <c r="C39" s="13">
        <v>770</v>
      </c>
      <c r="D39" s="13">
        <v>820</v>
      </c>
      <c r="E39" s="13">
        <v>840</v>
      </c>
      <c r="F39" s="13">
        <v>850</v>
      </c>
      <c r="G39" s="13">
        <v>870</v>
      </c>
      <c r="H39" s="13">
        <v>870</v>
      </c>
      <c r="I39" s="13">
        <v>870</v>
      </c>
      <c r="J39" s="5"/>
      <c r="K39" s="5"/>
      <c r="L39" s="5"/>
    </row>
    <row r="40" spans="1:12" x14ac:dyDescent="0.25">
      <c r="A40" s="11" t="s">
        <v>2177</v>
      </c>
      <c r="B40" s="10" t="s">
        <v>2136</v>
      </c>
      <c r="C40" s="12">
        <v>3530</v>
      </c>
      <c r="D40" s="12">
        <v>3820</v>
      </c>
      <c r="E40" s="12">
        <v>4050</v>
      </c>
      <c r="F40" s="12">
        <v>4240</v>
      </c>
      <c r="G40" s="12">
        <v>4380</v>
      </c>
      <c r="H40" s="12">
        <v>4470</v>
      </c>
      <c r="I40" s="12">
        <v>4520</v>
      </c>
      <c r="J40" s="5"/>
      <c r="K40" s="5"/>
      <c r="L40" s="5"/>
    </row>
    <row r="41" spans="1:12" x14ac:dyDescent="0.25">
      <c r="A41" s="11" t="s">
        <v>2178</v>
      </c>
      <c r="B41" s="10" t="s">
        <v>2136</v>
      </c>
      <c r="C41" s="13">
        <v>2600</v>
      </c>
      <c r="D41" s="13">
        <v>2620</v>
      </c>
      <c r="E41" s="13">
        <v>2630</v>
      </c>
      <c r="F41" s="13">
        <v>2630</v>
      </c>
      <c r="G41" s="13">
        <v>2600</v>
      </c>
      <c r="H41" s="13">
        <v>2540</v>
      </c>
      <c r="I41" s="13">
        <v>2450</v>
      </c>
      <c r="J41" s="5"/>
      <c r="K41" s="5"/>
      <c r="L41" s="5"/>
    </row>
    <row r="42" spans="1:12" x14ac:dyDescent="0.25">
      <c r="A42" s="11" t="s">
        <v>2179</v>
      </c>
      <c r="B42" s="10" t="s">
        <v>2136</v>
      </c>
      <c r="C42" s="12">
        <v>4340</v>
      </c>
      <c r="D42" s="12">
        <v>4360</v>
      </c>
      <c r="E42" s="12">
        <v>4390</v>
      </c>
      <c r="F42" s="12">
        <v>4380</v>
      </c>
      <c r="G42" s="12">
        <v>4340</v>
      </c>
      <c r="H42" s="12">
        <v>4270</v>
      </c>
      <c r="I42" s="12">
        <v>4180</v>
      </c>
      <c r="J42" s="5"/>
      <c r="K42" s="5"/>
      <c r="L42" s="5"/>
    </row>
    <row r="43" spans="1:12" ht="21" x14ac:dyDescent="0.25">
      <c r="A43" s="11" t="s">
        <v>2180</v>
      </c>
      <c r="B43" s="10" t="s">
        <v>2136</v>
      </c>
      <c r="C43" s="13">
        <v>0</v>
      </c>
      <c r="D43" s="13">
        <v>0</v>
      </c>
      <c r="E43" s="13">
        <v>0</v>
      </c>
      <c r="F43" s="13">
        <v>0</v>
      </c>
      <c r="G43" s="13">
        <v>0</v>
      </c>
      <c r="H43" s="13">
        <v>0</v>
      </c>
      <c r="I43" s="13">
        <v>0</v>
      </c>
      <c r="J43" s="5"/>
      <c r="K43" s="5"/>
      <c r="L43" s="5"/>
    </row>
    <row r="44" spans="1:12" ht="21" x14ac:dyDescent="0.25">
      <c r="A44" s="11" t="s">
        <v>2181</v>
      </c>
      <c r="B44" s="10" t="s">
        <v>2136</v>
      </c>
      <c r="C44" s="12">
        <v>0</v>
      </c>
      <c r="D44" s="12">
        <v>0</v>
      </c>
      <c r="E44" s="12">
        <v>0</v>
      </c>
      <c r="F44" s="12">
        <v>0</v>
      </c>
      <c r="G44" s="12">
        <v>0</v>
      </c>
      <c r="H44" s="12">
        <v>0</v>
      </c>
      <c r="I44" s="12">
        <v>0</v>
      </c>
      <c r="J44" s="5"/>
      <c r="K44" s="5"/>
      <c r="L44" s="5"/>
    </row>
    <row r="45" spans="1:12" ht="21" x14ac:dyDescent="0.25">
      <c r="A45" s="11" t="s">
        <v>2182</v>
      </c>
      <c r="B45" s="10" t="s">
        <v>2136</v>
      </c>
      <c r="C45" s="13">
        <v>20</v>
      </c>
      <c r="D45" s="13">
        <v>20</v>
      </c>
      <c r="E45" s="13">
        <v>20</v>
      </c>
      <c r="F45" s="13">
        <v>20</v>
      </c>
      <c r="G45" s="13">
        <v>20</v>
      </c>
      <c r="H45" s="13">
        <v>10</v>
      </c>
      <c r="I45" s="13">
        <v>10</v>
      </c>
      <c r="J45" s="5"/>
      <c r="K45" s="5"/>
      <c r="L45" s="5"/>
    </row>
    <row r="46" spans="1:12" x14ac:dyDescent="0.25">
      <c r="A46" s="11" t="s">
        <v>2183</v>
      </c>
      <c r="B46" s="10" t="s">
        <v>2136</v>
      </c>
      <c r="C46" s="12">
        <v>10</v>
      </c>
      <c r="D46" s="12">
        <v>10</v>
      </c>
      <c r="E46" s="12">
        <v>10</v>
      </c>
      <c r="F46" s="12">
        <v>10</v>
      </c>
      <c r="G46" s="12">
        <v>10</v>
      </c>
      <c r="H46" s="12">
        <v>10</v>
      </c>
      <c r="I46" s="12">
        <v>0</v>
      </c>
      <c r="J46" s="5"/>
      <c r="K46" s="5"/>
      <c r="L46" s="5"/>
    </row>
    <row r="47" spans="1:12" x14ac:dyDescent="0.25">
      <c r="A47" s="11" t="s">
        <v>2053</v>
      </c>
      <c r="B47" s="10" t="s">
        <v>2136</v>
      </c>
      <c r="C47" s="13">
        <v>83700</v>
      </c>
      <c r="D47" s="13">
        <v>90600</v>
      </c>
      <c r="E47" s="13">
        <v>95500</v>
      </c>
      <c r="F47" s="13">
        <v>99200</v>
      </c>
      <c r="G47" s="13">
        <v>102400</v>
      </c>
      <c r="H47" s="13">
        <v>105000</v>
      </c>
      <c r="I47" s="13">
        <v>107300</v>
      </c>
      <c r="J47" s="5"/>
      <c r="K47" s="5"/>
      <c r="L47" s="5"/>
    </row>
    <row r="48" spans="1:12" x14ac:dyDescent="0.25">
      <c r="A48" s="11" t="s">
        <v>2184</v>
      </c>
      <c r="B48" s="10" t="s">
        <v>2136</v>
      </c>
      <c r="C48" s="12">
        <v>5120</v>
      </c>
      <c r="D48" s="12">
        <v>5510</v>
      </c>
      <c r="E48" s="12">
        <v>5850</v>
      </c>
      <c r="F48" s="12">
        <v>6120</v>
      </c>
      <c r="G48" s="12">
        <v>6360</v>
      </c>
      <c r="H48" s="12">
        <v>6560</v>
      </c>
      <c r="I48" s="12">
        <v>6730</v>
      </c>
      <c r="J48" s="5"/>
      <c r="K48" s="5"/>
      <c r="L48" s="5"/>
    </row>
    <row r="49" spans="1:12" ht="21" x14ac:dyDescent="0.25">
      <c r="A49" s="11" t="s">
        <v>2185</v>
      </c>
      <c r="B49" s="10" t="s">
        <v>2136</v>
      </c>
      <c r="C49" s="13">
        <v>3850</v>
      </c>
      <c r="D49" s="13">
        <v>4820</v>
      </c>
      <c r="E49" s="13">
        <v>5520</v>
      </c>
      <c r="F49" s="13">
        <v>6080</v>
      </c>
      <c r="G49" s="13">
        <v>6600</v>
      </c>
      <c r="H49" s="13">
        <v>7100</v>
      </c>
      <c r="I49" s="13">
        <v>7590</v>
      </c>
      <c r="J49" s="5"/>
      <c r="K49" s="5"/>
      <c r="L49" s="5"/>
    </row>
    <row r="50" spans="1:12" x14ac:dyDescent="0.25">
      <c r="A50" s="11" t="s">
        <v>2186</v>
      </c>
      <c r="B50" s="10" t="s">
        <v>2136</v>
      </c>
      <c r="C50" s="12">
        <v>1650</v>
      </c>
      <c r="D50" s="12">
        <v>1830</v>
      </c>
      <c r="E50" s="12">
        <v>1960</v>
      </c>
      <c r="F50" s="12">
        <v>2050</v>
      </c>
      <c r="G50" s="12">
        <v>2130</v>
      </c>
      <c r="H50" s="12">
        <v>2210</v>
      </c>
      <c r="I50" s="12">
        <v>2290</v>
      </c>
      <c r="J50" s="5"/>
      <c r="K50" s="5"/>
      <c r="L50" s="5"/>
    </row>
    <row r="51" spans="1:12" x14ac:dyDescent="0.25">
      <c r="A51" s="11" t="s">
        <v>2187</v>
      </c>
      <c r="B51" s="10" t="s">
        <v>2136</v>
      </c>
      <c r="C51" s="13">
        <v>3880</v>
      </c>
      <c r="D51" s="13">
        <v>4170</v>
      </c>
      <c r="E51" s="13">
        <v>4440</v>
      </c>
      <c r="F51" s="13">
        <v>4710</v>
      </c>
      <c r="G51" s="13">
        <v>4940</v>
      </c>
      <c r="H51" s="13">
        <v>5130</v>
      </c>
      <c r="I51" s="13">
        <v>5290</v>
      </c>
      <c r="J51" s="5"/>
      <c r="K51" s="5"/>
      <c r="L51" s="5"/>
    </row>
    <row r="52" spans="1:12" x14ac:dyDescent="0.25">
      <c r="A52" s="11" t="s">
        <v>2188</v>
      </c>
      <c r="B52" s="10" t="s">
        <v>2136</v>
      </c>
      <c r="C52" s="12">
        <v>1430</v>
      </c>
      <c r="D52" s="12">
        <v>1490</v>
      </c>
      <c r="E52" s="12">
        <v>1550</v>
      </c>
      <c r="F52" s="12">
        <v>1620</v>
      </c>
      <c r="G52" s="12">
        <v>1680</v>
      </c>
      <c r="H52" s="12">
        <v>1730</v>
      </c>
      <c r="I52" s="12">
        <v>1780</v>
      </c>
      <c r="J52" s="5"/>
      <c r="K52" s="5"/>
      <c r="L52" s="5"/>
    </row>
    <row r="53" spans="1:12" x14ac:dyDescent="0.25">
      <c r="A53" s="11" t="s">
        <v>2189</v>
      </c>
      <c r="B53" s="10" t="s">
        <v>2136</v>
      </c>
      <c r="C53" s="13">
        <v>2170</v>
      </c>
      <c r="D53" s="13">
        <v>2360</v>
      </c>
      <c r="E53" s="13">
        <v>2540</v>
      </c>
      <c r="F53" s="13">
        <v>2720</v>
      </c>
      <c r="G53" s="13">
        <v>2890</v>
      </c>
      <c r="H53" s="13">
        <v>3040</v>
      </c>
      <c r="I53" s="13">
        <v>3180</v>
      </c>
      <c r="J53" s="5"/>
      <c r="K53" s="5"/>
      <c r="L53" s="5"/>
    </row>
    <row r="54" spans="1:12" x14ac:dyDescent="0.25">
      <c r="A54" s="11" t="s">
        <v>2190</v>
      </c>
      <c r="B54" s="10" t="s">
        <v>2136</v>
      </c>
      <c r="C54" s="12">
        <v>0</v>
      </c>
      <c r="D54" s="12">
        <v>0</v>
      </c>
      <c r="E54" s="12">
        <v>0</v>
      </c>
      <c r="F54" s="12">
        <v>0</v>
      </c>
      <c r="G54" s="12">
        <v>0</v>
      </c>
      <c r="H54" s="12">
        <v>0</v>
      </c>
      <c r="I54" s="12">
        <v>0</v>
      </c>
      <c r="J54" s="5"/>
      <c r="K54" s="5"/>
      <c r="L54" s="5"/>
    </row>
    <row r="55" spans="1:12" x14ac:dyDescent="0.25">
      <c r="A55" s="11" t="s">
        <v>2191</v>
      </c>
      <c r="B55" s="10" t="s">
        <v>2136</v>
      </c>
      <c r="C55" s="13">
        <v>4390</v>
      </c>
      <c r="D55" s="13">
        <v>4780</v>
      </c>
      <c r="E55" s="13">
        <v>5120</v>
      </c>
      <c r="F55" s="13">
        <v>5390</v>
      </c>
      <c r="G55" s="13">
        <v>5620</v>
      </c>
      <c r="H55" s="13">
        <v>5820</v>
      </c>
      <c r="I55" s="13">
        <v>6000</v>
      </c>
      <c r="J55" s="5"/>
      <c r="K55" s="5"/>
      <c r="L55" s="5"/>
    </row>
    <row r="56" spans="1:12" x14ac:dyDescent="0.25">
      <c r="A56" s="11" t="s">
        <v>2192</v>
      </c>
      <c r="B56" s="10" t="s">
        <v>2136</v>
      </c>
      <c r="C56" s="12">
        <v>950</v>
      </c>
      <c r="D56" s="12">
        <v>1050</v>
      </c>
      <c r="E56" s="12">
        <v>1150</v>
      </c>
      <c r="F56" s="12">
        <v>1250</v>
      </c>
      <c r="G56" s="12">
        <v>1340</v>
      </c>
      <c r="H56" s="12">
        <v>1430</v>
      </c>
      <c r="I56" s="12">
        <v>1510</v>
      </c>
      <c r="J56" s="5"/>
      <c r="K56" s="5"/>
      <c r="L56" s="5"/>
    </row>
    <row r="57" spans="1:12" x14ac:dyDescent="0.25">
      <c r="A57" s="11" t="s">
        <v>2193</v>
      </c>
      <c r="B57" s="10" t="s">
        <v>2136</v>
      </c>
      <c r="C57" s="13">
        <v>1780</v>
      </c>
      <c r="D57" s="13">
        <v>2190</v>
      </c>
      <c r="E57" s="13">
        <v>2480</v>
      </c>
      <c r="F57" s="13">
        <v>2650</v>
      </c>
      <c r="G57" s="13">
        <v>2790</v>
      </c>
      <c r="H57" s="13">
        <v>2900</v>
      </c>
      <c r="I57" s="13">
        <v>3000</v>
      </c>
      <c r="J57" s="5"/>
      <c r="K57" s="5"/>
      <c r="L57" s="5"/>
    </row>
    <row r="58" spans="1:12" x14ac:dyDescent="0.25">
      <c r="A58" s="11" t="s">
        <v>2194</v>
      </c>
      <c r="B58" s="10" t="s">
        <v>2136</v>
      </c>
      <c r="C58" s="12">
        <v>1230</v>
      </c>
      <c r="D58" s="12">
        <v>1370</v>
      </c>
      <c r="E58" s="12">
        <v>1510</v>
      </c>
      <c r="F58" s="12">
        <v>1650</v>
      </c>
      <c r="G58" s="12">
        <v>1790</v>
      </c>
      <c r="H58" s="12">
        <v>1930</v>
      </c>
      <c r="I58" s="12">
        <v>2070</v>
      </c>
      <c r="J58" s="5"/>
      <c r="K58" s="5"/>
      <c r="L58" s="5"/>
    </row>
    <row r="59" spans="1:12" x14ac:dyDescent="0.25">
      <c r="A59" s="11" t="s">
        <v>2195</v>
      </c>
      <c r="B59" s="10" t="s">
        <v>2136</v>
      </c>
      <c r="C59" s="13">
        <v>2180</v>
      </c>
      <c r="D59" s="13">
        <v>2410</v>
      </c>
      <c r="E59" s="13">
        <v>2590</v>
      </c>
      <c r="F59" s="13">
        <v>2710</v>
      </c>
      <c r="G59" s="13">
        <v>2800</v>
      </c>
      <c r="H59" s="13">
        <v>2880</v>
      </c>
      <c r="I59" s="13">
        <v>2940</v>
      </c>
      <c r="J59" s="5"/>
      <c r="K59" s="5"/>
      <c r="L59" s="5"/>
    </row>
    <row r="60" spans="1:12" x14ac:dyDescent="0.25">
      <c r="A60" s="11" t="s">
        <v>2196</v>
      </c>
      <c r="B60" s="10" t="s">
        <v>2136</v>
      </c>
      <c r="C60" s="12">
        <v>1410</v>
      </c>
      <c r="D60" s="12">
        <v>1540</v>
      </c>
      <c r="E60" s="12">
        <v>1620</v>
      </c>
      <c r="F60" s="12">
        <v>1700</v>
      </c>
      <c r="G60" s="12">
        <v>1760</v>
      </c>
      <c r="H60" s="12">
        <v>1830</v>
      </c>
      <c r="I60" s="12">
        <v>1890</v>
      </c>
      <c r="J60" s="5"/>
      <c r="K60" s="5"/>
      <c r="L60" s="5"/>
    </row>
    <row r="61" spans="1:12" x14ac:dyDescent="0.25">
      <c r="A61" s="11" t="s">
        <v>2197</v>
      </c>
      <c r="B61" s="10" t="s">
        <v>2136</v>
      </c>
      <c r="C61" s="13">
        <v>1570</v>
      </c>
      <c r="D61" s="13">
        <v>1770</v>
      </c>
      <c r="E61" s="13">
        <v>1920</v>
      </c>
      <c r="F61" s="13">
        <v>2000</v>
      </c>
      <c r="G61" s="13">
        <v>2070</v>
      </c>
      <c r="H61" s="13">
        <v>2110</v>
      </c>
      <c r="I61" s="13">
        <v>2140</v>
      </c>
      <c r="J61" s="5"/>
      <c r="K61" s="5"/>
      <c r="L61" s="5"/>
    </row>
    <row r="62" spans="1:12" x14ac:dyDescent="0.25">
      <c r="A62" s="11" t="s">
        <v>2198</v>
      </c>
      <c r="B62" s="10" t="s">
        <v>2136</v>
      </c>
      <c r="C62" s="12">
        <v>1090</v>
      </c>
      <c r="D62" s="12">
        <v>1190</v>
      </c>
      <c r="E62" s="12">
        <v>1280</v>
      </c>
      <c r="F62" s="12">
        <v>1370</v>
      </c>
      <c r="G62" s="12">
        <v>1460</v>
      </c>
      <c r="H62" s="12">
        <v>1550</v>
      </c>
      <c r="I62" s="12">
        <v>1620</v>
      </c>
      <c r="J62" s="5"/>
      <c r="K62" s="5"/>
      <c r="L62" s="5"/>
    </row>
    <row r="63" spans="1:12" x14ac:dyDescent="0.25">
      <c r="A63" s="11" t="s">
        <v>2199</v>
      </c>
      <c r="B63" s="10" t="s">
        <v>2136</v>
      </c>
      <c r="C63" s="13">
        <v>1270</v>
      </c>
      <c r="D63" s="13">
        <v>1440</v>
      </c>
      <c r="E63" s="13">
        <v>1560</v>
      </c>
      <c r="F63" s="13">
        <v>1680</v>
      </c>
      <c r="G63" s="13">
        <v>1800</v>
      </c>
      <c r="H63" s="13">
        <v>1920</v>
      </c>
      <c r="I63" s="13">
        <v>2030</v>
      </c>
      <c r="J63" s="5"/>
      <c r="K63" s="5"/>
      <c r="L63" s="5"/>
    </row>
    <row r="64" spans="1:12" x14ac:dyDescent="0.25">
      <c r="A64" s="11" t="s">
        <v>2200</v>
      </c>
      <c r="B64" s="10" t="s">
        <v>2136</v>
      </c>
      <c r="C64" s="12">
        <v>680</v>
      </c>
      <c r="D64" s="12">
        <v>740</v>
      </c>
      <c r="E64" s="12">
        <v>790</v>
      </c>
      <c r="F64" s="12">
        <v>840</v>
      </c>
      <c r="G64" s="12">
        <v>880</v>
      </c>
      <c r="H64" s="12">
        <v>910</v>
      </c>
      <c r="I64" s="12">
        <v>930</v>
      </c>
      <c r="J64" s="5"/>
      <c r="K64" s="5"/>
      <c r="L64" s="5"/>
    </row>
    <row r="65" spans="1:12" x14ac:dyDescent="0.25">
      <c r="A65" s="11" t="s">
        <v>2201</v>
      </c>
      <c r="B65" s="10" t="s">
        <v>2136</v>
      </c>
      <c r="C65" s="13">
        <v>1130</v>
      </c>
      <c r="D65" s="13">
        <v>1220</v>
      </c>
      <c r="E65" s="13">
        <v>1270</v>
      </c>
      <c r="F65" s="13">
        <v>1320</v>
      </c>
      <c r="G65" s="13">
        <v>1350</v>
      </c>
      <c r="H65" s="13">
        <v>1370</v>
      </c>
      <c r="I65" s="13">
        <v>1390</v>
      </c>
      <c r="J65" s="5"/>
      <c r="K65" s="5"/>
      <c r="L65" s="5"/>
    </row>
    <row r="66" spans="1:12" x14ac:dyDescent="0.25">
      <c r="A66" s="11" t="s">
        <v>2202</v>
      </c>
      <c r="B66" s="10" t="s">
        <v>2136</v>
      </c>
      <c r="C66" s="12">
        <v>3930</v>
      </c>
      <c r="D66" s="12">
        <v>4030</v>
      </c>
      <c r="E66" s="12">
        <v>4000</v>
      </c>
      <c r="F66" s="12">
        <v>3980</v>
      </c>
      <c r="G66" s="12">
        <v>3970</v>
      </c>
      <c r="H66" s="12">
        <v>3980</v>
      </c>
      <c r="I66" s="12">
        <v>3990</v>
      </c>
      <c r="J66" s="5"/>
      <c r="K66" s="5"/>
      <c r="L66" s="5"/>
    </row>
    <row r="67" spans="1:12" x14ac:dyDescent="0.25">
      <c r="A67" s="11" t="s">
        <v>2203</v>
      </c>
      <c r="B67" s="10" t="s">
        <v>2136</v>
      </c>
      <c r="C67" s="13">
        <v>3710</v>
      </c>
      <c r="D67" s="13">
        <v>4030</v>
      </c>
      <c r="E67" s="13">
        <v>4290</v>
      </c>
      <c r="F67" s="13">
        <v>4440</v>
      </c>
      <c r="G67" s="13">
        <v>4570</v>
      </c>
      <c r="H67" s="13">
        <v>4680</v>
      </c>
      <c r="I67" s="13">
        <v>4790</v>
      </c>
      <c r="J67" s="5"/>
      <c r="K67" s="5"/>
      <c r="L67" s="5"/>
    </row>
    <row r="68" spans="1:12" x14ac:dyDescent="0.25">
      <c r="A68" s="11" t="s">
        <v>2204</v>
      </c>
      <c r="B68" s="10" t="s">
        <v>2136</v>
      </c>
      <c r="C68" s="12">
        <v>3260</v>
      </c>
      <c r="D68" s="12">
        <v>3970</v>
      </c>
      <c r="E68" s="12">
        <v>4590</v>
      </c>
      <c r="F68" s="12">
        <v>4780</v>
      </c>
      <c r="G68" s="12">
        <v>4900</v>
      </c>
      <c r="H68" s="12">
        <v>4980</v>
      </c>
      <c r="I68" s="12">
        <v>5020</v>
      </c>
      <c r="J68" s="5"/>
      <c r="K68" s="5"/>
      <c r="L68" s="5"/>
    </row>
    <row r="69" spans="1:12" x14ac:dyDescent="0.25">
      <c r="A69" s="11" t="s">
        <v>2205</v>
      </c>
      <c r="B69" s="10" t="s">
        <v>2136</v>
      </c>
      <c r="C69" s="13">
        <v>3210</v>
      </c>
      <c r="D69" s="13">
        <v>3490</v>
      </c>
      <c r="E69" s="13">
        <v>3610</v>
      </c>
      <c r="F69" s="13">
        <v>3660</v>
      </c>
      <c r="G69" s="13">
        <v>3690</v>
      </c>
      <c r="H69" s="13">
        <v>3710</v>
      </c>
      <c r="I69" s="13">
        <v>3720</v>
      </c>
      <c r="J69" s="5"/>
      <c r="K69" s="5"/>
      <c r="L69" s="5"/>
    </row>
    <row r="70" spans="1:12" x14ac:dyDescent="0.25">
      <c r="A70" s="11" t="s">
        <v>2206</v>
      </c>
      <c r="B70" s="10" t="s">
        <v>2136</v>
      </c>
      <c r="C70" s="12">
        <v>2560</v>
      </c>
      <c r="D70" s="12">
        <v>2660</v>
      </c>
      <c r="E70" s="12">
        <v>2710</v>
      </c>
      <c r="F70" s="12">
        <v>2740</v>
      </c>
      <c r="G70" s="12">
        <v>2750</v>
      </c>
      <c r="H70" s="12">
        <v>2750</v>
      </c>
      <c r="I70" s="12">
        <v>2740</v>
      </c>
      <c r="J70" s="5"/>
      <c r="K70" s="5"/>
      <c r="L70" s="5"/>
    </row>
    <row r="71" spans="1:12" x14ac:dyDescent="0.25">
      <c r="A71" s="11" t="s">
        <v>2207</v>
      </c>
      <c r="B71" s="10" t="s">
        <v>2136</v>
      </c>
      <c r="C71" s="13">
        <v>1930</v>
      </c>
      <c r="D71" s="13">
        <v>1950</v>
      </c>
      <c r="E71" s="13">
        <v>1970</v>
      </c>
      <c r="F71" s="13">
        <v>1990</v>
      </c>
      <c r="G71" s="13">
        <v>1990</v>
      </c>
      <c r="H71" s="13">
        <v>1960</v>
      </c>
      <c r="I71" s="13">
        <v>1920</v>
      </c>
      <c r="J71" s="5"/>
      <c r="K71" s="5"/>
      <c r="L71" s="5"/>
    </row>
    <row r="72" spans="1:12" x14ac:dyDescent="0.25">
      <c r="A72" s="11" t="s">
        <v>2208</v>
      </c>
      <c r="B72" s="10" t="s">
        <v>2136</v>
      </c>
      <c r="C72" s="12">
        <v>270</v>
      </c>
      <c r="D72" s="12">
        <v>280</v>
      </c>
      <c r="E72" s="12">
        <v>290</v>
      </c>
      <c r="F72" s="12">
        <v>300</v>
      </c>
      <c r="G72" s="12">
        <v>310</v>
      </c>
      <c r="H72" s="12">
        <v>320</v>
      </c>
      <c r="I72" s="12">
        <v>320</v>
      </c>
      <c r="J72" s="5"/>
      <c r="K72" s="5"/>
      <c r="L72" s="5"/>
    </row>
    <row r="73" spans="1:12" x14ac:dyDescent="0.25">
      <c r="A73" s="11" t="s">
        <v>2209</v>
      </c>
      <c r="B73" s="10" t="s">
        <v>2136</v>
      </c>
      <c r="C73" s="13">
        <v>1330</v>
      </c>
      <c r="D73" s="13">
        <v>1440</v>
      </c>
      <c r="E73" s="13">
        <v>1460</v>
      </c>
      <c r="F73" s="13">
        <v>1470</v>
      </c>
      <c r="G73" s="13">
        <v>1480</v>
      </c>
      <c r="H73" s="13">
        <v>1490</v>
      </c>
      <c r="I73" s="13">
        <v>1490</v>
      </c>
      <c r="J73" s="5"/>
      <c r="K73" s="5"/>
      <c r="L73" s="5"/>
    </row>
    <row r="74" spans="1:12" x14ac:dyDescent="0.25">
      <c r="A74" s="11" t="s">
        <v>2210</v>
      </c>
      <c r="B74" s="10" t="s">
        <v>2136</v>
      </c>
      <c r="C74" s="12">
        <v>2560</v>
      </c>
      <c r="D74" s="12">
        <v>2670</v>
      </c>
      <c r="E74" s="12">
        <v>2710</v>
      </c>
      <c r="F74" s="12">
        <v>2740</v>
      </c>
      <c r="G74" s="12">
        <v>2770</v>
      </c>
      <c r="H74" s="12">
        <v>2790</v>
      </c>
      <c r="I74" s="12">
        <v>2800</v>
      </c>
      <c r="J74" s="5"/>
      <c r="K74" s="5"/>
      <c r="L74" s="5"/>
    </row>
    <row r="75" spans="1:12" x14ac:dyDescent="0.25">
      <c r="A75" s="11" t="s">
        <v>2211</v>
      </c>
      <c r="B75" s="10" t="s">
        <v>2136</v>
      </c>
      <c r="C75" s="13">
        <v>1730</v>
      </c>
      <c r="D75" s="13">
        <v>1750</v>
      </c>
      <c r="E75" s="13">
        <v>1770</v>
      </c>
      <c r="F75" s="13">
        <v>1780</v>
      </c>
      <c r="G75" s="13">
        <v>1790</v>
      </c>
      <c r="H75" s="13">
        <v>1790</v>
      </c>
      <c r="I75" s="13">
        <v>1790</v>
      </c>
      <c r="J75" s="5"/>
      <c r="K75" s="5"/>
      <c r="L75" s="5"/>
    </row>
    <row r="76" spans="1:12" x14ac:dyDescent="0.25">
      <c r="A76" s="11" t="s">
        <v>2212</v>
      </c>
      <c r="B76" s="10" t="s">
        <v>2136</v>
      </c>
      <c r="C76" s="12">
        <v>1840</v>
      </c>
      <c r="D76" s="12">
        <v>1930</v>
      </c>
      <c r="E76" s="12">
        <v>2020</v>
      </c>
      <c r="F76" s="12">
        <v>2090</v>
      </c>
      <c r="G76" s="12">
        <v>2150</v>
      </c>
      <c r="H76" s="12">
        <v>2200</v>
      </c>
      <c r="I76" s="12">
        <v>2260</v>
      </c>
      <c r="J76" s="5"/>
      <c r="K76" s="5"/>
      <c r="L76" s="5"/>
    </row>
    <row r="77" spans="1:12" x14ac:dyDescent="0.25">
      <c r="A77" s="11" t="s">
        <v>2213</v>
      </c>
      <c r="B77" s="10" t="s">
        <v>2136</v>
      </c>
      <c r="C77" s="13">
        <v>1620</v>
      </c>
      <c r="D77" s="13">
        <v>1640</v>
      </c>
      <c r="E77" s="13">
        <v>1680</v>
      </c>
      <c r="F77" s="13">
        <v>1730</v>
      </c>
      <c r="G77" s="13">
        <v>1780</v>
      </c>
      <c r="H77" s="13">
        <v>1820</v>
      </c>
      <c r="I77" s="13">
        <v>1850</v>
      </c>
      <c r="J77" s="5"/>
      <c r="K77" s="5"/>
      <c r="L77" s="5"/>
    </row>
    <row r="78" spans="1:12" x14ac:dyDescent="0.25">
      <c r="A78" s="11" t="s">
        <v>2214</v>
      </c>
      <c r="B78" s="10" t="s">
        <v>2136</v>
      </c>
      <c r="C78" s="12">
        <v>190</v>
      </c>
      <c r="D78" s="12">
        <v>200</v>
      </c>
      <c r="E78" s="12">
        <v>210</v>
      </c>
      <c r="F78" s="12">
        <v>210</v>
      </c>
      <c r="G78" s="12">
        <v>220</v>
      </c>
      <c r="H78" s="12">
        <v>220</v>
      </c>
      <c r="I78" s="12">
        <v>230</v>
      </c>
      <c r="J78" s="5"/>
      <c r="K78" s="5"/>
      <c r="L78" s="5"/>
    </row>
    <row r="79" spans="1:12" x14ac:dyDescent="0.25">
      <c r="A79" s="11" t="s">
        <v>2215</v>
      </c>
      <c r="B79" s="10" t="s">
        <v>2136</v>
      </c>
      <c r="C79" s="13">
        <v>770</v>
      </c>
      <c r="D79" s="13">
        <v>780</v>
      </c>
      <c r="E79" s="13">
        <v>790</v>
      </c>
      <c r="F79" s="13">
        <v>800</v>
      </c>
      <c r="G79" s="13">
        <v>800</v>
      </c>
      <c r="H79" s="13">
        <v>800</v>
      </c>
      <c r="I79" s="13">
        <v>790</v>
      </c>
      <c r="J79" s="5"/>
      <c r="K79" s="5"/>
      <c r="L79" s="5"/>
    </row>
    <row r="80" spans="1:12" x14ac:dyDescent="0.25">
      <c r="A80" s="11" t="s">
        <v>2216</v>
      </c>
      <c r="B80" s="10" t="s">
        <v>2136</v>
      </c>
      <c r="C80" s="12">
        <v>1140</v>
      </c>
      <c r="D80" s="12">
        <v>1200</v>
      </c>
      <c r="E80" s="12">
        <v>1260</v>
      </c>
      <c r="F80" s="12">
        <v>1300</v>
      </c>
      <c r="G80" s="12">
        <v>1330</v>
      </c>
      <c r="H80" s="12">
        <v>1350</v>
      </c>
      <c r="I80" s="12">
        <v>1380</v>
      </c>
      <c r="J80" s="5"/>
      <c r="K80" s="5"/>
      <c r="L80" s="5"/>
    </row>
    <row r="81" spans="1:12" x14ac:dyDescent="0.25">
      <c r="A81" s="11" t="s">
        <v>2217</v>
      </c>
      <c r="B81" s="10" t="s">
        <v>2136</v>
      </c>
      <c r="C81" s="13">
        <v>1460</v>
      </c>
      <c r="D81" s="13">
        <v>1470</v>
      </c>
      <c r="E81" s="13">
        <v>1480</v>
      </c>
      <c r="F81" s="13">
        <v>1500</v>
      </c>
      <c r="G81" s="13">
        <v>1520</v>
      </c>
      <c r="H81" s="13">
        <v>1530</v>
      </c>
      <c r="I81" s="13">
        <v>1540</v>
      </c>
      <c r="J81" s="5"/>
      <c r="K81" s="5"/>
      <c r="L81" s="5"/>
    </row>
    <row r="82" spans="1:12" x14ac:dyDescent="0.25">
      <c r="A82" s="11" t="s">
        <v>2218</v>
      </c>
      <c r="B82" s="10" t="s">
        <v>2136</v>
      </c>
      <c r="C82" s="12">
        <v>1820</v>
      </c>
      <c r="D82" s="12">
        <v>1870</v>
      </c>
      <c r="E82" s="12">
        <v>1930</v>
      </c>
      <c r="F82" s="12">
        <v>1980</v>
      </c>
      <c r="G82" s="12">
        <v>2030</v>
      </c>
      <c r="H82" s="12">
        <v>2090</v>
      </c>
      <c r="I82" s="12">
        <v>2160</v>
      </c>
      <c r="J82" s="5"/>
      <c r="K82" s="5"/>
      <c r="L82" s="5"/>
    </row>
    <row r="83" spans="1:12" x14ac:dyDescent="0.25">
      <c r="A83" s="11" t="s">
        <v>2219</v>
      </c>
      <c r="B83" s="10" t="s">
        <v>2136</v>
      </c>
      <c r="C83" s="13">
        <v>2280</v>
      </c>
      <c r="D83" s="13">
        <v>2400</v>
      </c>
      <c r="E83" s="13">
        <v>2420</v>
      </c>
      <c r="F83" s="13">
        <v>2440</v>
      </c>
      <c r="G83" s="13">
        <v>2430</v>
      </c>
      <c r="H83" s="13">
        <v>2410</v>
      </c>
      <c r="I83" s="13">
        <v>2370</v>
      </c>
      <c r="J83" s="5"/>
      <c r="K83" s="5"/>
      <c r="L83" s="5"/>
    </row>
    <row r="84" spans="1:12" x14ac:dyDescent="0.25">
      <c r="A84" s="11" t="s">
        <v>2220</v>
      </c>
      <c r="B84" s="10" t="s">
        <v>2136</v>
      </c>
      <c r="C84" s="12">
        <v>1220</v>
      </c>
      <c r="D84" s="12">
        <v>1280</v>
      </c>
      <c r="E84" s="12">
        <v>1290</v>
      </c>
      <c r="F84" s="12">
        <v>1310</v>
      </c>
      <c r="G84" s="12">
        <v>1310</v>
      </c>
      <c r="H84" s="12">
        <v>1300</v>
      </c>
      <c r="I84" s="12">
        <v>1290</v>
      </c>
      <c r="J84" s="5"/>
      <c r="K84" s="5"/>
      <c r="L84" s="5"/>
    </row>
    <row r="85" spans="1:12" x14ac:dyDescent="0.25">
      <c r="A85" s="11" t="s">
        <v>2221</v>
      </c>
      <c r="B85" s="10" t="s">
        <v>2136</v>
      </c>
      <c r="C85" s="13">
        <v>3140</v>
      </c>
      <c r="D85" s="13">
        <v>3320</v>
      </c>
      <c r="E85" s="13">
        <v>3340</v>
      </c>
      <c r="F85" s="13">
        <v>3340</v>
      </c>
      <c r="G85" s="13">
        <v>3320</v>
      </c>
      <c r="H85" s="13">
        <v>3290</v>
      </c>
      <c r="I85" s="13">
        <v>3250</v>
      </c>
      <c r="J85" s="5"/>
      <c r="K85" s="5"/>
      <c r="L85" s="5"/>
    </row>
    <row r="86" spans="1:12" x14ac:dyDescent="0.25">
      <c r="A86" s="11" t="s">
        <v>2222</v>
      </c>
      <c r="B86" s="10" t="s">
        <v>2136</v>
      </c>
      <c r="C86" s="12">
        <v>40</v>
      </c>
      <c r="D86" s="12">
        <v>40</v>
      </c>
      <c r="E86" s="12">
        <v>40</v>
      </c>
      <c r="F86" s="12">
        <v>40</v>
      </c>
      <c r="G86" s="12">
        <v>40</v>
      </c>
      <c r="H86" s="12">
        <v>40</v>
      </c>
      <c r="I86" s="12">
        <v>30</v>
      </c>
      <c r="J86" s="5"/>
      <c r="K86" s="5"/>
      <c r="L86" s="5"/>
    </row>
    <row r="87" spans="1:12" x14ac:dyDescent="0.25">
      <c r="A87" s="11" t="s">
        <v>2223</v>
      </c>
      <c r="B87" s="10" t="s">
        <v>2136</v>
      </c>
      <c r="C87" s="13">
        <v>4060</v>
      </c>
      <c r="D87" s="13">
        <v>4330</v>
      </c>
      <c r="E87" s="13">
        <v>4500</v>
      </c>
      <c r="F87" s="13">
        <v>4670</v>
      </c>
      <c r="G87" s="13">
        <v>4830</v>
      </c>
      <c r="H87" s="13">
        <v>4980</v>
      </c>
      <c r="I87" s="13">
        <v>5130</v>
      </c>
      <c r="J87" s="5"/>
      <c r="K87" s="5"/>
      <c r="L87" s="5"/>
    </row>
    <row r="88" spans="1:12" x14ac:dyDescent="0.25">
      <c r="A88" s="11" t="s">
        <v>2224</v>
      </c>
      <c r="B88" s="10" t="s">
        <v>2136</v>
      </c>
      <c r="C88" s="12">
        <v>2220</v>
      </c>
      <c r="D88" s="12">
        <v>2310</v>
      </c>
      <c r="E88" s="12">
        <v>2350</v>
      </c>
      <c r="F88" s="12">
        <v>2370</v>
      </c>
      <c r="G88" s="12">
        <v>2370</v>
      </c>
      <c r="H88" s="12">
        <v>2360</v>
      </c>
      <c r="I88" s="12">
        <v>2310</v>
      </c>
      <c r="J88" s="5"/>
      <c r="K88" s="5"/>
      <c r="L88" s="5"/>
    </row>
    <row r="89" spans="1:12" x14ac:dyDescent="0.25">
      <c r="A89" s="11" t="s">
        <v>2225</v>
      </c>
      <c r="B89" s="10" t="s">
        <v>2136</v>
      </c>
      <c r="C89" s="13">
        <v>1550</v>
      </c>
      <c r="D89" s="13">
        <v>1630</v>
      </c>
      <c r="E89" s="13">
        <v>1670</v>
      </c>
      <c r="F89" s="13">
        <v>1700</v>
      </c>
      <c r="G89" s="13">
        <v>1730</v>
      </c>
      <c r="H89" s="13">
        <v>1750</v>
      </c>
      <c r="I89" s="13">
        <v>1760</v>
      </c>
      <c r="J89" s="5"/>
      <c r="K89" s="5"/>
      <c r="L89" s="5"/>
    </row>
    <row r="90" spans="1:12" ht="21" x14ac:dyDescent="0.25">
      <c r="A90" s="11" t="s">
        <v>2226</v>
      </c>
      <c r="B90" s="10" t="s">
        <v>2136</v>
      </c>
      <c r="C90" s="12">
        <v>30</v>
      </c>
      <c r="D90" s="12">
        <v>30</v>
      </c>
      <c r="E90" s="12">
        <v>20</v>
      </c>
      <c r="F90" s="12">
        <v>20</v>
      </c>
      <c r="G90" s="12">
        <v>20</v>
      </c>
      <c r="H90" s="12">
        <v>20</v>
      </c>
      <c r="I90" s="12">
        <v>20</v>
      </c>
      <c r="J90" s="5"/>
      <c r="K90" s="5"/>
      <c r="L90" s="5"/>
    </row>
    <row r="91" spans="1:12" ht="21" x14ac:dyDescent="0.25">
      <c r="A91" s="11" t="s">
        <v>2227</v>
      </c>
      <c r="B91" s="10" t="s">
        <v>2136</v>
      </c>
      <c r="C91" s="13">
        <v>10</v>
      </c>
      <c r="D91" s="13">
        <v>10</v>
      </c>
      <c r="E91" s="13">
        <v>10</v>
      </c>
      <c r="F91" s="13">
        <v>10</v>
      </c>
      <c r="G91" s="13">
        <v>10</v>
      </c>
      <c r="H91" s="13">
        <v>0</v>
      </c>
      <c r="I91" s="13">
        <v>0</v>
      </c>
      <c r="J91" s="5"/>
      <c r="K91" s="5"/>
      <c r="L91" s="5"/>
    </row>
    <row r="92" spans="1:12" x14ac:dyDescent="0.25">
      <c r="A92" s="11" t="s">
        <v>2228</v>
      </c>
      <c r="B92" s="10" t="s">
        <v>2136</v>
      </c>
      <c r="C92" s="12">
        <v>0</v>
      </c>
      <c r="D92" s="12">
        <v>0</v>
      </c>
      <c r="E92" s="12">
        <v>0</v>
      </c>
      <c r="F92" s="12">
        <v>0</v>
      </c>
      <c r="G92" s="12">
        <v>0</v>
      </c>
      <c r="H92" s="12">
        <v>0</v>
      </c>
      <c r="I92" s="12">
        <v>0</v>
      </c>
      <c r="J92" s="5"/>
      <c r="K92" s="5"/>
      <c r="L92" s="5"/>
    </row>
    <row r="93" spans="1:12" x14ac:dyDescent="0.25">
      <c r="A93" s="11" t="s">
        <v>2054</v>
      </c>
      <c r="B93" s="10" t="s">
        <v>2136</v>
      </c>
      <c r="C93" s="13">
        <v>20500</v>
      </c>
      <c r="D93" s="13">
        <v>22600</v>
      </c>
      <c r="E93" s="13">
        <v>23600</v>
      </c>
      <c r="F93" s="13">
        <v>24400</v>
      </c>
      <c r="G93" s="13">
        <v>24900</v>
      </c>
      <c r="H93" s="13">
        <v>25200</v>
      </c>
      <c r="I93" s="13">
        <v>25200</v>
      </c>
      <c r="J93" s="5"/>
      <c r="K93" s="5"/>
      <c r="L93" s="5"/>
    </row>
    <row r="94" spans="1:12" x14ac:dyDescent="0.25">
      <c r="A94" s="11" t="s">
        <v>2229</v>
      </c>
      <c r="B94" s="10" t="s">
        <v>2136</v>
      </c>
      <c r="C94" s="12">
        <v>510</v>
      </c>
      <c r="D94" s="12">
        <v>530</v>
      </c>
      <c r="E94" s="12">
        <v>530</v>
      </c>
      <c r="F94" s="12">
        <v>530</v>
      </c>
      <c r="G94" s="12">
        <v>530</v>
      </c>
      <c r="H94" s="12">
        <v>520</v>
      </c>
      <c r="I94" s="12">
        <v>520</v>
      </c>
      <c r="J94" s="5"/>
      <c r="K94" s="5"/>
      <c r="L94" s="5"/>
    </row>
    <row r="95" spans="1:12" x14ac:dyDescent="0.25">
      <c r="A95" s="11" t="s">
        <v>2230</v>
      </c>
      <c r="B95" s="10" t="s">
        <v>2136</v>
      </c>
      <c r="C95" s="13">
        <v>3190</v>
      </c>
      <c r="D95" s="13">
        <v>3310</v>
      </c>
      <c r="E95" s="13">
        <v>3340</v>
      </c>
      <c r="F95" s="13">
        <v>3360</v>
      </c>
      <c r="G95" s="13">
        <v>3320</v>
      </c>
      <c r="H95" s="13">
        <v>3250</v>
      </c>
      <c r="I95" s="13">
        <v>3130</v>
      </c>
      <c r="J95" s="5"/>
      <c r="K95" s="5"/>
      <c r="L95" s="5"/>
    </row>
    <row r="96" spans="1:12" x14ac:dyDescent="0.25">
      <c r="A96" s="11" t="s">
        <v>2231</v>
      </c>
      <c r="B96" s="10" t="s">
        <v>2136</v>
      </c>
      <c r="C96" s="12">
        <v>1820</v>
      </c>
      <c r="D96" s="12">
        <v>1910</v>
      </c>
      <c r="E96" s="12">
        <v>1970</v>
      </c>
      <c r="F96" s="12">
        <v>2010</v>
      </c>
      <c r="G96" s="12">
        <v>2030</v>
      </c>
      <c r="H96" s="12">
        <v>2030</v>
      </c>
      <c r="I96" s="12">
        <v>2010</v>
      </c>
      <c r="J96" s="5"/>
      <c r="K96" s="5"/>
      <c r="L96" s="5"/>
    </row>
    <row r="97" spans="1:12" x14ac:dyDescent="0.25">
      <c r="A97" s="11" t="s">
        <v>2232</v>
      </c>
      <c r="B97" s="10" t="s">
        <v>2136</v>
      </c>
      <c r="C97" s="13">
        <v>4610</v>
      </c>
      <c r="D97" s="13">
        <v>4920</v>
      </c>
      <c r="E97" s="13">
        <v>4960</v>
      </c>
      <c r="F97" s="13">
        <v>4980</v>
      </c>
      <c r="G97" s="13">
        <v>4940</v>
      </c>
      <c r="H97" s="13">
        <v>4870</v>
      </c>
      <c r="I97" s="13">
        <v>4760</v>
      </c>
      <c r="J97" s="5"/>
      <c r="K97" s="5"/>
      <c r="L97" s="5"/>
    </row>
    <row r="98" spans="1:12" x14ac:dyDescent="0.25">
      <c r="A98" s="11" t="s">
        <v>2233</v>
      </c>
      <c r="B98" s="10" t="s">
        <v>2136</v>
      </c>
      <c r="C98" s="12">
        <v>810</v>
      </c>
      <c r="D98" s="12">
        <v>900</v>
      </c>
      <c r="E98" s="12">
        <v>910</v>
      </c>
      <c r="F98" s="12">
        <v>910</v>
      </c>
      <c r="G98" s="12">
        <v>910</v>
      </c>
      <c r="H98" s="12">
        <v>900</v>
      </c>
      <c r="I98" s="12">
        <v>890</v>
      </c>
      <c r="J98" s="5"/>
      <c r="K98" s="5"/>
      <c r="L98" s="5"/>
    </row>
    <row r="99" spans="1:12" x14ac:dyDescent="0.25">
      <c r="A99" s="11" t="s">
        <v>2234</v>
      </c>
      <c r="B99" s="10" t="s">
        <v>2136</v>
      </c>
      <c r="C99" s="13">
        <v>470</v>
      </c>
      <c r="D99" s="13">
        <v>470</v>
      </c>
      <c r="E99" s="13">
        <v>460</v>
      </c>
      <c r="F99" s="13">
        <v>460</v>
      </c>
      <c r="G99" s="13">
        <v>450</v>
      </c>
      <c r="H99" s="13">
        <v>450</v>
      </c>
      <c r="I99" s="13">
        <v>440</v>
      </c>
      <c r="J99" s="5"/>
      <c r="K99" s="5"/>
      <c r="L99" s="5"/>
    </row>
    <row r="100" spans="1:12" x14ac:dyDescent="0.25">
      <c r="A100" s="11" t="s">
        <v>2235</v>
      </c>
      <c r="B100" s="10" t="s">
        <v>2136</v>
      </c>
      <c r="C100" s="12">
        <v>640</v>
      </c>
      <c r="D100" s="12">
        <v>690</v>
      </c>
      <c r="E100" s="12">
        <v>720</v>
      </c>
      <c r="F100" s="12">
        <v>740</v>
      </c>
      <c r="G100" s="12">
        <v>760</v>
      </c>
      <c r="H100" s="12">
        <v>780</v>
      </c>
      <c r="I100" s="12">
        <v>800</v>
      </c>
      <c r="J100" s="5"/>
      <c r="K100" s="5"/>
      <c r="L100" s="5"/>
    </row>
    <row r="101" spans="1:12" x14ac:dyDescent="0.25">
      <c r="A101" s="11" t="s">
        <v>2236</v>
      </c>
      <c r="B101" s="10" t="s">
        <v>2136</v>
      </c>
      <c r="C101" s="13">
        <v>5840</v>
      </c>
      <c r="D101" s="13">
        <v>6390</v>
      </c>
      <c r="E101" s="13">
        <v>6730</v>
      </c>
      <c r="F101" s="13">
        <v>7010</v>
      </c>
      <c r="G101" s="13">
        <v>7210</v>
      </c>
      <c r="H101" s="13">
        <v>7320</v>
      </c>
      <c r="I101" s="13">
        <v>7390</v>
      </c>
      <c r="J101" s="5"/>
      <c r="K101" s="5"/>
      <c r="L101" s="5"/>
    </row>
    <row r="102" spans="1:12" x14ac:dyDescent="0.25">
      <c r="A102" s="11" t="s">
        <v>2237</v>
      </c>
      <c r="B102" s="10" t="s">
        <v>2136</v>
      </c>
      <c r="C102" s="12">
        <v>1430</v>
      </c>
      <c r="D102" s="12">
        <v>1950</v>
      </c>
      <c r="E102" s="12">
        <v>2220</v>
      </c>
      <c r="F102" s="12">
        <v>2460</v>
      </c>
      <c r="G102" s="12">
        <v>2660</v>
      </c>
      <c r="H102" s="12">
        <v>2820</v>
      </c>
      <c r="I102" s="12">
        <v>2960</v>
      </c>
      <c r="J102" s="5"/>
      <c r="K102" s="5"/>
      <c r="L102" s="5"/>
    </row>
    <row r="103" spans="1:12" x14ac:dyDescent="0.25">
      <c r="A103" s="11" t="s">
        <v>2238</v>
      </c>
      <c r="B103" s="10" t="s">
        <v>2136</v>
      </c>
      <c r="C103" s="13">
        <v>1170</v>
      </c>
      <c r="D103" s="13">
        <v>1570</v>
      </c>
      <c r="E103" s="13">
        <v>1770</v>
      </c>
      <c r="F103" s="13">
        <v>1960</v>
      </c>
      <c r="G103" s="13">
        <v>2110</v>
      </c>
      <c r="H103" s="13">
        <v>2240</v>
      </c>
      <c r="I103" s="13">
        <v>2350</v>
      </c>
      <c r="J103" s="5"/>
      <c r="K103" s="5"/>
      <c r="L103" s="5"/>
    </row>
    <row r="104" spans="1:12" ht="21" x14ac:dyDescent="0.25">
      <c r="A104" s="11" t="s">
        <v>2239</v>
      </c>
      <c r="B104" s="10" t="s">
        <v>2136</v>
      </c>
      <c r="C104" s="12">
        <v>0</v>
      </c>
      <c r="D104" s="12">
        <v>0</v>
      </c>
      <c r="E104" s="12">
        <v>0</v>
      </c>
      <c r="F104" s="12">
        <v>0</v>
      </c>
      <c r="G104" s="12">
        <v>0</v>
      </c>
      <c r="H104" s="12">
        <v>0</v>
      </c>
      <c r="I104" s="12">
        <v>0</v>
      </c>
      <c r="J104" s="5"/>
      <c r="K104" s="5"/>
      <c r="L104" s="5"/>
    </row>
    <row r="105" spans="1:12" x14ac:dyDescent="0.25">
      <c r="A105" s="11" t="s">
        <v>2055</v>
      </c>
      <c r="B105" s="10" t="s">
        <v>2136</v>
      </c>
      <c r="C105" s="13">
        <v>1493200</v>
      </c>
      <c r="D105" s="13">
        <v>1699900</v>
      </c>
      <c r="E105" s="13">
        <v>1859300</v>
      </c>
      <c r="F105" s="13">
        <v>1990100</v>
      </c>
      <c r="G105" s="13">
        <v>2112000</v>
      </c>
      <c r="H105" s="13">
        <v>2222700</v>
      </c>
      <c r="I105" s="13">
        <v>2326200</v>
      </c>
      <c r="J105" s="5"/>
      <c r="K105" s="5"/>
      <c r="L105" s="5"/>
    </row>
    <row r="106" spans="1:12" x14ac:dyDescent="0.25">
      <c r="A106" s="11" t="s">
        <v>2240</v>
      </c>
      <c r="B106" s="10" t="s">
        <v>2136</v>
      </c>
      <c r="C106" s="12">
        <v>1770</v>
      </c>
      <c r="D106" s="12">
        <v>2010</v>
      </c>
      <c r="E106" s="12">
        <v>2120</v>
      </c>
      <c r="F106" s="12">
        <v>2240</v>
      </c>
      <c r="G106" s="12">
        <v>2350</v>
      </c>
      <c r="H106" s="12">
        <v>2430</v>
      </c>
      <c r="I106" s="12">
        <v>2510</v>
      </c>
      <c r="J106" s="5"/>
      <c r="K106" s="5"/>
      <c r="L106" s="5"/>
    </row>
    <row r="107" spans="1:12" x14ac:dyDescent="0.25">
      <c r="A107" s="11" t="s">
        <v>2241</v>
      </c>
      <c r="B107" s="10" t="s">
        <v>2136</v>
      </c>
      <c r="C107" s="13">
        <v>450</v>
      </c>
      <c r="D107" s="13">
        <v>490</v>
      </c>
      <c r="E107" s="13">
        <v>510</v>
      </c>
      <c r="F107" s="13">
        <v>530</v>
      </c>
      <c r="G107" s="13">
        <v>550</v>
      </c>
      <c r="H107" s="13">
        <v>560</v>
      </c>
      <c r="I107" s="13">
        <v>580</v>
      </c>
      <c r="J107" s="5"/>
      <c r="K107" s="5"/>
      <c r="L107" s="5"/>
    </row>
    <row r="108" spans="1:12" x14ac:dyDescent="0.25">
      <c r="A108" s="11" t="s">
        <v>2242</v>
      </c>
      <c r="B108" s="10" t="s">
        <v>2136</v>
      </c>
      <c r="C108" s="12">
        <v>4090</v>
      </c>
      <c r="D108" s="12">
        <v>5090</v>
      </c>
      <c r="E108" s="12">
        <v>5650</v>
      </c>
      <c r="F108" s="12">
        <v>6230</v>
      </c>
      <c r="G108" s="12">
        <v>6790</v>
      </c>
      <c r="H108" s="12">
        <v>7320</v>
      </c>
      <c r="I108" s="12">
        <v>7840</v>
      </c>
      <c r="J108" s="5"/>
      <c r="K108" s="5"/>
      <c r="L108" s="5"/>
    </row>
    <row r="109" spans="1:12" x14ac:dyDescent="0.25">
      <c r="A109" s="11" t="s">
        <v>2243</v>
      </c>
      <c r="B109" s="10" t="s">
        <v>2136</v>
      </c>
      <c r="C109" s="13">
        <v>1090</v>
      </c>
      <c r="D109" s="13">
        <v>1260</v>
      </c>
      <c r="E109" s="13">
        <v>1370</v>
      </c>
      <c r="F109" s="13">
        <v>1500</v>
      </c>
      <c r="G109" s="13">
        <v>1630</v>
      </c>
      <c r="H109" s="13">
        <v>1750</v>
      </c>
      <c r="I109" s="13">
        <v>1860</v>
      </c>
      <c r="J109" s="5"/>
      <c r="K109" s="5"/>
      <c r="L109" s="5"/>
    </row>
    <row r="110" spans="1:12" x14ac:dyDescent="0.25">
      <c r="A110" s="11" t="s">
        <v>2244</v>
      </c>
      <c r="B110" s="10" t="s">
        <v>2136</v>
      </c>
      <c r="C110" s="12">
        <v>1590</v>
      </c>
      <c r="D110" s="12">
        <v>2950</v>
      </c>
      <c r="E110" s="12">
        <v>4380</v>
      </c>
      <c r="F110" s="12">
        <v>5330</v>
      </c>
      <c r="G110" s="12">
        <v>6270</v>
      </c>
      <c r="H110" s="12">
        <v>7200</v>
      </c>
      <c r="I110" s="12">
        <v>8120</v>
      </c>
      <c r="J110" s="5"/>
      <c r="K110" s="5"/>
      <c r="L110" s="5"/>
    </row>
    <row r="111" spans="1:12" x14ac:dyDescent="0.25">
      <c r="A111" s="11" t="s">
        <v>2245</v>
      </c>
      <c r="B111" s="10" t="s">
        <v>2136</v>
      </c>
      <c r="C111" s="13">
        <v>1360</v>
      </c>
      <c r="D111" s="13">
        <v>2170</v>
      </c>
      <c r="E111" s="13">
        <v>2830</v>
      </c>
      <c r="F111" s="13">
        <v>3210</v>
      </c>
      <c r="G111" s="13">
        <v>3590</v>
      </c>
      <c r="H111" s="13">
        <v>3970</v>
      </c>
      <c r="I111" s="13">
        <v>4350</v>
      </c>
      <c r="J111" s="5"/>
      <c r="K111" s="5"/>
      <c r="L111" s="5"/>
    </row>
    <row r="112" spans="1:12" x14ac:dyDescent="0.25">
      <c r="A112" s="11" t="s">
        <v>2246</v>
      </c>
      <c r="B112" s="10" t="s">
        <v>2136</v>
      </c>
      <c r="C112" s="12">
        <v>1520</v>
      </c>
      <c r="D112" s="12">
        <v>1740</v>
      </c>
      <c r="E112" s="12">
        <v>2100</v>
      </c>
      <c r="F112" s="12">
        <v>2490</v>
      </c>
      <c r="G112" s="12">
        <v>2880</v>
      </c>
      <c r="H112" s="12">
        <v>3260</v>
      </c>
      <c r="I112" s="12">
        <v>3640</v>
      </c>
      <c r="J112" s="5"/>
      <c r="K112" s="5"/>
      <c r="L112" s="5"/>
    </row>
    <row r="113" spans="1:12" x14ac:dyDescent="0.25">
      <c r="A113" s="11" t="s">
        <v>2247</v>
      </c>
      <c r="B113" s="10" t="s">
        <v>2136</v>
      </c>
      <c r="C113" s="13">
        <v>1800</v>
      </c>
      <c r="D113" s="13">
        <v>2040</v>
      </c>
      <c r="E113" s="13">
        <v>2300</v>
      </c>
      <c r="F113" s="13">
        <v>2580</v>
      </c>
      <c r="G113" s="13">
        <v>2840</v>
      </c>
      <c r="H113" s="13">
        <v>3080</v>
      </c>
      <c r="I113" s="13">
        <v>3300</v>
      </c>
      <c r="J113" s="5"/>
      <c r="K113" s="5"/>
      <c r="L113" s="5"/>
    </row>
    <row r="114" spans="1:12" x14ac:dyDescent="0.25">
      <c r="A114" s="11" t="s">
        <v>2248</v>
      </c>
      <c r="B114" s="10" t="s">
        <v>2136</v>
      </c>
      <c r="C114" s="12">
        <v>980</v>
      </c>
      <c r="D114" s="12">
        <v>1050</v>
      </c>
      <c r="E114" s="12">
        <v>1090</v>
      </c>
      <c r="F114" s="12">
        <v>1120</v>
      </c>
      <c r="G114" s="12">
        <v>1150</v>
      </c>
      <c r="H114" s="12">
        <v>1180</v>
      </c>
      <c r="I114" s="12">
        <v>1210</v>
      </c>
      <c r="J114" s="5"/>
      <c r="K114" s="5"/>
      <c r="L114" s="5"/>
    </row>
    <row r="115" spans="1:12" x14ac:dyDescent="0.25">
      <c r="A115" s="11" t="s">
        <v>2249</v>
      </c>
      <c r="B115" s="10" t="s">
        <v>2136</v>
      </c>
      <c r="C115" s="13">
        <v>300</v>
      </c>
      <c r="D115" s="13">
        <v>320</v>
      </c>
      <c r="E115" s="13">
        <v>330</v>
      </c>
      <c r="F115" s="13">
        <v>350</v>
      </c>
      <c r="G115" s="13">
        <v>370</v>
      </c>
      <c r="H115" s="13">
        <v>380</v>
      </c>
      <c r="I115" s="13">
        <v>400</v>
      </c>
      <c r="J115" s="5"/>
      <c r="K115" s="5"/>
      <c r="L115" s="5"/>
    </row>
    <row r="116" spans="1:12" x14ac:dyDescent="0.25">
      <c r="A116" s="11" t="s">
        <v>2250</v>
      </c>
      <c r="B116" s="10" t="s">
        <v>2136</v>
      </c>
      <c r="C116" s="12">
        <v>1440</v>
      </c>
      <c r="D116" s="12">
        <v>1560</v>
      </c>
      <c r="E116" s="12">
        <v>1600</v>
      </c>
      <c r="F116" s="12">
        <v>1640</v>
      </c>
      <c r="G116" s="12">
        <v>1690</v>
      </c>
      <c r="H116" s="12">
        <v>1710</v>
      </c>
      <c r="I116" s="12">
        <v>1720</v>
      </c>
      <c r="J116" s="5"/>
      <c r="K116" s="5"/>
      <c r="L116" s="5"/>
    </row>
    <row r="117" spans="1:12" x14ac:dyDescent="0.25">
      <c r="A117" s="11" t="s">
        <v>2251</v>
      </c>
      <c r="B117" s="10" t="s">
        <v>2136</v>
      </c>
      <c r="C117" s="13">
        <v>8820</v>
      </c>
      <c r="D117" s="13">
        <v>10250</v>
      </c>
      <c r="E117" s="13">
        <v>11200</v>
      </c>
      <c r="F117" s="13">
        <v>12100</v>
      </c>
      <c r="G117" s="13">
        <v>12850</v>
      </c>
      <c r="H117" s="13">
        <v>13550</v>
      </c>
      <c r="I117" s="13">
        <v>14150</v>
      </c>
      <c r="J117" s="5"/>
      <c r="K117" s="5"/>
      <c r="L117" s="5"/>
    </row>
    <row r="118" spans="1:12" x14ac:dyDescent="0.25">
      <c r="A118" s="11" t="s">
        <v>2252</v>
      </c>
      <c r="B118" s="10" t="s">
        <v>2136</v>
      </c>
      <c r="C118" s="12">
        <v>1940</v>
      </c>
      <c r="D118" s="12">
        <v>6630</v>
      </c>
      <c r="E118" s="12">
        <v>8510</v>
      </c>
      <c r="F118" s="12">
        <v>9380</v>
      </c>
      <c r="G118" s="12">
        <v>10150</v>
      </c>
      <c r="H118" s="12">
        <v>10850</v>
      </c>
      <c r="I118" s="12">
        <v>11550</v>
      </c>
      <c r="J118" s="5"/>
      <c r="K118" s="5"/>
      <c r="L118" s="5"/>
    </row>
    <row r="119" spans="1:12" x14ac:dyDescent="0.25">
      <c r="A119" s="11" t="s">
        <v>2253</v>
      </c>
      <c r="B119" s="10" t="s">
        <v>2136</v>
      </c>
      <c r="C119" s="13">
        <v>2700</v>
      </c>
      <c r="D119" s="13">
        <v>2940</v>
      </c>
      <c r="E119" s="13">
        <v>4480</v>
      </c>
      <c r="F119" s="13">
        <v>4640</v>
      </c>
      <c r="G119" s="13">
        <v>4810</v>
      </c>
      <c r="H119" s="13">
        <v>5000</v>
      </c>
      <c r="I119" s="13">
        <v>5200</v>
      </c>
      <c r="J119" s="5"/>
      <c r="K119" s="5"/>
      <c r="L119" s="5"/>
    </row>
    <row r="120" spans="1:12" x14ac:dyDescent="0.25">
      <c r="A120" s="11" t="s">
        <v>2254</v>
      </c>
      <c r="B120" s="10" t="s">
        <v>2136</v>
      </c>
      <c r="C120" s="12">
        <v>4010</v>
      </c>
      <c r="D120" s="12">
        <v>4150</v>
      </c>
      <c r="E120" s="12">
        <v>4310</v>
      </c>
      <c r="F120" s="12">
        <v>4480</v>
      </c>
      <c r="G120" s="12">
        <v>4640</v>
      </c>
      <c r="H120" s="12">
        <v>4770</v>
      </c>
      <c r="I120" s="12">
        <v>4880</v>
      </c>
      <c r="J120" s="5"/>
      <c r="K120" s="5"/>
      <c r="L120" s="5"/>
    </row>
    <row r="121" spans="1:12" x14ac:dyDescent="0.25">
      <c r="A121" s="11" t="s">
        <v>2255</v>
      </c>
      <c r="B121" s="10" t="s">
        <v>2136</v>
      </c>
      <c r="C121" s="13">
        <v>6870</v>
      </c>
      <c r="D121" s="13">
        <v>7240</v>
      </c>
      <c r="E121" s="13">
        <v>7350</v>
      </c>
      <c r="F121" s="13">
        <v>7500</v>
      </c>
      <c r="G121" s="13">
        <v>7610</v>
      </c>
      <c r="H121" s="13">
        <v>7670</v>
      </c>
      <c r="I121" s="13">
        <v>7720</v>
      </c>
      <c r="J121" s="5"/>
      <c r="K121" s="5"/>
      <c r="L121" s="5"/>
    </row>
    <row r="122" spans="1:12" x14ac:dyDescent="0.25">
      <c r="A122" s="11" t="s">
        <v>2256</v>
      </c>
      <c r="B122" s="10" t="s">
        <v>2136</v>
      </c>
      <c r="C122" s="12">
        <v>4170</v>
      </c>
      <c r="D122" s="12">
        <v>4650</v>
      </c>
      <c r="E122" s="12">
        <v>4790</v>
      </c>
      <c r="F122" s="12">
        <v>4920</v>
      </c>
      <c r="G122" s="12">
        <v>5020</v>
      </c>
      <c r="H122" s="12">
        <v>5060</v>
      </c>
      <c r="I122" s="12">
        <v>5060</v>
      </c>
      <c r="J122" s="5"/>
      <c r="K122" s="5"/>
      <c r="L122" s="5"/>
    </row>
    <row r="123" spans="1:12" x14ac:dyDescent="0.25">
      <c r="A123" s="11" t="s">
        <v>2257</v>
      </c>
      <c r="B123" s="10" t="s">
        <v>2136</v>
      </c>
      <c r="C123" s="13">
        <v>2900</v>
      </c>
      <c r="D123" s="13">
        <v>3110</v>
      </c>
      <c r="E123" s="13">
        <v>3230</v>
      </c>
      <c r="F123" s="13">
        <v>3320</v>
      </c>
      <c r="G123" s="13">
        <v>3390</v>
      </c>
      <c r="H123" s="13">
        <v>3440</v>
      </c>
      <c r="I123" s="13">
        <v>3470</v>
      </c>
      <c r="J123" s="5"/>
      <c r="K123" s="5"/>
      <c r="L123" s="5"/>
    </row>
    <row r="124" spans="1:12" x14ac:dyDescent="0.25">
      <c r="A124" s="11" t="s">
        <v>2258</v>
      </c>
      <c r="B124" s="10" t="s">
        <v>2136</v>
      </c>
      <c r="C124" s="12">
        <v>2690</v>
      </c>
      <c r="D124" s="12">
        <v>2850</v>
      </c>
      <c r="E124" s="12">
        <v>2940</v>
      </c>
      <c r="F124" s="12">
        <v>2990</v>
      </c>
      <c r="G124" s="12">
        <v>3020</v>
      </c>
      <c r="H124" s="12">
        <v>3050</v>
      </c>
      <c r="I124" s="12">
        <v>3070</v>
      </c>
      <c r="J124" s="5"/>
      <c r="K124" s="5"/>
      <c r="L124" s="5"/>
    </row>
    <row r="125" spans="1:12" x14ac:dyDescent="0.25">
      <c r="A125" s="11" t="s">
        <v>2259</v>
      </c>
      <c r="B125" s="10" t="s">
        <v>2136</v>
      </c>
      <c r="C125" s="13">
        <v>2680</v>
      </c>
      <c r="D125" s="13">
        <v>2830</v>
      </c>
      <c r="E125" s="13">
        <v>2920</v>
      </c>
      <c r="F125" s="13">
        <v>3020</v>
      </c>
      <c r="G125" s="13">
        <v>3090</v>
      </c>
      <c r="H125" s="13">
        <v>3140</v>
      </c>
      <c r="I125" s="13">
        <v>3170</v>
      </c>
      <c r="J125" s="5"/>
      <c r="K125" s="5"/>
      <c r="L125" s="5"/>
    </row>
    <row r="126" spans="1:12" x14ac:dyDescent="0.25">
      <c r="A126" s="11" t="s">
        <v>2260</v>
      </c>
      <c r="B126" s="10" t="s">
        <v>2136</v>
      </c>
      <c r="C126" s="12">
        <v>3370</v>
      </c>
      <c r="D126" s="12">
        <v>3970</v>
      </c>
      <c r="E126" s="12">
        <v>4410</v>
      </c>
      <c r="F126" s="12">
        <v>4870</v>
      </c>
      <c r="G126" s="12">
        <v>5330</v>
      </c>
      <c r="H126" s="12">
        <v>5760</v>
      </c>
      <c r="I126" s="12">
        <v>6170</v>
      </c>
      <c r="J126" s="5"/>
      <c r="K126" s="5"/>
      <c r="L126" s="5"/>
    </row>
    <row r="127" spans="1:12" x14ac:dyDescent="0.25">
      <c r="A127" s="11" t="s">
        <v>2261</v>
      </c>
      <c r="B127" s="10" t="s">
        <v>2136</v>
      </c>
      <c r="C127" s="13">
        <v>2670</v>
      </c>
      <c r="D127" s="13">
        <v>3780</v>
      </c>
      <c r="E127" s="13">
        <v>4450</v>
      </c>
      <c r="F127" s="13">
        <v>5130</v>
      </c>
      <c r="G127" s="13">
        <v>5790</v>
      </c>
      <c r="H127" s="13">
        <v>6420</v>
      </c>
      <c r="I127" s="13">
        <v>7040</v>
      </c>
      <c r="J127" s="5"/>
      <c r="K127" s="5"/>
      <c r="L127" s="5"/>
    </row>
    <row r="128" spans="1:12" x14ac:dyDescent="0.25">
      <c r="A128" s="11" t="s">
        <v>2262</v>
      </c>
      <c r="B128" s="10" t="s">
        <v>2136</v>
      </c>
      <c r="C128" s="12">
        <v>30</v>
      </c>
      <c r="D128" s="12">
        <v>30</v>
      </c>
      <c r="E128" s="12">
        <v>30</v>
      </c>
      <c r="F128" s="12">
        <v>30</v>
      </c>
      <c r="G128" s="12">
        <v>30</v>
      </c>
      <c r="H128" s="12">
        <v>30</v>
      </c>
      <c r="I128" s="12">
        <v>30</v>
      </c>
      <c r="J128" s="5"/>
      <c r="K128" s="5"/>
      <c r="L128" s="5"/>
    </row>
    <row r="129" spans="1:12" x14ac:dyDescent="0.25">
      <c r="A129" s="11" t="s">
        <v>2263</v>
      </c>
      <c r="B129" s="10" t="s">
        <v>2136</v>
      </c>
      <c r="C129" s="13">
        <v>480</v>
      </c>
      <c r="D129" s="13">
        <v>550</v>
      </c>
      <c r="E129" s="13">
        <v>820</v>
      </c>
      <c r="F129" s="13">
        <v>1360</v>
      </c>
      <c r="G129" s="13">
        <v>1900</v>
      </c>
      <c r="H129" s="13">
        <v>2450</v>
      </c>
      <c r="I129" s="13">
        <v>3010</v>
      </c>
      <c r="J129" s="5"/>
      <c r="K129" s="5"/>
      <c r="L129" s="5"/>
    </row>
    <row r="130" spans="1:12" x14ac:dyDescent="0.25">
      <c r="A130" s="11" t="s">
        <v>2264</v>
      </c>
      <c r="B130" s="10" t="s">
        <v>2136</v>
      </c>
      <c r="C130" s="12">
        <v>920</v>
      </c>
      <c r="D130" s="12">
        <v>960</v>
      </c>
      <c r="E130" s="12">
        <v>1010</v>
      </c>
      <c r="F130" s="12">
        <v>1060</v>
      </c>
      <c r="G130" s="12">
        <v>1090</v>
      </c>
      <c r="H130" s="12">
        <v>1130</v>
      </c>
      <c r="I130" s="12">
        <v>1160</v>
      </c>
      <c r="J130" s="5"/>
      <c r="K130" s="5"/>
      <c r="L130" s="5"/>
    </row>
    <row r="131" spans="1:12" x14ac:dyDescent="0.25">
      <c r="A131" s="11" t="s">
        <v>2265</v>
      </c>
      <c r="B131" s="10" t="s">
        <v>2136</v>
      </c>
      <c r="C131" s="13">
        <v>1160</v>
      </c>
      <c r="D131" s="13">
        <v>1300</v>
      </c>
      <c r="E131" s="13">
        <v>1770</v>
      </c>
      <c r="F131" s="13">
        <v>2270</v>
      </c>
      <c r="G131" s="13">
        <v>2770</v>
      </c>
      <c r="H131" s="13">
        <v>3280</v>
      </c>
      <c r="I131" s="13">
        <v>3790</v>
      </c>
      <c r="J131" s="5"/>
      <c r="K131" s="5"/>
      <c r="L131" s="5"/>
    </row>
    <row r="132" spans="1:12" x14ac:dyDescent="0.25">
      <c r="A132" s="11" t="s">
        <v>2266</v>
      </c>
      <c r="B132" s="10" t="s">
        <v>2136</v>
      </c>
      <c r="C132" s="12">
        <v>830</v>
      </c>
      <c r="D132" s="12">
        <v>960</v>
      </c>
      <c r="E132" s="12">
        <v>2210</v>
      </c>
      <c r="F132" s="12">
        <v>3490</v>
      </c>
      <c r="G132" s="12">
        <v>4800</v>
      </c>
      <c r="H132" s="12">
        <v>6140</v>
      </c>
      <c r="I132" s="12">
        <v>7500</v>
      </c>
      <c r="J132" s="5"/>
      <c r="K132" s="5"/>
      <c r="L132" s="5"/>
    </row>
    <row r="133" spans="1:12" x14ac:dyDescent="0.25">
      <c r="A133" s="11" t="s">
        <v>2267</v>
      </c>
      <c r="B133" s="10" t="s">
        <v>2136</v>
      </c>
      <c r="C133" s="13">
        <v>90</v>
      </c>
      <c r="D133" s="13">
        <v>590</v>
      </c>
      <c r="E133" s="13">
        <v>1600</v>
      </c>
      <c r="F133" s="13">
        <v>3020</v>
      </c>
      <c r="G133" s="13">
        <v>4410</v>
      </c>
      <c r="H133" s="13">
        <v>5800</v>
      </c>
      <c r="I133" s="13">
        <v>7170</v>
      </c>
      <c r="J133" s="5"/>
      <c r="K133" s="5"/>
      <c r="L133" s="5"/>
    </row>
    <row r="134" spans="1:12" x14ac:dyDescent="0.25">
      <c r="A134" s="11" t="s">
        <v>2268</v>
      </c>
      <c r="B134" s="10" t="s">
        <v>2136</v>
      </c>
      <c r="C134" s="12">
        <v>2850</v>
      </c>
      <c r="D134" s="12">
        <v>3280</v>
      </c>
      <c r="E134" s="12">
        <v>3760</v>
      </c>
      <c r="F134" s="12">
        <v>4270</v>
      </c>
      <c r="G134" s="12">
        <v>4780</v>
      </c>
      <c r="H134" s="12">
        <v>5260</v>
      </c>
      <c r="I134" s="12">
        <v>5720</v>
      </c>
      <c r="J134" s="5"/>
      <c r="K134" s="5"/>
      <c r="L134" s="5"/>
    </row>
    <row r="135" spans="1:12" x14ac:dyDescent="0.25">
      <c r="A135" s="11" t="s">
        <v>2269</v>
      </c>
      <c r="B135" s="10" t="s">
        <v>2136</v>
      </c>
      <c r="C135" s="13">
        <v>830</v>
      </c>
      <c r="D135" s="13">
        <v>900</v>
      </c>
      <c r="E135" s="13">
        <v>940</v>
      </c>
      <c r="F135" s="13">
        <v>990</v>
      </c>
      <c r="G135" s="13">
        <v>1030</v>
      </c>
      <c r="H135" s="13">
        <v>1070</v>
      </c>
      <c r="I135" s="13">
        <v>1090</v>
      </c>
      <c r="J135" s="5"/>
      <c r="K135" s="5"/>
      <c r="L135" s="5"/>
    </row>
    <row r="136" spans="1:12" x14ac:dyDescent="0.25">
      <c r="A136" s="11" t="s">
        <v>2270</v>
      </c>
      <c r="B136" s="10" t="s">
        <v>2136</v>
      </c>
      <c r="C136" s="12">
        <v>4760</v>
      </c>
      <c r="D136" s="12">
        <v>5290</v>
      </c>
      <c r="E136" s="12">
        <v>5860</v>
      </c>
      <c r="F136" s="12">
        <v>6450</v>
      </c>
      <c r="G136" s="12">
        <v>7030</v>
      </c>
      <c r="H136" s="12">
        <v>7560</v>
      </c>
      <c r="I136" s="12">
        <v>8040</v>
      </c>
      <c r="J136" s="5"/>
      <c r="K136" s="5"/>
      <c r="L136" s="5"/>
    </row>
    <row r="137" spans="1:12" x14ac:dyDescent="0.25">
      <c r="A137" s="11" t="s">
        <v>2271</v>
      </c>
      <c r="B137" s="10" t="s">
        <v>2136</v>
      </c>
      <c r="C137" s="13">
        <v>3970</v>
      </c>
      <c r="D137" s="13">
        <v>4480</v>
      </c>
      <c r="E137" s="13">
        <v>4840</v>
      </c>
      <c r="F137" s="13">
        <v>5200</v>
      </c>
      <c r="G137" s="13">
        <v>5540</v>
      </c>
      <c r="H137" s="13">
        <v>5820</v>
      </c>
      <c r="I137" s="13">
        <v>6040</v>
      </c>
      <c r="J137" s="5"/>
      <c r="K137" s="5"/>
      <c r="L137" s="5"/>
    </row>
    <row r="138" spans="1:12" x14ac:dyDescent="0.25">
      <c r="A138" s="11" t="s">
        <v>2272</v>
      </c>
      <c r="B138" s="10" t="s">
        <v>2136</v>
      </c>
      <c r="C138" s="12">
        <v>130</v>
      </c>
      <c r="D138" s="12">
        <v>140</v>
      </c>
      <c r="E138" s="12">
        <v>140</v>
      </c>
      <c r="F138" s="12">
        <v>140</v>
      </c>
      <c r="G138" s="12">
        <v>140</v>
      </c>
      <c r="H138" s="12">
        <v>140</v>
      </c>
      <c r="I138" s="12">
        <v>140</v>
      </c>
      <c r="J138" s="5"/>
      <c r="K138" s="5"/>
      <c r="L138" s="5"/>
    </row>
    <row r="139" spans="1:12" x14ac:dyDescent="0.25">
      <c r="A139" s="11" t="s">
        <v>2273</v>
      </c>
      <c r="B139" s="10" t="s">
        <v>2136</v>
      </c>
      <c r="C139" s="13">
        <v>80</v>
      </c>
      <c r="D139" s="13">
        <v>90</v>
      </c>
      <c r="E139" s="13">
        <v>100</v>
      </c>
      <c r="F139" s="13">
        <v>100</v>
      </c>
      <c r="G139" s="13">
        <v>110</v>
      </c>
      <c r="H139" s="13">
        <v>110</v>
      </c>
      <c r="I139" s="13">
        <v>110</v>
      </c>
      <c r="J139" s="5"/>
      <c r="K139" s="5"/>
      <c r="L139" s="5"/>
    </row>
    <row r="140" spans="1:12" x14ac:dyDescent="0.25">
      <c r="A140" s="11" t="s">
        <v>2274</v>
      </c>
      <c r="B140" s="10" t="s">
        <v>2136</v>
      </c>
      <c r="C140" s="12">
        <v>3700</v>
      </c>
      <c r="D140" s="12">
        <v>4270</v>
      </c>
      <c r="E140" s="12">
        <v>4630</v>
      </c>
      <c r="F140" s="12">
        <v>5000</v>
      </c>
      <c r="G140" s="12">
        <v>5340</v>
      </c>
      <c r="H140" s="12">
        <v>5650</v>
      </c>
      <c r="I140" s="12">
        <v>5960</v>
      </c>
      <c r="J140" s="5"/>
      <c r="K140" s="5"/>
      <c r="L140" s="5"/>
    </row>
    <row r="141" spans="1:12" x14ac:dyDescent="0.25">
      <c r="A141" s="11" t="s">
        <v>2275</v>
      </c>
      <c r="B141" s="10" t="s">
        <v>2136</v>
      </c>
      <c r="C141" s="13">
        <v>710</v>
      </c>
      <c r="D141" s="13">
        <v>760</v>
      </c>
      <c r="E141" s="13">
        <v>810</v>
      </c>
      <c r="F141" s="13">
        <v>860</v>
      </c>
      <c r="G141" s="13">
        <v>910</v>
      </c>
      <c r="H141" s="13">
        <v>960</v>
      </c>
      <c r="I141" s="13">
        <v>1020</v>
      </c>
      <c r="J141" s="5"/>
      <c r="K141" s="5"/>
      <c r="L141" s="5"/>
    </row>
    <row r="142" spans="1:12" x14ac:dyDescent="0.25">
      <c r="A142" s="11" t="s">
        <v>2276</v>
      </c>
      <c r="B142" s="10" t="s">
        <v>2136</v>
      </c>
      <c r="C142" s="12">
        <v>370</v>
      </c>
      <c r="D142" s="12">
        <v>420</v>
      </c>
      <c r="E142" s="12">
        <v>480</v>
      </c>
      <c r="F142" s="12">
        <v>530</v>
      </c>
      <c r="G142" s="12">
        <v>580</v>
      </c>
      <c r="H142" s="12">
        <v>640</v>
      </c>
      <c r="I142" s="12">
        <v>690</v>
      </c>
      <c r="J142" s="5"/>
      <c r="K142" s="5"/>
      <c r="L142" s="5"/>
    </row>
    <row r="143" spans="1:12" x14ac:dyDescent="0.25">
      <c r="A143" s="11" t="s">
        <v>2277</v>
      </c>
      <c r="B143" s="10" t="s">
        <v>2136</v>
      </c>
      <c r="C143" s="13">
        <v>1520</v>
      </c>
      <c r="D143" s="13">
        <v>1660</v>
      </c>
      <c r="E143" s="13">
        <v>1830</v>
      </c>
      <c r="F143" s="13">
        <v>2000</v>
      </c>
      <c r="G143" s="13">
        <v>2150</v>
      </c>
      <c r="H143" s="13">
        <v>2280</v>
      </c>
      <c r="I143" s="13">
        <v>2400</v>
      </c>
      <c r="J143" s="5"/>
      <c r="K143" s="5"/>
      <c r="L143" s="5"/>
    </row>
    <row r="144" spans="1:12" x14ac:dyDescent="0.25">
      <c r="A144" s="11" t="s">
        <v>2278</v>
      </c>
      <c r="B144" s="10" t="s">
        <v>2136</v>
      </c>
      <c r="C144" s="12">
        <v>600</v>
      </c>
      <c r="D144" s="12">
        <v>660</v>
      </c>
      <c r="E144" s="12">
        <v>730</v>
      </c>
      <c r="F144" s="12">
        <v>790</v>
      </c>
      <c r="G144" s="12">
        <v>850</v>
      </c>
      <c r="H144" s="12">
        <v>910</v>
      </c>
      <c r="I144" s="12">
        <v>950</v>
      </c>
      <c r="J144" s="5"/>
      <c r="K144" s="5"/>
      <c r="L144" s="5"/>
    </row>
    <row r="145" spans="1:12" x14ac:dyDescent="0.25">
      <c r="A145" s="11" t="s">
        <v>2279</v>
      </c>
      <c r="B145" s="10" t="s">
        <v>2136</v>
      </c>
      <c r="C145" s="13">
        <v>1090</v>
      </c>
      <c r="D145" s="13">
        <v>1140</v>
      </c>
      <c r="E145" s="13">
        <v>1190</v>
      </c>
      <c r="F145" s="13">
        <v>1230</v>
      </c>
      <c r="G145" s="13">
        <v>1280</v>
      </c>
      <c r="H145" s="13">
        <v>1330</v>
      </c>
      <c r="I145" s="13">
        <v>1390</v>
      </c>
      <c r="J145" s="5"/>
      <c r="K145" s="5"/>
      <c r="L145" s="5"/>
    </row>
    <row r="146" spans="1:12" x14ac:dyDescent="0.25">
      <c r="A146" s="11" t="s">
        <v>2280</v>
      </c>
      <c r="B146" s="10" t="s">
        <v>2136</v>
      </c>
      <c r="C146" s="12">
        <v>2590</v>
      </c>
      <c r="D146" s="12">
        <v>2980</v>
      </c>
      <c r="E146" s="12">
        <v>3300</v>
      </c>
      <c r="F146" s="12">
        <v>3640</v>
      </c>
      <c r="G146" s="12">
        <v>3960</v>
      </c>
      <c r="H146" s="12">
        <v>4260</v>
      </c>
      <c r="I146" s="12">
        <v>4530</v>
      </c>
      <c r="J146" s="5"/>
      <c r="K146" s="5"/>
      <c r="L146" s="5"/>
    </row>
    <row r="147" spans="1:12" x14ac:dyDescent="0.25">
      <c r="A147" s="11" t="s">
        <v>2281</v>
      </c>
      <c r="B147" s="10" t="s">
        <v>2136</v>
      </c>
      <c r="C147" s="13">
        <v>460</v>
      </c>
      <c r="D147" s="13">
        <v>600</v>
      </c>
      <c r="E147" s="13">
        <v>630</v>
      </c>
      <c r="F147" s="13">
        <v>670</v>
      </c>
      <c r="G147" s="13">
        <v>700</v>
      </c>
      <c r="H147" s="13">
        <v>740</v>
      </c>
      <c r="I147" s="13">
        <v>760</v>
      </c>
      <c r="J147" s="5"/>
      <c r="K147" s="5"/>
      <c r="L147" s="5"/>
    </row>
    <row r="148" spans="1:12" x14ac:dyDescent="0.25">
      <c r="A148" s="11" t="s">
        <v>2282</v>
      </c>
      <c r="B148" s="10" t="s">
        <v>2136</v>
      </c>
      <c r="C148" s="12">
        <v>600</v>
      </c>
      <c r="D148" s="12">
        <v>650</v>
      </c>
      <c r="E148" s="12">
        <v>760</v>
      </c>
      <c r="F148" s="12">
        <v>870</v>
      </c>
      <c r="G148" s="12">
        <v>980</v>
      </c>
      <c r="H148" s="12">
        <v>1090</v>
      </c>
      <c r="I148" s="12">
        <v>1180</v>
      </c>
      <c r="J148" s="5"/>
      <c r="K148" s="5"/>
      <c r="L148" s="5"/>
    </row>
    <row r="149" spans="1:12" x14ac:dyDescent="0.25">
      <c r="A149" s="11" t="s">
        <v>2283</v>
      </c>
      <c r="B149" s="10" t="s">
        <v>2136</v>
      </c>
      <c r="C149" s="13">
        <v>2090</v>
      </c>
      <c r="D149" s="13">
        <v>2300</v>
      </c>
      <c r="E149" s="13">
        <v>2450</v>
      </c>
      <c r="F149" s="13">
        <v>2610</v>
      </c>
      <c r="G149" s="13">
        <v>2750</v>
      </c>
      <c r="H149" s="13">
        <v>2880</v>
      </c>
      <c r="I149" s="13">
        <v>2970</v>
      </c>
      <c r="J149" s="5"/>
      <c r="K149" s="5"/>
      <c r="L149" s="5"/>
    </row>
    <row r="150" spans="1:12" x14ac:dyDescent="0.25">
      <c r="A150" s="11" t="s">
        <v>2284</v>
      </c>
      <c r="B150" s="10" t="s">
        <v>2136</v>
      </c>
      <c r="C150" s="12">
        <v>3360</v>
      </c>
      <c r="D150" s="12">
        <v>3760</v>
      </c>
      <c r="E150" s="12">
        <v>3990</v>
      </c>
      <c r="F150" s="12">
        <v>4230</v>
      </c>
      <c r="G150" s="12">
        <v>4450</v>
      </c>
      <c r="H150" s="12">
        <v>4620</v>
      </c>
      <c r="I150" s="12">
        <v>4760</v>
      </c>
      <c r="J150" s="5"/>
      <c r="K150" s="5"/>
      <c r="L150" s="5"/>
    </row>
    <row r="151" spans="1:12" x14ac:dyDescent="0.25">
      <c r="A151" s="11" t="s">
        <v>2285</v>
      </c>
      <c r="B151" s="10" t="s">
        <v>2136</v>
      </c>
      <c r="C151" s="13">
        <v>1190</v>
      </c>
      <c r="D151" s="13">
        <v>1280</v>
      </c>
      <c r="E151" s="13">
        <v>1310</v>
      </c>
      <c r="F151" s="13">
        <v>1340</v>
      </c>
      <c r="G151" s="13">
        <v>1360</v>
      </c>
      <c r="H151" s="13">
        <v>1370</v>
      </c>
      <c r="I151" s="13">
        <v>1380</v>
      </c>
      <c r="J151" s="5"/>
      <c r="K151" s="5"/>
      <c r="L151" s="5"/>
    </row>
    <row r="152" spans="1:12" x14ac:dyDescent="0.25">
      <c r="A152" s="11" t="s">
        <v>2286</v>
      </c>
      <c r="B152" s="10" t="s">
        <v>2136</v>
      </c>
      <c r="C152" s="12">
        <v>750</v>
      </c>
      <c r="D152" s="12">
        <v>840</v>
      </c>
      <c r="E152" s="12">
        <v>930</v>
      </c>
      <c r="F152" s="12">
        <v>1040</v>
      </c>
      <c r="G152" s="12">
        <v>1140</v>
      </c>
      <c r="H152" s="12">
        <v>1230</v>
      </c>
      <c r="I152" s="12">
        <v>1320</v>
      </c>
      <c r="J152" s="5"/>
      <c r="K152" s="5"/>
      <c r="L152" s="5"/>
    </row>
    <row r="153" spans="1:12" x14ac:dyDescent="0.25">
      <c r="A153" s="11" t="s">
        <v>2287</v>
      </c>
      <c r="B153" s="10" t="s">
        <v>2136</v>
      </c>
      <c r="C153" s="13">
        <v>630</v>
      </c>
      <c r="D153" s="13">
        <v>670</v>
      </c>
      <c r="E153" s="13">
        <v>690</v>
      </c>
      <c r="F153" s="13">
        <v>720</v>
      </c>
      <c r="G153" s="13">
        <v>730</v>
      </c>
      <c r="H153" s="13">
        <v>740</v>
      </c>
      <c r="I153" s="13">
        <v>730</v>
      </c>
      <c r="J153" s="5"/>
      <c r="K153" s="5"/>
      <c r="L153" s="5"/>
    </row>
    <row r="154" spans="1:12" x14ac:dyDescent="0.25">
      <c r="A154" s="11" t="s">
        <v>2288</v>
      </c>
      <c r="B154" s="10" t="s">
        <v>2136</v>
      </c>
      <c r="C154" s="12">
        <v>400</v>
      </c>
      <c r="D154" s="12">
        <v>430</v>
      </c>
      <c r="E154" s="12">
        <v>460</v>
      </c>
      <c r="F154" s="12">
        <v>480</v>
      </c>
      <c r="G154" s="12">
        <v>500</v>
      </c>
      <c r="H154" s="12">
        <v>510</v>
      </c>
      <c r="I154" s="12">
        <v>520</v>
      </c>
      <c r="J154" s="5"/>
      <c r="K154" s="5"/>
      <c r="L154" s="5"/>
    </row>
    <row r="155" spans="1:12" x14ac:dyDescent="0.25">
      <c r="A155" s="11" t="s">
        <v>2289</v>
      </c>
      <c r="B155" s="10" t="s">
        <v>2136</v>
      </c>
      <c r="C155" s="13">
        <v>650</v>
      </c>
      <c r="D155" s="13">
        <v>750</v>
      </c>
      <c r="E155" s="13">
        <v>850</v>
      </c>
      <c r="F155" s="13">
        <v>940</v>
      </c>
      <c r="G155" s="13">
        <v>1020</v>
      </c>
      <c r="H155" s="13">
        <v>1080</v>
      </c>
      <c r="I155" s="13">
        <v>1130</v>
      </c>
      <c r="J155" s="5"/>
      <c r="K155" s="5"/>
      <c r="L155" s="5"/>
    </row>
    <row r="156" spans="1:12" x14ac:dyDescent="0.25">
      <c r="A156" s="11" t="s">
        <v>2290</v>
      </c>
      <c r="B156" s="10" t="s">
        <v>2136</v>
      </c>
      <c r="C156" s="12">
        <v>300</v>
      </c>
      <c r="D156" s="12">
        <v>440</v>
      </c>
      <c r="E156" s="12">
        <v>490</v>
      </c>
      <c r="F156" s="12">
        <v>530</v>
      </c>
      <c r="G156" s="12">
        <v>560</v>
      </c>
      <c r="H156" s="12">
        <v>600</v>
      </c>
      <c r="I156" s="12">
        <v>630</v>
      </c>
      <c r="J156" s="5"/>
      <c r="K156" s="5"/>
      <c r="L156" s="5"/>
    </row>
    <row r="157" spans="1:12" x14ac:dyDescent="0.25">
      <c r="A157" s="11" t="s">
        <v>2291</v>
      </c>
      <c r="B157" s="10" t="s">
        <v>2136</v>
      </c>
      <c r="C157" s="13">
        <v>3050</v>
      </c>
      <c r="D157" s="13">
        <v>3360</v>
      </c>
      <c r="E157" s="13">
        <v>3710</v>
      </c>
      <c r="F157" s="13">
        <v>4090</v>
      </c>
      <c r="G157" s="13">
        <v>4480</v>
      </c>
      <c r="H157" s="13">
        <v>4860</v>
      </c>
      <c r="I157" s="13">
        <v>5230</v>
      </c>
      <c r="J157" s="5"/>
      <c r="K157" s="5"/>
      <c r="L157" s="5"/>
    </row>
    <row r="158" spans="1:12" x14ac:dyDescent="0.25">
      <c r="A158" s="11" t="s">
        <v>2292</v>
      </c>
      <c r="B158" s="10" t="s">
        <v>2136</v>
      </c>
      <c r="C158" s="12">
        <v>2950</v>
      </c>
      <c r="D158" s="12">
        <v>3620</v>
      </c>
      <c r="E158" s="12">
        <v>4240</v>
      </c>
      <c r="F158" s="12">
        <v>4680</v>
      </c>
      <c r="G158" s="12">
        <v>5080</v>
      </c>
      <c r="H158" s="12">
        <v>5430</v>
      </c>
      <c r="I158" s="12">
        <v>5730</v>
      </c>
      <c r="J158" s="5"/>
      <c r="K158" s="5"/>
      <c r="L158" s="5"/>
    </row>
    <row r="159" spans="1:12" x14ac:dyDescent="0.25">
      <c r="A159" s="11" t="s">
        <v>2293</v>
      </c>
      <c r="B159" s="10" t="s">
        <v>2136</v>
      </c>
      <c r="C159" s="13">
        <v>2760</v>
      </c>
      <c r="D159" s="13">
        <v>2930</v>
      </c>
      <c r="E159" s="13">
        <v>3080</v>
      </c>
      <c r="F159" s="13">
        <v>3250</v>
      </c>
      <c r="G159" s="13">
        <v>3420</v>
      </c>
      <c r="H159" s="13">
        <v>3580</v>
      </c>
      <c r="I159" s="13">
        <v>3710</v>
      </c>
      <c r="J159" s="5"/>
      <c r="K159" s="5"/>
      <c r="L159" s="5"/>
    </row>
    <row r="160" spans="1:12" x14ac:dyDescent="0.25">
      <c r="A160" s="11" t="s">
        <v>2294</v>
      </c>
      <c r="B160" s="10" t="s">
        <v>2136</v>
      </c>
      <c r="C160" s="12">
        <v>3800</v>
      </c>
      <c r="D160" s="12">
        <v>4040</v>
      </c>
      <c r="E160" s="12">
        <v>4150</v>
      </c>
      <c r="F160" s="12">
        <v>4270</v>
      </c>
      <c r="G160" s="12">
        <v>4350</v>
      </c>
      <c r="H160" s="12">
        <v>4400</v>
      </c>
      <c r="I160" s="12">
        <v>4420</v>
      </c>
      <c r="J160" s="5"/>
      <c r="K160" s="5"/>
      <c r="L160" s="5"/>
    </row>
    <row r="161" spans="1:12" x14ac:dyDescent="0.25">
      <c r="A161" s="11" t="s">
        <v>2295</v>
      </c>
      <c r="B161" s="10" t="s">
        <v>2136</v>
      </c>
      <c r="C161" s="13">
        <v>3470</v>
      </c>
      <c r="D161" s="13">
        <v>3660</v>
      </c>
      <c r="E161" s="13">
        <v>3790</v>
      </c>
      <c r="F161" s="13">
        <v>3880</v>
      </c>
      <c r="G161" s="13">
        <v>3940</v>
      </c>
      <c r="H161" s="13">
        <v>3970</v>
      </c>
      <c r="I161" s="13">
        <v>3990</v>
      </c>
      <c r="J161" s="5"/>
      <c r="K161" s="5"/>
      <c r="L161" s="5"/>
    </row>
    <row r="162" spans="1:12" x14ac:dyDescent="0.25">
      <c r="A162" s="11" t="s">
        <v>2296</v>
      </c>
      <c r="B162" s="10" t="s">
        <v>2136</v>
      </c>
      <c r="C162" s="12">
        <v>5110</v>
      </c>
      <c r="D162" s="12">
        <v>5510</v>
      </c>
      <c r="E162" s="12">
        <v>5820</v>
      </c>
      <c r="F162" s="12">
        <v>6140</v>
      </c>
      <c r="G162" s="12">
        <v>6460</v>
      </c>
      <c r="H162" s="12">
        <v>6740</v>
      </c>
      <c r="I162" s="12">
        <v>7010</v>
      </c>
      <c r="J162" s="5"/>
      <c r="K162" s="5"/>
      <c r="L162" s="5"/>
    </row>
    <row r="163" spans="1:12" x14ac:dyDescent="0.25">
      <c r="A163" s="11" t="s">
        <v>2297</v>
      </c>
      <c r="B163" s="10" t="s">
        <v>2136</v>
      </c>
      <c r="C163" s="13">
        <v>4550</v>
      </c>
      <c r="D163" s="13">
        <v>4760</v>
      </c>
      <c r="E163" s="13">
        <v>4910</v>
      </c>
      <c r="F163" s="13">
        <v>5020</v>
      </c>
      <c r="G163" s="13">
        <v>5110</v>
      </c>
      <c r="H163" s="13">
        <v>5170</v>
      </c>
      <c r="I163" s="13">
        <v>5220</v>
      </c>
      <c r="J163" s="5"/>
      <c r="K163" s="5"/>
      <c r="L163" s="5"/>
    </row>
    <row r="164" spans="1:12" x14ac:dyDescent="0.25">
      <c r="A164" s="11" t="s">
        <v>2298</v>
      </c>
      <c r="B164" s="10" t="s">
        <v>2136</v>
      </c>
      <c r="C164" s="12">
        <v>4430</v>
      </c>
      <c r="D164" s="12">
        <v>4880</v>
      </c>
      <c r="E164" s="12">
        <v>5150</v>
      </c>
      <c r="F164" s="12">
        <v>5440</v>
      </c>
      <c r="G164" s="12">
        <v>5720</v>
      </c>
      <c r="H164" s="12">
        <v>5960</v>
      </c>
      <c r="I164" s="12">
        <v>6170</v>
      </c>
      <c r="J164" s="5"/>
      <c r="K164" s="5"/>
      <c r="L164" s="5"/>
    </row>
    <row r="165" spans="1:12" x14ac:dyDescent="0.25">
      <c r="A165" s="11" t="s">
        <v>2299</v>
      </c>
      <c r="B165" s="10" t="s">
        <v>2136</v>
      </c>
      <c r="C165" s="13">
        <v>4830</v>
      </c>
      <c r="D165" s="13">
        <v>5120</v>
      </c>
      <c r="E165" s="13">
        <v>5240</v>
      </c>
      <c r="F165" s="13">
        <v>5320</v>
      </c>
      <c r="G165" s="13">
        <v>5350</v>
      </c>
      <c r="H165" s="13">
        <v>5360</v>
      </c>
      <c r="I165" s="13">
        <v>5350</v>
      </c>
      <c r="J165" s="5"/>
      <c r="K165" s="5"/>
      <c r="L165" s="5"/>
    </row>
    <row r="166" spans="1:12" x14ac:dyDescent="0.25">
      <c r="A166" s="11" t="s">
        <v>2300</v>
      </c>
      <c r="B166" s="10" t="s">
        <v>2136</v>
      </c>
      <c r="C166" s="12">
        <v>5730</v>
      </c>
      <c r="D166" s="12">
        <v>6120</v>
      </c>
      <c r="E166" s="12">
        <v>6350</v>
      </c>
      <c r="F166" s="12">
        <v>6520</v>
      </c>
      <c r="G166" s="12">
        <v>6670</v>
      </c>
      <c r="H166" s="12">
        <v>6780</v>
      </c>
      <c r="I166" s="12">
        <v>6850</v>
      </c>
      <c r="J166" s="5"/>
      <c r="K166" s="5"/>
      <c r="L166" s="5"/>
    </row>
    <row r="167" spans="1:12" x14ac:dyDescent="0.25">
      <c r="A167" s="11" t="s">
        <v>2301</v>
      </c>
      <c r="B167" s="10" t="s">
        <v>2136</v>
      </c>
      <c r="C167" s="13">
        <v>4950</v>
      </c>
      <c r="D167" s="13">
        <v>5250</v>
      </c>
      <c r="E167" s="13">
        <v>5450</v>
      </c>
      <c r="F167" s="13">
        <v>5580</v>
      </c>
      <c r="G167" s="13">
        <v>5680</v>
      </c>
      <c r="H167" s="13">
        <v>5730</v>
      </c>
      <c r="I167" s="13">
        <v>5740</v>
      </c>
      <c r="J167" s="5"/>
      <c r="K167" s="5"/>
      <c r="L167" s="5"/>
    </row>
    <row r="168" spans="1:12" x14ac:dyDescent="0.25">
      <c r="A168" s="11" t="s">
        <v>2302</v>
      </c>
      <c r="B168" s="10" t="s">
        <v>2136</v>
      </c>
      <c r="C168" s="12">
        <v>5620</v>
      </c>
      <c r="D168" s="12">
        <v>6010</v>
      </c>
      <c r="E168" s="12">
        <v>6220</v>
      </c>
      <c r="F168" s="12">
        <v>6460</v>
      </c>
      <c r="G168" s="12">
        <v>6690</v>
      </c>
      <c r="H168" s="12">
        <v>6900</v>
      </c>
      <c r="I168" s="12">
        <v>7110</v>
      </c>
      <c r="J168" s="5"/>
      <c r="K168" s="5"/>
      <c r="L168" s="5"/>
    </row>
    <row r="169" spans="1:12" x14ac:dyDescent="0.25">
      <c r="A169" s="11" t="s">
        <v>2303</v>
      </c>
      <c r="B169" s="10" t="s">
        <v>2136</v>
      </c>
      <c r="C169" s="13">
        <v>2530</v>
      </c>
      <c r="D169" s="13">
        <v>2660</v>
      </c>
      <c r="E169" s="13">
        <v>2790</v>
      </c>
      <c r="F169" s="13">
        <v>2930</v>
      </c>
      <c r="G169" s="13">
        <v>3060</v>
      </c>
      <c r="H169" s="13">
        <v>3160</v>
      </c>
      <c r="I169" s="13">
        <v>3240</v>
      </c>
      <c r="J169" s="5"/>
      <c r="K169" s="5"/>
      <c r="L169" s="5"/>
    </row>
    <row r="170" spans="1:12" x14ac:dyDescent="0.25">
      <c r="A170" s="11" t="s">
        <v>2304</v>
      </c>
      <c r="B170" s="10" t="s">
        <v>2136</v>
      </c>
      <c r="C170" s="12">
        <v>3170</v>
      </c>
      <c r="D170" s="12">
        <v>3350</v>
      </c>
      <c r="E170" s="12">
        <v>3460</v>
      </c>
      <c r="F170" s="12">
        <v>3590</v>
      </c>
      <c r="G170" s="12">
        <v>3700</v>
      </c>
      <c r="H170" s="12">
        <v>3790</v>
      </c>
      <c r="I170" s="12">
        <v>3880</v>
      </c>
      <c r="J170" s="5"/>
      <c r="K170" s="5"/>
      <c r="L170" s="5"/>
    </row>
    <row r="171" spans="1:12" x14ac:dyDescent="0.25">
      <c r="A171" s="11" t="s">
        <v>2305</v>
      </c>
      <c r="B171" s="10" t="s">
        <v>2136</v>
      </c>
      <c r="C171" s="13">
        <v>3710</v>
      </c>
      <c r="D171" s="13">
        <v>4070</v>
      </c>
      <c r="E171" s="13">
        <v>4150</v>
      </c>
      <c r="F171" s="13">
        <v>4240</v>
      </c>
      <c r="G171" s="13">
        <v>4320</v>
      </c>
      <c r="H171" s="13">
        <v>4390</v>
      </c>
      <c r="I171" s="13">
        <v>4450</v>
      </c>
      <c r="J171" s="5"/>
      <c r="K171" s="5"/>
      <c r="L171" s="5"/>
    </row>
    <row r="172" spans="1:12" x14ac:dyDescent="0.25">
      <c r="A172" s="11" t="s">
        <v>2306</v>
      </c>
      <c r="B172" s="10" t="s">
        <v>2136</v>
      </c>
      <c r="C172" s="12">
        <v>5460</v>
      </c>
      <c r="D172" s="12">
        <v>5920</v>
      </c>
      <c r="E172" s="12">
        <v>6210</v>
      </c>
      <c r="F172" s="12">
        <v>6510</v>
      </c>
      <c r="G172" s="12">
        <v>6780</v>
      </c>
      <c r="H172" s="12">
        <v>7000</v>
      </c>
      <c r="I172" s="12">
        <v>7200</v>
      </c>
      <c r="J172" s="5"/>
      <c r="K172" s="5"/>
      <c r="L172" s="5"/>
    </row>
    <row r="173" spans="1:12" x14ac:dyDescent="0.25">
      <c r="A173" s="11" t="s">
        <v>2307</v>
      </c>
      <c r="B173" s="10" t="s">
        <v>2136</v>
      </c>
      <c r="C173" s="13">
        <v>5530</v>
      </c>
      <c r="D173" s="13">
        <v>6200</v>
      </c>
      <c r="E173" s="13">
        <v>6640</v>
      </c>
      <c r="F173" s="13">
        <v>7110</v>
      </c>
      <c r="G173" s="13">
        <v>7570</v>
      </c>
      <c r="H173" s="13">
        <v>8030</v>
      </c>
      <c r="I173" s="13">
        <v>8490</v>
      </c>
      <c r="J173" s="5"/>
      <c r="K173" s="5"/>
      <c r="L173" s="5"/>
    </row>
    <row r="174" spans="1:12" x14ac:dyDescent="0.25">
      <c r="A174" s="11" t="s">
        <v>2308</v>
      </c>
      <c r="B174" s="10" t="s">
        <v>2136</v>
      </c>
      <c r="C174" s="12">
        <v>3290</v>
      </c>
      <c r="D174" s="12">
        <v>3980</v>
      </c>
      <c r="E174" s="12">
        <v>4590</v>
      </c>
      <c r="F174" s="12">
        <v>5220</v>
      </c>
      <c r="G174" s="12">
        <v>5840</v>
      </c>
      <c r="H174" s="12">
        <v>6420</v>
      </c>
      <c r="I174" s="12">
        <v>6990</v>
      </c>
      <c r="J174" s="5"/>
      <c r="K174" s="5"/>
      <c r="L174" s="5"/>
    </row>
    <row r="175" spans="1:12" x14ac:dyDescent="0.25">
      <c r="A175" s="11" t="s">
        <v>2309</v>
      </c>
      <c r="B175" s="10" t="s">
        <v>2136</v>
      </c>
      <c r="C175" s="13">
        <v>6150</v>
      </c>
      <c r="D175" s="13">
        <v>6630</v>
      </c>
      <c r="E175" s="13">
        <v>6950</v>
      </c>
      <c r="F175" s="13">
        <v>7290</v>
      </c>
      <c r="G175" s="13">
        <v>7610</v>
      </c>
      <c r="H175" s="13">
        <v>7880</v>
      </c>
      <c r="I175" s="13">
        <v>8140</v>
      </c>
      <c r="J175" s="5"/>
      <c r="K175" s="5"/>
      <c r="L175" s="5"/>
    </row>
    <row r="176" spans="1:12" x14ac:dyDescent="0.25">
      <c r="A176" s="11" t="s">
        <v>2310</v>
      </c>
      <c r="B176" s="10" t="s">
        <v>2136</v>
      </c>
      <c r="C176" s="12">
        <v>3660</v>
      </c>
      <c r="D176" s="12">
        <v>3860</v>
      </c>
      <c r="E176" s="12">
        <v>4090</v>
      </c>
      <c r="F176" s="12">
        <v>4340</v>
      </c>
      <c r="G176" s="12">
        <v>4590</v>
      </c>
      <c r="H176" s="12">
        <v>4830</v>
      </c>
      <c r="I176" s="12">
        <v>5070</v>
      </c>
      <c r="J176" s="5"/>
      <c r="K176" s="5"/>
      <c r="L176" s="5"/>
    </row>
    <row r="177" spans="1:12" x14ac:dyDescent="0.25">
      <c r="A177" s="11" t="s">
        <v>2311</v>
      </c>
      <c r="B177" s="10" t="s">
        <v>2136</v>
      </c>
      <c r="C177" s="13">
        <v>2650</v>
      </c>
      <c r="D177" s="13">
        <v>2780</v>
      </c>
      <c r="E177" s="13">
        <v>2890</v>
      </c>
      <c r="F177" s="13">
        <v>3000</v>
      </c>
      <c r="G177" s="13">
        <v>3110</v>
      </c>
      <c r="H177" s="13">
        <v>3200</v>
      </c>
      <c r="I177" s="13">
        <v>3280</v>
      </c>
      <c r="J177" s="5"/>
      <c r="K177" s="5"/>
      <c r="L177" s="5"/>
    </row>
    <row r="178" spans="1:12" x14ac:dyDescent="0.25">
      <c r="A178" s="11" t="s">
        <v>2312</v>
      </c>
      <c r="B178" s="10" t="s">
        <v>2136</v>
      </c>
      <c r="C178" s="12">
        <v>4810</v>
      </c>
      <c r="D178" s="12">
        <v>5430</v>
      </c>
      <c r="E178" s="12">
        <v>5810</v>
      </c>
      <c r="F178" s="12">
        <v>6070</v>
      </c>
      <c r="G178" s="12">
        <v>6300</v>
      </c>
      <c r="H178" s="12">
        <v>6520</v>
      </c>
      <c r="I178" s="12">
        <v>6750</v>
      </c>
      <c r="J178" s="5"/>
      <c r="K178" s="5"/>
      <c r="L178" s="5"/>
    </row>
    <row r="179" spans="1:12" x14ac:dyDescent="0.25">
      <c r="A179" s="11" t="s">
        <v>2313</v>
      </c>
      <c r="B179" s="10" t="s">
        <v>2136</v>
      </c>
      <c r="C179" s="13">
        <v>3810</v>
      </c>
      <c r="D179" s="13">
        <v>4200</v>
      </c>
      <c r="E179" s="13">
        <v>4520</v>
      </c>
      <c r="F179" s="13">
        <v>4730</v>
      </c>
      <c r="G179" s="13">
        <v>4900</v>
      </c>
      <c r="H179" s="13">
        <v>5060</v>
      </c>
      <c r="I179" s="13">
        <v>5210</v>
      </c>
      <c r="J179" s="5"/>
      <c r="K179" s="5"/>
      <c r="L179" s="5"/>
    </row>
    <row r="180" spans="1:12" x14ac:dyDescent="0.25">
      <c r="A180" s="11" t="s">
        <v>2314</v>
      </c>
      <c r="B180" s="10" t="s">
        <v>2136</v>
      </c>
      <c r="C180" s="12">
        <v>5040</v>
      </c>
      <c r="D180" s="12">
        <v>5420</v>
      </c>
      <c r="E180" s="12">
        <v>5710</v>
      </c>
      <c r="F180" s="12">
        <v>5940</v>
      </c>
      <c r="G180" s="12">
        <v>6120</v>
      </c>
      <c r="H180" s="12">
        <v>6270</v>
      </c>
      <c r="I180" s="12">
        <v>6400</v>
      </c>
      <c r="J180" s="5"/>
      <c r="K180" s="5"/>
      <c r="L180" s="5"/>
    </row>
    <row r="181" spans="1:12" x14ac:dyDescent="0.25">
      <c r="A181" s="11" t="s">
        <v>2315</v>
      </c>
      <c r="B181" s="10" t="s">
        <v>2136</v>
      </c>
      <c r="C181" s="13">
        <v>4580</v>
      </c>
      <c r="D181" s="13">
        <v>5080</v>
      </c>
      <c r="E181" s="13">
        <v>5370</v>
      </c>
      <c r="F181" s="13">
        <v>5520</v>
      </c>
      <c r="G181" s="13">
        <v>5620</v>
      </c>
      <c r="H181" s="13">
        <v>5690</v>
      </c>
      <c r="I181" s="13">
        <v>5750</v>
      </c>
      <c r="J181" s="5"/>
      <c r="K181" s="5"/>
      <c r="L181" s="5"/>
    </row>
    <row r="182" spans="1:12" x14ac:dyDescent="0.25">
      <c r="A182" s="11" t="s">
        <v>2316</v>
      </c>
      <c r="B182" s="10" t="s">
        <v>2136</v>
      </c>
      <c r="C182" s="12">
        <v>5800</v>
      </c>
      <c r="D182" s="12">
        <v>6390</v>
      </c>
      <c r="E182" s="12">
        <v>6750</v>
      </c>
      <c r="F182" s="12">
        <v>6980</v>
      </c>
      <c r="G182" s="12">
        <v>7140</v>
      </c>
      <c r="H182" s="12">
        <v>7250</v>
      </c>
      <c r="I182" s="12">
        <v>7350</v>
      </c>
      <c r="J182" s="5"/>
      <c r="K182" s="5"/>
      <c r="L182" s="5"/>
    </row>
    <row r="183" spans="1:12" x14ac:dyDescent="0.25">
      <c r="A183" s="11" t="s">
        <v>2317</v>
      </c>
      <c r="B183" s="10" t="s">
        <v>2136</v>
      </c>
      <c r="C183" s="13">
        <v>3300</v>
      </c>
      <c r="D183" s="13">
        <v>3610</v>
      </c>
      <c r="E183" s="13">
        <v>3780</v>
      </c>
      <c r="F183" s="13">
        <v>3870</v>
      </c>
      <c r="G183" s="13">
        <v>3900</v>
      </c>
      <c r="H183" s="13">
        <v>3880</v>
      </c>
      <c r="I183" s="13">
        <v>3850</v>
      </c>
      <c r="J183" s="5"/>
      <c r="K183" s="5"/>
      <c r="L183" s="5"/>
    </row>
    <row r="184" spans="1:12" x14ac:dyDescent="0.25">
      <c r="A184" s="11" t="s">
        <v>2318</v>
      </c>
      <c r="B184" s="10" t="s">
        <v>2136</v>
      </c>
      <c r="C184" s="12">
        <v>7030</v>
      </c>
      <c r="D184" s="12">
        <v>7710</v>
      </c>
      <c r="E184" s="12">
        <v>8070</v>
      </c>
      <c r="F184" s="12">
        <v>8290</v>
      </c>
      <c r="G184" s="12">
        <v>8430</v>
      </c>
      <c r="H184" s="12">
        <v>8490</v>
      </c>
      <c r="I184" s="12">
        <v>8520</v>
      </c>
      <c r="J184" s="5"/>
      <c r="K184" s="5"/>
      <c r="L184" s="5"/>
    </row>
    <row r="185" spans="1:12" x14ac:dyDescent="0.25">
      <c r="A185" s="11" t="s">
        <v>2319</v>
      </c>
      <c r="B185" s="10" t="s">
        <v>2136</v>
      </c>
      <c r="C185" s="13">
        <v>6090</v>
      </c>
      <c r="D185" s="13">
        <v>6500</v>
      </c>
      <c r="E185" s="13">
        <v>6690</v>
      </c>
      <c r="F185" s="13">
        <v>6890</v>
      </c>
      <c r="G185" s="13">
        <v>7060</v>
      </c>
      <c r="H185" s="13">
        <v>7200</v>
      </c>
      <c r="I185" s="13">
        <v>7310</v>
      </c>
      <c r="J185" s="5"/>
      <c r="K185" s="5"/>
      <c r="L185" s="5"/>
    </row>
    <row r="186" spans="1:12" x14ac:dyDescent="0.25">
      <c r="A186" s="11" t="s">
        <v>2320</v>
      </c>
      <c r="B186" s="10" t="s">
        <v>2136</v>
      </c>
      <c r="C186" s="12">
        <v>7120</v>
      </c>
      <c r="D186" s="12">
        <v>7630</v>
      </c>
      <c r="E186" s="12">
        <v>7890</v>
      </c>
      <c r="F186" s="12">
        <v>8160</v>
      </c>
      <c r="G186" s="12">
        <v>8380</v>
      </c>
      <c r="H186" s="12">
        <v>8560</v>
      </c>
      <c r="I186" s="12">
        <v>8720</v>
      </c>
      <c r="J186" s="5"/>
      <c r="K186" s="5"/>
      <c r="L186" s="5"/>
    </row>
    <row r="187" spans="1:12" x14ac:dyDescent="0.25">
      <c r="A187" s="11" t="s">
        <v>2321</v>
      </c>
      <c r="B187" s="10" t="s">
        <v>2136</v>
      </c>
      <c r="C187" s="13">
        <v>5110</v>
      </c>
      <c r="D187" s="13">
        <v>5550</v>
      </c>
      <c r="E187" s="13">
        <v>5850</v>
      </c>
      <c r="F187" s="13">
        <v>6050</v>
      </c>
      <c r="G187" s="13">
        <v>6210</v>
      </c>
      <c r="H187" s="13">
        <v>6360</v>
      </c>
      <c r="I187" s="13">
        <v>6500</v>
      </c>
      <c r="J187" s="5"/>
      <c r="K187" s="5"/>
      <c r="L187" s="5"/>
    </row>
    <row r="188" spans="1:12" x14ac:dyDescent="0.25">
      <c r="A188" s="11" t="s">
        <v>2322</v>
      </c>
      <c r="B188" s="10" t="s">
        <v>2136</v>
      </c>
      <c r="C188" s="12">
        <v>3390</v>
      </c>
      <c r="D188" s="12">
        <v>3630</v>
      </c>
      <c r="E188" s="12">
        <v>3890</v>
      </c>
      <c r="F188" s="12">
        <v>4010</v>
      </c>
      <c r="G188" s="12">
        <v>4110</v>
      </c>
      <c r="H188" s="12">
        <v>4200</v>
      </c>
      <c r="I188" s="12">
        <v>4300</v>
      </c>
      <c r="J188" s="5"/>
      <c r="K188" s="5"/>
      <c r="L188" s="5"/>
    </row>
    <row r="189" spans="1:12" x14ac:dyDescent="0.25">
      <c r="A189" s="11" t="s">
        <v>2323</v>
      </c>
      <c r="B189" s="10" t="s">
        <v>2136</v>
      </c>
      <c r="C189" s="13">
        <v>3200</v>
      </c>
      <c r="D189" s="13">
        <v>5390</v>
      </c>
      <c r="E189" s="13">
        <v>8190</v>
      </c>
      <c r="F189" s="13">
        <v>11550</v>
      </c>
      <c r="G189" s="13">
        <v>15000</v>
      </c>
      <c r="H189" s="13">
        <v>18550</v>
      </c>
      <c r="I189" s="13">
        <v>22100</v>
      </c>
      <c r="J189" s="5"/>
      <c r="K189" s="5"/>
      <c r="L189" s="5"/>
    </row>
    <row r="190" spans="1:12" x14ac:dyDescent="0.25">
      <c r="A190" s="11" t="s">
        <v>2324</v>
      </c>
      <c r="B190" s="10" t="s">
        <v>2136</v>
      </c>
      <c r="C190" s="12">
        <v>3100</v>
      </c>
      <c r="D190" s="12">
        <v>3780</v>
      </c>
      <c r="E190" s="12">
        <v>4120</v>
      </c>
      <c r="F190" s="12">
        <v>4450</v>
      </c>
      <c r="G190" s="12">
        <v>4720</v>
      </c>
      <c r="H190" s="12">
        <v>4970</v>
      </c>
      <c r="I190" s="12">
        <v>5200</v>
      </c>
      <c r="J190" s="5"/>
      <c r="K190" s="5"/>
      <c r="L190" s="5"/>
    </row>
    <row r="191" spans="1:12" x14ac:dyDescent="0.25">
      <c r="A191" s="11" t="s">
        <v>2325</v>
      </c>
      <c r="B191" s="10" t="s">
        <v>2136</v>
      </c>
      <c r="C191" s="13">
        <v>4810</v>
      </c>
      <c r="D191" s="13">
        <v>5650</v>
      </c>
      <c r="E191" s="13">
        <v>6160</v>
      </c>
      <c r="F191" s="13">
        <v>6360</v>
      </c>
      <c r="G191" s="13">
        <v>6500</v>
      </c>
      <c r="H191" s="13">
        <v>6580</v>
      </c>
      <c r="I191" s="13">
        <v>6630</v>
      </c>
      <c r="J191" s="5"/>
      <c r="K191" s="5"/>
      <c r="L191" s="5"/>
    </row>
    <row r="192" spans="1:12" x14ac:dyDescent="0.25">
      <c r="A192" s="11" t="s">
        <v>2326</v>
      </c>
      <c r="B192" s="10" t="s">
        <v>2136</v>
      </c>
      <c r="C192" s="12">
        <v>5720</v>
      </c>
      <c r="D192" s="12">
        <v>6380</v>
      </c>
      <c r="E192" s="12">
        <v>6640</v>
      </c>
      <c r="F192" s="12">
        <v>6670</v>
      </c>
      <c r="G192" s="12">
        <v>6680</v>
      </c>
      <c r="H192" s="12">
        <v>6640</v>
      </c>
      <c r="I192" s="12">
        <v>6580</v>
      </c>
      <c r="J192" s="5"/>
      <c r="K192" s="5"/>
      <c r="L192" s="5"/>
    </row>
    <row r="193" spans="1:12" x14ac:dyDescent="0.25">
      <c r="A193" s="11" t="s">
        <v>2327</v>
      </c>
      <c r="B193" s="10" t="s">
        <v>2136</v>
      </c>
      <c r="C193" s="13">
        <v>4230</v>
      </c>
      <c r="D193" s="13">
        <v>4670</v>
      </c>
      <c r="E193" s="13">
        <v>4960</v>
      </c>
      <c r="F193" s="13">
        <v>5260</v>
      </c>
      <c r="G193" s="13">
        <v>5720</v>
      </c>
      <c r="H193" s="13">
        <v>6130</v>
      </c>
      <c r="I193" s="13">
        <v>6520</v>
      </c>
      <c r="J193" s="5"/>
      <c r="K193" s="5"/>
      <c r="L193" s="5"/>
    </row>
    <row r="194" spans="1:12" x14ac:dyDescent="0.25">
      <c r="A194" s="11" t="s">
        <v>2328</v>
      </c>
      <c r="B194" s="10" t="s">
        <v>2136</v>
      </c>
      <c r="C194" s="12">
        <v>2020</v>
      </c>
      <c r="D194" s="12">
        <v>2330</v>
      </c>
      <c r="E194" s="12">
        <v>2380</v>
      </c>
      <c r="F194" s="12">
        <v>2420</v>
      </c>
      <c r="G194" s="12">
        <v>2460</v>
      </c>
      <c r="H194" s="12">
        <v>2500</v>
      </c>
      <c r="I194" s="12">
        <v>2540</v>
      </c>
      <c r="J194" s="5"/>
      <c r="K194" s="5"/>
      <c r="L194" s="5"/>
    </row>
    <row r="195" spans="1:12" x14ac:dyDescent="0.25">
      <c r="A195" s="11" t="s">
        <v>2329</v>
      </c>
      <c r="B195" s="10" t="s">
        <v>2136</v>
      </c>
      <c r="C195" s="13">
        <v>5530</v>
      </c>
      <c r="D195" s="13">
        <v>5920</v>
      </c>
      <c r="E195" s="13">
        <v>6060</v>
      </c>
      <c r="F195" s="13">
        <v>6190</v>
      </c>
      <c r="G195" s="13">
        <v>6260</v>
      </c>
      <c r="H195" s="13">
        <v>6260</v>
      </c>
      <c r="I195" s="13">
        <v>6210</v>
      </c>
      <c r="J195" s="5"/>
      <c r="K195" s="5"/>
      <c r="L195" s="5"/>
    </row>
    <row r="196" spans="1:12" x14ac:dyDescent="0.25">
      <c r="A196" s="11" t="s">
        <v>2330</v>
      </c>
      <c r="B196" s="10" t="s">
        <v>2136</v>
      </c>
      <c r="C196" s="12">
        <v>3990</v>
      </c>
      <c r="D196" s="12">
        <v>4150</v>
      </c>
      <c r="E196" s="12">
        <v>4300</v>
      </c>
      <c r="F196" s="12">
        <v>4450</v>
      </c>
      <c r="G196" s="12">
        <v>4560</v>
      </c>
      <c r="H196" s="12">
        <v>4610</v>
      </c>
      <c r="I196" s="12">
        <v>4630</v>
      </c>
      <c r="J196" s="5"/>
      <c r="K196" s="5"/>
      <c r="L196" s="5"/>
    </row>
    <row r="197" spans="1:12" x14ac:dyDescent="0.25">
      <c r="A197" s="11" t="s">
        <v>2331</v>
      </c>
      <c r="B197" s="10" t="s">
        <v>2136</v>
      </c>
      <c r="C197" s="13">
        <v>930</v>
      </c>
      <c r="D197" s="13">
        <v>2350</v>
      </c>
      <c r="E197" s="13">
        <v>3280</v>
      </c>
      <c r="F197" s="13">
        <v>4190</v>
      </c>
      <c r="G197" s="13">
        <v>5070</v>
      </c>
      <c r="H197" s="13">
        <v>5920</v>
      </c>
      <c r="I197" s="13">
        <v>6760</v>
      </c>
      <c r="J197" s="5"/>
      <c r="K197" s="5"/>
      <c r="L197" s="5"/>
    </row>
    <row r="198" spans="1:12" x14ac:dyDescent="0.25">
      <c r="A198" s="11" t="s">
        <v>2332</v>
      </c>
      <c r="B198" s="10" t="s">
        <v>2136</v>
      </c>
      <c r="C198" s="12">
        <v>2730</v>
      </c>
      <c r="D198" s="12">
        <v>2930</v>
      </c>
      <c r="E198" s="12">
        <v>3060</v>
      </c>
      <c r="F198" s="12">
        <v>3200</v>
      </c>
      <c r="G198" s="12">
        <v>3330</v>
      </c>
      <c r="H198" s="12">
        <v>3420</v>
      </c>
      <c r="I198" s="12">
        <v>3500</v>
      </c>
      <c r="J198" s="5"/>
      <c r="K198" s="5"/>
      <c r="L198" s="5"/>
    </row>
    <row r="199" spans="1:12" x14ac:dyDescent="0.25">
      <c r="A199" s="11" t="s">
        <v>2333</v>
      </c>
      <c r="B199" s="10" t="s">
        <v>2136</v>
      </c>
      <c r="C199" s="13">
        <v>8880</v>
      </c>
      <c r="D199" s="13">
        <v>10250</v>
      </c>
      <c r="E199" s="13">
        <v>10650</v>
      </c>
      <c r="F199" s="13">
        <v>11100</v>
      </c>
      <c r="G199" s="13">
        <v>11550</v>
      </c>
      <c r="H199" s="13">
        <v>11850</v>
      </c>
      <c r="I199" s="13">
        <v>12050</v>
      </c>
      <c r="J199" s="5"/>
      <c r="K199" s="5"/>
      <c r="L199" s="5"/>
    </row>
    <row r="200" spans="1:12" x14ac:dyDescent="0.25">
      <c r="A200" s="11" t="s">
        <v>2334</v>
      </c>
      <c r="B200" s="10" t="s">
        <v>2136</v>
      </c>
      <c r="C200" s="12">
        <v>3910</v>
      </c>
      <c r="D200" s="12">
        <v>4110</v>
      </c>
      <c r="E200" s="12">
        <v>4780</v>
      </c>
      <c r="F200" s="12">
        <v>4860</v>
      </c>
      <c r="G200" s="12">
        <v>4910</v>
      </c>
      <c r="H200" s="12">
        <v>4940</v>
      </c>
      <c r="I200" s="12">
        <v>4940</v>
      </c>
      <c r="J200" s="5"/>
      <c r="K200" s="5"/>
      <c r="L200" s="5"/>
    </row>
    <row r="201" spans="1:12" x14ac:dyDescent="0.25">
      <c r="A201" s="11" t="s">
        <v>2335</v>
      </c>
      <c r="B201" s="10" t="s">
        <v>2136</v>
      </c>
      <c r="C201" s="13">
        <v>5610</v>
      </c>
      <c r="D201" s="13">
        <v>5820</v>
      </c>
      <c r="E201" s="13">
        <v>5890</v>
      </c>
      <c r="F201" s="13">
        <v>5970</v>
      </c>
      <c r="G201" s="13">
        <v>6050</v>
      </c>
      <c r="H201" s="13">
        <v>6080</v>
      </c>
      <c r="I201" s="13">
        <v>6080</v>
      </c>
      <c r="J201" s="5"/>
      <c r="K201" s="5"/>
      <c r="L201" s="5"/>
    </row>
    <row r="202" spans="1:12" x14ac:dyDescent="0.25">
      <c r="A202" s="11" t="s">
        <v>2336</v>
      </c>
      <c r="B202" s="10" t="s">
        <v>2136</v>
      </c>
      <c r="C202" s="12">
        <v>2340</v>
      </c>
      <c r="D202" s="12">
        <v>2410</v>
      </c>
      <c r="E202" s="12">
        <v>2440</v>
      </c>
      <c r="F202" s="12">
        <v>2470</v>
      </c>
      <c r="G202" s="12">
        <v>2490</v>
      </c>
      <c r="H202" s="12">
        <v>2500</v>
      </c>
      <c r="I202" s="12">
        <v>2500</v>
      </c>
      <c r="J202" s="5"/>
      <c r="K202" s="5"/>
      <c r="L202" s="5"/>
    </row>
    <row r="203" spans="1:12" x14ac:dyDescent="0.25">
      <c r="A203" s="11" t="s">
        <v>2337</v>
      </c>
      <c r="B203" s="10" t="s">
        <v>2136</v>
      </c>
      <c r="C203" s="13">
        <v>4740</v>
      </c>
      <c r="D203" s="13">
        <v>5070</v>
      </c>
      <c r="E203" s="13">
        <v>5430</v>
      </c>
      <c r="F203" s="13">
        <v>5640</v>
      </c>
      <c r="G203" s="13">
        <v>5840</v>
      </c>
      <c r="H203" s="13">
        <v>6030</v>
      </c>
      <c r="I203" s="13">
        <v>6220</v>
      </c>
      <c r="J203" s="5"/>
      <c r="K203" s="5"/>
      <c r="L203" s="5"/>
    </row>
    <row r="204" spans="1:12" x14ac:dyDescent="0.25">
      <c r="A204" s="11" t="s">
        <v>2338</v>
      </c>
      <c r="B204" s="10" t="s">
        <v>2136</v>
      </c>
      <c r="C204" s="12">
        <v>4630</v>
      </c>
      <c r="D204" s="12">
        <v>4970</v>
      </c>
      <c r="E204" s="12">
        <v>5350</v>
      </c>
      <c r="F204" s="12">
        <v>5630</v>
      </c>
      <c r="G204" s="12">
        <v>5910</v>
      </c>
      <c r="H204" s="12">
        <v>6170</v>
      </c>
      <c r="I204" s="12">
        <v>6430</v>
      </c>
      <c r="J204" s="5"/>
      <c r="K204" s="5"/>
      <c r="L204" s="5"/>
    </row>
    <row r="205" spans="1:12" x14ac:dyDescent="0.25">
      <c r="A205" s="11" t="s">
        <v>2339</v>
      </c>
      <c r="B205" s="10" t="s">
        <v>2136</v>
      </c>
      <c r="C205" s="13">
        <v>4480</v>
      </c>
      <c r="D205" s="13">
        <v>4690</v>
      </c>
      <c r="E205" s="13">
        <v>4850</v>
      </c>
      <c r="F205" s="13">
        <v>4930</v>
      </c>
      <c r="G205" s="13">
        <v>4970</v>
      </c>
      <c r="H205" s="13">
        <v>4990</v>
      </c>
      <c r="I205" s="13">
        <v>5010</v>
      </c>
      <c r="J205" s="5"/>
      <c r="K205" s="5"/>
      <c r="L205" s="5"/>
    </row>
    <row r="206" spans="1:12" x14ac:dyDescent="0.25">
      <c r="A206" s="11" t="s">
        <v>2340</v>
      </c>
      <c r="B206" s="10" t="s">
        <v>2136</v>
      </c>
      <c r="C206" s="12">
        <v>5690</v>
      </c>
      <c r="D206" s="12">
        <v>6310</v>
      </c>
      <c r="E206" s="12">
        <v>6690</v>
      </c>
      <c r="F206" s="12">
        <v>6950</v>
      </c>
      <c r="G206" s="12">
        <v>7140</v>
      </c>
      <c r="H206" s="12">
        <v>7280</v>
      </c>
      <c r="I206" s="12">
        <v>7410</v>
      </c>
      <c r="J206" s="5"/>
      <c r="K206" s="5"/>
      <c r="L206" s="5"/>
    </row>
    <row r="207" spans="1:12" x14ac:dyDescent="0.25">
      <c r="A207" s="11" t="s">
        <v>2341</v>
      </c>
      <c r="B207" s="10" t="s">
        <v>2136</v>
      </c>
      <c r="C207" s="13">
        <v>4930</v>
      </c>
      <c r="D207" s="13">
        <v>5340</v>
      </c>
      <c r="E207" s="13">
        <v>5620</v>
      </c>
      <c r="F207" s="13">
        <v>5820</v>
      </c>
      <c r="G207" s="13">
        <v>5970</v>
      </c>
      <c r="H207" s="13">
        <v>6080</v>
      </c>
      <c r="I207" s="13">
        <v>6180</v>
      </c>
      <c r="J207" s="5"/>
      <c r="K207" s="5"/>
      <c r="L207" s="5"/>
    </row>
    <row r="208" spans="1:12" x14ac:dyDescent="0.25">
      <c r="A208" s="11" t="s">
        <v>2342</v>
      </c>
      <c r="B208" s="10" t="s">
        <v>2136</v>
      </c>
      <c r="C208" s="12">
        <v>3160</v>
      </c>
      <c r="D208" s="12">
        <v>3370</v>
      </c>
      <c r="E208" s="12">
        <v>3490</v>
      </c>
      <c r="F208" s="12">
        <v>3520</v>
      </c>
      <c r="G208" s="12">
        <v>3520</v>
      </c>
      <c r="H208" s="12">
        <v>3490</v>
      </c>
      <c r="I208" s="12">
        <v>3450</v>
      </c>
      <c r="J208" s="5"/>
      <c r="K208" s="5"/>
      <c r="L208" s="5"/>
    </row>
    <row r="209" spans="1:12" x14ac:dyDescent="0.25">
      <c r="A209" s="11" t="s">
        <v>2343</v>
      </c>
      <c r="B209" s="10" t="s">
        <v>2136</v>
      </c>
      <c r="C209" s="13">
        <v>4390</v>
      </c>
      <c r="D209" s="13">
        <v>4750</v>
      </c>
      <c r="E209" s="13">
        <v>4980</v>
      </c>
      <c r="F209" s="13">
        <v>5160</v>
      </c>
      <c r="G209" s="13">
        <v>5310</v>
      </c>
      <c r="H209" s="13">
        <v>5440</v>
      </c>
      <c r="I209" s="13">
        <v>5570</v>
      </c>
      <c r="J209" s="5"/>
      <c r="K209" s="5"/>
      <c r="L209" s="5"/>
    </row>
    <row r="210" spans="1:12" x14ac:dyDescent="0.25">
      <c r="A210" s="11" t="s">
        <v>2344</v>
      </c>
      <c r="B210" s="10" t="s">
        <v>2136</v>
      </c>
      <c r="C210" s="12">
        <v>4090</v>
      </c>
      <c r="D210" s="12">
        <v>4770</v>
      </c>
      <c r="E210" s="12">
        <v>5140</v>
      </c>
      <c r="F210" s="12">
        <v>5390</v>
      </c>
      <c r="G210" s="12">
        <v>5600</v>
      </c>
      <c r="H210" s="12">
        <v>5780</v>
      </c>
      <c r="I210" s="12">
        <v>5980</v>
      </c>
      <c r="J210" s="5"/>
      <c r="K210" s="5"/>
      <c r="L210" s="5"/>
    </row>
    <row r="211" spans="1:12" x14ac:dyDescent="0.25">
      <c r="A211" s="11" t="s">
        <v>2345</v>
      </c>
      <c r="B211" s="10" t="s">
        <v>2136</v>
      </c>
      <c r="C211" s="13">
        <v>4070</v>
      </c>
      <c r="D211" s="13">
        <v>4420</v>
      </c>
      <c r="E211" s="13">
        <v>4680</v>
      </c>
      <c r="F211" s="13">
        <v>4930</v>
      </c>
      <c r="G211" s="13">
        <v>5140</v>
      </c>
      <c r="H211" s="13">
        <v>5330</v>
      </c>
      <c r="I211" s="13">
        <v>5510</v>
      </c>
      <c r="J211" s="5"/>
      <c r="K211" s="5"/>
      <c r="L211" s="5"/>
    </row>
    <row r="212" spans="1:12" x14ac:dyDescent="0.25">
      <c r="A212" s="11" t="s">
        <v>2346</v>
      </c>
      <c r="B212" s="10" t="s">
        <v>2136</v>
      </c>
      <c r="C212" s="12">
        <v>4400</v>
      </c>
      <c r="D212" s="12">
        <v>4750</v>
      </c>
      <c r="E212" s="12">
        <v>4940</v>
      </c>
      <c r="F212" s="12">
        <v>5120</v>
      </c>
      <c r="G212" s="12">
        <v>5280</v>
      </c>
      <c r="H212" s="12">
        <v>5400</v>
      </c>
      <c r="I212" s="12">
        <v>5500</v>
      </c>
      <c r="J212" s="5"/>
      <c r="K212" s="5"/>
      <c r="L212" s="5"/>
    </row>
    <row r="213" spans="1:12" x14ac:dyDescent="0.25">
      <c r="A213" s="11" t="s">
        <v>2347</v>
      </c>
      <c r="B213" s="10" t="s">
        <v>2136</v>
      </c>
      <c r="C213" s="13">
        <v>6110</v>
      </c>
      <c r="D213" s="13">
        <v>6430</v>
      </c>
      <c r="E213" s="13">
        <v>6780</v>
      </c>
      <c r="F213" s="13">
        <v>7260</v>
      </c>
      <c r="G213" s="13">
        <v>8370</v>
      </c>
      <c r="H213" s="13">
        <v>10050</v>
      </c>
      <c r="I213" s="13">
        <v>11750</v>
      </c>
      <c r="J213" s="5"/>
      <c r="K213" s="5"/>
      <c r="L213" s="5"/>
    </row>
    <row r="214" spans="1:12" x14ac:dyDescent="0.25">
      <c r="A214" s="11" t="s">
        <v>2348</v>
      </c>
      <c r="B214" s="10" t="s">
        <v>2136</v>
      </c>
      <c r="C214" s="12">
        <v>4900</v>
      </c>
      <c r="D214" s="12">
        <v>5490</v>
      </c>
      <c r="E214" s="12">
        <v>6150</v>
      </c>
      <c r="F214" s="12">
        <v>6860</v>
      </c>
      <c r="G214" s="12">
        <v>8000</v>
      </c>
      <c r="H214" s="12">
        <v>9680</v>
      </c>
      <c r="I214" s="12">
        <v>11400</v>
      </c>
      <c r="J214" s="5"/>
      <c r="K214" s="5"/>
      <c r="L214" s="5"/>
    </row>
    <row r="215" spans="1:12" x14ac:dyDescent="0.25">
      <c r="A215" s="11" t="s">
        <v>2349</v>
      </c>
      <c r="B215" s="10" t="s">
        <v>2136</v>
      </c>
      <c r="C215" s="13">
        <v>3300</v>
      </c>
      <c r="D215" s="13">
        <v>3640</v>
      </c>
      <c r="E215" s="13">
        <v>3810</v>
      </c>
      <c r="F215" s="13">
        <v>3870</v>
      </c>
      <c r="G215" s="13">
        <v>3880</v>
      </c>
      <c r="H215" s="13">
        <v>3830</v>
      </c>
      <c r="I215" s="13">
        <v>3760</v>
      </c>
      <c r="J215" s="5"/>
      <c r="K215" s="5"/>
      <c r="L215" s="5"/>
    </row>
    <row r="216" spans="1:12" x14ac:dyDescent="0.25">
      <c r="A216" s="11" t="s">
        <v>2350</v>
      </c>
      <c r="B216" s="10" t="s">
        <v>2136</v>
      </c>
      <c r="C216" s="12">
        <v>4820</v>
      </c>
      <c r="D216" s="12">
        <v>5220</v>
      </c>
      <c r="E216" s="12">
        <v>5450</v>
      </c>
      <c r="F216" s="12">
        <v>5660</v>
      </c>
      <c r="G216" s="12">
        <v>5840</v>
      </c>
      <c r="H216" s="12">
        <v>5990</v>
      </c>
      <c r="I216" s="12">
        <v>6150</v>
      </c>
      <c r="J216" s="5"/>
      <c r="K216" s="5"/>
      <c r="L216" s="5"/>
    </row>
    <row r="217" spans="1:12" x14ac:dyDescent="0.25">
      <c r="A217" s="11" t="s">
        <v>2351</v>
      </c>
      <c r="B217" s="10" t="s">
        <v>2136</v>
      </c>
      <c r="C217" s="13">
        <v>7340</v>
      </c>
      <c r="D217" s="13">
        <v>8080</v>
      </c>
      <c r="E217" s="13">
        <v>8670</v>
      </c>
      <c r="F217" s="13">
        <v>9160</v>
      </c>
      <c r="G217" s="13">
        <v>9640</v>
      </c>
      <c r="H217" s="13">
        <v>10100</v>
      </c>
      <c r="I217" s="13">
        <v>10550</v>
      </c>
      <c r="J217" s="5"/>
      <c r="K217" s="5"/>
      <c r="L217" s="5"/>
    </row>
    <row r="218" spans="1:12" x14ac:dyDescent="0.25">
      <c r="A218" s="11" t="s">
        <v>2352</v>
      </c>
      <c r="B218" s="10" t="s">
        <v>2136</v>
      </c>
      <c r="C218" s="12">
        <v>2740</v>
      </c>
      <c r="D218" s="12">
        <v>3150</v>
      </c>
      <c r="E218" s="12">
        <v>3300</v>
      </c>
      <c r="F218" s="12">
        <v>3440</v>
      </c>
      <c r="G218" s="12">
        <v>3550</v>
      </c>
      <c r="H218" s="12">
        <v>3640</v>
      </c>
      <c r="I218" s="12">
        <v>3730</v>
      </c>
      <c r="J218" s="5"/>
      <c r="K218" s="5"/>
      <c r="L218" s="5"/>
    </row>
    <row r="219" spans="1:12" x14ac:dyDescent="0.25">
      <c r="A219" s="11" t="s">
        <v>2353</v>
      </c>
      <c r="B219" s="10" t="s">
        <v>2136</v>
      </c>
      <c r="C219" s="13">
        <v>2900</v>
      </c>
      <c r="D219" s="13">
        <v>3270</v>
      </c>
      <c r="E219" s="13">
        <v>3440</v>
      </c>
      <c r="F219" s="13">
        <v>3600</v>
      </c>
      <c r="G219" s="13">
        <v>3740</v>
      </c>
      <c r="H219" s="13">
        <v>3860</v>
      </c>
      <c r="I219" s="13">
        <v>3970</v>
      </c>
      <c r="J219" s="5"/>
      <c r="K219" s="5"/>
      <c r="L219" s="5"/>
    </row>
    <row r="220" spans="1:12" x14ac:dyDescent="0.25">
      <c r="A220" s="11" t="s">
        <v>2354</v>
      </c>
      <c r="B220" s="10" t="s">
        <v>2136</v>
      </c>
      <c r="C220" s="12">
        <v>2430</v>
      </c>
      <c r="D220" s="12">
        <v>4130</v>
      </c>
      <c r="E220" s="12">
        <v>6890</v>
      </c>
      <c r="F220" s="12">
        <v>9810</v>
      </c>
      <c r="G220" s="12">
        <v>12850</v>
      </c>
      <c r="H220" s="12">
        <v>15950</v>
      </c>
      <c r="I220" s="12">
        <v>19050</v>
      </c>
      <c r="J220" s="5"/>
      <c r="K220" s="5"/>
      <c r="L220" s="5"/>
    </row>
    <row r="221" spans="1:12" x14ac:dyDescent="0.25">
      <c r="A221" s="11" t="s">
        <v>2355</v>
      </c>
      <c r="B221" s="10" t="s">
        <v>2136</v>
      </c>
      <c r="C221" s="13">
        <v>4700</v>
      </c>
      <c r="D221" s="13">
        <v>5310</v>
      </c>
      <c r="E221" s="13">
        <v>5990</v>
      </c>
      <c r="F221" s="13">
        <v>6410</v>
      </c>
      <c r="G221" s="13">
        <v>6800</v>
      </c>
      <c r="H221" s="13">
        <v>7160</v>
      </c>
      <c r="I221" s="13">
        <v>7500</v>
      </c>
      <c r="J221" s="5"/>
      <c r="K221" s="5"/>
      <c r="L221" s="5"/>
    </row>
    <row r="222" spans="1:12" x14ac:dyDescent="0.25">
      <c r="A222" s="11" t="s">
        <v>2356</v>
      </c>
      <c r="B222" s="10" t="s">
        <v>2136</v>
      </c>
      <c r="C222" s="12">
        <v>4610</v>
      </c>
      <c r="D222" s="12">
        <v>5180</v>
      </c>
      <c r="E222" s="12">
        <v>5720</v>
      </c>
      <c r="F222" s="12">
        <v>5970</v>
      </c>
      <c r="G222" s="12">
        <v>6210</v>
      </c>
      <c r="H222" s="12">
        <v>6420</v>
      </c>
      <c r="I222" s="12">
        <v>6620</v>
      </c>
      <c r="J222" s="5"/>
      <c r="K222" s="5"/>
      <c r="L222" s="5"/>
    </row>
    <row r="223" spans="1:12" x14ac:dyDescent="0.25">
      <c r="A223" s="11" t="s">
        <v>2357</v>
      </c>
      <c r="B223" s="10" t="s">
        <v>2136</v>
      </c>
      <c r="C223" s="13">
        <v>4680</v>
      </c>
      <c r="D223" s="13">
        <v>5100</v>
      </c>
      <c r="E223" s="13">
        <v>5360</v>
      </c>
      <c r="F223" s="13">
        <v>5630</v>
      </c>
      <c r="G223" s="13">
        <v>5880</v>
      </c>
      <c r="H223" s="13">
        <v>6120</v>
      </c>
      <c r="I223" s="13">
        <v>6370</v>
      </c>
      <c r="J223" s="5"/>
      <c r="K223" s="5"/>
      <c r="L223" s="5"/>
    </row>
    <row r="224" spans="1:12" x14ac:dyDescent="0.25">
      <c r="A224" s="11" t="s">
        <v>2358</v>
      </c>
      <c r="B224" s="10" t="s">
        <v>2136</v>
      </c>
      <c r="C224" s="12">
        <v>2860</v>
      </c>
      <c r="D224" s="12">
        <v>3170</v>
      </c>
      <c r="E224" s="12">
        <v>3310</v>
      </c>
      <c r="F224" s="12">
        <v>3450</v>
      </c>
      <c r="G224" s="12">
        <v>3560</v>
      </c>
      <c r="H224" s="12">
        <v>3650</v>
      </c>
      <c r="I224" s="12">
        <v>3720</v>
      </c>
      <c r="J224" s="5"/>
      <c r="K224" s="5"/>
      <c r="L224" s="5"/>
    </row>
    <row r="225" spans="1:12" x14ac:dyDescent="0.25">
      <c r="A225" s="11" t="s">
        <v>2359</v>
      </c>
      <c r="B225" s="10" t="s">
        <v>2136</v>
      </c>
      <c r="C225" s="13">
        <v>4710</v>
      </c>
      <c r="D225" s="13">
        <v>5300</v>
      </c>
      <c r="E225" s="13">
        <v>5460</v>
      </c>
      <c r="F225" s="13">
        <v>5640</v>
      </c>
      <c r="G225" s="13">
        <v>5760</v>
      </c>
      <c r="H225" s="13">
        <v>5840</v>
      </c>
      <c r="I225" s="13">
        <v>5890</v>
      </c>
      <c r="J225" s="5"/>
      <c r="K225" s="5"/>
      <c r="L225" s="5"/>
    </row>
    <row r="226" spans="1:12" x14ac:dyDescent="0.25">
      <c r="A226" s="11" t="s">
        <v>2360</v>
      </c>
      <c r="B226" s="10" t="s">
        <v>2136</v>
      </c>
      <c r="C226" s="12">
        <v>4170</v>
      </c>
      <c r="D226" s="12">
        <v>4860</v>
      </c>
      <c r="E226" s="12">
        <v>5120</v>
      </c>
      <c r="F226" s="12">
        <v>5360</v>
      </c>
      <c r="G226" s="12">
        <v>5550</v>
      </c>
      <c r="H226" s="12">
        <v>5700</v>
      </c>
      <c r="I226" s="12">
        <v>5830</v>
      </c>
      <c r="J226" s="5"/>
      <c r="K226" s="5"/>
      <c r="L226" s="5"/>
    </row>
    <row r="227" spans="1:12" x14ac:dyDescent="0.25">
      <c r="A227" s="11" t="s">
        <v>2361</v>
      </c>
      <c r="B227" s="10" t="s">
        <v>2136</v>
      </c>
      <c r="C227" s="13">
        <v>3320</v>
      </c>
      <c r="D227" s="13">
        <v>3530</v>
      </c>
      <c r="E227" s="13">
        <v>3710</v>
      </c>
      <c r="F227" s="13">
        <v>3860</v>
      </c>
      <c r="G227" s="13">
        <v>3990</v>
      </c>
      <c r="H227" s="13">
        <v>4110</v>
      </c>
      <c r="I227" s="13">
        <v>4210</v>
      </c>
      <c r="J227" s="5"/>
      <c r="K227" s="5"/>
      <c r="L227" s="5"/>
    </row>
    <row r="228" spans="1:12" x14ac:dyDescent="0.25">
      <c r="A228" s="11" t="s">
        <v>2362</v>
      </c>
      <c r="B228" s="10" t="s">
        <v>2136</v>
      </c>
      <c r="C228" s="12">
        <v>4080</v>
      </c>
      <c r="D228" s="12">
        <v>4530</v>
      </c>
      <c r="E228" s="12">
        <v>4820</v>
      </c>
      <c r="F228" s="12">
        <v>5100</v>
      </c>
      <c r="G228" s="12">
        <v>5370</v>
      </c>
      <c r="H228" s="12">
        <v>5610</v>
      </c>
      <c r="I228" s="12">
        <v>5850</v>
      </c>
      <c r="J228" s="5"/>
      <c r="K228" s="5"/>
      <c r="L228" s="5"/>
    </row>
    <row r="229" spans="1:12" x14ac:dyDescent="0.25">
      <c r="A229" s="11" t="s">
        <v>2363</v>
      </c>
      <c r="B229" s="10" t="s">
        <v>2136</v>
      </c>
      <c r="C229" s="13">
        <v>3630</v>
      </c>
      <c r="D229" s="13">
        <v>3870</v>
      </c>
      <c r="E229" s="13">
        <v>4040</v>
      </c>
      <c r="F229" s="13">
        <v>4110</v>
      </c>
      <c r="G229" s="13">
        <v>4150</v>
      </c>
      <c r="H229" s="13">
        <v>4150</v>
      </c>
      <c r="I229" s="13">
        <v>4130</v>
      </c>
      <c r="J229" s="5"/>
      <c r="K229" s="5"/>
      <c r="L229" s="5"/>
    </row>
    <row r="230" spans="1:12" x14ac:dyDescent="0.25">
      <c r="A230" s="11" t="s">
        <v>2364</v>
      </c>
      <c r="B230" s="10" t="s">
        <v>2136</v>
      </c>
      <c r="C230" s="12">
        <v>4320</v>
      </c>
      <c r="D230" s="12">
        <v>4510</v>
      </c>
      <c r="E230" s="12">
        <v>4710</v>
      </c>
      <c r="F230" s="12">
        <v>4900</v>
      </c>
      <c r="G230" s="12">
        <v>5090</v>
      </c>
      <c r="H230" s="12">
        <v>5260</v>
      </c>
      <c r="I230" s="12">
        <v>5420</v>
      </c>
      <c r="J230" s="5"/>
      <c r="K230" s="5"/>
      <c r="L230" s="5"/>
    </row>
    <row r="231" spans="1:12" x14ac:dyDescent="0.25">
      <c r="A231" s="11" t="s">
        <v>2365</v>
      </c>
      <c r="B231" s="10" t="s">
        <v>2136</v>
      </c>
      <c r="C231" s="13">
        <v>3150</v>
      </c>
      <c r="D231" s="13">
        <v>3490</v>
      </c>
      <c r="E231" s="13">
        <v>3580</v>
      </c>
      <c r="F231" s="13">
        <v>3670</v>
      </c>
      <c r="G231" s="13">
        <v>3750</v>
      </c>
      <c r="H231" s="13">
        <v>3810</v>
      </c>
      <c r="I231" s="13">
        <v>3880</v>
      </c>
      <c r="J231" s="5"/>
      <c r="K231" s="5"/>
      <c r="L231" s="5"/>
    </row>
    <row r="232" spans="1:12" x14ac:dyDescent="0.25">
      <c r="A232" s="11" t="s">
        <v>2366</v>
      </c>
      <c r="B232" s="10" t="s">
        <v>2136</v>
      </c>
      <c r="C232" s="12">
        <v>4780</v>
      </c>
      <c r="D232" s="12">
        <v>5120</v>
      </c>
      <c r="E232" s="12">
        <v>5250</v>
      </c>
      <c r="F232" s="12">
        <v>5370</v>
      </c>
      <c r="G232" s="12">
        <v>5470</v>
      </c>
      <c r="H232" s="12">
        <v>5560</v>
      </c>
      <c r="I232" s="12">
        <v>5630</v>
      </c>
      <c r="J232" s="5"/>
      <c r="K232" s="5"/>
      <c r="L232" s="5"/>
    </row>
    <row r="233" spans="1:12" x14ac:dyDescent="0.25">
      <c r="A233" s="11" t="s">
        <v>2367</v>
      </c>
      <c r="B233" s="10" t="s">
        <v>2136</v>
      </c>
      <c r="C233" s="13">
        <v>5190</v>
      </c>
      <c r="D233" s="13">
        <v>5560</v>
      </c>
      <c r="E233" s="13">
        <v>5840</v>
      </c>
      <c r="F233" s="13">
        <v>6120</v>
      </c>
      <c r="G233" s="13">
        <v>6400</v>
      </c>
      <c r="H233" s="13">
        <v>6680</v>
      </c>
      <c r="I233" s="13">
        <v>6970</v>
      </c>
      <c r="J233" s="5"/>
      <c r="K233" s="5"/>
      <c r="L233" s="5"/>
    </row>
    <row r="234" spans="1:12" x14ac:dyDescent="0.25">
      <c r="A234" s="11" t="s">
        <v>2368</v>
      </c>
      <c r="B234" s="10" t="s">
        <v>2136</v>
      </c>
      <c r="C234" s="12">
        <v>3650</v>
      </c>
      <c r="D234" s="12">
        <v>3910</v>
      </c>
      <c r="E234" s="12">
        <v>4080</v>
      </c>
      <c r="F234" s="12">
        <v>4260</v>
      </c>
      <c r="G234" s="12">
        <v>4430</v>
      </c>
      <c r="H234" s="12">
        <v>4590</v>
      </c>
      <c r="I234" s="12">
        <v>4740</v>
      </c>
      <c r="J234" s="5"/>
      <c r="K234" s="5"/>
      <c r="L234" s="5"/>
    </row>
    <row r="235" spans="1:12" x14ac:dyDescent="0.25">
      <c r="A235" s="11" t="s">
        <v>2369</v>
      </c>
      <c r="B235" s="10" t="s">
        <v>2136</v>
      </c>
      <c r="C235" s="13">
        <v>4080</v>
      </c>
      <c r="D235" s="13">
        <v>4390</v>
      </c>
      <c r="E235" s="13">
        <v>4570</v>
      </c>
      <c r="F235" s="13">
        <v>4770</v>
      </c>
      <c r="G235" s="13">
        <v>4960</v>
      </c>
      <c r="H235" s="13">
        <v>5160</v>
      </c>
      <c r="I235" s="13">
        <v>5350</v>
      </c>
      <c r="J235" s="5"/>
      <c r="K235" s="5"/>
      <c r="L235" s="5"/>
    </row>
    <row r="236" spans="1:12" x14ac:dyDescent="0.25">
      <c r="A236" s="11" t="s">
        <v>2370</v>
      </c>
      <c r="B236" s="10" t="s">
        <v>2136</v>
      </c>
      <c r="C236" s="12">
        <v>6650</v>
      </c>
      <c r="D236" s="12">
        <v>7280</v>
      </c>
      <c r="E236" s="12">
        <v>7620</v>
      </c>
      <c r="F236" s="12">
        <v>7920</v>
      </c>
      <c r="G236" s="12">
        <v>8170</v>
      </c>
      <c r="H236" s="12">
        <v>8410</v>
      </c>
      <c r="I236" s="12">
        <v>8640</v>
      </c>
      <c r="J236" s="5"/>
      <c r="K236" s="5"/>
      <c r="L236" s="5"/>
    </row>
    <row r="237" spans="1:12" x14ac:dyDescent="0.25">
      <c r="A237" s="11" t="s">
        <v>2371</v>
      </c>
      <c r="B237" s="10" t="s">
        <v>2136</v>
      </c>
      <c r="C237" s="13">
        <v>3680</v>
      </c>
      <c r="D237" s="13">
        <v>3980</v>
      </c>
      <c r="E237" s="13">
        <v>4210</v>
      </c>
      <c r="F237" s="13">
        <v>4330</v>
      </c>
      <c r="G237" s="13">
        <v>4420</v>
      </c>
      <c r="H237" s="13">
        <v>4450</v>
      </c>
      <c r="I237" s="13">
        <v>4460</v>
      </c>
      <c r="J237" s="5"/>
      <c r="K237" s="5"/>
      <c r="L237" s="5"/>
    </row>
    <row r="238" spans="1:12" x14ac:dyDescent="0.25">
      <c r="A238" s="11" t="s">
        <v>2372</v>
      </c>
      <c r="B238" s="10" t="s">
        <v>2136</v>
      </c>
      <c r="C238" s="12">
        <v>2570</v>
      </c>
      <c r="D238" s="12">
        <v>2770</v>
      </c>
      <c r="E238" s="12">
        <v>2890</v>
      </c>
      <c r="F238" s="12">
        <v>2910</v>
      </c>
      <c r="G238" s="12">
        <v>2900</v>
      </c>
      <c r="H238" s="12">
        <v>2880</v>
      </c>
      <c r="I238" s="12">
        <v>2820</v>
      </c>
      <c r="J238" s="5"/>
      <c r="K238" s="5"/>
      <c r="L238" s="5"/>
    </row>
    <row r="239" spans="1:12" x14ac:dyDescent="0.25">
      <c r="A239" s="11" t="s">
        <v>2373</v>
      </c>
      <c r="B239" s="10" t="s">
        <v>2136</v>
      </c>
      <c r="C239" s="13">
        <v>2560</v>
      </c>
      <c r="D239" s="13">
        <v>2670</v>
      </c>
      <c r="E239" s="13">
        <v>2740</v>
      </c>
      <c r="F239" s="13">
        <v>2760</v>
      </c>
      <c r="G239" s="13">
        <v>2760</v>
      </c>
      <c r="H239" s="13">
        <v>2730</v>
      </c>
      <c r="I239" s="13">
        <v>2670</v>
      </c>
      <c r="J239" s="5"/>
      <c r="K239" s="5"/>
      <c r="L239" s="5"/>
    </row>
    <row r="240" spans="1:12" x14ac:dyDescent="0.25">
      <c r="A240" s="11" t="s">
        <v>2374</v>
      </c>
      <c r="B240" s="10" t="s">
        <v>2136</v>
      </c>
      <c r="C240" s="12">
        <v>490</v>
      </c>
      <c r="D240" s="12">
        <v>520</v>
      </c>
      <c r="E240" s="12">
        <v>520</v>
      </c>
      <c r="F240" s="12">
        <v>530</v>
      </c>
      <c r="G240" s="12">
        <v>530</v>
      </c>
      <c r="H240" s="12">
        <v>530</v>
      </c>
      <c r="I240" s="12">
        <v>520</v>
      </c>
      <c r="J240" s="5"/>
      <c r="K240" s="5"/>
      <c r="L240" s="5"/>
    </row>
    <row r="241" spans="1:12" x14ac:dyDescent="0.25">
      <c r="A241" s="11" t="s">
        <v>2375</v>
      </c>
      <c r="B241" s="10" t="s">
        <v>2136</v>
      </c>
      <c r="C241" s="13">
        <v>3100</v>
      </c>
      <c r="D241" s="13">
        <v>3300</v>
      </c>
      <c r="E241" s="13">
        <v>3390</v>
      </c>
      <c r="F241" s="13">
        <v>3470</v>
      </c>
      <c r="G241" s="13">
        <v>3520</v>
      </c>
      <c r="H241" s="13">
        <v>3530</v>
      </c>
      <c r="I241" s="13">
        <v>3500</v>
      </c>
      <c r="J241" s="5"/>
      <c r="K241" s="5"/>
      <c r="L241" s="5"/>
    </row>
    <row r="242" spans="1:12" x14ac:dyDescent="0.25">
      <c r="A242" s="11" t="s">
        <v>2376</v>
      </c>
      <c r="B242" s="10" t="s">
        <v>2136</v>
      </c>
      <c r="C242" s="12">
        <v>2250</v>
      </c>
      <c r="D242" s="12">
        <v>2780</v>
      </c>
      <c r="E242" s="12">
        <v>3250</v>
      </c>
      <c r="F242" s="12">
        <v>3730</v>
      </c>
      <c r="G242" s="12">
        <v>4190</v>
      </c>
      <c r="H242" s="12">
        <v>4640</v>
      </c>
      <c r="I242" s="12">
        <v>5100</v>
      </c>
      <c r="J242" s="5"/>
      <c r="K242" s="5"/>
      <c r="L242" s="5"/>
    </row>
    <row r="243" spans="1:12" x14ac:dyDescent="0.25">
      <c r="A243" s="11" t="s">
        <v>2377</v>
      </c>
      <c r="B243" s="10" t="s">
        <v>2136</v>
      </c>
      <c r="C243" s="13">
        <v>1440</v>
      </c>
      <c r="D243" s="13">
        <v>1530</v>
      </c>
      <c r="E243" s="13">
        <v>1550</v>
      </c>
      <c r="F243" s="13">
        <v>1560</v>
      </c>
      <c r="G243" s="13">
        <v>1560</v>
      </c>
      <c r="H243" s="13">
        <v>1540</v>
      </c>
      <c r="I243" s="13">
        <v>1490</v>
      </c>
      <c r="J243" s="5"/>
      <c r="K243" s="5"/>
      <c r="L243" s="5"/>
    </row>
    <row r="244" spans="1:12" x14ac:dyDescent="0.25">
      <c r="A244" s="11" t="s">
        <v>2378</v>
      </c>
      <c r="B244" s="10" t="s">
        <v>2136</v>
      </c>
      <c r="C244" s="12">
        <v>230</v>
      </c>
      <c r="D244" s="12">
        <v>250</v>
      </c>
      <c r="E244" s="12">
        <v>250</v>
      </c>
      <c r="F244" s="12">
        <v>260</v>
      </c>
      <c r="G244" s="12">
        <v>260</v>
      </c>
      <c r="H244" s="12">
        <v>250</v>
      </c>
      <c r="I244" s="12">
        <v>250</v>
      </c>
      <c r="J244" s="5"/>
      <c r="K244" s="5"/>
      <c r="L244" s="5"/>
    </row>
    <row r="245" spans="1:12" x14ac:dyDescent="0.25">
      <c r="A245" s="11" t="s">
        <v>2379</v>
      </c>
      <c r="B245" s="10" t="s">
        <v>2136</v>
      </c>
      <c r="C245" s="13">
        <v>3610</v>
      </c>
      <c r="D245" s="13">
        <v>3910</v>
      </c>
      <c r="E245" s="13">
        <v>4080</v>
      </c>
      <c r="F245" s="13">
        <v>4120</v>
      </c>
      <c r="G245" s="13">
        <v>4110</v>
      </c>
      <c r="H245" s="13">
        <v>4060</v>
      </c>
      <c r="I245" s="13">
        <v>3980</v>
      </c>
      <c r="J245" s="5"/>
      <c r="K245" s="5"/>
      <c r="L245" s="5"/>
    </row>
    <row r="246" spans="1:12" x14ac:dyDescent="0.25">
      <c r="A246" s="11" t="s">
        <v>2380</v>
      </c>
      <c r="B246" s="10" t="s">
        <v>2136</v>
      </c>
      <c r="C246" s="12">
        <v>2320</v>
      </c>
      <c r="D246" s="12">
        <v>2430</v>
      </c>
      <c r="E246" s="12">
        <v>2500</v>
      </c>
      <c r="F246" s="12">
        <v>2580</v>
      </c>
      <c r="G246" s="12">
        <v>2630</v>
      </c>
      <c r="H246" s="12">
        <v>2660</v>
      </c>
      <c r="I246" s="12">
        <v>2670</v>
      </c>
      <c r="J246" s="5"/>
      <c r="K246" s="5"/>
      <c r="L246" s="5"/>
    </row>
    <row r="247" spans="1:12" x14ac:dyDescent="0.25">
      <c r="A247" s="11" t="s">
        <v>2381</v>
      </c>
      <c r="B247" s="10" t="s">
        <v>2136</v>
      </c>
      <c r="C247" s="13">
        <v>2640</v>
      </c>
      <c r="D247" s="13">
        <v>3070</v>
      </c>
      <c r="E247" s="13">
        <v>3270</v>
      </c>
      <c r="F247" s="13">
        <v>3490</v>
      </c>
      <c r="G247" s="13">
        <v>3690</v>
      </c>
      <c r="H247" s="13">
        <v>3850</v>
      </c>
      <c r="I247" s="13">
        <v>3990</v>
      </c>
      <c r="J247" s="5"/>
      <c r="K247" s="5"/>
      <c r="L247" s="5"/>
    </row>
    <row r="248" spans="1:12" x14ac:dyDescent="0.25">
      <c r="A248" s="11" t="s">
        <v>2382</v>
      </c>
      <c r="B248" s="10" t="s">
        <v>2136</v>
      </c>
      <c r="C248" s="12">
        <v>3090</v>
      </c>
      <c r="D248" s="12">
        <v>3300</v>
      </c>
      <c r="E248" s="12">
        <v>3370</v>
      </c>
      <c r="F248" s="12">
        <v>3430</v>
      </c>
      <c r="G248" s="12">
        <v>3470</v>
      </c>
      <c r="H248" s="12">
        <v>3490</v>
      </c>
      <c r="I248" s="12">
        <v>3500</v>
      </c>
      <c r="J248" s="5"/>
      <c r="K248" s="5"/>
      <c r="L248" s="5"/>
    </row>
    <row r="249" spans="1:12" x14ac:dyDescent="0.25">
      <c r="A249" s="11" t="s">
        <v>2383</v>
      </c>
      <c r="B249" s="10" t="s">
        <v>2136</v>
      </c>
      <c r="C249" s="13">
        <v>2190</v>
      </c>
      <c r="D249" s="13">
        <v>2330</v>
      </c>
      <c r="E249" s="13">
        <v>2430</v>
      </c>
      <c r="F249" s="13">
        <v>2540</v>
      </c>
      <c r="G249" s="13">
        <v>2630</v>
      </c>
      <c r="H249" s="13">
        <v>2690</v>
      </c>
      <c r="I249" s="13">
        <v>2730</v>
      </c>
      <c r="J249" s="5"/>
      <c r="K249" s="5"/>
      <c r="L249" s="5"/>
    </row>
    <row r="250" spans="1:12" x14ac:dyDescent="0.25">
      <c r="A250" s="11" t="s">
        <v>2384</v>
      </c>
      <c r="B250" s="10" t="s">
        <v>2136</v>
      </c>
      <c r="C250" s="12">
        <v>1320</v>
      </c>
      <c r="D250" s="12">
        <v>1810</v>
      </c>
      <c r="E250" s="12">
        <v>2030</v>
      </c>
      <c r="F250" s="12">
        <v>2260</v>
      </c>
      <c r="G250" s="12">
        <v>2480</v>
      </c>
      <c r="H250" s="12">
        <v>2690</v>
      </c>
      <c r="I250" s="12">
        <v>2900</v>
      </c>
      <c r="J250" s="5"/>
      <c r="K250" s="5"/>
      <c r="L250" s="5"/>
    </row>
    <row r="251" spans="1:12" x14ac:dyDescent="0.25">
      <c r="A251" s="11" t="s">
        <v>2385</v>
      </c>
      <c r="B251" s="10" t="s">
        <v>2136</v>
      </c>
      <c r="C251" s="13">
        <v>1200</v>
      </c>
      <c r="D251" s="13">
        <v>1340</v>
      </c>
      <c r="E251" s="13">
        <v>1450</v>
      </c>
      <c r="F251" s="13">
        <v>1550</v>
      </c>
      <c r="G251" s="13">
        <v>1630</v>
      </c>
      <c r="H251" s="13">
        <v>1690</v>
      </c>
      <c r="I251" s="13">
        <v>1730</v>
      </c>
      <c r="J251" s="5"/>
      <c r="K251" s="5"/>
      <c r="L251" s="5"/>
    </row>
    <row r="252" spans="1:12" x14ac:dyDescent="0.25">
      <c r="A252" s="11" t="s">
        <v>2386</v>
      </c>
      <c r="B252" s="10" t="s">
        <v>2136</v>
      </c>
      <c r="C252" s="12">
        <v>2430</v>
      </c>
      <c r="D252" s="12">
        <v>2620</v>
      </c>
      <c r="E252" s="12">
        <v>2730</v>
      </c>
      <c r="F252" s="12">
        <v>2840</v>
      </c>
      <c r="G252" s="12">
        <v>2930</v>
      </c>
      <c r="H252" s="12">
        <v>3000</v>
      </c>
      <c r="I252" s="12">
        <v>3060</v>
      </c>
      <c r="J252" s="5"/>
      <c r="K252" s="5"/>
      <c r="L252" s="5"/>
    </row>
    <row r="253" spans="1:12" x14ac:dyDescent="0.25">
      <c r="A253" s="11" t="s">
        <v>2387</v>
      </c>
      <c r="B253" s="10" t="s">
        <v>2136</v>
      </c>
      <c r="C253" s="13">
        <v>2960</v>
      </c>
      <c r="D253" s="13">
        <v>3240</v>
      </c>
      <c r="E253" s="13">
        <v>3400</v>
      </c>
      <c r="F253" s="13">
        <v>3490</v>
      </c>
      <c r="G253" s="13">
        <v>3560</v>
      </c>
      <c r="H253" s="13">
        <v>3610</v>
      </c>
      <c r="I253" s="13">
        <v>3640</v>
      </c>
      <c r="J253" s="5"/>
      <c r="K253" s="5"/>
      <c r="L253" s="5"/>
    </row>
    <row r="254" spans="1:12" x14ac:dyDescent="0.25">
      <c r="A254" s="11" t="s">
        <v>2388</v>
      </c>
      <c r="B254" s="10" t="s">
        <v>2136</v>
      </c>
      <c r="C254" s="12">
        <v>3240</v>
      </c>
      <c r="D254" s="12">
        <v>3480</v>
      </c>
      <c r="E254" s="12">
        <v>3640</v>
      </c>
      <c r="F254" s="12">
        <v>3810</v>
      </c>
      <c r="G254" s="12">
        <v>3960</v>
      </c>
      <c r="H254" s="12">
        <v>4080</v>
      </c>
      <c r="I254" s="12">
        <v>4170</v>
      </c>
      <c r="J254" s="5"/>
      <c r="K254" s="5"/>
      <c r="L254" s="5"/>
    </row>
    <row r="255" spans="1:12" x14ac:dyDescent="0.25">
      <c r="A255" s="11" t="s">
        <v>2389</v>
      </c>
      <c r="B255" s="10" t="s">
        <v>2136</v>
      </c>
      <c r="C255" s="13">
        <v>3200</v>
      </c>
      <c r="D255" s="13">
        <v>3610</v>
      </c>
      <c r="E255" s="13">
        <v>3910</v>
      </c>
      <c r="F255" s="13">
        <v>4230</v>
      </c>
      <c r="G255" s="13">
        <v>4570</v>
      </c>
      <c r="H255" s="13">
        <v>4910</v>
      </c>
      <c r="I255" s="13">
        <v>5260</v>
      </c>
      <c r="J255" s="5"/>
      <c r="K255" s="5"/>
      <c r="L255" s="5"/>
    </row>
    <row r="256" spans="1:12" x14ac:dyDescent="0.25">
      <c r="A256" s="11" t="s">
        <v>2390</v>
      </c>
      <c r="B256" s="10" t="s">
        <v>2136</v>
      </c>
      <c r="C256" s="12">
        <v>7400</v>
      </c>
      <c r="D256" s="12">
        <v>8460</v>
      </c>
      <c r="E256" s="12">
        <v>9320</v>
      </c>
      <c r="F256" s="12">
        <v>10200</v>
      </c>
      <c r="G256" s="12">
        <v>11050</v>
      </c>
      <c r="H256" s="12">
        <v>11800</v>
      </c>
      <c r="I256" s="12">
        <v>12550</v>
      </c>
      <c r="J256" s="5"/>
      <c r="K256" s="5"/>
      <c r="L256" s="5"/>
    </row>
    <row r="257" spans="1:12" x14ac:dyDescent="0.25">
      <c r="A257" s="11" t="s">
        <v>2391</v>
      </c>
      <c r="B257" s="10" t="s">
        <v>2136</v>
      </c>
      <c r="C257" s="13">
        <v>4020</v>
      </c>
      <c r="D257" s="13">
        <v>4340</v>
      </c>
      <c r="E257" s="13">
        <v>4960</v>
      </c>
      <c r="F257" s="13">
        <v>5180</v>
      </c>
      <c r="G257" s="13">
        <v>5410</v>
      </c>
      <c r="H257" s="13">
        <v>5640</v>
      </c>
      <c r="I257" s="13">
        <v>5880</v>
      </c>
      <c r="J257" s="5"/>
      <c r="K257" s="5"/>
      <c r="L257" s="5"/>
    </row>
    <row r="258" spans="1:12" x14ac:dyDescent="0.25">
      <c r="A258" s="11" t="s">
        <v>2392</v>
      </c>
      <c r="B258" s="10" t="s">
        <v>2136</v>
      </c>
      <c r="C258" s="12">
        <v>4980</v>
      </c>
      <c r="D258" s="12">
        <v>5350</v>
      </c>
      <c r="E258" s="12">
        <v>5650</v>
      </c>
      <c r="F258" s="12">
        <v>5980</v>
      </c>
      <c r="G258" s="12">
        <v>6300</v>
      </c>
      <c r="H258" s="12">
        <v>6600</v>
      </c>
      <c r="I258" s="12">
        <v>6870</v>
      </c>
      <c r="J258" s="5"/>
      <c r="K258" s="5"/>
      <c r="L258" s="5"/>
    </row>
    <row r="259" spans="1:12" x14ac:dyDescent="0.25">
      <c r="A259" s="11" t="s">
        <v>2393</v>
      </c>
      <c r="B259" s="10" t="s">
        <v>2136</v>
      </c>
      <c r="C259" s="13">
        <v>2170</v>
      </c>
      <c r="D259" s="13">
        <v>3120</v>
      </c>
      <c r="E259" s="13">
        <v>7170</v>
      </c>
      <c r="F259" s="13">
        <v>12350</v>
      </c>
      <c r="G259" s="13">
        <v>16750</v>
      </c>
      <c r="H259" s="13">
        <v>20200</v>
      </c>
      <c r="I259" s="13">
        <v>23900</v>
      </c>
      <c r="J259" s="5"/>
      <c r="K259" s="5"/>
      <c r="L259" s="5"/>
    </row>
    <row r="260" spans="1:12" x14ac:dyDescent="0.25">
      <c r="A260" s="11" t="s">
        <v>2394</v>
      </c>
      <c r="B260" s="10" t="s">
        <v>2136</v>
      </c>
      <c r="C260" s="12">
        <v>1780</v>
      </c>
      <c r="D260" s="12">
        <v>1930</v>
      </c>
      <c r="E260" s="12">
        <v>2110</v>
      </c>
      <c r="F260" s="12">
        <v>2290</v>
      </c>
      <c r="G260" s="12">
        <v>2780</v>
      </c>
      <c r="H260" s="12">
        <v>3270</v>
      </c>
      <c r="I260" s="12">
        <v>3740</v>
      </c>
      <c r="J260" s="5"/>
      <c r="K260" s="5"/>
      <c r="L260" s="5"/>
    </row>
    <row r="261" spans="1:12" x14ac:dyDescent="0.25">
      <c r="A261" s="11" t="s">
        <v>2395</v>
      </c>
      <c r="B261" s="10" t="s">
        <v>2136</v>
      </c>
      <c r="C261" s="13">
        <v>1110</v>
      </c>
      <c r="D261" s="13">
        <v>4880</v>
      </c>
      <c r="E261" s="13">
        <v>8830</v>
      </c>
      <c r="F261" s="13">
        <v>11900</v>
      </c>
      <c r="G261" s="13">
        <v>14450</v>
      </c>
      <c r="H261" s="13">
        <v>17000</v>
      </c>
      <c r="I261" s="13">
        <v>19600</v>
      </c>
      <c r="J261" s="5"/>
      <c r="K261" s="5"/>
      <c r="L261" s="5"/>
    </row>
    <row r="262" spans="1:12" x14ac:dyDescent="0.25">
      <c r="A262" s="11" t="s">
        <v>2396</v>
      </c>
      <c r="B262" s="10" t="s">
        <v>2136</v>
      </c>
      <c r="C262" s="12">
        <v>2300</v>
      </c>
      <c r="D262" s="12">
        <v>2420</v>
      </c>
      <c r="E262" s="12">
        <v>2540</v>
      </c>
      <c r="F262" s="12">
        <v>2670</v>
      </c>
      <c r="G262" s="12">
        <v>2760</v>
      </c>
      <c r="H262" s="12">
        <v>2810</v>
      </c>
      <c r="I262" s="12">
        <v>2830</v>
      </c>
      <c r="J262" s="5"/>
      <c r="K262" s="5"/>
      <c r="L262" s="5"/>
    </row>
    <row r="263" spans="1:12" x14ac:dyDescent="0.25">
      <c r="A263" s="11" t="s">
        <v>2397</v>
      </c>
      <c r="B263" s="10" t="s">
        <v>2136</v>
      </c>
      <c r="C263" s="13">
        <v>1410</v>
      </c>
      <c r="D263" s="13">
        <v>1690</v>
      </c>
      <c r="E263" s="13">
        <v>2680</v>
      </c>
      <c r="F263" s="13">
        <v>3200</v>
      </c>
      <c r="G263" s="13">
        <v>3740</v>
      </c>
      <c r="H263" s="13">
        <v>4290</v>
      </c>
      <c r="I263" s="13">
        <v>4850</v>
      </c>
      <c r="J263" s="5"/>
      <c r="K263" s="5"/>
      <c r="L263" s="5"/>
    </row>
    <row r="264" spans="1:12" x14ac:dyDescent="0.25">
      <c r="A264" s="11" t="s">
        <v>2398</v>
      </c>
      <c r="B264" s="10" t="s">
        <v>2136</v>
      </c>
      <c r="C264" s="12">
        <v>3000</v>
      </c>
      <c r="D264" s="12">
        <v>3280</v>
      </c>
      <c r="E264" s="12">
        <v>3480</v>
      </c>
      <c r="F264" s="12">
        <v>3690</v>
      </c>
      <c r="G264" s="12">
        <v>3880</v>
      </c>
      <c r="H264" s="12">
        <v>4070</v>
      </c>
      <c r="I264" s="12">
        <v>4270</v>
      </c>
      <c r="J264" s="5"/>
      <c r="K264" s="5"/>
      <c r="L264" s="5"/>
    </row>
    <row r="265" spans="1:12" x14ac:dyDescent="0.25">
      <c r="A265" s="11" t="s">
        <v>2399</v>
      </c>
      <c r="B265" s="10" t="s">
        <v>2136</v>
      </c>
      <c r="C265" s="13">
        <v>5200</v>
      </c>
      <c r="D265" s="13">
        <v>5490</v>
      </c>
      <c r="E265" s="13">
        <v>5640</v>
      </c>
      <c r="F265" s="13">
        <v>5760</v>
      </c>
      <c r="G265" s="13">
        <v>5850</v>
      </c>
      <c r="H265" s="13">
        <v>5900</v>
      </c>
      <c r="I265" s="13">
        <v>5920</v>
      </c>
      <c r="J265" s="5"/>
      <c r="K265" s="5"/>
      <c r="L265" s="5"/>
    </row>
    <row r="266" spans="1:12" x14ac:dyDescent="0.25">
      <c r="A266" s="11" t="s">
        <v>2400</v>
      </c>
      <c r="B266" s="10" t="s">
        <v>2136</v>
      </c>
      <c r="C266" s="12">
        <v>5570</v>
      </c>
      <c r="D266" s="12">
        <v>5910</v>
      </c>
      <c r="E266" s="12">
        <v>6130</v>
      </c>
      <c r="F266" s="12">
        <v>6330</v>
      </c>
      <c r="G266" s="12">
        <v>6460</v>
      </c>
      <c r="H266" s="12">
        <v>6510</v>
      </c>
      <c r="I266" s="12">
        <v>6490</v>
      </c>
      <c r="J266" s="5"/>
      <c r="K266" s="5"/>
      <c r="L266" s="5"/>
    </row>
    <row r="267" spans="1:12" x14ac:dyDescent="0.25">
      <c r="A267" s="11" t="s">
        <v>2401</v>
      </c>
      <c r="B267" s="10" t="s">
        <v>2136</v>
      </c>
      <c r="C267" s="13">
        <v>6470</v>
      </c>
      <c r="D267" s="13">
        <v>7110</v>
      </c>
      <c r="E267" s="13">
        <v>7600</v>
      </c>
      <c r="F267" s="13">
        <v>7880</v>
      </c>
      <c r="G267" s="13">
        <v>8090</v>
      </c>
      <c r="H267" s="13">
        <v>8230</v>
      </c>
      <c r="I267" s="13">
        <v>8330</v>
      </c>
      <c r="J267" s="5"/>
      <c r="K267" s="5"/>
      <c r="L267" s="5"/>
    </row>
    <row r="268" spans="1:12" x14ac:dyDescent="0.25">
      <c r="A268" s="11" t="s">
        <v>2402</v>
      </c>
      <c r="B268" s="10" t="s">
        <v>2136</v>
      </c>
      <c r="C268" s="12">
        <v>370</v>
      </c>
      <c r="D268" s="12">
        <v>580</v>
      </c>
      <c r="E268" s="12">
        <v>1310</v>
      </c>
      <c r="F268" s="12">
        <v>2080</v>
      </c>
      <c r="G268" s="12">
        <v>2880</v>
      </c>
      <c r="H268" s="12">
        <v>3720</v>
      </c>
      <c r="I268" s="12">
        <v>4590</v>
      </c>
      <c r="J268" s="5"/>
      <c r="K268" s="5"/>
      <c r="L268" s="5"/>
    </row>
    <row r="269" spans="1:12" x14ac:dyDescent="0.25">
      <c r="A269" s="11" t="s">
        <v>2403</v>
      </c>
      <c r="B269" s="10" t="s">
        <v>2136</v>
      </c>
      <c r="C269" s="13">
        <v>530</v>
      </c>
      <c r="D269" s="13">
        <v>660</v>
      </c>
      <c r="E269" s="13">
        <v>1010</v>
      </c>
      <c r="F269" s="13">
        <v>1060</v>
      </c>
      <c r="G269" s="13">
        <v>1100</v>
      </c>
      <c r="H269" s="13">
        <v>1140</v>
      </c>
      <c r="I269" s="13">
        <v>1160</v>
      </c>
      <c r="J269" s="5"/>
      <c r="K269" s="5"/>
      <c r="L269" s="5"/>
    </row>
    <row r="270" spans="1:12" x14ac:dyDescent="0.25">
      <c r="A270" s="11" t="s">
        <v>2404</v>
      </c>
      <c r="B270" s="10" t="s">
        <v>2136</v>
      </c>
      <c r="C270" s="12">
        <v>1550</v>
      </c>
      <c r="D270" s="12">
        <v>1890</v>
      </c>
      <c r="E270" s="12">
        <v>2140</v>
      </c>
      <c r="F270" s="12">
        <v>2390</v>
      </c>
      <c r="G270" s="12">
        <v>2640</v>
      </c>
      <c r="H270" s="12">
        <v>2900</v>
      </c>
      <c r="I270" s="12">
        <v>3170</v>
      </c>
      <c r="J270" s="5"/>
      <c r="K270" s="5"/>
      <c r="L270" s="5"/>
    </row>
    <row r="271" spans="1:12" x14ac:dyDescent="0.25">
      <c r="A271" s="11" t="s">
        <v>2405</v>
      </c>
      <c r="B271" s="10" t="s">
        <v>2136</v>
      </c>
      <c r="C271" s="13">
        <v>6090</v>
      </c>
      <c r="D271" s="13">
        <v>6750</v>
      </c>
      <c r="E271" s="13">
        <v>7060</v>
      </c>
      <c r="F271" s="13">
        <v>7350</v>
      </c>
      <c r="G271" s="13">
        <v>7600</v>
      </c>
      <c r="H271" s="13">
        <v>7820</v>
      </c>
      <c r="I271" s="13">
        <v>8030</v>
      </c>
      <c r="J271" s="5"/>
      <c r="K271" s="5"/>
      <c r="L271" s="5"/>
    </row>
    <row r="272" spans="1:12" x14ac:dyDescent="0.25">
      <c r="A272" s="11" t="s">
        <v>2406</v>
      </c>
      <c r="B272" s="10" t="s">
        <v>2136</v>
      </c>
      <c r="C272" s="12">
        <v>4220</v>
      </c>
      <c r="D272" s="12">
        <v>4590</v>
      </c>
      <c r="E272" s="12">
        <v>4730</v>
      </c>
      <c r="F272" s="12">
        <v>4860</v>
      </c>
      <c r="G272" s="12">
        <v>4960</v>
      </c>
      <c r="H272" s="12">
        <v>5020</v>
      </c>
      <c r="I272" s="12">
        <v>5070</v>
      </c>
      <c r="J272" s="5"/>
      <c r="K272" s="5"/>
      <c r="L272" s="5"/>
    </row>
    <row r="273" spans="1:12" x14ac:dyDescent="0.25">
      <c r="A273" s="11" t="s">
        <v>2407</v>
      </c>
      <c r="B273" s="10" t="s">
        <v>2136</v>
      </c>
      <c r="C273" s="13">
        <v>920</v>
      </c>
      <c r="D273" s="13">
        <v>970</v>
      </c>
      <c r="E273" s="13">
        <v>990</v>
      </c>
      <c r="F273" s="13">
        <v>1010</v>
      </c>
      <c r="G273" s="13">
        <v>1020</v>
      </c>
      <c r="H273" s="13">
        <v>1030</v>
      </c>
      <c r="I273" s="13">
        <v>1020</v>
      </c>
      <c r="J273" s="5"/>
      <c r="K273" s="5"/>
      <c r="L273" s="5"/>
    </row>
    <row r="274" spans="1:12" x14ac:dyDescent="0.25">
      <c r="A274" s="11" t="s">
        <v>2408</v>
      </c>
      <c r="B274" s="10" t="s">
        <v>2136</v>
      </c>
      <c r="C274" s="12">
        <v>2040</v>
      </c>
      <c r="D274" s="12">
        <v>2180</v>
      </c>
      <c r="E274" s="12">
        <v>2290</v>
      </c>
      <c r="F274" s="12">
        <v>2390</v>
      </c>
      <c r="G274" s="12">
        <v>2460</v>
      </c>
      <c r="H274" s="12">
        <v>2510</v>
      </c>
      <c r="I274" s="12">
        <v>2540</v>
      </c>
      <c r="J274" s="5"/>
      <c r="K274" s="5"/>
      <c r="L274" s="5"/>
    </row>
    <row r="275" spans="1:12" x14ac:dyDescent="0.25">
      <c r="A275" s="11" t="s">
        <v>2409</v>
      </c>
      <c r="B275" s="10" t="s">
        <v>2136</v>
      </c>
      <c r="C275" s="13">
        <v>2660</v>
      </c>
      <c r="D275" s="13">
        <v>2960</v>
      </c>
      <c r="E275" s="13">
        <v>3110</v>
      </c>
      <c r="F275" s="13">
        <v>3240</v>
      </c>
      <c r="G275" s="13">
        <v>3350</v>
      </c>
      <c r="H275" s="13">
        <v>3430</v>
      </c>
      <c r="I275" s="13">
        <v>3480</v>
      </c>
      <c r="J275" s="5"/>
      <c r="K275" s="5"/>
      <c r="L275" s="5"/>
    </row>
    <row r="276" spans="1:12" x14ac:dyDescent="0.25">
      <c r="A276" s="11" t="s">
        <v>2410</v>
      </c>
      <c r="B276" s="10" t="s">
        <v>2136</v>
      </c>
      <c r="C276" s="12">
        <v>3950</v>
      </c>
      <c r="D276" s="12">
        <v>4830</v>
      </c>
      <c r="E276" s="12">
        <v>5500</v>
      </c>
      <c r="F276" s="12">
        <v>6040</v>
      </c>
      <c r="G276" s="12">
        <v>6550</v>
      </c>
      <c r="H276" s="12">
        <v>7030</v>
      </c>
      <c r="I276" s="12">
        <v>7480</v>
      </c>
      <c r="J276" s="5"/>
      <c r="K276" s="5"/>
      <c r="L276" s="5"/>
    </row>
    <row r="277" spans="1:12" x14ac:dyDescent="0.25">
      <c r="A277" s="11" t="s">
        <v>2411</v>
      </c>
      <c r="B277" s="10" t="s">
        <v>2136</v>
      </c>
      <c r="C277" s="13">
        <v>4760</v>
      </c>
      <c r="D277" s="13">
        <v>7460</v>
      </c>
      <c r="E277" s="13">
        <v>10250</v>
      </c>
      <c r="F277" s="13">
        <v>13150</v>
      </c>
      <c r="G277" s="13">
        <v>16050</v>
      </c>
      <c r="H277" s="13">
        <v>18850</v>
      </c>
      <c r="I277" s="13">
        <v>21700</v>
      </c>
      <c r="J277" s="5"/>
      <c r="K277" s="5"/>
      <c r="L277" s="5"/>
    </row>
    <row r="278" spans="1:12" ht="21" x14ac:dyDescent="0.25">
      <c r="A278" s="11" t="s">
        <v>2412</v>
      </c>
      <c r="B278" s="10" t="s">
        <v>2136</v>
      </c>
      <c r="C278" s="12">
        <v>12350</v>
      </c>
      <c r="D278" s="12">
        <v>22800</v>
      </c>
      <c r="E278" s="12">
        <v>28500</v>
      </c>
      <c r="F278" s="12">
        <v>30700</v>
      </c>
      <c r="G278" s="12">
        <v>32800</v>
      </c>
      <c r="H278" s="12">
        <v>34800</v>
      </c>
      <c r="I278" s="12">
        <v>36600</v>
      </c>
      <c r="J278" s="5"/>
      <c r="K278" s="5"/>
      <c r="L278" s="5"/>
    </row>
    <row r="279" spans="1:12" x14ac:dyDescent="0.25">
      <c r="A279" s="11" t="s">
        <v>2413</v>
      </c>
      <c r="B279" s="10" t="s">
        <v>2136</v>
      </c>
      <c r="C279" s="13">
        <v>10700</v>
      </c>
      <c r="D279" s="13">
        <v>18050</v>
      </c>
      <c r="E279" s="13">
        <v>22100</v>
      </c>
      <c r="F279" s="13">
        <v>23700</v>
      </c>
      <c r="G279" s="13">
        <v>25200</v>
      </c>
      <c r="H279" s="13">
        <v>26600</v>
      </c>
      <c r="I279" s="13">
        <v>28000</v>
      </c>
      <c r="J279" s="5"/>
      <c r="K279" s="5"/>
      <c r="L279" s="5"/>
    </row>
    <row r="280" spans="1:12" x14ac:dyDescent="0.25">
      <c r="A280" s="11" t="s">
        <v>2414</v>
      </c>
      <c r="B280" s="10" t="s">
        <v>2136</v>
      </c>
      <c r="C280" s="12">
        <v>1720</v>
      </c>
      <c r="D280" s="12">
        <v>2970</v>
      </c>
      <c r="E280" s="12">
        <v>3540</v>
      </c>
      <c r="F280" s="12">
        <v>3750</v>
      </c>
      <c r="G280" s="12">
        <v>3950</v>
      </c>
      <c r="H280" s="12">
        <v>4140</v>
      </c>
      <c r="I280" s="12">
        <v>4310</v>
      </c>
      <c r="J280" s="5"/>
      <c r="K280" s="5"/>
      <c r="L280" s="5"/>
    </row>
    <row r="281" spans="1:12" x14ac:dyDescent="0.25">
      <c r="A281" s="11" t="s">
        <v>2415</v>
      </c>
      <c r="B281" s="10" t="s">
        <v>2136</v>
      </c>
      <c r="C281" s="13">
        <v>3600</v>
      </c>
      <c r="D281" s="13">
        <v>5700</v>
      </c>
      <c r="E281" s="13">
        <v>6350</v>
      </c>
      <c r="F281" s="13">
        <v>6590</v>
      </c>
      <c r="G281" s="13">
        <v>6820</v>
      </c>
      <c r="H281" s="13">
        <v>7010</v>
      </c>
      <c r="I281" s="13">
        <v>7200</v>
      </c>
      <c r="J281" s="5"/>
      <c r="K281" s="5"/>
      <c r="L281" s="5"/>
    </row>
    <row r="282" spans="1:12" x14ac:dyDescent="0.25">
      <c r="A282" s="11" t="s">
        <v>2416</v>
      </c>
      <c r="B282" s="10" t="s">
        <v>2136</v>
      </c>
      <c r="C282" s="12">
        <v>1130</v>
      </c>
      <c r="D282" s="12">
        <v>1610</v>
      </c>
      <c r="E282" s="12">
        <v>1750</v>
      </c>
      <c r="F282" s="12">
        <v>1890</v>
      </c>
      <c r="G282" s="12">
        <v>2030</v>
      </c>
      <c r="H282" s="12">
        <v>2160</v>
      </c>
      <c r="I282" s="12">
        <v>2280</v>
      </c>
      <c r="J282" s="5"/>
      <c r="K282" s="5"/>
      <c r="L282" s="5"/>
    </row>
    <row r="283" spans="1:12" x14ac:dyDescent="0.25">
      <c r="A283" s="11" t="s">
        <v>2417</v>
      </c>
      <c r="B283" s="10" t="s">
        <v>2136</v>
      </c>
      <c r="C283" s="13">
        <v>5560</v>
      </c>
      <c r="D283" s="13">
        <v>6460</v>
      </c>
      <c r="E283" s="13">
        <v>7260</v>
      </c>
      <c r="F283" s="13">
        <v>7870</v>
      </c>
      <c r="G283" s="13">
        <v>8440</v>
      </c>
      <c r="H283" s="13">
        <v>8960</v>
      </c>
      <c r="I283" s="13">
        <v>9460</v>
      </c>
      <c r="J283" s="5"/>
      <c r="K283" s="5"/>
      <c r="L283" s="5"/>
    </row>
    <row r="284" spans="1:12" x14ac:dyDescent="0.25">
      <c r="A284" s="11" t="s">
        <v>2418</v>
      </c>
      <c r="B284" s="10" t="s">
        <v>2136</v>
      </c>
      <c r="C284" s="12">
        <v>6750</v>
      </c>
      <c r="D284" s="12">
        <v>7620</v>
      </c>
      <c r="E284" s="12">
        <v>8200</v>
      </c>
      <c r="F284" s="12">
        <v>8610</v>
      </c>
      <c r="G284" s="12">
        <v>8970</v>
      </c>
      <c r="H284" s="12">
        <v>9290</v>
      </c>
      <c r="I284" s="12">
        <v>9600</v>
      </c>
      <c r="J284" s="5"/>
      <c r="K284" s="5"/>
      <c r="L284" s="5"/>
    </row>
    <row r="285" spans="1:12" x14ac:dyDescent="0.25">
      <c r="A285" s="11" t="s">
        <v>2419</v>
      </c>
      <c r="B285" s="10" t="s">
        <v>2136</v>
      </c>
      <c r="C285" s="13">
        <v>6900</v>
      </c>
      <c r="D285" s="13">
        <v>7610</v>
      </c>
      <c r="E285" s="13">
        <v>8000</v>
      </c>
      <c r="F285" s="13">
        <v>8410</v>
      </c>
      <c r="G285" s="13">
        <v>8770</v>
      </c>
      <c r="H285" s="13">
        <v>9080</v>
      </c>
      <c r="I285" s="13">
        <v>9380</v>
      </c>
      <c r="J285" s="5"/>
      <c r="K285" s="5"/>
      <c r="L285" s="5"/>
    </row>
    <row r="286" spans="1:12" x14ac:dyDescent="0.25">
      <c r="A286" s="11" t="s">
        <v>2420</v>
      </c>
      <c r="B286" s="10" t="s">
        <v>2136</v>
      </c>
      <c r="C286" s="12">
        <v>5790</v>
      </c>
      <c r="D286" s="12">
        <v>6500</v>
      </c>
      <c r="E286" s="12">
        <v>6790</v>
      </c>
      <c r="F286" s="12">
        <v>7060</v>
      </c>
      <c r="G286" s="12">
        <v>7300</v>
      </c>
      <c r="H286" s="12">
        <v>7500</v>
      </c>
      <c r="I286" s="12">
        <v>7670</v>
      </c>
      <c r="J286" s="5"/>
      <c r="K286" s="5"/>
      <c r="L286" s="5"/>
    </row>
    <row r="287" spans="1:12" x14ac:dyDescent="0.25">
      <c r="A287" s="11" t="s">
        <v>2421</v>
      </c>
      <c r="B287" s="10" t="s">
        <v>2136</v>
      </c>
      <c r="C287" s="13">
        <v>6450</v>
      </c>
      <c r="D287" s="13">
        <v>6850</v>
      </c>
      <c r="E287" s="13">
        <v>7060</v>
      </c>
      <c r="F287" s="13">
        <v>7300</v>
      </c>
      <c r="G287" s="13">
        <v>7530</v>
      </c>
      <c r="H287" s="13">
        <v>7750</v>
      </c>
      <c r="I287" s="13">
        <v>7950</v>
      </c>
      <c r="J287" s="5"/>
      <c r="K287" s="5"/>
      <c r="L287" s="5"/>
    </row>
    <row r="288" spans="1:12" x14ac:dyDescent="0.25">
      <c r="A288" s="11" t="s">
        <v>2422</v>
      </c>
      <c r="B288" s="10" t="s">
        <v>2136</v>
      </c>
      <c r="C288" s="12">
        <v>4810</v>
      </c>
      <c r="D288" s="12">
        <v>5420</v>
      </c>
      <c r="E288" s="12">
        <v>5680</v>
      </c>
      <c r="F288" s="12">
        <v>5920</v>
      </c>
      <c r="G288" s="12">
        <v>6090</v>
      </c>
      <c r="H288" s="12">
        <v>6220</v>
      </c>
      <c r="I288" s="12">
        <v>6340</v>
      </c>
      <c r="J288" s="5"/>
      <c r="K288" s="5"/>
      <c r="L288" s="5"/>
    </row>
    <row r="289" spans="1:12" x14ac:dyDescent="0.25">
      <c r="A289" s="11" t="s">
        <v>2423</v>
      </c>
      <c r="B289" s="10" t="s">
        <v>2136</v>
      </c>
      <c r="C289" s="13">
        <v>5140</v>
      </c>
      <c r="D289" s="13">
        <v>5680</v>
      </c>
      <c r="E289" s="13">
        <v>6090</v>
      </c>
      <c r="F289" s="13">
        <v>6510</v>
      </c>
      <c r="G289" s="13">
        <v>6900</v>
      </c>
      <c r="H289" s="13">
        <v>7270</v>
      </c>
      <c r="I289" s="13">
        <v>7630</v>
      </c>
      <c r="J289" s="5"/>
      <c r="K289" s="5"/>
      <c r="L289" s="5"/>
    </row>
    <row r="290" spans="1:12" x14ac:dyDescent="0.25">
      <c r="A290" s="11" t="s">
        <v>2424</v>
      </c>
      <c r="B290" s="10" t="s">
        <v>2136</v>
      </c>
      <c r="C290" s="12">
        <v>3490</v>
      </c>
      <c r="D290" s="12">
        <v>3910</v>
      </c>
      <c r="E290" s="12">
        <v>4390</v>
      </c>
      <c r="F290" s="12">
        <v>4650</v>
      </c>
      <c r="G290" s="12">
        <v>4910</v>
      </c>
      <c r="H290" s="12">
        <v>5140</v>
      </c>
      <c r="I290" s="12">
        <v>5360</v>
      </c>
      <c r="J290" s="5"/>
      <c r="K290" s="5"/>
      <c r="L290" s="5"/>
    </row>
    <row r="291" spans="1:12" x14ac:dyDescent="0.25">
      <c r="A291" s="11" t="s">
        <v>2425</v>
      </c>
      <c r="B291" s="10" t="s">
        <v>2136</v>
      </c>
      <c r="C291" s="13">
        <v>3780</v>
      </c>
      <c r="D291" s="13">
        <v>4010</v>
      </c>
      <c r="E291" s="13">
        <v>4230</v>
      </c>
      <c r="F291" s="13">
        <v>4440</v>
      </c>
      <c r="G291" s="13">
        <v>4640</v>
      </c>
      <c r="H291" s="13">
        <v>4830</v>
      </c>
      <c r="I291" s="13">
        <v>5000</v>
      </c>
      <c r="J291" s="5"/>
      <c r="K291" s="5"/>
      <c r="L291" s="5"/>
    </row>
    <row r="292" spans="1:12" x14ac:dyDescent="0.25">
      <c r="A292" s="11" t="s">
        <v>2426</v>
      </c>
      <c r="B292" s="10" t="s">
        <v>2136</v>
      </c>
      <c r="C292" s="12">
        <v>4780</v>
      </c>
      <c r="D292" s="12">
        <v>5120</v>
      </c>
      <c r="E292" s="12">
        <v>5400</v>
      </c>
      <c r="F292" s="12">
        <v>5710</v>
      </c>
      <c r="G292" s="12">
        <v>6020</v>
      </c>
      <c r="H292" s="12">
        <v>6330</v>
      </c>
      <c r="I292" s="12">
        <v>6630</v>
      </c>
      <c r="J292" s="5"/>
      <c r="K292" s="5"/>
      <c r="L292" s="5"/>
    </row>
    <row r="293" spans="1:12" x14ac:dyDescent="0.25">
      <c r="A293" s="11" t="s">
        <v>2427</v>
      </c>
      <c r="B293" s="10" t="s">
        <v>2136</v>
      </c>
      <c r="C293" s="13">
        <v>1730</v>
      </c>
      <c r="D293" s="13">
        <v>1910</v>
      </c>
      <c r="E293" s="13">
        <v>2010</v>
      </c>
      <c r="F293" s="13">
        <v>2100</v>
      </c>
      <c r="G293" s="13">
        <v>2190</v>
      </c>
      <c r="H293" s="13">
        <v>2270</v>
      </c>
      <c r="I293" s="13">
        <v>2350</v>
      </c>
      <c r="J293" s="5"/>
      <c r="K293" s="5"/>
      <c r="L293" s="5"/>
    </row>
    <row r="294" spans="1:12" x14ac:dyDescent="0.25">
      <c r="A294" s="11" t="s">
        <v>2428</v>
      </c>
      <c r="B294" s="10" t="s">
        <v>2136</v>
      </c>
      <c r="C294" s="12">
        <v>5350</v>
      </c>
      <c r="D294" s="12">
        <v>5610</v>
      </c>
      <c r="E294" s="12">
        <v>5800</v>
      </c>
      <c r="F294" s="12">
        <v>5990</v>
      </c>
      <c r="G294" s="12">
        <v>6170</v>
      </c>
      <c r="H294" s="12">
        <v>6310</v>
      </c>
      <c r="I294" s="12">
        <v>6390</v>
      </c>
      <c r="J294" s="5"/>
      <c r="K294" s="5"/>
      <c r="L294" s="5"/>
    </row>
    <row r="295" spans="1:12" x14ac:dyDescent="0.25">
      <c r="A295" s="11" t="s">
        <v>2429</v>
      </c>
      <c r="B295" s="10" t="s">
        <v>2136</v>
      </c>
      <c r="C295" s="13">
        <v>2900</v>
      </c>
      <c r="D295" s="13">
        <v>3060</v>
      </c>
      <c r="E295" s="13">
        <v>3130</v>
      </c>
      <c r="F295" s="13">
        <v>3210</v>
      </c>
      <c r="G295" s="13">
        <v>3280</v>
      </c>
      <c r="H295" s="13">
        <v>3330</v>
      </c>
      <c r="I295" s="13">
        <v>3350</v>
      </c>
      <c r="J295" s="5"/>
      <c r="K295" s="5"/>
      <c r="L295" s="5"/>
    </row>
    <row r="296" spans="1:12" x14ac:dyDescent="0.25">
      <c r="A296" s="11" t="s">
        <v>2430</v>
      </c>
      <c r="B296" s="10" t="s">
        <v>2136</v>
      </c>
      <c r="C296" s="12">
        <v>3050</v>
      </c>
      <c r="D296" s="12">
        <v>3530</v>
      </c>
      <c r="E296" s="12">
        <v>4020</v>
      </c>
      <c r="F296" s="12">
        <v>4490</v>
      </c>
      <c r="G296" s="12">
        <v>4940</v>
      </c>
      <c r="H296" s="12">
        <v>5350</v>
      </c>
      <c r="I296" s="12">
        <v>5730</v>
      </c>
      <c r="J296" s="5"/>
      <c r="K296" s="5"/>
      <c r="L296" s="5"/>
    </row>
    <row r="297" spans="1:12" x14ac:dyDescent="0.25">
      <c r="A297" s="11" t="s">
        <v>2431</v>
      </c>
      <c r="B297" s="10" t="s">
        <v>2136</v>
      </c>
      <c r="C297" s="13">
        <v>2580</v>
      </c>
      <c r="D297" s="13">
        <v>2860</v>
      </c>
      <c r="E297" s="13">
        <v>2920</v>
      </c>
      <c r="F297" s="13">
        <v>2980</v>
      </c>
      <c r="G297" s="13">
        <v>3010</v>
      </c>
      <c r="H297" s="13">
        <v>3020</v>
      </c>
      <c r="I297" s="13">
        <v>3010</v>
      </c>
      <c r="J297" s="5"/>
      <c r="K297" s="5"/>
      <c r="L297" s="5"/>
    </row>
    <row r="298" spans="1:12" x14ac:dyDescent="0.25">
      <c r="A298" s="11" t="s">
        <v>2432</v>
      </c>
      <c r="B298" s="10" t="s">
        <v>2136</v>
      </c>
      <c r="C298" s="12">
        <v>3490</v>
      </c>
      <c r="D298" s="12">
        <v>3840</v>
      </c>
      <c r="E298" s="12">
        <v>4010</v>
      </c>
      <c r="F298" s="12">
        <v>4180</v>
      </c>
      <c r="G298" s="12">
        <v>4340</v>
      </c>
      <c r="H298" s="12">
        <v>4470</v>
      </c>
      <c r="I298" s="12">
        <v>4580</v>
      </c>
      <c r="J298" s="5"/>
      <c r="K298" s="5"/>
      <c r="L298" s="5"/>
    </row>
    <row r="299" spans="1:12" x14ac:dyDescent="0.25">
      <c r="A299" s="11" t="s">
        <v>2433</v>
      </c>
      <c r="B299" s="10" t="s">
        <v>2136</v>
      </c>
      <c r="C299" s="13">
        <v>3630</v>
      </c>
      <c r="D299" s="13">
        <v>4010</v>
      </c>
      <c r="E299" s="13">
        <v>4210</v>
      </c>
      <c r="F299" s="13">
        <v>4410</v>
      </c>
      <c r="G299" s="13">
        <v>4610</v>
      </c>
      <c r="H299" s="13">
        <v>4780</v>
      </c>
      <c r="I299" s="13">
        <v>4930</v>
      </c>
      <c r="J299" s="5"/>
      <c r="K299" s="5"/>
      <c r="L299" s="5"/>
    </row>
    <row r="300" spans="1:12" x14ac:dyDescent="0.25">
      <c r="A300" s="11" t="s">
        <v>2434</v>
      </c>
      <c r="B300" s="10" t="s">
        <v>2136</v>
      </c>
      <c r="C300" s="12">
        <v>3410</v>
      </c>
      <c r="D300" s="12">
        <v>4330</v>
      </c>
      <c r="E300" s="12">
        <v>4740</v>
      </c>
      <c r="F300" s="12">
        <v>5160</v>
      </c>
      <c r="G300" s="12">
        <v>5550</v>
      </c>
      <c r="H300" s="12">
        <v>5910</v>
      </c>
      <c r="I300" s="12">
        <v>6240</v>
      </c>
      <c r="J300" s="5"/>
      <c r="K300" s="5"/>
      <c r="L300" s="5"/>
    </row>
    <row r="301" spans="1:12" x14ac:dyDescent="0.25">
      <c r="A301" s="11" t="s">
        <v>2435</v>
      </c>
      <c r="B301" s="10" t="s">
        <v>2136</v>
      </c>
      <c r="C301" s="13">
        <v>2900</v>
      </c>
      <c r="D301" s="13">
        <v>3350</v>
      </c>
      <c r="E301" s="13">
        <v>3540</v>
      </c>
      <c r="F301" s="13">
        <v>3750</v>
      </c>
      <c r="G301" s="13">
        <v>3940</v>
      </c>
      <c r="H301" s="13">
        <v>4110</v>
      </c>
      <c r="I301" s="13">
        <v>4260</v>
      </c>
      <c r="J301" s="5"/>
      <c r="K301" s="5"/>
      <c r="L301" s="5"/>
    </row>
    <row r="302" spans="1:12" x14ac:dyDescent="0.25">
      <c r="A302" s="11" t="s">
        <v>2436</v>
      </c>
      <c r="B302" s="10" t="s">
        <v>2136</v>
      </c>
      <c r="C302" s="12">
        <v>840</v>
      </c>
      <c r="D302" s="12">
        <v>920</v>
      </c>
      <c r="E302" s="12">
        <v>980</v>
      </c>
      <c r="F302" s="12">
        <v>1040</v>
      </c>
      <c r="G302" s="12">
        <v>1110</v>
      </c>
      <c r="H302" s="12">
        <v>1160</v>
      </c>
      <c r="I302" s="12">
        <v>1220</v>
      </c>
      <c r="J302" s="5"/>
      <c r="K302" s="5"/>
      <c r="L302" s="5"/>
    </row>
    <row r="303" spans="1:12" x14ac:dyDescent="0.25">
      <c r="A303" s="11" t="s">
        <v>2437</v>
      </c>
      <c r="B303" s="10" t="s">
        <v>2136</v>
      </c>
      <c r="C303" s="13">
        <v>1650</v>
      </c>
      <c r="D303" s="13">
        <v>2150</v>
      </c>
      <c r="E303" s="13">
        <v>2390</v>
      </c>
      <c r="F303" s="13">
        <v>2620</v>
      </c>
      <c r="G303" s="13">
        <v>2840</v>
      </c>
      <c r="H303" s="13">
        <v>3040</v>
      </c>
      <c r="I303" s="13">
        <v>3230</v>
      </c>
      <c r="J303" s="5"/>
      <c r="K303" s="5"/>
      <c r="L303" s="5"/>
    </row>
    <row r="304" spans="1:12" x14ac:dyDescent="0.25">
      <c r="A304" s="11" t="s">
        <v>2438</v>
      </c>
      <c r="B304" s="10" t="s">
        <v>2136</v>
      </c>
      <c r="C304" s="12">
        <v>2690</v>
      </c>
      <c r="D304" s="12">
        <v>3950</v>
      </c>
      <c r="E304" s="12">
        <v>4460</v>
      </c>
      <c r="F304" s="12">
        <v>4980</v>
      </c>
      <c r="G304" s="12">
        <v>5480</v>
      </c>
      <c r="H304" s="12">
        <v>5960</v>
      </c>
      <c r="I304" s="12">
        <v>6430</v>
      </c>
      <c r="J304" s="5"/>
      <c r="K304" s="5"/>
      <c r="L304" s="5"/>
    </row>
    <row r="305" spans="1:12" x14ac:dyDescent="0.25">
      <c r="A305" s="11" t="s">
        <v>2439</v>
      </c>
      <c r="B305" s="10" t="s">
        <v>2136</v>
      </c>
      <c r="C305" s="13">
        <v>3830</v>
      </c>
      <c r="D305" s="13">
        <v>4400</v>
      </c>
      <c r="E305" s="13">
        <v>4730</v>
      </c>
      <c r="F305" s="13">
        <v>4970</v>
      </c>
      <c r="G305" s="13">
        <v>5190</v>
      </c>
      <c r="H305" s="13">
        <v>5390</v>
      </c>
      <c r="I305" s="13">
        <v>5560</v>
      </c>
      <c r="J305" s="5"/>
      <c r="K305" s="5"/>
      <c r="L305" s="5"/>
    </row>
    <row r="306" spans="1:12" x14ac:dyDescent="0.25">
      <c r="A306" s="11" t="s">
        <v>2440</v>
      </c>
      <c r="B306" s="10" t="s">
        <v>2136</v>
      </c>
      <c r="C306" s="12">
        <v>4060</v>
      </c>
      <c r="D306" s="12">
        <v>4270</v>
      </c>
      <c r="E306" s="12">
        <v>4490</v>
      </c>
      <c r="F306" s="12">
        <v>4700</v>
      </c>
      <c r="G306" s="12">
        <v>4910</v>
      </c>
      <c r="H306" s="12">
        <v>5100</v>
      </c>
      <c r="I306" s="12">
        <v>5250</v>
      </c>
      <c r="J306" s="5"/>
      <c r="K306" s="5"/>
      <c r="L306" s="5"/>
    </row>
    <row r="307" spans="1:12" x14ac:dyDescent="0.25">
      <c r="A307" s="11" t="s">
        <v>2441</v>
      </c>
      <c r="B307" s="10" t="s">
        <v>2136</v>
      </c>
      <c r="C307" s="13">
        <v>3880</v>
      </c>
      <c r="D307" s="13">
        <v>4140</v>
      </c>
      <c r="E307" s="13">
        <v>4270</v>
      </c>
      <c r="F307" s="13">
        <v>4410</v>
      </c>
      <c r="G307" s="13">
        <v>4550</v>
      </c>
      <c r="H307" s="13">
        <v>4650</v>
      </c>
      <c r="I307" s="13">
        <v>4730</v>
      </c>
      <c r="J307" s="5"/>
      <c r="K307" s="5"/>
      <c r="L307" s="5"/>
    </row>
    <row r="308" spans="1:12" x14ac:dyDescent="0.25">
      <c r="A308" s="11" t="s">
        <v>2442</v>
      </c>
      <c r="B308" s="10" t="s">
        <v>2136</v>
      </c>
      <c r="C308" s="12">
        <v>2460</v>
      </c>
      <c r="D308" s="12">
        <v>2910</v>
      </c>
      <c r="E308" s="12">
        <v>3080</v>
      </c>
      <c r="F308" s="12">
        <v>3260</v>
      </c>
      <c r="G308" s="12">
        <v>3430</v>
      </c>
      <c r="H308" s="12">
        <v>3590</v>
      </c>
      <c r="I308" s="12">
        <v>3720</v>
      </c>
      <c r="J308" s="5"/>
      <c r="K308" s="5"/>
      <c r="L308" s="5"/>
    </row>
    <row r="309" spans="1:12" x14ac:dyDescent="0.25">
      <c r="A309" s="11" t="s">
        <v>2443</v>
      </c>
      <c r="B309" s="10" t="s">
        <v>2136</v>
      </c>
      <c r="C309" s="13">
        <v>5020</v>
      </c>
      <c r="D309" s="13">
        <v>5660</v>
      </c>
      <c r="E309" s="13">
        <v>6330</v>
      </c>
      <c r="F309" s="13">
        <v>7020</v>
      </c>
      <c r="G309" s="13">
        <v>7690</v>
      </c>
      <c r="H309" s="13">
        <v>8320</v>
      </c>
      <c r="I309" s="13">
        <v>8920</v>
      </c>
      <c r="J309" s="5"/>
      <c r="K309" s="5"/>
      <c r="L309" s="5"/>
    </row>
    <row r="310" spans="1:12" x14ac:dyDescent="0.25">
      <c r="A310" s="11" t="s">
        <v>2444</v>
      </c>
      <c r="B310" s="10" t="s">
        <v>2136</v>
      </c>
      <c r="C310" s="12">
        <v>1470</v>
      </c>
      <c r="D310" s="12">
        <v>1870</v>
      </c>
      <c r="E310" s="12">
        <v>2280</v>
      </c>
      <c r="F310" s="12">
        <v>2690</v>
      </c>
      <c r="G310" s="12">
        <v>3100</v>
      </c>
      <c r="H310" s="12">
        <v>3510</v>
      </c>
      <c r="I310" s="12">
        <v>3900</v>
      </c>
      <c r="J310" s="5"/>
      <c r="K310" s="5"/>
      <c r="L310" s="5"/>
    </row>
    <row r="311" spans="1:12" x14ac:dyDescent="0.25">
      <c r="A311" s="11" t="s">
        <v>2445</v>
      </c>
      <c r="B311" s="10" t="s">
        <v>2136</v>
      </c>
      <c r="C311" s="13">
        <v>4150</v>
      </c>
      <c r="D311" s="13">
        <v>4460</v>
      </c>
      <c r="E311" s="13">
        <v>4720</v>
      </c>
      <c r="F311" s="13">
        <v>4940</v>
      </c>
      <c r="G311" s="13">
        <v>5150</v>
      </c>
      <c r="H311" s="13">
        <v>5340</v>
      </c>
      <c r="I311" s="13">
        <v>5500</v>
      </c>
      <c r="J311" s="5"/>
      <c r="K311" s="5"/>
      <c r="L311" s="5"/>
    </row>
    <row r="312" spans="1:12" x14ac:dyDescent="0.25">
      <c r="A312" s="11" t="s">
        <v>2446</v>
      </c>
      <c r="B312" s="10" t="s">
        <v>2136</v>
      </c>
      <c r="C312" s="12">
        <v>4560</v>
      </c>
      <c r="D312" s="12">
        <v>5030</v>
      </c>
      <c r="E312" s="12">
        <v>5430</v>
      </c>
      <c r="F312" s="12">
        <v>5750</v>
      </c>
      <c r="G312" s="12">
        <v>6040</v>
      </c>
      <c r="H312" s="12">
        <v>6310</v>
      </c>
      <c r="I312" s="12">
        <v>6550</v>
      </c>
      <c r="J312" s="5"/>
      <c r="K312" s="5"/>
      <c r="L312" s="5"/>
    </row>
    <row r="313" spans="1:12" x14ac:dyDescent="0.25">
      <c r="A313" s="11" t="s">
        <v>2447</v>
      </c>
      <c r="B313" s="10" t="s">
        <v>2136</v>
      </c>
      <c r="C313" s="13">
        <v>3550</v>
      </c>
      <c r="D313" s="13">
        <v>3890</v>
      </c>
      <c r="E313" s="13">
        <v>4180</v>
      </c>
      <c r="F313" s="13">
        <v>4440</v>
      </c>
      <c r="G313" s="13">
        <v>4670</v>
      </c>
      <c r="H313" s="13">
        <v>4870</v>
      </c>
      <c r="I313" s="13">
        <v>5040</v>
      </c>
      <c r="J313" s="5"/>
      <c r="K313" s="5"/>
      <c r="L313" s="5"/>
    </row>
    <row r="314" spans="1:12" x14ac:dyDescent="0.25">
      <c r="A314" s="11" t="s">
        <v>2448</v>
      </c>
      <c r="B314" s="10" t="s">
        <v>2136</v>
      </c>
      <c r="C314" s="12">
        <v>4150</v>
      </c>
      <c r="D314" s="12">
        <v>4450</v>
      </c>
      <c r="E314" s="12">
        <v>4730</v>
      </c>
      <c r="F314" s="12">
        <v>4970</v>
      </c>
      <c r="G314" s="12">
        <v>5210</v>
      </c>
      <c r="H314" s="12">
        <v>5410</v>
      </c>
      <c r="I314" s="12">
        <v>5580</v>
      </c>
      <c r="J314" s="5"/>
      <c r="K314" s="5"/>
      <c r="L314" s="5"/>
    </row>
    <row r="315" spans="1:12" x14ac:dyDescent="0.25">
      <c r="A315" s="11" t="s">
        <v>2449</v>
      </c>
      <c r="B315" s="10" t="s">
        <v>2136</v>
      </c>
      <c r="C315" s="13">
        <v>3650</v>
      </c>
      <c r="D315" s="13">
        <v>4020</v>
      </c>
      <c r="E315" s="13">
        <v>4430</v>
      </c>
      <c r="F315" s="13">
        <v>4870</v>
      </c>
      <c r="G315" s="13">
        <v>5300</v>
      </c>
      <c r="H315" s="13">
        <v>5710</v>
      </c>
      <c r="I315" s="13">
        <v>6090</v>
      </c>
      <c r="J315" s="5"/>
      <c r="K315" s="5"/>
      <c r="L315" s="5"/>
    </row>
    <row r="316" spans="1:12" x14ac:dyDescent="0.25">
      <c r="A316" s="11" t="s">
        <v>2450</v>
      </c>
      <c r="B316" s="10" t="s">
        <v>2136</v>
      </c>
      <c r="C316" s="12">
        <v>4440</v>
      </c>
      <c r="D316" s="12">
        <v>4680</v>
      </c>
      <c r="E316" s="12">
        <v>4790</v>
      </c>
      <c r="F316" s="12">
        <v>4900</v>
      </c>
      <c r="G316" s="12">
        <v>4960</v>
      </c>
      <c r="H316" s="12">
        <v>5000</v>
      </c>
      <c r="I316" s="12">
        <v>4990</v>
      </c>
      <c r="J316" s="5"/>
      <c r="K316" s="5"/>
      <c r="L316" s="5"/>
    </row>
    <row r="317" spans="1:12" x14ac:dyDescent="0.25">
      <c r="A317" s="11" t="s">
        <v>2451</v>
      </c>
      <c r="B317" s="10" t="s">
        <v>2136</v>
      </c>
      <c r="C317" s="13">
        <v>6920</v>
      </c>
      <c r="D317" s="13">
        <v>7480</v>
      </c>
      <c r="E317" s="13">
        <v>7880</v>
      </c>
      <c r="F317" s="13">
        <v>8120</v>
      </c>
      <c r="G317" s="13">
        <v>8350</v>
      </c>
      <c r="H317" s="13">
        <v>8560</v>
      </c>
      <c r="I317" s="13">
        <v>8770</v>
      </c>
      <c r="J317" s="5"/>
      <c r="K317" s="5"/>
      <c r="L317" s="5"/>
    </row>
    <row r="318" spans="1:12" x14ac:dyDescent="0.25">
      <c r="A318" s="11" t="s">
        <v>2452</v>
      </c>
      <c r="B318" s="10" t="s">
        <v>2136</v>
      </c>
      <c r="C318" s="12">
        <v>5430</v>
      </c>
      <c r="D318" s="12">
        <v>5870</v>
      </c>
      <c r="E318" s="12">
        <v>6330</v>
      </c>
      <c r="F318" s="12">
        <v>6790</v>
      </c>
      <c r="G318" s="12">
        <v>7220</v>
      </c>
      <c r="H318" s="12">
        <v>7610</v>
      </c>
      <c r="I318" s="12">
        <v>7980</v>
      </c>
      <c r="J318" s="5"/>
      <c r="K318" s="5"/>
      <c r="L318" s="5"/>
    </row>
    <row r="319" spans="1:12" x14ac:dyDescent="0.25">
      <c r="A319" s="11" t="s">
        <v>2453</v>
      </c>
      <c r="B319" s="10" t="s">
        <v>2136</v>
      </c>
      <c r="C319" s="13">
        <v>5710</v>
      </c>
      <c r="D319" s="13">
        <v>6400</v>
      </c>
      <c r="E319" s="13">
        <v>6980</v>
      </c>
      <c r="F319" s="13">
        <v>7380</v>
      </c>
      <c r="G319" s="13">
        <v>7740</v>
      </c>
      <c r="H319" s="13">
        <v>8030</v>
      </c>
      <c r="I319" s="13">
        <v>8280</v>
      </c>
      <c r="J319" s="5"/>
      <c r="K319" s="5"/>
      <c r="L319" s="5"/>
    </row>
    <row r="320" spans="1:12" x14ac:dyDescent="0.25">
      <c r="A320" s="11" t="s">
        <v>2454</v>
      </c>
      <c r="B320" s="10" t="s">
        <v>2136</v>
      </c>
      <c r="C320" s="12">
        <v>5730</v>
      </c>
      <c r="D320" s="12">
        <v>6160</v>
      </c>
      <c r="E320" s="12">
        <v>6580</v>
      </c>
      <c r="F320" s="12">
        <v>6950</v>
      </c>
      <c r="G320" s="12">
        <v>7280</v>
      </c>
      <c r="H320" s="12">
        <v>7580</v>
      </c>
      <c r="I320" s="12">
        <v>7850</v>
      </c>
      <c r="J320" s="5"/>
      <c r="K320" s="5"/>
      <c r="L320" s="5"/>
    </row>
    <row r="321" spans="1:12" x14ac:dyDescent="0.25">
      <c r="A321" s="11" t="s">
        <v>2455</v>
      </c>
      <c r="B321" s="10" t="s">
        <v>2136</v>
      </c>
      <c r="C321" s="13">
        <v>3510</v>
      </c>
      <c r="D321" s="13">
        <v>3880</v>
      </c>
      <c r="E321" s="13">
        <v>4120</v>
      </c>
      <c r="F321" s="13">
        <v>4270</v>
      </c>
      <c r="G321" s="13">
        <v>4400</v>
      </c>
      <c r="H321" s="13">
        <v>4500</v>
      </c>
      <c r="I321" s="13">
        <v>4610</v>
      </c>
      <c r="J321" s="5"/>
      <c r="K321" s="5"/>
      <c r="L321" s="5"/>
    </row>
    <row r="322" spans="1:12" x14ac:dyDescent="0.25">
      <c r="A322" s="11" t="s">
        <v>2456</v>
      </c>
      <c r="B322" s="10" t="s">
        <v>2136</v>
      </c>
      <c r="C322" s="12">
        <v>3970</v>
      </c>
      <c r="D322" s="12">
        <v>4320</v>
      </c>
      <c r="E322" s="12">
        <v>4560</v>
      </c>
      <c r="F322" s="12">
        <v>4710</v>
      </c>
      <c r="G322" s="12">
        <v>4850</v>
      </c>
      <c r="H322" s="12">
        <v>4960</v>
      </c>
      <c r="I322" s="12">
        <v>5050</v>
      </c>
      <c r="J322" s="5"/>
      <c r="K322" s="5"/>
      <c r="L322" s="5"/>
    </row>
    <row r="323" spans="1:12" x14ac:dyDescent="0.25">
      <c r="A323" s="11" t="s">
        <v>2457</v>
      </c>
      <c r="B323" s="10" t="s">
        <v>2136</v>
      </c>
      <c r="C323" s="13">
        <v>5070</v>
      </c>
      <c r="D323" s="13">
        <v>5580</v>
      </c>
      <c r="E323" s="13">
        <v>5850</v>
      </c>
      <c r="F323" s="13">
        <v>6140</v>
      </c>
      <c r="G323" s="13">
        <v>6390</v>
      </c>
      <c r="H323" s="13">
        <v>6590</v>
      </c>
      <c r="I323" s="13">
        <v>6770</v>
      </c>
      <c r="J323" s="5"/>
      <c r="K323" s="5"/>
      <c r="L323" s="5"/>
    </row>
    <row r="324" spans="1:12" x14ac:dyDescent="0.25">
      <c r="A324" s="11" t="s">
        <v>2458</v>
      </c>
      <c r="B324" s="10" t="s">
        <v>2136</v>
      </c>
      <c r="C324" s="12">
        <v>4520</v>
      </c>
      <c r="D324" s="12">
        <v>4860</v>
      </c>
      <c r="E324" s="12">
        <v>5100</v>
      </c>
      <c r="F324" s="12">
        <v>5270</v>
      </c>
      <c r="G324" s="12">
        <v>5440</v>
      </c>
      <c r="H324" s="12">
        <v>5590</v>
      </c>
      <c r="I324" s="12">
        <v>5700</v>
      </c>
      <c r="J324" s="5"/>
      <c r="K324" s="5"/>
      <c r="L324" s="5"/>
    </row>
    <row r="325" spans="1:12" x14ac:dyDescent="0.25">
      <c r="A325" s="11" t="s">
        <v>2459</v>
      </c>
      <c r="B325" s="10" t="s">
        <v>2136</v>
      </c>
      <c r="C325" s="13">
        <v>6350</v>
      </c>
      <c r="D325" s="13">
        <v>6690</v>
      </c>
      <c r="E325" s="13">
        <v>6920</v>
      </c>
      <c r="F325" s="13">
        <v>7060</v>
      </c>
      <c r="G325" s="13">
        <v>7180</v>
      </c>
      <c r="H325" s="13">
        <v>7270</v>
      </c>
      <c r="I325" s="13">
        <v>7290</v>
      </c>
      <c r="J325" s="5"/>
      <c r="K325" s="5"/>
      <c r="L325" s="5"/>
    </row>
    <row r="326" spans="1:12" x14ac:dyDescent="0.25">
      <c r="A326" s="11" t="s">
        <v>2460</v>
      </c>
      <c r="B326" s="10" t="s">
        <v>2136</v>
      </c>
      <c r="C326" s="12">
        <v>4630</v>
      </c>
      <c r="D326" s="12">
        <v>5540</v>
      </c>
      <c r="E326" s="12">
        <v>6510</v>
      </c>
      <c r="F326" s="12">
        <v>7490</v>
      </c>
      <c r="G326" s="12">
        <v>8490</v>
      </c>
      <c r="H326" s="12">
        <v>9460</v>
      </c>
      <c r="I326" s="12">
        <v>10400</v>
      </c>
      <c r="J326" s="5"/>
      <c r="K326" s="5"/>
      <c r="L326" s="5"/>
    </row>
    <row r="327" spans="1:12" x14ac:dyDescent="0.25">
      <c r="A327" s="11" t="s">
        <v>2461</v>
      </c>
      <c r="B327" s="10" t="s">
        <v>2136</v>
      </c>
      <c r="C327" s="13">
        <v>2840</v>
      </c>
      <c r="D327" s="13">
        <v>3320</v>
      </c>
      <c r="E327" s="13">
        <v>3740</v>
      </c>
      <c r="F327" s="13">
        <v>4130</v>
      </c>
      <c r="G327" s="13">
        <v>4520</v>
      </c>
      <c r="H327" s="13">
        <v>4880</v>
      </c>
      <c r="I327" s="13">
        <v>5210</v>
      </c>
      <c r="J327" s="5"/>
      <c r="K327" s="5"/>
      <c r="L327" s="5"/>
    </row>
    <row r="328" spans="1:12" x14ac:dyDescent="0.25">
      <c r="A328" s="11" t="s">
        <v>2462</v>
      </c>
      <c r="B328" s="10" t="s">
        <v>2136</v>
      </c>
      <c r="C328" s="12">
        <v>4480</v>
      </c>
      <c r="D328" s="12">
        <v>5130</v>
      </c>
      <c r="E328" s="12">
        <v>5690</v>
      </c>
      <c r="F328" s="12">
        <v>6180</v>
      </c>
      <c r="G328" s="12">
        <v>6620</v>
      </c>
      <c r="H328" s="12">
        <v>7010</v>
      </c>
      <c r="I328" s="12">
        <v>7370</v>
      </c>
      <c r="J328" s="5"/>
      <c r="K328" s="5"/>
      <c r="L328" s="5"/>
    </row>
    <row r="329" spans="1:12" x14ac:dyDescent="0.25">
      <c r="A329" s="11" t="s">
        <v>2463</v>
      </c>
      <c r="B329" s="10" t="s">
        <v>2136</v>
      </c>
      <c r="C329" s="13">
        <v>2880</v>
      </c>
      <c r="D329" s="13">
        <v>3290</v>
      </c>
      <c r="E329" s="13">
        <v>3620</v>
      </c>
      <c r="F329" s="13">
        <v>3950</v>
      </c>
      <c r="G329" s="13">
        <v>4280</v>
      </c>
      <c r="H329" s="13">
        <v>4600</v>
      </c>
      <c r="I329" s="13">
        <v>4930</v>
      </c>
      <c r="J329" s="5"/>
      <c r="K329" s="5"/>
      <c r="L329" s="5"/>
    </row>
    <row r="330" spans="1:12" x14ac:dyDescent="0.25">
      <c r="A330" s="11" t="s">
        <v>2464</v>
      </c>
      <c r="B330" s="10" t="s">
        <v>2136</v>
      </c>
      <c r="C330" s="12">
        <v>2370</v>
      </c>
      <c r="D330" s="12">
        <v>4590</v>
      </c>
      <c r="E330" s="12">
        <v>5890</v>
      </c>
      <c r="F330" s="12">
        <v>6690</v>
      </c>
      <c r="G330" s="12">
        <v>7440</v>
      </c>
      <c r="H330" s="12">
        <v>8140</v>
      </c>
      <c r="I330" s="12">
        <v>8820</v>
      </c>
      <c r="J330" s="5"/>
      <c r="K330" s="5"/>
      <c r="L330" s="5"/>
    </row>
    <row r="331" spans="1:12" x14ac:dyDescent="0.25">
      <c r="A331" s="11" t="s">
        <v>2465</v>
      </c>
      <c r="B331" s="10" t="s">
        <v>2136</v>
      </c>
      <c r="C331" s="13">
        <v>3150</v>
      </c>
      <c r="D331" s="13">
        <v>4250</v>
      </c>
      <c r="E331" s="13">
        <v>4890</v>
      </c>
      <c r="F331" s="13">
        <v>5540</v>
      </c>
      <c r="G331" s="13">
        <v>6170</v>
      </c>
      <c r="H331" s="13">
        <v>6790</v>
      </c>
      <c r="I331" s="13">
        <v>7390</v>
      </c>
      <c r="J331" s="5"/>
      <c r="K331" s="5"/>
      <c r="L331" s="5"/>
    </row>
    <row r="332" spans="1:12" x14ac:dyDescent="0.25">
      <c r="A332" s="11" t="s">
        <v>2466</v>
      </c>
      <c r="B332" s="10" t="s">
        <v>2136</v>
      </c>
      <c r="C332" s="12">
        <v>4860</v>
      </c>
      <c r="D332" s="12">
        <v>5440</v>
      </c>
      <c r="E332" s="12">
        <v>5900</v>
      </c>
      <c r="F332" s="12">
        <v>6200</v>
      </c>
      <c r="G332" s="12">
        <v>6480</v>
      </c>
      <c r="H332" s="12">
        <v>6720</v>
      </c>
      <c r="I332" s="12">
        <v>6950</v>
      </c>
      <c r="J332" s="5"/>
      <c r="K332" s="5"/>
      <c r="L332" s="5"/>
    </row>
    <row r="333" spans="1:12" x14ac:dyDescent="0.25">
      <c r="A333" s="11" t="s">
        <v>2467</v>
      </c>
      <c r="B333" s="10" t="s">
        <v>2136</v>
      </c>
      <c r="C333" s="13">
        <v>4930</v>
      </c>
      <c r="D333" s="13">
        <v>5730</v>
      </c>
      <c r="E333" s="13">
        <v>6070</v>
      </c>
      <c r="F333" s="13">
        <v>6380</v>
      </c>
      <c r="G333" s="13">
        <v>6650</v>
      </c>
      <c r="H333" s="13">
        <v>6880</v>
      </c>
      <c r="I333" s="13">
        <v>7100</v>
      </c>
      <c r="J333" s="5"/>
      <c r="K333" s="5"/>
      <c r="L333" s="5"/>
    </row>
    <row r="334" spans="1:12" x14ac:dyDescent="0.25">
      <c r="A334" s="11" t="s">
        <v>2468</v>
      </c>
      <c r="B334" s="10" t="s">
        <v>2136</v>
      </c>
      <c r="C334" s="12">
        <v>3370</v>
      </c>
      <c r="D334" s="12">
        <v>3630</v>
      </c>
      <c r="E334" s="12">
        <v>3770</v>
      </c>
      <c r="F334" s="12">
        <v>3910</v>
      </c>
      <c r="G334" s="12">
        <v>4060</v>
      </c>
      <c r="H334" s="12">
        <v>4190</v>
      </c>
      <c r="I334" s="12">
        <v>4310</v>
      </c>
      <c r="J334" s="5"/>
      <c r="K334" s="5"/>
      <c r="L334" s="5"/>
    </row>
    <row r="335" spans="1:12" x14ac:dyDescent="0.25">
      <c r="A335" s="11" t="s">
        <v>2469</v>
      </c>
      <c r="B335" s="10" t="s">
        <v>2136</v>
      </c>
      <c r="C335" s="13">
        <v>5130</v>
      </c>
      <c r="D335" s="13">
        <v>5890</v>
      </c>
      <c r="E335" s="13">
        <v>6390</v>
      </c>
      <c r="F335" s="13">
        <v>6770</v>
      </c>
      <c r="G335" s="13">
        <v>7120</v>
      </c>
      <c r="H335" s="13">
        <v>7450</v>
      </c>
      <c r="I335" s="13">
        <v>7750</v>
      </c>
      <c r="J335" s="5"/>
      <c r="K335" s="5"/>
      <c r="L335" s="5"/>
    </row>
    <row r="336" spans="1:12" x14ac:dyDescent="0.25">
      <c r="A336" s="11" t="s">
        <v>2470</v>
      </c>
      <c r="B336" s="10" t="s">
        <v>2136</v>
      </c>
      <c r="C336" s="12">
        <v>3450</v>
      </c>
      <c r="D336" s="12">
        <v>3760</v>
      </c>
      <c r="E336" s="12">
        <v>3970</v>
      </c>
      <c r="F336" s="12">
        <v>4080</v>
      </c>
      <c r="G336" s="12">
        <v>4170</v>
      </c>
      <c r="H336" s="12">
        <v>4250</v>
      </c>
      <c r="I336" s="12">
        <v>4300</v>
      </c>
      <c r="J336" s="5"/>
      <c r="K336" s="5"/>
      <c r="L336" s="5"/>
    </row>
    <row r="337" spans="1:12" x14ac:dyDescent="0.25">
      <c r="A337" s="11" t="s">
        <v>2471</v>
      </c>
      <c r="B337" s="10" t="s">
        <v>2136</v>
      </c>
      <c r="C337" s="13">
        <v>5970</v>
      </c>
      <c r="D337" s="13">
        <v>6440</v>
      </c>
      <c r="E337" s="13">
        <v>6850</v>
      </c>
      <c r="F337" s="13">
        <v>7180</v>
      </c>
      <c r="G337" s="13">
        <v>7500</v>
      </c>
      <c r="H337" s="13">
        <v>7790</v>
      </c>
      <c r="I337" s="13">
        <v>8050</v>
      </c>
      <c r="J337" s="5"/>
      <c r="K337" s="5"/>
      <c r="L337" s="5"/>
    </row>
    <row r="338" spans="1:12" x14ac:dyDescent="0.25">
      <c r="A338" s="11" t="s">
        <v>2472</v>
      </c>
      <c r="B338" s="10" t="s">
        <v>2136</v>
      </c>
      <c r="C338" s="12">
        <v>2980</v>
      </c>
      <c r="D338" s="12">
        <v>3230</v>
      </c>
      <c r="E338" s="12">
        <v>3510</v>
      </c>
      <c r="F338" s="12">
        <v>3710</v>
      </c>
      <c r="G338" s="12">
        <v>3900</v>
      </c>
      <c r="H338" s="12">
        <v>4070</v>
      </c>
      <c r="I338" s="12">
        <v>4230</v>
      </c>
      <c r="J338" s="5"/>
      <c r="K338" s="5"/>
      <c r="L338" s="5"/>
    </row>
    <row r="339" spans="1:12" x14ac:dyDescent="0.25">
      <c r="A339" s="11" t="s">
        <v>2473</v>
      </c>
      <c r="B339" s="10" t="s">
        <v>2136</v>
      </c>
      <c r="C339" s="13">
        <v>2700</v>
      </c>
      <c r="D339" s="13">
        <v>2980</v>
      </c>
      <c r="E339" s="13">
        <v>3310</v>
      </c>
      <c r="F339" s="13">
        <v>3470</v>
      </c>
      <c r="G339" s="13">
        <v>3610</v>
      </c>
      <c r="H339" s="13">
        <v>3730</v>
      </c>
      <c r="I339" s="13">
        <v>3830</v>
      </c>
      <c r="J339" s="5"/>
      <c r="K339" s="5"/>
      <c r="L339" s="5"/>
    </row>
    <row r="340" spans="1:12" x14ac:dyDescent="0.25">
      <c r="A340" s="11" t="s">
        <v>2474</v>
      </c>
      <c r="B340" s="10" t="s">
        <v>2136</v>
      </c>
      <c r="C340" s="12">
        <v>4520</v>
      </c>
      <c r="D340" s="12">
        <v>4830</v>
      </c>
      <c r="E340" s="12">
        <v>5090</v>
      </c>
      <c r="F340" s="12">
        <v>5310</v>
      </c>
      <c r="G340" s="12">
        <v>5520</v>
      </c>
      <c r="H340" s="12">
        <v>5680</v>
      </c>
      <c r="I340" s="12">
        <v>5820</v>
      </c>
      <c r="J340" s="5"/>
      <c r="K340" s="5"/>
      <c r="L340" s="5"/>
    </row>
    <row r="341" spans="1:12" x14ac:dyDescent="0.25">
      <c r="A341" s="11" t="s">
        <v>2475</v>
      </c>
      <c r="B341" s="10" t="s">
        <v>2136</v>
      </c>
      <c r="C341" s="13">
        <v>3390</v>
      </c>
      <c r="D341" s="13">
        <v>4380</v>
      </c>
      <c r="E341" s="13">
        <v>4910</v>
      </c>
      <c r="F341" s="13">
        <v>5210</v>
      </c>
      <c r="G341" s="13">
        <v>5490</v>
      </c>
      <c r="H341" s="13">
        <v>5740</v>
      </c>
      <c r="I341" s="13">
        <v>5980</v>
      </c>
      <c r="J341" s="5"/>
      <c r="K341" s="5"/>
      <c r="L341" s="5"/>
    </row>
    <row r="342" spans="1:12" x14ac:dyDescent="0.25">
      <c r="A342" s="11" t="s">
        <v>2476</v>
      </c>
      <c r="B342" s="10" t="s">
        <v>2136</v>
      </c>
      <c r="C342" s="12">
        <v>2910</v>
      </c>
      <c r="D342" s="12">
        <v>3190</v>
      </c>
      <c r="E342" s="12">
        <v>3300</v>
      </c>
      <c r="F342" s="12">
        <v>3410</v>
      </c>
      <c r="G342" s="12">
        <v>3530</v>
      </c>
      <c r="H342" s="12">
        <v>3630</v>
      </c>
      <c r="I342" s="12">
        <v>3730</v>
      </c>
      <c r="J342" s="5"/>
      <c r="K342" s="5"/>
      <c r="L342" s="5"/>
    </row>
    <row r="343" spans="1:12" x14ac:dyDescent="0.25">
      <c r="A343" s="11" t="s">
        <v>2477</v>
      </c>
      <c r="B343" s="10" t="s">
        <v>2136</v>
      </c>
      <c r="C343" s="13">
        <v>5750</v>
      </c>
      <c r="D343" s="13">
        <v>6220</v>
      </c>
      <c r="E343" s="13">
        <v>6590</v>
      </c>
      <c r="F343" s="13">
        <v>6890</v>
      </c>
      <c r="G343" s="13">
        <v>7180</v>
      </c>
      <c r="H343" s="13">
        <v>7420</v>
      </c>
      <c r="I343" s="13">
        <v>7620</v>
      </c>
      <c r="J343" s="5"/>
      <c r="K343" s="5"/>
      <c r="L343" s="5"/>
    </row>
    <row r="344" spans="1:12" x14ac:dyDescent="0.25">
      <c r="A344" s="11" t="s">
        <v>2478</v>
      </c>
      <c r="B344" s="10" t="s">
        <v>2136</v>
      </c>
      <c r="C344" s="12">
        <v>2830</v>
      </c>
      <c r="D344" s="12">
        <v>3100</v>
      </c>
      <c r="E344" s="12">
        <v>3300</v>
      </c>
      <c r="F344" s="12">
        <v>3440</v>
      </c>
      <c r="G344" s="12">
        <v>3580</v>
      </c>
      <c r="H344" s="12">
        <v>3690</v>
      </c>
      <c r="I344" s="12">
        <v>3780</v>
      </c>
      <c r="J344" s="5"/>
      <c r="K344" s="5"/>
      <c r="L344" s="5"/>
    </row>
    <row r="345" spans="1:12" x14ac:dyDescent="0.25">
      <c r="A345" s="11" t="s">
        <v>2479</v>
      </c>
      <c r="B345" s="10" t="s">
        <v>2136</v>
      </c>
      <c r="C345" s="13">
        <v>4130</v>
      </c>
      <c r="D345" s="13">
        <v>4440</v>
      </c>
      <c r="E345" s="13">
        <v>4670</v>
      </c>
      <c r="F345" s="13">
        <v>4810</v>
      </c>
      <c r="G345" s="13">
        <v>4920</v>
      </c>
      <c r="H345" s="13">
        <v>5000</v>
      </c>
      <c r="I345" s="13">
        <v>5050</v>
      </c>
      <c r="J345" s="5"/>
      <c r="K345" s="5"/>
      <c r="L345" s="5"/>
    </row>
    <row r="346" spans="1:12" x14ac:dyDescent="0.25">
      <c r="A346" s="11" t="s">
        <v>2480</v>
      </c>
      <c r="B346" s="10" t="s">
        <v>2136</v>
      </c>
      <c r="C346" s="12">
        <v>5100</v>
      </c>
      <c r="D346" s="12">
        <v>5550</v>
      </c>
      <c r="E346" s="12">
        <v>5900</v>
      </c>
      <c r="F346" s="12">
        <v>6150</v>
      </c>
      <c r="G346" s="12">
        <v>6380</v>
      </c>
      <c r="H346" s="12">
        <v>6570</v>
      </c>
      <c r="I346" s="12">
        <v>6730</v>
      </c>
      <c r="J346" s="5"/>
      <c r="K346" s="5"/>
      <c r="L346" s="5"/>
    </row>
    <row r="347" spans="1:12" x14ac:dyDescent="0.25">
      <c r="A347" s="11" t="s">
        <v>2481</v>
      </c>
      <c r="B347" s="10" t="s">
        <v>2136</v>
      </c>
      <c r="C347" s="13">
        <v>5750</v>
      </c>
      <c r="D347" s="13">
        <v>6610</v>
      </c>
      <c r="E347" s="13">
        <v>7770</v>
      </c>
      <c r="F347" s="13">
        <v>8570</v>
      </c>
      <c r="G347" s="13">
        <v>9340</v>
      </c>
      <c r="H347" s="13">
        <v>10050</v>
      </c>
      <c r="I347" s="13">
        <v>10700</v>
      </c>
      <c r="J347" s="5"/>
      <c r="K347" s="5"/>
      <c r="L347" s="5"/>
    </row>
    <row r="348" spans="1:12" x14ac:dyDescent="0.25">
      <c r="A348" s="11" t="s">
        <v>2482</v>
      </c>
      <c r="B348" s="10" t="s">
        <v>2136</v>
      </c>
      <c r="C348" s="12">
        <v>5900</v>
      </c>
      <c r="D348" s="12">
        <v>6360</v>
      </c>
      <c r="E348" s="12">
        <v>6710</v>
      </c>
      <c r="F348" s="12">
        <v>7020</v>
      </c>
      <c r="G348" s="12">
        <v>7280</v>
      </c>
      <c r="H348" s="12">
        <v>7500</v>
      </c>
      <c r="I348" s="12">
        <v>7660</v>
      </c>
      <c r="J348" s="5"/>
      <c r="K348" s="5"/>
      <c r="L348" s="5"/>
    </row>
    <row r="349" spans="1:12" x14ac:dyDescent="0.25">
      <c r="A349" s="11" t="s">
        <v>2483</v>
      </c>
      <c r="B349" s="10" t="s">
        <v>2136</v>
      </c>
      <c r="C349" s="13">
        <v>7840</v>
      </c>
      <c r="D349" s="13">
        <v>9080</v>
      </c>
      <c r="E349" s="13">
        <v>9800</v>
      </c>
      <c r="F349" s="13">
        <v>10300</v>
      </c>
      <c r="G349" s="13">
        <v>10750</v>
      </c>
      <c r="H349" s="13">
        <v>11100</v>
      </c>
      <c r="I349" s="13">
        <v>11350</v>
      </c>
      <c r="J349" s="5"/>
      <c r="K349" s="5"/>
      <c r="L349" s="5"/>
    </row>
    <row r="350" spans="1:12" x14ac:dyDescent="0.25">
      <c r="A350" s="11" t="s">
        <v>2484</v>
      </c>
      <c r="B350" s="10" t="s">
        <v>2136</v>
      </c>
      <c r="C350" s="12">
        <v>4540</v>
      </c>
      <c r="D350" s="12">
        <v>5590</v>
      </c>
      <c r="E350" s="12">
        <v>6220</v>
      </c>
      <c r="F350" s="12">
        <v>6670</v>
      </c>
      <c r="G350" s="12">
        <v>7090</v>
      </c>
      <c r="H350" s="12">
        <v>7460</v>
      </c>
      <c r="I350" s="12">
        <v>7800</v>
      </c>
      <c r="J350" s="5"/>
      <c r="K350" s="5"/>
      <c r="L350" s="5"/>
    </row>
    <row r="351" spans="1:12" x14ac:dyDescent="0.25">
      <c r="A351" s="11" t="s">
        <v>2485</v>
      </c>
      <c r="B351" s="10" t="s">
        <v>2136</v>
      </c>
      <c r="C351" s="13">
        <v>4170</v>
      </c>
      <c r="D351" s="13">
        <v>4590</v>
      </c>
      <c r="E351" s="13">
        <v>5090</v>
      </c>
      <c r="F351" s="13">
        <v>5620</v>
      </c>
      <c r="G351" s="13">
        <v>6140</v>
      </c>
      <c r="H351" s="13">
        <v>6660</v>
      </c>
      <c r="I351" s="13">
        <v>7180</v>
      </c>
      <c r="J351" s="5"/>
      <c r="K351" s="5"/>
      <c r="L351" s="5"/>
    </row>
    <row r="352" spans="1:12" x14ac:dyDescent="0.25">
      <c r="A352" s="11" t="s">
        <v>2486</v>
      </c>
      <c r="B352" s="10" t="s">
        <v>2136</v>
      </c>
      <c r="C352" s="12">
        <v>3060</v>
      </c>
      <c r="D352" s="12">
        <v>3420</v>
      </c>
      <c r="E352" s="12">
        <v>3660</v>
      </c>
      <c r="F352" s="12">
        <v>3910</v>
      </c>
      <c r="G352" s="12">
        <v>4140</v>
      </c>
      <c r="H352" s="12">
        <v>4340</v>
      </c>
      <c r="I352" s="12">
        <v>4530</v>
      </c>
      <c r="J352" s="5"/>
      <c r="K352" s="5"/>
      <c r="L352" s="5"/>
    </row>
    <row r="353" spans="1:12" x14ac:dyDescent="0.25">
      <c r="A353" s="11" t="s">
        <v>2487</v>
      </c>
      <c r="B353" s="10" t="s">
        <v>2136</v>
      </c>
      <c r="C353" s="13">
        <v>5940</v>
      </c>
      <c r="D353" s="13">
        <v>6710</v>
      </c>
      <c r="E353" s="13">
        <v>7180</v>
      </c>
      <c r="F353" s="13">
        <v>7450</v>
      </c>
      <c r="G353" s="13">
        <v>7660</v>
      </c>
      <c r="H353" s="13">
        <v>7800</v>
      </c>
      <c r="I353" s="13">
        <v>7890</v>
      </c>
      <c r="J353" s="5"/>
      <c r="K353" s="5"/>
      <c r="L353" s="5"/>
    </row>
    <row r="354" spans="1:12" x14ac:dyDescent="0.25">
      <c r="A354" s="11" t="s">
        <v>2488</v>
      </c>
      <c r="B354" s="10" t="s">
        <v>2136</v>
      </c>
      <c r="C354" s="12">
        <v>6110</v>
      </c>
      <c r="D354" s="12">
        <v>6750</v>
      </c>
      <c r="E354" s="12">
        <v>7070</v>
      </c>
      <c r="F354" s="12">
        <v>7380</v>
      </c>
      <c r="G354" s="12">
        <v>7660</v>
      </c>
      <c r="H354" s="12">
        <v>7910</v>
      </c>
      <c r="I354" s="12">
        <v>8110</v>
      </c>
      <c r="J354" s="5"/>
      <c r="K354" s="5"/>
      <c r="L354" s="5"/>
    </row>
    <row r="355" spans="1:12" x14ac:dyDescent="0.25">
      <c r="A355" s="11" t="s">
        <v>2489</v>
      </c>
      <c r="B355" s="10" t="s">
        <v>2136</v>
      </c>
      <c r="C355" s="13">
        <v>4530</v>
      </c>
      <c r="D355" s="13">
        <v>5020</v>
      </c>
      <c r="E355" s="13">
        <v>5340</v>
      </c>
      <c r="F355" s="13">
        <v>5620</v>
      </c>
      <c r="G355" s="13">
        <v>5830</v>
      </c>
      <c r="H355" s="13">
        <v>6030</v>
      </c>
      <c r="I355" s="13">
        <v>6220</v>
      </c>
      <c r="J355" s="5"/>
      <c r="K355" s="5"/>
      <c r="L355" s="5"/>
    </row>
    <row r="356" spans="1:12" x14ac:dyDescent="0.25">
      <c r="A356" s="11" t="s">
        <v>2490</v>
      </c>
      <c r="B356" s="10" t="s">
        <v>2136</v>
      </c>
      <c r="C356" s="12">
        <v>3790</v>
      </c>
      <c r="D356" s="12">
        <v>4170</v>
      </c>
      <c r="E356" s="12">
        <v>4430</v>
      </c>
      <c r="F356" s="12">
        <v>4700</v>
      </c>
      <c r="G356" s="12">
        <v>4950</v>
      </c>
      <c r="H356" s="12">
        <v>5180</v>
      </c>
      <c r="I356" s="12">
        <v>5410</v>
      </c>
      <c r="J356" s="5"/>
      <c r="K356" s="5"/>
      <c r="L356" s="5"/>
    </row>
    <row r="357" spans="1:12" x14ac:dyDescent="0.25">
      <c r="A357" s="11" t="s">
        <v>2491</v>
      </c>
      <c r="B357" s="10" t="s">
        <v>2136</v>
      </c>
      <c r="C357" s="13">
        <v>4850</v>
      </c>
      <c r="D357" s="13">
        <v>5560</v>
      </c>
      <c r="E357" s="13">
        <v>5900</v>
      </c>
      <c r="F357" s="13">
        <v>6230</v>
      </c>
      <c r="G357" s="13">
        <v>6520</v>
      </c>
      <c r="H357" s="13">
        <v>6760</v>
      </c>
      <c r="I357" s="13">
        <v>6960</v>
      </c>
      <c r="J357" s="5"/>
      <c r="K357" s="5"/>
      <c r="L357" s="5"/>
    </row>
    <row r="358" spans="1:12" x14ac:dyDescent="0.25">
      <c r="A358" s="11" t="s">
        <v>2492</v>
      </c>
      <c r="B358" s="10" t="s">
        <v>2136</v>
      </c>
      <c r="C358" s="12">
        <v>5060</v>
      </c>
      <c r="D358" s="12">
        <v>5500</v>
      </c>
      <c r="E358" s="12">
        <v>5850</v>
      </c>
      <c r="F358" s="12">
        <v>6090</v>
      </c>
      <c r="G358" s="12">
        <v>6340</v>
      </c>
      <c r="H358" s="12">
        <v>6570</v>
      </c>
      <c r="I358" s="12">
        <v>6770</v>
      </c>
      <c r="J358" s="5"/>
      <c r="K358" s="5"/>
      <c r="L358" s="5"/>
    </row>
    <row r="359" spans="1:12" x14ac:dyDescent="0.25">
      <c r="A359" s="11" t="s">
        <v>2493</v>
      </c>
      <c r="B359" s="10" t="s">
        <v>2136</v>
      </c>
      <c r="C359" s="13">
        <v>2810</v>
      </c>
      <c r="D359" s="13">
        <v>3340</v>
      </c>
      <c r="E359" s="13">
        <v>3710</v>
      </c>
      <c r="F359" s="13">
        <v>3920</v>
      </c>
      <c r="G359" s="13">
        <v>4100</v>
      </c>
      <c r="H359" s="13">
        <v>4250</v>
      </c>
      <c r="I359" s="13">
        <v>4380</v>
      </c>
      <c r="J359" s="5"/>
      <c r="K359" s="5"/>
      <c r="L359" s="5"/>
    </row>
    <row r="360" spans="1:12" x14ac:dyDescent="0.25">
      <c r="A360" s="11" t="s">
        <v>2494</v>
      </c>
      <c r="B360" s="10" t="s">
        <v>2136</v>
      </c>
      <c r="C360" s="12">
        <v>6060</v>
      </c>
      <c r="D360" s="12">
        <v>6570</v>
      </c>
      <c r="E360" s="12">
        <v>7090</v>
      </c>
      <c r="F360" s="12">
        <v>7200</v>
      </c>
      <c r="G360" s="12">
        <v>7250</v>
      </c>
      <c r="H360" s="12">
        <v>7250</v>
      </c>
      <c r="I360" s="12">
        <v>7230</v>
      </c>
      <c r="J360" s="5"/>
      <c r="K360" s="5"/>
      <c r="L360" s="5"/>
    </row>
    <row r="361" spans="1:12" x14ac:dyDescent="0.25">
      <c r="A361" s="11" t="s">
        <v>2495</v>
      </c>
      <c r="B361" s="10" t="s">
        <v>2136</v>
      </c>
      <c r="C361" s="13">
        <v>730</v>
      </c>
      <c r="D361" s="13">
        <v>810</v>
      </c>
      <c r="E361" s="13">
        <v>880</v>
      </c>
      <c r="F361" s="13">
        <v>950</v>
      </c>
      <c r="G361" s="13">
        <v>1010</v>
      </c>
      <c r="H361" s="13">
        <v>1070</v>
      </c>
      <c r="I361" s="13">
        <v>1140</v>
      </c>
      <c r="J361" s="5"/>
      <c r="K361" s="5"/>
      <c r="L361" s="5"/>
    </row>
    <row r="362" spans="1:12" x14ac:dyDescent="0.25">
      <c r="A362" s="11" t="s">
        <v>2496</v>
      </c>
      <c r="B362" s="10" t="s">
        <v>2136</v>
      </c>
      <c r="C362" s="12">
        <v>3990</v>
      </c>
      <c r="D362" s="12">
        <v>4280</v>
      </c>
      <c r="E362" s="12">
        <v>4600</v>
      </c>
      <c r="F362" s="12">
        <v>4950</v>
      </c>
      <c r="G362" s="12">
        <v>5290</v>
      </c>
      <c r="H362" s="12">
        <v>5640</v>
      </c>
      <c r="I362" s="12">
        <v>5970</v>
      </c>
      <c r="J362" s="5"/>
      <c r="K362" s="5"/>
      <c r="L362" s="5"/>
    </row>
    <row r="363" spans="1:12" x14ac:dyDescent="0.25">
      <c r="A363" s="11" t="s">
        <v>2497</v>
      </c>
      <c r="B363" s="10" t="s">
        <v>2136</v>
      </c>
      <c r="C363" s="13">
        <v>3780</v>
      </c>
      <c r="D363" s="13">
        <v>4060</v>
      </c>
      <c r="E363" s="13">
        <v>4280</v>
      </c>
      <c r="F363" s="13">
        <v>4400</v>
      </c>
      <c r="G363" s="13">
        <v>4490</v>
      </c>
      <c r="H363" s="13">
        <v>4550</v>
      </c>
      <c r="I363" s="13">
        <v>4600</v>
      </c>
      <c r="J363" s="5"/>
      <c r="K363" s="5"/>
      <c r="L363" s="5"/>
    </row>
    <row r="364" spans="1:12" x14ac:dyDescent="0.25">
      <c r="A364" s="11" t="s">
        <v>2498</v>
      </c>
      <c r="B364" s="10" t="s">
        <v>2136</v>
      </c>
      <c r="C364" s="12">
        <v>4040</v>
      </c>
      <c r="D364" s="12">
        <v>4500</v>
      </c>
      <c r="E364" s="12">
        <v>4990</v>
      </c>
      <c r="F364" s="12">
        <v>5500</v>
      </c>
      <c r="G364" s="12">
        <v>6000</v>
      </c>
      <c r="H364" s="12">
        <v>6490</v>
      </c>
      <c r="I364" s="12">
        <v>6960</v>
      </c>
      <c r="J364" s="5"/>
      <c r="K364" s="5"/>
      <c r="L364" s="5"/>
    </row>
    <row r="365" spans="1:12" x14ac:dyDescent="0.25">
      <c r="A365" s="11" t="s">
        <v>2499</v>
      </c>
      <c r="B365" s="10" t="s">
        <v>2136</v>
      </c>
      <c r="C365" s="13">
        <v>3750</v>
      </c>
      <c r="D365" s="13">
        <v>4300</v>
      </c>
      <c r="E365" s="13">
        <v>5010</v>
      </c>
      <c r="F365" s="13">
        <v>5760</v>
      </c>
      <c r="G365" s="13">
        <v>6510</v>
      </c>
      <c r="H365" s="13">
        <v>7240</v>
      </c>
      <c r="I365" s="13">
        <v>7950</v>
      </c>
      <c r="J365" s="5"/>
      <c r="K365" s="5"/>
      <c r="L365" s="5"/>
    </row>
    <row r="366" spans="1:12" x14ac:dyDescent="0.25">
      <c r="A366" s="11" t="s">
        <v>2500</v>
      </c>
      <c r="B366" s="10" t="s">
        <v>2136</v>
      </c>
      <c r="C366" s="12">
        <v>4290</v>
      </c>
      <c r="D366" s="12">
        <v>4720</v>
      </c>
      <c r="E366" s="12">
        <v>4990</v>
      </c>
      <c r="F366" s="12">
        <v>5160</v>
      </c>
      <c r="G366" s="12">
        <v>5290</v>
      </c>
      <c r="H366" s="12">
        <v>5370</v>
      </c>
      <c r="I366" s="12">
        <v>5430</v>
      </c>
      <c r="J366" s="5"/>
      <c r="K366" s="5"/>
      <c r="L366" s="5"/>
    </row>
    <row r="367" spans="1:12" x14ac:dyDescent="0.25">
      <c r="A367" s="11" t="s">
        <v>2501</v>
      </c>
      <c r="B367" s="10" t="s">
        <v>2136</v>
      </c>
      <c r="C367" s="13">
        <v>3560</v>
      </c>
      <c r="D367" s="13">
        <v>3890</v>
      </c>
      <c r="E367" s="13">
        <v>4090</v>
      </c>
      <c r="F367" s="13">
        <v>4290</v>
      </c>
      <c r="G367" s="13">
        <v>4470</v>
      </c>
      <c r="H367" s="13">
        <v>4640</v>
      </c>
      <c r="I367" s="13">
        <v>4800</v>
      </c>
      <c r="J367" s="5"/>
      <c r="K367" s="5"/>
      <c r="L367" s="5"/>
    </row>
    <row r="368" spans="1:12" x14ac:dyDescent="0.25">
      <c r="A368" s="11" t="s">
        <v>2502</v>
      </c>
      <c r="B368" s="10" t="s">
        <v>2136</v>
      </c>
      <c r="C368" s="12">
        <v>6880</v>
      </c>
      <c r="D368" s="12">
        <v>7400</v>
      </c>
      <c r="E368" s="12">
        <v>7790</v>
      </c>
      <c r="F368" s="12">
        <v>8170</v>
      </c>
      <c r="G368" s="12">
        <v>8500</v>
      </c>
      <c r="H368" s="12">
        <v>8800</v>
      </c>
      <c r="I368" s="12">
        <v>9100</v>
      </c>
      <c r="J368" s="5"/>
      <c r="K368" s="5"/>
      <c r="L368" s="5"/>
    </row>
    <row r="369" spans="1:12" x14ac:dyDescent="0.25">
      <c r="A369" s="11" t="s">
        <v>2503</v>
      </c>
      <c r="B369" s="10" t="s">
        <v>2136</v>
      </c>
      <c r="C369" s="13">
        <v>2250</v>
      </c>
      <c r="D369" s="13">
        <v>2540</v>
      </c>
      <c r="E369" s="13">
        <v>2740</v>
      </c>
      <c r="F369" s="13">
        <v>2930</v>
      </c>
      <c r="G369" s="13">
        <v>3120</v>
      </c>
      <c r="H369" s="13">
        <v>3290</v>
      </c>
      <c r="I369" s="13">
        <v>3470</v>
      </c>
      <c r="J369" s="5"/>
      <c r="K369" s="5"/>
      <c r="L369" s="5"/>
    </row>
    <row r="370" spans="1:12" x14ac:dyDescent="0.25">
      <c r="A370" s="11" t="s">
        <v>2504</v>
      </c>
      <c r="B370" s="10" t="s">
        <v>2136</v>
      </c>
      <c r="C370" s="12">
        <v>1760</v>
      </c>
      <c r="D370" s="12">
        <v>2110</v>
      </c>
      <c r="E370" s="12">
        <v>2440</v>
      </c>
      <c r="F370" s="12">
        <v>2730</v>
      </c>
      <c r="G370" s="12">
        <v>3020</v>
      </c>
      <c r="H370" s="12">
        <v>3290</v>
      </c>
      <c r="I370" s="12">
        <v>3570</v>
      </c>
      <c r="J370" s="5"/>
      <c r="K370" s="5"/>
      <c r="L370" s="5"/>
    </row>
    <row r="371" spans="1:12" x14ac:dyDescent="0.25">
      <c r="A371" s="11" t="s">
        <v>2505</v>
      </c>
      <c r="B371" s="10" t="s">
        <v>2136</v>
      </c>
      <c r="C371" s="13">
        <v>3110</v>
      </c>
      <c r="D371" s="13">
        <v>3300</v>
      </c>
      <c r="E371" s="13">
        <v>3460</v>
      </c>
      <c r="F371" s="13">
        <v>3590</v>
      </c>
      <c r="G371" s="13">
        <v>3710</v>
      </c>
      <c r="H371" s="13">
        <v>3830</v>
      </c>
      <c r="I371" s="13">
        <v>3950</v>
      </c>
      <c r="J371" s="5"/>
      <c r="K371" s="5"/>
      <c r="L371" s="5"/>
    </row>
    <row r="372" spans="1:12" x14ac:dyDescent="0.25">
      <c r="A372" s="11" t="s">
        <v>2506</v>
      </c>
      <c r="B372" s="10" t="s">
        <v>2136</v>
      </c>
      <c r="C372" s="12">
        <v>3370</v>
      </c>
      <c r="D372" s="12">
        <v>3680</v>
      </c>
      <c r="E372" s="12">
        <v>4030</v>
      </c>
      <c r="F372" s="12">
        <v>4400</v>
      </c>
      <c r="G372" s="12">
        <v>4780</v>
      </c>
      <c r="H372" s="12">
        <v>5170</v>
      </c>
      <c r="I372" s="12">
        <v>5570</v>
      </c>
      <c r="J372" s="5"/>
      <c r="K372" s="5"/>
      <c r="L372" s="5"/>
    </row>
    <row r="373" spans="1:12" x14ac:dyDescent="0.25">
      <c r="A373" s="11" t="s">
        <v>2507</v>
      </c>
      <c r="B373" s="10" t="s">
        <v>2136</v>
      </c>
      <c r="C373" s="13">
        <v>4820</v>
      </c>
      <c r="D373" s="13">
        <v>5760</v>
      </c>
      <c r="E373" s="13">
        <v>6200</v>
      </c>
      <c r="F373" s="13">
        <v>6480</v>
      </c>
      <c r="G373" s="13">
        <v>6640</v>
      </c>
      <c r="H373" s="13">
        <v>6720</v>
      </c>
      <c r="I373" s="13">
        <v>6760</v>
      </c>
      <c r="J373" s="5"/>
      <c r="K373" s="5"/>
      <c r="L373" s="5"/>
    </row>
    <row r="374" spans="1:12" x14ac:dyDescent="0.25">
      <c r="A374" s="11" t="s">
        <v>2508</v>
      </c>
      <c r="B374" s="10" t="s">
        <v>2136</v>
      </c>
      <c r="C374" s="12">
        <v>5550</v>
      </c>
      <c r="D374" s="12">
        <v>6090</v>
      </c>
      <c r="E374" s="12">
        <v>6560</v>
      </c>
      <c r="F374" s="12">
        <v>6920</v>
      </c>
      <c r="G374" s="12">
        <v>7220</v>
      </c>
      <c r="H374" s="12">
        <v>7460</v>
      </c>
      <c r="I374" s="12">
        <v>7660</v>
      </c>
      <c r="J374" s="5"/>
      <c r="K374" s="5"/>
      <c r="L374" s="5"/>
    </row>
    <row r="375" spans="1:12" x14ac:dyDescent="0.25">
      <c r="A375" s="11" t="s">
        <v>2509</v>
      </c>
      <c r="B375" s="10" t="s">
        <v>2136</v>
      </c>
      <c r="C375" s="13">
        <v>5900</v>
      </c>
      <c r="D375" s="13">
        <v>6910</v>
      </c>
      <c r="E375" s="13">
        <v>8560</v>
      </c>
      <c r="F375" s="13">
        <v>10300</v>
      </c>
      <c r="G375" s="13">
        <v>12050</v>
      </c>
      <c r="H375" s="13">
        <v>13750</v>
      </c>
      <c r="I375" s="13">
        <v>15500</v>
      </c>
      <c r="J375" s="5"/>
      <c r="K375" s="5"/>
      <c r="L375" s="5"/>
    </row>
    <row r="376" spans="1:12" x14ac:dyDescent="0.25">
      <c r="A376" s="11" t="s">
        <v>2510</v>
      </c>
      <c r="B376" s="10" t="s">
        <v>2136</v>
      </c>
      <c r="C376" s="12">
        <v>4700</v>
      </c>
      <c r="D376" s="12">
        <v>5230</v>
      </c>
      <c r="E376" s="12">
        <v>5830</v>
      </c>
      <c r="F376" s="12">
        <v>6470</v>
      </c>
      <c r="G376" s="12">
        <v>7100</v>
      </c>
      <c r="H376" s="12">
        <v>7670</v>
      </c>
      <c r="I376" s="12">
        <v>8220</v>
      </c>
      <c r="J376" s="5"/>
      <c r="K376" s="5"/>
      <c r="L376" s="5"/>
    </row>
    <row r="377" spans="1:12" x14ac:dyDescent="0.25">
      <c r="A377" s="11" t="s">
        <v>2511</v>
      </c>
      <c r="B377" s="10" t="s">
        <v>2136</v>
      </c>
      <c r="C377" s="13">
        <v>2900</v>
      </c>
      <c r="D377" s="13">
        <v>3120</v>
      </c>
      <c r="E377" s="13">
        <v>3370</v>
      </c>
      <c r="F377" s="13">
        <v>3620</v>
      </c>
      <c r="G377" s="13">
        <v>3880</v>
      </c>
      <c r="H377" s="13">
        <v>4120</v>
      </c>
      <c r="I377" s="13">
        <v>4340</v>
      </c>
      <c r="J377" s="5"/>
      <c r="K377" s="5"/>
      <c r="L377" s="5"/>
    </row>
    <row r="378" spans="1:12" x14ac:dyDescent="0.25">
      <c r="A378" s="11" t="s">
        <v>2512</v>
      </c>
      <c r="B378" s="10" t="s">
        <v>2136</v>
      </c>
      <c r="C378" s="12">
        <v>8530</v>
      </c>
      <c r="D378" s="12">
        <v>9460</v>
      </c>
      <c r="E378" s="12">
        <v>10000</v>
      </c>
      <c r="F378" s="12">
        <v>10550</v>
      </c>
      <c r="G378" s="12">
        <v>11000</v>
      </c>
      <c r="H378" s="12">
        <v>11300</v>
      </c>
      <c r="I378" s="12">
        <v>11550</v>
      </c>
      <c r="J378" s="5"/>
      <c r="K378" s="5"/>
      <c r="L378" s="5"/>
    </row>
    <row r="379" spans="1:12" x14ac:dyDescent="0.25">
      <c r="A379" s="11" t="s">
        <v>2513</v>
      </c>
      <c r="B379" s="10" t="s">
        <v>2136</v>
      </c>
      <c r="C379" s="13">
        <v>20</v>
      </c>
      <c r="D379" s="13">
        <v>20</v>
      </c>
      <c r="E379" s="13">
        <v>20</v>
      </c>
      <c r="F379" s="13">
        <v>20</v>
      </c>
      <c r="G379" s="13">
        <v>20</v>
      </c>
      <c r="H379" s="13">
        <v>20</v>
      </c>
      <c r="I379" s="13">
        <v>20</v>
      </c>
      <c r="J379" s="5"/>
      <c r="K379" s="5"/>
      <c r="L379" s="5"/>
    </row>
    <row r="380" spans="1:12" x14ac:dyDescent="0.25">
      <c r="A380" s="11" t="s">
        <v>2514</v>
      </c>
      <c r="B380" s="10" t="s">
        <v>2136</v>
      </c>
      <c r="C380" s="12">
        <v>0</v>
      </c>
      <c r="D380" s="12">
        <v>0</v>
      </c>
      <c r="E380" s="12">
        <v>0</v>
      </c>
      <c r="F380" s="12">
        <v>0</v>
      </c>
      <c r="G380" s="12">
        <v>0</v>
      </c>
      <c r="H380" s="12">
        <v>0</v>
      </c>
      <c r="I380" s="12">
        <v>0</v>
      </c>
      <c r="J380" s="5"/>
      <c r="K380" s="5"/>
      <c r="L380" s="5"/>
    </row>
    <row r="381" spans="1:12" ht="21" x14ac:dyDescent="0.25">
      <c r="A381" s="11" t="s">
        <v>2515</v>
      </c>
      <c r="B381" s="10" t="s">
        <v>2136</v>
      </c>
      <c r="C381" s="13">
        <v>60</v>
      </c>
      <c r="D381" s="13">
        <v>60</v>
      </c>
      <c r="E381" s="13">
        <v>60</v>
      </c>
      <c r="F381" s="13">
        <v>60</v>
      </c>
      <c r="G381" s="13">
        <v>60</v>
      </c>
      <c r="H381" s="13">
        <v>70</v>
      </c>
      <c r="I381" s="13">
        <v>70</v>
      </c>
      <c r="J381" s="5"/>
      <c r="K381" s="5"/>
      <c r="L381" s="5"/>
    </row>
    <row r="382" spans="1:12" x14ac:dyDescent="0.25">
      <c r="A382" s="11" t="s">
        <v>2516</v>
      </c>
      <c r="B382" s="10" t="s">
        <v>2136</v>
      </c>
      <c r="C382" s="12">
        <v>900</v>
      </c>
      <c r="D382" s="12">
        <v>920</v>
      </c>
      <c r="E382" s="12">
        <v>940</v>
      </c>
      <c r="F382" s="12">
        <v>950</v>
      </c>
      <c r="G382" s="12">
        <v>970</v>
      </c>
      <c r="H382" s="12">
        <v>990</v>
      </c>
      <c r="I382" s="12">
        <v>1000</v>
      </c>
      <c r="J382" s="5"/>
      <c r="K382" s="5"/>
      <c r="L382" s="5"/>
    </row>
    <row r="383" spans="1:12" x14ac:dyDescent="0.25">
      <c r="A383" s="11" t="s">
        <v>2517</v>
      </c>
      <c r="B383" s="10" t="s">
        <v>2136</v>
      </c>
      <c r="C383" s="13">
        <v>1150</v>
      </c>
      <c r="D383" s="13">
        <v>1620</v>
      </c>
      <c r="E383" s="13">
        <v>2120</v>
      </c>
      <c r="F383" s="13">
        <v>2640</v>
      </c>
      <c r="G383" s="13">
        <v>3530</v>
      </c>
      <c r="H383" s="13">
        <v>4460</v>
      </c>
      <c r="I383" s="13">
        <v>5410</v>
      </c>
      <c r="J383" s="5"/>
      <c r="K383" s="5"/>
      <c r="L383" s="5"/>
    </row>
    <row r="384" spans="1:12" x14ac:dyDescent="0.25">
      <c r="A384" s="11" t="s">
        <v>2518</v>
      </c>
      <c r="B384" s="10" t="s">
        <v>2136</v>
      </c>
      <c r="C384" s="12">
        <v>620</v>
      </c>
      <c r="D384" s="12">
        <v>850</v>
      </c>
      <c r="E384" s="12">
        <v>1100</v>
      </c>
      <c r="F384" s="12">
        <v>1360</v>
      </c>
      <c r="G384" s="12">
        <v>1830</v>
      </c>
      <c r="H384" s="12">
        <v>2300</v>
      </c>
      <c r="I384" s="12">
        <v>2790</v>
      </c>
      <c r="J384" s="5"/>
      <c r="K384" s="5"/>
      <c r="L384" s="5"/>
    </row>
    <row r="385" spans="1:12" x14ac:dyDescent="0.25">
      <c r="A385" s="11" t="s">
        <v>2519</v>
      </c>
      <c r="B385" s="10" t="s">
        <v>2136</v>
      </c>
      <c r="C385" s="13">
        <v>580</v>
      </c>
      <c r="D385" s="13">
        <v>600</v>
      </c>
      <c r="E385" s="13">
        <v>620</v>
      </c>
      <c r="F385" s="13">
        <v>650</v>
      </c>
      <c r="G385" s="13">
        <v>680</v>
      </c>
      <c r="H385" s="13">
        <v>710</v>
      </c>
      <c r="I385" s="13">
        <v>730</v>
      </c>
      <c r="J385" s="5"/>
      <c r="K385" s="5"/>
      <c r="L385" s="5"/>
    </row>
    <row r="386" spans="1:12" x14ac:dyDescent="0.25">
      <c r="A386" s="11" t="s">
        <v>2520</v>
      </c>
      <c r="B386" s="10" t="s">
        <v>2136</v>
      </c>
      <c r="C386" s="12">
        <v>2570</v>
      </c>
      <c r="D386" s="12">
        <v>3070</v>
      </c>
      <c r="E386" s="12">
        <v>3390</v>
      </c>
      <c r="F386" s="12">
        <v>3740</v>
      </c>
      <c r="G386" s="12">
        <v>4070</v>
      </c>
      <c r="H386" s="12">
        <v>4380</v>
      </c>
      <c r="I386" s="12">
        <v>4650</v>
      </c>
      <c r="J386" s="5"/>
      <c r="K386" s="5"/>
      <c r="L386" s="5"/>
    </row>
    <row r="387" spans="1:12" x14ac:dyDescent="0.25">
      <c r="A387" s="11" t="s">
        <v>2521</v>
      </c>
      <c r="B387" s="10" t="s">
        <v>2136</v>
      </c>
      <c r="C387" s="13">
        <v>6500</v>
      </c>
      <c r="D387" s="13">
        <v>7290</v>
      </c>
      <c r="E387" s="13">
        <v>8330</v>
      </c>
      <c r="F387" s="13">
        <v>9580</v>
      </c>
      <c r="G387" s="13">
        <v>11300</v>
      </c>
      <c r="H387" s="13">
        <v>13450</v>
      </c>
      <c r="I387" s="13">
        <v>15500</v>
      </c>
      <c r="J387" s="5"/>
      <c r="K387" s="5"/>
      <c r="L387" s="5"/>
    </row>
    <row r="388" spans="1:12" x14ac:dyDescent="0.25">
      <c r="A388" s="11" t="s">
        <v>2522</v>
      </c>
      <c r="B388" s="10" t="s">
        <v>2136</v>
      </c>
      <c r="C388" s="12">
        <v>4430</v>
      </c>
      <c r="D388" s="12">
        <v>4800</v>
      </c>
      <c r="E388" s="12">
        <v>5220</v>
      </c>
      <c r="F388" s="12">
        <v>5660</v>
      </c>
      <c r="G388" s="12">
        <v>6100</v>
      </c>
      <c r="H388" s="12">
        <v>6510</v>
      </c>
      <c r="I388" s="12">
        <v>6890</v>
      </c>
      <c r="J388" s="5"/>
      <c r="K388" s="5"/>
      <c r="L388" s="5"/>
    </row>
    <row r="389" spans="1:12" x14ac:dyDescent="0.25">
      <c r="A389" s="11" t="s">
        <v>2523</v>
      </c>
      <c r="B389" s="10" t="s">
        <v>2136</v>
      </c>
      <c r="C389" s="13">
        <v>260</v>
      </c>
      <c r="D389" s="13">
        <v>270</v>
      </c>
      <c r="E389" s="13">
        <v>270</v>
      </c>
      <c r="F389" s="13">
        <v>280</v>
      </c>
      <c r="G389" s="13">
        <v>290</v>
      </c>
      <c r="H389" s="13">
        <v>300</v>
      </c>
      <c r="I389" s="13">
        <v>310</v>
      </c>
      <c r="J389" s="5"/>
      <c r="K389" s="5"/>
      <c r="L389" s="5"/>
    </row>
    <row r="390" spans="1:12" x14ac:dyDescent="0.25">
      <c r="A390" s="11" t="s">
        <v>2524</v>
      </c>
      <c r="B390" s="10" t="s">
        <v>2136</v>
      </c>
      <c r="C390" s="12">
        <v>2600</v>
      </c>
      <c r="D390" s="12">
        <v>2820</v>
      </c>
      <c r="E390" s="12">
        <v>3080</v>
      </c>
      <c r="F390" s="12">
        <v>3340</v>
      </c>
      <c r="G390" s="12">
        <v>3590</v>
      </c>
      <c r="H390" s="12">
        <v>3810</v>
      </c>
      <c r="I390" s="12">
        <v>4000</v>
      </c>
      <c r="J390" s="5"/>
      <c r="K390" s="5"/>
      <c r="L390" s="5"/>
    </row>
    <row r="391" spans="1:12" x14ac:dyDescent="0.25">
      <c r="A391" s="11" t="s">
        <v>2525</v>
      </c>
      <c r="B391" s="10" t="s">
        <v>2136</v>
      </c>
      <c r="C391" s="13">
        <v>2240</v>
      </c>
      <c r="D391" s="13">
        <v>2420</v>
      </c>
      <c r="E391" s="13">
        <v>3240</v>
      </c>
      <c r="F391" s="13">
        <v>4120</v>
      </c>
      <c r="G391" s="13">
        <v>4310</v>
      </c>
      <c r="H391" s="13">
        <v>4470</v>
      </c>
      <c r="I391" s="13">
        <v>4620</v>
      </c>
      <c r="J391" s="5"/>
      <c r="K391" s="5"/>
      <c r="L391" s="5"/>
    </row>
    <row r="392" spans="1:12" x14ac:dyDescent="0.25">
      <c r="A392" s="11" t="s">
        <v>2526</v>
      </c>
      <c r="B392" s="10" t="s">
        <v>2136</v>
      </c>
      <c r="C392" s="12">
        <v>830</v>
      </c>
      <c r="D392" s="12">
        <v>1000</v>
      </c>
      <c r="E392" s="12">
        <v>1130</v>
      </c>
      <c r="F392" s="12">
        <v>1260</v>
      </c>
      <c r="G392" s="12">
        <v>1400</v>
      </c>
      <c r="H392" s="12">
        <v>1530</v>
      </c>
      <c r="I392" s="12">
        <v>1650</v>
      </c>
      <c r="J392" s="5"/>
      <c r="K392" s="5"/>
      <c r="L392" s="5"/>
    </row>
    <row r="393" spans="1:12" x14ac:dyDescent="0.25">
      <c r="A393" s="11" t="s">
        <v>2527</v>
      </c>
      <c r="B393" s="10" t="s">
        <v>2136</v>
      </c>
      <c r="C393" s="13">
        <v>1770</v>
      </c>
      <c r="D393" s="13">
        <v>3940</v>
      </c>
      <c r="E393" s="13">
        <v>6240</v>
      </c>
      <c r="F393" s="13">
        <v>8370</v>
      </c>
      <c r="G393" s="13">
        <v>10300</v>
      </c>
      <c r="H393" s="13">
        <v>12250</v>
      </c>
      <c r="I393" s="13">
        <v>14250</v>
      </c>
      <c r="J393" s="5"/>
      <c r="K393" s="5"/>
      <c r="L393" s="5"/>
    </row>
    <row r="394" spans="1:12" x14ac:dyDescent="0.25">
      <c r="A394" s="11" t="s">
        <v>2528</v>
      </c>
      <c r="B394" s="10" t="s">
        <v>2136</v>
      </c>
      <c r="C394" s="12">
        <v>570</v>
      </c>
      <c r="D394" s="12">
        <v>640</v>
      </c>
      <c r="E394" s="12">
        <v>720</v>
      </c>
      <c r="F394" s="12">
        <v>790</v>
      </c>
      <c r="G394" s="12">
        <v>860</v>
      </c>
      <c r="H394" s="12">
        <v>930</v>
      </c>
      <c r="I394" s="12">
        <v>990</v>
      </c>
      <c r="J394" s="5"/>
      <c r="K394" s="5"/>
      <c r="L394" s="5"/>
    </row>
    <row r="395" spans="1:12" x14ac:dyDescent="0.25">
      <c r="A395" s="11" t="s">
        <v>2529</v>
      </c>
      <c r="B395" s="10" t="s">
        <v>2136</v>
      </c>
      <c r="C395" s="13">
        <v>400</v>
      </c>
      <c r="D395" s="13">
        <v>450</v>
      </c>
      <c r="E395" s="13">
        <v>1500</v>
      </c>
      <c r="F395" s="13">
        <v>2610</v>
      </c>
      <c r="G395" s="13">
        <v>3090</v>
      </c>
      <c r="H395" s="13">
        <v>3400</v>
      </c>
      <c r="I395" s="13">
        <v>3710</v>
      </c>
      <c r="J395" s="5"/>
      <c r="K395" s="5"/>
      <c r="L395" s="5"/>
    </row>
    <row r="396" spans="1:12" x14ac:dyDescent="0.25">
      <c r="A396" s="11" t="s">
        <v>2530</v>
      </c>
      <c r="B396" s="10" t="s">
        <v>2136</v>
      </c>
      <c r="C396" s="12">
        <v>3700</v>
      </c>
      <c r="D396" s="12">
        <v>4190</v>
      </c>
      <c r="E396" s="12">
        <v>4870</v>
      </c>
      <c r="F396" s="12">
        <v>5670</v>
      </c>
      <c r="G396" s="12">
        <v>7920</v>
      </c>
      <c r="H396" s="12">
        <v>10250</v>
      </c>
      <c r="I396" s="12">
        <v>12650</v>
      </c>
      <c r="J396" s="5"/>
      <c r="K396" s="5"/>
      <c r="L396" s="5"/>
    </row>
    <row r="397" spans="1:12" x14ac:dyDescent="0.25">
      <c r="A397" s="11" t="s">
        <v>2531</v>
      </c>
      <c r="B397" s="10" t="s">
        <v>2136</v>
      </c>
      <c r="C397" s="13">
        <v>510</v>
      </c>
      <c r="D397" s="13">
        <v>540</v>
      </c>
      <c r="E397" s="13">
        <v>900</v>
      </c>
      <c r="F397" s="13">
        <v>1270</v>
      </c>
      <c r="G397" s="13">
        <v>1630</v>
      </c>
      <c r="H397" s="13">
        <v>1630</v>
      </c>
      <c r="I397" s="13">
        <v>1630</v>
      </c>
      <c r="J397" s="5"/>
      <c r="K397" s="5"/>
      <c r="L397" s="5"/>
    </row>
    <row r="398" spans="1:12" x14ac:dyDescent="0.25">
      <c r="A398" s="11" t="s">
        <v>2532</v>
      </c>
      <c r="B398" s="10" t="s">
        <v>2136</v>
      </c>
      <c r="C398" s="12">
        <v>3380</v>
      </c>
      <c r="D398" s="12">
        <v>3590</v>
      </c>
      <c r="E398" s="12">
        <v>3770</v>
      </c>
      <c r="F398" s="12">
        <v>3900</v>
      </c>
      <c r="G398" s="12">
        <v>4010</v>
      </c>
      <c r="H398" s="12">
        <v>4100</v>
      </c>
      <c r="I398" s="12">
        <v>4170</v>
      </c>
      <c r="J398" s="5"/>
      <c r="K398" s="5"/>
      <c r="L398" s="5"/>
    </row>
    <row r="399" spans="1:12" x14ac:dyDescent="0.25">
      <c r="A399" s="11" t="s">
        <v>2533</v>
      </c>
      <c r="B399" s="10" t="s">
        <v>2136</v>
      </c>
      <c r="C399" s="13">
        <v>4980</v>
      </c>
      <c r="D399" s="13">
        <v>5270</v>
      </c>
      <c r="E399" s="13">
        <v>5480</v>
      </c>
      <c r="F399" s="13">
        <v>5590</v>
      </c>
      <c r="G399" s="13">
        <v>5670</v>
      </c>
      <c r="H399" s="13">
        <v>5690</v>
      </c>
      <c r="I399" s="13">
        <v>5670</v>
      </c>
      <c r="J399" s="5"/>
      <c r="K399" s="5"/>
      <c r="L399" s="5"/>
    </row>
    <row r="400" spans="1:12" x14ac:dyDescent="0.25">
      <c r="A400" s="11" t="s">
        <v>2534</v>
      </c>
      <c r="B400" s="10" t="s">
        <v>2136</v>
      </c>
      <c r="C400" s="12">
        <v>2860</v>
      </c>
      <c r="D400" s="12">
        <v>3150</v>
      </c>
      <c r="E400" s="12">
        <v>3430</v>
      </c>
      <c r="F400" s="12">
        <v>3650</v>
      </c>
      <c r="G400" s="12">
        <v>3870</v>
      </c>
      <c r="H400" s="12">
        <v>4060</v>
      </c>
      <c r="I400" s="12">
        <v>4250</v>
      </c>
      <c r="J400" s="5"/>
      <c r="K400" s="5"/>
      <c r="L400" s="5"/>
    </row>
    <row r="401" spans="1:12" x14ac:dyDescent="0.25">
      <c r="A401" s="11" t="s">
        <v>2535</v>
      </c>
      <c r="B401" s="10" t="s">
        <v>2136</v>
      </c>
      <c r="C401" s="13">
        <v>6710</v>
      </c>
      <c r="D401" s="13">
        <v>7320</v>
      </c>
      <c r="E401" s="13">
        <v>7640</v>
      </c>
      <c r="F401" s="13">
        <v>7930</v>
      </c>
      <c r="G401" s="13">
        <v>8160</v>
      </c>
      <c r="H401" s="13">
        <v>8370</v>
      </c>
      <c r="I401" s="13">
        <v>8550</v>
      </c>
      <c r="J401" s="5"/>
      <c r="K401" s="5"/>
      <c r="L401" s="5"/>
    </row>
    <row r="402" spans="1:12" x14ac:dyDescent="0.25">
      <c r="A402" s="11" t="s">
        <v>2536</v>
      </c>
      <c r="B402" s="10" t="s">
        <v>2136</v>
      </c>
      <c r="C402" s="12">
        <v>3130</v>
      </c>
      <c r="D402" s="12">
        <v>3480</v>
      </c>
      <c r="E402" s="12">
        <v>3780</v>
      </c>
      <c r="F402" s="12">
        <v>4000</v>
      </c>
      <c r="G402" s="12">
        <v>4190</v>
      </c>
      <c r="H402" s="12">
        <v>4350</v>
      </c>
      <c r="I402" s="12">
        <v>4470</v>
      </c>
      <c r="J402" s="5"/>
      <c r="K402" s="5"/>
      <c r="L402" s="5"/>
    </row>
    <row r="403" spans="1:12" x14ac:dyDescent="0.25">
      <c r="A403" s="11" t="s">
        <v>2537</v>
      </c>
      <c r="B403" s="10" t="s">
        <v>2136</v>
      </c>
      <c r="C403" s="13">
        <v>3780</v>
      </c>
      <c r="D403" s="13">
        <v>4300</v>
      </c>
      <c r="E403" s="13">
        <v>4730</v>
      </c>
      <c r="F403" s="13">
        <v>4990</v>
      </c>
      <c r="G403" s="13">
        <v>5090</v>
      </c>
      <c r="H403" s="13">
        <v>5130</v>
      </c>
      <c r="I403" s="13">
        <v>5150</v>
      </c>
      <c r="J403" s="5"/>
      <c r="K403" s="5"/>
      <c r="L403" s="5"/>
    </row>
    <row r="404" spans="1:12" x14ac:dyDescent="0.25">
      <c r="A404" s="11" t="s">
        <v>2538</v>
      </c>
      <c r="B404" s="10" t="s">
        <v>2136</v>
      </c>
      <c r="C404" s="12">
        <v>2220</v>
      </c>
      <c r="D404" s="12">
        <v>2420</v>
      </c>
      <c r="E404" s="12">
        <v>2650</v>
      </c>
      <c r="F404" s="12">
        <v>2910</v>
      </c>
      <c r="G404" s="12">
        <v>2950</v>
      </c>
      <c r="H404" s="12">
        <v>2950</v>
      </c>
      <c r="I404" s="12">
        <v>2920</v>
      </c>
      <c r="J404" s="5"/>
      <c r="K404" s="5"/>
      <c r="L404" s="5"/>
    </row>
    <row r="405" spans="1:12" x14ac:dyDescent="0.25">
      <c r="A405" s="11" t="s">
        <v>2539</v>
      </c>
      <c r="B405" s="10" t="s">
        <v>2136</v>
      </c>
      <c r="C405" s="13">
        <v>5210</v>
      </c>
      <c r="D405" s="13">
        <v>5790</v>
      </c>
      <c r="E405" s="13">
        <v>6360</v>
      </c>
      <c r="F405" s="13">
        <v>7060</v>
      </c>
      <c r="G405" s="13">
        <v>8150</v>
      </c>
      <c r="H405" s="13">
        <v>9240</v>
      </c>
      <c r="I405" s="13">
        <v>10350</v>
      </c>
      <c r="J405" s="5"/>
      <c r="K405" s="5"/>
      <c r="L405" s="5"/>
    </row>
    <row r="406" spans="1:12" x14ac:dyDescent="0.25">
      <c r="A406" s="11" t="s">
        <v>2540</v>
      </c>
      <c r="B406" s="10" t="s">
        <v>2136</v>
      </c>
      <c r="C406" s="12">
        <v>110</v>
      </c>
      <c r="D406" s="12">
        <v>190</v>
      </c>
      <c r="E406" s="12">
        <v>550</v>
      </c>
      <c r="F406" s="12">
        <v>910</v>
      </c>
      <c r="G406" s="12">
        <v>900</v>
      </c>
      <c r="H406" s="12">
        <v>900</v>
      </c>
      <c r="I406" s="12">
        <v>910</v>
      </c>
      <c r="J406" s="5"/>
      <c r="K406" s="5"/>
      <c r="L406" s="5"/>
    </row>
    <row r="407" spans="1:12" x14ac:dyDescent="0.25">
      <c r="A407" s="11" t="s">
        <v>2541</v>
      </c>
      <c r="B407" s="10" t="s">
        <v>2136</v>
      </c>
      <c r="C407" s="13">
        <v>6260</v>
      </c>
      <c r="D407" s="13">
        <v>6950</v>
      </c>
      <c r="E407" s="13">
        <v>7440</v>
      </c>
      <c r="F407" s="13">
        <v>7690</v>
      </c>
      <c r="G407" s="13">
        <v>7980</v>
      </c>
      <c r="H407" s="13">
        <v>8210</v>
      </c>
      <c r="I407" s="13">
        <v>8410</v>
      </c>
      <c r="J407" s="5"/>
      <c r="K407" s="5"/>
      <c r="L407" s="5"/>
    </row>
    <row r="408" spans="1:12" x14ac:dyDescent="0.25">
      <c r="A408" s="11" t="s">
        <v>2542</v>
      </c>
      <c r="B408" s="10" t="s">
        <v>2136</v>
      </c>
      <c r="C408" s="12">
        <v>6050</v>
      </c>
      <c r="D408" s="12">
        <v>6630</v>
      </c>
      <c r="E408" s="12">
        <v>7210</v>
      </c>
      <c r="F408" s="12">
        <v>7710</v>
      </c>
      <c r="G408" s="12">
        <v>8200</v>
      </c>
      <c r="H408" s="12">
        <v>8660</v>
      </c>
      <c r="I408" s="12">
        <v>9110</v>
      </c>
      <c r="J408" s="5"/>
      <c r="K408" s="5"/>
      <c r="L408" s="5"/>
    </row>
    <row r="409" spans="1:12" x14ac:dyDescent="0.25">
      <c r="A409" s="11" t="s">
        <v>2543</v>
      </c>
      <c r="B409" s="10" t="s">
        <v>2136</v>
      </c>
      <c r="C409" s="13">
        <v>5060</v>
      </c>
      <c r="D409" s="13">
        <v>5570</v>
      </c>
      <c r="E409" s="13">
        <v>6080</v>
      </c>
      <c r="F409" s="13">
        <v>6420</v>
      </c>
      <c r="G409" s="13">
        <v>6790</v>
      </c>
      <c r="H409" s="13">
        <v>7130</v>
      </c>
      <c r="I409" s="13">
        <v>7470</v>
      </c>
      <c r="J409" s="5"/>
      <c r="K409" s="5"/>
      <c r="L409" s="5"/>
    </row>
    <row r="410" spans="1:12" x14ac:dyDescent="0.25">
      <c r="A410" s="11" t="s">
        <v>2544</v>
      </c>
      <c r="B410" s="10" t="s">
        <v>2136</v>
      </c>
      <c r="C410" s="12">
        <v>3940</v>
      </c>
      <c r="D410" s="12">
        <v>4330</v>
      </c>
      <c r="E410" s="12">
        <v>4670</v>
      </c>
      <c r="F410" s="12">
        <v>4920</v>
      </c>
      <c r="G410" s="12">
        <v>5150</v>
      </c>
      <c r="H410" s="12">
        <v>5340</v>
      </c>
      <c r="I410" s="12">
        <v>5510</v>
      </c>
      <c r="J410" s="5"/>
      <c r="K410" s="5"/>
      <c r="L410" s="5"/>
    </row>
    <row r="411" spans="1:12" x14ac:dyDescent="0.25">
      <c r="A411" s="11" t="s">
        <v>2545</v>
      </c>
      <c r="B411" s="10" t="s">
        <v>2136</v>
      </c>
      <c r="C411" s="13">
        <v>5920</v>
      </c>
      <c r="D411" s="13">
        <v>6470</v>
      </c>
      <c r="E411" s="13">
        <v>6910</v>
      </c>
      <c r="F411" s="13">
        <v>7160</v>
      </c>
      <c r="G411" s="13">
        <v>7480</v>
      </c>
      <c r="H411" s="13">
        <v>7750</v>
      </c>
      <c r="I411" s="13">
        <v>7980</v>
      </c>
      <c r="J411" s="5"/>
      <c r="K411" s="5"/>
      <c r="L411" s="5"/>
    </row>
    <row r="412" spans="1:12" x14ac:dyDescent="0.25">
      <c r="A412" s="11" t="s">
        <v>2546</v>
      </c>
      <c r="B412" s="10" t="s">
        <v>2136</v>
      </c>
      <c r="C412" s="12">
        <v>4720</v>
      </c>
      <c r="D412" s="12">
        <v>5200</v>
      </c>
      <c r="E412" s="12">
        <v>5570</v>
      </c>
      <c r="F412" s="12">
        <v>5690</v>
      </c>
      <c r="G412" s="12">
        <v>5850</v>
      </c>
      <c r="H412" s="12">
        <v>5970</v>
      </c>
      <c r="I412" s="12">
        <v>6060</v>
      </c>
      <c r="J412" s="5"/>
      <c r="K412" s="5"/>
      <c r="L412" s="5"/>
    </row>
    <row r="413" spans="1:12" ht="21" x14ac:dyDescent="0.25">
      <c r="A413" s="11" t="s">
        <v>2547</v>
      </c>
      <c r="B413" s="10" t="s">
        <v>2136</v>
      </c>
      <c r="C413" s="13">
        <v>5360</v>
      </c>
      <c r="D413" s="13">
        <v>5820</v>
      </c>
      <c r="E413" s="13">
        <v>6090</v>
      </c>
      <c r="F413" s="13">
        <v>6350</v>
      </c>
      <c r="G413" s="13">
        <v>6570</v>
      </c>
      <c r="H413" s="13">
        <v>6730</v>
      </c>
      <c r="I413" s="13">
        <v>6860</v>
      </c>
      <c r="J413" s="5"/>
      <c r="K413" s="5"/>
      <c r="L413" s="5"/>
    </row>
    <row r="414" spans="1:12" x14ac:dyDescent="0.25">
      <c r="A414" s="11" t="s">
        <v>2548</v>
      </c>
      <c r="B414" s="10" t="s">
        <v>2136</v>
      </c>
      <c r="C414" s="12">
        <v>1970</v>
      </c>
      <c r="D414" s="12">
        <v>2130</v>
      </c>
      <c r="E414" s="12">
        <v>2260</v>
      </c>
      <c r="F414" s="12">
        <v>2330</v>
      </c>
      <c r="G414" s="12">
        <v>2380</v>
      </c>
      <c r="H414" s="12">
        <v>2410</v>
      </c>
      <c r="I414" s="12">
        <v>2430</v>
      </c>
      <c r="J414" s="5"/>
      <c r="K414" s="5"/>
      <c r="L414" s="5"/>
    </row>
    <row r="415" spans="1:12" ht="21" x14ac:dyDescent="0.25">
      <c r="A415" s="11" t="s">
        <v>2549</v>
      </c>
      <c r="B415" s="10" t="s">
        <v>2136</v>
      </c>
      <c r="C415" s="13">
        <v>2850</v>
      </c>
      <c r="D415" s="13">
        <v>2980</v>
      </c>
      <c r="E415" s="13">
        <v>3080</v>
      </c>
      <c r="F415" s="13">
        <v>3170</v>
      </c>
      <c r="G415" s="13">
        <v>3250</v>
      </c>
      <c r="H415" s="13">
        <v>3300</v>
      </c>
      <c r="I415" s="13">
        <v>3340</v>
      </c>
      <c r="J415" s="5"/>
      <c r="K415" s="5"/>
      <c r="L415" s="5"/>
    </row>
    <row r="416" spans="1:12" x14ac:dyDescent="0.25">
      <c r="A416" s="11" t="s">
        <v>2550</v>
      </c>
      <c r="B416" s="10" t="s">
        <v>2136</v>
      </c>
      <c r="C416" s="12">
        <v>10</v>
      </c>
      <c r="D416" s="12">
        <v>10</v>
      </c>
      <c r="E416" s="12">
        <v>10</v>
      </c>
      <c r="F416" s="12">
        <v>10</v>
      </c>
      <c r="G416" s="12">
        <v>10</v>
      </c>
      <c r="H416" s="12">
        <v>10</v>
      </c>
      <c r="I416" s="12">
        <v>10</v>
      </c>
      <c r="J416" s="5"/>
      <c r="K416" s="5"/>
      <c r="L416" s="5"/>
    </row>
    <row r="417" spans="1:12" ht="21" x14ac:dyDescent="0.25">
      <c r="A417" s="11" t="s">
        <v>2551</v>
      </c>
      <c r="B417" s="10" t="s">
        <v>2136</v>
      </c>
      <c r="C417" s="13">
        <v>3520</v>
      </c>
      <c r="D417" s="13">
        <v>3760</v>
      </c>
      <c r="E417" s="13">
        <v>3920</v>
      </c>
      <c r="F417" s="13">
        <v>3980</v>
      </c>
      <c r="G417" s="13">
        <v>4020</v>
      </c>
      <c r="H417" s="13">
        <v>4030</v>
      </c>
      <c r="I417" s="13">
        <v>4010</v>
      </c>
      <c r="J417" s="5"/>
      <c r="K417" s="5"/>
      <c r="L417" s="5"/>
    </row>
    <row r="418" spans="1:12" x14ac:dyDescent="0.25">
      <c r="A418" s="11" t="s">
        <v>2552</v>
      </c>
      <c r="B418" s="10" t="s">
        <v>2136</v>
      </c>
      <c r="C418" s="12">
        <v>4290</v>
      </c>
      <c r="D418" s="12">
        <v>4620</v>
      </c>
      <c r="E418" s="12">
        <v>4880</v>
      </c>
      <c r="F418" s="12">
        <v>5030</v>
      </c>
      <c r="G418" s="12">
        <v>5150</v>
      </c>
      <c r="H418" s="12">
        <v>5230</v>
      </c>
      <c r="I418" s="12">
        <v>5270</v>
      </c>
      <c r="J418" s="5"/>
      <c r="K418" s="5"/>
      <c r="L418" s="5"/>
    </row>
    <row r="419" spans="1:12" ht="21" x14ac:dyDescent="0.25">
      <c r="A419" s="11" t="s">
        <v>2553</v>
      </c>
      <c r="B419" s="10" t="s">
        <v>2136</v>
      </c>
      <c r="C419" s="13">
        <v>1430</v>
      </c>
      <c r="D419" s="13">
        <v>1440</v>
      </c>
      <c r="E419" s="13">
        <v>1450</v>
      </c>
      <c r="F419" s="13">
        <v>1450</v>
      </c>
      <c r="G419" s="13">
        <v>1450</v>
      </c>
      <c r="H419" s="13">
        <v>1450</v>
      </c>
      <c r="I419" s="13">
        <v>1440</v>
      </c>
      <c r="J419" s="5"/>
      <c r="K419" s="5"/>
      <c r="L419" s="5"/>
    </row>
    <row r="420" spans="1:12" x14ac:dyDescent="0.25">
      <c r="A420" s="11" t="s">
        <v>2554</v>
      </c>
      <c r="B420" s="10" t="s">
        <v>2136</v>
      </c>
      <c r="C420" s="12">
        <v>4450</v>
      </c>
      <c r="D420" s="12">
        <v>4680</v>
      </c>
      <c r="E420" s="12">
        <v>4850</v>
      </c>
      <c r="F420" s="12">
        <v>4950</v>
      </c>
      <c r="G420" s="12">
        <v>5010</v>
      </c>
      <c r="H420" s="12">
        <v>5030</v>
      </c>
      <c r="I420" s="12">
        <v>5030</v>
      </c>
      <c r="J420" s="5"/>
      <c r="K420" s="5"/>
      <c r="L420" s="5"/>
    </row>
    <row r="421" spans="1:12" x14ac:dyDescent="0.25">
      <c r="A421" s="11" t="s">
        <v>2555</v>
      </c>
      <c r="B421" s="10" t="s">
        <v>2136</v>
      </c>
      <c r="C421" s="13">
        <v>3150</v>
      </c>
      <c r="D421" s="13">
        <v>3470</v>
      </c>
      <c r="E421" s="13">
        <v>3710</v>
      </c>
      <c r="F421" s="13">
        <v>3840</v>
      </c>
      <c r="G421" s="13">
        <v>3930</v>
      </c>
      <c r="H421" s="13">
        <v>3990</v>
      </c>
      <c r="I421" s="13">
        <v>4030</v>
      </c>
      <c r="J421" s="5"/>
      <c r="K421" s="5"/>
      <c r="L421" s="5"/>
    </row>
    <row r="422" spans="1:12" x14ac:dyDescent="0.25">
      <c r="A422" s="11" t="s">
        <v>2556</v>
      </c>
      <c r="B422" s="10" t="s">
        <v>2136</v>
      </c>
      <c r="C422" s="12">
        <v>3920</v>
      </c>
      <c r="D422" s="12">
        <v>4220</v>
      </c>
      <c r="E422" s="12">
        <v>4380</v>
      </c>
      <c r="F422" s="12">
        <v>4530</v>
      </c>
      <c r="G422" s="12">
        <v>4630</v>
      </c>
      <c r="H422" s="12">
        <v>4680</v>
      </c>
      <c r="I422" s="12">
        <v>4720</v>
      </c>
      <c r="J422" s="5"/>
      <c r="K422" s="5"/>
      <c r="L422" s="5"/>
    </row>
    <row r="423" spans="1:12" x14ac:dyDescent="0.25">
      <c r="A423" s="11" t="s">
        <v>2557</v>
      </c>
      <c r="B423" s="10" t="s">
        <v>2136</v>
      </c>
      <c r="C423" s="13">
        <v>4690</v>
      </c>
      <c r="D423" s="13">
        <v>4980</v>
      </c>
      <c r="E423" s="13">
        <v>5190</v>
      </c>
      <c r="F423" s="13">
        <v>5400</v>
      </c>
      <c r="G423" s="13">
        <v>5570</v>
      </c>
      <c r="H423" s="13">
        <v>5710</v>
      </c>
      <c r="I423" s="13">
        <v>5830</v>
      </c>
      <c r="J423" s="5"/>
      <c r="K423" s="5"/>
      <c r="L423" s="5"/>
    </row>
    <row r="424" spans="1:12" x14ac:dyDescent="0.25">
      <c r="A424" s="11" t="s">
        <v>2558</v>
      </c>
      <c r="B424" s="10" t="s">
        <v>2136</v>
      </c>
      <c r="C424" s="12">
        <v>3560</v>
      </c>
      <c r="D424" s="12">
        <v>3770</v>
      </c>
      <c r="E424" s="12">
        <v>4010</v>
      </c>
      <c r="F424" s="12">
        <v>4370</v>
      </c>
      <c r="G424" s="12">
        <v>4710</v>
      </c>
      <c r="H424" s="12">
        <v>5040</v>
      </c>
      <c r="I424" s="12">
        <v>5370</v>
      </c>
      <c r="J424" s="5"/>
      <c r="K424" s="5"/>
      <c r="L424" s="5"/>
    </row>
    <row r="425" spans="1:12" x14ac:dyDescent="0.25">
      <c r="A425" s="11" t="s">
        <v>2559</v>
      </c>
      <c r="B425" s="10" t="s">
        <v>2136</v>
      </c>
      <c r="C425" s="13">
        <v>3750</v>
      </c>
      <c r="D425" s="13">
        <v>4230</v>
      </c>
      <c r="E425" s="13">
        <v>4760</v>
      </c>
      <c r="F425" s="13">
        <v>5420</v>
      </c>
      <c r="G425" s="13">
        <v>6100</v>
      </c>
      <c r="H425" s="13">
        <v>6810</v>
      </c>
      <c r="I425" s="13">
        <v>7540</v>
      </c>
      <c r="J425" s="5"/>
      <c r="K425" s="5"/>
      <c r="L425" s="5"/>
    </row>
    <row r="426" spans="1:12" x14ac:dyDescent="0.25">
      <c r="A426" s="11" t="s">
        <v>2560</v>
      </c>
      <c r="B426" s="10" t="s">
        <v>2136</v>
      </c>
      <c r="C426" s="12">
        <v>4620</v>
      </c>
      <c r="D426" s="12">
        <v>5010</v>
      </c>
      <c r="E426" s="12">
        <v>5230</v>
      </c>
      <c r="F426" s="12">
        <v>5430</v>
      </c>
      <c r="G426" s="12">
        <v>5600</v>
      </c>
      <c r="H426" s="12">
        <v>5760</v>
      </c>
      <c r="I426" s="12">
        <v>5900</v>
      </c>
      <c r="J426" s="5"/>
      <c r="K426" s="5"/>
      <c r="L426" s="5"/>
    </row>
    <row r="427" spans="1:12" x14ac:dyDescent="0.25">
      <c r="A427" s="11" t="s">
        <v>2561</v>
      </c>
      <c r="B427" s="10" t="s">
        <v>2136</v>
      </c>
      <c r="C427" s="13">
        <v>5470</v>
      </c>
      <c r="D427" s="13">
        <v>5990</v>
      </c>
      <c r="E427" s="13">
        <v>6230</v>
      </c>
      <c r="F427" s="13">
        <v>6440</v>
      </c>
      <c r="G427" s="13">
        <v>6580</v>
      </c>
      <c r="H427" s="13">
        <v>6660</v>
      </c>
      <c r="I427" s="13">
        <v>6750</v>
      </c>
      <c r="J427" s="5"/>
      <c r="K427" s="5"/>
      <c r="L427" s="5"/>
    </row>
    <row r="428" spans="1:12" x14ac:dyDescent="0.25">
      <c r="A428" s="11" t="s">
        <v>2562</v>
      </c>
      <c r="B428" s="10" t="s">
        <v>2136</v>
      </c>
      <c r="C428" s="12">
        <v>5240</v>
      </c>
      <c r="D428" s="12">
        <v>5620</v>
      </c>
      <c r="E428" s="12">
        <v>5860</v>
      </c>
      <c r="F428" s="12">
        <v>6040</v>
      </c>
      <c r="G428" s="12">
        <v>6180</v>
      </c>
      <c r="H428" s="12">
        <v>6270</v>
      </c>
      <c r="I428" s="12">
        <v>6330</v>
      </c>
      <c r="J428" s="5"/>
      <c r="K428" s="5"/>
      <c r="L428" s="5"/>
    </row>
    <row r="429" spans="1:12" x14ac:dyDescent="0.25">
      <c r="A429" s="11" t="s">
        <v>2563</v>
      </c>
      <c r="B429" s="10" t="s">
        <v>2136</v>
      </c>
      <c r="C429" s="13">
        <v>4610</v>
      </c>
      <c r="D429" s="13">
        <v>4940</v>
      </c>
      <c r="E429" s="13">
        <v>5190</v>
      </c>
      <c r="F429" s="13">
        <v>5310</v>
      </c>
      <c r="G429" s="13">
        <v>5390</v>
      </c>
      <c r="H429" s="13">
        <v>5420</v>
      </c>
      <c r="I429" s="13">
        <v>5420</v>
      </c>
      <c r="J429" s="5"/>
      <c r="K429" s="5"/>
      <c r="L429" s="5"/>
    </row>
    <row r="430" spans="1:12" x14ac:dyDescent="0.25">
      <c r="A430" s="11" t="s">
        <v>2564</v>
      </c>
      <c r="B430" s="10" t="s">
        <v>2136</v>
      </c>
      <c r="C430" s="12">
        <v>2520</v>
      </c>
      <c r="D430" s="12">
        <v>2720</v>
      </c>
      <c r="E430" s="12">
        <v>3200</v>
      </c>
      <c r="F430" s="12">
        <v>3310</v>
      </c>
      <c r="G430" s="12">
        <v>3390</v>
      </c>
      <c r="H430" s="12">
        <v>3460</v>
      </c>
      <c r="I430" s="12">
        <v>3520</v>
      </c>
      <c r="J430" s="5"/>
      <c r="K430" s="5"/>
      <c r="L430" s="5"/>
    </row>
    <row r="431" spans="1:12" x14ac:dyDescent="0.25">
      <c r="A431" s="11" t="s">
        <v>2565</v>
      </c>
      <c r="B431" s="10" t="s">
        <v>2136</v>
      </c>
      <c r="C431" s="13">
        <v>5280</v>
      </c>
      <c r="D431" s="13">
        <v>5650</v>
      </c>
      <c r="E431" s="13">
        <v>5790</v>
      </c>
      <c r="F431" s="13">
        <v>5900</v>
      </c>
      <c r="G431" s="13">
        <v>5940</v>
      </c>
      <c r="H431" s="13">
        <v>5900</v>
      </c>
      <c r="I431" s="13">
        <v>5800</v>
      </c>
      <c r="J431" s="5"/>
      <c r="K431" s="5"/>
      <c r="L431" s="5"/>
    </row>
    <row r="432" spans="1:12" x14ac:dyDescent="0.25">
      <c r="A432" s="11" t="s">
        <v>2566</v>
      </c>
      <c r="B432" s="10" t="s">
        <v>2136</v>
      </c>
      <c r="C432" s="12">
        <v>1760</v>
      </c>
      <c r="D432" s="12">
        <v>1900</v>
      </c>
      <c r="E432" s="12">
        <v>1990</v>
      </c>
      <c r="F432" s="12">
        <v>2080</v>
      </c>
      <c r="G432" s="12">
        <v>2150</v>
      </c>
      <c r="H432" s="12">
        <v>2200</v>
      </c>
      <c r="I432" s="12">
        <v>2250</v>
      </c>
      <c r="J432" s="5"/>
      <c r="K432" s="5"/>
      <c r="L432" s="5"/>
    </row>
    <row r="433" spans="1:12" x14ac:dyDescent="0.25">
      <c r="A433" s="11" t="s">
        <v>2567</v>
      </c>
      <c r="B433" s="10" t="s">
        <v>2136</v>
      </c>
      <c r="C433" s="13">
        <v>4130</v>
      </c>
      <c r="D433" s="13">
        <v>4370</v>
      </c>
      <c r="E433" s="13">
        <v>4460</v>
      </c>
      <c r="F433" s="13">
        <v>4560</v>
      </c>
      <c r="G433" s="13">
        <v>4610</v>
      </c>
      <c r="H433" s="13">
        <v>4620</v>
      </c>
      <c r="I433" s="13">
        <v>4590</v>
      </c>
      <c r="J433" s="5"/>
      <c r="K433" s="5"/>
      <c r="L433" s="5"/>
    </row>
    <row r="434" spans="1:12" x14ac:dyDescent="0.25">
      <c r="A434" s="11" t="s">
        <v>2568</v>
      </c>
      <c r="B434" s="10" t="s">
        <v>2136</v>
      </c>
      <c r="C434" s="12">
        <v>2950</v>
      </c>
      <c r="D434" s="12">
        <v>3670</v>
      </c>
      <c r="E434" s="12">
        <v>3660</v>
      </c>
      <c r="F434" s="12">
        <v>3650</v>
      </c>
      <c r="G434" s="12">
        <v>3630</v>
      </c>
      <c r="H434" s="12">
        <v>3600</v>
      </c>
      <c r="I434" s="12">
        <v>3540</v>
      </c>
      <c r="J434" s="5"/>
      <c r="K434" s="5"/>
      <c r="L434" s="5"/>
    </row>
    <row r="435" spans="1:12" x14ac:dyDescent="0.25">
      <c r="A435" s="11" t="s">
        <v>2569</v>
      </c>
      <c r="B435" s="10" t="s">
        <v>2136</v>
      </c>
      <c r="C435" s="13">
        <v>40</v>
      </c>
      <c r="D435" s="13">
        <v>50</v>
      </c>
      <c r="E435" s="13">
        <v>60</v>
      </c>
      <c r="F435" s="13">
        <v>70</v>
      </c>
      <c r="G435" s="13">
        <v>80</v>
      </c>
      <c r="H435" s="13">
        <v>90</v>
      </c>
      <c r="I435" s="13">
        <v>100</v>
      </c>
      <c r="J435" s="5"/>
      <c r="K435" s="5"/>
      <c r="L435" s="5"/>
    </row>
    <row r="436" spans="1:12" x14ac:dyDescent="0.25">
      <c r="A436" s="11" t="s">
        <v>2570</v>
      </c>
      <c r="B436" s="10" t="s">
        <v>2136</v>
      </c>
      <c r="C436" s="12">
        <v>4930</v>
      </c>
      <c r="D436" s="12">
        <v>5240</v>
      </c>
      <c r="E436" s="12">
        <v>5440</v>
      </c>
      <c r="F436" s="12">
        <v>5600</v>
      </c>
      <c r="G436" s="12">
        <v>5720</v>
      </c>
      <c r="H436" s="12">
        <v>5800</v>
      </c>
      <c r="I436" s="12">
        <v>5850</v>
      </c>
      <c r="J436" s="5"/>
      <c r="K436" s="5"/>
      <c r="L436" s="5"/>
    </row>
    <row r="437" spans="1:12" x14ac:dyDescent="0.25">
      <c r="A437" s="11" t="s">
        <v>2571</v>
      </c>
      <c r="B437" s="10" t="s">
        <v>2136</v>
      </c>
      <c r="C437" s="13">
        <v>5610</v>
      </c>
      <c r="D437" s="13">
        <v>6220</v>
      </c>
      <c r="E437" s="13">
        <v>6760</v>
      </c>
      <c r="F437" s="13">
        <v>7290</v>
      </c>
      <c r="G437" s="13">
        <v>7780</v>
      </c>
      <c r="H437" s="13">
        <v>8200</v>
      </c>
      <c r="I437" s="13">
        <v>8540</v>
      </c>
      <c r="J437" s="5"/>
      <c r="K437" s="5"/>
      <c r="L437" s="5"/>
    </row>
    <row r="438" spans="1:12" x14ac:dyDescent="0.25">
      <c r="A438" s="11" t="s">
        <v>2572</v>
      </c>
      <c r="B438" s="10" t="s">
        <v>2136</v>
      </c>
      <c r="C438" s="12">
        <v>7290</v>
      </c>
      <c r="D438" s="12">
        <v>8240</v>
      </c>
      <c r="E438" s="12">
        <v>8730</v>
      </c>
      <c r="F438" s="12">
        <v>8960</v>
      </c>
      <c r="G438" s="12">
        <v>9120</v>
      </c>
      <c r="H438" s="12">
        <v>9170</v>
      </c>
      <c r="I438" s="12">
        <v>9160</v>
      </c>
      <c r="J438" s="5"/>
      <c r="K438" s="5"/>
      <c r="L438" s="5"/>
    </row>
    <row r="439" spans="1:12" x14ac:dyDescent="0.25">
      <c r="A439" s="11" t="s">
        <v>2573</v>
      </c>
      <c r="B439" s="10" t="s">
        <v>2136</v>
      </c>
      <c r="C439" s="13">
        <v>2740</v>
      </c>
      <c r="D439" s="13">
        <v>3040</v>
      </c>
      <c r="E439" s="13">
        <v>3140</v>
      </c>
      <c r="F439" s="13">
        <v>3220</v>
      </c>
      <c r="G439" s="13">
        <v>3280</v>
      </c>
      <c r="H439" s="13">
        <v>3330</v>
      </c>
      <c r="I439" s="13">
        <v>3360</v>
      </c>
      <c r="J439" s="5"/>
      <c r="K439" s="5"/>
      <c r="L439" s="5"/>
    </row>
    <row r="440" spans="1:12" x14ac:dyDescent="0.25">
      <c r="A440" s="11" t="s">
        <v>2574</v>
      </c>
      <c r="B440" s="10" t="s">
        <v>2136</v>
      </c>
      <c r="C440" s="12">
        <v>2240</v>
      </c>
      <c r="D440" s="12">
        <v>2300</v>
      </c>
      <c r="E440" s="12">
        <v>2380</v>
      </c>
      <c r="F440" s="12">
        <v>2440</v>
      </c>
      <c r="G440" s="12">
        <v>2480</v>
      </c>
      <c r="H440" s="12">
        <v>2510</v>
      </c>
      <c r="I440" s="12">
        <v>2520</v>
      </c>
      <c r="J440" s="5"/>
      <c r="K440" s="5"/>
      <c r="L440" s="5"/>
    </row>
    <row r="441" spans="1:12" x14ac:dyDescent="0.25">
      <c r="A441" s="11" t="s">
        <v>2575</v>
      </c>
      <c r="B441" s="10" t="s">
        <v>2136</v>
      </c>
      <c r="C441" s="13">
        <v>2230</v>
      </c>
      <c r="D441" s="13">
        <v>2430</v>
      </c>
      <c r="E441" s="13">
        <v>2650</v>
      </c>
      <c r="F441" s="13">
        <v>2870</v>
      </c>
      <c r="G441" s="13">
        <v>3090</v>
      </c>
      <c r="H441" s="13">
        <v>3300</v>
      </c>
      <c r="I441" s="13">
        <v>3500</v>
      </c>
      <c r="J441" s="5"/>
      <c r="K441" s="5"/>
      <c r="L441" s="5"/>
    </row>
    <row r="442" spans="1:12" x14ac:dyDescent="0.25">
      <c r="A442" s="11" t="s">
        <v>2576</v>
      </c>
      <c r="B442" s="10" t="s">
        <v>2136</v>
      </c>
      <c r="C442" s="12">
        <v>7080</v>
      </c>
      <c r="D442" s="12">
        <v>8570</v>
      </c>
      <c r="E442" s="12">
        <v>9240</v>
      </c>
      <c r="F442" s="12">
        <v>9970</v>
      </c>
      <c r="G442" s="12">
        <v>10700</v>
      </c>
      <c r="H442" s="12">
        <v>11400</v>
      </c>
      <c r="I442" s="12">
        <v>12050</v>
      </c>
      <c r="J442" s="5"/>
      <c r="K442" s="5"/>
      <c r="L442" s="5"/>
    </row>
    <row r="443" spans="1:12" x14ac:dyDescent="0.25">
      <c r="A443" s="11" t="s">
        <v>2577</v>
      </c>
      <c r="B443" s="10" t="s">
        <v>2136</v>
      </c>
      <c r="C443" s="13">
        <v>3220</v>
      </c>
      <c r="D443" s="13">
        <v>3530</v>
      </c>
      <c r="E443" s="13">
        <v>3800</v>
      </c>
      <c r="F443" s="13">
        <v>4080</v>
      </c>
      <c r="G443" s="13">
        <v>4350</v>
      </c>
      <c r="H443" s="13">
        <v>4610</v>
      </c>
      <c r="I443" s="13">
        <v>4870</v>
      </c>
      <c r="J443" s="5"/>
      <c r="K443" s="5"/>
      <c r="L443" s="5"/>
    </row>
    <row r="444" spans="1:12" x14ac:dyDescent="0.25">
      <c r="A444" s="11" t="s">
        <v>2578</v>
      </c>
      <c r="B444" s="10" t="s">
        <v>2136</v>
      </c>
      <c r="C444" s="12">
        <v>1250</v>
      </c>
      <c r="D444" s="12">
        <v>1330</v>
      </c>
      <c r="E444" s="12">
        <v>1340</v>
      </c>
      <c r="F444" s="12">
        <v>1350</v>
      </c>
      <c r="G444" s="12">
        <v>1360</v>
      </c>
      <c r="H444" s="12">
        <v>1350</v>
      </c>
      <c r="I444" s="12">
        <v>1330</v>
      </c>
      <c r="J444" s="5"/>
      <c r="K444" s="5"/>
      <c r="L444" s="5"/>
    </row>
    <row r="445" spans="1:12" x14ac:dyDescent="0.25">
      <c r="A445" s="11" t="s">
        <v>2579</v>
      </c>
      <c r="B445" s="10" t="s">
        <v>2136</v>
      </c>
      <c r="C445" s="13">
        <v>710</v>
      </c>
      <c r="D445" s="13">
        <v>850</v>
      </c>
      <c r="E445" s="13">
        <v>1430</v>
      </c>
      <c r="F445" s="13">
        <v>1550</v>
      </c>
      <c r="G445" s="13">
        <v>1660</v>
      </c>
      <c r="H445" s="13">
        <v>1770</v>
      </c>
      <c r="I445" s="13">
        <v>1860</v>
      </c>
      <c r="J445" s="5"/>
      <c r="K445" s="5"/>
      <c r="L445" s="5"/>
    </row>
    <row r="446" spans="1:12" x14ac:dyDescent="0.25">
      <c r="A446" s="11" t="s">
        <v>2580</v>
      </c>
      <c r="B446" s="10" t="s">
        <v>2136</v>
      </c>
      <c r="C446" s="12">
        <v>1770</v>
      </c>
      <c r="D446" s="12">
        <v>2100</v>
      </c>
      <c r="E446" s="12">
        <v>2580</v>
      </c>
      <c r="F446" s="12">
        <v>2800</v>
      </c>
      <c r="G446" s="12">
        <v>3030</v>
      </c>
      <c r="H446" s="12">
        <v>3250</v>
      </c>
      <c r="I446" s="12">
        <v>3460</v>
      </c>
      <c r="J446" s="5"/>
      <c r="K446" s="5"/>
      <c r="L446" s="5"/>
    </row>
    <row r="447" spans="1:12" x14ac:dyDescent="0.25">
      <c r="A447" s="11" t="s">
        <v>2581</v>
      </c>
      <c r="B447" s="10" t="s">
        <v>2136</v>
      </c>
      <c r="C447" s="13">
        <v>4710</v>
      </c>
      <c r="D447" s="13">
        <v>5170</v>
      </c>
      <c r="E447" s="13">
        <v>5400</v>
      </c>
      <c r="F447" s="13">
        <v>5640</v>
      </c>
      <c r="G447" s="13">
        <v>5860</v>
      </c>
      <c r="H447" s="13">
        <v>6020</v>
      </c>
      <c r="I447" s="13">
        <v>6140</v>
      </c>
      <c r="J447" s="5"/>
      <c r="K447" s="5"/>
      <c r="L447" s="5"/>
    </row>
    <row r="448" spans="1:12" x14ac:dyDescent="0.25">
      <c r="A448" s="11" t="s">
        <v>2582</v>
      </c>
      <c r="B448" s="10" t="s">
        <v>2136</v>
      </c>
      <c r="C448" s="12">
        <v>3500</v>
      </c>
      <c r="D448" s="12">
        <v>3850</v>
      </c>
      <c r="E448" s="12">
        <v>3980</v>
      </c>
      <c r="F448" s="12">
        <v>4120</v>
      </c>
      <c r="G448" s="12">
        <v>4220</v>
      </c>
      <c r="H448" s="12">
        <v>4270</v>
      </c>
      <c r="I448" s="12">
        <v>4270</v>
      </c>
      <c r="J448" s="5"/>
      <c r="K448" s="5"/>
      <c r="L448" s="5"/>
    </row>
    <row r="449" spans="1:12" x14ac:dyDescent="0.25">
      <c r="A449" s="11" t="s">
        <v>2583</v>
      </c>
      <c r="B449" s="10" t="s">
        <v>2136</v>
      </c>
      <c r="C449" s="13">
        <v>4270</v>
      </c>
      <c r="D449" s="13">
        <v>4750</v>
      </c>
      <c r="E449" s="13">
        <v>5020</v>
      </c>
      <c r="F449" s="13">
        <v>5280</v>
      </c>
      <c r="G449" s="13">
        <v>5500</v>
      </c>
      <c r="H449" s="13">
        <v>5680</v>
      </c>
      <c r="I449" s="13">
        <v>5860</v>
      </c>
      <c r="J449" s="5"/>
      <c r="K449" s="5"/>
      <c r="L449" s="5"/>
    </row>
    <row r="450" spans="1:12" x14ac:dyDescent="0.25">
      <c r="A450" s="11" t="s">
        <v>2584</v>
      </c>
      <c r="B450" s="10" t="s">
        <v>2136</v>
      </c>
      <c r="C450" s="12">
        <v>4740</v>
      </c>
      <c r="D450" s="12">
        <v>5390</v>
      </c>
      <c r="E450" s="12">
        <v>5730</v>
      </c>
      <c r="F450" s="12">
        <v>6060</v>
      </c>
      <c r="G450" s="12">
        <v>6320</v>
      </c>
      <c r="H450" s="12">
        <v>6530</v>
      </c>
      <c r="I450" s="12">
        <v>6710</v>
      </c>
      <c r="J450" s="5"/>
      <c r="K450" s="5"/>
      <c r="L450" s="5"/>
    </row>
    <row r="451" spans="1:12" x14ac:dyDescent="0.25">
      <c r="A451" s="11" t="s">
        <v>2585</v>
      </c>
      <c r="B451" s="10" t="s">
        <v>2136</v>
      </c>
      <c r="C451" s="13">
        <v>7200</v>
      </c>
      <c r="D451" s="13">
        <v>10300</v>
      </c>
      <c r="E451" s="13">
        <v>12600</v>
      </c>
      <c r="F451" s="13">
        <v>13850</v>
      </c>
      <c r="G451" s="13">
        <v>14950</v>
      </c>
      <c r="H451" s="13">
        <v>15900</v>
      </c>
      <c r="I451" s="13">
        <v>16850</v>
      </c>
      <c r="J451" s="5"/>
      <c r="K451" s="5"/>
      <c r="L451" s="5"/>
    </row>
    <row r="452" spans="1:12" x14ac:dyDescent="0.25">
      <c r="A452" s="11" t="s">
        <v>2586</v>
      </c>
      <c r="B452" s="10" t="s">
        <v>2136</v>
      </c>
      <c r="C452" s="12">
        <v>5490</v>
      </c>
      <c r="D452" s="12">
        <v>10600</v>
      </c>
      <c r="E452" s="12">
        <v>15050</v>
      </c>
      <c r="F452" s="12">
        <v>18550</v>
      </c>
      <c r="G452" s="12">
        <v>22100</v>
      </c>
      <c r="H452" s="12">
        <v>25600</v>
      </c>
      <c r="I452" s="12">
        <v>29100</v>
      </c>
      <c r="J452" s="5"/>
      <c r="K452" s="5"/>
      <c r="L452" s="5"/>
    </row>
    <row r="453" spans="1:12" x14ac:dyDescent="0.25">
      <c r="A453" s="11" t="s">
        <v>2587</v>
      </c>
      <c r="B453" s="10" t="s">
        <v>2136</v>
      </c>
      <c r="C453" s="13">
        <v>4410</v>
      </c>
      <c r="D453" s="13">
        <v>4990</v>
      </c>
      <c r="E453" s="13">
        <v>5290</v>
      </c>
      <c r="F453" s="13">
        <v>5560</v>
      </c>
      <c r="G453" s="13">
        <v>5780</v>
      </c>
      <c r="H453" s="13">
        <v>5940</v>
      </c>
      <c r="I453" s="13">
        <v>6060</v>
      </c>
      <c r="J453" s="5"/>
      <c r="K453" s="5"/>
      <c r="L453" s="5"/>
    </row>
    <row r="454" spans="1:12" x14ac:dyDescent="0.25">
      <c r="A454" s="11" t="s">
        <v>2588</v>
      </c>
      <c r="B454" s="10" t="s">
        <v>2136</v>
      </c>
      <c r="C454" s="12">
        <v>5110</v>
      </c>
      <c r="D454" s="12">
        <v>5720</v>
      </c>
      <c r="E454" s="12">
        <v>6030</v>
      </c>
      <c r="F454" s="12">
        <v>6320</v>
      </c>
      <c r="G454" s="12">
        <v>6550</v>
      </c>
      <c r="H454" s="12">
        <v>6720</v>
      </c>
      <c r="I454" s="12">
        <v>6860</v>
      </c>
      <c r="J454" s="5"/>
      <c r="K454" s="5"/>
      <c r="L454" s="5"/>
    </row>
    <row r="455" spans="1:12" x14ac:dyDescent="0.25">
      <c r="A455" s="11" t="s">
        <v>2589</v>
      </c>
      <c r="B455" s="10" t="s">
        <v>2136</v>
      </c>
      <c r="C455" s="13">
        <v>1430</v>
      </c>
      <c r="D455" s="13">
        <v>1940</v>
      </c>
      <c r="E455" s="13">
        <v>2270</v>
      </c>
      <c r="F455" s="13">
        <v>2610</v>
      </c>
      <c r="G455" s="13">
        <v>2950</v>
      </c>
      <c r="H455" s="13">
        <v>3290</v>
      </c>
      <c r="I455" s="13">
        <v>3630</v>
      </c>
      <c r="J455" s="5"/>
      <c r="K455" s="5"/>
      <c r="L455" s="5"/>
    </row>
    <row r="456" spans="1:12" x14ac:dyDescent="0.25">
      <c r="A456" s="11" t="s">
        <v>2590</v>
      </c>
      <c r="B456" s="10" t="s">
        <v>2136</v>
      </c>
      <c r="C456" s="12">
        <v>6340</v>
      </c>
      <c r="D456" s="12">
        <v>6880</v>
      </c>
      <c r="E456" s="12">
        <v>7040</v>
      </c>
      <c r="F456" s="12">
        <v>7160</v>
      </c>
      <c r="G456" s="12">
        <v>7210</v>
      </c>
      <c r="H456" s="12">
        <v>7180</v>
      </c>
      <c r="I456" s="12">
        <v>7090</v>
      </c>
      <c r="J456" s="5"/>
      <c r="K456" s="5"/>
      <c r="L456" s="5"/>
    </row>
    <row r="457" spans="1:12" x14ac:dyDescent="0.25">
      <c r="A457" s="11" t="s">
        <v>2591</v>
      </c>
      <c r="B457" s="10" t="s">
        <v>2136</v>
      </c>
      <c r="C457" s="13">
        <v>3760</v>
      </c>
      <c r="D457" s="13">
        <v>4030</v>
      </c>
      <c r="E457" s="13">
        <v>4200</v>
      </c>
      <c r="F457" s="13">
        <v>4270</v>
      </c>
      <c r="G457" s="13">
        <v>4300</v>
      </c>
      <c r="H457" s="13">
        <v>4280</v>
      </c>
      <c r="I457" s="13">
        <v>4210</v>
      </c>
      <c r="J457" s="5"/>
      <c r="K457" s="5"/>
      <c r="L457" s="5"/>
    </row>
    <row r="458" spans="1:12" x14ac:dyDescent="0.25">
      <c r="A458" s="11" t="s">
        <v>2592</v>
      </c>
      <c r="B458" s="10" t="s">
        <v>2136</v>
      </c>
      <c r="C458" s="12">
        <v>2350</v>
      </c>
      <c r="D458" s="12">
        <v>2590</v>
      </c>
      <c r="E458" s="12">
        <v>2660</v>
      </c>
      <c r="F458" s="12">
        <v>2710</v>
      </c>
      <c r="G458" s="12">
        <v>2710</v>
      </c>
      <c r="H458" s="12">
        <v>2670</v>
      </c>
      <c r="I458" s="12">
        <v>2600</v>
      </c>
      <c r="J458" s="5"/>
      <c r="K458" s="5"/>
      <c r="L458" s="5"/>
    </row>
    <row r="459" spans="1:12" x14ac:dyDescent="0.25">
      <c r="A459" s="11" t="s">
        <v>2593</v>
      </c>
      <c r="B459" s="10" t="s">
        <v>2136</v>
      </c>
      <c r="C459" s="13">
        <v>900</v>
      </c>
      <c r="D459" s="13">
        <v>1050</v>
      </c>
      <c r="E459" s="13">
        <v>1200</v>
      </c>
      <c r="F459" s="13">
        <v>1370</v>
      </c>
      <c r="G459" s="13">
        <v>1530</v>
      </c>
      <c r="H459" s="13">
        <v>1680</v>
      </c>
      <c r="I459" s="13">
        <v>1830</v>
      </c>
      <c r="J459" s="5"/>
      <c r="K459" s="5"/>
      <c r="L459" s="5"/>
    </row>
    <row r="460" spans="1:12" x14ac:dyDescent="0.25">
      <c r="A460" s="11" t="s">
        <v>2594</v>
      </c>
      <c r="B460" s="10" t="s">
        <v>2136</v>
      </c>
      <c r="C460" s="12">
        <v>920</v>
      </c>
      <c r="D460" s="12">
        <v>990</v>
      </c>
      <c r="E460" s="12">
        <v>1020</v>
      </c>
      <c r="F460" s="12">
        <v>1050</v>
      </c>
      <c r="G460" s="12">
        <v>1060</v>
      </c>
      <c r="H460" s="12">
        <v>1070</v>
      </c>
      <c r="I460" s="12">
        <v>1060</v>
      </c>
      <c r="J460" s="5"/>
      <c r="K460" s="5"/>
      <c r="L460" s="5"/>
    </row>
    <row r="461" spans="1:12" x14ac:dyDescent="0.25">
      <c r="A461" s="11" t="s">
        <v>2595</v>
      </c>
      <c r="B461" s="10" t="s">
        <v>2136</v>
      </c>
      <c r="C461" s="13">
        <v>6810</v>
      </c>
      <c r="D461" s="13">
        <v>7380</v>
      </c>
      <c r="E461" s="13">
        <v>7660</v>
      </c>
      <c r="F461" s="13">
        <v>7790</v>
      </c>
      <c r="G461" s="13">
        <v>7810</v>
      </c>
      <c r="H461" s="13">
        <v>7730</v>
      </c>
      <c r="I461" s="13">
        <v>7580</v>
      </c>
      <c r="J461" s="5"/>
      <c r="K461" s="5"/>
      <c r="L461" s="5"/>
    </row>
    <row r="462" spans="1:12" x14ac:dyDescent="0.25">
      <c r="A462" s="11" t="s">
        <v>2596</v>
      </c>
      <c r="B462" s="10" t="s">
        <v>2136</v>
      </c>
      <c r="C462" s="12">
        <v>3870</v>
      </c>
      <c r="D462" s="12">
        <v>4390</v>
      </c>
      <c r="E462" s="12">
        <v>4560</v>
      </c>
      <c r="F462" s="12">
        <v>4740</v>
      </c>
      <c r="G462" s="12">
        <v>4890</v>
      </c>
      <c r="H462" s="12">
        <v>5030</v>
      </c>
      <c r="I462" s="12">
        <v>5170</v>
      </c>
      <c r="J462" s="5"/>
      <c r="K462" s="5"/>
      <c r="L462" s="5"/>
    </row>
    <row r="463" spans="1:12" x14ac:dyDescent="0.25">
      <c r="A463" s="11" t="s">
        <v>2597</v>
      </c>
      <c r="B463" s="10" t="s">
        <v>2136</v>
      </c>
      <c r="C463" s="13">
        <v>4850</v>
      </c>
      <c r="D463" s="13">
        <v>7170</v>
      </c>
      <c r="E463" s="13">
        <v>8650</v>
      </c>
      <c r="F463" s="13">
        <v>9430</v>
      </c>
      <c r="G463" s="13">
        <v>10100</v>
      </c>
      <c r="H463" s="13">
        <v>10750</v>
      </c>
      <c r="I463" s="13">
        <v>11400</v>
      </c>
      <c r="J463" s="5"/>
      <c r="K463" s="5"/>
      <c r="L463" s="5"/>
    </row>
    <row r="464" spans="1:12" x14ac:dyDescent="0.25">
      <c r="A464" s="11" t="s">
        <v>2598</v>
      </c>
      <c r="B464" s="10" t="s">
        <v>2136</v>
      </c>
      <c r="C464" s="12">
        <v>4880</v>
      </c>
      <c r="D464" s="12">
        <v>5080</v>
      </c>
      <c r="E464" s="12">
        <v>5620</v>
      </c>
      <c r="F464" s="12">
        <v>6240</v>
      </c>
      <c r="G464" s="12">
        <v>6390</v>
      </c>
      <c r="H464" s="12">
        <v>6510</v>
      </c>
      <c r="I464" s="12">
        <v>6620</v>
      </c>
      <c r="J464" s="5"/>
      <c r="K464" s="5"/>
      <c r="L464" s="5"/>
    </row>
    <row r="465" spans="1:12" x14ac:dyDescent="0.25">
      <c r="A465" s="11" t="s">
        <v>2599</v>
      </c>
      <c r="B465" s="10" t="s">
        <v>2136</v>
      </c>
      <c r="C465" s="13">
        <v>3480</v>
      </c>
      <c r="D465" s="13">
        <v>3670</v>
      </c>
      <c r="E465" s="13">
        <v>3780</v>
      </c>
      <c r="F465" s="13">
        <v>3890</v>
      </c>
      <c r="G465" s="13">
        <v>3990</v>
      </c>
      <c r="H465" s="13">
        <v>4060</v>
      </c>
      <c r="I465" s="13">
        <v>4140</v>
      </c>
      <c r="J465" s="5"/>
      <c r="K465" s="5"/>
      <c r="L465" s="5"/>
    </row>
    <row r="466" spans="1:12" x14ac:dyDescent="0.25">
      <c r="A466" s="11" t="s">
        <v>2600</v>
      </c>
      <c r="B466" s="10" t="s">
        <v>2136</v>
      </c>
      <c r="C466" s="12">
        <v>6290</v>
      </c>
      <c r="D466" s="12">
        <v>6880</v>
      </c>
      <c r="E466" s="12">
        <v>7410</v>
      </c>
      <c r="F466" s="12">
        <v>7960</v>
      </c>
      <c r="G466" s="12">
        <v>8520</v>
      </c>
      <c r="H466" s="12">
        <v>9060</v>
      </c>
      <c r="I466" s="12">
        <v>9600</v>
      </c>
      <c r="J466" s="5"/>
      <c r="K466" s="5"/>
      <c r="L466" s="5"/>
    </row>
    <row r="467" spans="1:12" x14ac:dyDescent="0.25">
      <c r="A467" s="11" t="s">
        <v>2601</v>
      </c>
      <c r="B467" s="10" t="s">
        <v>2136</v>
      </c>
      <c r="C467" s="13">
        <v>3050</v>
      </c>
      <c r="D467" s="13">
        <v>3430</v>
      </c>
      <c r="E467" s="13">
        <v>3850</v>
      </c>
      <c r="F467" s="13">
        <v>4300</v>
      </c>
      <c r="G467" s="13">
        <v>4760</v>
      </c>
      <c r="H467" s="13">
        <v>5240</v>
      </c>
      <c r="I467" s="13">
        <v>5710</v>
      </c>
      <c r="J467" s="5"/>
      <c r="K467" s="5"/>
      <c r="L467" s="5"/>
    </row>
    <row r="468" spans="1:12" x14ac:dyDescent="0.25">
      <c r="A468" s="11" t="s">
        <v>2602</v>
      </c>
      <c r="B468" s="10" t="s">
        <v>2136</v>
      </c>
      <c r="C468" s="12">
        <v>4040</v>
      </c>
      <c r="D468" s="12">
        <v>4310</v>
      </c>
      <c r="E468" s="12">
        <v>4460</v>
      </c>
      <c r="F468" s="12">
        <v>4600</v>
      </c>
      <c r="G468" s="12">
        <v>4690</v>
      </c>
      <c r="H468" s="12">
        <v>4740</v>
      </c>
      <c r="I468" s="12">
        <v>4760</v>
      </c>
      <c r="J468" s="5"/>
      <c r="K468" s="5"/>
      <c r="L468" s="5"/>
    </row>
    <row r="469" spans="1:12" x14ac:dyDescent="0.25">
      <c r="A469" s="11" t="s">
        <v>2603</v>
      </c>
      <c r="B469" s="10" t="s">
        <v>2136</v>
      </c>
      <c r="C469" s="13">
        <v>2180</v>
      </c>
      <c r="D469" s="13">
        <v>2400</v>
      </c>
      <c r="E469" s="13">
        <v>2490</v>
      </c>
      <c r="F469" s="13">
        <v>2580</v>
      </c>
      <c r="G469" s="13">
        <v>2660</v>
      </c>
      <c r="H469" s="13">
        <v>2720</v>
      </c>
      <c r="I469" s="13">
        <v>2750</v>
      </c>
      <c r="J469" s="5"/>
      <c r="K469" s="5"/>
      <c r="L469" s="5"/>
    </row>
    <row r="470" spans="1:12" x14ac:dyDescent="0.25">
      <c r="A470" s="11" t="s">
        <v>2604</v>
      </c>
      <c r="B470" s="10" t="s">
        <v>2136</v>
      </c>
      <c r="C470" s="12">
        <v>4250</v>
      </c>
      <c r="D470" s="12">
        <v>4490</v>
      </c>
      <c r="E470" s="12">
        <v>4700</v>
      </c>
      <c r="F470" s="12">
        <v>4830</v>
      </c>
      <c r="G470" s="12">
        <v>4920</v>
      </c>
      <c r="H470" s="12">
        <v>4970</v>
      </c>
      <c r="I470" s="12">
        <v>4970</v>
      </c>
      <c r="J470" s="5"/>
      <c r="K470" s="5"/>
      <c r="L470" s="5"/>
    </row>
    <row r="471" spans="1:12" x14ac:dyDescent="0.25">
      <c r="A471" s="11" t="s">
        <v>2605</v>
      </c>
      <c r="B471" s="10" t="s">
        <v>2136</v>
      </c>
      <c r="C471" s="13">
        <v>7590</v>
      </c>
      <c r="D471" s="13">
        <v>8390</v>
      </c>
      <c r="E471" s="13">
        <v>9000</v>
      </c>
      <c r="F471" s="13">
        <v>9380</v>
      </c>
      <c r="G471" s="13">
        <v>9690</v>
      </c>
      <c r="H471" s="13">
        <v>9900</v>
      </c>
      <c r="I471" s="13">
        <v>10000</v>
      </c>
      <c r="J471" s="5"/>
      <c r="K471" s="5"/>
      <c r="L471" s="5"/>
    </row>
    <row r="472" spans="1:12" x14ac:dyDescent="0.25">
      <c r="A472" s="11" t="s">
        <v>2606</v>
      </c>
      <c r="B472" s="10" t="s">
        <v>2136</v>
      </c>
      <c r="C472" s="12">
        <v>6310</v>
      </c>
      <c r="D472" s="12">
        <v>6940</v>
      </c>
      <c r="E472" s="12">
        <v>7390</v>
      </c>
      <c r="F472" s="12">
        <v>7640</v>
      </c>
      <c r="G472" s="12">
        <v>7830</v>
      </c>
      <c r="H472" s="12">
        <v>7950</v>
      </c>
      <c r="I472" s="12">
        <v>8020</v>
      </c>
      <c r="J472" s="5"/>
      <c r="K472" s="5"/>
      <c r="L472" s="5"/>
    </row>
    <row r="473" spans="1:12" x14ac:dyDescent="0.25">
      <c r="A473" s="11" t="s">
        <v>2607</v>
      </c>
      <c r="B473" s="10" t="s">
        <v>2136</v>
      </c>
      <c r="C473" s="13">
        <v>5740</v>
      </c>
      <c r="D473" s="13">
        <v>6260</v>
      </c>
      <c r="E473" s="13">
        <v>6520</v>
      </c>
      <c r="F473" s="13">
        <v>6660</v>
      </c>
      <c r="G473" s="13">
        <v>6740</v>
      </c>
      <c r="H473" s="13">
        <v>6760</v>
      </c>
      <c r="I473" s="13">
        <v>6730</v>
      </c>
      <c r="J473" s="5"/>
      <c r="K473" s="5"/>
      <c r="L473" s="5"/>
    </row>
    <row r="474" spans="1:12" x14ac:dyDescent="0.25">
      <c r="A474" s="11" t="s">
        <v>2608</v>
      </c>
      <c r="B474" s="10" t="s">
        <v>2136</v>
      </c>
      <c r="C474" s="12">
        <v>6450</v>
      </c>
      <c r="D474" s="12">
        <v>7080</v>
      </c>
      <c r="E474" s="12">
        <v>7470</v>
      </c>
      <c r="F474" s="12">
        <v>7770</v>
      </c>
      <c r="G474" s="12">
        <v>8020</v>
      </c>
      <c r="H474" s="12">
        <v>8220</v>
      </c>
      <c r="I474" s="12">
        <v>8380</v>
      </c>
      <c r="J474" s="5"/>
      <c r="K474" s="5"/>
      <c r="L474" s="5"/>
    </row>
    <row r="475" spans="1:12" x14ac:dyDescent="0.25">
      <c r="A475" s="11" t="s">
        <v>2609</v>
      </c>
      <c r="B475" s="10" t="s">
        <v>2136</v>
      </c>
      <c r="C475" s="13">
        <v>170</v>
      </c>
      <c r="D475" s="13">
        <v>190</v>
      </c>
      <c r="E475" s="13">
        <v>220</v>
      </c>
      <c r="F475" s="13">
        <v>250</v>
      </c>
      <c r="G475" s="13">
        <v>290</v>
      </c>
      <c r="H475" s="13">
        <v>330</v>
      </c>
      <c r="I475" s="13">
        <v>370</v>
      </c>
      <c r="J475" s="5"/>
      <c r="K475" s="5"/>
      <c r="L475" s="5"/>
    </row>
    <row r="476" spans="1:12" x14ac:dyDescent="0.25">
      <c r="A476" s="11" t="s">
        <v>2610</v>
      </c>
      <c r="B476" s="10" t="s">
        <v>2136</v>
      </c>
      <c r="C476" s="12">
        <v>2870</v>
      </c>
      <c r="D476" s="12">
        <v>3710</v>
      </c>
      <c r="E476" s="12">
        <v>4420</v>
      </c>
      <c r="F476" s="12">
        <v>5160</v>
      </c>
      <c r="G476" s="12">
        <v>5920</v>
      </c>
      <c r="H476" s="12">
        <v>6680</v>
      </c>
      <c r="I476" s="12">
        <v>7450</v>
      </c>
      <c r="J476" s="5"/>
      <c r="K476" s="5"/>
      <c r="L476" s="5"/>
    </row>
    <row r="477" spans="1:12" x14ac:dyDescent="0.25">
      <c r="A477" s="11" t="s">
        <v>2611</v>
      </c>
      <c r="B477" s="10" t="s">
        <v>2136</v>
      </c>
      <c r="C477" s="13">
        <v>2690</v>
      </c>
      <c r="D477" s="13">
        <v>3070</v>
      </c>
      <c r="E477" s="13">
        <v>3370</v>
      </c>
      <c r="F477" s="13">
        <v>3670</v>
      </c>
      <c r="G477" s="13">
        <v>3960</v>
      </c>
      <c r="H477" s="13">
        <v>4220</v>
      </c>
      <c r="I477" s="13">
        <v>4470</v>
      </c>
      <c r="J477" s="5"/>
      <c r="K477" s="5"/>
      <c r="L477" s="5"/>
    </row>
    <row r="478" spans="1:12" x14ac:dyDescent="0.25">
      <c r="A478" s="11" t="s">
        <v>2612</v>
      </c>
      <c r="B478" s="10" t="s">
        <v>2136</v>
      </c>
      <c r="C478" s="12">
        <v>3510</v>
      </c>
      <c r="D478" s="12">
        <v>3810</v>
      </c>
      <c r="E478" s="12">
        <v>4060</v>
      </c>
      <c r="F478" s="12">
        <v>4230</v>
      </c>
      <c r="G478" s="12">
        <v>4370</v>
      </c>
      <c r="H478" s="12">
        <v>4460</v>
      </c>
      <c r="I478" s="12">
        <v>4510</v>
      </c>
      <c r="J478" s="5"/>
      <c r="K478" s="5"/>
      <c r="L478" s="5"/>
    </row>
    <row r="479" spans="1:12" x14ac:dyDescent="0.25">
      <c r="A479" s="11" t="s">
        <v>2613</v>
      </c>
      <c r="B479" s="10" t="s">
        <v>2136</v>
      </c>
      <c r="C479" s="13">
        <v>3850</v>
      </c>
      <c r="D479" s="13">
        <v>4160</v>
      </c>
      <c r="E479" s="13">
        <v>4380</v>
      </c>
      <c r="F479" s="13">
        <v>4490</v>
      </c>
      <c r="G479" s="13">
        <v>4550</v>
      </c>
      <c r="H479" s="13">
        <v>4550</v>
      </c>
      <c r="I479" s="13">
        <v>4500</v>
      </c>
      <c r="J479" s="5"/>
      <c r="K479" s="5"/>
      <c r="L479" s="5"/>
    </row>
    <row r="480" spans="1:12" x14ac:dyDescent="0.25">
      <c r="A480" s="11" t="s">
        <v>2614</v>
      </c>
      <c r="B480" s="10" t="s">
        <v>2136</v>
      </c>
      <c r="C480" s="12">
        <v>5200</v>
      </c>
      <c r="D480" s="12">
        <v>5570</v>
      </c>
      <c r="E480" s="12">
        <v>5840</v>
      </c>
      <c r="F480" s="12">
        <v>6000</v>
      </c>
      <c r="G480" s="12">
        <v>6000</v>
      </c>
      <c r="H480" s="12">
        <v>5920</v>
      </c>
      <c r="I480" s="12">
        <v>5810</v>
      </c>
      <c r="J480" s="5"/>
      <c r="K480" s="5"/>
      <c r="L480" s="5"/>
    </row>
    <row r="481" spans="1:12" x14ac:dyDescent="0.25">
      <c r="A481" s="11" t="s">
        <v>2615</v>
      </c>
      <c r="B481" s="10" t="s">
        <v>2136</v>
      </c>
      <c r="C481" s="13">
        <v>5390</v>
      </c>
      <c r="D481" s="13">
        <v>5730</v>
      </c>
      <c r="E481" s="13">
        <v>5960</v>
      </c>
      <c r="F481" s="13">
        <v>6180</v>
      </c>
      <c r="G481" s="13">
        <v>6340</v>
      </c>
      <c r="H481" s="13">
        <v>6430</v>
      </c>
      <c r="I481" s="13">
        <v>6470</v>
      </c>
      <c r="J481" s="5"/>
      <c r="K481" s="5"/>
      <c r="L481" s="5"/>
    </row>
    <row r="482" spans="1:12" x14ac:dyDescent="0.25">
      <c r="A482" s="11" t="s">
        <v>2616</v>
      </c>
      <c r="B482" s="10" t="s">
        <v>2136</v>
      </c>
      <c r="C482" s="12">
        <v>4170</v>
      </c>
      <c r="D482" s="12">
        <v>4750</v>
      </c>
      <c r="E482" s="12">
        <v>6160</v>
      </c>
      <c r="F482" s="12">
        <v>6830</v>
      </c>
      <c r="G482" s="12">
        <v>7460</v>
      </c>
      <c r="H482" s="12">
        <v>8050</v>
      </c>
      <c r="I482" s="12">
        <v>8630</v>
      </c>
      <c r="J482" s="5"/>
      <c r="K482" s="5"/>
      <c r="L482" s="5"/>
    </row>
    <row r="483" spans="1:12" x14ac:dyDescent="0.25">
      <c r="A483" s="11" t="s">
        <v>2617</v>
      </c>
      <c r="B483" s="10" t="s">
        <v>2136</v>
      </c>
      <c r="C483" s="13">
        <v>3080</v>
      </c>
      <c r="D483" s="13">
        <v>3340</v>
      </c>
      <c r="E483" s="13">
        <v>3430</v>
      </c>
      <c r="F483" s="13">
        <v>3520</v>
      </c>
      <c r="G483" s="13">
        <v>3590</v>
      </c>
      <c r="H483" s="13">
        <v>3650</v>
      </c>
      <c r="I483" s="13">
        <v>3700</v>
      </c>
      <c r="J483" s="5"/>
      <c r="K483" s="5"/>
      <c r="L483" s="5"/>
    </row>
    <row r="484" spans="1:12" x14ac:dyDescent="0.25">
      <c r="A484" s="11" t="s">
        <v>2618</v>
      </c>
      <c r="B484" s="10" t="s">
        <v>2136</v>
      </c>
      <c r="C484" s="12">
        <v>680</v>
      </c>
      <c r="D484" s="12">
        <v>1830</v>
      </c>
      <c r="E484" s="12">
        <v>2210</v>
      </c>
      <c r="F484" s="12">
        <v>2700</v>
      </c>
      <c r="G484" s="12">
        <v>3210</v>
      </c>
      <c r="H484" s="12">
        <v>3720</v>
      </c>
      <c r="I484" s="12">
        <v>4240</v>
      </c>
      <c r="J484" s="5"/>
      <c r="K484" s="5"/>
      <c r="L484" s="5"/>
    </row>
    <row r="485" spans="1:12" x14ac:dyDescent="0.25">
      <c r="A485" s="11" t="s">
        <v>2619</v>
      </c>
      <c r="B485" s="10" t="s">
        <v>2136</v>
      </c>
      <c r="C485" s="13">
        <v>3550</v>
      </c>
      <c r="D485" s="13">
        <v>4010</v>
      </c>
      <c r="E485" s="13">
        <v>4080</v>
      </c>
      <c r="F485" s="13">
        <v>4130</v>
      </c>
      <c r="G485" s="13">
        <v>4140</v>
      </c>
      <c r="H485" s="13">
        <v>4110</v>
      </c>
      <c r="I485" s="13">
        <v>4070</v>
      </c>
      <c r="J485" s="5"/>
      <c r="K485" s="5"/>
      <c r="L485" s="5"/>
    </row>
    <row r="486" spans="1:12" x14ac:dyDescent="0.25">
      <c r="A486" s="11" t="s">
        <v>2620</v>
      </c>
      <c r="B486" s="10" t="s">
        <v>2136</v>
      </c>
      <c r="C486" s="12">
        <v>2180</v>
      </c>
      <c r="D486" s="12">
        <v>2470</v>
      </c>
      <c r="E486" s="12">
        <v>2510</v>
      </c>
      <c r="F486" s="12">
        <v>2540</v>
      </c>
      <c r="G486" s="12">
        <v>2530</v>
      </c>
      <c r="H486" s="12">
        <v>2490</v>
      </c>
      <c r="I486" s="12">
        <v>2410</v>
      </c>
      <c r="J486" s="5"/>
      <c r="K486" s="5"/>
      <c r="L486" s="5"/>
    </row>
    <row r="487" spans="1:12" x14ac:dyDescent="0.25">
      <c r="A487" s="11" t="s">
        <v>2621</v>
      </c>
      <c r="B487" s="10" t="s">
        <v>2136</v>
      </c>
      <c r="C487" s="13">
        <v>3310</v>
      </c>
      <c r="D487" s="13">
        <v>3770</v>
      </c>
      <c r="E487" s="13">
        <v>3870</v>
      </c>
      <c r="F487" s="13">
        <v>3940</v>
      </c>
      <c r="G487" s="13">
        <v>3940</v>
      </c>
      <c r="H487" s="13">
        <v>3880</v>
      </c>
      <c r="I487" s="13">
        <v>3790</v>
      </c>
      <c r="J487" s="5"/>
      <c r="K487" s="5"/>
      <c r="L487" s="5"/>
    </row>
    <row r="488" spans="1:12" x14ac:dyDescent="0.25">
      <c r="A488" s="11" t="s">
        <v>2622</v>
      </c>
      <c r="B488" s="10" t="s">
        <v>2136</v>
      </c>
      <c r="C488" s="12">
        <v>6520</v>
      </c>
      <c r="D488" s="12">
        <v>7180</v>
      </c>
      <c r="E488" s="12">
        <v>7520</v>
      </c>
      <c r="F488" s="12">
        <v>7650</v>
      </c>
      <c r="G488" s="12">
        <v>7710</v>
      </c>
      <c r="H488" s="12">
        <v>7710</v>
      </c>
      <c r="I488" s="12">
        <v>7670</v>
      </c>
      <c r="J488" s="5"/>
      <c r="K488" s="5"/>
      <c r="L488" s="5"/>
    </row>
    <row r="489" spans="1:12" x14ac:dyDescent="0.25">
      <c r="A489" s="11" t="s">
        <v>2623</v>
      </c>
      <c r="B489" s="10" t="s">
        <v>2136</v>
      </c>
      <c r="C489" s="13">
        <v>4450</v>
      </c>
      <c r="D489" s="13">
        <v>4890</v>
      </c>
      <c r="E489" s="13">
        <v>5100</v>
      </c>
      <c r="F489" s="13">
        <v>5190</v>
      </c>
      <c r="G489" s="13">
        <v>5220</v>
      </c>
      <c r="H489" s="13">
        <v>5180</v>
      </c>
      <c r="I489" s="13">
        <v>5110</v>
      </c>
      <c r="J489" s="5"/>
      <c r="K489" s="5"/>
      <c r="L489" s="5"/>
    </row>
    <row r="490" spans="1:12" x14ac:dyDescent="0.25">
      <c r="A490" s="11" t="s">
        <v>2624</v>
      </c>
      <c r="B490" s="10" t="s">
        <v>2136</v>
      </c>
      <c r="C490" s="12">
        <v>5320</v>
      </c>
      <c r="D490" s="12">
        <v>5920</v>
      </c>
      <c r="E490" s="12">
        <v>6300</v>
      </c>
      <c r="F490" s="12">
        <v>6450</v>
      </c>
      <c r="G490" s="12">
        <v>6500</v>
      </c>
      <c r="H490" s="12">
        <v>6450</v>
      </c>
      <c r="I490" s="12">
        <v>6340</v>
      </c>
      <c r="J490" s="5"/>
      <c r="K490" s="5"/>
      <c r="L490" s="5"/>
    </row>
    <row r="491" spans="1:12" x14ac:dyDescent="0.25">
      <c r="A491" s="11" t="s">
        <v>2625</v>
      </c>
      <c r="B491" s="10" t="s">
        <v>2136</v>
      </c>
      <c r="C491" s="13">
        <v>3000</v>
      </c>
      <c r="D491" s="13">
        <v>3430</v>
      </c>
      <c r="E491" s="13">
        <v>3620</v>
      </c>
      <c r="F491" s="13">
        <v>3690</v>
      </c>
      <c r="G491" s="13">
        <v>3690</v>
      </c>
      <c r="H491" s="13">
        <v>3640</v>
      </c>
      <c r="I491" s="13">
        <v>3540</v>
      </c>
      <c r="J491" s="5"/>
      <c r="K491" s="5"/>
      <c r="L491" s="5"/>
    </row>
    <row r="492" spans="1:12" x14ac:dyDescent="0.25">
      <c r="A492" s="11" t="s">
        <v>2626</v>
      </c>
      <c r="B492" s="10" t="s">
        <v>2136</v>
      </c>
      <c r="C492" s="12">
        <v>5240</v>
      </c>
      <c r="D492" s="12">
        <v>5790</v>
      </c>
      <c r="E492" s="12">
        <v>6080</v>
      </c>
      <c r="F492" s="12">
        <v>6210</v>
      </c>
      <c r="G492" s="12">
        <v>6230</v>
      </c>
      <c r="H492" s="12">
        <v>6150</v>
      </c>
      <c r="I492" s="12">
        <v>5990</v>
      </c>
      <c r="J492" s="5"/>
      <c r="K492" s="5"/>
      <c r="L492" s="5"/>
    </row>
    <row r="493" spans="1:12" x14ac:dyDescent="0.25">
      <c r="A493" s="11" t="s">
        <v>2627</v>
      </c>
      <c r="B493" s="10" t="s">
        <v>2136</v>
      </c>
      <c r="C493" s="13">
        <v>5480</v>
      </c>
      <c r="D493" s="13">
        <v>5840</v>
      </c>
      <c r="E493" s="13">
        <v>6150</v>
      </c>
      <c r="F493" s="13">
        <v>6340</v>
      </c>
      <c r="G493" s="13">
        <v>6480</v>
      </c>
      <c r="H493" s="13">
        <v>6570</v>
      </c>
      <c r="I493" s="13">
        <v>6650</v>
      </c>
      <c r="J493" s="5"/>
      <c r="K493" s="5"/>
      <c r="L493" s="5"/>
    </row>
    <row r="494" spans="1:12" x14ac:dyDescent="0.25">
      <c r="A494" s="11" t="s">
        <v>2628</v>
      </c>
      <c r="B494" s="10" t="s">
        <v>2136</v>
      </c>
      <c r="C494" s="12">
        <v>2650</v>
      </c>
      <c r="D494" s="12">
        <v>2940</v>
      </c>
      <c r="E494" s="12">
        <v>3070</v>
      </c>
      <c r="F494" s="12">
        <v>3110</v>
      </c>
      <c r="G494" s="12">
        <v>3130</v>
      </c>
      <c r="H494" s="12">
        <v>3130</v>
      </c>
      <c r="I494" s="12">
        <v>3120</v>
      </c>
      <c r="J494" s="5"/>
      <c r="K494" s="5"/>
      <c r="L494" s="5"/>
    </row>
    <row r="495" spans="1:12" x14ac:dyDescent="0.25">
      <c r="A495" s="11" t="s">
        <v>2629</v>
      </c>
      <c r="B495" s="10" t="s">
        <v>2136</v>
      </c>
      <c r="C495" s="13">
        <v>4720</v>
      </c>
      <c r="D495" s="13">
        <v>5080</v>
      </c>
      <c r="E495" s="13">
        <v>5400</v>
      </c>
      <c r="F495" s="13">
        <v>5630</v>
      </c>
      <c r="G495" s="13">
        <v>5810</v>
      </c>
      <c r="H495" s="13">
        <v>5950</v>
      </c>
      <c r="I495" s="13">
        <v>6060</v>
      </c>
      <c r="J495" s="5"/>
      <c r="K495" s="5"/>
      <c r="L495" s="5"/>
    </row>
    <row r="496" spans="1:12" x14ac:dyDescent="0.25">
      <c r="A496" s="11" t="s">
        <v>2630</v>
      </c>
      <c r="B496" s="10" t="s">
        <v>2136</v>
      </c>
      <c r="C496" s="12">
        <v>2600</v>
      </c>
      <c r="D496" s="12">
        <v>2830</v>
      </c>
      <c r="E496" s="12">
        <v>2960</v>
      </c>
      <c r="F496" s="12">
        <v>2980</v>
      </c>
      <c r="G496" s="12">
        <v>2960</v>
      </c>
      <c r="H496" s="12">
        <v>2890</v>
      </c>
      <c r="I496" s="12">
        <v>2800</v>
      </c>
      <c r="J496" s="5"/>
      <c r="K496" s="5"/>
      <c r="L496" s="5"/>
    </row>
    <row r="497" spans="1:12" x14ac:dyDescent="0.25">
      <c r="A497" s="11" t="s">
        <v>2631</v>
      </c>
      <c r="B497" s="10" t="s">
        <v>2136</v>
      </c>
      <c r="C497" s="13">
        <v>5590</v>
      </c>
      <c r="D497" s="13">
        <v>6110</v>
      </c>
      <c r="E497" s="13">
        <v>6330</v>
      </c>
      <c r="F497" s="13">
        <v>6350</v>
      </c>
      <c r="G497" s="13">
        <v>6320</v>
      </c>
      <c r="H497" s="13">
        <v>6220</v>
      </c>
      <c r="I497" s="13">
        <v>6070</v>
      </c>
      <c r="J497" s="5"/>
      <c r="K497" s="5"/>
      <c r="L497" s="5"/>
    </row>
    <row r="498" spans="1:12" x14ac:dyDescent="0.25">
      <c r="A498" s="11" t="s">
        <v>2632</v>
      </c>
      <c r="B498" s="10" t="s">
        <v>2136</v>
      </c>
      <c r="C498" s="12">
        <v>7810</v>
      </c>
      <c r="D498" s="12">
        <v>8440</v>
      </c>
      <c r="E498" s="12">
        <v>8690</v>
      </c>
      <c r="F498" s="12">
        <v>8760</v>
      </c>
      <c r="G498" s="12">
        <v>8730</v>
      </c>
      <c r="H498" s="12">
        <v>8620</v>
      </c>
      <c r="I498" s="12">
        <v>8460</v>
      </c>
      <c r="J498" s="5"/>
      <c r="K498" s="5"/>
      <c r="L498" s="5"/>
    </row>
    <row r="499" spans="1:12" x14ac:dyDescent="0.25">
      <c r="A499" s="11" t="s">
        <v>2633</v>
      </c>
      <c r="B499" s="10" t="s">
        <v>2136</v>
      </c>
      <c r="C499" s="13">
        <v>2680</v>
      </c>
      <c r="D499" s="13">
        <v>2930</v>
      </c>
      <c r="E499" s="13">
        <v>3210</v>
      </c>
      <c r="F499" s="13">
        <v>3500</v>
      </c>
      <c r="G499" s="13">
        <v>3780</v>
      </c>
      <c r="H499" s="13">
        <v>4040</v>
      </c>
      <c r="I499" s="13">
        <v>4260</v>
      </c>
      <c r="J499" s="5"/>
      <c r="K499" s="5"/>
      <c r="L499" s="5"/>
    </row>
    <row r="500" spans="1:12" x14ac:dyDescent="0.25">
      <c r="A500" s="11" t="s">
        <v>2634</v>
      </c>
      <c r="B500" s="10" t="s">
        <v>2136</v>
      </c>
      <c r="C500" s="12">
        <v>1080</v>
      </c>
      <c r="D500" s="12">
        <v>1120</v>
      </c>
      <c r="E500" s="12">
        <v>1180</v>
      </c>
      <c r="F500" s="12">
        <v>1240</v>
      </c>
      <c r="G500" s="12">
        <v>1300</v>
      </c>
      <c r="H500" s="12">
        <v>1340</v>
      </c>
      <c r="I500" s="12">
        <v>1380</v>
      </c>
      <c r="J500" s="5"/>
      <c r="K500" s="5"/>
      <c r="L500" s="5"/>
    </row>
    <row r="501" spans="1:12" x14ac:dyDescent="0.25">
      <c r="A501" s="11" t="s">
        <v>2635</v>
      </c>
      <c r="B501" s="10" t="s">
        <v>2136</v>
      </c>
      <c r="C501" s="13">
        <v>2200</v>
      </c>
      <c r="D501" s="13">
        <v>2470</v>
      </c>
      <c r="E501" s="13">
        <v>2720</v>
      </c>
      <c r="F501" s="13">
        <v>2980</v>
      </c>
      <c r="G501" s="13">
        <v>3230</v>
      </c>
      <c r="H501" s="13">
        <v>3480</v>
      </c>
      <c r="I501" s="13">
        <v>3710</v>
      </c>
      <c r="J501" s="5"/>
      <c r="K501" s="5"/>
      <c r="L501" s="5"/>
    </row>
    <row r="502" spans="1:12" x14ac:dyDescent="0.25">
      <c r="A502" s="11" t="s">
        <v>2636</v>
      </c>
      <c r="B502" s="10" t="s">
        <v>2136</v>
      </c>
      <c r="C502" s="12">
        <v>2630</v>
      </c>
      <c r="D502" s="12">
        <v>2780</v>
      </c>
      <c r="E502" s="12">
        <v>2980</v>
      </c>
      <c r="F502" s="12">
        <v>3210</v>
      </c>
      <c r="G502" s="12">
        <v>3430</v>
      </c>
      <c r="H502" s="12">
        <v>3640</v>
      </c>
      <c r="I502" s="12">
        <v>3840</v>
      </c>
      <c r="J502" s="5"/>
      <c r="K502" s="5"/>
      <c r="L502" s="5"/>
    </row>
    <row r="503" spans="1:12" x14ac:dyDescent="0.25">
      <c r="A503" s="11" t="s">
        <v>2637</v>
      </c>
      <c r="B503" s="10" t="s">
        <v>2136</v>
      </c>
      <c r="C503" s="13">
        <v>1760</v>
      </c>
      <c r="D503" s="13">
        <v>1780</v>
      </c>
      <c r="E503" s="13">
        <v>1830</v>
      </c>
      <c r="F503" s="13">
        <v>1890</v>
      </c>
      <c r="G503" s="13">
        <v>1940</v>
      </c>
      <c r="H503" s="13">
        <v>1970</v>
      </c>
      <c r="I503" s="13">
        <v>1990</v>
      </c>
      <c r="J503" s="5"/>
      <c r="K503" s="5"/>
      <c r="L503" s="5"/>
    </row>
    <row r="504" spans="1:12" x14ac:dyDescent="0.25">
      <c r="A504" s="11" t="s">
        <v>2638</v>
      </c>
      <c r="B504" s="10" t="s">
        <v>2136</v>
      </c>
      <c r="C504" s="12">
        <v>2730</v>
      </c>
      <c r="D504" s="12">
        <v>2910</v>
      </c>
      <c r="E504" s="12">
        <v>3130</v>
      </c>
      <c r="F504" s="12">
        <v>3220</v>
      </c>
      <c r="G504" s="12">
        <v>3290</v>
      </c>
      <c r="H504" s="12">
        <v>3340</v>
      </c>
      <c r="I504" s="12">
        <v>3380</v>
      </c>
      <c r="J504" s="5"/>
      <c r="K504" s="5"/>
      <c r="L504" s="5"/>
    </row>
    <row r="505" spans="1:12" x14ac:dyDescent="0.25">
      <c r="A505" s="11" t="s">
        <v>2639</v>
      </c>
      <c r="B505" s="10" t="s">
        <v>2136</v>
      </c>
      <c r="C505" s="13">
        <v>3360</v>
      </c>
      <c r="D505" s="13">
        <v>3610</v>
      </c>
      <c r="E505" s="13">
        <v>3760</v>
      </c>
      <c r="F505" s="13">
        <v>3910</v>
      </c>
      <c r="G505" s="13">
        <v>4010</v>
      </c>
      <c r="H505" s="13">
        <v>4080</v>
      </c>
      <c r="I505" s="13">
        <v>4130</v>
      </c>
      <c r="J505" s="5"/>
      <c r="K505" s="5"/>
      <c r="L505" s="5"/>
    </row>
    <row r="506" spans="1:12" x14ac:dyDescent="0.25">
      <c r="A506" s="11" t="s">
        <v>2640</v>
      </c>
      <c r="B506" s="10" t="s">
        <v>2136</v>
      </c>
      <c r="C506" s="12">
        <v>3210</v>
      </c>
      <c r="D506" s="12">
        <v>3320</v>
      </c>
      <c r="E506" s="12">
        <v>3410</v>
      </c>
      <c r="F506" s="12">
        <v>3490</v>
      </c>
      <c r="G506" s="12">
        <v>3550</v>
      </c>
      <c r="H506" s="12">
        <v>3580</v>
      </c>
      <c r="I506" s="12">
        <v>3610</v>
      </c>
      <c r="J506" s="5"/>
      <c r="K506" s="5"/>
      <c r="L506" s="5"/>
    </row>
    <row r="507" spans="1:12" x14ac:dyDescent="0.25">
      <c r="A507" s="11" t="s">
        <v>2641</v>
      </c>
      <c r="B507" s="10" t="s">
        <v>2136</v>
      </c>
      <c r="C507" s="13">
        <v>6370</v>
      </c>
      <c r="D507" s="13">
        <v>6970</v>
      </c>
      <c r="E507" s="13">
        <v>7140</v>
      </c>
      <c r="F507" s="13">
        <v>7260</v>
      </c>
      <c r="G507" s="13">
        <v>7300</v>
      </c>
      <c r="H507" s="13">
        <v>7250</v>
      </c>
      <c r="I507" s="13">
        <v>7170</v>
      </c>
      <c r="J507" s="5"/>
      <c r="K507" s="5"/>
      <c r="L507" s="5"/>
    </row>
    <row r="508" spans="1:12" x14ac:dyDescent="0.25">
      <c r="A508" s="11" t="s">
        <v>2642</v>
      </c>
      <c r="B508" s="10" t="s">
        <v>2136</v>
      </c>
      <c r="C508" s="12">
        <v>2010</v>
      </c>
      <c r="D508" s="12">
        <v>2070</v>
      </c>
      <c r="E508" s="12">
        <v>2160</v>
      </c>
      <c r="F508" s="12">
        <v>2250</v>
      </c>
      <c r="G508" s="12">
        <v>2320</v>
      </c>
      <c r="H508" s="12">
        <v>2390</v>
      </c>
      <c r="I508" s="12">
        <v>2460</v>
      </c>
      <c r="J508" s="5"/>
      <c r="K508" s="5"/>
      <c r="L508" s="5"/>
    </row>
    <row r="509" spans="1:12" x14ac:dyDescent="0.25">
      <c r="A509" s="11" t="s">
        <v>2643</v>
      </c>
      <c r="B509" s="10" t="s">
        <v>2136</v>
      </c>
      <c r="C509" s="13">
        <v>4460</v>
      </c>
      <c r="D509" s="13">
        <v>4920</v>
      </c>
      <c r="E509" s="13">
        <v>5490</v>
      </c>
      <c r="F509" s="13">
        <v>6130</v>
      </c>
      <c r="G509" s="13">
        <v>6270</v>
      </c>
      <c r="H509" s="13">
        <v>6360</v>
      </c>
      <c r="I509" s="13">
        <v>6420</v>
      </c>
      <c r="J509" s="5"/>
      <c r="K509" s="5"/>
      <c r="L509" s="5"/>
    </row>
    <row r="510" spans="1:12" x14ac:dyDescent="0.25">
      <c r="A510" s="11" t="s">
        <v>2644</v>
      </c>
      <c r="B510" s="10" t="s">
        <v>2136</v>
      </c>
      <c r="C510" s="12">
        <v>2600</v>
      </c>
      <c r="D510" s="12">
        <v>2700</v>
      </c>
      <c r="E510" s="12">
        <v>2830</v>
      </c>
      <c r="F510" s="12">
        <v>2950</v>
      </c>
      <c r="G510" s="12">
        <v>3040</v>
      </c>
      <c r="H510" s="12">
        <v>3080</v>
      </c>
      <c r="I510" s="12">
        <v>3120</v>
      </c>
      <c r="J510" s="5"/>
      <c r="K510" s="5"/>
      <c r="L510" s="5"/>
    </row>
    <row r="511" spans="1:12" x14ac:dyDescent="0.25">
      <c r="A511" s="11" t="s">
        <v>2645</v>
      </c>
      <c r="B511" s="10" t="s">
        <v>2136</v>
      </c>
      <c r="C511" s="13">
        <v>9390</v>
      </c>
      <c r="D511" s="13">
        <v>11250</v>
      </c>
      <c r="E511" s="13">
        <v>12100</v>
      </c>
      <c r="F511" s="13">
        <v>12500</v>
      </c>
      <c r="G511" s="13">
        <v>12900</v>
      </c>
      <c r="H511" s="13">
        <v>13250</v>
      </c>
      <c r="I511" s="13">
        <v>13600</v>
      </c>
      <c r="J511" s="5"/>
      <c r="K511" s="5"/>
      <c r="L511" s="5"/>
    </row>
    <row r="512" spans="1:12" x14ac:dyDescent="0.25">
      <c r="A512" s="11" t="s">
        <v>2646</v>
      </c>
      <c r="B512" s="10" t="s">
        <v>2136</v>
      </c>
      <c r="C512" s="12">
        <v>7270</v>
      </c>
      <c r="D512" s="12">
        <v>7860</v>
      </c>
      <c r="E512" s="12">
        <v>8440</v>
      </c>
      <c r="F512" s="12">
        <v>9090</v>
      </c>
      <c r="G512" s="12">
        <v>9750</v>
      </c>
      <c r="H512" s="12">
        <v>10400</v>
      </c>
      <c r="I512" s="12">
        <v>11050</v>
      </c>
      <c r="J512" s="5"/>
      <c r="K512" s="5"/>
      <c r="L512" s="5"/>
    </row>
    <row r="513" spans="1:12" x14ac:dyDescent="0.25">
      <c r="A513" s="11" t="s">
        <v>2647</v>
      </c>
      <c r="B513" s="10" t="s">
        <v>2136</v>
      </c>
      <c r="C513" s="13">
        <v>3080</v>
      </c>
      <c r="D513" s="13">
        <v>3370</v>
      </c>
      <c r="E513" s="13">
        <v>3920</v>
      </c>
      <c r="F513" s="13">
        <v>4480</v>
      </c>
      <c r="G513" s="13">
        <v>5150</v>
      </c>
      <c r="H513" s="13">
        <v>5820</v>
      </c>
      <c r="I513" s="13">
        <v>6470</v>
      </c>
      <c r="J513" s="5"/>
      <c r="K513" s="5"/>
      <c r="L513" s="5"/>
    </row>
    <row r="514" spans="1:12" x14ac:dyDescent="0.25">
      <c r="A514" s="11" t="s">
        <v>2648</v>
      </c>
      <c r="B514" s="10" t="s">
        <v>2136</v>
      </c>
      <c r="C514" s="12">
        <v>3240</v>
      </c>
      <c r="D514" s="12">
        <v>3530</v>
      </c>
      <c r="E514" s="12">
        <v>3830</v>
      </c>
      <c r="F514" s="12">
        <v>4130</v>
      </c>
      <c r="G514" s="12">
        <v>4400</v>
      </c>
      <c r="H514" s="12">
        <v>4640</v>
      </c>
      <c r="I514" s="12">
        <v>4870</v>
      </c>
      <c r="J514" s="5"/>
      <c r="K514" s="5"/>
      <c r="L514" s="5"/>
    </row>
    <row r="515" spans="1:12" x14ac:dyDescent="0.25">
      <c r="A515" s="11" t="s">
        <v>2649</v>
      </c>
      <c r="B515" s="10" t="s">
        <v>2136</v>
      </c>
      <c r="C515" s="13">
        <v>3640</v>
      </c>
      <c r="D515" s="13">
        <v>3910</v>
      </c>
      <c r="E515" s="13">
        <v>4020</v>
      </c>
      <c r="F515" s="13">
        <v>4130</v>
      </c>
      <c r="G515" s="13">
        <v>4240</v>
      </c>
      <c r="H515" s="13">
        <v>4350</v>
      </c>
      <c r="I515" s="13">
        <v>4460</v>
      </c>
      <c r="J515" s="5"/>
      <c r="K515" s="5"/>
      <c r="L515" s="5"/>
    </row>
    <row r="516" spans="1:12" x14ac:dyDescent="0.25">
      <c r="A516" s="11" t="s">
        <v>2650</v>
      </c>
      <c r="B516" s="10" t="s">
        <v>2136</v>
      </c>
      <c r="C516" s="12">
        <v>1670</v>
      </c>
      <c r="D516" s="12">
        <v>1830</v>
      </c>
      <c r="E516" s="12">
        <v>1910</v>
      </c>
      <c r="F516" s="12">
        <v>1990</v>
      </c>
      <c r="G516" s="12">
        <v>2090</v>
      </c>
      <c r="H516" s="12">
        <v>2170</v>
      </c>
      <c r="I516" s="12">
        <v>2240</v>
      </c>
      <c r="J516" s="5"/>
      <c r="K516" s="5"/>
      <c r="L516" s="5"/>
    </row>
    <row r="517" spans="1:12" x14ac:dyDescent="0.25">
      <c r="A517" s="11" t="s">
        <v>2651</v>
      </c>
      <c r="B517" s="10" t="s">
        <v>2136</v>
      </c>
      <c r="C517" s="13">
        <v>0</v>
      </c>
      <c r="D517" s="13">
        <v>0</v>
      </c>
      <c r="E517" s="13">
        <v>0</v>
      </c>
      <c r="F517" s="13">
        <v>0</v>
      </c>
      <c r="G517" s="13">
        <v>0</v>
      </c>
      <c r="H517" s="13">
        <v>0</v>
      </c>
      <c r="I517" s="13">
        <v>0</v>
      </c>
      <c r="J517" s="5"/>
      <c r="K517" s="5"/>
      <c r="L517" s="5"/>
    </row>
    <row r="518" spans="1:12" x14ac:dyDescent="0.25">
      <c r="A518" s="11" t="s">
        <v>2652</v>
      </c>
      <c r="B518" s="10" t="s">
        <v>2136</v>
      </c>
      <c r="C518" s="12">
        <v>0</v>
      </c>
      <c r="D518" s="12">
        <v>0</v>
      </c>
      <c r="E518" s="12">
        <v>0</v>
      </c>
      <c r="F518" s="12">
        <v>0</v>
      </c>
      <c r="G518" s="12">
        <v>0</v>
      </c>
      <c r="H518" s="12">
        <v>0</v>
      </c>
      <c r="I518" s="12">
        <v>0</v>
      </c>
      <c r="J518" s="5"/>
      <c r="K518" s="5"/>
      <c r="L518" s="5"/>
    </row>
    <row r="519" spans="1:12" ht="21" x14ac:dyDescent="0.25">
      <c r="A519" s="11" t="s">
        <v>2653</v>
      </c>
      <c r="B519" s="10" t="s">
        <v>2136</v>
      </c>
      <c r="C519" s="13">
        <v>40</v>
      </c>
      <c r="D519" s="13">
        <v>40</v>
      </c>
      <c r="E519" s="13">
        <v>50</v>
      </c>
      <c r="F519" s="13">
        <v>50</v>
      </c>
      <c r="G519" s="13">
        <v>50</v>
      </c>
      <c r="H519" s="13">
        <v>50</v>
      </c>
      <c r="I519" s="13">
        <v>60</v>
      </c>
      <c r="J519" s="5"/>
      <c r="K519" s="5"/>
      <c r="L519" s="5"/>
    </row>
    <row r="520" spans="1:12" x14ac:dyDescent="0.25">
      <c r="A520" s="11" t="s">
        <v>2654</v>
      </c>
      <c r="B520" s="10" t="s">
        <v>2136</v>
      </c>
      <c r="C520" s="12">
        <v>0</v>
      </c>
      <c r="D520" s="12">
        <v>0</v>
      </c>
      <c r="E520" s="12">
        <v>0</v>
      </c>
      <c r="F520" s="12">
        <v>0</v>
      </c>
      <c r="G520" s="12">
        <v>0</v>
      </c>
      <c r="H520" s="12">
        <v>0</v>
      </c>
      <c r="I520" s="12">
        <v>0</v>
      </c>
      <c r="J520" s="5"/>
      <c r="K520" s="5"/>
      <c r="L520" s="5"/>
    </row>
    <row r="521" spans="1:12" x14ac:dyDescent="0.25">
      <c r="A521" s="11" t="s">
        <v>2655</v>
      </c>
      <c r="B521" s="10" t="s">
        <v>2136</v>
      </c>
      <c r="C521" s="13">
        <v>0</v>
      </c>
      <c r="D521" s="13">
        <v>0</v>
      </c>
      <c r="E521" s="13">
        <v>0</v>
      </c>
      <c r="F521" s="13">
        <v>0</v>
      </c>
      <c r="G521" s="13">
        <v>0</v>
      </c>
      <c r="H521" s="13">
        <v>0</v>
      </c>
      <c r="I521" s="13">
        <v>0</v>
      </c>
      <c r="J521" s="5"/>
      <c r="K521" s="5"/>
      <c r="L521" s="5"/>
    </row>
    <row r="522" spans="1:12" x14ac:dyDescent="0.25">
      <c r="A522" s="11" t="s">
        <v>2656</v>
      </c>
      <c r="B522" s="10" t="s">
        <v>2136</v>
      </c>
      <c r="C522" s="12">
        <v>0</v>
      </c>
      <c r="D522" s="12">
        <v>0</v>
      </c>
      <c r="E522" s="12">
        <v>0</v>
      </c>
      <c r="F522" s="12">
        <v>0</v>
      </c>
      <c r="G522" s="12">
        <v>0</v>
      </c>
      <c r="H522" s="12">
        <v>0</v>
      </c>
      <c r="I522" s="12">
        <v>0</v>
      </c>
      <c r="J522" s="5"/>
      <c r="K522" s="5"/>
      <c r="L522" s="5"/>
    </row>
    <row r="523" spans="1:12" x14ac:dyDescent="0.25">
      <c r="A523" s="11" t="s">
        <v>2657</v>
      </c>
      <c r="B523" s="10" t="s">
        <v>2136</v>
      </c>
      <c r="C523" s="13">
        <v>0</v>
      </c>
      <c r="D523" s="13">
        <v>0</v>
      </c>
      <c r="E523" s="13">
        <v>0</v>
      </c>
      <c r="F523" s="13">
        <v>0</v>
      </c>
      <c r="G523" s="13">
        <v>0</v>
      </c>
      <c r="H523" s="13">
        <v>0</v>
      </c>
      <c r="I523" s="13">
        <v>0</v>
      </c>
      <c r="J523" s="5"/>
      <c r="K523" s="5"/>
      <c r="L523" s="5"/>
    </row>
    <row r="524" spans="1:12" x14ac:dyDescent="0.25">
      <c r="A524" s="11" t="s">
        <v>2658</v>
      </c>
      <c r="B524" s="10" t="s">
        <v>2136</v>
      </c>
      <c r="C524" s="12">
        <v>0</v>
      </c>
      <c r="D524" s="12">
        <v>0</v>
      </c>
      <c r="E524" s="12">
        <v>0</v>
      </c>
      <c r="F524" s="12">
        <v>0</v>
      </c>
      <c r="G524" s="12">
        <v>0</v>
      </c>
      <c r="H524" s="12">
        <v>0</v>
      </c>
      <c r="I524" s="12">
        <v>0</v>
      </c>
      <c r="J524" s="5"/>
      <c r="K524" s="5"/>
      <c r="L524" s="5"/>
    </row>
    <row r="525" spans="1:12" ht="21" x14ac:dyDescent="0.25">
      <c r="A525" s="11" t="s">
        <v>2659</v>
      </c>
      <c r="B525" s="10" t="s">
        <v>2136</v>
      </c>
      <c r="C525" s="13">
        <v>0</v>
      </c>
      <c r="D525" s="13">
        <v>0</v>
      </c>
      <c r="E525" s="13">
        <v>0</v>
      </c>
      <c r="F525" s="13">
        <v>0</v>
      </c>
      <c r="G525" s="13">
        <v>0</v>
      </c>
      <c r="H525" s="13">
        <v>0</v>
      </c>
      <c r="I525" s="13">
        <v>0</v>
      </c>
      <c r="J525" s="5"/>
      <c r="K525" s="5"/>
      <c r="L525" s="5"/>
    </row>
    <row r="526" spans="1:12" x14ac:dyDescent="0.25">
      <c r="A526" s="11" t="s">
        <v>2660</v>
      </c>
      <c r="B526" s="10" t="s">
        <v>2136</v>
      </c>
      <c r="C526" s="12">
        <v>0</v>
      </c>
      <c r="D526" s="12">
        <v>0</v>
      </c>
      <c r="E526" s="12">
        <v>0</v>
      </c>
      <c r="F526" s="12">
        <v>0</v>
      </c>
      <c r="G526" s="12">
        <v>0</v>
      </c>
      <c r="H526" s="12">
        <v>0</v>
      </c>
      <c r="I526" s="12">
        <v>0</v>
      </c>
      <c r="J526" s="5"/>
      <c r="K526" s="5"/>
      <c r="L526" s="5"/>
    </row>
    <row r="527" spans="1:12" x14ac:dyDescent="0.25">
      <c r="A527" s="11" t="s">
        <v>2661</v>
      </c>
      <c r="B527" s="10" t="s">
        <v>2136</v>
      </c>
      <c r="C527" s="13">
        <v>0</v>
      </c>
      <c r="D527" s="13">
        <v>0</v>
      </c>
      <c r="E527" s="13">
        <v>0</v>
      </c>
      <c r="F527" s="13">
        <v>0</v>
      </c>
      <c r="G527" s="13">
        <v>0</v>
      </c>
      <c r="H527" s="13">
        <v>0</v>
      </c>
      <c r="I527" s="13">
        <v>0</v>
      </c>
      <c r="J527" s="5"/>
      <c r="K527" s="5"/>
      <c r="L527" s="5"/>
    </row>
    <row r="528" spans="1:12" x14ac:dyDescent="0.25">
      <c r="A528" s="11" t="s">
        <v>2662</v>
      </c>
      <c r="B528" s="10" t="s">
        <v>2136</v>
      </c>
      <c r="C528" s="12">
        <v>0</v>
      </c>
      <c r="D528" s="12">
        <v>0</v>
      </c>
      <c r="E528" s="12">
        <v>0</v>
      </c>
      <c r="F528" s="12">
        <v>0</v>
      </c>
      <c r="G528" s="12">
        <v>0</v>
      </c>
      <c r="H528" s="12">
        <v>0</v>
      </c>
      <c r="I528" s="12">
        <v>0</v>
      </c>
      <c r="J528" s="5"/>
      <c r="K528" s="5"/>
      <c r="L528" s="5"/>
    </row>
    <row r="529" spans="1:12" ht="21" x14ac:dyDescent="0.25">
      <c r="A529" s="11" t="s">
        <v>2663</v>
      </c>
      <c r="B529" s="10" t="s">
        <v>2136</v>
      </c>
      <c r="C529" s="13">
        <v>10</v>
      </c>
      <c r="D529" s="13">
        <v>10</v>
      </c>
      <c r="E529" s="13">
        <v>10</v>
      </c>
      <c r="F529" s="13">
        <v>10</v>
      </c>
      <c r="G529" s="13">
        <v>10</v>
      </c>
      <c r="H529" s="13">
        <v>10</v>
      </c>
      <c r="I529" s="13">
        <v>0</v>
      </c>
      <c r="J529" s="5"/>
      <c r="K529" s="5"/>
      <c r="L529" s="5"/>
    </row>
    <row r="530" spans="1:12" ht="21" x14ac:dyDescent="0.25">
      <c r="A530" s="11" t="s">
        <v>2664</v>
      </c>
      <c r="B530" s="10" t="s">
        <v>2136</v>
      </c>
      <c r="C530" s="12">
        <v>0</v>
      </c>
      <c r="D530" s="12">
        <v>0</v>
      </c>
      <c r="E530" s="12">
        <v>0</v>
      </c>
      <c r="F530" s="12">
        <v>0</v>
      </c>
      <c r="G530" s="12">
        <v>0</v>
      </c>
      <c r="H530" s="12">
        <v>0</v>
      </c>
      <c r="I530" s="12">
        <v>0</v>
      </c>
      <c r="J530" s="5"/>
      <c r="K530" s="5"/>
      <c r="L530" s="5"/>
    </row>
    <row r="531" spans="1:12" ht="21" x14ac:dyDescent="0.25">
      <c r="A531" s="11" t="s">
        <v>2665</v>
      </c>
      <c r="B531" s="10" t="s">
        <v>2136</v>
      </c>
      <c r="C531" s="13">
        <v>0</v>
      </c>
      <c r="D531" s="13">
        <v>0</v>
      </c>
      <c r="E531" s="13">
        <v>0</v>
      </c>
      <c r="F531" s="13">
        <v>0</v>
      </c>
      <c r="G531" s="13">
        <v>0</v>
      </c>
      <c r="H531" s="13">
        <v>0</v>
      </c>
      <c r="I531" s="13">
        <v>0</v>
      </c>
      <c r="J531" s="5"/>
      <c r="K531" s="5"/>
      <c r="L531" s="5"/>
    </row>
    <row r="532" spans="1:12" ht="21" x14ac:dyDescent="0.25">
      <c r="A532" s="11" t="s">
        <v>2666</v>
      </c>
      <c r="B532" s="10" t="s">
        <v>2136</v>
      </c>
      <c r="C532" s="12">
        <v>0</v>
      </c>
      <c r="D532" s="12">
        <v>0</v>
      </c>
      <c r="E532" s="12">
        <v>0</v>
      </c>
      <c r="F532" s="12">
        <v>0</v>
      </c>
      <c r="G532" s="12">
        <v>0</v>
      </c>
      <c r="H532" s="12">
        <v>0</v>
      </c>
      <c r="I532" s="12">
        <v>0</v>
      </c>
      <c r="J532" s="5"/>
      <c r="K532" s="5"/>
      <c r="L532" s="5"/>
    </row>
    <row r="533" spans="1:12" ht="21" x14ac:dyDescent="0.25">
      <c r="A533" s="11" t="s">
        <v>2667</v>
      </c>
      <c r="B533" s="10" t="s">
        <v>2136</v>
      </c>
      <c r="C533" s="13">
        <v>20</v>
      </c>
      <c r="D533" s="13">
        <v>20</v>
      </c>
      <c r="E533" s="13">
        <v>20</v>
      </c>
      <c r="F533" s="13">
        <v>20</v>
      </c>
      <c r="G533" s="13">
        <v>20</v>
      </c>
      <c r="H533" s="13">
        <v>20</v>
      </c>
      <c r="I533" s="13">
        <v>20</v>
      </c>
      <c r="J533" s="5"/>
      <c r="K533" s="5"/>
      <c r="L533" s="5"/>
    </row>
    <row r="534" spans="1:12" ht="21" x14ac:dyDescent="0.25">
      <c r="A534" s="11" t="s">
        <v>2668</v>
      </c>
      <c r="B534" s="10" t="s">
        <v>2136</v>
      </c>
      <c r="C534" s="12">
        <v>0</v>
      </c>
      <c r="D534" s="12">
        <v>0</v>
      </c>
      <c r="E534" s="12">
        <v>0</v>
      </c>
      <c r="F534" s="12">
        <v>0</v>
      </c>
      <c r="G534" s="12">
        <v>0</v>
      </c>
      <c r="H534" s="12">
        <v>0</v>
      </c>
      <c r="I534" s="12">
        <v>0</v>
      </c>
      <c r="J534" s="5"/>
      <c r="K534" s="5"/>
      <c r="L534" s="5"/>
    </row>
    <row r="535" spans="1:12" ht="21" x14ac:dyDescent="0.25">
      <c r="A535" s="11" t="s">
        <v>2669</v>
      </c>
      <c r="B535" s="10" t="s">
        <v>2136</v>
      </c>
      <c r="C535" s="13">
        <v>0</v>
      </c>
      <c r="D535" s="13">
        <v>0</v>
      </c>
      <c r="E535" s="13">
        <v>0</v>
      </c>
      <c r="F535" s="13">
        <v>0</v>
      </c>
      <c r="G535" s="13">
        <v>0</v>
      </c>
      <c r="H535" s="13">
        <v>0</v>
      </c>
      <c r="I535" s="13">
        <v>0</v>
      </c>
      <c r="J535" s="5"/>
      <c r="K535" s="5"/>
      <c r="L535" s="5"/>
    </row>
    <row r="536" spans="1:12" x14ac:dyDescent="0.25">
      <c r="A536" s="11" t="s">
        <v>2670</v>
      </c>
      <c r="B536" s="10" t="s">
        <v>2136</v>
      </c>
      <c r="C536" s="12">
        <v>0</v>
      </c>
      <c r="D536" s="12">
        <v>0</v>
      </c>
      <c r="E536" s="12">
        <v>0</v>
      </c>
      <c r="F536" s="12">
        <v>0</v>
      </c>
      <c r="G536" s="12">
        <v>0</v>
      </c>
      <c r="H536" s="12">
        <v>0</v>
      </c>
      <c r="I536" s="12">
        <v>0</v>
      </c>
      <c r="J536" s="5"/>
      <c r="K536" s="5"/>
      <c r="L536" s="5"/>
    </row>
    <row r="537" spans="1:12" x14ac:dyDescent="0.25">
      <c r="A537" s="11" t="s">
        <v>2671</v>
      </c>
      <c r="B537" s="10" t="s">
        <v>2136</v>
      </c>
      <c r="C537" s="13">
        <v>20</v>
      </c>
      <c r="D537" s="13">
        <v>20</v>
      </c>
      <c r="E537" s="13">
        <v>20</v>
      </c>
      <c r="F537" s="13">
        <v>20</v>
      </c>
      <c r="G537" s="13">
        <v>10</v>
      </c>
      <c r="H537" s="13">
        <v>10</v>
      </c>
      <c r="I537" s="13">
        <v>10</v>
      </c>
      <c r="J537" s="5"/>
      <c r="K537" s="5"/>
      <c r="L537" s="5"/>
    </row>
    <row r="538" spans="1:12" x14ac:dyDescent="0.25">
      <c r="A538" s="11" t="s">
        <v>2672</v>
      </c>
      <c r="B538" s="10" t="s">
        <v>2136</v>
      </c>
      <c r="C538" s="12">
        <v>0</v>
      </c>
      <c r="D538" s="12">
        <v>0</v>
      </c>
      <c r="E538" s="12">
        <v>0</v>
      </c>
      <c r="F538" s="12">
        <v>0</v>
      </c>
      <c r="G538" s="12">
        <v>0</v>
      </c>
      <c r="H538" s="12">
        <v>0</v>
      </c>
      <c r="I538" s="12">
        <v>0</v>
      </c>
      <c r="J538" s="5"/>
      <c r="K538" s="5"/>
      <c r="L538" s="5"/>
    </row>
    <row r="539" spans="1:12" x14ac:dyDescent="0.25">
      <c r="A539" s="11" t="s">
        <v>2673</v>
      </c>
      <c r="B539" s="10" t="s">
        <v>2136</v>
      </c>
      <c r="C539" s="13">
        <v>0</v>
      </c>
      <c r="D539" s="13">
        <v>0</v>
      </c>
      <c r="E539" s="13">
        <v>0</v>
      </c>
      <c r="F539" s="13">
        <v>0</v>
      </c>
      <c r="G539" s="13">
        <v>0</v>
      </c>
      <c r="H539" s="13">
        <v>0</v>
      </c>
      <c r="I539" s="13">
        <v>0</v>
      </c>
      <c r="J539" s="5"/>
      <c r="K539" s="5"/>
      <c r="L539" s="5"/>
    </row>
    <row r="540" spans="1:12" ht="21" x14ac:dyDescent="0.25">
      <c r="A540" s="11" t="s">
        <v>2674</v>
      </c>
      <c r="B540" s="10" t="s">
        <v>2136</v>
      </c>
      <c r="C540" s="12">
        <v>180</v>
      </c>
      <c r="D540" s="12">
        <v>180</v>
      </c>
      <c r="E540" s="12">
        <v>180</v>
      </c>
      <c r="F540" s="12">
        <v>180</v>
      </c>
      <c r="G540" s="12">
        <v>180</v>
      </c>
      <c r="H540" s="12">
        <v>180</v>
      </c>
      <c r="I540" s="12">
        <v>170</v>
      </c>
      <c r="J540" s="5"/>
      <c r="K540" s="5"/>
      <c r="L540" s="5"/>
    </row>
    <row r="541" spans="1:12" ht="21" x14ac:dyDescent="0.25">
      <c r="A541" s="11" t="s">
        <v>2675</v>
      </c>
      <c r="B541" s="10" t="s">
        <v>2136</v>
      </c>
      <c r="C541" s="13">
        <v>0</v>
      </c>
      <c r="D541" s="13">
        <v>0</v>
      </c>
      <c r="E541" s="13">
        <v>0</v>
      </c>
      <c r="F541" s="13">
        <v>0</v>
      </c>
      <c r="G541" s="13">
        <v>0</v>
      </c>
      <c r="H541" s="13">
        <v>0</v>
      </c>
      <c r="I541" s="13">
        <v>0</v>
      </c>
      <c r="J541" s="5"/>
      <c r="K541" s="5"/>
      <c r="L541" s="5"/>
    </row>
    <row r="542" spans="1:12" ht="21" x14ac:dyDescent="0.25">
      <c r="A542" s="11" t="s">
        <v>2676</v>
      </c>
      <c r="B542" s="10" t="s">
        <v>2136</v>
      </c>
      <c r="C542" s="12">
        <v>40</v>
      </c>
      <c r="D542" s="12">
        <v>40</v>
      </c>
      <c r="E542" s="12">
        <v>40</v>
      </c>
      <c r="F542" s="12">
        <v>40</v>
      </c>
      <c r="G542" s="12">
        <v>40</v>
      </c>
      <c r="H542" s="12">
        <v>40</v>
      </c>
      <c r="I542" s="12">
        <v>40</v>
      </c>
      <c r="J542" s="5"/>
      <c r="K542" s="5"/>
      <c r="L542" s="5"/>
    </row>
    <row r="543" spans="1:12" x14ac:dyDescent="0.25">
      <c r="A543" s="11" t="s">
        <v>2056</v>
      </c>
      <c r="B543" s="10" t="s">
        <v>2136</v>
      </c>
      <c r="C543" s="13">
        <v>27300</v>
      </c>
      <c r="D543" s="13">
        <v>29000</v>
      </c>
      <c r="E543" s="13">
        <v>29400</v>
      </c>
      <c r="F543" s="13">
        <v>29600</v>
      </c>
      <c r="G543" s="13">
        <v>29500</v>
      </c>
      <c r="H543" s="13">
        <v>29000</v>
      </c>
      <c r="I543" s="13">
        <v>28400</v>
      </c>
      <c r="J543" s="5"/>
      <c r="K543" s="5"/>
      <c r="L543" s="5"/>
    </row>
    <row r="544" spans="1:12" x14ac:dyDescent="0.25">
      <c r="A544" s="11" t="s">
        <v>2677</v>
      </c>
      <c r="B544" s="10" t="s">
        <v>2136</v>
      </c>
      <c r="C544" s="12">
        <v>4550</v>
      </c>
      <c r="D544" s="12">
        <v>5040</v>
      </c>
      <c r="E544" s="12">
        <v>5200</v>
      </c>
      <c r="F544" s="12">
        <v>5330</v>
      </c>
      <c r="G544" s="12">
        <v>5400</v>
      </c>
      <c r="H544" s="12">
        <v>5420</v>
      </c>
      <c r="I544" s="12">
        <v>5410</v>
      </c>
      <c r="J544" s="5"/>
      <c r="K544" s="5"/>
      <c r="L544" s="5"/>
    </row>
    <row r="545" spans="1:12" x14ac:dyDescent="0.25">
      <c r="A545" s="11" t="s">
        <v>2678</v>
      </c>
      <c r="B545" s="10" t="s">
        <v>2136</v>
      </c>
      <c r="C545" s="13">
        <v>1580</v>
      </c>
      <c r="D545" s="13">
        <v>1650</v>
      </c>
      <c r="E545" s="13">
        <v>1670</v>
      </c>
      <c r="F545" s="13">
        <v>1670</v>
      </c>
      <c r="G545" s="13">
        <v>1650</v>
      </c>
      <c r="H545" s="13">
        <v>1610</v>
      </c>
      <c r="I545" s="13">
        <v>1560</v>
      </c>
      <c r="J545" s="5"/>
      <c r="K545" s="5"/>
      <c r="L545" s="5"/>
    </row>
    <row r="546" spans="1:12" x14ac:dyDescent="0.25">
      <c r="A546" s="11" t="s">
        <v>2679</v>
      </c>
      <c r="B546" s="10" t="s">
        <v>2136</v>
      </c>
      <c r="C546" s="12">
        <v>4300</v>
      </c>
      <c r="D546" s="12">
        <v>4760</v>
      </c>
      <c r="E546" s="12">
        <v>4910</v>
      </c>
      <c r="F546" s="12">
        <v>5010</v>
      </c>
      <c r="G546" s="12">
        <v>5050</v>
      </c>
      <c r="H546" s="12">
        <v>5010</v>
      </c>
      <c r="I546" s="12">
        <v>4920</v>
      </c>
      <c r="J546" s="5"/>
      <c r="K546" s="5"/>
      <c r="L546" s="5"/>
    </row>
    <row r="547" spans="1:12" x14ac:dyDescent="0.25">
      <c r="A547" s="11" t="s">
        <v>2680</v>
      </c>
      <c r="B547" s="10" t="s">
        <v>2136</v>
      </c>
      <c r="C547" s="13">
        <v>3630</v>
      </c>
      <c r="D547" s="13">
        <v>3880</v>
      </c>
      <c r="E547" s="13">
        <v>3890</v>
      </c>
      <c r="F547" s="13">
        <v>3860</v>
      </c>
      <c r="G547" s="13">
        <v>3800</v>
      </c>
      <c r="H547" s="13">
        <v>3700</v>
      </c>
      <c r="I547" s="13">
        <v>3580</v>
      </c>
      <c r="J547" s="5"/>
      <c r="K547" s="5"/>
      <c r="L547" s="5"/>
    </row>
    <row r="548" spans="1:12" x14ac:dyDescent="0.25">
      <c r="A548" s="11" t="s">
        <v>2681</v>
      </c>
      <c r="B548" s="10" t="s">
        <v>2136</v>
      </c>
      <c r="C548" s="12">
        <v>1280</v>
      </c>
      <c r="D548" s="12">
        <v>1370</v>
      </c>
      <c r="E548" s="12">
        <v>1380</v>
      </c>
      <c r="F548" s="12">
        <v>1380</v>
      </c>
      <c r="G548" s="12">
        <v>1360</v>
      </c>
      <c r="H548" s="12">
        <v>1340</v>
      </c>
      <c r="I548" s="12">
        <v>1330</v>
      </c>
      <c r="J548" s="5"/>
      <c r="K548" s="5"/>
      <c r="L548" s="5"/>
    </row>
    <row r="549" spans="1:12" x14ac:dyDescent="0.25">
      <c r="A549" s="11" t="s">
        <v>2682</v>
      </c>
      <c r="B549" s="10" t="s">
        <v>2136</v>
      </c>
      <c r="C549" s="13">
        <v>2530</v>
      </c>
      <c r="D549" s="13">
        <v>2520</v>
      </c>
      <c r="E549" s="13">
        <v>2490</v>
      </c>
      <c r="F549" s="13">
        <v>2460</v>
      </c>
      <c r="G549" s="13">
        <v>2410</v>
      </c>
      <c r="H549" s="13">
        <v>2340</v>
      </c>
      <c r="I549" s="13">
        <v>2250</v>
      </c>
      <c r="J549" s="5"/>
      <c r="K549" s="5"/>
      <c r="L549" s="5"/>
    </row>
    <row r="550" spans="1:12" x14ac:dyDescent="0.25">
      <c r="A550" s="11" t="s">
        <v>2683</v>
      </c>
      <c r="B550" s="10" t="s">
        <v>2136</v>
      </c>
      <c r="C550" s="12">
        <v>4460</v>
      </c>
      <c r="D550" s="12">
        <v>4560</v>
      </c>
      <c r="E550" s="12">
        <v>4560</v>
      </c>
      <c r="F550" s="12">
        <v>4540</v>
      </c>
      <c r="G550" s="12">
        <v>4490</v>
      </c>
      <c r="H550" s="12">
        <v>4410</v>
      </c>
      <c r="I550" s="12">
        <v>4310</v>
      </c>
      <c r="J550" s="5"/>
      <c r="K550" s="5"/>
      <c r="L550" s="5"/>
    </row>
    <row r="551" spans="1:12" x14ac:dyDescent="0.25">
      <c r="A551" s="11" t="s">
        <v>2684</v>
      </c>
      <c r="B551" s="10" t="s">
        <v>2136</v>
      </c>
      <c r="C551" s="13">
        <v>780</v>
      </c>
      <c r="D551" s="13">
        <v>850</v>
      </c>
      <c r="E551" s="13">
        <v>850</v>
      </c>
      <c r="F551" s="13">
        <v>840</v>
      </c>
      <c r="G551" s="13">
        <v>830</v>
      </c>
      <c r="H551" s="13">
        <v>820</v>
      </c>
      <c r="I551" s="13">
        <v>800</v>
      </c>
      <c r="J551" s="5"/>
      <c r="K551" s="5"/>
      <c r="L551" s="5"/>
    </row>
    <row r="552" spans="1:12" x14ac:dyDescent="0.25">
      <c r="A552" s="11" t="s">
        <v>2685</v>
      </c>
      <c r="B552" s="10" t="s">
        <v>2136</v>
      </c>
      <c r="C552" s="12">
        <v>3340</v>
      </c>
      <c r="D552" s="12">
        <v>3500</v>
      </c>
      <c r="E552" s="12">
        <v>3580</v>
      </c>
      <c r="F552" s="12">
        <v>3620</v>
      </c>
      <c r="G552" s="12">
        <v>3610</v>
      </c>
      <c r="H552" s="12">
        <v>3560</v>
      </c>
      <c r="I552" s="12">
        <v>3470</v>
      </c>
      <c r="J552" s="5"/>
      <c r="K552" s="5"/>
      <c r="L552" s="5"/>
    </row>
    <row r="553" spans="1:12" x14ac:dyDescent="0.25">
      <c r="A553" s="11" t="s">
        <v>2686</v>
      </c>
      <c r="B553" s="10" t="s">
        <v>2136</v>
      </c>
      <c r="C553" s="13">
        <v>880</v>
      </c>
      <c r="D553" s="13">
        <v>900</v>
      </c>
      <c r="E553" s="13">
        <v>890</v>
      </c>
      <c r="F553" s="13">
        <v>870</v>
      </c>
      <c r="G553" s="13">
        <v>840</v>
      </c>
      <c r="H553" s="13">
        <v>810</v>
      </c>
      <c r="I553" s="13">
        <v>760</v>
      </c>
      <c r="J553" s="5"/>
      <c r="K553" s="5"/>
      <c r="L553" s="5"/>
    </row>
    <row r="554" spans="1:12" ht="21" x14ac:dyDescent="0.25">
      <c r="A554" s="11" t="s">
        <v>2687</v>
      </c>
      <c r="B554" s="10" t="s">
        <v>2136</v>
      </c>
      <c r="C554" s="12">
        <v>10</v>
      </c>
      <c r="D554" s="12">
        <v>10</v>
      </c>
      <c r="E554" s="12">
        <v>10</v>
      </c>
      <c r="F554" s="12">
        <v>10</v>
      </c>
      <c r="G554" s="12">
        <v>10</v>
      </c>
      <c r="H554" s="12">
        <v>10</v>
      </c>
      <c r="I554" s="12">
        <v>10</v>
      </c>
      <c r="J554" s="5"/>
      <c r="K554" s="5"/>
      <c r="L554" s="5"/>
    </row>
    <row r="555" spans="1:12" ht="21" x14ac:dyDescent="0.25">
      <c r="A555" s="11" t="s">
        <v>2688</v>
      </c>
      <c r="B555" s="10" t="s">
        <v>2136</v>
      </c>
      <c r="C555" s="13">
        <v>0</v>
      </c>
      <c r="D555" s="13">
        <v>0</v>
      </c>
      <c r="E555" s="13">
        <v>0</v>
      </c>
      <c r="F555" s="13">
        <v>0</v>
      </c>
      <c r="G555" s="13">
        <v>0</v>
      </c>
      <c r="H555" s="13">
        <v>0</v>
      </c>
      <c r="I555" s="13">
        <v>0</v>
      </c>
      <c r="J555" s="5"/>
      <c r="K555" s="5"/>
      <c r="L555" s="5"/>
    </row>
    <row r="556" spans="1:12" x14ac:dyDescent="0.25">
      <c r="A556" s="11" t="s">
        <v>2057</v>
      </c>
      <c r="B556" s="10" t="s">
        <v>2136</v>
      </c>
      <c r="C556" s="12">
        <v>18600</v>
      </c>
      <c r="D556" s="12">
        <v>20200</v>
      </c>
      <c r="E556" s="12">
        <v>20700</v>
      </c>
      <c r="F556" s="12">
        <v>20900</v>
      </c>
      <c r="G556" s="12">
        <v>20900</v>
      </c>
      <c r="H556" s="12">
        <v>20700</v>
      </c>
      <c r="I556" s="12">
        <v>20300</v>
      </c>
      <c r="J556" s="5"/>
      <c r="K556" s="5"/>
      <c r="L556" s="5"/>
    </row>
    <row r="557" spans="1:12" x14ac:dyDescent="0.25">
      <c r="A557" s="11" t="s">
        <v>2689</v>
      </c>
      <c r="B557" s="10" t="s">
        <v>2136</v>
      </c>
      <c r="C557" s="13">
        <v>820</v>
      </c>
      <c r="D557" s="13">
        <v>910</v>
      </c>
      <c r="E557" s="13">
        <v>930</v>
      </c>
      <c r="F557" s="13">
        <v>940</v>
      </c>
      <c r="G557" s="13">
        <v>930</v>
      </c>
      <c r="H557" s="13">
        <v>910</v>
      </c>
      <c r="I557" s="13">
        <v>890</v>
      </c>
      <c r="J557" s="5"/>
      <c r="K557" s="5"/>
      <c r="L557" s="5"/>
    </row>
    <row r="558" spans="1:12" x14ac:dyDescent="0.25">
      <c r="A558" s="11" t="s">
        <v>2690</v>
      </c>
      <c r="B558" s="10" t="s">
        <v>2136</v>
      </c>
      <c r="C558" s="12">
        <v>1290</v>
      </c>
      <c r="D558" s="12">
        <v>1410</v>
      </c>
      <c r="E558" s="12">
        <v>1440</v>
      </c>
      <c r="F558" s="12">
        <v>1460</v>
      </c>
      <c r="G558" s="12">
        <v>1480</v>
      </c>
      <c r="H558" s="12">
        <v>1470</v>
      </c>
      <c r="I558" s="12">
        <v>1450</v>
      </c>
      <c r="J558" s="5"/>
      <c r="K558" s="5"/>
      <c r="L558" s="5"/>
    </row>
    <row r="559" spans="1:12" x14ac:dyDescent="0.25">
      <c r="A559" s="11" t="s">
        <v>2691</v>
      </c>
      <c r="B559" s="10" t="s">
        <v>2136</v>
      </c>
      <c r="C559" s="13">
        <v>2610</v>
      </c>
      <c r="D559" s="13">
        <v>2860</v>
      </c>
      <c r="E559" s="13">
        <v>2920</v>
      </c>
      <c r="F559" s="13">
        <v>2940</v>
      </c>
      <c r="G559" s="13">
        <v>2930</v>
      </c>
      <c r="H559" s="13">
        <v>2870</v>
      </c>
      <c r="I559" s="13">
        <v>2780</v>
      </c>
      <c r="J559" s="5"/>
      <c r="K559" s="5"/>
      <c r="L559" s="5"/>
    </row>
    <row r="560" spans="1:12" x14ac:dyDescent="0.25">
      <c r="A560" s="11" t="s">
        <v>2692</v>
      </c>
      <c r="B560" s="10" t="s">
        <v>2136</v>
      </c>
      <c r="C560" s="12">
        <v>1380</v>
      </c>
      <c r="D560" s="12">
        <v>1450</v>
      </c>
      <c r="E560" s="12">
        <v>1470</v>
      </c>
      <c r="F560" s="12">
        <v>1490</v>
      </c>
      <c r="G560" s="12">
        <v>1490</v>
      </c>
      <c r="H560" s="12">
        <v>1480</v>
      </c>
      <c r="I560" s="12">
        <v>1470</v>
      </c>
      <c r="J560" s="5"/>
      <c r="K560" s="5"/>
      <c r="L560" s="5"/>
    </row>
    <row r="561" spans="1:12" x14ac:dyDescent="0.25">
      <c r="A561" s="11" t="s">
        <v>2693</v>
      </c>
      <c r="B561" s="10" t="s">
        <v>2136</v>
      </c>
      <c r="C561" s="13">
        <v>450</v>
      </c>
      <c r="D561" s="13">
        <v>470</v>
      </c>
      <c r="E561" s="13">
        <v>480</v>
      </c>
      <c r="F561" s="13">
        <v>490</v>
      </c>
      <c r="G561" s="13">
        <v>490</v>
      </c>
      <c r="H561" s="13">
        <v>500</v>
      </c>
      <c r="I561" s="13">
        <v>500</v>
      </c>
      <c r="J561" s="5"/>
      <c r="K561" s="5"/>
      <c r="L561" s="5"/>
    </row>
    <row r="562" spans="1:12" x14ac:dyDescent="0.25">
      <c r="A562" s="11" t="s">
        <v>2694</v>
      </c>
      <c r="B562" s="10" t="s">
        <v>2136</v>
      </c>
      <c r="C562" s="12">
        <v>3250</v>
      </c>
      <c r="D562" s="12">
        <v>3470</v>
      </c>
      <c r="E562" s="12">
        <v>3550</v>
      </c>
      <c r="F562" s="12">
        <v>3600</v>
      </c>
      <c r="G562" s="12">
        <v>3590</v>
      </c>
      <c r="H562" s="12">
        <v>3530</v>
      </c>
      <c r="I562" s="12">
        <v>3420</v>
      </c>
      <c r="J562" s="5"/>
      <c r="K562" s="5"/>
      <c r="L562" s="5"/>
    </row>
    <row r="563" spans="1:12" x14ac:dyDescent="0.25">
      <c r="A563" s="11" t="s">
        <v>2695</v>
      </c>
      <c r="B563" s="10" t="s">
        <v>2136</v>
      </c>
      <c r="C563" s="13">
        <v>4070</v>
      </c>
      <c r="D563" s="13">
        <v>4460</v>
      </c>
      <c r="E563" s="13">
        <v>4600</v>
      </c>
      <c r="F563" s="13">
        <v>4690</v>
      </c>
      <c r="G563" s="13">
        <v>4730</v>
      </c>
      <c r="H563" s="13">
        <v>4730</v>
      </c>
      <c r="I563" s="13">
        <v>4720</v>
      </c>
      <c r="J563" s="5"/>
      <c r="K563" s="5"/>
      <c r="L563" s="5"/>
    </row>
    <row r="564" spans="1:12" x14ac:dyDescent="0.25">
      <c r="A564" s="11" t="s">
        <v>2696</v>
      </c>
      <c r="B564" s="10" t="s">
        <v>2136</v>
      </c>
      <c r="C564" s="12">
        <v>4730</v>
      </c>
      <c r="D564" s="12">
        <v>5200</v>
      </c>
      <c r="E564" s="12">
        <v>5270</v>
      </c>
      <c r="F564" s="12">
        <v>5300</v>
      </c>
      <c r="G564" s="12">
        <v>5270</v>
      </c>
      <c r="H564" s="12">
        <v>5170</v>
      </c>
      <c r="I564" s="12">
        <v>5050</v>
      </c>
      <c r="J564" s="5"/>
      <c r="K564" s="5"/>
      <c r="L564" s="5"/>
    </row>
    <row r="565" spans="1:12" x14ac:dyDescent="0.25">
      <c r="A565" s="11" t="s">
        <v>2058</v>
      </c>
      <c r="B565" s="10" t="s">
        <v>2136</v>
      </c>
      <c r="C565" s="13">
        <v>66500</v>
      </c>
      <c r="D565" s="13">
        <v>75200</v>
      </c>
      <c r="E565" s="13">
        <v>81700</v>
      </c>
      <c r="F565" s="13">
        <v>87200</v>
      </c>
      <c r="G565" s="13">
        <v>92400</v>
      </c>
      <c r="H565" s="13">
        <v>97200</v>
      </c>
      <c r="I565" s="13">
        <v>101700</v>
      </c>
      <c r="J565" s="5"/>
      <c r="K565" s="5"/>
      <c r="L565" s="5"/>
    </row>
    <row r="566" spans="1:12" x14ac:dyDescent="0.25">
      <c r="A566" s="11" t="s">
        <v>2697</v>
      </c>
      <c r="B566" s="10" t="s">
        <v>2136</v>
      </c>
      <c r="C566" s="12">
        <v>210</v>
      </c>
      <c r="D566" s="12">
        <v>220</v>
      </c>
      <c r="E566" s="12">
        <v>230</v>
      </c>
      <c r="F566" s="12">
        <v>290</v>
      </c>
      <c r="G566" s="12">
        <v>350</v>
      </c>
      <c r="H566" s="12">
        <v>410</v>
      </c>
      <c r="I566" s="12">
        <v>460</v>
      </c>
      <c r="J566" s="5"/>
      <c r="K566" s="5"/>
      <c r="L566" s="5"/>
    </row>
    <row r="567" spans="1:12" x14ac:dyDescent="0.25">
      <c r="A567" s="11" t="s">
        <v>2698</v>
      </c>
      <c r="B567" s="10" t="s">
        <v>2136</v>
      </c>
      <c r="C567" s="13">
        <v>240</v>
      </c>
      <c r="D567" s="13">
        <v>250</v>
      </c>
      <c r="E567" s="13">
        <v>260</v>
      </c>
      <c r="F567" s="13">
        <v>320</v>
      </c>
      <c r="G567" s="13">
        <v>380</v>
      </c>
      <c r="H567" s="13">
        <v>440</v>
      </c>
      <c r="I567" s="13">
        <v>500</v>
      </c>
      <c r="J567" s="5"/>
      <c r="K567" s="5"/>
      <c r="L567" s="5"/>
    </row>
    <row r="568" spans="1:12" x14ac:dyDescent="0.25">
      <c r="A568" s="11" t="s">
        <v>2699</v>
      </c>
      <c r="B568" s="10" t="s">
        <v>2136</v>
      </c>
      <c r="C568" s="12">
        <v>890</v>
      </c>
      <c r="D568" s="12">
        <v>960</v>
      </c>
      <c r="E568" s="12">
        <v>1030</v>
      </c>
      <c r="F568" s="12">
        <v>1110</v>
      </c>
      <c r="G568" s="12">
        <v>1180</v>
      </c>
      <c r="H568" s="12">
        <v>1250</v>
      </c>
      <c r="I568" s="12">
        <v>1320</v>
      </c>
      <c r="J568" s="5"/>
      <c r="K568" s="5"/>
      <c r="L568" s="5"/>
    </row>
    <row r="569" spans="1:12" x14ac:dyDescent="0.25">
      <c r="A569" s="11" t="s">
        <v>2700</v>
      </c>
      <c r="B569" s="10" t="s">
        <v>2136</v>
      </c>
      <c r="C569" s="13">
        <v>1860</v>
      </c>
      <c r="D569" s="13">
        <v>3460</v>
      </c>
      <c r="E569" s="13">
        <v>5120</v>
      </c>
      <c r="F569" s="13">
        <v>5800</v>
      </c>
      <c r="G569" s="13">
        <v>6440</v>
      </c>
      <c r="H569" s="13">
        <v>7060</v>
      </c>
      <c r="I569" s="13">
        <v>7650</v>
      </c>
      <c r="J569" s="5"/>
      <c r="K569" s="5"/>
      <c r="L569" s="5"/>
    </row>
    <row r="570" spans="1:12" x14ac:dyDescent="0.25">
      <c r="A570" s="11" t="s">
        <v>2701</v>
      </c>
      <c r="B570" s="10" t="s">
        <v>2136</v>
      </c>
      <c r="C570" s="12">
        <v>1600</v>
      </c>
      <c r="D570" s="12">
        <v>1820</v>
      </c>
      <c r="E570" s="12">
        <v>1930</v>
      </c>
      <c r="F570" s="12">
        <v>2030</v>
      </c>
      <c r="G570" s="12">
        <v>2120</v>
      </c>
      <c r="H570" s="12">
        <v>2190</v>
      </c>
      <c r="I570" s="12">
        <v>2260</v>
      </c>
      <c r="J570" s="5"/>
      <c r="K570" s="5"/>
      <c r="L570" s="5"/>
    </row>
    <row r="571" spans="1:12" x14ac:dyDescent="0.25">
      <c r="A571" s="11" t="s">
        <v>2702</v>
      </c>
      <c r="B571" s="10" t="s">
        <v>2136</v>
      </c>
      <c r="C571" s="13">
        <v>2370</v>
      </c>
      <c r="D571" s="13">
        <v>2540</v>
      </c>
      <c r="E571" s="13">
        <v>2620</v>
      </c>
      <c r="F571" s="13">
        <v>2690</v>
      </c>
      <c r="G571" s="13">
        <v>2760</v>
      </c>
      <c r="H571" s="13">
        <v>2790</v>
      </c>
      <c r="I571" s="13">
        <v>2810</v>
      </c>
      <c r="J571" s="5"/>
      <c r="K571" s="5"/>
      <c r="L571" s="5"/>
    </row>
    <row r="572" spans="1:12" x14ac:dyDescent="0.25">
      <c r="A572" s="11" t="s">
        <v>2703</v>
      </c>
      <c r="B572" s="10" t="s">
        <v>2136</v>
      </c>
      <c r="C572" s="12">
        <v>240</v>
      </c>
      <c r="D572" s="12">
        <v>240</v>
      </c>
      <c r="E572" s="12">
        <v>240</v>
      </c>
      <c r="F572" s="12">
        <v>250</v>
      </c>
      <c r="G572" s="12">
        <v>250</v>
      </c>
      <c r="H572" s="12">
        <v>260</v>
      </c>
      <c r="I572" s="12">
        <v>260</v>
      </c>
      <c r="J572" s="5"/>
      <c r="K572" s="5"/>
      <c r="L572" s="5"/>
    </row>
    <row r="573" spans="1:12" x14ac:dyDescent="0.25">
      <c r="A573" s="11" t="s">
        <v>2704</v>
      </c>
      <c r="B573" s="10" t="s">
        <v>2136</v>
      </c>
      <c r="C573" s="13">
        <v>4400</v>
      </c>
      <c r="D573" s="13">
        <v>5090</v>
      </c>
      <c r="E573" s="13">
        <v>5710</v>
      </c>
      <c r="F573" s="13">
        <v>6330</v>
      </c>
      <c r="G573" s="13">
        <v>6980</v>
      </c>
      <c r="H573" s="13">
        <v>7650</v>
      </c>
      <c r="I573" s="13">
        <v>8360</v>
      </c>
      <c r="J573" s="5"/>
      <c r="K573" s="5"/>
      <c r="L573" s="5"/>
    </row>
    <row r="574" spans="1:12" x14ac:dyDescent="0.25">
      <c r="A574" s="11" t="s">
        <v>2705</v>
      </c>
      <c r="B574" s="10" t="s">
        <v>2136</v>
      </c>
      <c r="C574" s="12">
        <v>0</v>
      </c>
      <c r="D574" s="12">
        <v>0</v>
      </c>
      <c r="E574" s="12">
        <v>0</v>
      </c>
      <c r="F574" s="12">
        <v>0</v>
      </c>
      <c r="G574" s="12">
        <v>0</v>
      </c>
      <c r="H574" s="12">
        <v>0</v>
      </c>
      <c r="I574" s="12">
        <v>0</v>
      </c>
      <c r="J574" s="5"/>
      <c r="K574" s="5"/>
      <c r="L574" s="5"/>
    </row>
    <row r="575" spans="1:12" x14ac:dyDescent="0.25">
      <c r="A575" s="11" t="s">
        <v>2706</v>
      </c>
      <c r="B575" s="10" t="s">
        <v>2136</v>
      </c>
      <c r="C575" s="13">
        <v>2870</v>
      </c>
      <c r="D575" s="13">
        <v>3210</v>
      </c>
      <c r="E575" s="13">
        <v>3290</v>
      </c>
      <c r="F575" s="13">
        <v>3340</v>
      </c>
      <c r="G575" s="13">
        <v>3370</v>
      </c>
      <c r="H575" s="13">
        <v>3390</v>
      </c>
      <c r="I575" s="13">
        <v>3390</v>
      </c>
      <c r="J575" s="5"/>
      <c r="K575" s="5"/>
      <c r="L575" s="5"/>
    </row>
    <row r="576" spans="1:12" x14ac:dyDescent="0.25">
      <c r="A576" s="11" t="s">
        <v>2707</v>
      </c>
      <c r="B576" s="10" t="s">
        <v>2136</v>
      </c>
      <c r="C576" s="12">
        <v>4160</v>
      </c>
      <c r="D576" s="12">
        <v>4580</v>
      </c>
      <c r="E576" s="12">
        <v>4990</v>
      </c>
      <c r="F576" s="12">
        <v>5400</v>
      </c>
      <c r="G576" s="12">
        <v>5780</v>
      </c>
      <c r="H576" s="12">
        <v>6150</v>
      </c>
      <c r="I576" s="12">
        <v>6490</v>
      </c>
      <c r="J576" s="5"/>
      <c r="K576" s="5"/>
      <c r="L576" s="5"/>
    </row>
    <row r="577" spans="1:12" x14ac:dyDescent="0.25">
      <c r="A577" s="11" t="s">
        <v>2708</v>
      </c>
      <c r="B577" s="10" t="s">
        <v>2136</v>
      </c>
      <c r="C577" s="13">
        <v>1990</v>
      </c>
      <c r="D577" s="13">
        <v>2240</v>
      </c>
      <c r="E577" s="13">
        <v>2510</v>
      </c>
      <c r="F577" s="13">
        <v>2780</v>
      </c>
      <c r="G577" s="13">
        <v>3060</v>
      </c>
      <c r="H577" s="13">
        <v>3350</v>
      </c>
      <c r="I577" s="13">
        <v>3650</v>
      </c>
      <c r="J577" s="5"/>
      <c r="K577" s="5"/>
      <c r="L577" s="5"/>
    </row>
    <row r="578" spans="1:12" x14ac:dyDescent="0.25">
      <c r="A578" s="11" t="s">
        <v>2709</v>
      </c>
      <c r="B578" s="10" t="s">
        <v>2136</v>
      </c>
      <c r="C578" s="12">
        <v>4000</v>
      </c>
      <c r="D578" s="12">
        <v>4260</v>
      </c>
      <c r="E578" s="12">
        <v>4470</v>
      </c>
      <c r="F578" s="12">
        <v>4670</v>
      </c>
      <c r="G578" s="12">
        <v>4850</v>
      </c>
      <c r="H578" s="12">
        <v>4980</v>
      </c>
      <c r="I578" s="12">
        <v>5080</v>
      </c>
      <c r="J578" s="5"/>
      <c r="K578" s="5"/>
      <c r="L578" s="5"/>
    </row>
    <row r="579" spans="1:12" x14ac:dyDescent="0.25">
      <c r="A579" s="11" t="s">
        <v>2710</v>
      </c>
      <c r="B579" s="10" t="s">
        <v>2136</v>
      </c>
      <c r="C579" s="13">
        <v>970</v>
      </c>
      <c r="D579" s="13">
        <v>1020</v>
      </c>
      <c r="E579" s="13">
        <v>1060</v>
      </c>
      <c r="F579" s="13">
        <v>1100</v>
      </c>
      <c r="G579" s="13">
        <v>1130</v>
      </c>
      <c r="H579" s="13">
        <v>1140</v>
      </c>
      <c r="I579" s="13">
        <v>1150</v>
      </c>
      <c r="J579" s="5"/>
      <c r="K579" s="5"/>
      <c r="L579" s="5"/>
    </row>
    <row r="580" spans="1:12" x14ac:dyDescent="0.25">
      <c r="A580" s="11" t="s">
        <v>2711</v>
      </c>
      <c r="B580" s="10" t="s">
        <v>2136</v>
      </c>
      <c r="C580" s="12">
        <v>1540</v>
      </c>
      <c r="D580" s="12">
        <v>2070</v>
      </c>
      <c r="E580" s="12">
        <v>2430</v>
      </c>
      <c r="F580" s="12">
        <v>2810</v>
      </c>
      <c r="G580" s="12">
        <v>3190</v>
      </c>
      <c r="H580" s="12">
        <v>3580</v>
      </c>
      <c r="I580" s="12">
        <v>3990</v>
      </c>
      <c r="J580" s="5"/>
      <c r="K580" s="5"/>
      <c r="L580" s="5"/>
    </row>
    <row r="581" spans="1:12" x14ac:dyDescent="0.25">
      <c r="A581" s="11" t="s">
        <v>2712</v>
      </c>
      <c r="B581" s="10" t="s">
        <v>2136</v>
      </c>
      <c r="C581" s="13">
        <v>2250</v>
      </c>
      <c r="D581" s="13">
        <v>2520</v>
      </c>
      <c r="E581" s="13">
        <v>2690</v>
      </c>
      <c r="F581" s="13">
        <v>2850</v>
      </c>
      <c r="G581" s="13">
        <v>3000</v>
      </c>
      <c r="H581" s="13">
        <v>3140</v>
      </c>
      <c r="I581" s="13">
        <v>3270</v>
      </c>
      <c r="J581" s="5"/>
      <c r="K581" s="5"/>
      <c r="L581" s="5"/>
    </row>
    <row r="582" spans="1:12" x14ac:dyDescent="0.25">
      <c r="A582" s="11" t="s">
        <v>2713</v>
      </c>
      <c r="B582" s="10" t="s">
        <v>2136</v>
      </c>
      <c r="C582" s="12">
        <v>2220</v>
      </c>
      <c r="D582" s="12">
        <v>2390</v>
      </c>
      <c r="E582" s="12">
        <v>2430</v>
      </c>
      <c r="F582" s="12">
        <v>2470</v>
      </c>
      <c r="G582" s="12">
        <v>2490</v>
      </c>
      <c r="H582" s="12">
        <v>2510</v>
      </c>
      <c r="I582" s="12">
        <v>2500</v>
      </c>
      <c r="J582" s="5"/>
      <c r="K582" s="5"/>
      <c r="L582" s="5"/>
    </row>
    <row r="583" spans="1:12" x14ac:dyDescent="0.25">
      <c r="A583" s="11" t="s">
        <v>2714</v>
      </c>
      <c r="B583" s="10" t="s">
        <v>2136</v>
      </c>
      <c r="C583" s="13">
        <v>440</v>
      </c>
      <c r="D583" s="13">
        <v>430</v>
      </c>
      <c r="E583" s="13">
        <v>420</v>
      </c>
      <c r="F583" s="13">
        <v>410</v>
      </c>
      <c r="G583" s="13">
        <v>400</v>
      </c>
      <c r="H583" s="13">
        <v>390</v>
      </c>
      <c r="I583" s="13">
        <v>380</v>
      </c>
      <c r="J583" s="5"/>
      <c r="K583" s="5"/>
      <c r="L583" s="5"/>
    </row>
    <row r="584" spans="1:12" x14ac:dyDescent="0.25">
      <c r="A584" s="11" t="s">
        <v>2715</v>
      </c>
      <c r="B584" s="10" t="s">
        <v>2136</v>
      </c>
      <c r="C584" s="12">
        <v>1200</v>
      </c>
      <c r="D584" s="12">
        <v>1310</v>
      </c>
      <c r="E584" s="12">
        <v>1440</v>
      </c>
      <c r="F584" s="12">
        <v>1580</v>
      </c>
      <c r="G584" s="12">
        <v>1720</v>
      </c>
      <c r="H584" s="12">
        <v>1860</v>
      </c>
      <c r="I584" s="12">
        <v>2010</v>
      </c>
      <c r="J584" s="5"/>
      <c r="K584" s="5"/>
      <c r="L584" s="5"/>
    </row>
    <row r="585" spans="1:12" x14ac:dyDescent="0.25">
      <c r="A585" s="11" t="s">
        <v>2716</v>
      </c>
      <c r="B585" s="10" t="s">
        <v>2136</v>
      </c>
      <c r="C585" s="13">
        <v>2910</v>
      </c>
      <c r="D585" s="13">
        <v>3200</v>
      </c>
      <c r="E585" s="13">
        <v>3490</v>
      </c>
      <c r="F585" s="13">
        <v>3780</v>
      </c>
      <c r="G585" s="13">
        <v>4070</v>
      </c>
      <c r="H585" s="13">
        <v>4340</v>
      </c>
      <c r="I585" s="13">
        <v>4590</v>
      </c>
      <c r="J585" s="5"/>
      <c r="K585" s="5"/>
      <c r="L585" s="5"/>
    </row>
    <row r="586" spans="1:12" x14ac:dyDescent="0.25">
      <c r="A586" s="11" t="s">
        <v>2717</v>
      </c>
      <c r="B586" s="10" t="s">
        <v>2136</v>
      </c>
      <c r="C586" s="12">
        <v>2290</v>
      </c>
      <c r="D586" s="12">
        <v>2570</v>
      </c>
      <c r="E586" s="12">
        <v>2750</v>
      </c>
      <c r="F586" s="12">
        <v>2920</v>
      </c>
      <c r="G586" s="12">
        <v>3090</v>
      </c>
      <c r="H586" s="12">
        <v>3240</v>
      </c>
      <c r="I586" s="12">
        <v>3380</v>
      </c>
      <c r="J586" s="5"/>
      <c r="K586" s="5"/>
      <c r="L586" s="5"/>
    </row>
    <row r="587" spans="1:12" x14ac:dyDescent="0.25">
      <c r="A587" s="11" t="s">
        <v>2718</v>
      </c>
      <c r="B587" s="10" t="s">
        <v>2136</v>
      </c>
      <c r="C587" s="13">
        <v>5910</v>
      </c>
      <c r="D587" s="13">
        <v>6750</v>
      </c>
      <c r="E587" s="13">
        <v>7200</v>
      </c>
      <c r="F587" s="13">
        <v>7640</v>
      </c>
      <c r="G587" s="13">
        <v>8060</v>
      </c>
      <c r="H587" s="13">
        <v>8410</v>
      </c>
      <c r="I587" s="13">
        <v>8700</v>
      </c>
      <c r="J587" s="5"/>
      <c r="K587" s="5"/>
      <c r="L587" s="5"/>
    </row>
    <row r="588" spans="1:12" x14ac:dyDescent="0.25">
      <c r="A588" s="11" t="s">
        <v>2719</v>
      </c>
      <c r="B588" s="10" t="s">
        <v>2136</v>
      </c>
      <c r="C588" s="12">
        <v>2670</v>
      </c>
      <c r="D588" s="12">
        <v>2870</v>
      </c>
      <c r="E588" s="12">
        <v>3090</v>
      </c>
      <c r="F588" s="12">
        <v>3320</v>
      </c>
      <c r="G588" s="12">
        <v>3550</v>
      </c>
      <c r="H588" s="12">
        <v>3760</v>
      </c>
      <c r="I588" s="12">
        <v>3970</v>
      </c>
      <c r="J588" s="5"/>
      <c r="K588" s="5"/>
      <c r="L588" s="5"/>
    </row>
    <row r="589" spans="1:12" x14ac:dyDescent="0.25">
      <c r="A589" s="11" t="s">
        <v>2720</v>
      </c>
      <c r="B589" s="10" t="s">
        <v>2136</v>
      </c>
      <c r="C589" s="13">
        <v>1060</v>
      </c>
      <c r="D589" s="13">
        <v>1160</v>
      </c>
      <c r="E589" s="13">
        <v>1230</v>
      </c>
      <c r="F589" s="13">
        <v>1300</v>
      </c>
      <c r="G589" s="13">
        <v>1360</v>
      </c>
      <c r="H589" s="13">
        <v>1390</v>
      </c>
      <c r="I589" s="13">
        <v>1420</v>
      </c>
      <c r="J589" s="5"/>
      <c r="K589" s="5"/>
      <c r="L589" s="5"/>
    </row>
    <row r="590" spans="1:12" x14ac:dyDescent="0.25">
      <c r="A590" s="11" t="s">
        <v>2721</v>
      </c>
      <c r="B590" s="10" t="s">
        <v>2136</v>
      </c>
      <c r="C590" s="12">
        <v>490</v>
      </c>
      <c r="D590" s="12">
        <v>510</v>
      </c>
      <c r="E590" s="12">
        <v>510</v>
      </c>
      <c r="F590" s="12">
        <v>510</v>
      </c>
      <c r="G590" s="12">
        <v>510</v>
      </c>
      <c r="H590" s="12">
        <v>500</v>
      </c>
      <c r="I590" s="12">
        <v>490</v>
      </c>
      <c r="J590" s="5"/>
      <c r="K590" s="5"/>
      <c r="L590" s="5"/>
    </row>
    <row r="591" spans="1:12" x14ac:dyDescent="0.25">
      <c r="A591" s="11" t="s">
        <v>2722</v>
      </c>
      <c r="B591" s="10" t="s">
        <v>2136</v>
      </c>
      <c r="C591" s="13">
        <v>3010</v>
      </c>
      <c r="D591" s="13">
        <v>3190</v>
      </c>
      <c r="E591" s="13">
        <v>3260</v>
      </c>
      <c r="F591" s="13">
        <v>3310</v>
      </c>
      <c r="G591" s="13">
        <v>3350</v>
      </c>
      <c r="H591" s="13">
        <v>3380</v>
      </c>
      <c r="I591" s="13">
        <v>3380</v>
      </c>
      <c r="J591" s="5"/>
      <c r="K591" s="5"/>
      <c r="L591" s="5"/>
    </row>
    <row r="592" spans="1:12" x14ac:dyDescent="0.25">
      <c r="A592" s="11" t="s">
        <v>2723</v>
      </c>
      <c r="B592" s="10" t="s">
        <v>2136</v>
      </c>
      <c r="C592" s="12">
        <v>4310</v>
      </c>
      <c r="D592" s="12">
        <v>4670</v>
      </c>
      <c r="E592" s="12">
        <v>4710</v>
      </c>
      <c r="F592" s="12">
        <v>4750</v>
      </c>
      <c r="G592" s="12">
        <v>4770</v>
      </c>
      <c r="H592" s="12">
        <v>4750</v>
      </c>
      <c r="I592" s="12">
        <v>4690</v>
      </c>
      <c r="J592" s="5"/>
      <c r="K592" s="5"/>
      <c r="L592" s="5"/>
    </row>
    <row r="593" spans="1:12" x14ac:dyDescent="0.25">
      <c r="A593" s="11" t="s">
        <v>2724</v>
      </c>
      <c r="B593" s="10" t="s">
        <v>2136</v>
      </c>
      <c r="C593" s="13">
        <v>1570</v>
      </c>
      <c r="D593" s="13">
        <v>1770</v>
      </c>
      <c r="E593" s="13">
        <v>1970</v>
      </c>
      <c r="F593" s="13">
        <v>2170</v>
      </c>
      <c r="G593" s="13">
        <v>2380</v>
      </c>
      <c r="H593" s="13">
        <v>2590</v>
      </c>
      <c r="I593" s="13">
        <v>2800</v>
      </c>
      <c r="J593" s="5"/>
      <c r="K593" s="5"/>
      <c r="L593" s="5"/>
    </row>
    <row r="594" spans="1:12" x14ac:dyDescent="0.25">
      <c r="A594" s="11" t="s">
        <v>2725</v>
      </c>
      <c r="B594" s="10" t="s">
        <v>2136</v>
      </c>
      <c r="C594" s="12">
        <v>2600</v>
      </c>
      <c r="D594" s="12">
        <v>2830</v>
      </c>
      <c r="E594" s="12">
        <v>3060</v>
      </c>
      <c r="F594" s="12">
        <v>3290</v>
      </c>
      <c r="G594" s="12">
        <v>3530</v>
      </c>
      <c r="H594" s="12">
        <v>3750</v>
      </c>
      <c r="I594" s="12">
        <v>3960</v>
      </c>
      <c r="J594" s="5"/>
      <c r="K594" s="5"/>
      <c r="L594" s="5"/>
    </row>
    <row r="595" spans="1:12" x14ac:dyDescent="0.25">
      <c r="A595" s="11" t="s">
        <v>2726</v>
      </c>
      <c r="B595" s="10" t="s">
        <v>2136</v>
      </c>
      <c r="C595" s="13">
        <v>800</v>
      </c>
      <c r="D595" s="13">
        <v>960</v>
      </c>
      <c r="E595" s="13">
        <v>1060</v>
      </c>
      <c r="F595" s="13">
        <v>1150</v>
      </c>
      <c r="G595" s="13">
        <v>1250</v>
      </c>
      <c r="H595" s="13">
        <v>1340</v>
      </c>
      <c r="I595" s="13">
        <v>1420</v>
      </c>
      <c r="J595" s="5"/>
      <c r="K595" s="5"/>
      <c r="L595" s="5"/>
    </row>
    <row r="596" spans="1:12" x14ac:dyDescent="0.25">
      <c r="A596" s="11" t="s">
        <v>2727</v>
      </c>
      <c r="B596" s="10" t="s">
        <v>2136</v>
      </c>
      <c r="C596" s="12">
        <v>5440</v>
      </c>
      <c r="D596" s="12">
        <v>6130</v>
      </c>
      <c r="E596" s="12">
        <v>6520</v>
      </c>
      <c r="F596" s="12">
        <v>6820</v>
      </c>
      <c r="G596" s="12">
        <v>7050</v>
      </c>
      <c r="H596" s="12">
        <v>7240</v>
      </c>
      <c r="I596" s="12">
        <v>7400</v>
      </c>
      <c r="J596" s="5"/>
      <c r="K596" s="5"/>
      <c r="L596" s="5"/>
    </row>
    <row r="597" spans="1:12" x14ac:dyDescent="0.25">
      <c r="A597" s="11" t="s">
        <v>2728</v>
      </c>
      <c r="B597" s="10" t="s">
        <v>2136</v>
      </c>
      <c r="C597" s="13">
        <v>0</v>
      </c>
      <c r="D597" s="13">
        <v>0</v>
      </c>
      <c r="E597" s="13">
        <v>0</v>
      </c>
      <c r="F597" s="13">
        <v>0</v>
      </c>
      <c r="G597" s="13">
        <v>0</v>
      </c>
      <c r="H597" s="13">
        <v>0</v>
      </c>
      <c r="I597" s="13">
        <v>0</v>
      </c>
      <c r="J597" s="5"/>
      <c r="K597" s="5"/>
      <c r="L597" s="5"/>
    </row>
    <row r="598" spans="1:12" ht="21" x14ac:dyDescent="0.25">
      <c r="A598" s="11" t="s">
        <v>2729</v>
      </c>
      <c r="B598" s="10" t="s">
        <v>2136</v>
      </c>
      <c r="C598" s="12">
        <v>0</v>
      </c>
      <c r="D598" s="12">
        <v>0</v>
      </c>
      <c r="E598" s="12">
        <v>0</v>
      </c>
      <c r="F598" s="12">
        <v>0</v>
      </c>
      <c r="G598" s="12">
        <v>0</v>
      </c>
      <c r="H598" s="12">
        <v>0</v>
      </c>
      <c r="I598" s="12">
        <v>0</v>
      </c>
      <c r="J598" s="5"/>
      <c r="K598" s="5"/>
      <c r="L598" s="5"/>
    </row>
    <row r="599" spans="1:12" x14ac:dyDescent="0.25">
      <c r="A599" s="11" t="s">
        <v>2059</v>
      </c>
      <c r="B599" s="10" t="s">
        <v>2136</v>
      </c>
      <c r="C599" s="13">
        <v>32900</v>
      </c>
      <c r="D599" s="13">
        <v>35000</v>
      </c>
      <c r="E599" s="13">
        <v>35900</v>
      </c>
      <c r="F599" s="13">
        <v>36500</v>
      </c>
      <c r="G599" s="13">
        <v>36900</v>
      </c>
      <c r="H599" s="13">
        <v>37100</v>
      </c>
      <c r="I599" s="13">
        <v>37000</v>
      </c>
      <c r="J599" s="5"/>
      <c r="K599" s="5"/>
      <c r="L599" s="5"/>
    </row>
    <row r="600" spans="1:12" x14ac:dyDescent="0.25">
      <c r="A600" s="11" t="s">
        <v>2730</v>
      </c>
      <c r="B600" s="10" t="s">
        <v>2136</v>
      </c>
      <c r="C600" s="12">
        <v>2770</v>
      </c>
      <c r="D600" s="12">
        <v>2980</v>
      </c>
      <c r="E600" s="12">
        <v>3060</v>
      </c>
      <c r="F600" s="12">
        <v>3120</v>
      </c>
      <c r="G600" s="12">
        <v>3150</v>
      </c>
      <c r="H600" s="12">
        <v>3160</v>
      </c>
      <c r="I600" s="12">
        <v>3130</v>
      </c>
      <c r="J600" s="5"/>
      <c r="K600" s="5"/>
      <c r="L600" s="5"/>
    </row>
    <row r="601" spans="1:12" x14ac:dyDescent="0.25">
      <c r="A601" s="11" t="s">
        <v>2731</v>
      </c>
      <c r="B601" s="10" t="s">
        <v>2136</v>
      </c>
      <c r="C601" s="13">
        <v>320</v>
      </c>
      <c r="D601" s="13">
        <v>320</v>
      </c>
      <c r="E601" s="13">
        <v>330</v>
      </c>
      <c r="F601" s="13">
        <v>330</v>
      </c>
      <c r="G601" s="13">
        <v>330</v>
      </c>
      <c r="H601" s="13">
        <v>320</v>
      </c>
      <c r="I601" s="13">
        <v>320</v>
      </c>
      <c r="J601" s="5"/>
      <c r="K601" s="5"/>
      <c r="L601" s="5"/>
    </row>
    <row r="602" spans="1:12" x14ac:dyDescent="0.25">
      <c r="A602" s="11" t="s">
        <v>2732</v>
      </c>
      <c r="B602" s="10" t="s">
        <v>2136</v>
      </c>
      <c r="C602" s="12">
        <v>2560</v>
      </c>
      <c r="D602" s="12">
        <v>2650</v>
      </c>
      <c r="E602" s="12">
        <v>2680</v>
      </c>
      <c r="F602" s="12">
        <v>2690</v>
      </c>
      <c r="G602" s="12">
        <v>2670</v>
      </c>
      <c r="H602" s="12">
        <v>2630</v>
      </c>
      <c r="I602" s="12">
        <v>2570</v>
      </c>
      <c r="J602" s="5"/>
      <c r="K602" s="5"/>
      <c r="L602" s="5"/>
    </row>
    <row r="603" spans="1:12" x14ac:dyDescent="0.25">
      <c r="A603" s="11" t="s">
        <v>2733</v>
      </c>
      <c r="B603" s="10" t="s">
        <v>2136</v>
      </c>
      <c r="C603" s="13">
        <v>4190</v>
      </c>
      <c r="D603" s="13">
        <v>4430</v>
      </c>
      <c r="E603" s="13">
        <v>4470</v>
      </c>
      <c r="F603" s="13">
        <v>4490</v>
      </c>
      <c r="G603" s="13">
        <v>4450</v>
      </c>
      <c r="H603" s="13">
        <v>4370</v>
      </c>
      <c r="I603" s="13">
        <v>4250</v>
      </c>
      <c r="J603" s="5"/>
      <c r="K603" s="5"/>
      <c r="L603" s="5"/>
    </row>
    <row r="604" spans="1:12" x14ac:dyDescent="0.25">
      <c r="A604" s="11" t="s">
        <v>2734</v>
      </c>
      <c r="B604" s="10" t="s">
        <v>2136</v>
      </c>
      <c r="C604" s="12">
        <v>4060</v>
      </c>
      <c r="D604" s="12">
        <v>4240</v>
      </c>
      <c r="E604" s="12">
        <v>4320</v>
      </c>
      <c r="F604" s="12">
        <v>4380</v>
      </c>
      <c r="G604" s="12">
        <v>4400</v>
      </c>
      <c r="H604" s="12">
        <v>4380</v>
      </c>
      <c r="I604" s="12">
        <v>4360</v>
      </c>
      <c r="J604" s="5"/>
      <c r="K604" s="5"/>
      <c r="L604" s="5"/>
    </row>
    <row r="605" spans="1:12" x14ac:dyDescent="0.25">
      <c r="A605" s="11" t="s">
        <v>2735</v>
      </c>
      <c r="B605" s="10" t="s">
        <v>2136</v>
      </c>
      <c r="C605" s="13">
        <v>2700</v>
      </c>
      <c r="D605" s="13">
        <v>2820</v>
      </c>
      <c r="E605" s="13">
        <v>2910</v>
      </c>
      <c r="F605" s="13">
        <v>3000</v>
      </c>
      <c r="G605" s="13">
        <v>3070</v>
      </c>
      <c r="H605" s="13">
        <v>3120</v>
      </c>
      <c r="I605" s="13">
        <v>3150</v>
      </c>
      <c r="J605" s="5"/>
      <c r="K605" s="5"/>
      <c r="L605" s="5"/>
    </row>
    <row r="606" spans="1:12" x14ac:dyDescent="0.25">
      <c r="A606" s="11" t="s">
        <v>2736</v>
      </c>
      <c r="B606" s="10" t="s">
        <v>2136</v>
      </c>
      <c r="C606" s="12">
        <v>4610</v>
      </c>
      <c r="D606" s="12">
        <v>4970</v>
      </c>
      <c r="E606" s="12">
        <v>5130</v>
      </c>
      <c r="F606" s="12">
        <v>5280</v>
      </c>
      <c r="G606" s="12">
        <v>5390</v>
      </c>
      <c r="H606" s="12">
        <v>5470</v>
      </c>
      <c r="I606" s="12">
        <v>5520</v>
      </c>
      <c r="J606" s="5"/>
      <c r="K606" s="5"/>
      <c r="L606" s="5"/>
    </row>
    <row r="607" spans="1:12" x14ac:dyDescent="0.25">
      <c r="A607" s="11" t="s">
        <v>2737</v>
      </c>
      <c r="B607" s="10" t="s">
        <v>2136</v>
      </c>
      <c r="C607" s="13">
        <v>490</v>
      </c>
      <c r="D607" s="13">
        <v>520</v>
      </c>
      <c r="E607" s="13">
        <v>520</v>
      </c>
      <c r="F607" s="13">
        <v>520</v>
      </c>
      <c r="G607" s="13">
        <v>520</v>
      </c>
      <c r="H607" s="13">
        <v>510</v>
      </c>
      <c r="I607" s="13">
        <v>490</v>
      </c>
      <c r="J607" s="5"/>
      <c r="K607" s="5"/>
      <c r="L607" s="5"/>
    </row>
    <row r="608" spans="1:12" x14ac:dyDescent="0.25">
      <c r="A608" s="11" t="s">
        <v>2738</v>
      </c>
      <c r="B608" s="10" t="s">
        <v>2136</v>
      </c>
      <c r="C608" s="12">
        <v>2050</v>
      </c>
      <c r="D608" s="12">
        <v>2210</v>
      </c>
      <c r="E608" s="12">
        <v>2300</v>
      </c>
      <c r="F608" s="12">
        <v>2370</v>
      </c>
      <c r="G608" s="12">
        <v>2430</v>
      </c>
      <c r="H608" s="12">
        <v>2470</v>
      </c>
      <c r="I608" s="12">
        <v>2490</v>
      </c>
      <c r="J608" s="5"/>
      <c r="K608" s="5"/>
      <c r="L608" s="5"/>
    </row>
    <row r="609" spans="1:12" x14ac:dyDescent="0.25">
      <c r="A609" s="11" t="s">
        <v>2739</v>
      </c>
      <c r="B609" s="10" t="s">
        <v>2136</v>
      </c>
      <c r="C609" s="13">
        <v>840</v>
      </c>
      <c r="D609" s="13">
        <v>880</v>
      </c>
      <c r="E609" s="13">
        <v>910</v>
      </c>
      <c r="F609" s="13">
        <v>940</v>
      </c>
      <c r="G609" s="13">
        <v>950</v>
      </c>
      <c r="H609" s="13">
        <v>970</v>
      </c>
      <c r="I609" s="13">
        <v>1000</v>
      </c>
      <c r="J609" s="5"/>
      <c r="K609" s="5"/>
      <c r="L609" s="5"/>
    </row>
    <row r="610" spans="1:12" x14ac:dyDescent="0.25">
      <c r="A610" s="11" t="s">
        <v>2740</v>
      </c>
      <c r="B610" s="10" t="s">
        <v>2136</v>
      </c>
      <c r="C610" s="12">
        <v>950</v>
      </c>
      <c r="D610" s="12">
        <v>990</v>
      </c>
      <c r="E610" s="12">
        <v>1020</v>
      </c>
      <c r="F610" s="12">
        <v>1030</v>
      </c>
      <c r="G610" s="12">
        <v>1030</v>
      </c>
      <c r="H610" s="12">
        <v>1020</v>
      </c>
      <c r="I610" s="12">
        <v>1010</v>
      </c>
      <c r="J610" s="5"/>
      <c r="K610" s="5"/>
      <c r="L610" s="5"/>
    </row>
    <row r="611" spans="1:12" x14ac:dyDescent="0.25">
      <c r="A611" s="11" t="s">
        <v>2741</v>
      </c>
      <c r="B611" s="10" t="s">
        <v>2136</v>
      </c>
      <c r="C611" s="13">
        <v>3030</v>
      </c>
      <c r="D611" s="13">
        <v>3240</v>
      </c>
      <c r="E611" s="13">
        <v>3300</v>
      </c>
      <c r="F611" s="13">
        <v>3350</v>
      </c>
      <c r="G611" s="13">
        <v>3380</v>
      </c>
      <c r="H611" s="13">
        <v>3380</v>
      </c>
      <c r="I611" s="13">
        <v>3370</v>
      </c>
      <c r="J611" s="5"/>
      <c r="K611" s="5"/>
      <c r="L611" s="5"/>
    </row>
    <row r="612" spans="1:12" x14ac:dyDescent="0.25">
      <c r="A612" s="11" t="s">
        <v>2742</v>
      </c>
      <c r="B612" s="10" t="s">
        <v>2136</v>
      </c>
      <c r="C612" s="12">
        <v>4340</v>
      </c>
      <c r="D612" s="12">
        <v>4730</v>
      </c>
      <c r="E612" s="12">
        <v>4900</v>
      </c>
      <c r="F612" s="12">
        <v>5040</v>
      </c>
      <c r="G612" s="12">
        <v>5150</v>
      </c>
      <c r="H612" s="12">
        <v>5250</v>
      </c>
      <c r="I612" s="12">
        <v>5340</v>
      </c>
      <c r="J612" s="5"/>
      <c r="K612" s="5"/>
      <c r="L612" s="5"/>
    </row>
    <row r="613" spans="1:12" x14ac:dyDescent="0.25">
      <c r="A613" s="11" t="s">
        <v>2060</v>
      </c>
      <c r="B613" s="10" t="s">
        <v>2136</v>
      </c>
      <c r="C613" s="13">
        <v>150200</v>
      </c>
      <c r="D613" s="13">
        <v>168700</v>
      </c>
      <c r="E613" s="13">
        <v>182100</v>
      </c>
      <c r="F613" s="13">
        <v>193500</v>
      </c>
      <c r="G613" s="13">
        <v>204400</v>
      </c>
      <c r="H613" s="13">
        <v>214700</v>
      </c>
      <c r="I613" s="13">
        <v>224800</v>
      </c>
      <c r="J613" s="5"/>
      <c r="K613" s="5"/>
      <c r="L613" s="5"/>
    </row>
    <row r="614" spans="1:12" x14ac:dyDescent="0.25">
      <c r="A614" s="11" t="s">
        <v>2743</v>
      </c>
      <c r="B614" s="10" t="s">
        <v>2136</v>
      </c>
      <c r="C614" s="12">
        <v>2200</v>
      </c>
      <c r="D614" s="12">
        <v>5470</v>
      </c>
      <c r="E614" s="12">
        <v>8370</v>
      </c>
      <c r="F614" s="12">
        <v>8530</v>
      </c>
      <c r="G614" s="12">
        <v>8640</v>
      </c>
      <c r="H614" s="12">
        <v>8750</v>
      </c>
      <c r="I614" s="12">
        <v>8880</v>
      </c>
      <c r="J614" s="5"/>
      <c r="K614" s="5"/>
      <c r="L614" s="5"/>
    </row>
    <row r="615" spans="1:12" x14ac:dyDescent="0.25">
      <c r="A615" s="11" t="s">
        <v>2744</v>
      </c>
      <c r="B615" s="10" t="s">
        <v>2136</v>
      </c>
      <c r="C615" s="13">
        <v>4050</v>
      </c>
      <c r="D615" s="13">
        <v>4360</v>
      </c>
      <c r="E615" s="13">
        <v>4430</v>
      </c>
      <c r="F615" s="13">
        <v>4490</v>
      </c>
      <c r="G615" s="13">
        <v>4540</v>
      </c>
      <c r="H615" s="13">
        <v>4550</v>
      </c>
      <c r="I615" s="13">
        <v>4550</v>
      </c>
      <c r="J615" s="5"/>
      <c r="K615" s="5"/>
      <c r="L615" s="5"/>
    </row>
    <row r="616" spans="1:12" x14ac:dyDescent="0.25">
      <c r="A616" s="11" t="s">
        <v>2745</v>
      </c>
      <c r="B616" s="10" t="s">
        <v>2136</v>
      </c>
      <c r="C616" s="12">
        <v>5150</v>
      </c>
      <c r="D616" s="12">
        <v>6040</v>
      </c>
      <c r="E616" s="12">
        <v>7670</v>
      </c>
      <c r="F616" s="12">
        <v>8110</v>
      </c>
      <c r="G616" s="12">
        <v>8510</v>
      </c>
      <c r="H616" s="12">
        <v>8900</v>
      </c>
      <c r="I616" s="12">
        <v>9260</v>
      </c>
      <c r="J616" s="5"/>
      <c r="K616" s="5"/>
      <c r="L616" s="5"/>
    </row>
    <row r="617" spans="1:12" x14ac:dyDescent="0.25">
      <c r="A617" s="11" t="s">
        <v>2746</v>
      </c>
      <c r="B617" s="10" t="s">
        <v>2136</v>
      </c>
      <c r="C617" s="13">
        <v>3390</v>
      </c>
      <c r="D617" s="13">
        <v>3480</v>
      </c>
      <c r="E617" s="13">
        <v>3540</v>
      </c>
      <c r="F617" s="13">
        <v>3580</v>
      </c>
      <c r="G617" s="13">
        <v>3600</v>
      </c>
      <c r="H617" s="13">
        <v>3600</v>
      </c>
      <c r="I617" s="13">
        <v>3570</v>
      </c>
      <c r="J617" s="5"/>
      <c r="K617" s="5"/>
      <c r="L617" s="5"/>
    </row>
    <row r="618" spans="1:12" x14ac:dyDescent="0.25">
      <c r="A618" s="11" t="s">
        <v>2747</v>
      </c>
      <c r="B618" s="10" t="s">
        <v>2136</v>
      </c>
      <c r="C618" s="12">
        <v>8350</v>
      </c>
      <c r="D618" s="12">
        <v>9410</v>
      </c>
      <c r="E618" s="12">
        <v>9660</v>
      </c>
      <c r="F618" s="12">
        <v>9860</v>
      </c>
      <c r="G618" s="12">
        <v>10000</v>
      </c>
      <c r="H618" s="12">
        <v>10100</v>
      </c>
      <c r="I618" s="12">
        <v>10150</v>
      </c>
      <c r="J618" s="5"/>
      <c r="K618" s="5"/>
      <c r="L618" s="5"/>
    </row>
    <row r="619" spans="1:12" x14ac:dyDescent="0.25">
      <c r="A619" s="11" t="s">
        <v>2748</v>
      </c>
      <c r="B619" s="10" t="s">
        <v>2136</v>
      </c>
      <c r="C619" s="13">
        <v>230</v>
      </c>
      <c r="D619" s="13">
        <v>440</v>
      </c>
      <c r="E619" s="13">
        <v>1220</v>
      </c>
      <c r="F619" s="13">
        <v>2290</v>
      </c>
      <c r="G619" s="13">
        <v>3390</v>
      </c>
      <c r="H619" s="13">
        <v>4520</v>
      </c>
      <c r="I619" s="13">
        <v>5690</v>
      </c>
      <c r="J619" s="5"/>
      <c r="K619" s="5"/>
      <c r="L619" s="5"/>
    </row>
    <row r="620" spans="1:12" x14ac:dyDescent="0.25">
      <c r="A620" s="11" t="s">
        <v>2749</v>
      </c>
      <c r="B620" s="10" t="s">
        <v>2136</v>
      </c>
      <c r="C620" s="12">
        <v>560</v>
      </c>
      <c r="D620" s="12">
        <v>1530</v>
      </c>
      <c r="E620" s="12">
        <v>3440</v>
      </c>
      <c r="F620" s="12">
        <v>6380</v>
      </c>
      <c r="G620" s="12">
        <v>9390</v>
      </c>
      <c r="H620" s="12">
        <v>12450</v>
      </c>
      <c r="I620" s="12">
        <v>15600</v>
      </c>
      <c r="J620" s="5"/>
      <c r="K620" s="5"/>
      <c r="L620" s="5"/>
    </row>
    <row r="621" spans="1:12" x14ac:dyDescent="0.25">
      <c r="A621" s="11" t="s">
        <v>2750</v>
      </c>
      <c r="B621" s="10" t="s">
        <v>2136</v>
      </c>
      <c r="C621" s="13">
        <v>1270</v>
      </c>
      <c r="D621" s="13">
        <v>1430</v>
      </c>
      <c r="E621" s="13">
        <v>1600</v>
      </c>
      <c r="F621" s="13">
        <v>1770</v>
      </c>
      <c r="G621" s="13">
        <v>1930</v>
      </c>
      <c r="H621" s="13">
        <v>2100</v>
      </c>
      <c r="I621" s="13">
        <v>2290</v>
      </c>
      <c r="J621" s="5"/>
      <c r="K621" s="5"/>
      <c r="L621" s="5"/>
    </row>
    <row r="622" spans="1:12" x14ac:dyDescent="0.25">
      <c r="A622" s="11" t="s">
        <v>2751</v>
      </c>
      <c r="B622" s="10" t="s">
        <v>2136</v>
      </c>
      <c r="C622" s="12">
        <v>150</v>
      </c>
      <c r="D622" s="12">
        <v>210</v>
      </c>
      <c r="E622" s="12">
        <v>230</v>
      </c>
      <c r="F622" s="12">
        <v>250</v>
      </c>
      <c r="G622" s="12">
        <v>260</v>
      </c>
      <c r="H622" s="12">
        <v>280</v>
      </c>
      <c r="I622" s="12">
        <v>290</v>
      </c>
      <c r="J622" s="5"/>
      <c r="K622" s="5"/>
      <c r="L622" s="5"/>
    </row>
    <row r="623" spans="1:12" x14ac:dyDescent="0.25">
      <c r="A623" s="11" t="s">
        <v>2752</v>
      </c>
      <c r="B623" s="10" t="s">
        <v>2136</v>
      </c>
      <c r="C623" s="13">
        <v>5930</v>
      </c>
      <c r="D623" s="13">
        <v>6470</v>
      </c>
      <c r="E623" s="13">
        <v>6610</v>
      </c>
      <c r="F623" s="13">
        <v>6720</v>
      </c>
      <c r="G623" s="13">
        <v>6790</v>
      </c>
      <c r="H623" s="13">
        <v>6820</v>
      </c>
      <c r="I623" s="13">
        <v>6850</v>
      </c>
      <c r="J623" s="5"/>
      <c r="K623" s="5"/>
      <c r="L623" s="5"/>
    </row>
    <row r="624" spans="1:12" x14ac:dyDescent="0.25">
      <c r="A624" s="11" t="s">
        <v>2753</v>
      </c>
      <c r="B624" s="10" t="s">
        <v>2136</v>
      </c>
      <c r="C624" s="12">
        <v>2420</v>
      </c>
      <c r="D624" s="12">
        <v>2580</v>
      </c>
      <c r="E624" s="12">
        <v>2630</v>
      </c>
      <c r="F624" s="12">
        <v>2670</v>
      </c>
      <c r="G624" s="12">
        <v>2680</v>
      </c>
      <c r="H624" s="12">
        <v>2650</v>
      </c>
      <c r="I624" s="12">
        <v>2590</v>
      </c>
      <c r="J624" s="5"/>
      <c r="K624" s="5"/>
      <c r="L624" s="5"/>
    </row>
    <row r="625" spans="1:12" x14ac:dyDescent="0.25">
      <c r="A625" s="11" t="s">
        <v>2754</v>
      </c>
      <c r="B625" s="10" t="s">
        <v>2136</v>
      </c>
      <c r="C625" s="13">
        <v>2140</v>
      </c>
      <c r="D625" s="13">
        <v>2360</v>
      </c>
      <c r="E625" s="13">
        <v>2500</v>
      </c>
      <c r="F625" s="13">
        <v>2540</v>
      </c>
      <c r="G625" s="13">
        <v>2550</v>
      </c>
      <c r="H625" s="13">
        <v>2540</v>
      </c>
      <c r="I625" s="13">
        <v>2520</v>
      </c>
      <c r="J625" s="5"/>
      <c r="K625" s="5"/>
      <c r="L625" s="5"/>
    </row>
    <row r="626" spans="1:12" x14ac:dyDescent="0.25">
      <c r="A626" s="11" t="s">
        <v>2755</v>
      </c>
      <c r="B626" s="10" t="s">
        <v>2136</v>
      </c>
      <c r="C626" s="12">
        <v>350</v>
      </c>
      <c r="D626" s="12">
        <v>390</v>
      </c>
      <c r="E626" s="12">
        <v>450</v>
      </c>
      <c r="F626" s="12">
        <v>510</v>
      </c>
      <c r="G626" s="12">
        <v>570</v>
      </c>
      <c r="H626" s="12">
        <v>630</v>
      </c>
      <c r="I626" s="12">
        <v>700</v>
      </c>
      <c r="J626" s="5"/>
      <c r="K626" s="5"/>
      <c r="L626" s="5"/>
    </row>
    <row r="627" spans="1:12" x14ac:dyDescent="0.25">
      <c r="A627" s="11" t="s">
        <v>2756</v>
      </c>
      <c r="B627" s="10" t="s">
        <v>2136</v>
      </c>
      <c r="C627" s="13">
        <v>180</v>
      </c>
      <c r="D627" s="13">
        <v>190</v>
      </c>
      <c r="E627" s="13">
        <v>500</v>
      </c>
      <c r="F627" s="13">
        <v>2610</v>
      </c>
      <c r="G627" s="13">
        <v>4850</v>
      </c>
      <c r="H627" s="13">
        <v>7210</v>
      </c>
      <c r="I627" s="13">
        <v>9700</v>
      </c>
      <c r="J627" s="5"/>
      <c r="K627" s="5"/>
      <c r="L627" s="5"/>
    </row>
    <row r="628" spans="1:12" x14ac:dyDescent="0.25">
      <c r="A628" s="11" t="s">
        <v>2757</v>
      </c>
      <c r="B628" s="10" t="s">
        <v>2136</v>
      </c>
      <c r="C628" s="12">
        <v>180</v>
      </c>
      <c r="D628" s="12">
        <v>290</v>
      </c>
      <c r="E628" s="12">
        <v>560</v>
      </c>
      <c r="F628" s="12">
        <v>1430</v>
      </c>
      <c r="G628" s="12">
        <v>2350</v>
      </c>
      <c r="H628" s="12">
        <v>3330</v>
      </c>
      <c r="I628" s="12">
        <v>4370</v>
      </c>
      <c r="J628" s="5"/>
      <c r="K628" s="5"/>
      <c r="L628" s="5"/>
    </row>
    <row r="629" spans="1:12" x14ac:dyDescent="0.25">
      <c r="A629" s="11" t="s">
        <v>2758</v>
      </c>
      <c r="B629" s="10" t="s">
        <v>2136</v>
      </c>
      <c r="C629" s="13">
        <v>4760</v>
      </c>
      <c r="D629" s="13">
        <v>5010</v>
      </c>
      <c r="E629" s="13">
        <v>5120</v>
      </c>
      <c r="F629" s="13">
        <v>5240</v>
      </c>
      <c r="G629" s="13">
        <v>5350</v>
      </c>
      <c r="H629" s="13">
        <v>5450</v>
      </c>
      <c r="I629" s="13">
        <v>5530</v>
      </c>
      <c r="J629" s="5"/>
      <c r="K629" s="5"/>
      <c r="L629" s="5"/>
    </row>
    <row r="630" spans="1:12" x14ac:dyDescent="0.25">
      <c r="A630" s="11" t="s">
        <v>2759</v>
      </c>
      <c r="B630" s="10" t="s">
        <v>2136</v>
      </c>
      <c r="C630" s="12">
        <v>2980</v>
      </c>
      <c r="D630" s="12">
        <v>3230</v>
      </c>
      <c r="E630" s="12">
        <v>3300</v>
      </c>
      <c r="F630" s="12">
        <v>3360</v>
      </c>
      <c r="G630" s="12">
        <v>3400</v>
      </c>
      <c r="H630" s="12">
        <v>3440</v>
      </c>
      <c r="I630" s="12">
        <v>3490</v>
      </c>
      <c r="J630" s="5"/>
      <c r="K630" s="5"/>
      <c r="L630" s="5"/>
    </row>
    <row r="631" spans="1:12" x14ac:dyDescent="0.25">
      <c r="A631" s="11" t="s">
        <v>2760</v>
      </c>
      <c r="B631" s="10" t="s">
        <v>2136</v>
      </c>
      <c r="C631" s="13">
        <v>3340</v>
      </c>
      <c r="D631" s="13">
        <v>3550</v>
      </c>
      <c r="E631" s="13">
        <v>3590</v>
      </c>
      <c r="F631" s="13">
        <v>3640</v>
      </c>
      <c r="G631" s="13">
        <v>3690</v>
      </c>
      <c r="H631" s="13">
        <v>3700</v>
      </c>
      <c r="I631" s="13">
        <v>3680</v>
      </c>
      <c r="J631" s="5"/>
      <c r="K631" s="5"/>
      <c r="L631" s="5"/>
    </row>
    <row r="632" spans="1:12" x14ac:dyDescent="0.25">
      <c r="A632" s="11" t="s">
        <v>2761</v>
      </c>
      <c r="B632" s="10" t="s">
        <v>2136</v>
      </c>
      <c r="C632" s="12">
        <v>2790</v>
      </c>
      <c r="D632" s="12">
        <v>3180</v>
      </c>
      <c r="E632" s="12">
        <v>3380</v>
      </c>
      <c r="F632" s="12">
        <v>3470</v>
      </c>
      <c r="G632" s="12">
        <v>3520</v>
      </c>
      <c r="H632" s="12">
        <v>3520</v>
      </c>
      <c r="I632" s="12">
        <v>3490</v>
      </c>
      <c r="J632" s="5"/>
      <c r="K632" s="5"/>
      <c r="L632" s="5"/>
    </row>
    <row r="633" spans="1:12" x14ac:dyDescent="0.25">
      <c r="A633" s="11" t="s">
        <v>2762</v>
      </c>
      <c r="B633" s="10" t="s">
        <v>2136</v>
      </c>
      <c r="C633" s="13">
        <v>4340</v>
      </c>
      <c r="D633" s="13">
        <v>4620</v>
      </c>
      <c r="E633" s="13">
        <v>4830</v>
      </c>
      <c r="F633" s="13">
        <v>4920</v>
      </c>
      <c r="G633" s="13">
        <v>4990</v>
      </c>
      <c r="H633" s="13">
        <v>5030</v>
      </c>
      <c r="I633" s="13">
        <v>5040</v>
      </c>
      <c r="J633" s="5"/>
      <c r="K633" s="5"/>
      <c r="L633" s="5"/>
    </row>
    <row r="634" spans="1:12" x14ac:dyDescent="0.25">
      <c r="A634" s="11" t="s">
        <v>2763</v>
      </c>
      <c r="B634" s="10" t="s">
        <v>2136</v>
      </c>
      <c r="C634" s="12">
        <v>4140</v>
      </c>
      <c r="D634" s="12">
        <v>4680</v>
      </c>
      <c r="E634" s="12">
        <v>4920</v>
      </c>
      <c r="F634" s="12">
        <v>4950</v>
      </c>
      <c r="G634" s="12">
        <v>4940</v>
      </c>
      <c r="H634" s="12">
        <v>4900</v>
      </c>
      <c r="I634" s="12">
        <v>4830</v>
      </c>
      <c r="J634" s="5"/>
      <c r="K634" s="5"/>
      <c r="L634" s="5"/>
    </row>
    <row r="635" spans="1:12" x14ac:dyDescent="0.25">
      <c r="A635" s="11" t="s">
        <v>2764</v>
      </c>
      <c r="B635" s="10" t="s">
        <v>2136</v>
      </c>
      <c r="C635" s="13">
        <v>3350</v>
      </c>
      <c r="D635" s="13">
        <v>3540</v>
      </c>
      <c r="E635" s="13">
        <v>3630</v>
      </c>
      <c r="F635" s="13">
        <v>3730</v>
      </c>
      <c r="G635" s="13">
        <v>3810</v>
      </c>
      <c r="H635" s="13">
        <v>3890</v>
      </c>
      <c r="I635" s="13">
        <v>3980</v>
      </c>
      <c r="J635" s="5"/>
      <c r="K635" s="5"/>
      <c r="L635" s="5"/>
    </row>
    <row r="636" spans="1:12" x14ac:dyDescent="0.25">
      <c r="A636" s="11" t="s">
        <v>2765</v>
      </c>
      <c r="B636" s="10" t="s">
        <v>2136</v>
      </c>
      <c r="C636" s="12">
        <v>3850</v>
      </c>
      <c r="D636" s="12">
        <v>4080</v>
      </c>
      <c r="E636" s="12">
        <v>4180</v>
      </c>
      <c r="F636" s="12">
        <v>4260</v>
      </c>
      <c r="G636" s="12">
        <v>4310</v>
      </c>
      <c r="H636" s="12">
        <v>4340</v>
      </c>
      <c r="I636" s="12">
        <v>4380</v>
      </c>
      <c r="J636" s="5"/>
      <c r="K636" s="5"/>
      <c r="L636" s="5"/>
    </row>
    <row r="637" spans="1:12" x14ac:dyDescent="0.25">
      <c r="A637" s="11" t="s">
        <v>2766</v>
      </c>
      <c r="B637" s="10" t="s">
        <v>2136</v>
      </c>
      <c r="C637" s="13">
        <v>1880</v>
      </c>
      <c r="D637" s="13">
        <v>2190</v>
      </c>
      <c r="E637" s="13">
        <v>2230</v>
      </c>
      <c r="F637" s="13">
        <v>2280</v>
      </c>
      <c r="G637" s="13">
        <v>2320</v>
      </c>
      <c r="H637" s="13">
        <v>2350</v>
      </c>
      <c r="I637" s="13">
        <v>2370</v>
      </c>
      <c r="J637" s="5"/>
      <c r="K637" s="5"/>
      <c r="L637" s="5"/>
    </row>
    <row r="638" spans="1:12" x14ac:dyDescent="0.25">
      <c r="A638" s="11" t="s">
        <v>2767</v>
      </c>
      <c r="B638" s="10" t="s">
        <v>2136</v>
      </c>
      <c r="C638" s="12">
        <v>4730</v>
      </c>
      <c r="D638" s="12">
        <v>5630</v>
      </c>
      <c r="E638" s="12">
        <v>6010</v>
      </c>
      <c r="F638" s="12">
        <v>6200</v>
      </c>
      <c r="G638" s="12">
        <v>6350</v>
      </c>
      <c r="H638" s="12">
        <v>6440</v>
      </c>
      <c r="I638" s="12">
        <v>6530</v>
      </c>
      <c r="J638" s="5"/>
      <c r="K638" s="5"/>
      <c r="L638" s="5"/>
    </row>
    <row r="639" spans="1:12" x14ac:dyDescent="0.25">
      <c r="A639" s="11" t="s">
        <v>2768</v>
      </c>
      <c r="B639" s="10" t="s">
        <v>2136</v>
      </c>
      <c r="C639" s="13">
        <v>4340</v>
      </c>
      <c r="D639" s="13">
        <v>4700</v>
      </c>
      <c r="E639" s="13">
        <v>4890</v>
      </c>
      <c r="F639" s="13">
        <v>4980</v>
      </c>
      <c r="G639" s="13">
        <v>5050</v>
      </c>
      <c r="H639" s="13">
        <v>5090</v>
      </c>
      <c r="I639" s="13">
        <v>5120</v>
      </c>
      <c r="J639" s="5"/>
      <c r="K639" s="5"/>
      <c r="L639" s="5"/>
    </row>
    <row r="640" spans="1:12" x14ac:dyDescent="0.25">
      <c r="A640" s="11" t="s">
        <v>2769</v>
      </c>
      <c r="B640" s="10" t="s">
        <v>2136</v>
      </c>
      <c r="C640" s="12">
        <v>5030</v>
      </c>
      <c r="D640" s="12">
        <v>5370</v>
      </c>
      <c r="E640" s="12">
        <v>5470</v>
      </c>
      <c r="F640" s="12">
        <v>5560</v>
      </c>
      <c r="G640" s="12">
        <v>5620</v>
      </c>
      <c r="H640" s="12">
        <v>5670</v>
      </c>
      <c r="I640" s="12">
        <v>5720</v>
      </c>
      <c r="J640" s="5"/>
      <c r="K640" s="5"/>
      <c r="L640" s="5"/>
    </row>
    <row r="641" spans="1:12" x14ac:dyDescent="0.25">
      <c r="A641" s="11" t="s">
        <v>2770</v>
      </c>
      <c r="B641" s="10" t="s">
        <v>2136</v>
      </c>
      <c r="C641" s="13">
        <v>5450</v>
      </c>
      <c r="D641" s="13">
        <v>6000</v>
      </c>
      <c r="E641" s="13">
        <v>6390</v>
      </c>
      <c r="F641" s="13">
        <v>6570</v>
      </c>
      <c r="G641" s="13">
        <v>6700</v>
      </c>
      <c r="H641" s="13">
        <v>6780</v>
      </c>
      <c r="I641" s="13">
        <v>6830</v>
      </c>
      <c r="J641" s="5"/>
      <c r="K641" s="5"/>
      <c r="L641" s="5"/>
    </row>
    <row r="642" spans="1:12" x14ac:dyDescent="0.25">
      <c r="A642" s="11" t="s">
        <v>2771</v>
      </c>
      <c r="B642" s="10" t="s">
        <v>2136</v>
      </c>
      <c r="C642" s="12">
        <v>3210</v>
      </c>
      <c r="D642" s="12">
        <v>3410</v>
      </c>
      <c r="E642" s="12">
        <v>3530</v>
      </c>
      <c r="F642" s="12">
        <v>3600</v>
      </c>
      <c r="G642" s="12">
        <v>3650</v>
      </c>
      <c r="H642" s="12">
        <v>3690</v>
      </c>
      <c r="I642" s="12">
        <v>3710</v>
      </c>
      <c r="J642" s="5"/>
      <c r="K642" s="5"/>
      <c r="L642" s="5"/>
    </row>
    <row r="643" spans="1:12" x14ac:dyDescent="0.25">
      <c r="A643" s="11" t="s">
        <v>2772</v>
      </c>
      <c r="B643" s="10" t="s">
        <v>2136</v>
      </c>
      <c r="C643" s="13">
        <v>3690</v>
      </c>
      <c r="D643" s="13">
        <v>4090</v>
      </c>
      <c r="E643" s="13">
        <v>4170</v>
      </c>
      <c r="F643" s="13">
        <v>4250</v>
      </c>
      <c r="G643" s="13">
        <v>4300</v>
      </c>
      <c r="H643" s="13">
        <v>4340</v>
      </c>
      <c r="I643" s="13">
        <v>4370</v>
      </c>
      <c r="J643" s="5"/>
      <c r="K643" s="5"/>
      <c r="L643" s="5"/>
    </row>
    <row r="644" spans="1:12" x14ac:dyDescent="0.25">
      <c r="A644" s="11" t="s">
        <v>2773</v>
      </c>
      <c r="B644" s="10" t="s">
        <v>2136</v>
      </c>
      <c r="C644" s="12">
        <v>1850</v>
      </c>
      <c r="D644" s="12">
        <v>2060</v>
      </c>
      <c r="E644" s="12">
        <v>2200</v>
      </c>
      <c r="F644" s="12">
        <v>2300</v>
      </c>
      <c r="G644" s="12">
        <v>2390</v>
      </c>
      <c r="H644" s="12">
        <v>2470</v>
      </c>
      <c r="I644" s="12">
        <v>2530</v>
      </c>
      <c r="J644" s="5"/>
      <c r="K644" s="5"/>
      <c r="L644" s="5"/>
    </row>
    <row r="645" spans="1:12" x14ac:dyDescent="0.25">
      <c r="A645" s="11" t="s">
        <v>2774</v>
      </c>
      <c r="B645" s="10" t="s">
        <v>2136</v>
      </c>
      <c r="C645" s="13">
        <v>2700</v>
      </c>
      <c r="D645" s="13">
        <v>2850</v>
      </c>
      <c r="E645" s="13">
        <v>2930</v>
      </c>
      <c r="F645" s="13">
        <v>2990</v>
      </c>
      <c r="G645" s="13">
        <v>3020</v>
      </c>
      <c r="H645" s="13">
        <v>3040</v>
      </c>
      <c r="I645" s="13">
        <v>3060</v>
      </c>
      <c r="J645" s="5"/>
      <c r="K645" s="5"/>
      <c r="L645" s="5"/>
    </row>
    <row r="646" spans="1:12" x14ac:dyDescent="0.25">
      <c r="A646" s="11" t="s">
        <v>2775</v>
      </c>
      <c r="B646" s="10" t="s">
        <v>2136</v>
      </c>
      <c r="C646" s="12">
        <v>3540</v>
      </c>
      <c r="D646" s="12">
        <v>3710</v>
      </c>
      <c r="E646" s="12">
        <v>3800</v>
      </c>
      <c r="F646" s="12">
        <v>3890</v>
      </c>
      <c r="G646" s="12">
        <v>3980</v>
      </c>
      <c r="H646" s="12">
        <v>4050</v>
      </c>
      <c r="I646" s="12">
        <v>4110</v>
      </c>
      <c r="J646" s="5"/>
      <c r="K646" s="5"/>
      <c r="L646" s="5"/>
    </row>
    <row r="647" spans="1:12" x14ac:dyDescent="0.25">
      <c r="A647" s="11" t="s">
        <v>2776</v>
      </c>
      <c r="B647" s="10" t="s">
        <v>2136</v>
      </c>
      <c r="C647" s="13">
        <v>2650</v>
      </c>
      <c r="D647" s="13">
        <v>2880</v>
      </c>
      <c r="E647" s="13">
        <v>2930</v>
      </c>
      <c r="F647" s="13">
        <v>2980</v>
      </c>
      <c r="G647" s="13">
        <v>3020</v>
      </c>
      <c r="H647" s="13">
        <v>3050</v>
      </c>
      <c r="I647" s="13">
        <v>3070</v>
      </c>
      <c r="J647" s="5"/>
      <c r="K647" s="5"/>
      <c r="L647" s="5"/>
    </row>
    <row r="648" spans="1:12" x14ac:dyDescent="0.25">
      <c r="A648" s="11" t="s">
        <v>2777</v>
      </c>
      <c r="B648" s="10" t="s">
        <v>2136</v>
      </c>
      <c r="C648" s="12">
        <v>3110</v>
      </c>
      <c r="D648" s="12">
        <v>3690</v>
      </c>
      <c r="E648" s="12">
        <v>3990</v>
      </c>
      <c r="F648" s="12">
        <v>4280</v>
      </c>
      <c r="G648" s="12">
        <v>4560</v>
      </c>
      <c r="H648" s="12">
        <v>4820</v>
      </c>
      <c r="I648" s="12">
        <v>5060</v>
      </c>
      <c r="J648" s="5"/>
      <c r="K648" s="5"/>
      <c r="L648" s="5"/>
    </row>
    <row r="649" spans="1:12" x14ac:dyDescent="0.25">
      <c r="A649" s="11" t="s">
        <v>2778</v>
      </c>
      <c r="B649" s="10" t="s">
        <v>2136</v>
      </c>
      <c r="C649" s="13">
        <v>3230</v>
      </c>
      <c r="D649" s="13">
        <v>3430</v>
      </c>
      <c r="E649" s="13">
        <v>3500</v>
      </c>
      <c r="F649" s="13">
        <v>3560</v>
      </c>
      <c r="G649" s="13">
        <v>3620</v>
      </c>
      <c r="H649" s="13">
        <v>3660</v>
      </c>
      <c r="I649" s="13">
        <v>3680</v>
      </c>
      <c r="J649" s="5"/>
      <c r="K649" s="5"/>
      <c r="L649" s="5"/>
    </row>
    <row r="650" spans="1:12" x14ac:dyDescent="0.25">
      <c r="A650" s="11" t="s">
        <v>2779</v>
      </c>
      <c r="B650" s="10" t="s">
        <v>2136</v>
      </c>
      <c r="C650" s="12">
        <v>2560</v>
      </c>
      <c r="D650" s="12">
        <v>2790</v>
      </c>
      <c r="E650" s="12">
        <v>2830</v>
      </c>
      <c r="F650" s="12">
        <v>2870</v>
      </c>
      <c r="G650" s="12">
        <v>2890</v>
      </c>
      <c r="H650" s="12">
        <v>2880</v>
      </c>
      <c r="I650" s="12">
        <v>2840</v>
      </c>
      <c r="J650" s="5"/>
      <c r="K650" s="5"/>
      <c r="L650" s="5"/>
    </row>
    <row r="651" spans="1:12" x14ac:dyDescent="0.25">
      <c r="A651" s="11" t="s">
        <v>2780</v>
      </c>
      <c r="B651" s="10" t="s">
        <v>2136</v>
      </c>
      <c r="C651" s="13">
        <v>4430</v>
      </c>
      <c r="D651" s="13">
        <v>4870</v>
      </c>
      <c r="E651" s="13">
        <v>5100</v>
      </c>
      <c r="F651" s="13">
        <v>5250</v>
      </c>
      <c r="G651" s="13">
        <v>5360</v>
      </c>
      <c r="H651" s="13">
        <v>5440</v>
      </c>
      <c r="I651" s="13">
        <v>5500</v>
      </c>
      <c r="J651" s="5"/>
      <c r="K651" s="5"/>
      <c r="L651" s="5"/>
    </row>
    <row r="652" spans="1:12" x14ac:dyDescent="0.25">
      <c r="A652" s="11" t="s">
        <v>2781</v>
      </c>
      <c r="B652" s="10" t="s">
        <v>2136</v>
      </c>
      <c r="C652" s="12">
        <v>3410</v>
      </c>
      <c r="D652" s="12">
        <v>3620</v>
      </c>
      <c r="E652" s="12">
        <v>3640</v>
      </c>
      <c r="F652" s="12">
        <v>3670</v>
      </c>
      <c r="G652" s="12">
        <v>3690</v>
      </c>
      <c r="H652" s="12">
        <v>3700</v>
      </c>
      <c r="I652" s="12">
        <v>3700</v>
      </c>
      <c r="J652" s="5"/>
      <c r="K652" s="5"/>
      <c r="L652" s="5"/>
    </row>
    <row r="653" spans="1:12" x14ac:dyDescent="0.25">
      <c r="A653" s="11" t="s">
        <v>2782</v>
      </c>
      <c r="B653" s="10" t="s">
        <v>2136</v>
      </c>
      <c r="C653" s="13">
        <v>4090</v>
      </c>
      <c r="D653" s="13">
        <v>4470</v>
      </c>
      <c r="E653" s="13">
        <v>4720</v>
      </c>
      <c r="F653" s="13">
        <v>4890</v>
      </c>
      <c r="G653" s="13">
        <v>5070</v>
      </c>
      <c r="H653" s="13">
        <v>5250</v>
      </c>
      <c r="I653" s="13">
        <v>5410</v>
      </c>
      <c r="J653" s="5"/>
      <c r="K653" s="5"/>
      <c r="L653" s="5"/>
    </row>
    <row r="654" spans="1:12" x14ac:dyDescent="0.25">
      <c r="A654" s="11" t="s">
        <v>2783</v>
      </c>
      <c r="B654" s="10" t="s">
        <v>2136</v>
      </c>
      <c r="C654" s="12">
        <v>4580</v>
      </c>
      <c r="D654" s="12">
        <v>5050</v>
      </c>
      <c r="E654" s="12">
        <v>5260</v>
      </c>
      <c r="F654" s="12">
        <v>5360</v>
      </c>
      <c r="G654" s="12">
        <v>5430</v>
      </c>
      <c r="H654" s="12">
        <v>5460</v>
      </c>
      <c r="I654" s="12">
        <v>5470</v>
      </c>
      <c r="J654" s="5"/>
      <c r="K654" s="5"/>
      <c r="L654" s="5"/>
    </row>
    <row r="655" spans="1:12" x14ac:dyDescent="0.25">
      <c r="A655" s="11" t="s">
        <v>2784</v>
      </c>
      <c r="B655" s="10" t="s">
        <v>2136</v>
      </c>
      <c r="C655" s="13">
        <v>4250</v>
      </c>
      <c r="D655" s="13">
        <v>4680</v>
      </c>
      <c r="E655" s="13">
        <v>4910</v>
      </c>
      <c r="F655" s="13">
        <v>5120</v>
      </c>
      <c r="G655" s="13">
        <v>5310</v>
      </c>
      <c r="H655" s="13">
        <v>5480</v>
      </c>
      <c r="I655" s="13">
        <v>5650</v>
      </c>
      <c r="J655" s="5"/>
      <c r="K655" s="5"/>
      <c r="L655" s="5"/>
    </row>
    <row r="656" spans="1:12" x14ac:dyDescent="0.25">
      <c r="A656" s="11" t="s">
        <v>2785</v>
      </c>
      <c r="B656" s="10" t="s">
        <v>2136</v>
      </c>
      <c r="C656" s="12">
        <v>6010</v>
      </c>
      <c r="D656" s="12">
        <v>6820</v>
      </c>
      <c r="E656" s="12">
        <v>7050</v>
      </c>
      <c r="F656" s="12">
        <v>7290</v>
      </c>
      <c r="G656" s="12">
        <v>7520</v>
      </c>
      <c r="H656" s="12">
        <v>7750</v>
      </c>
      <c r="I656" s="12">
        <v>7980</v>
      </c>
      <c r="J656" s="5"/>
      <c r="K656" s="5"/>
      <c r="L656" s="5"/>
    </row>
    <row r="657" spans="1:12" x14ac:dyDescent="0.25">
      <c r="A657" s="11" t="s">
        <v>2786</v>
      </c>
      <c r="B657" s="10" t="s">
        <v>2136</v>
      </c>
      <c r="C657" s="13">
        <v>2750</v>
      </c>
      <c r="D657" s="13">
        <v>2930</v>
      </c>
      <c r="E657" s="13">
        <v>3030</v>
      </c>
      <c r="F657" s="13">
        <v>3090</v>
      </c>
      <c r="G657" s="13">
        <v>3150</v>
      </c>
      <c r="H657" s="13">
        <v>3210</v>
      </c>
      <c r="I657" s="13">
        <v>3280</v>
      </c>
      <c r="J657" s="5"/>
      <c r="K657" s="5"/>
      <c r="L657" s="5"/>
    </row>
    <row r="658" spans="1:12" x14ac:dyDescent="0.25">
      <c r="A658" s="11" t="s">
        <v>2787</v>
      </c>
      <c r="B658" s="10" t="s">
        <v>2136</v>
      </c>
      <c r="C658" s="12">
        <v>3850</v>
      </c>
      <c r="D658" s="12">
        <v>4080</v>
      </c>
      <c r="E658" s="12">
        <v>4220</v>
      </c>
      <c r="F658" s="12">
        <v>4280</v>
      </c>
      <c r="G658" s="12">
        <v>4340</v>
      </c>
      <c r="H658" s="12">
        <v>4380</v>
      </c>
      <c r="I658" s="12">
        <v>4420</v>
      </c>
      <c r="J658" s="5"/>
      <c r="K658" s="5"/>
      <c r="L658" s="5"/>
    </row>
    <row r="659" spans="1:12" x14ac:dyDescent="0.25">
      <c r="A659" s="11" t="s">
        <v>2788</v>
      </c>
      <c r="B659" s="10" t="s">
        <v>2136</v>
      </c>
      <c r="C659" s="13">
        <v>2740</v>
      </c>
      <c r="D659" s="13">
        <v>2890</v>
      </c>
      <c r="E659" s="13">
        <v>2950</v>
      </c>
      <c r="F659" s="13">
        <v>2960</v>
      </c>
      <c r="G659" s="13">
        <v>2960</v>
      </c>
      <c r="H659" s="13">
        <v>2950</v>
      </c>
      <c r="I659" s="13">
        <v>2930</v>
      </c>
      <c r="J659" s="5"/>
      <c r="K659" s="5"/>
      <c r="L659" s="5"/>
    </row>
    <row r="660" spans="1:12" x14ac:dyDescent="0.25">
      <c r="A660" s="11" t="s">
        <v>2061</v>
      </c>
      <c r="B660" s="10" t="s">
        <v>2136</v>
      </c>
      <c r="C660" s="12">
        <v>48700</v>
      </c>
      <c r="D660" s="12">
        <v>53900</v>
      </c>
      <c r="E660" s="12">
        <v>57200</v>
      </c>
      <c r="F660" s="12">
        <v>59900</v>
      </c>
      <c r="G660" s="12">
        <v>62300</v>
      </c>
      <c r="H660" s="12">
        <v>64300</v>
      </c>
      <c r="I660" s="12">
        <v>65900</v>
      </c>
      <c r="J660" s="5"/>
      <c r="K660" s="5"/>
      <c r="L660" s="5"/>
    </row>
    <row r="661" spans="1:12" x14ac:dyDescent="0.25">
      <c r="A661" s="11" t="s">
        <v>2789</v>
      </c>
      <c r="B661" s="10" t="s">
        <v>2136</v>
      </c>
      <c r="C661" s="13">
        <v>1330</v>
      </c>
      <c r="D661" s="13">
        <v>1410</v>
      </c>
      <c r="E661" s="13">
        <v>1500</v>
      </c>
      <c r="F661" s="13">
        <v>1580</v>
      </c>
      <c r="G661" s="13">
        <v>1650</v>
      </c>
      <c r="H661" s="13">
        <v>1700</v>
      </c>
      <c r="I661" s="13">
        <v>1750</v>
      </c>
      <c r="J661" s="5"/>
      <c r="K661" s="5"/>
      <c r="L661" s="5"/>
    </row>
    <row r="662" spans="1:12" x14ac:dyDescent="0.25">
      <c r="A662" s="11" t="s">
        <v>2790</v>
      </c>
      <c r="B662" s="10" t="s">
        <v>2136</v>
      </c>
      <c r="C662" s="12">
        <v>1990</v>
      </c>
      <c r="D662" s="12">
        <v>2800</v>
      </c>
      <c r="E662" s="12">
        <v>3220</v>
      </c>
      <c r="F662" s="12">
        <v>3450</v>
      </c>
      <c r="G662" s="12">
        <v>3690</v>
      </c>
      <c r="H662" s="12">
        <v>3900</v>
      </c>
      <c r="I662" s="12">
        <v>4110</v>
      </c>
      <c r="J662" s="5"/>
      <c r="K662" s="5"/>
      <c r="L662" s="5"/>
    </row>
    <row r="663" spans="1:12" x14ac:dyDescent="0.25">
      <c r="A663" s="11" t="s">
        <v>2791</v>
      </c>
      <c r="B663" s="10" t="s">
        <v>2136</v>
      </c>
      <c r="C663" s="13">
        <v>1530</v>
      </c>
      <c r="D663" s="13">
        <v>1780</v>
      </c>
      <c r="E663" s="13">
        <v>1950</v>
      </c>
      <c r="F663" s="13">
        <v>2090</v>
      </c>
      <c r="G663" s="13">
        <v>2250</v>
      </c>
      <c r="H663" s="13">
        <v>2400</v>
      </c>
      <c r="I663" s="13">
        <v>2540</v>
      </c>
      <c r="J663" s="5"/>
      <c r="K663" s="5"/>
      <c r="L663" s="5"/>
    </row>
    <row r="664" spans="1:12" x14ac:dyDescent="0.25">
      <c r="A664" s="11" t="s">
        <v>2792</v>
      </c>
      <c r="B664" s="10" t="s">
        <v>2136</v>
      </c>
      <c r="C664" s="12">
        <v>3140</v>
      </c>
      <c r="D664" s="12">
        <v>3330</v>
      </c>
      <c r="E664" s="12">
        <v>3450</v>
      </c>
      <c r="F664" s="12">
        <v>3520</v>
      </c>
      <c r="G664" s="12">
        <v>3570</v>
      </c>
      <c r="H664" s="12">
        <v>3600</v>
      </c>
      <c r="I664" s="12">
        <v>3610</v>
      </c>
      <c r="J664" s="5"/>
      <c r="K664" s="5"/>
      <c r="L664" s="5"/>
    </row>
    <row r="665" spans="1:12" x14ac:dyDescent="0.25">
      <c r="A665" s="11" t="s">
        <v>2793</v>
      </c>
      <c r="B665" s="10" t="s">
        <v>2136</v>
      </c>
      <c r="C665" s="13">
        <v>2820</v>
      </c>
      <c r="D665" s="13">
        <v>2940</v>
      </c>
      <c r="E665" s="13">
        <v>2950</v>
      </c>
      <c r="F665" s="13">
        <v>2950</v>
      </c>
      <c r="G665" s="13">
        <v>2940</v>
      </c>
      <c r="H665" s="13">
        <v>2910</v>
      </c>
      <c r="I665" s="13">
        <v>2860</v>
      </c>
      <c r="J665" s="5"/>
      <c r="K665" s="5"/>
      <c r="L665" s="5"/>
    </row>
    <row r="666" spans="1:12" x14ac:dyDescent="0.25">
      <c r="A666" s="11" t="s">
        <v>2794</v>
      </c>
      <c r="B666" s="10" t="s">
        <v>2136</v>
      </c>
      <c r="C666" s="12">
        <v>790</v>
      </c>
      <c r="D666" s="12">
        <v>860</v>
      </c>
      <c r="E666" s="12">
        <v>860</v>
      </c>
      <c r="F666" s="12">
        <v>860</v>
      </c>
      <c r="G666" s="12">
        <v>860</v>
      </c>
      <c r="H666" s="12">
        <v>860</v>
      </c>
      <c r="I666" s="12">
        <v>840</v>
      </c>
      <c r="J666" s="5"/>
      <c r="K666" s="5"/>
      <c r="L666" s="5"/>
    </row>
    <row r="667" spans="1:12" x14ac:dyDescent="0.25">
      <c r="A667" s="11" t="s">
        <v>2795</v>
      </c>
      <c r="B667" s="10" t="s">
        <v>2136</v>
      </c>
      <c r="C667" s="13">
        <v>3680</v>
      </c>
      <c r="D667" s="13">
        <v>4040</v>
      </c>
      <c r="E667" s="13">
        <v>4190</v>
      </c>
      <c r="F667" s="13">
        <v>4270</v>
      </c>
      <c r="G667" s="13">
        <v>4310</v>
      </c>
      <c r="H667" s="13">
        <v>4320</v>
      </c>
      <c r="I667" s="13">
        <v>4310</v>
      </c>
      <c r="J667" s="5"/>
      <c r="K667" s="5"/>
      <c r="L667" s="5"/>
    </row>
    <row r="668" spans="1:12" x14ac:dyDescent="0.25">
      <c r="A668" s="11" t="s">
        <v>2796</v>
      </c>
      <c r="B668" s="10" t="s">
        <v>2136</v>
      </c>
      <c r="C668" s="12">
        <v>3990</v>
      </c>
      <c r="D668" s="12">
        <v>4100</v>
      </c>
      <c r="E668" s="12">
        <v>4190</v>
      </c>
      <c r="F668" s="12">
        <v>4260</v>
      </c>
      <c r="G668" s="12">
        <v>4320</v>
      </c>
      <c r="H668" s="12">
        <v>4340</v>
      </c>
      <c r="I668" s="12">
        <v>4350</v>
      </c>
      <c r="J668" s="5"/>
      <c r="K668" s="5"/>
      <c r="L668" s="5"/>
    </row>
    <row r="669" spans="1:12" x14ac:dyDescent="0.25">
      <c r="A669" s="11" t="s">
        <v>2797</v>
      </c>
      <c r="B669" s="10" t="s">
        <v>2136</v>
      </c>
      <c r="C669" s="13">
        <v>530</v>
      </c>
      <c r="D669" s="13">
        <v>570</v>
      </c>
      <c r="E669" s="13">
        <v>590</v>
      </c>
      <c r="F669" s="13">
        <v>600</v>
      </c>
      <c r="G669" s="13">
        <v>610</v>
      </c>
      <c r="H669" s="13">
        <v>620</v>
      </c>
      <c r="I669" s="13">
        <v>630</v>
      </c>
      <c r="J669" s="5"/>
      <c r="K669" s="5"/>
      <c r="L669" s="5"/>
    </row>
    <row r="670" spans="1:12" x14ac:dyDescent="0.25">
      <c r="A670" s="11" t="s">
        <v>2798</v>
      </c>
      <c r="B670" s="10" t="s">
        <v>2136</v>
      </c>
      <c r="C670" s="12">
        <v>2060</v>
      </c>
      <c r="D670" s="12">
        <v>2210</v>
      </c>
      <c r="E670" s="12">
        <v>2260</v>
      </c>
      <c r="F670" s="12">
        <v>2300</v>
      </c>
      <c r="G670" s="12">
        <v>2310</v>
      </c>
      <c r="H670" s="12">
        <v>2300</v>
      </c>
      <c r="I670" s="12">
        <v>2260</v>
      </c>
      <c r="J670" s="5"/>
      <c r="K670" s="5"/>
      <c r="L670" s="5"/>
    </row>
    <row r="671" spans="1:12" x14ac:dyDescent="0.25">
      <c r="A671" s="11" t="s">
        <v>2799</v>
      </c>
      <c r="B671" s="10" t="s">
        <v>2136</v>
      </c>
      <c r="C671" s="13">
        <v>2210</v>
      </c>
      <c r="D671" s="13">
        <v>2420</v>
      </c>
      <c r="E671" s="13">
        <v>2590</v>
      </c>
      <c r="F671" s="13">
        <v>2760</v>
      </c>
      <c r="G671" s="13">
        <v>2910</v>
      </c>
      <c r="H671" s="13">
        <v>3040</v>
      </c>
      <c r="I671" s="13">
        <v>3160</v>
      </c>
      <c r="J671" s="5"/>
      <c r="K671" s="5"/>
      <c r="L671" s="5"/>
    </row>
    <row r="672" spans="1:12" x14ac:dyDescent="0.25">
      <c r="A672" s="11" t="s">
        <v>2800</v>
      </c>
      <c r="B672" s="10" t="s">
        <v>2136</v>
      </c>
      <c r="C672" s="12">
        <v>1230</v>
      </c>
      <c r="D672" s="12">
        <v>1350</v>
      </c>
      <c r="E672" s="12">
        <v>1460</v>
      </c>
      <c r="F672" s="12">
        <v>1580</v>
      </c>
      <c r="G672" s="12">
        <v>1690</v>
      </c>
      <c r="H672" s="12">
        <v>1800</v>
      </c>
      <c r="I672" s="12">
        <v>1890</v>
      </c>
      <c r="J672" s="5"/>
      <c r="K672" s="5"/>
      <c r="L672" s="5"/>
    </row>
    <row r="673" spans="1:12" x14ac:dyDescent="0.25">
      <c r="A673" s="11" t="s">
        <v>2801</v>
      </c>
      <c r="B673" s="10" t="s">
        <v>2136</v>
      </c>
      <c r="C673" s="13">
        <v>440</v>
      </c>
      <c r="D673" s="13">
        <v>480</v>
      </c>
      <c r="E673" s="13">
        <v>490</v>
      </c>
      <c r="F673" s="13">
        <v>500</v>
      </c>
      <c r="G673" s="13">
        <v>500</v>
      </c>
      <c r="H673" s="13">
        <v>490</v>
      </c>
      <c r="I673" s="13">
        <v>490</v>
      </c>
      <c r="J673" s="5"/>
      <c r="K673" s="5"/>
      <c r="L673" s="5"/>
    </row>
    <row r="674" spans="1:12" x14ac:dyDescent="0.25">
      <c r="A674" s="11" t="s">
        <v>2802</v>
      </c>
      <c r="B674" s="10" t="s">
        <v>2136</v>
      </c>
      <c r="C674" s="12">
        <v>1480</v>
      </c>
      <c r="D674" s="12">
        <v>1600</v>
      </c>
      <c r="E674" s="12">
        <v>1720</v>
      </c>
      <c r="F674" s="12">
        <v>1850</v>
      </c>
      <c r="G674" s="12">
        <v>1960</v>
      </c>
      <c r="H674" s="12">
        <v>2070</v>
      </c>
      <c r="I674" s="12">
        <v>2170</v>
      </c>
      <c r="J674" s="5"/>
      <c r="K674" s="5"/>
      <c r="L674" s="5"/>
    </row>
    <row r="675" spans="1:12" x14ac:dyDescent="0.25">
      <c r="A675" s="11" t="s">
        <v>2803</v>
      </c>
      <c r="B675" s="10" t="s">
        <v>2136</v>
      </c>
      <c r="C675" s="13">
        <v>550</v>
      </c>
      <c r="D675" s="13">
        <v>580</v>
      </c>
      <c r="E675" s="13">
        <v>620</v>
      </c>
      <c r="F675" s="13">
        <v>650</v>
      </c>
      <c r="G675" s="13">
        <v>680</v>
      </c>
      <c r="H675" s="13">
        <v>700</v>
      </c>
      <c r="I675" s="13">
        <v>720</v>
      </c>
      <c r="J675" s="5"/>
      <c r="K675" s="5"/>
      <c r="L675" s="5"/>
    </row>
    <row r="676" spans="1:12" x14ac:dyDescent="0.25">
      <c r="A676" s="11" t="s">
        <v>2804</v>
      </c>
      <c r="B676" s="10" t="s">
        <v>2136</v>
      </c>
      <c r="C676" s="12">
        <v>580</v>
      </c>
      <c r="D676" s="12">
        <v>630</v>
      </c>
      <c r="E676" s="12">
        <v>680</v>
      </c>
      <c r="F676" s="12">
        <v>720</v>
      </c>
      <c r="G676" s="12">
        <v>760</v>
      </c>
      <c r="H676" s="12">
        <v>800</v>
      </c>
      <c r="I676" s="12">
        <v>830</v>
      </c>
      <c r="J676" s="5"/>
      <c r="K676" s="5"/>
      <c r="L676" s="5"/>
    </row>
    <row r="677" spans="1:12" x14ac:dyDescent="0.25">
      <c r="A677" s="11" t="s">
        <v>2805</v>
      </c>
      <c r="B677" s="10" t="s">
        <v>2136</v>
      </c>
      <c r="C677" s="13">
        <v>460</v>
      </c>
      <c r="D677" s="13">
        <v>490</v>
      </c>
      <c r="E677" s="13">
        <v>490</v>
      </c>
      <c r="F677" s="13">
        <v>490</v>
      </c>
      <c r="G677" s="13">
        <v>480</v>
      </c>
      <c r="H677" s="13">
        <v>480</v>
      </c>
      <c r="I677" s="13">
        <v>470</v>
      </c>
      <c r="J677" s="5"/>
      <c r="K677" s="5"/>
      <c r="L677" s="5"/>
    </row>
    <row r="678" spans="1:12" x14ac:dyDescent="0.25">
      <c r="A678" s="11" t="s">
        <v>2806</v>
      </c>
      <c r="B678" s="10" t="s">
        <v>2136</v>
      </c>
      <c r="C678" s="12">
        <v>480</v>
      </c>
      <c r="D678" s="12">
        <v>1000</v>
      </c>
      <c r="E678" s="12">
        <v>1280</v>
      </c>
      <c r="F678" s="12">
        <v>1410</v>
      </c>
      <c r="G678" s="12">
        <v>1530</v>
      </c>
      <c r="H678" s="12">
        <v>1650</v>
      </c>
      <c r="I678" s="12">
        <v>1760</v>
      </c>
      <c r="J678" s="5"/>
      <c r="K678" s="5"/>
      <c r="L678" s="5"/>
    </row>
    <row r="679" spans="1:12" x14ac:dyDescent="0.25">
      <c r="A679" s="11" t="s">
        <v>2807</v>
      </c>
      <c r="B679" s="10" t="s">
        <v>2136</v>
      </c>
      <c r="C679" s="13">
        <v>1020</v>
      </c>
      <c r="D679" s="13">
        <v>1140</v>
      </c>
      <c r="E679" s="13">
        <v>1250</v>
      </c>
      <c r="F679" s="13">
        <v>1370</v>
      </c>
      <c r="G679" s="13">
        <v>1470</v>
      </c>
      <c r="H679" s="13">
        <v>1560</v>
      </c>
      <c r="I679" s="13">
        <v>1650</v>
      </c>
      <c r="J679" s="5"/>
      <c r="K679" s="5"/>
      <c r="L679" s="5"/>
    </row>
    <row r="680" spans="1:12" x14ac:dyDescent="0.25">
      <c r="A680" s="11" t="s">
        <v>2808</v>
      </c>
      <c r="B680" s="10" t="s">
        <v>2136</v>
      </c>
      <c r="C680" s="12">
        <v>2010</v>
      </c>
      <c r="D680" s="12">
        <v>2160</v>
      </c>
      <c r="E680" s="12">
        <v>2270</v>
      </c>
      <c r="F680" s="12">
        <v>2390</v>
      </c>
      <c r="G680" s="12">
        <v>2500</v>
      </c>
      <c r="H680" s="12">
        <v>2590</v>
      </c>
      <c r="I680" s="12">
        <v>2670</v>
      </c>
      <c r="J680" s="5"/>
      <c r="K680" s="5"/>
      <c r="L680" s="5"/>
    </row>
    <row r="681" spans="1:12" x14ac:dyDescent="0.25">
      <c r="A681" s="11" t="s">
        <v>2809</v>
      </c>
      <c r="B681" s="10" t="s">
        <v>2136</v>
      </c>
      <c r="C681" s="13">
        <v>940</v>
      </c>
      <c r="D681" s="13">
        <v>1080</v>
      </c>
      <c r="E681" s="13">
        <v>1180</v>
      </c>
      <c r="F681" s="13">
        <v>1280</v>
      </c>
      <c r="G681" s="13">
        <v>1380</v>
      </c>
      <c r="H681" s="13">
        <v>1460</v>
      </c>
      <c r="I681" s="13">
        <v>1530</v>
      </c>
      <c r="J681" s="5"/>
      <c r="K681" s="5"/>
      <c r="L681" s="5"/>
    </row>
    <row r="682" spans="1:12" x14ac:dyDescent="0.25">
      <c r="A682" s="11" t="s">
        <v>2810</v>
      </c>
      <c r="B682" s="10" t="s">
        <v>2136</v>
      </c>
      <c r="C682" s="12">
        <v>820</v>
      </c>
      <c r="D682" s="12">
        <v>1300</v>
      </c>
      <c r="E682" s="12">
        <v>1730</v>
      </c>
      <c r="F682" s="12">
        <v>2100</v>
      </c>
      <c r="G682" s="12">
        <v>2420</v>
      </c>
      <c r="H682" s="12">
        <v>2720</v>
      </c>
      <c r="I682" s="12">
        <v>3030</v>
      </c>
      <c r="J682" s="5"/>
      <c r="K682" s="5"/>
      <c r="L682" s="5"/>
    </row>
    <row r="683" spans="1:12" x14ac:dyDescent="0.25">
      <c r="A683" s="11" t="s">
        <v>2811</v>
      </c>
      <c r="B683" s="10" t="s">
        <v>2136</v>
      </c>
      <c r="C683" s="13">
        <v>220</v>
      </c>
      <c r="D683" s="13">
        <v>220</v>
      </c>
      <c r="E683" s="13">
        <v>230</v>
      </c>
      <c r="F683" s="13">
        <v>230</v>
      </c>
      <c r="G683" s="13">
        <v>240</v>
      </c>
      <c r="H683" s="13">
        <v>240</v>
      </c>
      <c r="I683" s="13">
        <v>240</v>
      </c>
      <c r="J683" s="5"/>
      <c r="K683" s="5"/>
      <c r="L683" s="5"/>
    </row>
    <row r="684" spans="1:12" x14ac:dyDescent="0.25">
      <c r="A684" s="11" t="s">
        <v>2812</v>
      </c>
      <c r="B684" s="10" t="s">
        <v>2136</v>
      </c>
      <c r="C684" s="12">
        <v>860</v>
      </c>
      <c r="D684" s="12">
        <v>890</v>
      </c>
      <c r="E684" s="12">
        <v>910</v>
      </c>
      <c r="F684" s="12">
        <v>930</v>
      </c>
      <c r="G684" s="12">
        <v>950</v>
      </c>
      <c r="H684" s="12">
        <v>950</v>
      </c>
      <c r="I684" s="12">
        <v>960</v>
      </c>
      <c r="J684" s="5"/>
      <c r="K684" s="5"/>
      <c r="L684" s="5"/>
    </row>
    <row r="685" spans="1:12" x14ac:dyDescent="0.25">
      <c r="A685" s="11" t="s">
        <v>2813</v>
      </c>
      <c r="B685" s="10" t="s">
        <v>2136</v>
      </c>
      <c r="C685" s="13">
        <v>1370</v>
      </c>
      <c r="D685" s="13">
        <v>1450</v>
      </c>
      <c r="E685" s="13">
        <v>1500</v>
      </c>
      <c r="F685" s="13">
        <v>1530</v>
      </c>
      <c r="G685" s="13">
        <v>1550</v>
      </c>
      <c r="H685" s="13">
        <v>1560</v>
      </c>
      <c r="I685" s="13">
        <v>1570</v>
      </c>
      <c r="J685" s="5"/>
      <c r="K685" s="5"/>
      <c r="L685" s="5"/>
    </row>
    <row r="686" spans="1:12" x14ac:dyDescent="0.25">
      <c r="A686" s="11" t="s">
        <v>2814</v>
      </c>
      <c r="B686" s="10" t="s">
        <v>2136</v>
      </c>
      <c r="C686" s="12">
        <v>3450</v>
      </c>
      <c r="D686" s="12">
        <v>3650</v>
      </c>
      <c r="E686" s="12">
        <v>3740</v>
      </c>
      <c r="F686" s="12">
        <v>3850</v>
      </c>
      <c r="G686" s="12">
        <v>3950</v>
      </c>
      <c r="H686" s="12">
        <v>4040</v>
      </c>
      <c r="I686" s="12">
        <v>4110</v>
      </c>
      <c r="J686" s="5"/>
      <c r="K686" s="5"/>
      <c r="L686" s="5"/>
    </row>
    <row r="687" spans="1:12" x14ac:dyDescent="0.25">
      <c r="A687" s="11" t="s">
        <v>2815</v>
      </c>
      <c r="B687" s="10" t="s">
        <v>2136</v>
      </c>
      <c r="C687" s="13">
        <v>2900</v>
      </c>
      <c r="D687" s="13">
        <v>3180</v>
      </c>
      <c r="E687" s="13">
        <v>3350</v>
      </c>
      <c r="F687" s="13">
        <v>3510</v>
      </c>
      <c r="G687" s="13">
        <v>3640</v>
      </c>
      <c r="H687" s="13">
        <v>3740</v>
      </c>
      <c r="I687" s="13">
        <v>3810</v>
      </c>
      <c r="J687" s="5"/>
      <c r="K687" s="5"/>
      <c r="L687" s="5"/>
    </row>
    <row r="688" spans="1:12" x14ac:dyDescent="0.25">
      <c r="A688" s="11" t="s">
        <v>2816</v>
      </c>
      <c r="B688" s="10" t="s">
        <v>2136</v>
      </c>
      <c r="C688" s="12">
        <v>3040</v>
      </c>
      <c r="D688" s="12">
        <v>3160</v>
      </c>
      <c r="E688" s="12">
        <v>3240</v>
      </c>
      <c r="F688" s="12">
        <v>3310</v>
      </c>
      <c r="G688" s="12">
        <v>3360</v>
      </c>
      <c r="H688" s="12">
        <v>3400</v>
      </c>
      <c r="I688" s="12">
        <v>3410</v>
      </c>
      <c r="J688" s="5"/>
      <c r="K688" s="5"/>
      <c r="L688" s="5"/>
    </row>
    <row r="689" spans="1:12" x14ac:dyDescent="0.25">
      <c r="A689" s="11" t="s">
        <v>2817</v>
      </c>
      <c r="B689" s="10" t="s">
        <v>2136</v>
      </c>
      <c r="C689" s="13">
        <v>2760</v>
      </c>
      <c r="D689" s="13">
        <v>3080</v>
      </c>
      <c r="E689" s="13">
        <v>3330</v>
      </c>
      <c r="F689" s="13">
        <v>3580</v>
      </c>
      <c r="G689" s="13">
        <v>3810</v>
      </c>
      <c r="H689" s="13">
        <v>4020</v>
      </c>
      <c r="I689" s="13">
        <v>4220</v>
      </c>
      <c r="J689" s="5"/>
      <c r="K689" s="5"/>
      <c r="L689" s="5"/>
    </row>
    <row r="690" spans="1:12" x14ac:dyDescent="0.25">
      <c r="A690" s="11" t="s">
        <v>2062</v>
      </c>
      <c r="B690" s="10" t="s">
        <v>2136</v>
      </c>
      <c r="C690" s="12">
        <v>9590</v>
      </c>
      <c r="D690" s="12">
        <v>10300</v>
      </c>
      <c r="E690" s="12">
        <v>10850</v>
      </c>
      <c r="F690" s="12">
        <v>11000</v>
      </c>
      <c r="G690" s="12">
        <v>11000</v>
      </c>
      <c r="H690" s="12">
        <v>10950</v>
      </c>
      <c r="I690" s="12">
        <v>10850</v>
      </c>
      <c r="J690" s="5"/>
      <c r="K690" s="5"/>
      <c r="L690" s="5"/>
    </row>
    <row r="691" spans="1:12" x14ac:dyDescent="0.25">
      <c r="A691" s="11" t="s">
        <v>2818</v>
      </c>
      <c r="B691" s="10" t="s">
        <v>2136</v>
      </c>
      <c r="C691" s="13">
        <v>350</v>
      </c>
      <c r="D691" s="13">
        <v>350</v>
      </c>
      <c r="E691" s="13">
        <v>340</v>
      </c>
      <c r="F691" s="13">
        <v>320</v>
      </c>
      <c r="G691" s="13">
        <v>310</v>
      </c>
      <c r="H691" s="13">
        <v>300</v>
      </c>
      <c r="I691" s="13">
        <v>280</v>
      </c>
      <c r="J691" s="5"/>
      <c r="K691" s="5"/>
      <c r="L691" s="5"/>
    </row>
    <row r="692" spans="1:12" x14ac:dyDescent="0.25">
      <c r="A692" s="11" t="s">
        <v>2819</v>
      </c>
      <c r="B692" s="10" t="s">
        <v>2136</v>
      </c>
      <c r="C692" s="12">
        <v>2650</v>
      </c>
      <c r="D692" s="12">
        <v>2760</v>
      </c>
      <c r="E692" s="12">
        <v>2870</v>
      </c>
      <c r="F692" s="12">
        <v>2880</v>
      </c>
      <c r="G692" s="12">
        <v>2860</v>
      </c>
      <c r="H692" s="12">
        <v>2820</v>
      </c>
      <c r="I692" s="12">
        <v>2770</v>
      </c>
      <c r="J692" s="5"/>
      <c r="K692" s="5"/>
      <c r="L692" s="5"/>
    </row>
    <row r="693" spans="1:12" ht="21" x14ac:dyDescent="0.25">
      <c r="A693" s="11" t="s">
        <v>2820</v>
      </c>
      <c r="B693" s="10" t="s">
        <v>2136</v>
      </c>
      <c r="C693" s="13">
        <v>1930</v>
      </c>
      <c r="D693" s="13">
        <v>2090</v>
      </c>
      <c r="E693" s="13">
        <v>2210</v>
      </c>
      <c r="F693" s="13">
        <v>2270</v>
      </c>
      <c r="G693" s="13">
        <v>2300</v>
      </c>
      <c r="H693" s="13">
        <v>2320</v>
      </c>
      <c r="I693" s="13">
        <v>2340</v>
      </c>
      <c r="J693" s="5"/>
      <c r="K693" s="5"/>
      <c r="L693" s="5"/>
    </row>
    <row r="694" spans="1:12" x14ac:dyDescent="0.25">
      <c r="A694" s="11" t="s">
        <v>2821</v>
      </c>
      <c r="B694" s="10" t="s">
        <v>2136</v>
      </c>
      <c r="C694" s="12">
        <v>480</v>
      </c>
      <c r="D694" s="12">
        <v>520</v>
      </c>
      <c r="E694" s="12">
        <v>560</v>
      </c>
      <c r="F694" s="12">
        <v>560</v>
      </c>
      <c r="G694" s="12">
        <v>570</v>
      </c>
      <c r="H694" s="12">
        <v>570</v>
      </c>
      <c r="I694" s="12">
        <v>570</v>
      </c>
      <c r="J694" s="5"/>
      <c r="K694" s="5"/>
      <c r="L694" s="5"/>
    </row>
    <row r="695" spans="1:12" ht="21" x14ac:dyDescent="0.25">
      <c r="A695" s="11" t="s">
        <v>2822</v>
      </c>
      <c r="B695" s="10" t="s">
        <v>2136</v>
      </c>
      <c r="C695" s="13">
        <v>4180</v>
      </c>
      <c r="D695" s="13">
        <v>4590</v>
      </c>
      <c r="E695" s="13">
        <v>4900</v>
      </c>
      <c r="F695" s="13">
        <v>4960</v>
      </c>
      <c r="G695" s="13">
        <v>4960</v>
      </c>
      <c r="H695" s="13">
        <v>4920</v>
      </c>
      <c r="I695" s="13">
        <v>4860</v>
      </c>
      <c r="J695" s="5"/>
      <c r="K695" s="5"/>
      <c r="L695" s="5"/>
    </row>
    <row r="696" spans="1:12" x14ac:dyDescent="0.25">
      <c r="A696" s="11" t="s">
        <v>2823</v>
      </c>
      <c r="B696" s="10" t="s">
        <v>2136</v>
      </c>
      <c r="C696" s="12">
        <v>0</v>
      </c>
      <c r="D696" s="12">
        <v>0</v>
      </c>
      <c r="E696" s="12">
        <v>0</v>
      </c>
      <c r="F696" s="12">
        <v>0</v>
      </c>
      <c r="G696" s="12">
        <v>0</v>
      </c>
      <c r="H696" s="12">
        <v>0</v>
      </c>
      <c r="I696" s="12">
        <v>0</v>
      </c>
      <c r="J696" s="5"/>
      <c r="K696" s="5"/>
      <c r="L696" s="5"/>
    </row>
    <row r="697" spans="1:12" ht="21" x14ac:dyDescent="0.25">
      <c r="A697" s="11" t="s">
        <v>2824</v>
      </c>
      <c r="B697" s="10" t="s">
        <v>2136</v>
      </c>
      <c r="C697" s="13">
        <v>0</v>
      </c>
      <c r="D697" s="13">
        <v>0</v>
      </c>
      <c r="E697" s="13">
        <v>0</v>
      </c>
      <c r="F697" s="13">
        <v>0</v>
      </c>
      <c r="G697" s="13">
        <v>0</v>
      </c>
      <c r="H697" s="13">
        <v>0</v>
      </c>
      <c r="I697" s="13">
        <v>0</v>
      </c>
      <c r="J697" s="5"/>
      <c r="K697" s="5"/>
      <c r="L697" s="5"/>
    </row>
    <row r="698" spans="1:12" x14ac:dyDescent="0.25">
      <c r="A698" s="11" t="s">
        <v>2063</v>
      </c>
      <c r="B698" s="10" t="s">
        <v>2136</v>
      </c>
      <c r="C698" s="12">
        <v>23200</v>
      </c>
      <c r="D698" s="12">
        <v>24000</v>
      </c>
      <c r="E698" s="12">
        <v>24000</v>
      </c>
      <c r="F698" s="12">
        <v>23800</v>
      </c>
      <c r="G698" s="12">
        <v>23300</v>
      </c>
      <c r="H698" s="12">
        <v>22600</v>
      </c>
      <c r="I698" s="12">
        <v>21700</v>
      </c>
      <c r="J698" s="5"/>
      <c r="K698" s="5"/>
      <c r="L698" s="5"/>
    </row>
    <row r="699" spans="1:12" x14ac:dyDescent="0.25">
      <c r="A699" s="11" t="s">
        <v>2825</v>
      </c>
      <c r="B699" s="10" t="s">
        <v>2136</v>
      </c>
      <c r="C699" s="13">
        <v>720</v>
      </c>
      <c r="D699" s="13">
        <v>740</v>
      </c>
      <c r="E699" s="13">
        <v>740</v>
      </c>
      <c r="F699" s="13">
        <v>730</v>
      </c>
      <c r="G699" s="13">
        <v>720</v>
      </c>
      <c r="H699" s="13">
        <v>710</v>
      </c>
      <c r="I699" s="13">
        <v>690</v>
      </c>
      <c r="J699" s="5"/>
      <c r="K699" s="5"/>
      <c r="L699" s="5"/>
    </row>
    <row r="700" spans="1:12" x14ac:dyDescent="0.25">
      <c r="A700" s="11" t="s">
        <v>2826</v>
      </c>
      <c r="B700" s="10" t="s">
        <v>2136</v>
      </c>
      <c r="C700" s="12">
        <v>240</v>
      </c>
      <c r="D700" s="12">
        <v>250</v>
      </c>
      <c r="E700" s="12">
        <v>250</v>
      </c>
      <c r="F700" s="12">
        <v>260</v>
      </c>
      <c r="G700" s="12">
        <v>260</v>
      </c>
      <c r="H700" s="12">
        <v>250</v>
      </c>
      <c r="I700" s="12">
        <v>250</v>
      </c>
      <c r="J700" s="5"/>
      <c r="K700" s="5"/>
      <c r="L700" s="5"/>
    </row>
    <row r="701" spans="1:12" x14ac:dyDescent="0.25">
      <c r="A701" s="11" t="s">
        <v>2827</v>
      </c>
      <c r="B701" s="10" t="s">
        <v>2136</v>
      </c>
      <c r="C701" s="13">
        <v>250</v>
      </c>
      <c r="D701" s="13">
        <v>250</v>
      </c>
      <c r="E701" s="13">
        <v>250</v>
      </c>
      <c r="F701" s="13">
        <v>250</v>
      </c>
      <c r="G701" s="13">
        <v>250</v>
      </c>
      <c r="H701" s="13">
        <v>240</v>
      </c>
      <c r="I701" s="13">
        <v>240</v>
      </c>
      <c r="J701" s="5"/>
      <c r="K701" s="5"/>
      <c r="L701" s="5"/>
    </row>
    <row r="702" spans="1:12" x14ac:dyDescent="0.25">
      <c r="A702" s="11" t="s">
        <v>2828</v>
      </c>
      <c r="B702" s="10" t="s">
        <v>2136</v>
      </c>
      <c r="C702" s="12">
        <v>1050</v>
      </c>
      <c r="D702" s="12">
        <v>1120</v>
      </c>
      <c r="E702" s="12">
        <v>1130</v>
      </c>
      <c r="F702" s="12">
        <v>1140</v>
      </c>
      <c r="G702" s="12">
        <v>1120</v>
      </c>
      <c r="H702" s="12">
        <v>1090</v>
      </c>
      <c r="I702" s="12">
        <v>1030</v>
      </c>
      <c r="J702" s="5"/>
      <c r="K702" s="5"/>
      <c r="L702" s="5"/>
    </row>
    <row r="703" spans="1:12" x14ac:dyDescent="0.25">
      <c r="A703" s="11" t="s">
        <v>2829</v>
      </c>
      <c r="B703" s="10" t="s">
        <v>2136</v>
      </c>
      <c r="C703" s="13">
        <v>2310</v>
      </c>
      <c r="D703" s="13">
        <v>2470</v>
      </c>
      <c r="E703" s="13">
        <v>2480</v>
      </c>
      <c r="F703" s="13">
        <v>2460</v>
      </c>
      <c r="G703" s="13">
        <v>2410</v>
      </c>
      <c r="H703" s="13">
        <v>2330</v>
      </c>
      <c r="I703" s="13">
        <v>2230</v>
      </c>
      <c r="J703" s="5"/>
      <c r="K703" s="5"/>
      <c r="L703" s="5"/>
    </row>
    <row r="704" spans="1:12" x14ac:dyDescent="0.25">
      <c r="A704" s="11" t="s">
        <v>2830</v>
      </c>
      <c r="B704" s="10" t="s">
        <v>2136</v>
      </c>
      <c r="C704" s="12">
        <v>1040</v>
      </c>
      <c r="D704" s="12">
        <v>1110</v>
      </c>
      <c r="E704" s="12">
        <v>1140</v>
      </c>
      <c r="F704" s="12">
        <v>1160</v>
      </c>
      <c r="G704" s="12">
        <v>1150</v>
      </c>
      <c r="H704" s="12">
        <v>1130</v>
      </c>
      <c r="I704" s="12">
        <v>1090</v>
      </c>
      <c r="J704" s="5"/>
      <c r="K704" s="5"/>
      <c r="L704" s="5"/>
    </row>
    <row r="705" spans="1:12" x14ac:dyDescent="0.25">
      <c r="A705" s="11" t="s">
        <v>2831</v>
      </c>
      <c r="B705" s="10" t="s">
        <v>2136</v>
      </c>
      <c r="C705" s="13">
        <v>740</v>
      </c>
      <c r="D705" s="13">
        <v>850</v>
      </c>
      <c r="E705" s="13">
        <v>920</v>
      </c>
      <c r="F705" s="13">
        <v>980</v>
      </c>
      <c r="G705" s="13">
        <v>1030</v>
      </c>
      <c r="H705" s="13">
        <v>1090</v>
      </c>
      <c r="I705" s="13">
        <v>1160</v>
      </c>
      <c r="J705" s="5"/>
      <c r="K705" s="5"/>
      <c r="L705" s="5"/>
    </row>
    <row r="706" spans="1:12" x14ac:dyDescent="0.25">
      <c r="A706" s="11" t="s">
        <v>2832</v>
      </c>
      <c r="B706" s="10" t="s">
        <v>2136</v>
      </c>
      <c r="C706" s="12">
        <v>1820</v>
      </c>
      <c r="D706" s="12">
        <v>1850</v>
      </c>
      <c r="E706" s="12">
        <v>1840</v>
      </c>
      <c r="F706" s="12">
        <v>1810</v>
      </c>
      <c r="G706" s="12">
        <v>1760</v>
      </c>
      <c r="H706" s="12">
        <v>1690</v>
      </c>
      <c r="I706" s="12">
        <v>1600</v>
      </c>
      <c r="J706" s="5"/>
      <c r="K706" s="5"/>
      <c r="L706" s="5"/>
    </row>
    <row r="707" spans="1:12" x14ac:dyDescent="0.25">
      <c r="A707" s="11" t="s">
        <v>2833</v>
      </c>
      <c r="B707" s="10" t="s">
        <v>2136</v>
      </c>
      <c r="C707" s="13">
        <v>700</v>
      </c>
      <c r="D707" s="13">
        <v>730</v>
      </c>
      <c r="E707" s="13">
        <v>720</v>
      </c>
      <c r="F707" s="13">
        <v>710</v>
      </c>
      <c r="G707" s="13">
        <v>690</v>
      </c>
      <c r="H707" s="13">
        <v>650</v>
      </c>
      <c r="I707" s="13">
        <v>590</v>
      </c>
      <c r="J707" s="5"/>
      <c r="K707" s="5"/>
      <c r="L707" s="5"/>
    </row>
    <row r="708" spans="1:12" x14ac:dyDescent="0.25">
      <c r="A708" s="11" t="s">
        <v>2834</v>
      </c>
      <c r="B708" s="10" t="s">
        <v>2136</v>
      </c>
      <c r="C708" s="12">
        <v>1980</v>
      </c>
      <c r="D708" s="12">
        <v>2010</v>
      </c>
      <c r="E708" s="12">
        <v>2010</v>
      </c>
      <c r="F708" s="12">
        <v>2000</v>
      </c>
      <c r="G708" s="12">
        <v>1960</v>
      </c>
      <c r="H708" s="12">
        <v>1910</v>
      </c>
      <c r="I708" s="12">
        <v>1830</v>
      </c>
      <c r="J708" s="5"/>
      <c r="K708" s="5"/>
      <c r="L708" s="5"/>
    </row>
    <row r="709" spans="1:12" x14ac:dyDescent="0.25">
      <c r="A709" s="11" t="s">
        <v>2835</v>
      </c>
      <c r="B709" s="10" t="s">
        <v>2136</v>
      </c>
      <c r="C709" s="13">
        <v>2140</v>
      </c>
      <c r="D709" s="13">
        <v>2210</v>
      </c>
      <c r="E709" s="13">
        <v>2210</v>
      </c>
      <c r="F709" s="13">
        <v>2190</v>
      </c>
      <c r="G709" s="13">
        <v>2130</v>
      </c>
      <c r="H709" s="13">
        <v>2040</v>
      </c>
      <c r="I709" s="13">
        <v>1940</v>
      </c>
      <c r="J709" s="5"/>
      <c r="K709" s="5"/>
      <c r="L709" s="5"/>
    </row>
    <row r="710" spans="1:12" x14ac:dyDescent="0.25">
      <c r="A710" s="11" t="s">
        <v>2836</v>
      </c>
      <c r="B710" s="10" t="s">
        <v>2136</v>
      </c>
      <c r="C710" s="12">
        <v>760</v>
      </c>
      <c r="D710" s="12">
        <v>790</v>
      </c>
      <c r="E710" s="12">
        <v>780</v>
      </c>
      <c r="F710" s="12">
        <v>750</v>
      </c>
      <c r="G710" s="12">
        <v>710</v>
      </c>
      <c r="H710" s="12">
        <v>670</v>
      </c>
      <c r="I710" s="12">
        <v>620</v>
      </c>
      <c r="J710" s="5"/>
      <c r="K710" s="5"/>
      <c r="L710" s="5"/>
    </row>
    <row r="711" spans="1:12" x14ac:dyDescent="0.25">
      <c r="A711" s="11" t="s">
        <v>2837</v>
      </c>
      <c r="B711" s="10" t="s">
        <v>2136</v>
      </c>
      <c r="C711" s="13">
        <v>3150</v>
      </c>
      <c r="D711" s="13">
        <v>3260</v>
      </c>
      <c r="E711" s="13">
        <v>3210</v>
      </c>
      <c r="F711" s="13">
        <v>3130</v>
      </c>
      <c r="G711" s="13">
        <v>3020</v>
      </c>
      <c r="H711" s="13">
        <v>2890</v>
      </c>
      <c r="I711" s="13">
        <v>2740</v>
      </c>
      <c r="J711" s="5"/>
      <c r="K711" s="5"/>
      <c r="L711" s="5"/>
    </row>
    <row r="712" spans="1:12" x14ac:dyDescent="0.25">
      <c r="A712" s="11" t="s">
        <v>2838</v>
      </c>
      <c r="B712" s="10" t="s">
        <v>2136</v>
      </c>
      <c r="C712" s="12">
        <v>2180</v>
      </c>
      <c r="D712" s="12">
        <v>2210</v>
      </c>
      <c r="E712" s="12">
        <v>2180</v>
      </c>
      <c r="F712" s="12">
        <v>2140</v>
      </c>
      <c r="G712" s="12">
        <v>2060</v>
      </c>
      <c r="H712" s="12">
        <v>1960</v>
      </c>
      <c r="I712" s="12">
        <v>1850</v>
      </c>
      <c r="J712" s="5"/>
      <c r="K712" s="5"/>
      <c r="L712" s="5"/>
    </row>
    <row r="713" spans="1:12" x14ac:dyDescent="0.25">
      <c r="A713" s="11" t="s">
        <v>2839</v>
      </c>
      <c r="B713" s="10" t="s">
        <v>2136</v>
      </c>
      <c r="C713" s="13">
        <v>160</v>
      </c>
      <c r="D713" s="13">
        <v>160</v>
      </c>
      <c r="E713" s="13">
        <v>170</v>
      </c>
      <c r="F713" s="13">
        <v>160</v>
      </c>
      <c r="G713" s="13">
        <v>160</v>
      </c>
      <c r="H713" s="13">
        <v>160</v>
      </c>
      <c r="I713" s="13">
        <v>150</v>
      </c>
      <c r="J713" s="5"/>
      <c r="K713" s="5"/>
      <c r="L713" s="5"/>
    </row>
    <row r="714" spans="1:12" x14ac:dyDescent="0.25">
      <c r="A714" s="11" t="s">
        <v>2840</v>
      </c>
      <c r="B714" s="10" t="s">
        <v>2136</v>
      </c>
      <c r="C714" s="12">
        <v>3940</v>
      </c>
      <c r="D714" s="12">
        <v>4010</v>
      </c>
      <c r="E714" s="12">
        <v>4010</v>
      </c>
      <c r="F714" s="12">
        <v>3970</v>
      </c>
      <c r="G714" s="12">
        <v>3880</v>
      </c>
      <c r="H714" s="12">
        <v>3770</v>
      </c>
      <c r="I714" s="12">
        <v>3630</v>
      </c>
      <c r="J714" s="5"/>
      <c r="K714" s="5"/>
      <c r="L714" s="5"/>
    </row>
    <row r="715" spans="1:12" x14ac:dyDescent="0.25">
      <c r="A715" s="11" t="s">
        <v>2064</v>
      </c>
      <c r="B715" s="10" t="s">
        <v>2136</v>
      </c>
      <c r="C715" s="13">
        <v>9340</v>
      </c>
      <c r="D715" s="13">
        <v>9830</v>
      </c>
      <c r="E715" s="13">
        <v>9770</v>
      </c>
      <c r="F715" s="13">
        <v>9650</v>
      </c>
      <c r="G715" s="13">
        <v>9430</v>
      </c>
      <c r="H715" s="13">
        <v>9120</v>
      </c>
      <c r="I715" s="13">
        <v>8760</v>
      </c>
      <c r="J715" s="5"/>
      <c r="K715" s="5"/>
      <c r="L715" s="5"/>
    </row>
    <row r="716" spans="1:12" x14ac:dyDescent="0.25">
      <c r="A716" s="11" t="s">
        <v>2841</v>
      </c>
      <c r="B716" s="10" t="s">
        <v>2136</v>
      </c>
      <c r="C716" s="12">
        <v>420</v>
      </c>
      <c r="D716" s="12">
        <v>440</v>
      </c>
      <c r="E716" s="12">
        <v>450</v>
      </c>
      <c r="F716" s="12">
        <v>460</v>
      </c>
      <c r="G716" s="12">
        <v>460</v>
      </c>
      <c r="H716" s="12">
        <v>460</v>
      </c>
      <c r="I716" s="12">
        <v>460</v>
      </c>
      <c r="J716" s="5"/>
      <c r="K716" s="5"/>
      <c r="L716" s="5"/>
    </row>
    <row r="717" spans="1:12" x14ac:dyDescent="0.25">
      <c r="A717" s="11" t="s">
        <v>2842</v>
      </c>
      <c r="B717" s="10" t="s">
        <v>2136</v>
      </c>
      <c r="C717" s="13">
        <v>240</v>
      </c>
      <c r="D717" s="13">
        <v>260</v>
      </c>
      <c r="E717" s="13">
        <v>280</v>
      </c>
      <c r="F717" s="13">
        <v>290</v>
      </c>
      <c r="G717" s="13">
        <v>290</v>
      </c>
      <c r="H717" s="13">
        <v>300</v>
      </c>
      <c r="I717" s="13">
        <v>300</v>
      </c>
      <c r="J717" s="5"/>
      <c r="K717" s="5"/>
      <c r="L717" s="5"/>
    </row>
    <row r="718" spans="1:12" x14ac:dyDescent="0.25">
      <c r="A718" s="11" t="s">
        <v>2843</v>
      </c>
      <c r="B718" s="10" t="s">
        <v>2136</v>
      </c>
      <c r="C718" s="12">
        <v>420</v>
      </c>
      <c r="D718" s="12">
        <v>410</v>
      </c>
      <c r="E718" s="12">
        <v>400</v>
      </c>
      <c r="F718" s="12">
        <v>400</v>
      </c>
      <c r="G718" s="12">
        <v>390</v>
      </c>
      <c r="H718" s="12">
        <v>380</v>
      </c>
      <c r="I718" s="12">
        <v>380</v>
      </c>
      <c r="J718" s="5"/>
      <c r="K718" s="5"/>
      <c r="L718" s="5"/>
    </row>
    <row r="719" spans="1:12" x14ac:dyDescent="0.25">
      <c r="A719" s="11" t="s">
        <v>2844</v>
      </c>
      <c r="B719" s="10" t="s">
        <v>2136</v>
      </c>
      <c r="C719" s="13">
        <v>1610</v>
      </c>
      <c r="D719" s="13">
        <v>1700</v>
      </c>
      <c r="E719" s="13">
        <v>1730</v>
      </c>
      <c r="F719" s="13">
        <v>1750</v>
      </c>
      <c r="G719" s="13">
        <v>1760</v>
      </c>
      <c r="H719" s="13">
        <v>1770</v>
      </c>
      <c r="I719" s="13">
        <v>1770</v>
      </c>
      <c r="J719" s="5"/>
      <c r="K719" s="5"/>
      <c r="L719" s="5"/>
    </row>
    <row r="720" spans="1:12" x14ac:dyDescent="0.25">
      <c r="A720" s="11" t="s">
        <v>2845</v>
      </c>
      <c r="B720" s="10" t="s">
        <v>2136</v>
      </c>
      <c r="C720" s="12">
        <v>1100</v>
      </c>
      <c r="D720" s="12">
        <v>1140</v>
      </c>
      <c r="E720" s="12">
        <v>1180</v>
      </c>
      <c r="F720" s="12">
        <v>1210</v>
      </c>
      <c r="G720" s="12">
        <v>1240</v>
      </c>
      <c r="H720" s="12">
        <v>1260</v>
      </c>
      <c r="I720" s="12">
        <v>1280</v>
      </c>
      <c r="J720" s="5"/>
      <c r="K720" s="5"/>
      <c r="L720" s="5"/>
    </row>
    <row r="721" spans="1:12" x14ac:dyDescent="0.25">
      <c r="A721" s="11" t="s">
        <v>2846</v>
      </c>
      <c r="B721" s="10" t="s">
        <v>2136</v>
      </c>
      <c r="C721" s="13">
        <v>50</v>
      </c>
      <c r="D721" s="13">
        <v>50</v>
      </c>
      <c r="E721" s="13">
        <v>60</v>
      </c>
      <c r="F721" s="13">
        <v>60</v>
      </c>
      <c r="G721" s="13">
        <v>70</v>
      </c>
      <c r="H721" s="13">
        <v>70</v>
      </c>
      <c r="I721" s="13">
        <v>80</v>
      </c>
      <c r="J721" s="5"/>
      <c r="K721" s="5"/>
      <c r="L721" s="5"/>
    </row>
    <row r="722" spans="1:12" x14ac:dyDescent="0.25">
      <c r="A722" s="11" t="s">
        <v>2847</v>
      </c>
      <c r="B722" s="10" t="s">
        <v>2136</v>
      </c>
      <c r="C722" s="12">
        <v>1070</v>
      </c>
      <c r="D722" s="12">
        <v>1110</v>
      </c>
      <c r="E722" s="12">
        <v>1060</v>
      </c>
      <c r="F722" s="12">
        <v>1010</v>
      </c>
      <c r="G722" s="12">
        <v>940</v>
      </c>
      <c r="H722" s="12">
        <v>860</v>
      </c>
      <c r="I722" s="12">
        <v>770</v>
      </c>
      <c r="J722" s="5"/>
      <c r="K722" s="5"/>
      <c r="L722" s="5"/>
    </row>
    <row r="723" spans="1:12" x14ac:dyDescent="0.25">
      <c r="A723" s="11" t="s">
        <v>2848</v>
      </c>
      <c r="B723" s="10" t="s">
        <v>2136</v>
      </c>
      <c r="C723" s="13">
        <v>4430</v>
      </c>
      <c r="D723" s="13">
        <v>4700</v>
      </c>
      <c r="E723" s="13">
        <v>4600</v>
      </c>
      <c r="F723" s="13">
        <v>4470</v>
      </c>
      <c r="G723" s="13">
        <v>4280</v>
      </c>
      <c r="H723" s="13">
        <v>4020</v>
      </c>
      <c r="I723" s="13">
        <v>3730</v>
      </c>
      <c r="J723" s="5"/>
      <c r="K723" s="5"/>
      <c r="L723" s="5"/>
    </row>
    <row r="724" spans="1:12" x14ac:dyDescent="0.25">
      <c r="A724" s="11" t="s">
        <v>2849</v>
      </c>
      <c r="B724" s="10" t="s">
        <v>2136</v>
      </c>
      <c r="C724" s="12">
        <v>0</v>
      </c>
      <c r="D724" s="12">
        <v>0</v>
      </c>
      <c r="E724" s="12">
        <v>0</v>
      </c>
      <c r="F724" s="12">
        <v>0</v>
      </c>
      <c r="G724" s="12">
        <v>0</v>
      </c>
      <c r="H724" s="12">
        <v>0</v>
      </c>
      <c r="I724" s="12">
        <v>0</v>
      </c>
      <c r="J724" s="5"/>
      <c r="K724" s="5"/>
      <c r="L724" s="5"/>
    </row>
    <row r="725" spans="1:12" x14ac:dyDescent="0.25">
      <c r="A725" s="11" t="s">
        <v>2065</v>
      </c>
      <c r="B725" s="10" t="s">
        <v>2136</v>
      </c>
      <c r="C725" s="13">
        <v>34800</v>
      </c>
      <c r="D725" s="13">
        <v>37200</v>
      </c>
      <c r="E725" s="13">
        <v>38100</v>
      </c>
      <c r="F725" s="13">
        <v>38700</v>
      </c>
      <c r="G725" s="13">
        <v>39000</v>
      </c>
      <c r="H725" s="13">
        <v>39100</v>
      </c>
      <c r="I725" s="13">
        <v>39000</v>
      </c>
      <c r="J725" s="5"/>
      <c r="K725" s="5"/>
      <c r="L725" s="5"/>
    </row>
    <row r="726" spans="1:12" x14ac:dyDescent="0.25">
      <c r="A726" s="11" t="s">
        <v>2850</v>
      </c>
      <c r="B726" s="10" t="s">
        <v>2136</v>
      </c>
      <c r="C726" s="12">
        <v>200</v>
      </c>
      <c r="D726" s="12">
        <v>210</v>
      </c>
      <c r="E726" s="12">
        <v>210</v>
      </c>
      <c r="F726" s="12">
        <v>200</v>
      </c>
      <c r="G726" s="12">
        <v>200</v>
      </c>
      <c r="H726" s="12">
        <v>200</v>
      </c>
      <c r="I726" s="12">
        <v>210</v>
      </c>
      <c r="J726" s="5"/>
      <c r="K726" s="5"/>
      <c r="L726" s="5"/>
    </row>
    <row r="727" spans="1:12" x14ac:dyDescent="0.25">
      <c r="A727" s="11" t="s">
        <v>2851</v>
      </c>
      <c r="B727" s="10" t="s">
        <v>2136</v>
      </c>
      <c r="C727" s="13">
        <v>290</v>
      </c>
      <c r="D727" s="13">
        <v>300</v>
      </c>
      <c r="E727" s="13">
        <v>320</v>
      </c>
      <c r="F727" s="13">
        <v>330</v>
      </c>
      <c r="G727" s="13">
        <v>330</v>
      </c>
      <c r="H727" s="13">
        <v>330</v>
      </c>
      <c r="I727" s="13">
        <v>330</v>
      </c>
      <c r="J727" s="5"/>
      <c r="K727" s="5"/>
      <c r="L727" s="5"/>
    </row>
    <row r="728" spans="1:12" x14ac:dyDescent="0.25">
      <c r="A728" s="11" t="s">
        <v>2852</v>
      </c>
      <c r="B728" s="10" t="s">
        <v>2136</v>
      </c>
      <c r="C728" s="12">
        <v>790</v>
      </c>
      <c r="D728" s="12">
        <v>760</v>
      </c>
      <c r="E728" s="12">
        <v>720</v>
      </c>
      <c r="F728" s="12">
        <v>680</v>
      </c>
      <c r="G728" s="12">
        <v>640</v>
      </c>
      <c r="H728" s="12">
        <v>600</v>
      </c>
      <c r="I728" s="12">
        <v>540</v>
      </c>
      <c r="J728" s="5"/>
      <c r="K728" s="5"/>
      <c r="L728" s="5"/>
    </row>
    <row r="729" spans="1:12" x14ac:dyDescent="0.25">
      <c r="A729" s="11" t="s">
        <v>2853</v>
      </c>
      <c r="B729" s="10" t="s">
        <v>2136</v>
      </c>
      <c r="C729" s="13">
        <v>3140</v>
      </c>
      <c r="D729" s="13">
        <v>3220</v>
      </c>
      <c r="E729" s="13">
        <v>3160</v>
      </c>
      <c r="F729" s="13">
        <v>3070</v>
      </c>
      <c r="G729" s="13">
        <v>2970</v>
      </c>
      <c r="H729" s="13">
        <v>2830</v>
      </c>
      <c r="I729" s="13">
        <v>2680</v>
      </c>
      <c r="J729" s="5"/>
      <c r="K729" s="5"/>
      <c r="L729" s="5"/>
    </row>
    <row r="730" spans="1:12" x14ac:dyDescent="0.25">
      <c r="A730" s="11" t="s">
        <v>2854</v>
      </c>
      <c r="B730" s="10" t="s">
        <v>2136</v>
      </c>
      <c r="C730" s="12">
        <v>1510</v>
      </c>
      <c r="D730" s="12">
        <v>1620</v>
      </c>
      <c r="E730" s="12">
        <v>1720</v>
      </c>
      <c r="F730" s="12">
        <v>1820</v>
      </c>
      <c r="G730" s="12">
        <v>1910</v>
      </c>
      <c r="H730" s="12">
        <v>1990</v>
      </c>
      <c r="I730" s="12">
        <v>2050</v>
      </c>
      <c r="J730" s="5"/>
      <c r="K730" s="5"/>
      <c r="L730" s="5"/>
    </row>
    <row r="731" spans="1:12" x14ac:dyDescent="0.25">
      <c r="A731" s="11" t="s">
        <v>2855</v>
      </c>
      <c r="B731" s="10" t="s">
        <v>2136</v>
      </c>
      <c r="C731" s="13">
        <v>640</v>
      </c>
      <c r="D731" s="13">
        <v>620</v>
      </c>
      <c r="E731" s="13">
        <v>600</v>
      </c>
      <c r="F731" s="13">
        <v>570</v>
      </c>
      <c r="G731" s="13">
        <v>530</v>
      </c>
      <c r="H731" s="13">
        <v>490</v>
      </c>
      <c r="I731" s="13">
        <v>450</v>
      </c>
      <c r="J731" s="5"/>
      <c r="K731" s="5"/>
      <c r="L731" s="5"/>
    </row>
    <row r="732" spans="1:12" x14ac:dyDescent="0.25">
      <c r="A732" s="11" t="s">
        <v>2856</v>
      </c>
      <c r="B732" s="10" t="s">
        <v>2136</v>
      </c>
      <c r="C732" s="12">
        <v>430</v>
      </c>
      <c r="D732" s="12">
        <v>550</v>
      </c>
      <c r="E732" s="12">
        <v>580</v>
      </c>
      <c r="F732" s="12">
        <v>610</v>
      </c>
      <c r="G732" s="12">
        <v>620</v>
      </c>
      <c r="H732" s="12">
        <v>630</v>
      </c>
      <c r="I732" s="12">
        <v>640</v>
      </c>
      <c r="J732" s="5"/>
      <c r="K732" s="5"/>
      <c r="L732" s="5"/>
    </row>
    <row r="733" spans="1:12" x14ac:dyDescent="0.25">
      <c r="A733" s="11" t="s">
        <v>2857</v>
      </c>
      <c r="B733" s="10" t="s">
        <v>2136</v>
      </c>
      <c r="C733" s="13">
        <v>10</v>
      </c>
      <c r="D733" s="13">
        <v>10</v>
      </c>
      <c r="E733" s="13">
        <v>10</v>
      </c>
      <c r="F733" s="13">
        <v>10</v>
      </c>
      <c r="G733" s="13">
        <v>10</v>
      </c>
      <c r="H733" s="13">
        <v>10</v>
      </c>
      <c r="I733" s="13">
        <v>10</v>
      </c>
      <c r="J733" s="5"/>
      <c r="K733" s="5"/>
      <c r="L733" s="5"/>
    </row>
    <row r="734" spans="1:12" x14ac:dyDescent="0.25">
      <c r="A734" s="11" t="s">
        <v>2858</v>
      </c>
      <c r="B734" s="10" t="s">
        <v>2136</v>
      </c>
      <c r="C734" s="12">
        <v>510</v>
      </c>
      <c r="D734" s="12">
        <v>520</v>
      </c>
      <c r="E734" s="12">
        <v>530</v>
      </c>
      <c r="F734" s="12">
        <v>540</v>
      </c>
      <c r="G734" s="12">
        <v>560</v>
      </c>
      <c r="H734" s="12">
        <v>580</v>
      </c>
      <c r="I734" s="12">
        <v>600</v>
      </c>
      <c r="J734" s="5"/>
      <c r="K734" s="5"/>
      <c r="L734" s="5"/>
    </row>
    <row r="735" spans="1:12" x14ac:dyDescent="0.25">
      <c r="A735" s="11" t="s">
        <v>2859</v>
      </c>
      <c r="B735" s="10" t="s">
        <v>2136</v>
      </c>
      <c r="C735" s="13">
        <v>730</v>
      </c>
      <c r="D735" s="13">
        <v>840</v>
      </c>
      <c r="E735" s="13">
        <v>890</v>
      </c>
      <c r="F735" s="13">
        <v>940</v>
      </c>
      <c r="G735" s="13">
        <v>980</v>
      </c>
      <c r="H735" s="13">
        <v>1010</v>
      </c>
      <c r="I735" s="13">
        <v>1040</v>
      </c>
      <c r="J735" s="5"/>
      <c r="K735" s="5"/>
      <c r="L735" s="5"/>
    </row>
    <row r="736" spans="1:12" x14ac:dyDescent="0.25">
      <c r="A736" s="11" t="s">
        <v>2860</v>
      </c>
      <c r="B736" s="10" t="s">
        <v>2136</v>
      </c>
      <c r="C736" s="12">
        <v>80</v>
      </c>
      <c r="D736" s="12">
        <v>90</v>
      </c>
      <c r="E736" s="12">
        <v>100</v>
      </c>
      <c r="F736" s="12">
        <v>110</v>
      </c>
      <c r="G736" s="12">
        <v>110</v>
      </c>
      <c r="H736" s="12">
        <v>120</v>
      </c>
      <c r="I736" s="12">
        <v>120</v>
      </c>
      <c r="J736" s="5"/>
      <c r="K736" s="5"/>
      <c r="L736" s="5"/>
    </row>
    <row r="737" spans="1:12" x14ac:dyDescent="0.25">
      <c r="A737" s="11" t="s">
        <v>2861</v>
      </c>
      <c r="B737" s="10" t="s">
        <v>2136</v>
      </c>
      <c r="C737" s="13">
        <v>1500</v>
      </c>
      <c r="D737" s="13">
        <v>1600</v>
      </c>
      <c r="E737" s="13">
        <v>1690</v>
      </c>
      <c r="F737" s="13">
        <v>1750</v>
      </c>
      <c r="G737" s="13">
        <v>1810</v>
      </c>
      <c r="H737" s="13">
        <v>1860</v>
      </c>
      <c r="I737" s="13">
        <v>1910</v>
      </c>
      <c r="J737" s="5"/>
      <c r="K737" s="5"/>
      <c r="L737" s="5"/>
    </row>
    <row r="738" spans="1:12" x14ac:dyDescent="0.25">
      <c r="A738" s="11" t="s">
        <v>2862</v>
      </c>
      <c r="B738" s="10" t="s">
        <v>2136</v>
      </c>
      <c r="C738" s="12">
        <v>1650</v>
      </c>
      <c r="D738" s="12">
        <v>1800</v>
      </c>
      <c r="E738" s="12">
        <v>1890</v>
      </c>
      <c r="F738" s="12">
        <v>1960</v>
      </c>
      <c r="G738" s="12">
        <v>2010</v>
      </c>
      <c r="H738" s="12">
        <v>2070</v>
      </c>
      <c r="I738" s="12">
        <v>2130</v>
      </c>
      <c r="J738" s="5"/>
      <c r="K738" s="5"/>
      <c r="L738" s="5"/>
    </row>
    <row r="739" spans="1:12" x14ac:dyDescent="0.25">
      <c r="A739" s="11" t="s">
        <v>2863</v>
      </c>
      <c r="B739" s="10" t="s">
        <v>2136</v>
      </c>
      <c r="C739" s="13">
        <v>520</v>
      </c>
      <c r="D739" s="13">
        <v>740</v>
      </c>
      <c r="E739" s="13">
        <v>760</v>
      </c>
      <c r="F739" s="13">
        <v>780</v>
      </c>
      <c r="G739" s="13">
        <v>780</v>
      </c>
      <c r="H739" s="13">
        <v>780</v>
      </c>
      <c r="I739" s="13">
        <v>760</v>
      </c>
      <c r="J739" s="5"/>
      <c r="K739" s="5"/>
      <c r="L739" s="5"/>
    </row>
    <row r="740" spans="1:12" x14ac:dyDescent="0.25">
      <c r="A740" s="11" t="s">
        <v>2864</v>
      </c>
      <c r="B740" s="10" t="s">
        <v>2136</v>
      </c>
      <c r="C740" s="12">
        <v>300</v>
      </c>
      <c r="D740" s="12">
        <v>350</v>
      </c>
      <c r="E740" s="12">
        <v>370</v>
      </c>
      <c r="F740" s="12">
        <v>390</v>
      </c>
      <c r="G740" s="12">
        <v>410</v>
      </c>
      <c r="H740" s="12">
        <v>430</v>
      </c>
      <c r="I740" s="12">
        <v>450</v>
      </c>
      <c r="J740" s="5"/>
      <c r="K740" s="5"/>
      <c r="L740" s="5"/>
    </row>
    <row r="741" spans="1:12" x14ac:dyDescent="0.25">
      <c r="A741" s="11" t="s">
        <v>2865</v>
      </c>
      <c r="B741" s="10" t="s">
        <v>2136</v>
      </c>
      <c r="C741" s="13">
        <v>2380</v>
      </c>
      <c r="D741" s="13">
        <v>2670</v>
      </c>
      <c r="E741" s="13">
        <v>2850</v>
      </c>
      <c r="F741" s="13">
        <v>3030</v>
      </c>
      <c r="G741" s="13">
        <v>3180</v>
      </c>
      <c r="H741" s="13">
        <v>3320</v>
      </c>
      <c r="I741" s="13">
        <v>3430</v>
      </c>
      <c r="J741" s="5"/>
      <c r="K741" s="5"/>
      <c r="L741" s="5"/>
    </row>
    <row r="742" spans="1:12" x14ac:dyDescent="0.25">
      <c r="A742" s="11" t="s">
        <v>2866</v>
      </c>
      <c r="B742" s="10" t="s">
        <v>2136</v>
      </c>
      <c r="C742" s="12">
        <v>140</v>
      </c>
      <c r="D742" s="12">
        <v>150</v>
      </c>
      <c r="E742" s="12">
        <v>170</v>
      </c>
      <c r="F742" s="12">
        <v>180</v>
      </c>
      <c r="G742" s="12">
        <v>180</v>
      </c>
      <c r="H742" s="12">
        <v>180</v>
      </c>
      <c r="I742" s="12">
        <v>170</v>
      </c>
      <c r="J742" s="5"/>
      <c r="K742" s="5"/>
      <c r="L742" s="5"/>
    </row>
    <row r="743" spans="1:12" x14ac:dyDescent="0.25">
      <c r="A743" s="11" t="s">
        <v>2867</v>
      </c>
      <c r="B743" s="10" t="s">
        <v>2136</v>
      </c>
      <c r="C743" s="13">
        <v>680</v>
      </c>
      <c r="D743" s="13">
        <v>760</v>
      </c>
      <c r="E743" s="13">
        <v>790</v>
      </c>
      <c r="F743" s="13">
        <v>820</v>
      </c>
      <c r="G743" s="13">
        <v>850</v>
      </c>
      <c r="H743" s="13">
        <v>860</v>
      </c>
      <c r="I743" s="13">
        <v>860</v>
      </c>
      <c r="J743" s="5"/>
      <c r="K743" s="5"/>
      <c r="L743" s="5"/>
    </row>
    <row r="744" spans="1:12" x14ac:dyDescent="0.25">
      <c r="A744" s="11" t="s">
        <v>2868</v>
      </c>
      <c r="B744" s="10" t="s">
        <v>2136</v>
      </c>
      <c r="C744" s="12">
        <v>440</v>
      </c>
      <c r="D744" s="12">
        <v>430</v>
      </c>
      <c r="E744" s="12">
        <v>430</v>
      </c>
      <c r="F744" s="12">
        <v>410</v>
      </c>
      <c r="G744" s="12">
        <v>400</v>
      </c>
      <c r="H744" s="12">
        <v>390</v>
      </c>
      <c r="I744" s="12">
        <v>370</v>
      </c>
      <c r="J744" s="5"/>
      <c r="K744" s="5"/>
      <c r="L744" s="5"/>
    </row>
    <row r="745" spans="1:12" x14ac:dyDescent="0.25">
      <c r="A745" s="11" t="s">
        <v>2869</v>
      </c>
      <c r="B745" s="10" t="s">
        <v>2136</v>
      </c>
      <c r="C745" s="13">
        <v>530</v>
      </c>
      <c r="D745" s="13">
        <v>520</v>
      </c>
      <c r="E745" s="13">
        <v>510</v>
      </c>
      <c r="F745" s="13">
        <v>490</v>
      </c>
      <c r="G745" s="13">
        <v>480</v>
      </c>
      <c r="H745" s="13">
        <v>460</v>
      </c>
      <c r="I745" s="13">
        <v>450</v>
      </c>
      <c r="J745" s="5"/>
      <c r="K745" s="5"/>
      <c r="L745" s="5"/>
    </row>
    <row r="746" spans="1:12" x14ac:dyDescent="0.25">
      <c r="A746" s="11" t="s">
        <v>2870</v>
      </c>
      <c r="B746" s="10" t="s">
        <v>2136</v>
      </c>
      <c r="C746" s="12">
        <v>250</v>
      </c>
      <c r="D746" s="12">
        <v>260</v>
      </c>
      <c r="E746" s="12">
        <v>260</v>
      </c>
      <c r="F746" s="12">
        <v>260</v>
      </c>
      <c r="G746" s="12">
        <v>260</v>
      </c>
      <c r="H746" s="12">
        <v>250</v>
      </c>
      <c r="I746" s="12">
        <v>240</v>
      </c>
      <c r="J746" s="5"/>
      <c r="K746" s="5"/>
      <c r="L746" s="5"/>
    </row>
    <row r="747" spans="1:12" x14ac:dyDescent="0.25">
      <c r="A747" s="11" t="s">
        <v>2871</v>
      </c>
      <c r="B747" s="10" t="s">
        <v>2136</v>
      </c>
      <c r="C747" s="13">
        <v>200</v>
      </c>
      <c r="D747" s="13">
        <v>200</v>
      </c>
      <c r="E747" s="13">
        <v>210</v>
      </c>
      <c r="F747" s="13">
        <v>210</v>
      </c>
      <c r="G747" s="13">
        <v>210</v>
      </c>
      <c r="H747" s="13">
        <v>200</v>
      </c>
      <c r="I747" s="13">
        <v>200</v>
      </c>
      <c r="J747" s="5"/>
      <c r="K747" s="5"/>
      <c r="L747" s="5"/>
    </row>
    <row r="748" spans="1:12" x14ac:dyDescent="0.25">
      <c r="A748" s="11" t="s">
        <v>2872</v>
      </c>
      <c r="B748" s="10" t="s">
        <v>2136</v>
      </c>
      <c r="C748" s="12">
        <v>100</v>
      </c>
      <c r="D748" s="12">
        <v>100</v>
      </c>
      <c r="E748" s="12">
        <v>100</v>
      </c>
      <c r="F748" s="12">
        <v>100</v>
      </c>
      <c r="G748" s="12">
        <v>100</v>
      </c>
      <c r="H748" s="12">
        <v>100</v>
      </c>
      <c r="I748" s="12">
        <v>100</v>
      </c>
      <c r="J748" s="5"/>
      <c r="K748" s="5"/>
      <c r="L748" s="5"/>
    </row>
    <row r="749" spans="1:12" x14ac:dyDescent="0.25">
      <c r="A749" s="11" t="s">
        <v>2873</v>
      </c>
      <c r="B749" s="10" t="s">
        <v>2136</v>
      </c>
      <c r="C749" s="13">
        <v>0</v>
      </c>
      <c r="D749" s="13">
        <v>0</v>
      </c>
      <c r="E749" s="13">
        <v>0</v>
      </c>
      <c r="F749" s="13">
        <v>0</v>
      </c>
      <c r="G749" s="13">
        <v>0</v>
      </c>
      <c r="H749" s="13">
        <v>0</v>
      </c>
      <c r="I749" s="13">
        <v>0</v>
      </c>
      <c r="J749" s="5"/>
      <c r="K749" s="5"/>
      <c r="L749" s="5"/>
    </row>
    <row r="750" spans="1:12" x14ac:dyDescent="0.25">
      <c r="A750" s="11" t="s">
        <v>2874</v>
      </c>
      <c r="B750" s="10" t="s">
        <v>2136</v>
      </c>
      <c r="C750" s="12">
        <v>60</v>
      </c>
      <c r="D750" s="12">
        <v>60</v>
      </c>
      <c r="E750" s="12">
        <v>60</v>
      </c>
      <c r="F750" s="12">
        <v>60</v>
      </c>
      <c r="G750" s="12">
        <v>70</v>
      </c>
      <c r="H750" s="12">
        <v>70</v>
      </c>
      <c r="I750" s="12">
        <v>60</v>
      </c>
      <c r="J750" s="5"/>
      <c r="K750" s="5"/>
      <c r="L750" s="5"/>
    </row>
    <row r="751" spans="1:12" x14ac:dyDescent="0.25">
      <c r="A751" s="11" t="s">
        <v>2875</v>
      </c>
      <c r="B751" s="10" t="s">
        <v>2136</v>
      </c>
      <c r="C751" s="13">
        <v>1600</v>
      </c>
      <c r="D751" s="13">
        <v>1650</v>
      </c>
      <c r="E751" s="13">
        <v>1690</v>
      </c>
      <c r="F751" s="13">
        <v>1710</v>
      </c>
      <c r="G751" s="13">
        <v>1720</v>
      </c>
      <c r="H751" s="13">
        <v>1720</v>
      </c>
      <c r="I751" s="13">
        <v>1720</v>
      </c>
      <c r="J751" s="5"/>
      <c r="K751" s="5"/>
      <c r="L751" s="5"/>
    </row>
    <row r="752" spans="1:12" x14ac:dyDescent="0.25">
      <c r="A752" s="11" t="s">
        <v>2876</v>
      </c>
      <c r="B752" s="10" t="s">
        <v>2136</v>
      </c>
      <c r="C752" s="12">
        <v>3780</v>
      </c>
      <c r="D752" s="12">
        <v>4010</v>
      </c>
      <c r="E752" s="12">
        <v>4050</v>
      </c>
      <c r="F752" s="12">
        <v>4060</v>
      </c>
      <c r="G752" s="12">
        <v>4040</v>
      </c>
      <c r="H752" s="12">
        <v>4000</v>
      </c>
      <c r="I752" s="12">
        <v>3950</v>
      </c>
      <c r="J752" s="5"/>
      <c r="K752" s="5"/>
      <c r="L752" s="5"/>
    </row>
    <row r="753" spans="1:12" x14ac:dyDescent="0.25">
      <c r="A753" s="11" t="s">
        <v>2877</v>
      </c>
      <c r="B753" s="10" t="s">
        <v>2136</v>
      </c>
      <c r="C753" s="13">
        <v>4350</v>
      </c>
      <c r="D753" s="13">
        <v>4660</v>
      </c>
      <c r="E753" s="13">
        <v>4800</v>
      </c>
      <c r="F753" s="13">
        <v>4900</v>
      </c>
      <c r="G753" s="13">
        <v>4960</v>
      </c>
      <c r="H753" s="13">
        <v>4980</v>
      </c>
      <c r="I753" s="13">
        <v>4970</v>
      </c>
      <c r="J753" s="5"/>
      <c r="K753" s="5"/>
      <c r="L753" s="5"/>
    </row>
    <row r="754" spans="1:12" x14ac:dyDescent="0.25">
      <c r="A754" s="11" t="s">
        <v>2878</v>
      </c>
      <c r="B754" s="10" t="s">
        <v>2136</v>
      </c>
      <c r="C754" s="12">
        <v>3730</v>
      </c>
      <c r="D754" s="12">
        <v>3910</v>
      </c>
      <c r="E754" s="12">
        <v>3930</v>
      </c>
      <c r="F754" s="12">
        <v>3930</v>
      </c>
      <c r="G754" s="12">
        <v>3910</v>
      </c>
      <c r="H754" s="12">
        <v>3850</v>
      </c>
      <c r="I754" s="12">
        <v>3770</v>
      </c>
      <c r="J754" s="5"/>
      <c r="K754" s="5"/>
      <c r="L754" s="5"/>
    </row>
    <row r="755" spans="1:12" x14ac:dyDescent="0.25">
      <c r="A755" s="11" t="s">
        <v>2879</v>
      </c>
      <c r="B755" s="10" t="s">
        <v>2136</v>
      </c>
      <c r="C755" s="13">
        <v>1980</v>
      </c>
      <c r="D755" s="13">
        <v>2110</v>
      </c>
      <c r="E755" s="13">
        <v>2150</v>
      </c>
      <c r="F755" s="13">
        <v>2170</v>
      </c>
      <c r="G755" s="13">
        <v>2180</v>
      </c>
      <c r="H755" s="13">
        <v>2160</v>
      </c>
      <c r="I755" s="13">
        <v>2130</v>
      </c>
      <c r="J755" s="5"/>
      <c r="K755" s="5"/>
      <c r="L755" s="5"/>
    </row>
    <row r="756" spans="1:12" x14ac:dyDescent="0.25">
      <c r="A756" s="11" t="s">
        <v>2880</v>
      </c>
      <c r="B756" s="10" t="s">
        <v>2136</v>
      </c>
      <c r="C756" s="12">
        <v>2220</v>
      </c>
      <c r="D756" s="12">
        <v>2480</v>
      </c>
      <c r="E756" s="12">
        <v>2540</v>
      </c>
      <c r="F756" s="12">
        <v>2580</v>
      </c>
      <c r="G756" s="12">
        <v>2600</v>
      </c>
      <c r="H756" s="12">
        <v>2610</v>
      </c>
      <c r="I756" s="12">
        <v>2600</v>
      </c>
      <c r="J756" s="5"/>
      <c r="K756" s="5"/>
      <c r="L756" s="5"/>
    </row>
    <row r="757" spans="1:12" ht="21" x14ac:dyDescent="0.25">
      <c r="A757" s="11" t="s">
        <v>2881</v>
      </c>
      <c r="B757" s="10" t="s">
        <v>2136</v>
      </c>
      <c r="C757" s="13">
        <v>0</v>
      </c>
      <c r="D757" s="13">
        <v>0</v>
      </c>
      <c r="E757" s="13">
        <v>0</v>
      </c>
      <c r="F757" s="13">
        <v>0</v>
      </c>
      <c r="G757" s="13">
        <v>0</v>
      </c>
      <c r="H757" s="13">
        <v>0</v>
      </c>
      <c r="I757" s="13">
        <v>0</v>
      </c>
      <c r="J757" s="5"/>
      <c r="K757" s="5"/>
      <c r="L757" s="5"/>
    </row>
    <row r="758" spans="1:12" x14ac:dyDescent="0.25">
      <c r="A758" s="11" t="s">
        <v>2066</v>
      </c>
      <c r="B758" s="10" t="s">
        <v>2136</v>
      </c>
      <c r="C758" s="12">
        <v>45500</v>
      </c>
      <c r="D758" s="12">
        <v>49500</v>
      </c>
      <c r="E758" s="12">
        <v>51800</v>
      </c>
      <c r="F758" s="12">
        <v>53800</v>
      </c>
      <c r="G758" s="12">
        <v>55500</v>
      </c>
      <c r="H758" s="12">
        <v>56900</v>
      </c>
      <c r="I758" s="12">
        <v>57900</v>
      </c>
      <c r="J758" s="5"/>
      <c r="K758" s="5"/>
      <c r="L758" s="5"/>
    </row>
    <row r="759" spans="1:12" x14ac:dyDescent="0.25">
      <c r="A759" s="11" t="s">
        <v>2882</v>
      </c>
      <c r="B759" s="10" t="s">
        <v>2136</v>
      </c>
      <c r="C759" s="13">
        <v>2010</v>
      </c>
      <c r="D759" s="13">
        <v>2220</v>
      </c>
      <c r="E759" s="13">
        <v>2330</v>
      </c>
      <c r="F759" s="13">
        <v>2420</v>
      </c>
      <c r="G759" s="13">
        <v>2500</v>
      </c>
      <c r="H759" s="13">
        <v>2550</v>
      </c>
      <c r="I759" s="13">
        <v>2580</v>
      </c>
      <c r="J759" s="5"/>
      <c r="K759" s="5"/>
      <c r="L759" s="5"/>
    </row>
    <row r="760" spans="1:12" x14ac:dyDescent="0.25">
      <c r="A760" s="11" t="s">
        <v>2883</v>
      </c>
      <c r="B760" s="10" t="s">
        <v>2136</v>
      </c>
      <c r="C760" s="12">
        <v>700</v>
      </c>
      <c r="D760" s="12">
        <v>720</v>
      </c>
      <c r="E760" s="12">
        <v>740</v>
      </c>
      <c r="F760" s="12">
        <v>760</v>
      </c>
      <c r="G760" s="12">
        <v>770</v>
      </c>
      <c r="H760" s="12">
        <v>790</v>
      </c>
      <c r="I760" s="12">
        <v>820</v>
      </c>
      <c r="J760" s="5"/>
      <c r="K760" s="5"/>
      <c r="L760" s="5"/>
    </row>
    <row r="761" spans="1:12" x14ac:dyDescent="0.25">
      <c r="A761" s="11" t="s">
        <v>2884</v>
      </c>
      <c r="B761" s="10" t="s">
        <v>2136</v>
      </c>
      <c r="C761" s="13">
        <v>4190</v>
      </c>
      <c r="D761" s="13">
        <v>4760</v>
      </c>
      <c r="E761" s="13">
        <v>5030</v>
      </c>
      <c r="F761" s="13">
        <v>5270</v>
      </c>
      <c r="G761" s="13">
        <v>5480</v>
      </c>
      <c r="H761" s="13">
        <v>5690</v>
      </c>
      <c r="I761" s="13">
        <v>5910</v>
      </c>
      <c r="J761" s="5"/>
      <c r="K761" s="5"/>
      <c r="L761" s="5"/>
    </row>
    <row r="762" spans="1:12" x14ac:dyDescent="0.25">
      <c r="A762" s="11" t="s">
        <v>2885</v>
      </c>
      <c r="B762" s="10" t="s">
        <v>2136</v>
      </c>
      <c r="C762" s="12">
        <v>1100</v>
      </c>
      <c r="D762" s="12">
        <v>1130</v>
      </c>
      <c r="E762" s="12">
        <v>1150</v>
      </c>
      <c r="F762" s="12">
        <v>1180</v>
      </c>
      <c r="G762" s="12">
        <v>1190</v>
      </c>
      <c r="H762" s="12">
        <v>1190</v>
      </c>
      <c r="I762" s="12">
        <v>1190</v>
      </c>
      <c r="J762" s="5"/>
      <c r="K762" s="5"/>
      <c r="L762" s="5"/>
    </row>
    <row r="763" spans="1:12" x14ac:dyDescent="0.25">
      <c r="A763" s="11" t="s">
        <v>2886</v>
      </c>
      <c r="B763" s="10" t="s">
        <v>2136</v>
      </c>
      <c r="C763" s="13">
        <v>2630</v>
      </c>
      <c r="D763" s="13">
        <v>3160</v>
      </c>
      <c r="E763" s="13">
        <v>3480</v>
      </c>
      <c r="F763" s="13">
        <v>3790</v>
      </c>
      <c r="G763" s="13">
        <v>4090</v>
      </c>
      <c r="H763" s="13">
        <v>4370</v>
      </c>
      <c r="I763" s="13">
        <v>4640</v>
      </c>
      <c r="J763" s="5"/>
      <c r="K763" s="5"/>
      <c r="L763" s="5"/>
    </row>
    <row r="764" spans="1:12" ht="21" x14ac:dyDescent="0.25">
      <c r="A764" s="11" t="s">
        <v>2887</v>
      </c>
      <c r="B764" s="10" t="s">
        <v>2136</v>
      </c>
      <c r="C764" s="12">
        <v>560</v>
      </c>
      <c r="D764" s="12">
        <v>610</v>
      </c>
      <c r="E764" s="12">
        <v>610</v>
      </c>
      <c r="F764" s="12">
        <v>610</v>
      </c>
      <c r="G764" s="12">
        <v>600</v>
      </c>
      <c r="H764" s="12">
        <v>580</v>
      </c>
      <c r="I764" s="12">
        <v>560</v>
      </c>
      <c r="J764" s="5"/>
      <c r="K764" s="5"/>
      <c r="L764" s="5"/>
    </row>
    <row r="765" spans="1:12" x14ac:dyDescent="0.25">
      <c r="A765" s="11" t="s">
        <v>2888</v>
      </c>
      <c r="B765" s="10" t="s">
        <v>2136</v>
      </c>
      <c r="C765" s="13">
        <v>2560</v>
      </c>
      <c r="D765" s="13">
        <v>2690</v>
      </c>
      <c r="E765" s="13">
        <v>2780</v>
      </c>
      <c r="F765" s="13">
        <v>2850</v>
      </c>
      <c r="G765" s="13">
        <v>2890</v>
      </c>
      <c r="H765" s="13">
        <v>2920</v>
      </c>
      <c r="I765" s="13">
        <v>2930</v>
      </c>
      <c r="J765" s="5"/>
      <c r="K765" s="5"/>
      <c r="L765" s="5"/>
    </row>
    <row r="766" spans="1:12" ht="21" x14ac:dyDescent="0.25">
      <c r="A766" s="11" t="s">
        <v>2889</v>
      </c>
      <c r="B766" s="10" t="s">
        <v>2136</v>
      </c>
      <c r="C766" s="12">
        <v>0</v>
      </c>
      <c r="D766" s="12">
        <v>0</v>
      </c>
      <c r="E766" s="12">
        <v>0</v>
      </c>
      <c r="F766" s="12">
        <v>0</v>
      </c>
      <c r="G766" s="12">
        <v>0</v>
      </c>
      <c r="H766" s="12">
        <v>0</v>
      </c>
      <c r="I766" s="12">
        <v>0</v>
      </c>
      <c r="J766" s="5"/>
      <c r="K766" s="5"/>
      <c r="L766" s="5"/>
    </row>
    <row r="767" spans="1:12" x14ac:dyDescent="0.25">
      <c r="A767" s="11" t="s">
        <v>2890</v>
      </c>
      <c r="B767" s="10" t="s">
        <v>2136</v>
      </c>
      <c r="C767" s="13">
        <v>270</v>
      </c>
      <c r="D767" s="13">
        <v>260</v>
      </c>
      <c r="E767" s="13">
        <v>260</v>
      </c>
      <c r="F767" s="13">
        <v>260</v>
      </c>
      <c r="G767" s="13">
        <v>260</v>
      </c>
      <c r="H767" s="13">
        <v>260</v>
      </c>
      <c r="I767" s="13">
        <v>250</v>
      </c>
      <c r="J767" s="5"/>
      <c r="K767" s="5"/>
      <c r="L767" s="5"/>
    </row>
    <row r="768" spans="1:12" ht="21" x14ac:dyDescent="0.25">
      <c r="A768" s="11" t="s">
        <v>2891</v>
      </c>
      <c r="B768" s="10" t="s">
        <v>2136</v>
      </c>
      <c r="C768" s="12">
        <v>0</v>
      </c>
      <c r="D768" s="12">
        <v>0</v>
      </c>
      <c r="E768" s="12">
        <v>0</v>
      </c>
      <c r="F768" s="12">
        <v>0</v>
      </c>
      <c r="G768" s="12">
        <v>0</v>
      </c>
      <c r="H768" s="12">
        <v>0</v>
      </c>
      <c r="I768" s="12">
        <v>0</v>
      </c>
      <c r="J768" s="5"/>
      <c r="K768" s="5"/>
      <c r="L768" s="5"/>
    </row>
    <row r="769" spans="1:12" x14ac:dyDescent="0.25">
      <c r="A769" s="11" t="s">
        <v>2892</v>
      </c>
      <c r="B769" s="10" t="s">
        <v>2136</v>
      </c>
      <c r="C769" s="13">
        <v>1780</v>
      </c>
      <c r="D769" s="13">
        <v>1860</v>
      </c>
      <c r="E769" s="13">
        <v>1910</v>
      </c>
      <c r="F769" s="13">
        <v>1950</v>
      </c>
      <c r="G769" s="13">
        <v>1970</v>
      </c>
      <c r="H769" s="13">
        <v>1980</v>
      </c>
      <c r="I769" s="13">
        <v>1970</v>
      </c>
      <c r="J769" s="5"/>
      <c r="K769" s="5"/>
      <c r="L769" s="5"/>
    </row>
    <row r="770" spans="1:12" x14ac:dyDescent="0.25">
      <c r="A770" s="11" t="s">
        <v>2893</v>
      </c>
      <c r="B770" s="10" t="s">
        <v>2136</v>
      </c>
      <c r="C770" s="12">
        <v>2960</v>
      </c>
      <c r="D770" s="12">
        <v>3320</v>
      </c>
      <c r="E770" s="12">
        <v>3480</v>
      </c>
      <c r="F770" s="12">
        <v>3610</v>
      </c>
      <c r="G770" s="12">
        <v>3700</v>
      </c>
      <c r="H770" s="12">
        <v>3750</v>
      </c>
      <c r="I770" s="12">
        <v>3770</v>
      </c>
      <c r="J770" s="5"/>
      <c r="K770" s="5"/>
      <c r="L770" s="5"/>
    </row>
    <row r="771" spans="1:12" x14ac:dyDescent="0.25">
      <c r="A771" s="11" t="s">
        <v>2894</v>
      </c>
      <c r="B771" s="10" t="s">
        <v>2136</v>
      </c>
      <c r="C771" s="13">
        <v>4600</v>
      </c>
      <c r="D771" s="13">
        <v>4950</v>
      </c>
      <c r="E771" s="13">
        <v>5160</v>
      </c>
      <c r="F771" s="13">
        <v>5340</v>
      </c>
      <c r="G771" s="13">
        <v>5480</v>
      </c>
      <c r="H771" s="13">
        <v>5560</v>
      </c>
      <c r="I771" s="13">
        <v>5600</v>
      </c>
      <c r="J771" s="5"/>
      <c r="K771" s="5"/>
      <c r="L771" s="5"/>
    </row>
    <row r="772" spans="1:12" x14ac:dyDescent="0.25">
      <c r="A772" s="11" t="s">
        <v>2895</v>
      </c>
      <c r="B772" s="10" t="s">
        <v>2136</v>
      </c>
      <c r="C772" s="12">
        <v>5520</v>
      </c>
      <c r="D772" s="12">
        <v>5950</v>
      </c>
      <c r="E772" s="12">
        <v>6250</v>
      </c>
      <c r="F772" s="12">
        <v>6520</v>
      </c>
      <c r="G772" s="12">
        <v>6750</v>
      </c>
      <c r="H772" s="12">
        <v>6910</v>
      </c>
      <c r="I772" s="12">
        <v>6990</v>
      </c>
      <c r="J772" s="5"/>
      <c r="K772" s="5"/>
      <c r="L772" s="5"/>
    </row>
    <row r="773" spans="1:12" x14ac:dyDescent="0.25">
      <c r="A773" s="11" t="s">
        <v>2896</v>
      </c>
      <c r="B773" s="10" t="s">
        <v>2136</v>
      </c>
      <c r="C773" s="13">
        <v>740</v>
      </c>
      <c r="D773" s="13">
        <v>810</v>
      </c>
      <c r="E773" s="13">
        <v>870</v>
      </c>
      <c r="F773" s="13">
        <v>930</v>
      </c>
      <c r="G773" s="13">
        <v>1000</v>
      </c>
      <c r="H773" s="13">
        <v>1060</v>
      </c>
      <c r="I773" s="13">
        <v>1120</v>
      </c>
      <c r="J773" s="5"/>
      <c r="K773" s="5"/>
      <c r="L773" s="5"/>
    </row>
    <row r="774" spans="1:12" x14ac:dyDescent="0.25">
      <c r="A774" s="11" t="s">
        <v>2897</v>
      </c>
      <c r="B774" s="10" t="s">
        <v>2136</v>
      </c>
      <c r="C774" s="12">
        <v>2260</v>
      </c>
      <c r="D774" s="12">
        <v>2410</v>
      </c>
      <c r="E774" s="12">
        <v>2530</v>
      </c>
      <c r="F774" s="12">
        <v>2630</v>
      </c>
      <c r="G774" s="12">
        <v>2710</v>
      </c>
      <c r="H774" s="12">
        <v>2760</v>
      </c>
      <c r="I774" s="12">
        <v>2780</v>
      </c>
      <c r="J774" s="5"/>
      <c r="K774" s="5"/>
      <c r="L774" s="5"/>
    </row>
    <row r="775" spans="1:12" x14ac:dyDescent="0.25">
      <c r="A775" s="11" t="s">
        <v>2898</v>
      </c>
      <c r="B775" s="10" t="s">
        <v>2136</v>
      </c>
      <c r="C775" s="13">
        <v>940</v>
      </c>
      <c r="D775" s="13">
        <v>1070</v>
      </c>
      <c r="E775" s="13">
        <v>1110</v>
      </c>
      <c r="F775" s="13">
        <v>1160</v>
      </c>
      <c r="G775" s="13">
        <v>1200</v>
      </c>
      <c r="H775" s="13">
        <v>1230</v>
      </c>
      <c r="I775" s="13">
        <v>1260</v>
      </c>
      <c r="J775" s="5"/>
      <c r="K775" s="5"/>
      <c r="L775" s="5"/>
    </row>
    <row r="776" spans="1:12" x14ac:dyDescent="0.25">
      <c r="A776" s="11" t="s">
        <v>2899</v>
      </c>
      <c r="B776" s="10" t="s">
        <v>2136</v>
      </c>
      <c r="C776" s="12">
        <v>2200</v>
      </c>
      <c r="D776" s="12">
        <v>2340</v>
      </c>
      <c r="E776" s="12">
        <v>2440</v>
      </c>
      <c r="F776" s="12">
        <v>2530</v>
      </c>
      <c r="G776" s="12">
        <v>2600</v>
      </c>
      <c r="H776" s="12">
        <v>2650</v>
      </c>
      <c r="I776" s="12">
        <v>2680</v>
      </c>
      <c r="J776" s="5"/>
      <c r="K776" s="5"/>
      <c r="L776" s="5"/>
    </row>
    <row r="777" spans="1:12" x14ac:dyDescent="0.25">
      <c r="A777" s="11" t="s">
        <v>2900</v>
      </c>
      <c r="B777" s="10" t="s">
        <v>2136</v>
      </c>
      <c r="C777" s="13">
        <v>2700</v>
      </c>
      <c r="D777" s="13">
        <v>2950</v>
      </c>
      <c r="E777" s="13">
        <v>3120</v>
      </c>
      <c r="F777" s="13">
        <v>3270</v>
      </c>
      <c r="G777" s="13">
        <v>3380</v>
      </c>
      <c r="H777" s="13">
        <v>3470</v>
      </c>
      <c r="I777" s="13">
        <v>3550</v>
      </c>
      <c r="J777" s="5"/>
      <c r="K777" s="5"/>
      <c r="L777" s="5"/>
    </row>
    <row r="778" spans="1:12" x14ac:dyDescent="0.25">
      <c r="A778" s="11" t="s">
        <v>2901</v>
      </c>
      <c r="B778" s="10" t="s">
        <v>2136</v>
      </c>
      <c r="C778" s="12">
        <v>3130</v>
      </c>
      <c r="D778" s="12">
        <v>3400</v>
      </c>
      <c r="E778" s="12">
        <v>3530</v>
      </c>
      <c r="F778" s="12">
        <v>3640</v>
      </c>
      <c r="G778" s="12">
        <v>3740</v>
      </c>
      <c r="H778" s="12">
        <v>3820</v>
      </c>
      <c r="I778" s="12">
        <v>3890</v>
      </c>
      <c r="J778" s="5"/>
      <c r="K778" s="5"/>
      <c r="L778" s="5"/>
    </row>
    <row r="779" spans="1:12" x14ac:dyDescent="0.25">
      <c r="A779" s="11" t="s">
        <v>2902</v>
      </c>
      <c r="B779" s="10" t="s">
        <v>2136</v>
      </c>
      <c r="C779" s="13">
        <v>4660</v>
      </c>
      <c r="D779" s="13">
        <v>4860</v>
      </c>
      <c r="E779" s="13">
        <v>4990</v>
      </c>
      <c r="F779" s="13">
        <v>5100</v>
      </c>
      <c r="G779" s="13">
        <v>5220</v>
      </c>
      <c r="H779" s="13">
        <v>5320</v>
      </c>
      <c r="I779" s="13">
        <v>5420</v>
      </c>
      <c r="J779" s="5"/>
      <c r="K779" s="5"/>
      <c r="L779" s="5"/>
    </row>
    <row r="780" spans="1:12" x14ac:dyDescent="0.25">
      <c r="A780" s="11" t="s">
        <v>2067</v>
      </c>
      <c r="B780" s="10" t="s">
        <v>2136</v>
      </c>
      <c r="C780" s="12">
        <v>119800</v>
      </c>
      <c r="D780" s="12">
        <v>134600</v>
      </c>
      <c r="E780" s="12">
        <v>145800</v>
      </c>
      <c r="F780" s="12">
        <v>154900</v>
      </c>
      <c r="G780" s="12">
        <v>163600</v>
      </c>
      <c r="H780" s="12">
        <v>171700</v>
      </c>
      <c r="I780" s="12">
        <v>179500</v>
      </c>
      <c r="J780" s="5"/>
      <c r="K780" s="5"/>
      <c r="L780" s="5"/>
    </row>
    <row r="781" spans="1:12" x14ac:dyDescent="0.25">
      <c r="A781" s="11" t="s">
        <v>2903</v>
      </c>
      <c r="B781" s="10" t="s">
        <v>2136</v>
      </c>
      <c r="C781" s="13">
        <v>3620</v>
      </c>
      <c r="D781" s="13">
        <v>3760</v>
      </c>
      <c r="E781" s="13">
        <v>3920</v>
      </c>
      <c r="F781" s="13">
        <v>4070</v>
      </c>
      <c r="G781" s="13">
        <v>4210</v>
      </c>
      <c r="H781" s="13">
        <v>4330</v>
      </c>
      <c r="I781" s="13">
        <v>4430</v>
      </c>
      <c r="J781" s="5"/>
      <c r="K781" s="5"/>
      <c r="L781" s="5"/>
    </row>
    <row r="782" spans="1:12" x14ac:dyDescent="0.25">
      <c r="A782" s="11" t="s">
        <v>2904</v>
      </c>
      <c r="B782" s="10" t="s">
        <v>2136</v>
      </c>
      <c r="C782" s="12">
        <v>4410</v>
      </c>
      <c r="D782" s="12">
        <v>7630</v>
      </c>
      <c r="E782" s="12">
        <v>10450</v>
      </c>
      <c r="F782" s="12">
        <v>12900</v>
      </c>
      <c r="G782" s="12">
        <v>15300</v>
      </c>
      <c r="H782" s="12">
        <v>17700</v>
      </c>
      <c r="I782" s="12">
        <v>20100</v>
      </c>
      <c r="J782" s="5"/>
      <c r="K782" s="5"/>
      <c r="L782" s="5"/>
    </row>
    <row r="783" spans="1:12" x14ac:dyDescent="0.25">
      <c r="A783" s="11" t="s">
        <v>2905</v>
      </c>
      <c r="B783" s="10" t="s">
        <v>2136</v>
      </c>
      <c r="C783" s="13">
        <v>2610</v>
      </c>
      <c r="D783" s="13">
        <v>3370</v>
      </c>
      <c r="E783" s="13">
        <v>3640</v>
      </c>
      <c r="F783" s="13">
        <v>3720</v>
      </c>
      <c r="G783" s="13">
        <v>3810</v>
      </c>
      <c r="H783" s="13">
        <v>3890</v>
      </c>
      <c r="I783" s="13">
        <v>3990</v>
      </c>
      <c r="J783" s="5"/>
      <c r="K783" s="5"/>
      <c r="L783" s="5"/>
    </row>
    <row r="784" spans="1:12" x14ac:dyDescent="0.25">
      <c r="A784" s="11" t="s">
        <v>2906</v>
      </c>
      <c r="B784" s="10" t="s">
        <v>2136</v>
      </c>
      <c r="C784" s="12">
        <v>710</v>
      </c>
      <c r="D784" s="12">
        <v>760</v>
      </c>
      <c r="E784" s="12">
        <v>800</v>
      </c>
      <c r="F784" s="12">
        <v>840</v>
      </c>
      <c r="G784" s="12">
        <v>870</v>
      </c>
      <c r="H784" s="12">
        <v>900</v>
      </c>
      <c r="I784" s="12">
        <v>930</v>
      </c>
      <c r="J784" s="5"/>
      <c r="K784" s="5"/>
      <c r="L784" s="5"/>
    </row>
    <row r="785" spans="1:12" ht="21" x14ac:dyDescent="0.25">
      <c r="A785" s="11" t="s">
        <v>2907</v>
      </c>
      <c r="B785" s="10" t="s">
        <v>2136</v>
      </c>
      <c r="C785" s="13">
        <v>0</v>
      </c>
      <c r="D785" s="13">
        <v>0</v>
      </c>
      <c r="E785" s="13">
        <v>0</v>
      </c>
      <c r="F785" s="13">
        <v>0</v>
      </c>
      <c r="G785" s="13">
        <v>0</v>
      </c>
      <c r="H785" s="13">
        <v>0</v>
      </c>
      <c r="I785" s="13">
        <v>0</v>
      </c>
      <c r="J785" s="5"/>
      <c r="K785" s="5"/>
      <c r="L785" s="5"/>
    </row>
    <row r="786" spans="1:12" x14ac:dyDescent="0.25">
      <c r="A786" s="11" t="s">
        <v>2908</v>
      </c>
      <c r="B786" s="10" t="s">
        <v>2136</v>
      </c>
      <c r="C786" s="12">
        <v>0</v>
      </c>
      <c r="D786" s="12">
        <v>0</v>
      </c>
      <c r="E786" s="12">
        <v>0</v>
      </c>
      <c r="F786" s="12">
        <v>0</v>
      </c>
      <c r="G786" s="12">
        <v>0</v>
      </c>
      <c r="H786" s="12">
        <v>0</v>
      </c>
      <c r="I786" s="12">
        <v>0</v>
      </c>
      <c r="J786" s="5"/>
      <c r="K786" s="5"/>
      <c r="L786" s="5"/>
    </row>
    <row r="787" spans="1:12" x14ac:dyDescent="0.25">
      <c r="A787" s="11" t="s">
        <v>2909</v>
      </c>
      <c r="B787" s="10" t="s">
        <v>2136</v>
      </c>
      <c r="C787" s="13">
        <v>0</v>
      </c>
      <c r="D787" s="13">
        <v>0</v>
      </c>
      <c r="E787" s="13">
        <v>0</v>
      </c>
      <c r="F787" s="13">
        <v>0</v>
      </c>
      <c r="G787" s="13">
        <v>0</v>
      </c>
      <c r="H787" s="13">
        <v>0</v>
      </c>
      <c r="I787" s="13">
        <v>0</v>
      </c>
      <c r="J787" s="5"/>
      <c r="K787" s="5"/>
      <c r="L787" s="5"/>
    </row>
    <row r="788" spans="1:12" x14ac:dyDescent="0.25">
      <c r="A788" s="11" t="s">
        <v>2910</v>
      </c>
      <c r="B788" s="10" t="s">
        <v>2136</v>
      </c>
      <c r="C788" s="12">
        <v>460</v>
      </c>
      <c r="D788" s="12">
        <v>480</v>
      </c>
      <c r="E788" s="12">
        <v>500</v>
      </c>
      <c r="F788" s="12">
        <v>510</v>
      </c>
      <c r="G788" s="12">
        <v>530</v>
      </c>
      <c r="H788" s="12">
        <v>530</v>
      </c>
      <c r="I788" s="12">
        <v>520</v>
      </c>
      <c r="J788" s="5"/>
      <c r="K788" s="5"/>
      <c r="L788" s="5"/>
    </row>
    <row r="789" spans="1:12" x14ac:dyDescent="0.25">
      <c r="A789" s="11" t="s">
        <v>2911</v>
      </c>
      <c r="B789" s="10" t="s">
        <v>2136</v>
      </c>
      <c r="C789" s="13">
        <v>3550</v>
      </c>
      <c r="D789" s="13">
        <v>3810</v>
      </c>
      <c r="E789" s="13">
        <v>3920</v>
      </c>
      <c r="F789" s="13">
        <v>4020</v>
      </c>
      <c r="G789" s="13">
        <v>4110</v>
      </c>
      <c r="H789" s="13">
        <v>4160</v>
      </c>
      <c r="I789" s="13">
        <v>4180</v>
      </c>
      <c r="J789" s="5"/>
      <c r="K789" s="5"/>
      <c r="L789" s="5"/>
    </row>
    <row r="790" spans="1:12" x14ac:dyDescent="0.25">
      <c r="A790" s="11" t="s">
        <v>2912</v>
      </c>
      <c r="B790" s="10" t="s">
        <v>2136</v>
      </c>
      <c r="C790" s="12">
        <v>4040</v>
      </c>
      <c r="D790" s="12">
        <v>5070</v>
      </c>
      <c r="E790" s="12">
        <v>5860</v>
      </c>
      <c r="F790" s="12">
        <v>6390</v>
      </c>
      <c r="G790" s="12">
        <v>6860</v>
      </c>
      <c r="H790" s="12">
        <v>7280</v>
      </c>
      <c r="I790" s="12">
        <v>7640</v>
      </c>
      <c r="J790" s="5"/>
      <c r="K790" s="5"/>
      <c r="L790" s="5"/>
    </row>
    <row r="791" spans="1:12" x14ac:dyDescent="0.25">
      <c r="A791" s="11" t="s">
        <v>2913</v>
      </c>
      <c r="B791" s="10" t="s">
        <v>2136</v>
      </c>
      <c r="C791" s="13">
        <v>2990</v>
      </c>
      <c r="D791" s="13">
        <v>3410</v>
      </c>
      <c r="E791" s="13">
        <v>3650</v>
      </c>
      <c r="F791" s="13">
        <v>3760</v>
      </c>
      <c r="G791" s="13">
        <v>3840</v>
      </c>
      <c r="H791" s="13">
        <v>3890</v>
      </c>
      <c r="I791" s="13">
        <v>3930</v>
      </c>
      <c r="J791" s="5"/>
      <c r="K791" s="5"/>
      <c r="L791" s="5"/>
    </row>
    <row r="792" spans="1:12" x14ac:dyDescent="0.25">
      <c r="A792" s="11" t="s">
        <v>2914</v>
      </c>
      <c r="B792" s="10" t="s">
        <v>2136</v>
      </c>
      <c r="C792" s="12">
        <v>3800</v>
      </c>
      <c r="D792" s="12">
        <v>4020</v>
      </c>
      <c r="E792" s="12">
        <v>4200</v>
      </c>
      <c r="F792" s="12">
        <v>4380</v>
      </c>
      <c r="G792" s="12">
        <v>4520</v>
      </c>
      <c r="H792" s="12">
        <v>4640</v>
      </c>
      <c r="I792" s="12">
        <v>4740</v>
      </c>
      <c r="J792" s="5"/>
      <c r="K792" s="5"/>
      <c r="L792" s="5"/>
    </row>
    <row r="793" spans="1:12" x14ac:dyDescent="0.25">
      <c r="A793" s="11" t="s">
        <v>2915</v>
      </c>
      <c r="B793" s="10" t="s">
        <v>2136</v>
      </c>
      <c r="C793" s="13">
        <v>3600</v>
      </c>
      <c r="D793" s="13">
        <v>3680</v>
      </c>
      <c r="E793" s="13">
        <v>3690</v>
      </c>
      <c r="F793" s="13">
        <v>3700</v>
      </c>
      <c r="G793" s="13">
        <v>3710</v>
      </c>
      <c r="H793" s="13">
        <v>3690</v>
      </c>
      <c r="I793" s="13">
        <v>3660</v>
      </c>
      <c r="J793" s="5"/>
      <c r="K793" s="5"/>
      <c r="L793" s="5"/>
    </row>
    <row r="794" spans="1:12" x14ac:dyDescent="0.25">
      <c r="A794" s="11" t="s">
        <v>2916</v>
      </c>
      <c r="B794" s="10" t="s">
        <v>2136</v>
      </c>
      <c r="C794" s="12">
        <v>4310</v>
      </c>
      <c r="D794" s="12">
        <v>4730</v>
      </c>
      <c r="E794" s="12">
        <v>4950</v>
      </c>
      <c r="F794" s="12">
        <v>5100</v>
      </c>
      <c r="G794" s="12">
        <v>5220</v>
      </c>
      <c r="H794" s="12">
        <v>5300</v>
      </c>
      <c r="I794" s="12">
        <v>5350</v>
      </c>
      <c r="J794" s="5"/>
      <c r="K794" s="5"/>
      <c r="L794" s="5"/>
    </row>
    <row r="795" spans="1:12" x14ac:dyDescent="0.25">
      <c r="A795" s="11" t="s">
        <v>2917</v>
      </c>
      <c r="B795" s="10" t="s">
        <v>2136</v>
      </c>
      <c r="C795" s="13">
        <v>5410</v>
      </c>
      <c r="D795" s="13">
        <v>5820</v>
      </c>
      <c r="E795" s="13">
        <v>6090</v>
      </c>
      <c r="F795" s="13">
        <v>6270</v>
      </c>
      <c r="G795" s="13">
        <v>6440</v>
      </c>
      <c r="H795" s="13">
        <v>6580</v>
      </c>
      <c r="I795" s="13">
        <v>6720</v>
      </c>
      <c r="J795" s="5"/>
      <c r="K795" s="5"/>
      <c r="L795" s="5"/>
    </row>
    <row r="796" spans="1:12" ht="21" x14ac:dyDescent="0.25">
      <c r="A796" s="11" t="s">
        <v>2918</v>
      </c>
      <c r="B796" s="10" t="s">
        <v>2136</v>
      </c>
      <c r="C796" s="12">
        <v>80</v>
      </c>
      <c r="D796" s="12">
        <v>70</v>
      </c>
      <c r="E796" s="12">
        <v>70</v>
      </c>
      <c r="F796" s="12">
        <v>70</v>
      </c>
      <c r="G796" s="12">
        <v>70</v>
      </c>
      <c r="H796" s="12">
        <v>70</v>
      </c>
      <c r="I796" s="12">
        <v>70</v>
      </c>
      <c r="J796" s="5"/>
      <c r="K796" s="5"/>
      <c r="L796" s="5"/>
    </row>
    <row r="797" spans="1:12" x14ac:dyDescent="0.25">
      <c r="A797" s="11" t="s">
        <v>2919</v>
      </c>
      <c r="B797" s="10" t="s">
        <v>2136</v>
      </c>
      <c r="C797" s="13">
        <v>5380</v>
      </c>
      <c r="D797" s="13">
        <v>5520</v>
      </c>
      <c r="E797" s="13">
        <v>5650</v>
      </c>
      <c r="F797" s="13">
        <v>5760</v>
      </c>
      <c r="G797" s="13">
        <v>5880</v>
      </c>
      <c r="H797" s="13">
        <v>6010</v>
      </c>
      <c r="I797" s="13">
        <v>6150</v>
      </c>
      <c r="J797" s="5"/>
      <c r="K797" s="5"/>
      <c r="L797" s="5"/>
    </row>
    <row r="798" spans="1:12" x14ac:dyDescent="0.25">
      <c r="A798" s="11" t="s">
        <v>2920</v>
      </c>
      <c r="B798" s="10" t="s">
        <v>2136</v>
      </c>
      <c r="C798" s="12">
        <v>4910</v>
      </c>
      <c r="D798" s="12">
        <v>5410</v>
      </c>
      <c r="E798" s="12">
        <v>5910</v>
      </c>
      <c r="F798" s="12">
        <v>6390</v>
      </c>
      <c r="G798" s="12">
        <v>6860</v>
      </c>
      <c r="H798" s="12">
        <v>7310</v>
      </c>
      <c r="I798" s="12">
        <v>7750</v>
      </c>
      <c r="J798" s="5"/>
      <c r="K798" s="5"/>
      <c r="L798" s="5"/>
    </row>
    <row r="799" spans="1:12" x14ac:dyDescent="0.25">
      <c r="A799" s="11" t="s">
        <v>2921</v>
      </c>
      <c r="B799" s="10" t="s">
        <v>2136</v>
      </c>
      <c r="C799" s="13">
        <v>5360</v>
      </c>
      <c r="D799" s="13">
        <v>5490</v>
      </c>
      <c r="E799" s="13">
        <v>5540</v>
      </c>
      <c r="F799" s="13">
        <v>5600</v>
      </c>
      <c r="G799" s="13">
        <v>5650</v>
      </c>
      <c r="H799" s="13">
        <v>5700</v>
      </c>
      <c r="I799" s="13">
        <v>5750</v>
      </c>
      <c r="J799" s="5"/>
      <c r="K799" s="5"/>
      <c r="L799" s="5"/>
    </row>
    <row r="800" spans="1:12" x14ac:dyDescent="0.25">
      <c r="A800" s="11" t="s">
        <v>2922</v>
      </c>
      <c r="B800" s="10" t="s">
        <v>2136</v>
      </c>
      <c r="C800" s="12">
        <v>3700</v>
      </c>
      <c r="D800" s="12">
        <v>3890</v>
      </c>
      <c r="E800" s="12">
        <v>4000</v>
      </c>
      <c r="F800" s="12">
        <v>4060</v>
      </c>
      <c r="G800" s="12">
        <v>4100</v>
      </c>
      <c r="H800" s="12">
        <v>4110</v>
      </c>
      <c r="I800" s="12">
        <v>4130</v>
      </c>
      <c r="J800" s="5"/>
      <c r="K800" s="5"/>
      <c r="L800" s="5"/>
    </row>
    <row r="801" spans="1:12" x14ac:dyDescent="0.25">
      <c r="A801" s="11" t="s">
        <v>2923</v>
      </c>
      <c r="B801" s="10" t="s">
        <v>2136</v>
      </c>
      <c r="C801" s="13">
        <v>3890</v>
      </c>
      <c r="D801" s="13">
        <v>4030</v>
      </c>
      <c r="E801" s="13">
        <v>4130</v>
      </c>
      <c r="F801" s="13">
        <v>4220</v>
      </c>
      <c r="G801" s="13">
        <v>4300</v>
      </c>
      <c r="H801" s="13">
        <v>4350</v>
      </c>
      <c r="I801" s="13">
        <v>4400</v>
      </c>
      <c r="J801" s="5"/>
      <c r="K801" s="5"/>
      <c r="L801" s="5"/>
    </row>
    <row r="802" spans="1:12" x14ac:dyDescent="0.25">
      <c r="A802" s="11" t="s">
        <v>2924</v>
      </c>
      <c r="B802" s="10" t="s">
        <v>2136</v>
      </c>
      <c r="C802" s="12">
        <v>3560</v>
      </c>
      <c r="D802" s="12">
        <v>3680</v>
      </c>
      <c r="E802" s="12">
        <v>3760</v>
      </c>
      <c r="F802" s="12">
        <v>3830</v>
      </c>
      <c r="G802" s="12">
        <v>3910</v>
      </c>
      <c r="H802" s="12">
        <v>3980</v>
      </c>
      <c r="I802" s="12">
        <v>4040</v>
      </c>
      <c r="J802" s="5"/>
      <c r="K802" s="5"/>
      <c r="L802" s="5"/>
    </row>
    <row r="803" spans="1:12" x14ac:dyDescent="0.25">
      <c r="A803" s="11" t="s">
        <v>2925</v>
      </c>
      <c r="B803" s="10" t="s">
        <v>2136</v>
      </c>
      <c r="C803" s="13">
        <v>5270</v>
      </c>
      <c r="D803" s="13">
        <v>5670</v>
      </c>
      <c r="E803" s="13">
        <v>5940</v>
      </c>
      <c r="F803" s="13">
        <v>6130</v>
      </c>
      <c r="G803" s="13">
        <v>6300</v>
      </c>
      <c r="H803" s="13">
        <v>6460</v>
      </c>
      <c r="I803" s="13">
        <v>6620</v>
      </c>
      <c r="J803" s="5"/>
      <c r="K803" s="5"/>
      <c r="L803" s="5"/>
    </row>
    <row r="804" spans="1:12" x14ac:dyDescent="0.25">
      <c r="A804" s="11" t="s">
        <v>2926</v>
      </c>
      <c r="B804" s="10" t="s">
        <v>2136</v>
      </c>
      <c r="C804" s="12">
        <v>1730</v>
      </c>
      <c r="D804" s="12">
        <v>1750</v>
      </c>
      <c r="E804" s="12">
        <v>1780</v>
      </c>
      <c r="F804" s="12">
        <v>1810</v>
      </c>
      <c r="G804" s="12">
        <v>1830</v>
      </c>
      <c r="H804" s="12">
        <v>1850</v>
      </c>
      <c r="I804" s="12">
        <v>1870</v>
      </c>
      <c r="J804" s="5"/>
      <c r="K804" s="5"/>
      <c r="L804" s="5"/>
    </row>
    <row r="805" spans="1:12" x14ac:dyDescent="0.25">
      <c r="A805" s="11" t="s">
        <v>2927</v>
      </c>
      <c r="B805" s="10" t="s">
        <v>2136</v>
      </c>
      <c r="C805" s="13">
        <v>2590</v>
      </c>
      <c r="D805" s="13">
        <v>2700</v>
      </c>
      <c r="E805" s="13">
        <v>2780</v>
      </c>
      <c r="F805" s="13">
        <v>2840</v>
      </c>
      <c r="G805" s="13">
        <v>2890</v>
      </c>
      <c r="H805" s="13">
        <v>2930</v>
      </c>
      <c r="I805" s="13">
        <v>2970</v>
      </c>
      <c r="J805" s="5"/>
      <c r="K805" s="5"/>
      <c r="L805" s="5"/>
    </row>
    <row r="806" spans="1:12" x14ac:dyDescent="0.25">
      <c r="A806" s="11" t="s">
        <v>2928</v>
      </c>
      <c r="B806" s="10" t="s">
        <v>2136</v>
      </c>
      <c r="C806" s="12">
        <v>3170</v>
      </c>
      <c r="D806" s="12">
        <v>3330</v>
      </c>
      <c r="E806" s="12">
        <v>3390</v>
      </c>
      <c r="F806" s="12">
        <v>3440</v>
      </c>
      <c r="G806" s="12">
        <v>3480</v>
      </c>
      <c r="H806" s="12">
        <v>3500</v>
      </c>
      <c r="I806" s="12">
        <v>3520</v>
      </c>
      <c r="J806" s="5"/>
      <c r="K806" s="5"/>
      <c r="L806" s="5"/>
    </row>
    <row r="807" spans="1:12" x14ac:dyDescent="0.25">
      <c r="A807" s="11" t="s">
        <v>2929</v>
      </c>
      <c r="B807" s="10" t="s">
        <v>2136</v>
      </c>
      <c r="C807" s="13">
        <v>4330</v>
      </c>
      <c r="D807" s="13">
        <v>4550</v>
      </c>
      <c r="E807" s="13">
        <v>4730</v>
      </c>
      <c r="F807" s="13">
        <v>4910</v>
      </c>
      <c r="G807" s="13">
        <v>5080</v>
      </c>
      <c r="H807" s="13">
        <v>5240</v>
      </c>
      <c r="I807" s="13">
        <v>5390</v>
      </c>
      <c r="J807" s="5"/>
      <c r="K807" s="5"/>
      <c r="L807" s="5"/>
    </row>
    <row r="808" spans="1:12" x14ac:dyDescent="0.25">
      <c r="A808" s="11" t="s">
        <v>2930</v>
      </c>
      <c r="B808" s="10" t="s">
        <v>2136</v>
      </c>
      <c r="C808" s="12">
        <v>6300</v>
      </c>
      <c r="D808" s="12">
        <v>9280</v>
      </c>
      <c r="E808" s="12">
        <v>11800</v>
      </c>
      <c r="F808" s="12">
        <v>13800</v>
      </c>
      <c r="G808" s="12">
        <v>15800</v>
      </c>
      <c r="H808" s="12">
        <v>17800</v>
      </c>
      <c r="I808" s="12">
        <v>19750</v>
      </c>
      <c r="J808" s="5"/>
      <c r="K808" s="5"/>
      <c r="L808" s="5"/>
    </row>
    <row r="809" spans="1:12" x14ac:dyDescent="0.25">
      <c r="A809" s="11" t="s">
        <v>2931</v>
      </c>
      <c r="B809" s="10" t="s">
        <v>2136</v>
      </c>
      <c r="C809" s="13">
        <v>2510</v>
      </c>
      <c r="D809" s="13">
        <v>2700</v>
      </c>
      <c r="E809" s="13">
        <v>2770</v>
      </c>
      <c r="F809" s="13">
        <v>2850</v>
      </c>
      <c r="G809" s="13">
        <v>2910</v>
      </c>
      <c r="H809" s="13">
        <v>2950</v>
      </c>
      <c r="I809" s="13">
        <v>3000</v>
      </c>
      <c r="J809" s="5"/>
      <c r="K809" s="5"/>
      <c r="L809" s="5"/>
    </row>
    <row r="810" spans="1:12" x14ac:dyDescent="0.25">
      <c r="A810" s="11" t="s">
        <v>2932</v>
      </c>
      <c r="B810" s="10" t="s">
        <v>2136</v>
      </c>
      <c r="C810" s="12">
        <v>770</v>
      </c>
      <c r="D810" s="12">
        <v>830</v>
      </c>
      <c r="E810" s="12">
        <v>890</v>
      </c>
      <c r="F810" s="12">
        <v>960</v>
      </c>
      <c r="G810" s="12">
        <v>1020</v>
      </c>
      <c r="H810" s="12">
        <v>1090</v>
      </c>
      <c r="I810" s="12">
        <v>1160</v>
      </c>
      <c r="J810" s="5"/>
      <c r="K810" s="5"/>
      <c r="L810" s="5"/>
    </row>
    <row r="811" spans="1:12" x14ac:dyDescent="0.25">
      <c r="A811" s="11" t="s">
        <v>2933</v>
      </c>
      <c r="B811" s="10" t="s">
        <v>2136</v>
      </c>
      <c r="C811" s="13">
        <v>6010</v>
      </c>
      <c r="D811" s="13">
        <v>6730</v>
      </c>
      <c r="E811" s="13">
        <v>7450</v>
      </c>
      <c r="F811" s="13">
        <v>8170</v>
      </c>
      <c r="G811" s="13">
        <v>8870</v>
      </c>
      <c r="H811" s="13">
        <v>9550</v>
      </c>
      <c r="I811" s="13">
        <v>10200</v>
      </c>
      <c r="J811" s="5"/>
      <c r="K811" s="5"/>
      <c r="L811" s="5"/>
    </row>
    <row r="812" spans="1:12" x14ac:dyDescent="0.25">
      <c r="A812" s="11" t="s">
        <v>2934</v>
      </c>
      <c r="B812" s="10" t="s">
        <v>2136</v>
      </c>
      <c r="C812" s="12">
        <v>2830</v>
      </c>
      <c r="D812" s="12">
        <v>2920</v>
      </c>
      <c r="E812" s="12">
        <v>2920</v>
      </c>
      <c r="F812" s="12">
        <v>2930</v>
      </c>
      <c r="G812" s="12">
        <v>2930</v>
      </c>
      <c r="H812" s="12">
        <v>2910</v>
      </c>
      <c r="I812" s="12">
        <v>2890</v>
      </c>
      <c r="J812" s="5"/>
      <c r="K812" s="5"/>
      <c r="L812" s="5"/>
    </row>
    <row r="813" spans="1:12" x14ac:dyDescent="0.25">
      <c r="A813" s="11" t="s">
        <v>2935</v>
      </c>
      <c r="B813" s="10" t="s">
        <v>2136</v>
      </c>
      <c r="C813" s="13">
        <v>1970</v>
      </c>
      <c r="D813" s="13">
        <v>2070</v>
      </c>
      <c r="E813" s="13">
        <v>2100</v>
      </c>
      <c r="F813" s="13">
        <v>2120</v>
      </c>
      <c r="G813" s="13">
        <v>2140</v>
      </c>
      <c r="H813" s="13">
        <v>2140</v>
      </c>
      <c r="I813" s="13">
        <v>2140</v>
      </c>
      <c r="J813" s="5"/>
      <c r="K813" s="5"/>
      <c r="L813" s="5"/>
    </row>
    <row r="814" spans="1:12" x14ac:dyDescent="0.25">
      <c r="A814" s="11" t="s">
        <v>2936</v>
      </c>
      <c r="B814" s="10" t="s">
        <v>2136</v>
      </c>
      <c r="C814" s="12">
        <v>4540</v>
      </c>
      <c r="D814" s="12">
        <v>4620</v>
      </c>
      <c r="E814" s="12">
        <v>4710</v>
      </c>
      <c r="F814" s="12">
        <v>4770</v>
      </c>
      <c r="G814" s="12">
        <v>4800</v>
      </c>
      <c r="H814" s="12">
        <v>4800</v>
      </c>
      <c r="I814" s="12">
        <v>4770</v>
      </c>
      <c r="J814" s="5"/>
      <c r="K814" s="5"/>
      <c r="L814" s="5"/>
    </row>
    <row r="815" spans="1:12" x14ac:dyDescent="0.25">
      <c r="A815" s="11" t="s">
        <v>2937</v>
      </c>
      <c r="B815" s="10" t="s">
        <v>2136</v>
      </c>
      <c r="C815" s="13">
        <v>2290</v>
      </c>
      <c r="D815" s="13">
        <v>2370</v>
      </c>
      <c r="E815" s="13">
        <v>2450</v>
      </c>
      <c r="F815" s="13">
        <v>2520</v>
      </c>
      <c r="G815" s="13">
        <v>2570</v>
      </c>
      <c r="H815" s="13">
        <v>2610</v>
      </c>
      <c r="I815" s="13">
        <v>2650</v>
      </c>
      <c r="J815" s="5"/>
      <c r="K815" s="5"/>
      <c r="L815" s="5"/>
    </row>
    <row r="816" spans="1:12" x14ac:dyDescent="0.25">
      <c r="A816" s="11" t="s">
        <v>2938</v>
      </c>
      <c r="B816" s="10" t="s">
        <v>2136</v>
      </c>
      <c r="C816" s="12">
        <v>30</v>
      </c>
      <c r="D816" s="12">
        <v>30</v>
      </c>
      <c r="E816" s="12">
        <v>30</v>
      </c>
      <c r="F816" s="12">
        <v>30</v>
      </c>
      <c r="G816" s="12">
        <v>30</v>
      </c>
      <c r="H816" s="12">
        <v>30</v>
      </c>
      <c r="I816" s="12">
        <v>30</v>
      </c>
      <c r="J816" s="5"/>
      <c r="K816" s="5"/>
      <c r="L816" s="5"/>
    </row>
    <row r="817" spans="1:12" x14ac:dyDescent="0.25">
      <c r="A817" s="11" t="s">
        <v>2939</v>
      </c>
      <c r="B817" s="10" t="s">
        <v>2136</v>
      </c>
      <c r="C817" s="13">
        <v>1490</v>
      </c>
      <c r="D817" s="13">
        <v>1600</v>
      </c>
      <c r="E817" s="13">
        <v>1700</v>
      </c>
      <c r="F817" s="13">
        <v>1790</v>
      </c>
      <c r="G817" s="13">
        <v>1880</v>
      </c>
      <c r="H817" s="13">
        <v>1950</v>
      </c>
      <c r="I817" s="13">
        <v>2020</v>
      </c>
      <c r="J817" s="5"/>
      <c r="K817" s="5"/>
      <c r="L817" s="5"/>
    </row>
    <row r="818" spans="1:12" x14ac:dyDescent="0.25">
      <c r="A818" s="11" t="s">
        <v>2940</v>
      </c>
      <c r="B818" s="10" t="s">
        <v>2136</v>
      </c>
      <c r="C818" s="12">
        <v>3740</v>
      </c>
      <c r="D818" s="12">
        <v>4000</v>
      </c>
      <c r="E818" s="12">
        <v>4200</v>
      </c>
      <c r="F818" s="12">
        <v>4350</v>
      </c>
      <c r="G818" s="12">
        <v>4490</v>
      </c>
      <c r="H818" s="12">
        <v>4610</v>
      </c>
      <c r="I818" s="12">
        <v>4720</v>
      </c>
      <c r="J818" s="5"/>
      <c r="K818" s="5"/>
      <c r="L818" s="5"/>
    </row>
    <row r="819" spans="1:12" x14ac:dyDescent="0.25">
      <c r="A819" s="11" t="s">
        <v>2941</v>
      </c>
      <c r="B819" s="10" t="s">
        <v>2136</v>
      </c>
      <c r="C819" s="13">
        <v>3850</v>
      </c>
      <c r="D819" s="13">
        <v>4750</v>
      </c>
      <c r="E819" s="13">
        <v>5390</v>
      </c>
      <c r="F819" s="13">
        <v>5890</v>
      </c>
      <c r="G819" s="13">
        <v>6370</v>
      </c>
      <c r="H819" s="13">
        <v>6820</v>
      </c>
      <c r="I819" s="13">
        <v>7260</v>
      </c>
      <c r="J819" s="5"/>
      <c r="K819" s="5"/>
      <c r="L819" s="5"/>
    </row>
    <row r="820" spans="1:12" x14ac:dyDescent="0.25">
      <c r="A820" s="11" t="s">
        <v>2068</v>
      </c>
      <c r="B820" s="10" t="s">
        <v>2136</v>
      </c>
      <c r="C820" s="12">
        <v>68400</v>
      </c>
      <c r="D820" s="12">
        <v>71800</v>
      </c>
      <c r="E820" s="12">
        <v>73400</v>
      </c>
      <c r="F820" s="12">
        <v>74000</v>
      </c>
      <c r="G820" s="12">
        <v>74100</v>
      </c>
      <c r="H820" s="12">
        <v>73600</v>
      </c>
      <c r="I820" s="12">
        <v>72600</v>
      </c>
      <c r="J820" s="5"/>
      <c r="K820" s="5"/>
      <c r="L820" s="5"/>
    </row>
    <row r="821" spans="1:12" x14ac:dyDescent="0.25">
      <c r="A821" s="11" t="s">
        <v>2942</v>
      </c>
      <c r="B821" s="10" t="s">
        <v>2136</v>
      </c>
      <c r="C821" s="13">
        <v>3130</v>
      </c>
      <c r="D821" s="13">
        <v>3360</v>
      </c>
      <c r="E821" s="13">
        <v>3510</v>
      </c>
      <c r="F821" s="13">
        <v>3570</v>
      </c>
      <c r="G821" s="13">
        <v>3590</v>
      </c>
      <c r="H821" s="13">
        <v>3570</v>
      </c>
      <c r="I821" s="13">
        <v>3520</v>
      </c>
      <c r="J821" s="5"/>
      <c r="K821" s="5"/>
      <c r="L821" s="5"/>
    </row>
    <row r="822" spans="1:12" x14ac:dyDescent="0.25">
      <c r="A822" s="11" t="s">
        <v>2943</v>
      </c>
      <c r="B822" s="10" t="s">
        <v>2136</v>
      </c>
      <c r="C822" s="12">
        <v>1260</v>
      </c>
      <c r="D822" s="12">
        <v>1320</v>
      </c>
      <c r="E822" s="12">
        <v>1340</v>
      </c>
      <c r="F822" s="12">
        <v>1350</v>
      </c>
      <c r="G822" s="12">
        <v>1340</v>
      </c>
      <c r="H822" s="12">
        <v>1320</v>
      </c>
      <c r="I822" s="12">
        <v>1300</v>
      </c>
      <c r="J822" s="5"/>
      <c r="K822" s="5"/>
      <c r="L822" s="5"/>
    </row>
    <row r="823" spans="1:12" x14ac:dyDescent="0.25">
      <c r="A823" s="11" t="s">
        <v>2944</v>
      </c>
      <c r="B823" s="10" t="s">
        <v>2136</v>
      </c>
      <c r="C823" s="13">
        <v>280</v>
      </c>
      <c r="D823" s="13">
        <v>290</v>
      </c>
      <c r="E823" s="13">
        <v>290</v>
      </c>
      <c r="F823" s="13">
        <v>300</v>
      </c>
      <c r="G823" s="13">
        <v>300</v>
      </c>
      <c r="H823" s="13">
        <v>300</v>
      </c>
      <c r="I823" s="13">
        <v>300</v>
      </c>
      <c r="J823" s="5"/>
      <c r="K823" s="5"/>
      <c r="L823" s="5"/>
    </row>
    <row r="824" spans="1:12" x14ac:dyDescent="0.25">
      <c r="A824" s="11" t="s">
        <v>2945</v>
      </c>
      <c r="B824" s="10" t="s">
        <v>2136</v>
      </c>
      <c r="C824" s="12">
        <v>480</v>
      </c>
      <c r="D824" s="12">
        <v>490</v>
      </c>
      <c r="E824" s="12">
        <v>480</v>
      </c>
      <c r="F824" s="12">
        <v>470</v>
      </c>
      <c r="G824" s="12">
        <v>460</v>
      </c>
      <c r="H824" s="12">
        <v>450</v>
      </c>
      <c r="I824" s="12">
        <v>430</v>
      </c>
      <c r="J824" s="5"/>
      <c r="K824" s="5"/>
      <c r="L824" s="5"/>
    </row>
    <row r="825" spans="1:12" x14ac:dyDescent="0.25">
      <c r="A825" s="11" t="s">
        <v>2946</v>
      </c>
      <c r="B825" s="10" t="s">
        <v>2136</v>
      </c>
      <c r="C825" s="13">
        <v>610</v>
      </c>
      <c r="D825" s="13">
        <v>650</v>
      </c>
      <c r="E825" s="13">
        <v>660</v>
      </c>
      <c r="F825" s="13">
        <v>660</v>
      </c>
      <c r="G825" s="13">
        <v>660</v>
      </c>
      <c r="H825" s="13">
        <v>660</v>
      </c>
      <c r="I825" s="13">
        <v>650</v>
      </c>
      <c r="J825" s="5"/>
      <c r="K825" s="5"/>
      <c r="L825" s="5"/>
    </row>
    <row r="826" spans="1:12" x14ac:dyDescent="0.25">
      <c r="A826" s="11" t="s">
        <v>2947</v>
      </c>
      <c r="B826" s="10" t="s">
        <v>2136</v>
      </c>
      <c r="C826" s="12">
        <v>3530</v>
      </c>
      <c r="D826" s="12">
        <v>3750</v>
      </c>
      <c r="E826" s="12">
        <v>3900</v>
      </c>
      <c r="F826" s="12">
        <v>4000</v>
      </c>
      <c r="G826" s="12">
        <v>4080</v>
      </c>
      <c r="H826" s="12">
        <v>4150</v>
      </c>
      <c r="I826" s="12">
        <v>4200</v>
      </c>
      <c r="J826" s="5"/>
      <c r="K826" s="5"/>
      <c r="L826" s="5"/>
    </row>
    <row r="827" spans="1:12" x14ac:dyDescent="0.25">
      <c r="A827" s="11" t="s">
        <v>2948</v>
      </c>
      <c r="B827" s="10" t="s">
        <v>2136</v>
      </c>
      <c r="C827" s="13">
        <v>3670</v>
      </c>
      <c r="D827" s="13">
        <v>3900</v>
      </c>
      <c r="E827" s="13">
        <v>4010</v>
      </c>
      <c r="F827" s="13">
        <v>4080</v>
      </c>
      <c r="G827" s="13">
        <v>4110</v>
      </c>
      <c r="H827" s="13">
        <v>4090</v>
      </c>
      <c r="I827" s="13">
        <v>4050</v>
      </c>
      <c r="J827" s="5"/>
      <c r="K827" s="5"/>
      <c r="L827" s="5"/>
    </row>
    <row r="828" spans="1:12" x14ac:dyDescent="0.25">
      <c r="A828" s="11" t="s">
        <v>2949</v>
      </c>
      <c r="B828" s="10" t="s">
        <v>2136</v>
      </c>
      <c r="C828" s="12">
        <v>2180</v>
      </c>
      <c r="D828" s="12">
        <v>2200</v>
      </c>
      <c r="E828" s="12">
        <v>2220</v>
      </c>
      <c r="F828" s="12">
        <v>2240</v>
      </c>
      <c r="G828" s="12">
        <v>2240</v>
      </c>
      <c r="H828" s="12">
        <v>2230</v>
      </c>
      <c r="I828" s="12">
        <v>2190</v>
      </c>
      <c r="J828" s="5"/>
      <c r="K828" s="5"/>
      <c r="L828" s="5"/>
    </row>
    <row r="829" spans="1:12" x14ac:dyDescent="0.25">
      <c r="A829" s="11" t="s">
        <v>2950</v>
      </c>
      <c r="B829" s="10" t="s">
        <v>2136</v>
      </c>
      <c r="C829" s="13">
        <v>2610</v>
      </c>
      <c r="D829" s="13">
        <v>2720</v>
      </c>
      <c r="E829" s="13">
        <v>2830</v>
      </c>
      <c r="F829" s="13">
        <v>2940</v>
      </c>
      <c r="G829" s="13">
        <v>3040</v>
      </c>
      <c r="H829" s="13">
        <v>3100</v>
      </c>
      <c r="I829" s="13">
        <v>3150</v>
      </c>
      <c r="J829" s="5"/>
      <c r="K829" s="5"/>
      <c r="L829" s="5"/>
    </row>
    <row r="830" spans="1:12" ht="21" x14ac:dyDescent="0.25">
      <c r="A830" s="11" t="s">
        <v>2951</v>
      </c>
      <c r="B830" s="10" t="s">
        <v>2136</v>
      </c>
      <c r="C830" s="12">
        <v>0</v>
      </c>
      <c r="D830" s="12">
        <v>0</v>
      </c>
      <c r="E830" s="12">
        <v>0</v>
      </c>
      <c r="F830" s="12">
        <v>0</v>
      </c>
      <c r="G830" s="12">
        <v>0</v>
      </c>
      <c r="H830" s="12">
        <v>0</v>
      </c>
      <c r="I830" s="12">
        <v>0</v>
      </c>
      <c r="J830" s="5"/>
      <c r="K830" s="5"/>
      <c r="L830" s="5"/>
    </row>
    <row r="831" spans="1:12" x14ac:dyDescent="0.25">
      <c r="A831" s="11" t="s">
        <v>2952</v>
      </c>
      <c r="B831" s="10" t="s">
        <v>2136</v>
      </c>
      <c r="C831" s="13">
        <v>2730</v>
      </c>
      <c r="D831" s="13">
        <v>2900</v>
      </c>
      <c r="E831" s="13">
        <v>2980</v>
      </c>
      <c r="F831" s="13">
        <v>2990</v>
      </c>
      <c r="G831" s="13">
        <v>2990</v>
      </c>
      <c r="H831" s="13">
        <v>2950</v>
      </c>
      <c r="I831" s="13">
        <v>2880</v>
      </c>
      <c r="J831" s="5"/>
      <c r="K831" s="5"/>
      <c r="L831" s="5"/>
    </row>
    <row r="832" spans="1:12" x14ac:dyDescent="0.25">
      <c r="A832" s="11" t="s">
        <v>2953</v>
      </c>
      <c r="B832" s="10" t="s">
        <v>2136</v>
      </c>
      <c r="C832" s="12">
        <v>450</v>
      </c>
      <c r="D832" s="12">
        <v>430</v>
      </c>
      <c r="E832" s="12">
        <v>420</v>
      </c>
      <c r="F832" s="12">
        <v>400</v>
      </c>
      <c r="G832" s="12">
        <v>390</v>
      </c>
      <c r="H832" s="12">
        <v>360</v>
      </c>
      <c r="I832" s="12">
        <v>330</v>
      </c>
      <c r="J832" s="5"/>
      <c r="K832" s="5"/>
      <c r="L832" s="5"/>
    </row>
    <row r="833" spans="1:12" x14ac:dyDescent="0.25">
      <c r="A833" s="11" t="s">
        <v>2954</v>
      </c>
      <c r="B833" s="10" t="s">
        <v>2136</v>
      </c>
      <c r="C833" s="13">
        <v>1510</v>
      </c>
      <c r="D833" s="13">
        <v>1610</v>
      </c>
      <c r="E833" s="13">
        <v>1620</v>
      </c>
      <c r="F833" s="13">
        <v>1610</v>
      </c>
      <c r="G833" s="13">
        <v>1600</v>
      </c>
      <c r="H833" s="13">
        <v>1570</v>
      </c>
      <c r="I833" s="13">
        <v>1520</v>
      </c>
      <c r="J833" s="5"/>
      <c r="K833" s="5"/>
      <c r="L833" s="5"/>
    </row>
    <row r="834" spans="1:12" x14ac:dyDescent="0.25">
      <c r="A834" s="11" t="s">
        <v>2955</v>
      </c>
      <c r="B834" s="10" t="s">
        <v>2136</v>
      </c>
      <c r="C834" s="12">
        <v>1410</v>
      </c>
      <c r="D834" s="12">
        <v>1440</v>
      </c>
      <c r="E834" s="12">
        <v>1480</v>
      </c>
      <c r="F834" s="12">
        <v>1510</v>
      </c>
      <c r="G834" s="12">
        <v>1540</v>
      </c>
      <c r="H834" s="12">
        <v>1560</v>
      </c>
      <c r="I834" s="12">
        <v>1570</v>
      </c>
      <c r="J834" s="5"/>
      <c r="K834" s="5"/>
      <c r="L834" s="5"/>
    </row>
    <row r="835" spans="1:12" x14ac:dyDescent="0.25">
      <c r="A835" s="11" t="s">
        <v>2956</v>
      </c>
      <c r="B835" s="10" t="s">
        <v>2136</v>
      </c>
      <c r="C835" s="13">
        <v>470</v>
      </c>
      <c r="D835" s="13">
        <v>480</v>
      </c>
      <c r="E835" s="13">
        <v>470</v>
      </c>
      <c r="F835" s="13">
        <v>460</v>
      </c>
      <c r="G835" s="13">
        <v>450</v>
      </c>
      <c r="H835" s="13">
        <v>430</v>
      </c>
      <c r="I835" s="13">
        <v>410</v>
      </c>
      <c r="J835" s="5"/>
      <c r="K835" s="5"/>
      <c r="L835" s="5"/>
    </row>
    <row r="836" spans="1:12" x14ac:dyDescent="0.25">
      <c r="A836" s="11" t="s">
        <v>2957</v>
      </c>
      <c r="B836" s="10" t="s">
        <v>2136</v>
      </c>
      <c r="C836" s="12">
        <v>1770</v>
      </c>
      <c r="D836" s="12">
        <v>1890</v>
      </c>
      <c r="E836" s="12">
        <v>1950</v>
      </c>
      <c r="F836" s="12">
        <v>2000</v>
      </c>
      <c r="G836" s="12">
        <v>2020</v>
      </c>
      <c r="H836" s="12">
        <v>2010</v>
      </c>
      <c r="I836" s="12">
        <v>1980</v>
      </c>
      <c r="J836" s="5"/>
      <c r="K836" s="5"/>
      <c r="L836" s="5"/>
    </row>
    <row r="837" spans="1:12" x14ac:dyDescent="0.25">
      <c r="A837" s="11" t="s">
        <v>2958</v>
      </c>
      <c r="B837" s="10" t="s">
        <v>2136</v>
      </c>
      <c r="C837" s="13">
        <v>180</v>
      </c>
      <c r="D837" s="13">
        <v>190</v>
      </c>
      <c r="E837" s="13">
        <v>180</v>
      </c>
      <c r="F837" s="13">
        <v>180</v>
      </c>
      <c r="G837" s="13">
        <v>180</v>
      </c>
      <c r="H837" s="13">
        <v>170</v>
      </c>
      <c r="I837" s="13">
        <v>170</v>
      </c>
      <c r="J837" s="5"/>
      <c r="K837" s="5"/>
      <c r="L837" s="5"/>
    </row>
    <row r="838" spans="1:12" x14ac:dyDescent="0.25">
      <c r="A838" s="11" t="s">
        <v>2959</v>
      </c>
      <c r="B838" s="10" t="s">
        <v>2136</v>
      </c>
      <c r="C838" s="12">
        <v>720</v>
      </c>
      <c r="D838" s="12">
        <v>750</v>
      </c>
      <c r="E838" s="12">
        <v>760</v>
      </c>
      <c r="F838" s="12">
        <v>770</v>
      </c>
      <c r="G838" s="12">
        <v>770</v>
      </c>
      <c r="H838" s="12">
        <v>770</v>
      </c>
      <c r="I838" s="12">
        <v>760</v>
      </c>
      <c r="J838" s="5"/>
      <c r="K838" s="5"/>
      <c r="L838" s="5"/>
    </row>
    <row r="839" spans="1:12" x14ac:dyDescent="0.25">
      <c r="A839" s="11" t="s">
        <v>2960</v>
      </c>
      <c r="B839" s="10" t="s">
        <v>2136</v>
      </c>
      <c r="C839" s="13">
        <v>720</v>
      </c>
      <c r="D839" s="13">
        <v>770</v>
      </c>
      <c r="E839" s="13">
        <v>780</v>
      </c>
      <c r="F839" s="13">
        <v>780</v>
      </c>
      <c r="G839" s="13">
        <v>780</v>
      </c>
      <c r="H839" s="13">
        <v>780</v>
      </c>
      <c r="I839" s="13">
        <v>770</v>
      </c>
      <c r="J839" s="5"/>
      <c r="K839" s="5"/>
      <c r="L839" s="5"/>
    </row>
    <row r="840" spans="1:12" x14ac:dyDescent="0.25">
      <c r="A840" s="11" t="s">
        <v>2961</v>
      </c>
      <c r="B840" s="10" t="s">
        <v>2136</v>
      </c>
      <c r="C840" s="12">
        <v>1100</v>
      </c>
      <c r="D840" s="12">
        <v>1190</v>
      </c>
      <c r="E840" s="12">
        <v>1200</v>
      </c>
      <c r="F840" s="12">
        <v>1210</v>
      </c>
      <c r="G840" s="12">
        <v>1210</v>
      </c>
      <c r="H840" s="12">
        <v>1200</v>
      </c>
      <c r="I840" s="12">
        <v>1190</v>
      </c>
      <c r="J840" s="5"/>
      <c r="K840" s="5"/>
      <c r="L840" s="5"/>
    </row>
    <row r="841" spans="1:12" x14ac:dyDescent="0.25">
      <c r="A841" s="11" t="s">
        <v>2962</v>
      </c>
      <c r="B841" s="10" t="s">
        <v>2136</v>
      </c>
      <c r="C841" s="13">
        <v>3670</v>
      </c>
      <c r="D841" s="13">
        <v>3990</v>
      </c>
      <c r="E841" s="13">
        <v>4050</v>
      </c>
      <c r="F841" s="13">
        <v>4040</v>
      </c>
      <c r="G841" s="13">
        <v>3980</v>
      </c>
      <c r="H841" s="13">
        <v>3870</v>
      </c>
      <c r="I841" s="13">
        <v>3720</v>
      </c>
      <c r="J841" s="5"/>
      <c r="K841" s="5"/>
      <c r="L841" s="5"/>
    </row>
    <row r="842" spans="1:12" x14ac:dyDescent="0.25">
      <c r="A842" s="11" t="s">
        <v>2963</v>
      </c>
      <c r="B842" s="10" t="s">
        <v>2136</v>
      </c>
      <c r="C842" s="12">
        <v>2080</v>
      </c>
      <c r="D842" s="12">
        <v>2200</v>
      </c>
      <c r="E842" s="12">
        <v>2270</v>
      </c>
      <c r="F842" s="12">
        <v>2280</v>
      </c>
      <c r="G842" s="12">
        <v>2270</v>
      </c>
      <c r="H842" s="12">
        <v>2250</v>
      </c>
      <c r="I842" s="12">
        <v>2210</v>
      </c>
      <c r="J842" s="5"/>
      <c r="K842" s="5"/>
      <c r="L842" s="5"/>
    </row>
    <row r="843" spans="1:12" x14ac:dyDescent="0.25">
      <c r="A843" s="11" t="s">
        <v>2964</v>
      </c>
      <c r="B843" s="10" t="s">
        <v>2136</v>
      </c>
      <c r="C843" s="13">
        <v>2220</v>
      </c>
      <c r="D843" s="13">
        <v>2370</v>
      </c>
      <c r="E843" s="13">
        <v>2430</v>
      </c>
      <c r="F843" s="13">
        <v>2440</v>
      </c>
      <c r="G843" s="13">
        <v>2420</v>
      </c>
      <c r="H843" s="13">
        <v>2390</v>
      </c>
      <c r="I843" s="13">
        <v>2330</v>
      </c>
      <c r="J843" s="5"/>
      <c r="K843" s="5"/>
      <c r="L843" s="5"/>
    </row>
    <row r="844" spans="1:12" x14ac:dyDescent="0.25">
      <c r="A844" s="11" t="s">
        <v>2965</v>
      </c>
      <c r="B844" s="10" t="s">
        <v>2136</v>
      </c>
      <c r="C844" s="12">
        <v>2940</v>
      </c>
      <c r="D844" s="12">
        <v>3060</v>
      </c>
      <c r="E844" s="12">
        <v>3080</v>
      </c>
      <c r="F844" s="12">
        <v>3090</v>
      </c>
      <c r="G844" s="12">
        <v>3080</v>
      </c>
      <c r="H844" s="12">
        <v>3060</v>
      </c>
      <c r="I844" s="12">
        <v>3010</v>
      </c>
      <c r="J844" s="5"/>
      <c r="K844" s="5"/>
      <c r="L844" s="5"/>
    </row>
    <row r="845" spans="1:12" x14ac:dyDescent="0.25">
      <c r="A845" s="11" t="s">
        <v>2966</v>
      </c>
      <c r="B845" s="10" t="s">
        <v>2136</v>
      </c>
      <c r="C845" s="13">
        <v>2550</v>
      </c>
      <c r="D845" s="13">
        <v>2690</v>
      </c>
      <c r="E845" s="13">
        <v>2750</v>
      </c>
      <c r="F845" s="13">
        <v>2750</v>
      </c>
      <c r="G845" s="13">
        <v>2740</v>
      </c>
      <c r="H845" s="13">
        <v>2710</v>
      </c>
      <c r="I845" s="13">
        <v>2660</v>
      </c>
      <c r="J845" s="5"/>
      <c r="K845" s="5"/>
      <c r="L845" s="5"/>
    </row>
    <row r="846" spans="1:12" x14ac:dyDescent="0.25">
      <c r="A846" s="11" t="s">
        <v>2967</v>
      </c>
      <c r="B846" s="10" t="s">
        <v>2136</v>
      </c>
      <c r="C846" s="12">
        <v>1960</v>
      </c>
      <c r="D846" s="12">
        <v>2020</v>
      </c>
      <c r="E846" s="12">
        <v>2020</v>
      </c>
      <c r="F846" s="12">
        <v>2020</v>
      </c>
      <c r="G846" s="12">
        <v>2020</v>
      </c>
      <c r="H846" s="12">
        <v>1990</v>
      </c>
      <c r="I846" s="12">
        <v>1960</v>
      </c>
      <c r="J846" s="5"/>
      <c r="K846" s="5"/>
      <c r="L846" s="5"/>
    </row>
    <row r="847" spans="1:12" x14ac:dyDescent="0.25">
      <c r="A847" s="11" t="s">
        <v>2968</v>
      </c>
      <c r="B847" s="10" t="s">
        <v>2136</v>
      </c>
      <c r="C847" s="13">
        <v>1790</v>
      </c>
      <c r="D847" s="13">
        <v>1910</v>
      </c>
      <c r="E847" s="13">
        <v>1940</v>
      </c>
      <c r="F847" s="13">
        <v>1900</v>
      </c>
      <c r="G847" s="13">
        <v>1840</v>
      </c>
      <c r="H847" s="13">
        <v>1740</v>
      </c>
      <c r="I847" s="13">
        <v>1630</v>
      </c>
      <c r="J847" s="5"/>
      <c r="K847" s="5"/>
      <c r="L847" s="5"/>
    </row>
    <row r="848" spans="1:12" x14ac:dyDescent="0.25">
      <c r="A848" s="11" t="s">
        <v>2969</v>
      </c>
      <c r="B848" s="10" t="s">
        <v>2136</v>
      </c>
      <c r="C848" s="12">
        <v>1450</v>
      </c>
      <c r="D848" s="12">
        <v>1490</v>
      </c>
      <c r="E848" s="12">
        <v>1480</v>
      </c>
      <c r="F848" s="12">
        <v>1470</v>
      </c>
      <c r="G848" s="12">
        <v>1460</v>
      </c>
      <c r="H848" s="12">
        <v>1450</v>
      </c>
      <c r="I848" s="12">
        <v>1420</v>
      </c>
      <c r="J848" s="5"/>
      <c r="K848" s="5"/>
      <c r="L848" s="5"/>
    </row>
    <row r="849" spans="1:12" x14ac:dyDescent="0.25">
      <c r="A849" s="11" t="s">
        <v>2970</v>
      </c>
      <c r="B849" s="10" t="s">
        <v>2136</v>
      </c>
      <c r="C849" s="13">
        <v>1660</v>
      </c>
      <c r="D849" s="13">
        <v>1760</v>
      </c>
      <c r="E849" s="13">
        <v>1820</v>
      </c>
      <c r="F849" s="13">
        <v>1850</v>
      </c>
      <c r="G849" s="13">
        <v>1860</v>
      </c>
      <c r="H849" s="13">
        <v>1840</v>
      </c>
      <c r="I849" s="13">
        <v>1800</v>
      </c>
      <c r="J849" s="5"/>
      <c r="K849" s="5"/>
      <c r="L849" s="5"/>
    </row>
    <row r="850" spans="1:12" x14ac:dyDescent="0.25">
      <c r="A850" s="11" t="s">
        <v>2971</v>
      </c>
      <c r="B850" s="10" t="s">
        <v>2136</v>
      </c>
      <c r="C850" s="12">
        <v>1610</v>
      </c>
      <c r="D850" s="12">
        <v>1680</v>
      </c>
      <c r="E850" s="12">
        <v>1720</v>
      </c>
      <c r="F850" s="12">
        <v>1720</v>
      </c>
      <c r="G850" s="12">
        <v>1710</v>
      </c>
      <c r="H850" s="12">
        <v>1690</v>
      </c>
      <c r="I850" s="12">
        <v>1640</v>
      </c>
      <c r="J850" s="5"/>
      <c r="K850" s="5"/>
      <c r="L850" s="5"/>
    </row>
    <row r="851" spans="1:12" x14ac:dyDescent="0.25">
      <c r="A851" s="11" t="s">
        <v>2972</v>
      </c>
      <c r="B851" s="10" t="s">
        <v>2136</v>
      </c>
      <c r="C851" s="13">
        <v>4280</v>
      </c>
      <c r="D851" s="13">
        <v>4290</v>
      </c>
      <c r="E851" s="13">
        <v>4310</v>
      </c>
      <c r="F851" s="13">
        <v>4330</v>
      </c>
      <c r="G851" s="13">
        <v>4340</v>
      </c>
      <c r="H851" s="13">
        <v>4330</v>
      </c>
      <c r="I851" s="13">
        <v>4330</v>
      </c>
      <c r="J851" s="5"/>
      <c r="K851" s="5"/>
      <c r="L851" s="5"/>
    </row>
    <row r="852" spans="1:12" x14ac:dyDescent="0.25">
      <c r="A852" s="11" t="s">
        <v>2973</v>
      </c>
      <c r="B852" s="10" t="s">
        <v>2136</v>
      </c>
      <c r="C852" s="12">
        <v>1870</v>
      </c>
      <c r="D852" s="12">
        <v>1940</v>
      </c>
      <c r="E852" s="12">
        <v>1960</v>
      </c>
      <c r="F852" s="12">
        <v>1970</v>
      </c>
      <c r="G852" s="12">
        <v>1970</v>
      </c>
      <c r="H852" s="12">
        <v>1940</v>
      </c>
      <c r="I852" s="12">
        <v>1910</v>
      </c>
      <c r="J852" s="5"/>
      <c r="K852" s="5"/>
      <c r="L852" s="5"/>
    </row>
    <row r="853" spans="1:12" x14ac:dyDescent="0.25">
      <c r="A853" s="11" t="s">
        <v>2974</v>
      </c>
      <c r="B853" s="10" t="s">
        <v>2136</v>
      </c>
      <c r="C853" s="13">
        <v>1960</v>
      </c>
      <c r="D853" s="13">
        <v>2050</v>
      </c>
      <c r="E853" s="13">
        <v>2100</v>
      </c>
      <c r="F853" s="13">
        <v>2090</v>
      </c>
      <c r="G853" s="13">
        <v>2050</v>
      </c>
      <c r="H853" s="13">
        <v>1990</v>
      </c>
      <c r="I853" s="13">
        <v>1900</v>
      </c>
      <c r="J853" s="5"/>
      <c r="K853" s="5"/>
      <c r="L853" s="5"/>
    </row>
    <row r="854" spans="1:12" x14ac:dyDescent="0.25">
      <c r="A854" s="11" t="s">
        <v>2975</v>
      </c>
      <c r="B854" s="10" t="s">
        <v>2136</v>
      </c>
      <c r="C854" s="12">
        <v>280</v>
      </c>
      <c r="D854" s="12">
        <v>280</v>
      </c>
      <c r="E854" s="12">
        <v>290</v>
      </c>
      <c r="F854" s="12">
        <v>300</v>
      </c>
      <c r="G854" s="12">
        <v>310</v>
      </c>
      <c r="H854" s="12">
        <v>320</v>
      </c>
      <c r="I854" s="12">
        <v>330</v>
      </c>
      <c r="J854" s="5"/>
      <c r="K854" s="5"/>
      <c r="L854" s="5"/>
    </row>
    <row r="855" spans="1:12" x14ac:dyDescent="0.25">
      <c r="A855" s="11" t="s">
        <v>2976</v>
      </c>
      <c r="B855" s="10" t="s">
        <v>2136</v>
      </c>
      <c r="C855" s="13">
        <v>1240</v>
      </c>
      <c r="D855" s="13">
        <v>1320</v>
      </c>
      <c r="E855" s="13">
        <v>1370</v>
      </c>
      <c r="F855" s="13">
        <v>1370</v>
      </c>
      <c r="G855" s="13">
        <v>1360</v>
      </c>
      <c r="H855" s="13">
        <v>1350</v>
      </c>
      <c r="I855" s="13">
        <v>1350</v>
      </c>
      <c r="J855" s="5"/>
      <c r="K855" s="5"/>
      <c r="L855" s="5"/>
    </row>
    <row r="856" spans="1:12" x14ac:dyDescent="0.25">
      <c r="A856" s="11" t="s">
        <v>2977</v>
      </c>
      <c r="B856" s="10" t="s">
        <v>2136</v>
      </c>
      <c r="C856" s="12">
        <v>1850</v>
      </c>
      <c r="D856" s="12">
        <v>1990</v>
      </c>
      <c r="E856" s="12">
        <v>2100</v>
      </c>
      <c r="F856" s="12">
        <v>2160</v>
      </c>
      <c r="G856" s="12">
        <v>2200</v>
      </c>
      <c r="H856" s="12">
        <v>2230</v>
      </c>
      <c r="I856" s="12">
        <v>2260</v>
      </c>
      <c r="J856" s="5"/>
      <c r="K856" s="5"/>
      <c r="L856" s="5"/>
    </row>
    <row r="857" spans="1:12" x14ac:dyDescent="0.25">
      <c r="A857" s="11" t="s">
        <v>2978</v>
      </c>
      <c r="B857" s="10" t="s">
        <v>2136</v>
      </c>
      <c r="C857" s="13">
        <v>2220</v>
      </c>
      <c r="D857" s="13">
        <v>2210</v>
      </c>
      <c r="E857" s="13">
        <v>2210</v>
      </c>
      <c r="F857" s="13">
        <v>2220</v>
      </c>
      <c r="G857" s="13">
        <v>2230</v>
      </c>
      <c r="H857" s="13">
        <v>2230</v>
      </c>
      <c r="I857" s="13">
        <v>2240</v>
      </c>
      <c r="J857" s="5"/>
      <c r="K857" s="5"/>
      <c r="L857" s="5"/>
    </row>
    <row r="858" spans="1:12" x14ac:dyDescent="0.25">
      <c r="A858" s="11" t="s">
        <v>2979</v>
      </c>
      <c r="B858" s="10" t="s">
        <v>2136</v>
      </c>
      <c r="C858" s="12">
        <v>2260</v>
      </c>
      <c r="D858" s="12">
        <v>2410</v>
      </c>
      <c r="E858" s="12">
        <v>2480</v>
      </c>
      <c r="F858" s="12">
        <v>2520</v>
      </c>
      <c r="G858" s="12">
        <v>2530</v>
      </c>
      <c r="H858" s="12">
        <v>2510</v>
      </c>
      <c r="I858" s="12">
        <v>2460</v>
      </c>
      <c r="J858" s="5"/>
      <c r="K858" s="5"/>
      <c r="L858" s="5"/>
    </row>
    <row r="859" spans="1:12" x14ac:dyDescent="0.25">
      <c r="A859" s="11" t="s">
        <v>2980</v>
      </c>
      <c r="B859" s="10" t="s">
        <v>2136</v>
      </c>
      <c r="C859" s="13">
        <v>1520</v>
      </c>
      <c r="D859" s="13">
        <v>1560</v>
      </c>
      <c r="E859" s="13">
        <v>1610</v>
      </c>
      <c r="F859" s="13">
        <v>1670</v>
      </c>
      <c r="G859" s="13">
        <v>1720</v>
      </c>
      <c r="H859" s="13">
        <v>1760</v>
      </c>
      <c r="I859" s="13">
        <v>1800</v>
      </c>
      <c r="J859" s="5"/>
      <c r="K859" s="5"/>
      <c r="L859" s="5"/>
    </row>
    <row r="860" spans="1:12" x14ac:dyDescent="0.25">
      <c r="A860" s="11" t="s">
        <v>2981</v>
      </c>
      <c r="B860" s="10" t="s">
        <v>2136</v>
      </c>
      <c r="C860" s="12">
        <v>240</v>
      </c>
      <c r="D860" s="12">
        <v>250</v>
      </c>
      <c r="E860" s="12">
        <v>260</v>
      </c>
      <c r="F860" s="12">
        <v>270</v>
      </c>
      <c r="G860" s="12">
        <v>280</v>
      </c>
      <c r="H860" s="12">
        <v>280</v>
      </c>
      <c r="I860" s="12">
        <v>280</v>
      </c>
      <c r="J860" s="5"/>
      <c r="K860" s="5"/>
      <c r="L860" s="5"/>
    </row>
    <row r="861" spans="1:12" x14ac:dyDescent="0.25">
      <c r="A861" s="11" t="s">
        <v>2069</v>
      </c>
      <c r="B861" s="10" t="s">
        <v>2136</v>
      </c>
      <c r="C861" s="13">
        <v>34200</v>
      </c>
      <c r="D861" s="13">
        <v>35800</v>
      </c>
      <c r="E861" s="13">
        <v>36200</v>
      </c>
      <c r="F861" s="13">
        <v>36400</v>
      </c>
      <c r="G861" s="13">
        <v>36300</v>
      </c>
      <c r="H861" s="13">
        <v>35800</v>
      </c>
      <c r="I861" s="13">
        <v>35100</v>
      </c>
      <c r="J861" s="5"/>
      <c r="K861" s="5"/>
      <c r="L861" s="5"/>
    </row>
    <row r="862" spans="1:12" x14ac:dyDescent="0.25">
      <c r="A862" s="11" t="s">
        <v>2982</v>
      </c>
      <c r="B862" s="10" t="s">
        <v>2136</v>
      </c>
      <c r="C862" s="12">
        <v>2980</v>
      </c>
      <c r="D862" s="12">
        <v>3170</v>
      </c>
      <c r="E862" s="12">
        <v>3190</v>
      </c>
      <c r="F862" s="12">
        <v>3200</v>
      </c>
      <c r="G862" s="12">
        <v>3180</v>
      </c>
      <c r="H862" s="12">
        <v>3140</v>
      </c>
      <c r="I862" s="12">
        <v>3080</v>
      </c>
      <c r="J862" s="5"/>
      <c r="K862" s="5"/>
      <c r="L862" s="5"/>
    </row>
    <row r="863" spans="1:12" x14ac:dyDescent="0.25">
      <c r="A863" s="11" t="s">
        <v>2983</v>
      </c>
      <c r="B863" s="10" t="s">
        <v>2136</v>
      </c>
      <c r="C863" s="13">
        <v>670</v>
      </c>
      <c r="D863" s="13">
        <v>690</v>
      </c>
      <c r="E863" s="13">
        <v>690</v>
      </c>
      <c r="F863" s="13">
        <v>690</v>
      </c>
      <c r="G863" s="13">
        <v>690</v>
      </c>
      <c r="H863" s="13">
        <v>690</v>
      </c>
      <c r="I863" s="13">
        <v>690</v>
      </c>
      <c r="J863" s="5"/>
      <c r="K863" s="5"/>
      <c r="L863" s="5"/>
    </row>
    <row r="864" spans="1:12" x14ac:dyDescent="0.25">
      <c r="A864" s="11" t="s">
        <v>2984</v>
      </c>
      <c r="B864" s="10" t="s">
        <v>2136</v>
      </c>
      <c r="C864" s="12">
        <v>820</v>
      </c>
      <c r="D864" s="12">
        <v>820</v>
      </c>
      <c r="E864" s="12">
        <v>820</v>
      </c>
      <c r="F864" s="12">
        <v>820</v>
      </c>
      <c r="G864" s="12">
        <v>810</v>
      </c>
      <c r="H864" s="12">
        <v>800</v>
      </c>
      <c r="I864" s="12">
        <v>770</v>
      </c>
      <c r="J864" s="5"/>
      <c r="K864" s="5"/>
      <c r="L864" s="5"/>
    </row>
    <row r="865" spans="1:12" x14ac:dyDescent="0.25">
      <c r="A865" s="11" t="s">
        <v>2985</v>
      </c>
      <c r="B865" s="10" t="s">
        <v>2136</v>
      </c>
      <c r="C865" s="13">
        <v>1720</v>
      </c>
      <c r="D865" s="13">
        <v>1770</v>
      </c>
      <c r="E865" s="13">
        <v>1820</v>
      </c>
      <c r="F865" s="13">
        <v>1850</v>
      </c>
      <c r="G865" s="13">
        <v>1860</v>
      </c>
      <c r="H865" s="13">
        <v>1870</v>
      </c>
      <c r="I865" s="13">
        <v>1860</v>
      </c>
      <c r="J865" s="5"/>
      <c r="K865" s="5"/>
      <c r="L865" s="5"/>
    </row>
    <row r="866" spans="1:12" x14ac:dyDescent="0.25">
      <c r="A866" s="11" t="s">
        <v>2986</v>
      </c>
      <c r="B866" s="10" t="s">
        <v>2136</v>
      </c>
      <c r="C866" s="12">
        <v>520</v>
      </c>
      <c r="D866" s="12">
        <v>520</v>
      </c>
      <c r="E866" s="12">
        <v>520</v>
      </c>
      <c r="F866" s="12">
        <v>510</v>
      </c>
      <c r="G866" s="12">
        <v>500</v>
      </c>
      <c r="H866" s="12">
        <v>480</v>
      </c>
      <c r="I866" s="12">
        <v>450</v>
      </c>
      <c r="J866" s="5"/>
      <c r="K866" s="5"/>
      <c r="L866" s="5"/>
    </row>
    <row r="867" spans="1:12" x14ac:dyDescent="0.25">
      <c r="A867" s="11" t="s">
        <v>2987</v>
      </c>
      <c r="B867" s="10" t="s">
        <v>2136</v>
      </c>
      <c r="C867" s="13">
        <v>3130</v>
      </c>
      <c r="D867" s="13">
        <v>3310</v>
      </c>
      <c r="E867" s="13">
        <v>3280</v>
      </c>
      <c r="F867" s="13">
        <v>3230</v>
      </c>
      <c r="G867" s="13">
        <v>3150</v>
      </c>
      <c r="H867" s="13">
        <v>3060</v>
      </c>
      <c r="I867" s="13">
        <v>2950</v>
      </c>
      <c r="J867" s="5"/>
      <c r="K867" s="5"/>
      <c r="L867" s="5"/>
    </row>
    <row r="868" spans="1:12" x14ac:dyDescent="0.25">
      <c r="A868" s="11" t="s">
        <v>2988</v>
      </c>
      <c r="B868" s="10" t="s">
        <v>2136</v>
      </c>
      <c r="C868" s="12">
        <v>1000</v>
      </c>
      <c r="D868" s="12">
        <v>1190</v>
      </c>
      <c r="E868" s="12">
        <v>1280</v>
      </c>
      <c r="F868" s="12">
        <v>1370</v>
      </c>
      <c r="G868" s="12">
        <v>1440</v>
      </c>
      <c r="H868" s="12">
        <v>1500</v>
      </c>
      <c r="I868" s="12">
        <v>1550</v>
      </c>
      <c r="J868" s="5"/>
      <c r="K868" s="5"/>
      <c r="L868" s="5"/>
    </row>
    <row r="869" spans="1:12" x14ac:dyDescent="0.25">
      <c r="A869" s="11" t="s">
        <v>2989</v>
      </c>
      <c r="B869" s="10" t="s">
        <v>2136</v>
      </c>
      <c r="C869" s="13">
        <v>3210</v>
      </c>
      <c r="D869" s="13">
        <v>3440</v>
      </c>
      <c r="E869" s="13">
        <v>3540</v>
      </c>
      <c r="F869" s="13">
        <v>3620</v>
      </c>
      <c r="G869" s="13">
        <v>3650</v>
      </c>
      <c r="H869" s="13">
        <v>3660</v>
      </c>
      <c r="I869" s="13">
        <v>3670</v>
      </c>
      <c r="J869" s="5"/>
      <c r="K869" s="5"/>
      <c r="L869" s="5"/>
    </row>
    <row r="870" spans="1:12" x14ac:dyDescent="0.25">
      <c r="A870" s="11" t="s">
        <v>2990</v>
      </c>
      <c r="B870" s="10" t="s">
        <v>2136</v>
      </c>
      <c r="C870" s="12">
        <v>3220</v>
      </c>
      <c r="D870" s="12">
        <v>3290</v>
      </c>
      <c r="E870" s="12">
        <v>3310</v>
      </c>
      <c r="F870" s="12">
        <v>3320</v>
      </c>
      <c r="G870" s="12">
        <v>3290</v>
      </c>
      <c r="H870" s="12">
        <v>3240</v>
      </c>
      <c r="I870" s="12">
        <v>3170</v>
      </c>
      <c r="J870" s="5"/>
      <c r="K870" s="5"/>
      <c r="L870" s="5"/>
    </row>
    <row r="871" spans="1:12" x14ac:dyDescent="0.25">
      <c r="A871" s="11" t="s">
        <v>2991</v>
      </c>
      <c r="B871" s="10" t="s">
        <v>2136</v>
      </c>
      <c r="C871" s="13">
        <v>3870</v>
      </c>
      <c r="D871" s="13">
        <v>4060</v>
      </c>
      <c r="E871" s="13">
        <v>4090</v>
      </c>
      <c r="F871" s="13">
        <v>4090</v>
      </c>
      <c r="G871" s="13">
        <v>4050</v>
      </c>
      <c r="H871" s="13">
        <v>3970</v>
      </c>
      <c r="I871" s="13">
        <v>3850</v>
      </c>
      <c r="J871" s="5"/>
      <c r="K871" s="5"/>
      <c r="L871" s="5"/>
    </row>
    <row r="872" spans="1:12" x14ac:dyDescent="0.25">
      <c r="A872" s="11" t="s">
        <v>2992</v>
      </c>
      <c r="B872" s="10" t="s">
        <v>2136</v>
      </c>
      <c r="C872" s="12">
        <v>530</v>
      </c>
      <c r="D872" s="12">
        <v>560</v>
      </c>
      <c r="E872" s="12">
        <v>590</v>
      </c>
      <c r="F872" s="12">
        <v>610</v>
      </c>
      <c r="G872" s="12">
        <v>630</v>
      </c>
      <c r="H872" s="12">
        <v>650</v>
      </c>
      <c r="I872" s="12">
        <v>660</v>
      </c>
      <c r="J872" s="5"/>
      <c r="K872" s="5"/>
      <c r="L872" s="5"/>
    </row>
    <row r="873" spans="1:12" ht="21" x14ac:dyDescent="0.25">
      <c r="A873" s="11" t="s">
        <v>2993</v>
      </c>
      <c r="B873" s="10" t="s">
        <v>2136</v>
      </c>
      <c r="C873" s="13">
        <v>0</v>
      </c>
      <c r="D873" s="13">
        <v>0</v>
      </c>
      <c r="E873" s="13">
        <v>0</v>
      </c>
      <c r="F873" s="13">
        <v>0</v>
      </c>
      <c r="G873" s="13">
        <v>0</v>
      </c>
      <c r="H873" s="13">
        <v>0</v>
      </c>
      <c r="I873" s="13">
        <v>0</v>
      </c>
      <c r="J873" s="5"/>
      <c r="K873" s="5"/>
      <c r="L873" s="5"/>
    </row>
    <row r="874" spans="1:12" x14ac:dyDescent="0.25">
      <c r="A874" s="11" t="s">
        <v>2994</v>
      </c>
      <c r="B874" s="10" t="s">
        <v>2136</v>
      </c>
      <c r="C874" s="12">
        <v>120</v>
      </c>
      <c r="D874" s="12">
        <v>120</v>
      </c>
      <c r="E874" s="12">
        <v>130</v>
      </c>
      <c r="F874" s="12">
        <v>140</v>
      </c>
      <c r="G874" s="12">
        <v>140</v>
      </c>
      <c r="H874" s="12">
        <v>140</v>
      </c>
      <c r="I874" s="12">
        <v>140</v>
      </c>
      <c r="J874" s="5"/>
      <c r="K874" s="5"/>
      <c r="L874" s="5"/>
    </row>
    <row r="875" spans="1:12" x14ac:dyDescent="0.25">
      <c r="A875" s="11" t="s">
        <v>2995</v>
      </c>
      <c r="B875" s="10" t="s">
        <v>2136</v>
      </c>
      <c r="C875" s="13">
        <v>650</v>
      </c>
      <c r="D875" s="13">
        <v>680</v>
      </c>
      <c r="E875" s="13">
        <v>700</v>
      </c>
      <c r="F875" s="13">
        <v>730</v>
      </c>
      <c r="G875" s="13">
        <v>750</v>
      </c>
      <c r="H875" s="13">
        <v>760</v>
      </c>
      <c r="I875" s="13">
        <v>770</v>
      </c>
      <c r="J875" s="5"/>
      <c r="K875" s="5"/>
      <c r="L875" s="5"/>
    </row>
    <row r="876" spans="1:12" x14ac:dyDescent="0.25">
      <c r="A876" s="11" t="s">
        <v>2996</v>
      </c>
      <c r="B876" s="10" t="s">
        <v>2136</v>
      </c>
      <c r="C876" s="12">
        <v>3940</v>
      </c>
      <c r="D876" s="12">
        <v>4250</v>
      </c>
      <c r="E876" s="12">
        <v>4320</v>
      </c>
      <c r="F876" s="12">
        <v>4370</v>
      </c>
      <c r="G876" s="12">
        <v>4370</v>
      </c>
      <c r="H876" s="12">
        <v>4340</v>
      </c>
      <c r="I876" s="12">
        <v>4240</v>
      </c>
      <c r="J876" s="5"/>
      <c r="K876" s="5"/>
      <c r="L876" s="5"/>
    </row>
    <row r="877" spans="1:12" x14ac:dyDescent="0.25">
      <c r="A877" s="11" t="s">
        <v>2997</v>
      </c>
      <c r="B877" s="10" t="s">
        <v>2136</v>
      </c>
      <c r="C877" s="13">
        <v>1810</v>
      </c>
      <c r="D877" s="13">
        <v>1900</v>
      </c>
      <c r="E877" s="13">
        <v>1950</v>
      </c>
      <c r="F877" s="13">
        <v>1990</v>
      </c>
      <c r="G877" s="13">
        <v>1990</v>
      </c>
      <c r="H877" s="13">
        <v>1970</v>
      </c>
      <c r="I877" s="13">
        <v>1920</v>
      </c>
      <c r="J877" s="5"/>
      <c r="K877" s="5"/>
      <c r="L877" s="5"/>
    </row>
    <row r="878" spans="1:12" x14ac:dyDescent="0.25">
      <c r="A878" s="11" t="s">
        <v>2998</v>
      </c>
      <c r="B878" s="10" t="s">
        <v>2136</v>
      </c>
      <c r="C878" s="12">
        <v>1390</v>
      </c>
      <c r="D878" s="12">
        <v>1400</v>
      </c>
      <c r="E878" s="12">
        <v>1350</v>
      </c>
      <c r="F878" s="12">
        <v>1300</v>
      </c>
      <c r="G878" s="12">
        <v>1230</v>
      </c>
      <c r="H878" s="12">
        <v>1150</v>
      </c>
      <c r="I878" s="12">
        <v>1060</v>
      </c>
      <c r="J878" s="5"/>
      <c r="K878" s="5"/>
      <c r="L878" s="5"/>
    </row>
    <row r="879" spans="1:12" x14ac:dyDescent="0.25">
      <c r="A879" s="11" t="s">
        <v>2999</v>
      </c>
      <c r="B879" s="10" t="s">
        <v>2136</v>
      </c>
      <c r="C879" s="13">
        <v>610</v>
      </c>
      <c r="D879" s="13">
        <v>600</v>
      </c>
      <c r="E879" s="13">
        <v>590</v>
      </c>
      <c r="F879" s="13">
        <v>580</v>
      </c>
      <c r="G879" s="13">
        <v>570</v>
      </c>
      <c r="H879" s="13">
        <v>560</v>
      </c>
      <c r="I879" s="13">
        <v>550</v>
      </c>
      <c r="J879" s="5"/>
      <c r="K879" s="5"/>
      <c r="L879" s="5"/>
    </row>
    <row r="880" spans="1:12" x14ac:dyDescent="0.25">
      <c r="A880" s="11" t="s">
        <v>3000</v>
      </c>
      <c r="B880" s="10" t="s">
        <v>2136</v>
      </c>
      <c r="C880" s="12">
        <v>2230</v>
      </c>
      <c r="D880" s="12">
        <v>2310</v>
      </c>
      <c r="E880" s="12">
        <v>2330</v>
      </c>
      <c r="F880" s="12">
        <v>2350</v>
      </c>
      <c r="G880" s="12">
        <v>2350</v>
      </c>
      <c r="H880" s="12">
        <v>2340</v>
      </c>
      <c r="I880" s="12">
        <v>2310</v>
      </c>
      <c r="J880" s="5"/>
      <c r="K880" s="5"/>
      <c r="L880" s="5"/>
    </row>
    <row r="881" spans="1:12" x14ac:dyDescent="0.25">
      <c r="A881" s="11" t="s">
        <v>3001</v>
      </c>
      <c r="B881" s="10" t="s">
        <v>2136</v>
      </c>
      <c r="C881" s="13">
        <v>1740</v>
      </c>
      <c r="D881" s="13">
        <v>1710</v>
      </c>
      <c r="E881" s="13">
        <v>1690</v>
      </c>
      <c r="F881" s="13">
        <v>1660</v>
      </c>
      <c r="G881" s="13">
        <v>1610</v>
      </c>
      <c r="H881" s="13">
        <v>1540</v>
      </c>
      <c r="I881" s="13">
        <v>1430</v>
      </c>
      <c r="J881" s="5"/>
      <c r="K881" s="5"/>
      <c r="L881" s="5"/>
    </row>
    <row r="882" spans="1:12" x14ac:dyDescent="0.25">
      <c r="A882" s="11" t="s">
        <v>2070</v>
      </c>
      <c r="B882" s="10" t="s">
        <v>2136</v>
      </c>
      <c r="C882" s="12">
        <v>6650</v>
      </c>
      <c r="D882" s="12">
        <v>6840</v>
      </c>
      <c r="E882" s="12">
        <v>6630</v>
      </c>
      <c r="F882" s="12">
        <v>6370</v>
      </c>
      <c r="G882" s="12">
        <v>6030</v>
      </c>
      <c r="H882" s="12">
        <v>5620</v>
      </c>
      <c r="I882" s="12">
        <v>5180</v>
      </c>
      <c r="J882" s="5"/>
      <c r="K882" s="5"/>
      <c r="L882" s="5"/>
    </row>
    <row r="883" spans="1:12" x14ac:dyDescent="0.25">
      <c r="A883" s="11" t="s">
        <v>3002</v>
      </c>
      <c r="B883" s="10" t="s">
        <v>2136</v>
      </c>
      <c r="C883" s="13">
        <v>6650</v>
      </c>
      <c r="D883" s="13">
        <v>6840</v>
      </c>
      <c r="E883" s="13">
        <v>6630</v>
      </c>
      <c r="F883" s="13">
        <v>6370</v>
      </c>
      <c r="G883" s="13">
        <v>6030</v>
      </c>
      <c r="H883" s="13">
        <v>5620</v>
      </c>
      <c r="I883" s="13">
        <v>5180</v>
      </c>
      <c r="J883" s="5"/>
      <c r="K883" s="5"/>
      <c r="L883" s="5"/>
    </row>
    <row r="884" spans="1:12" x14ac:dyDescent="0.25">
      <c r="A884" s="11" t="s">
        <v>2071</v>
      </c>
      <c r="B884" s="10" t="s">
        <v>2136</v>
      </c>
      <c r="C884" s="12">
        <v>8780</v>
      </c>
      <c r="D884" s="12">
        <v>8800</v>
      </c>
      <c r="E884" s="12">
        <v>8550</v>
      </c>
      <c r="F884" s="12">
        <v>8220</v>
      </c>
      <c r="G884" s="12">
        <v>7790</v>
      </c>
      <c r="H884" s="12">
        <v>7260</v>
      </c>
      <c r="I884" s="12">
        <v>6670</v>
      </c>
      <c r="J884" s="5"/>
      <c r="K884" s="5"/>
      <c r="L884" s="5"/>
    </row>
    <row r="885" spans="1:12" x14ac:dyDescent="0.25">
      <c r="A885" s="11" t="s">
        <v>3003</v>
      </c>
      <c r="B885" s="10" t="s">
        <v>2136</v>
      </c>
      <c r="C885" s="13">
        <v>4040</v>
      </c>
      <c r="D885" s="13">
        <v>4090</v>
      </c>
      <c r="E885" s="13">
        <v>3970</v>
      </c>
      <c r="F885" s="13">
        <v>3800</v>
      </c>
      <c r="G885" s="13">
        <v>3560</v>
      </c>
      <c r="H885" s="13">
        <v>3250</v>
      </c>
      <c r="I885" s="13">
        <v>2900</v>
      </c>
      <c r="J885" s="5"/>
      <c r="K885" s="5"/>
      <c r="L885" s="5"/>
    </row>
    <row r="886" spans="1:12" x14ac:dyDescent="0.25">
      <c r="A886" s="11" t="s">
        <v>3004</v>
      </c>
      <c r="B886" s="10" t="s">
        <v>2136</v>
      </c>
      <c r="C886" s="12">
        <v>410</v>
      </c>
      <c r="D886" s="12">
        <v>400</v>
      </c>
      <c r="E886" s="12">
        <v>400</v>
      </c>
      <c r="F886" s="12">
        <v>400</v>
      </c>
      <c r="G886" s="12">
        <v>390</v>
      </c>
      <c r="H886" s="12">
        <v>380</v>
      </c>
      <c r="I886" s="12">
        <v>370</v>
      </c>
      <c r="J886" s="5"/>
      <c r="K886" s="5"/>
      <c r="L886" s="5"/>
    </row>
    <row r="887" spans="1:12" x14ac:dyDescent="0.25">
      <c r="A887" s="11" t="s">
        <v>3005</v>
      </c>
      <c r="B887" s="10" t="s">
        <v>2136</v>
      </c>
      <c r="C887" s="13">
        <v>1190</v>
      </c>
      <c r="D887" s="13">
        <v>1130</v>
      </c>
      <c r="E887" s="13">
        <v>1060</v>
      </c>
      <c r="F887" s="13">
        <v>990</v>
      </c>
      <c r="G887" s="13">
        <v>920</v>
      </c>
      <c r="H887" s="13">
        <v>850</v>
      </c>
      <c r="I887" s="13">
        <v>770</v>
      </c>
      <c r="J887" s="5"/>
      <c r="K887" s="5"/>
      <c r="L887" s="5"/>
    </row>
    <row r="888" spans="1:12" x14ac:dyDescent="0.25">
      <c r="A888" s="11" t="s">
        <v>3006</v>
      </c>
      <c r="B888" s="10" t="s">
        <v>2136</v>
      </c>
      <c r="C888" s="12">
        <v>310</v>
      </c>
      <c r="D888" s="12">
        <v>300</v>
      </c>
      <c r="E888" s="12">
        <v>300</v>
      </c>
      <c r="F888" s="12">
        <v>290</v>
      </c>
      <c r="G888" s="12">
        <v>280</v>
      </c>
      <c r="H888" s="12">
        <v>270</v>
      </c>
      <c r="I888" s="12">
        <v>250</v>
      </c>
      <c r="J888" s="5"/>
      <c r="K888" s="5"/>
      <c r="L888" s="5"/>
    </row>
    <row r="889" spans="1:12" ht="21" x14ac:dyDescent="0.25">
      <c r="A889" s="11" t="s">
        <v>3007</v>
      </c>
      <c r="B889" s="10" t="s">
        <v>2136</v>
      </c>
      <c r="C889" s="13">
        <v>0</v>
      </c>
      <c r="D889" s="13">
        <v>0</v>
      </c>
      <c r="E889" s="13">
        <v>0</v>
      </c>
      <c r="F889" s="13">
        <v>0</v>
      </c>
      <c r="G889" s="13">
        <v>0</v>
      </c>
      <c r="H889" s="13">
        <v>0</v>
      </c>
      <c r="I889" s="13">
        <v>0</v>
      </c>
      <c r="J889" s="5"/>
      <c r="K889" s="5"/>
      <c r="L889" s="5"/>
    </row>
    <row r="890" spans="1:12" x14ac:dyDescent="0.25">
      <c r="A890" s="11" t="s">
        <v>3008</v>
      </c>
      <c r="B890" s="10" t="s">
        <v>2136</v>
      </c>
      <c r="C890" s="12">
        <v>2840</v>
      </c>
      <c r="D890" s="12">
        <v>2870</v>
      </c>
      <c r="E890" s="12">
        <v>2810</v>
      </c>
      <c r="F890" s="12">
        <v>2740</v>
      </c>
      <c r="G890" s="12">
        <v>2640</v>
      </c>
      <c r="H890" s="12">
        <v>2520</v>
      </c>
      <c r="I890" s="12">
        <v>2380</v>
      </c>
      <c r="J890" s="5"/>
      <c r="K890" s="5"/>
      <c r="L890" s="5"/>
    </row>
    <row r="891" spans="1:12" x14ac:dyDescent="0.25">
      <c r="A891" s="11" t="s">
        <v>2072</v>
      </c>
      <c r="B891" s="10" t="s">
        <v>2136</v>
      </c>
      <c r="C891" s="13">
        <v>47000</v>
      </c>
      <c r="D891" s="13">
        <v>48500</v>
      </c>
      <c r="E891" s="13">
        <v>49400</v>
      </c>
      <c r="F891" s="13">
        <v>50000</v>
      </c>
      <c r="G891" s="13">
        <v>50300</v>
      </c>
      <c r="H891" s="13">
        <v>50200</v>
      </c>
      <c r="I891" s="13">
        <v>49900</v>
      </c>
      <c r="J891" s="5"/>
      <c r="K891" s="5"/>
      <c r="L891" s="5"/>
    </row>
    <row r="892" spans="1:12" x14ac:dyDescent="0.25">
      <c r="A892" s="11" t="s">
        <v>3009</v>
      </c>
      <c r="B892" s="10" t="s">
        <v>2136</v>
      </c>
      <c r="C892" s="12">
        <v>2630</v>
      </c>
      <c r="D892" s="12">
        <v>2680</v>
      </c>
      <c r="E892" s="12">
        <v>2700</v>
      </c>
      <c r="F892" s="12">
        <v>2710</v>
      </c>
      <c r="G892" s="12">
        <v>2690</v>
      </c>
      <c r="H892" s="12">
        <v>2620</v>
      </c>
      <c r="I892" s="12">
        <v>2520</v>
      </c>
      <c r="J892" s="5"/>
      <c r="K892" s="5"/>
      <c r="L892" s="5"/>
    </row>
    <row r="893" spans="1:12" x14ac:dyDescent="0.25">
      <c r="A893" s="11" t="s">
        <v>3010</v>
      </c>
      <c r="B893" s="10" t="s">
        <v>2136</v>
      </c>
      <c r="C893" s="13">
        <v>820</v>
      </c>
      <c r="D893" s="13">
        <v>840</v>
      </c>
      <c r="E893" s="13">
        <v>840</v>
      </c>
      <c r="F893" s="13">
        <v>840</v>
      </c>
      <c r="G893" s="13">
        <v>850</v>
      </c>
      <c r="H893" s="13">
        <v>870</v>
      </c>
      <c r="I893" s="13">
        <v>890</v>
      </c>
      <c r="J893" s="5"/>
      <c r="K893" s="5"/>
      <c r="L893" s="5"/>
    </row>
    <row r="894" spans="1:12" x14ac:dyDescent="0.25">
      <c r="A894" s="11" t="s">
        <v>3011</v>
      </c>
      <c r="B894" s="10" t="s">
        <v>2136</v>
      </c>
      <c r="C894" s="12">
        <v>420</v>
      </c>
      <c r="D894" s="12">
        <v>410</v>
      </c>
      <c r="E894" s="12">
        <v>400</v>
      </c>
      <c r="F894" s="12">
        <v>380</v>
      </c>
      <c r="G894" s="12">
        <v>370</v>
      </c>
      <c r="H894" s="12">
        <v>360</v>
      </c>
      <c r="I894" s="12">
        <v>340</v>
      </c>
      <c r="J894" s="5"/>
      <c r="K894" s="5"/>
      <c r="L894" s="5"/>
    </row>
    <row r="895" spans="1:12" x14ac:dyDescent="0.25">
      <c r="A895" s="11" t="s">
        <v>3012</v>
      </c>
      <c r="B895" s="10" t="s">
        <v>2136</v>
      </c>
      <c r="C895" s="13">
        <v>1590</v>
      </c>
      <c r="D895" s="13">
        <v>1570</v>
      </c>
      <c r="E895" s="13">
        <v>1560</v>
      </c>
      <c r="F895" s="13">
        <v>1540</v>
      </c>
      <c r="G895" s="13">
        <v>1500</v>
      </c>
      <c r="H895" s="13">
        <v>1430</v>
      </c>
      <c r="I895" s="13">
        <v>1340</v>
      </c>
      <c r="J895" s="5"/>
      <c r="K895" s="5"/>
      <c r="L895" s="5"/>
    </row>
    <row r="896" spans="1:12" x14ac:dyDescent="0.25">
      <c r="A896" s="11" t="s">
        <v>3013</v>
      </c>
      <c r="B896" s="10" t="s">
        <v>2136</v>
      </c>
      <c r="C896" s="12">
        <v>520</v>
      </c>
      <c r="D896" s="12">
        <v>540</v>
      </c>
      <c r="E896" s="12">
        <v>550</v>
      </c>
      <c r="F896" s="12">
        <v>560</v>
      </c>
      <c r="G896" s="12">
        <v>550</v>
      </c>
      <c r="H896" s="12">
        <v>540</v>
      </c>
      <c r="I896" s="12">
        <v>530</v>
      </c>
      <c r="J896" s="5"/>
      <c r="K896" s="5"/>
      <c r="L896" s="5"/>
    </row>
    <row r="897" spans="1:12" x14ac:dyDescent="0.25">
      <c r="A897" s="11" t="s">
        <v>3014</v>
      </c>
      <c r="B897" s="10" t="s">
        <v>2136</v>
      </c>
      <c r="C897" s="13">
        <v>370</v>
      </c>
      <c r="D897" s="13">
        <v>370</v>
      </c>
      <c r="E897" s="13">
        <v>360</v>
      </c>
      <c r="F897" s="13">
        <v>350</v>
      </c>
      <c r="G897" s="13">
        <v>330</v>
      </c>
      <c r="H897" s="13">
        <v>320</v>
      </c>
      <c r="I897" s="13">
        <v>300</v>
      </c>
      <c r="J897" s="5"/>
      <c r="K897" s="5"/>
      <c r="L897" s="5"/>
    </row>
    <row r="898" spans="1:12" x14ac:dyDescent="0.25">
      <c r="A898" s="11" t="s">
        <v>3015</v>
      </c>
      <c r="B898" s="10" t="s">
        <v>2136</v>
      </c>
      <c r="C898" s="12">
        <v>1270</v>
      </c>
      <c r="D898" s="12">
        <v>1420</v>
      </c>
      <c r="E898" s="12">
        <v>1480</v>
      </c>
      <c r="F898" s="12">
        <v>1520</v>
      </c>
      <c r="G898" s="12">
        <v>1550</v>
      </c>
      <c r="H898" s="12">
        <v>1570</v>
      </c>
      <c r="I898" s="12">
        <v>1570</v>
      </c>
      <c r="J898" s="5"/>
      <c r="K898" s="5"/>
      <c r="L898" s="5"/>
    </row>
    <row r="899" spans="1:12" x14ac:dyDescent="0.25">
      <c r="A899" s="11" t="s">
        <v>3016</v>
      </c>
      <c r="B899" s="10" t="s">
        <v>2136</v>
      </c>
      <c r="C899" s="13">
        <v>570</v>
      </c>
      <c r="D899" s="13">
        <v>600</v>
      </c>
      <c r="E899" s="13">
        <v>620</v>
      </c>
      <c r="F899" s="13">
        <v>650</v>
      </c>
      <c r="G899" s="13">
        <v>670</v>
      </c>
      <c r="H899" s="13">
        <v>680</v>
      </c>
      <c r="I899" s="13">
        <v>690</v>
      </c>
      <c r="J899" s="5"/>
      <c r="K899" s="5"/>
      <c r="L899" s="5"/>
    </row>
    <row r="900" spans="1:12" x14ac:dyDescent="0.25">
      <c r="A900" s="11" t="s">
        <v>3017</v>
      </c>
      <c r="B900" s="10" t="s">
        <v>2136</v>
      </c>
      <c r="C900" s="12">
        <v>1800</v>
      </c>
      <c r="D900" s="12">
        <v>1990</v>
      </c>
      <c r="E900" s="12">
        <v>2120</v>
      </c>
      <c r="F900" s="12">
        <v>2240</v>
      </c>
      <c r="G900" s="12">
        <v>2350</v>
      </c>
      <c r="H900" s="12">
        <v>2450</v>
      </c>
      <c r="I900" s="12">
        <v>2530</v>
      </c>
      <c r="J900" s="5"/>
      <c r="K900" s="5"/>
      <c r="L900" s="5"/>
    </row>
    <row r="901" spans="1:12" x14ac:dyDescent="0.25">
      <c r="A901" s="11" t="s">
        <v>3018</v>
      </c>
      <c r="B901" s="10" t="s">
        <v>2136</v>
      </c>
      <c r="C901" s="13">
        <v>1910</v>
      </c>
      <c r="D901" s="13">
        <v>1930</v>
      </c>
      <c r="E901" s="13">
        <v>1950</v>
      </c>
      <c r="F901" s="13">
        <v>1960</v>
      </c>
      <c r="G901" s="13">
        <v>1960</v>
      </c>
      <c r="H901" s="13">
        <v>1950</v>
      </c>
      <c r="I901" s="13">
        <v>1930</v>
      </c>
      <c r="J901" s="5"/>
      <c r="K901" s="5"/>
      <c r="L901" s="5"/>
    </row>
    <row r="902" spans="1:12" x14ac:dyDescent="0.25">
      <c r="A902" s="11" t="s">
        <v>3019</v>
      </c>
      <c r="B902" s="10" t="s">
        <v>2136</v>
      </c>
      <c r="C902" s="12">
        <v>2150</v>
      </c>
      <c r="D902" s="12">
        <v>2160</v>
      </c>
      <c r="E902" s="12">
        <v>2170</v>
      </c>
      <c r="F902" s="12">
        <v>2180</v>
      </c>
      <c r="G902" s="12">
        <v>2170</v>
      </c>
      <c r="H902" s="12">
        <v>2130</v>
      </c>
      <c r="I902" s="12">
        <v>2080</v>
      </c>
      <c r="J902" s="5"/>
      <c r="K902" s="5"/>
      <c r="L902" s="5"/>
    </row>
    <row r="903" spans="1:12" x14ac:dyDescent="0.25">
      <c r="A903" s="11" t="s">
        <v>3020</v>
      </c>
      <c r="B903" s="10" t="s">
        <v>2136</v>
      </c>
      <c r="C903" s="13">
        <v>560</v>
      </c>
      <c r="D903" s="13">
        <v>530</v>
      </c>
      <c r="E903" s="13">
        <v>510</v>
      </c>
      <c r="F903" s="13">
        <v>490</v>
      </c>
      <c r="G903" s="13">
        <v>470</v>
      </c>
      <c r="H903" s="13">
        <v>450</v>
      </c>
      <c r="I903" s="13">
        <v>420</v>
      </c>
      <c r="J903" s="5"/>
      <c r="K903" s="5"/>
      <c r="L903" s="5"/>
    </row>
    <row r="904" spans="1:12" x14ac:dyDescent="0.25">
      <c r="A904" s="11" t="s">
        <v>3021</v>
      </c>
      <c r="B904" s="10" t="s">
        <v>2136</v>
      </c>
      <c r="C904" s="12">
        <v>820</v>
      </c>
      <c r="D904" s="12">
        <v>810</v>
      </c>
      <c r="E904" s="12">
        <v>800</v>
      </c>
      <c r="F904" s="12">
        <v>790</v>
      </c>
      <c r="G904" s="12">
        <v>780</v>
      </c>
      <c r="H904" s="12">
        <v>760</v>
      </c>
      <c r="I904" s="12">
        <v>740</v>
      </c>
      <c r="J904" s="5"/>
      <c r="K904" s="5"/>
      <c r="L904" s="5"/>
    </row>
    <row r="905" spans="1:12" x14ac:dyDescent="0.25">
      <c r="A905" s="11" t="s">
        <v>3022</v>
      </c>
      <c r="B905" s="10" t="s">
        <v>2136</v>
      </c>
      <c r="C905" s="13">
        <v>4530</v>
      </c>
      <c r="D905" s="13">
        <v>4700</v>
      </c>
      <c r="E905" s="13">
        <v>4830</v>
      </c>
      <c r="F905" s="13">
        <v>4950</v>
      </c>
      <c r="G905" s="13">
        <v>5040</v>
      </c>
      <c r="H905" s="13">
        <v>5090</v>
      </c>
      <c r="I905" s="13">
        <v>5140</v>
      </c>
      <c r="J905" s="5"/>
      <c r="K905" s="5"/>
      <c r="L905" s="5"/>
    </row>
    <row r="906" spans="1:12" x14ac:dyDescent="0.25">
      <c r="A906" s="11" t="s">
        <v>3023</v>
      </c>
      <c r="B906" s="10" t="s">
        <v>2136</v>
      </c>
      <c r="C906" s="12">
        <v>4720</v>
      </c>
      <c r="D906" s="12">
        <v>4780</v>
      </c>
      <c r="E906" s="12">
        <v>4830</v>
      </c>
      <c r="F906" s="12">
        <v>4860</v>
      </c>
      <c r="G906" s="12">
        <v>4870</v>
      </c>
      <c r="H906" s="12">
        <v>4870</v>
      </c>
      <c r="I906" s="12">
        <v>4840</v>
      </c>
      <c r="J906" s="5"/>
      <c r="K906" s="5"/>
      <c r="L906" s="5"/>
    </row>
    <row r="907" spans="1:12" x14ac:dyDescent="0.25">
      <c r="A907" s="11" t="s">
        <v>3024</v>
      </c>
      <c r="B907" s="10" t="s">
        <v>2136</v>
      </c>
      <c r="C907" s="13">
        <v>2840</v>
      </c>
      <c r="D907" s="13">
        <v>2960</v>
      </c>
      <c r="E907" s="13">
        <v>3010</v>
      </c>
      <c r="F907" s="13">
        <v>3060</v>
      </c>
      <c r="G907" s="13">
        <v>3080</v>
      </c>
      <c r="H907" s="13">
        <v>3090</v>
      </c>
      <c r="I907" s="13">
        <v>3090</v>
      </c>
      <c r="J907" s="5"/>
      <c r="K907" s="5"/>
      <c r="L907" s="5"/>
    </row>
    <row r="908" spans="1:12" x14ac:dyDescent="0.25">
      <c r="A908" s="11" t="s">
        <v>3025</v>
      </c>
      <c r="B908" s="10" t="s">
        <v>2136</v>
      </c>
      <c r="C908" s="12">
        <v>3910</v>
      </c>
      <c r="D908" s="12">
        <v>4070</v>
      </c>
      <c r="E908" s="12">
        <v>4200</v>
      </c>
      <c r="F908" s="12">
        <v>4320</v>
      </c>
      <c r="G908" s="12">
        <v>4400</v>
      </c>
      <c r="H908" s="12">
        <v>4460</v>
      </c>
      <c r="I908" s="12">
        <v>4490</v>
      </c>
      <c r="J908" s="5"/>
      <c r="K908" s="5"/>
      <c r="L908" s="5"/>
    </row>
    <row r="909" spans="1:12" x14ac:dyDescent="0.25">
      <c r="A909" s="11" t="s">
        <v>3026</v>
      </c>
      <c r="B909" s="10" t="s">
        <v>2136</v>
      </c>
      <c r="C909" s="13">
        <v>3420</v>
      </c>
      <c r="D909" s="13">
        <v>3500</v>
      </c>
      <c r="E909" s="13">
        <v>3580</v>
      </c>
      <c r="F909" s="13">
        <v>3640</v>
      </c>
      <c r="G909" s="13">
        <v>3670</v>
      </c>
      <c r="H909" s="13">
        <v>3670</v>
      </c>
      <c r="I909" s="13">
        <v>3650</v>
      </c>
      <c r="J909" s="5"/>
      <c r="K909" s="5"/>
      <c r="L909" s="5"/>
    </row>
    <row r="910" spans="1:12" x14ac:dyDescent="0.25">
      <c r="A910" s="11" t="s">
        <v>3027</v>
      </c>
      <c r="B910" s="10" t="s">
        <v>2136</v>
      </c>
      <c r="C910" s="12">
        <v>2120</v>
      </c>
      <c r="D910" s="12">
        <v>2170</v>
      </c>
      <c r="E910" s="12">
        <v>2180</v>
      </c>
      <c r="F910" s="12">
        <v>2180</v>
      </c>
      <c r="G910" s="12">
        <v>2170</v>
      </c>
      <c r="H910" s="12">
        <v>2150</v>
      </c>
      <c r="I910" s="12">
        <v>2130</v>
      </c>
      <c r="J910" s="5"/>
      <c r="K910" s="5"/>
      <c r="L910" s="5"/>
    </row>
    <row r="911" spans="1:12" x14ac:dyDescent="0.25">
      <c r="A911" s="11" t="s">
        <v>3028</v>
      </c>
      <c r="B911" s="10" t="s">
        <v>2136</v>
      </c>
      <c r="C911" s="13">
        <v>2440</v>
      </c>
      <c r="D911" s="13">
        <v>2520</v>
      </c>
      <c r="E911" s="13">
        <v>2530</v>
      </c>
      <c r="F911" s="13">
        <v>2530</v>
      </c>
      <c r="G911" s="13">
        <v>2490</v>
      </c>
      <c r="H911" s="13">
        <v>2430</v>
      </c>
      <c r="I911" s="13">
        <v>2350</v>
      </c>
      <c r="J911" s="5"/>
      <c r="K911" s="5"/>
      <c r="L911" s="5"/>
    </row>
    <row r="912" spans="1:12" x14ac:dyDescent="0.25">
      <c r="A912" s="11" t="s">
        <v>3029</v>
      </c>
      <c r="B912" s="10" t="s">
        <v>2136</v>
      </c>
      <c r="C912" s="12">
        <v>2890</v>
      </c>
      <c r="D912" s="12">
        <v>2970</v>
      </c>
      <c r="E912" s="12">
        <v>3000</v>
      </c>
      <c r="F912" s="12">
        <v>3010</v>
      </c>
      <c r="G912" s="12">
        <v>2970</v>
      </c>
      <c r="H912" s="12">
        <v>2900</v>
      </c>
      <c r="I912" s="12">
        <v>2810</v>
      </c>
      <c r="J912" s="5"/>
      <c r="K912" s="5"/>
      <c r="L912" s="5"/>
    </row>
    <row r="913" spans="1:12" x14ac:dyDescent="0.25">
      <c r="A913" s="11" t="s">
        <v>3030</v>
      </c>
      <c r="B913" s="10" t="s">
        <v>2136</v>
      </c>
      <c r="C913" s="13">
        <v>2470</v>
      </c>
      <c r="D913" s="13">
        <v>2590</v>
      </c>
      <c r="E913" s="13">
        <v>2650</v>
      </c>
      <c r="F913" s="13">
        <v>2690</v>
      </c>
      <c r="G913" s="13">
        <v>2720</v>
      </c>
      <c r="H913" s="13">
        <v>2740</v>
      </c>
      <c r="I913" s="13">
        <v>2760</v>
      </c>
      <c r="J913" s="5"/>
      <c r="K913" s="5"/>
      <c r="L913" s="5"/>
    </row>
    <row r="914" spans="1:12" x14ac:dyDescent="0.25">
      <c r="A914" s="11" t="s">
        <v>3031</v>
      </c>
      <c r="B914" s="10" t="s">
        <v>2136</v>
      </c>
      <c r="C914" s="12">
        <v>2220</v>
      </c>
      <c r="D914" s="12">
        <v>2410</v>
      </c>
      <c r="E914" s="12">
        <v>2500</v>
      </c>
      <c r="F914" s="12">
        <v>2570</v>
      </c>
      <c r="G914" s="12">
        <v>2630</v>
      </c>
      <c r="H914" s="12">
        <v>2680</v>
      </c>
      <c r="I914" s="12">
        <v>2720</v>
      </c>
      <c r="J914" s="5"/>
      <c r="K914" s="5"/>
      <c r="L914" s="5"/>
    </row>
    <row r="915" spans="1:12" x14ac:dyDescent="0.25">
      <c r="A915" s="11" t="s">
        <v>2073</v>
      </c>
      <c r="B915" s="10" t="s">
        <v>2136</v>
      </c>
      <c r="C915" s="13">
        <v>8300</v>
      </c>
      <c r="D915" s="13">
        <v>8140</v>
      </c>
      <c r="E915" s="13">
        <v>7890</v>
      </c>
      <c r="F915" s="13">
        <v>7610</v>
      </c>
      <c r="G915" s="13">
        <v>7250</v>
      </c>
      <c r="H915" s="13">
        <v>6810</v>
      </c>
      <c r="I915" s="13">
        <v>6310</v>
      </c>
      <c r="J915" s="5"/>
      <c r="K915" s="5"/>
      <c r="L915" s="5"/>
    </row>
    <row r="916" spans="1:12" x14ac:dyDescent="0.25">
      <c r="A916" s="11" t="s">
        <v>3032</v>
      </c>
      <c r="B916" s="10" t="s">
        <v>2136</v>
      </c>
      <c r="C916" s="12">
        <v>230</v>
      </c>
      <c r="D916" s="12">
        <v>230</v>
      </c>
      <c r="E916" s="12">
        <v>230</v>
      </c>
      <c r="F916" s="12">
        <v>220</v>
      </c>
      <c r="G916" s="12">
        <v>220</v>
      </c>
      <c r="H916" s="12">
        <v>200</v>
      </c>
      <c r="I916" s="12">
        <v>180</v>
      </c>
      <c r="J916" s="5"/>
      <c r="K916" s="5"/>
      <c r="L916" s="5"/>
    </row>
    <row r="917" spans="1:12" x14ac:dyDescent="0.25">
      <c r="A917" s="11" t="s">
        <v>3033</v>
      </c>
      <c r="B917" s="10" t="s">
        <v>2136</v>
      </c>
      <c r="C917" s="13">
        <v>260</v>
      </c>
      <c r="D917" s="13">
        <v>250</v>
      </c>
      <c r="E917" s="13">
        <v>240</v>
      </c>
      <c r="F917" s="13">
        <v>230</v>
      </c>
      <c r="G917" s="13">
        <v>210</v>
      </c>
      <c r="H917" s="13">
        <v>200</v>
      </c>
      <c r="I917" s="13">
        <v>180</v>
      </c>
      <c r="J917" s="5"/>
      <c r="K917" s="5"/>
      <c r="L917" s="5"/>
    </row>
    <row r="918" spans="1:12" x14ac:dyDescent="0.25">
      <c r="A918" s="11" t="s">
        <v>3034</v>
      </c>
      <c r="B918" s="10" t="s">
        <v>2136</v>
      </c>
      <c r="C918" s="12">
        <v>750</v>
      </c>
      <c r="D918" s="12">
        <v>710</v>
      </c>
      <c r="E918" s="12">
        <v>680</v>
      </c>
      <c r="F918" s="12">
        <v>650</v>
      </c>
      <c r="G918" s="12">
        <v>620</v>
      </c>
      <c r="H918" s="12">
        <v>570</v>
      </c>
      <c r="I918" s="12">
        <v>510</v>
      </c>
      <c r="J918" s="5"/>
      <c r="K918" s="5"/>
      <c r="L918" s="5"/>
    </row>
    <row r="919" spans="1:12" x14ac:dyDescent="0.25">
      <c r="A919" s="11" t="s">
        <v>3035</v>
      </c>
      <c r="B919" s="10" t="s">
        <v>2136</v>
      </c>
      <c r="C919" s="13">
        <v>330</v>
      </c>
      <c r="D919" s="13">
        <v>320</v>
      </c>
      <c r="E919" s="13">
        <v>310</v>
      </c>
      <c r="F919" s="13">
        <v>290</v>
      </c>
      <c r="G919" s="13">
        <v>280</v>
      </c>
      <c r="H919" s="13">
        <v>260</v>
      </c>
      <c r="I919" s="13">
        <v>240</v>
      </c>
      <c r="J919" s="5"/>
      <c r="K919" s="5"/>
      <c r="L919" s="5"/>
    </row>
    <row r="920" spans="1:12" ht="21" x14ac:dyDescent="0.25">
      <c r="A920" s="11" t="s">
        <v>3036</v>
      </c>
      <c r="B920" s="10" t="s">
        <v>2136</v>
      </c>
      <c r="C920" s="12">
        <v>0</v>
      </c>
      <c r="D920" s="12">
        <v>0</v>
      </c>
      <c r="E920" s="12">
        <v>0</v>
      </c>
      <c r="F920" s="12">
        <v>0</v>
      </c>
      <c r="G920" s="12">
        <v>0</v>
      </c>
      <c r="H920" s="12">
        <v>0</v>
      </c>
      <c r="I920" s="12">
        <v>0</v>
      </c>
      <c r="J920" s="5"/>
      <c r="K920" s="5"/>
      <c r="L920" s="5"/>
    </row>
    <row r="921" spans="1:12" x14ac:dyDescent="0.25">
      <c r="A921" s="11" t="s">
        <v>3037</v>
      </c>
      <c r="B921" s="10" t="s">
        <v>2136</v>
      </c>
      <c r="C921" s="13">
        <v>660</v>
      </c>
      <c r="D921" s="13">
        <v>640</v>
      </c>
      <c r="E921" s="13">
        <v>620</v>
      </c>
      <c r="F921" s="13">
        <v>590</v>
      </c>
      <c r="G921" s="13">
        <v>570</v>
      </c>
      <c r="H921" s="13">
        <v>550</v>
      </c>
      <c r="I921" s="13">
        <v>520</v>
      </c>
      <c r="J921" s="5"/>
      <c r="K921" s="5"/>
      <c r="L921" s="5"/>
    </row>
    <row r="922" spans="1:12" x14ac:dyDescent="0.25">
      <c r="A922" s="11" t="s">
        <v>3038</v>
      </c>
      <c r="B922" s="10" t="s">
        <v>2136</v>
      </c>
      <c r="C922" s="12">
        <v>760</v>
      </c>
      <c r="D922" s="12">
        <v>720</v>
      </c>
      <c r="E922" s="12">
        <v>680</v>
      </c>
      <c r="F922" s="12">
        <v>640</v>
      </c>
      <c r="G922" s="12">
        <v>610</v>
      </c>
      <c r="H922" s="12">
        <v>560</v>
      </c>
      <c r="I922" s="12">
        <v>520</v>
      </c>
      <c r="J922" s="5"/>
      <c r="K922" s="5"/>
      <c r="L922" s="5"/>
    </row>
    <row r="923" spans="1:12" x14ac:dyDescent="0.25">
      <c r="A923" s="11" t="s">
        <v>3039</v>
      </c>
      <c r="B923" s="10" t="s">
        <v>2136</v>
      </c>
      <c r="C923" s="13">
        <v>270</v>
      </c>
      <c r="D923" s="13">
        <v>260</v>
      </c>
      <c r="E923" s="13">
        <v>250</v>
      </c>
      <c r="F923" s="13">
        <v>250</v>
      </c>
      <c r="G923" s="13">
        <v>240</v>
      </c>
      <c r="H923" s="13">
        <v>230</v>
      </c>
      <c r="I923" s="13">
        <v>220</v>
      </c>
      <c r="J923" s="5"/>
      <c r="K923" s="5"/>
      <c r="L923" s="5"/>
    </row>
    <row r="924" spans="1:12" x14ac:dyDescent="0.25">
      <c r="A924" s="11" t="s">
        <v>3040</v>
      </c>
      <c r="B924" s="10" t="s">
        <v>2136</v>
      </c>
      <c r="C924" s="12">
        <v>750</v>
      </c>
      <c r="D924" s="12">
        <v>760</v>
      </c>
      <c r="E924" s="12">
        <v>740</v>
      </c>
      <c r="F924" s="12">
        <v>710</v>
      </c>
      <c r="G924" s="12">
        <v>680</v>
      </c>
      <c r="H924" s="12">
        <v>650</v>
      </c>
      <c r="I924" s="12">
        <v>610</v>
      </c>
      <c r="J924" s="5"/>
      <c r="K924" s="5"/>
      <c r="L924" s="5"/>
    </row>
    <row r="925" spans="1:12" x14ac:dyDescent="0.25">
      <c r="A925" s="11" t="s">
        <v>3041</v>
      </c>
      <c r="B925" s="10" t="s">
        <v>2136</v>
      </c>
      <c r="C925" s="13">
        <v>4280</v>
      </c>
      <c r="D925" s="13">
        <v>4250</v>
      </c>
      <c r="E925" s="13">
        <v>4150</v>
      </c>
      <c r="F925" s="13">
        <v>4010</v>
      </c>
      <c r="G925" s="13">
        <v>3830</v>
      </c>
      <c r="H925" s="13">
        <v>3590</v>
      </c>
      <c r="I925" s="13">
        <v>3310</v>
      </c>
      <c r="J925" s="5"/>
      <c r="K925" s="5"/>
      <c r="L925" s="5"/>
    </row>
    <row r="926" spans="1:12" x14ac:dyDescent="0.25">
      <c r="A926" s="11" t="s">
        <v>2074</v>
      </c>
      <c r="B926" s="10" t="s">
        <v>2136</v>
      </c>
      <c r="C926" s="12">
        <v>76700</v>
      </c>
      <c r="D926" s="12">
        <v>80000</v>
      </c>
      <c r="E926" s="12">
        <v>82100</v>
      </c>
      <c r="F926" s="12">
        <v>83900</v>
      </c>
      <c r="G926" s="12">
        <v>85200</v>
      </c>
      <c r="H926" s="12">
        <v>86000</v>
      </c>
      <c r="I926" s="12">
        <v>86300</v>
      </c>
      <c r="J926" s="5"/>
      <c r="K926" s="5"/>
      <c r="L926" s="5"/>
    </row>
    <row r="927" spans="1:12" x14ac:dyDescent="0.25">
      <c r="A927" s="11" t="s">
        <v>3042</v>
      </c>
      <c r="B927" s="10" t="s">
        <v>2136</v>
      </c>
      <c r="C927" s="13">
        <v>1090</v>
      </c>
      <c r="D927" s="13">
        <v>1090</v>
      </c>
      <c r="E927" s="13">
        <v>1100</v>
      </c>
      <c r="F927" s="13">
        <v>1100</v>
      </c>
      <c r="G927" s="13">
        <v>1100</v>
      </c>
      <c r="H927" s="13">
        <v>1090</v>
      </c>
      <c r="I927" s="13">
        <v>1080</v>
      </c>
      <c r="J927" s="5"/>
      <c r="K927" s="5"/>
      <c r="L927" s="5"/>
    </row>
    <row r="928" spans="1:12" x14ac:dyDescent="0.25">
      <c r="A928" s="11" t="s">
        <v>3043</v>
      </c>
      <c r="B928" s="10" t="s">
        <v>2136</v>
      </c>
      <c r="C928" s="12">
        <v>1470</v>
      </c>
      <c r="D928" s="12">
        <v>1640</v>
      </c>
      <c r="E928" s="12">
        <v>1810</v>
      </c>
      <c r="F928" s="12">
        <v>1960</v>
      </c>
      <c r="G928" s="12">
        <v>2090</v>
      </c>
      <c r="H928" s="12">
        <v>2210</v>
      </c>
      <c r="I928" s="12">
        <v>2320</v>
      </c>
      <c r="J928" s="5"/>
      <c r="K928" s="5"/>
      <c r="L928" s="5"/>
    </row>
    <row r="929" spans="1:12" x14ac:dyDescent="0.25">
      <c r="A929" s="11" t="s">
        <v>3044</v>
      </c>
      <c r="B929" s="10" t="s">
        <v>2136</v>
      </c>
      <c r="C929" s="13">
        <v>860</v>
      </c>
      <c r="D929" s="13">
        <v>890</v>
      </c>
      <c r="E929" s="13">
        <v>890</v>
      </c>
      <c r="F929" s="13">
        <v>890</v>
      </c>
      <c r="G929" s="13">
        <v>880</v>
      </c>
      <c r="H929" s="13">
        <v>850</v>
      </c>
      <c r="I929" s="13">
        <v>820</v>
      </c>
      <c r="J929" s="5"/>
      <c r="K929" s="5"/>
      <c r="L929" s="5"/>
    </row>
    <row r="930" spans="1:12" x14ac:dyDescent="0.25">
      <c r="A930" s="11" t="s">
        <v>3045</v>
      </c>
      <c r="B930" s="10" t="s">
        <v>2136</v>
      </c>
      <c r="C930" s="12">
        <v>1840</v>
      </c>
      <c r="D930" s="12">
        <v>1910</v>
      </c>
      <c r="E930" s="12">
        <v>1950</v>
      </c>
      <c r="F930" s="12">
        <v>1980</v>
      </c>
      <c r="G930" s="12">
        <v>2000</v>
      </c>
      <c r="H930" s="12">
        <v>1990</v>
      </c>
      <c r="I930" s="12">
        <v>1970</v>
      </c>
      <c r="J930" s="5"/>
      <c r="K930" s="5"/>
      <c r="L930" s="5"/>
    </row>
    <row r="931" spans="1:12" x14ac:dyDescent="0.25">
      <c r="A931" s="11" t="s">
        <v>3046</v>
      </c>
      <c r="B931" s="10" t="s">
        <v>2136</v>
      </c>
      <c r="C931" s="13">
        <v>2350</v>
      </c>
      <c r="D931" s="13">
        <v>2460</v>
      </c>
      <c r="E931" s="13">
        <v>2530</v>
      </c>
      <c r="F931" s="13">
        <v>2570</v>
      </c>
      <c r="G931" s="13">
        <v>2590</v>
      </c>
      <c r="H931" s="13">
        <v>2590</v>
      </c>
      <c r="I931" s="13">
        <v>2560</v>
      </c>
      <c r="J931" s="5"/>
      <c r="K931" s="5"/>
      <c r="L931" s="5"/>
    </row>
    <row r="932" spans="1:12" x14ac:dyDescent="0.25">
      <c r="A932" s="11" t="s">
        <v>3047</v>
      </c>
      <c r="B932" s="10" t="s">
        <v>2136</v>
      </c>
      <c r="C932" s="12">
        <v>600</v>
      </c>
      <c r="D932" s="12">
        <v>640</v>
      </c>
      <c r="E932" s="12">
        <v>700</v>
      </c>
      <c r="F932" s="12">
        <v>770</v>
      </c>
      <c r="G932" s="12">
        <v>840</v>
      </c>
      <c r="H932" s="12">
        <v>900</v>
      </c>
      <c r="I932" s="12">
        <v>960</v>
      </c>
      <c r="J932" s="5"/>
      <c r="K932" s="5"/>
      <c r="L932" s="5"/>
    </row>
    <row r="933" spans="1:12" x14ac:dyDescent="0.25">
      <c r="A933" s="11" t="s">
        <v>3048</v>
      </c>
      <c r="B933" s="10" t="s">
        <v>2136</v>
      </c>
      <c r="C933" s="13">
        <v>510</v>
      </c>
      <c r="D933" s="13">
        <v>510</v>
      </c>
      <c r="E933" s="13">
        <v>520</v>
      </c>
      <c r="F933" s="13">
        <v>520</v>
      </c>
      <c r="G933" s="13">
        <v>530</v>
      </c>
      <c r="H933" s="13">
        <v>530</v>
      </c>
      <c r="I933" s="13">
        <v>520</v>
      </c>
      <c r="J933" s="5"/>
      <c r="K933" s="5"/>
      <c r="L933" s="5"/>
    </row>
    <row r="934" spans="1:12" x14ac:dyDescent="0.25">
      <c r="A934" s="11" t="s">
        <v>3049</v>
      </c>
      <c r="B934" s="10" t="s">
        <v>2136</v>
      </c>
      <c r="C934" s="12">
        <v>1000</v>
      </c>
      <c r="D934" s="12">
        <v>1020</v>
      </c>
      <c r="E934" s="12">
        <v>1090</v>
      </c>
      <c r="F934" s="12">
        <v>1150</v>
      </c>
      <c r="G934" s="12">
        <v>1210</v>
      </c>
      <c r="H934" s="12">
        <v>1270</v>
      </c>
      <c r="I934" s="12">
        <v>1320</v>
      </c>
      <c r="J934" s="5"/>
      <c r="K934" s="5"/>
      <c r="L934" s="5"/>
    </row>
    <row r="935" spans="1:12" x14ac:dyDescent="0.25">
      <c r="A935" s="11" t="s">
        <v>3050</v>
      </c>
      <c r="B935" s="10" t="s">
        <v>2136</v>
      </c>
      <c r="C935" s="13">
        <v>730</v>
      </c>
      <c r="D935" s="13">
        <v>770</v>
      </c>
      <c r="E935" s="13">
        <v>810</v>
      </c>
      <c r="F935" s="13">
        <v>850</v>
      </c>
      <c r="G935" s="13">
        <v>880</v>
      </c>
      <c r="H935" s="13">
        <v>900</v>
      </c>
      <c r="I935" s="13">
        <v>920</v>
      </c>
      <c r="J935" s="5"/>
      <c r="K935" s="5"/>
      <c r="L935" s="5"/>
    </row>
    <row r="936" spans="1:12" x14ac:dyDescent="0.25">
      <c r="A936" s="11" t="s">
        <v>3051</v>
      </c>
      <c r="B936" s="10" t="s">
        <v>2136</v>
      </c>
      <c r="C936" s="12">
        <v>650</v>
      </c>
      <c r="D936" s="12">
        <v>710</v>
      </c>
      <c r="E936" s="12">
        <v>730</v>
      </c>
      <c r="F936" s="12">
        <v>750</v>
      </c>
      <c r="G936" s="12">
        <v>770</v>
      </c>
      <c r="H936" s="12">
        <v>780</v>
      </c>
      <c r="I936" s="12">
        <v>790</v>
      </c>
      <c r="J936" s="5"/>
      <c r="K936" s="5"/>
      <c r="L936" s="5"/>
    </row>
    <row r="937" spans="1:12" x14ac:dyDescent="0.25">
      <c r="A937" s="11" t="s">
        <v>3052</v>
      </c>
      <c r="B937" s="10" t="s">
        <v>2136</v>
      </c>
      <c r="C937" s="13">
        <v>2850</v>
      </c>
      <c r="D937" s="13">
        <v>3070</v>
      </c>
      <c r="E937" s="13">
        <v>3280</v>
      </c>
      <c r="F937" s="13">
        <v>3490</v>
      </c>
      <c r="G937" s="13">
        <v>3680</v>
      </c>
      <c r="H937" s="13">
        <v>3840</v>
      </c>
      <c r="I937" s="13">
        <v>3950</v>
      </c>
      <c r="J937" s="5"/>
      <c r="K937" s="5"/>
      <c r="L937" s="5"/>
    </row>
    <row r="938" spans="1:12" x14ac:dyDescent="0.25">
      <c r="A938" s="11" t="s">
        <v>3053</v>
      </c>
      <c r="B938" s="10" t="s">
        <v>2136</v>
      </c>
      <c r="C938" s="12">
        <v>370</v>
      </c>
      <c r="D938" s="12">
        <v>360</v>
      </c>
      <c r="E938" s="12">
        <v>360</v>
      </c>
      <c r="F938" s="12">
        <v>360</v>
      </c>
      <c r="G938" s="12">
        <v>370</v>
      </c>
      <c r="H938" s="12">
        <v>370</v>
      </c>
      <c r="I938" s="12">
        <v>370</v>
      </c>
      <c r="J938" s="5"/>
      <c r="K938" s="5"/>
      <c r="L938" s="5"/>
    </row>
    <row r="939" spans="1:12" x14ac:dyDescent="0.25">
      <c r="A939" s="11" t="s">
        <v>3054</v>
      </c>
      <c r="B939" s="10" t="s">
        <v>2136</v>
      </c>
      <c r="C939" s="13">
        <v>370</v>
      </c>
      <c r="D939" s="13">
        <v>380</v>
      </c>
      <c r="E939" s="13">
        <v>380</v>
      </c>
      <c r="F939" s="13">
        <v>390</v>
      </c>
      <c r="G939" s="13">
        <v>390</v>
      </c>
      <c r="H939" s="13">
        <v>390</v>
      </c>
      <c r="I939" s="13">
        <v>380</v>
      </c>
      <c r="J939" s="5"/>
      <c r="K939" s="5"/>
      <c r="L939" s="5"/>
    </row>
    <row r="940" spans="1:12" x14ac:dyDescent="0.25">
      <c r="A940" s="11" t="s">
        <v>3055</v>
      </c>
      <c r="B940" s="10" t="s">
        <v>2136</v>
      </c>
      <c r="C940" s="12">
        <v>640</v>
      </c>
      <c r="D940" s="12">
        <v>650</v>
      </c>
      <c r="E940" s="12">
        <v>660</v>
      </c>
      <c r="F940" s="12">
        <v>660</v>
      </c>
      <c r="G940" s="12">
        <v>650</v>
      </c>
      <c r="H940" s="12">
        <v>640</v>
      </c>
      <c r="I940" s="12">
        <v>630</v>
      </c>
      <c r="J940" s="5"/>
      <c r="K940" s="5"/>
      <c r="L940" s="5"/>
    </row>
    <row r="941" spans="1:12" x14ac:dyDescent="0.25">
      <c r="A941" s="11" t="s">
        <v>3056</v>
      </c>
      <c r="B941" s="10" t="s">
        <v>2136</v>
      </c>
      <c r="C941" s="13">
        <v>1350</v>
      </c>
      <c r="D941" s="13">
        <v>1420</v>
      </c>
      <c r="E941" s="13">
        <v>1490</v>
      </c>
      <c r="F941" s="13">
        <v>1560</v>
      </c>
      <c r="G941" s="13">
        <v>1620</v>
      </c>
      <c r="H941" s="13">
        <v>1660</v>
      </c>
      <c r="I941" s="13">
        <v>1690</v>
      </c>
      <c r="J941" s="5"/>
      <c r="K941" s="5"/>
      <c r="L941" s="5"/>
    </row>
    <row r="942" spans="1:12" x14ac:dyDescent="0.25">
      <c r="A942" s="11" t="s">
        <v>3057</v>
      </c>
      <c r="B942" s="10" t="s">
        <v>2136</v>
      </c>
      <c r="C942" s="12">
        <v>1210</v>
      </c>
      <c r="D942" s="12">
        <v>1270</v>
      </c>
      <c r="E942" s="12">
        <v>1310</v>
      </c>
      <c r="F942" s="12">
        <v>1330</v>
      </c>
      <c r="G942" s="12">
        <v>1350</v>
      </c>
      <c r="H942" s="12">
        <v>1360</v>
      </c>
      <c r="I942" s="12">
        <v>1360</v>
      </c>
      <c r="J942" s="5"/>
      <c r="K942" s="5"/>
      <c r="L942" s="5"/>
    </row>
    <row r="943" spans="1:12" x14ac:dyDescent="0.25">
      <c r="A943" s="11" t="s">
        <v>3058</v>
      </c>
      <c r="B943" s="10" t="s">
        <v>2136</v>
      </c>
      <c r="C943" s="13">
        <v>1350</v>
      </c>
      <c r="D943" s="13">
        <v>1450</v>
      </c>
      <c r="E943" s="13">
        <v>1530</v>
      </c>
      <c r="F943" s="13">
        <v>1600</v>
      </c>
      <c r="G943" s="13">
        <v>1660</v>
      </c>
      <c r="H943" s="13">
        <v>1710</v>
      </c>
      <c r="I943" s="13">
        <v>1750</v>
      </c>
      <c r="J943" s="5"/>
      <c r="K943" s="5"/>
      <c r="L943" s="5"/>
    </row>
    <row r="944" spans="1:12" x14ac:dyDescent="0.25">
      <c r="A944" s="11" t="s">
        <v>3059</v>
      </c>
      <c r="B944" s="10" t="s">
        <v>2136</v>
      </c>
      <c r="C944" s="12">
        <v>660</v>
      </c>
      <c r="D944" s="12">
        <v>690</v>
      </c>
      <c r="E944" s="12">
        <v>720</v>
      </c>
      <c r="F944" s="12">
        <v>740</v>
      </c>
      <c r="G944" s="12">
        <v>750</v>
      </c>
      <c r="H944" s="12">
        <v>760</v>
      </c>
      <c r="I944" s="12">
        <v>770</v>
      </c>
      <c r="J944" s="5"/>
      <c r="K944" s="5"/>
      <c r="L944" s="5"/>
    </row>
    <row r="945" spans="1:12" x14ac:dyDescent="0.25">
      <c r="A945" s="11" t="s">
        <v>3060</v>
      </c>
      <c r="B945" s="10" t="s">
        <v>2136</v>
      </c>
      <c r="C945" s="13">
        <v>1140</v>
      </c>
      <c r="D945" s="13">
        <v>1270</v>
      </c>
      <c r="E945" s="13">
        <v>1360</v>
      </c>
      <c r="F945" s="13">
        <v>1440</v>
      </c>
      <c r="G945" s="13">
        <v>1510</v>
      </c>
      <c r="H945" s="13">
        <v>1570</v>
      </c>
      <c r="I945" s="13">
        <v>1600</v>
      </c>
      <c r="J945" s="5"/>
      <c r="K945" s="5"/>
      <c r="L945" s="5"/>
    </row>
    <row r="946" spans="1:12" x14ac:dyDescent="0.25">
      <c r="A946" s="11" t="s">
        <v>3061</v>
      </c>
      <c r="B946" s="10" t="s">
        <v>2136</v>
      </c>
      <c r="C946" s="12">
        <v>610</v>
      </c>
      <c r="D946" s="12">
        <v>610</v>
      </c>
      <c r="E946" s="12">
        <v>610</v>
      </c>
      <c r="F946" s="12">
        <v>610</v>
      </c>
      <c r="G946" s="12">
        <v>600</v>
      </c>
      <c r="H946" s="12">
        <v>580</v>
      </c>
      <c r="I946" s="12">
        <v>560</v>
      </c>
      <c r="J946" s="5"/>
      <c r="K946" s="5"/>
      <c r="L946" s="5"/>
    </row>
    <row r="947" spans="1:12" x14ac:dyDescent="0.25">
      <c r="A947" s="11" t="s">
        <v>3062</v>
      </c>
      <c r="B947" s="10" t="s">
        <v>2136</v>
      </c>
      <c r="C947" s="13">
        <v>380</v>
      </c>
      <c r="D947" s="13">
        <v>390</v>
      </c>
      <c r="E947" s="13">
        <v>390</v>
      </c>
      <c r="F947" s="13">
        <v>400</v>
      </c>
      <c r="G947" s="13">
        <v>410</v>
      </c>
      <c r="H947" s="13">
        <v>420</v>
      </c>
      <c r="I947" s="13">
        <v>440</v>
      </c>
      <c r="J947" s="5"/>
      <c r="K947" s="5"/>
      <c r="L947" s="5"/>
    </row>
    <row r="948" spans="1:12" x14ac:dyDescent="0.25">
      <c r="A948" s="11" t="s">
        <v>3063</v>
      </c>
      <c r="B948" s="10" t="s">
        <v>2136</v>
      </c>
      <c r="C948" s="12">
        <v>240</v>
      </c>
      <c r="D948" s="12">
        <v>230</v>
      </c>
      <c r="E948" s="12">
        <v>230</v>
      </c>
      <c r="F948" s="12">
        <v>230</v>
      </c>
      <c r="G948" s="12">
        <v>240</v>
      </c>
      <c r="H948" s="12">
        <v>250</v>
      </c>
      <c r="I948" s="12">
        <v>250</v>
      </c>
      <c r="J948" s="5"/>
      <c r="K948" s="5"/>
      <c r="L948" s="5"/>
    </row>
    <row r="949" spans="1:12" x14ac:dyDescent="0.25">
      <c r="A949" s="11" t="s">
        <v>3064</v>
      </c>
      <c r="B949" s="10" t="s">
        <v>2136</v>
      </c>
      <c r="C949" s="13">
        <v>3710</v>
      </c>
      <c r="D949" s="13">
        <v>3740</v>
      </c>
      <c r="E949" s="13">
        <v>3760</v>
      </c>
      <c r="F949" s="13">
        <v>3770</v>
      </c>
      <c r="G949" s="13">
        <v>3770</v>
      </c>
      <c r="H949" s="13">
        <v>3750</v>
      </c>
      <c r="I949" s="13">
        <v>3710</v>
      </c>
      <c r="J949" s="5"/>
      <c r="K949" s="5"/>
      <c r="L949" s="5"/>
    </row>
    <row r="950" spans="1:12" x14ac:dyDescent="0.25">
      <c r="A950" s="11" t="s">
        <v>3065</v>
      </c>
      <c r="B950" s="10" t="s">
        <v>2136</v>
      </c>
      <c r="C950" s="12">
        <v>3030</v>
      </c>
      <c r="D950" s="12">
        <v>3080</v>
      </c>
      <c r="E950" s="12">
        <v>3120</v>
      </c>
      <c r="F950" s="12">
        <v>3180</v>
      </c>
      <c r="G950" s="12">
        <v>3230</v>
      </c>
      <c r="H950" s="12">
        <v>3270</v>
      </c>
      <c r="I950" s="12">
        <v>3280</v>
      </c>
      <c r="J950" s="5"/>
      <c r="K950" s="5"/>
      <c r="L950" s="5"/>
    </row>
    <row r="951" spans="1:12" x14ac:dyDescent="0.25">
      <c r="A951" s="11" t="s">
        <v>3066</v>
      </c>
      <c r="B951" s="10" t="s">
        <v>2136</v>
      </c>
      <c r="C951" s="13">
        <v>2360</v>
      </c>
      <c r="D951" s="13">
        <v>2580</v>
      </c>
      <c r="E951" s="13">
        <v>2690</v>
      </c>
      <c r="F951" s="13">
        <v>2770</v>
      </c>
      <c r="G951" s="13">
        <v>2820</v>
      </c>
      <c r="H951" s="13">
        <v>2860</v>
      </c>
      <c r="I951" s="13">
        <v>2870</v>
      </c>
      <c r="J951" s="5"/>
      <c r="K951" s="5"/>
      <c r="L951" s="5"/>
    </row>
    <row r="952" spans="1:12" x14ac:dyDescent="0.25">
      <c r="A952" s="11" t="s">
        <v>3067</v>
      </c>
      <c r="B952" s="10" t="s">
        <v>2136</v>
      </c>
      <c r="C952" s="12">
        <v>4440</v>
      </c>
      <c r="D952" s="12">
        <v>4500</v>
      </c>
      <c r="E952" s="12">
        <v>4570</v>
      </c>
      <c r="F952" s="12">
        <v>4630</v>
      </c>
      <c r="G952" s="12">
        <v>4660</v>
      </c>
      <c r="H952" s="12">
        <v>4670</v>
      </c>
      <c r="I952" s="12">
        <v>4650</v>
      </c>
      <c r="J952" s="5"/>
      <c r="K952" s="5"/>
      <c r="L952" s="5"/>
    </row>
    <row r="953" spans="1:12" x14ac:dyDescent="0.25">
      <c r="A953" s="11" t="s">
        <v>3068</v>
      </c>
      <c r="B953" s="10" t="s">
        <v>2136</v>
      </c>
      <c r="C953" s="13">
        <v>4390</v>
      </c>
      <c r="D953" s="13">
        <v>4570</v>
      </c>
      <c r="E953" s="13">
        <v>4690</v>
      </c>
      <c r="F953" s="13">
        <v>4780</v>
      </c>
      <c r="G953" s="13">
        <v>4850</v>
      </c>
      <c r="H953" s="13">
        <v>4900</v>
      </c>
      <c r="I953" s="13">
        <v>4960</v>
      </c>
      <c r="J953" s="5"/>
      <c r="K953" s="5"/>
      <c r="L953" s="5"/>
    </row>
    <row r="954" spans="1:12" x14ac:dyDescent="0.25">
      <c r="A954" s="11" t="s">
        <v>3069</v>
      </c>
      <c r="B954" s="10" t="s">
        <v>2136</v>
      </c>
      <c r="C954" s="12">
        <v>3250</v>
      </c>
      <c r="D954" s="12">
        <v>3310</v>
      </c>
      <c r="E954" s="12">
        <v>3350</v>
      </c>
      <c r="F954" s="12">
        <v>3380</v>
      </c>
      <c r="G954" s="12">
        <v>3400</v>
      </c>
      <c r="H954" s="12">
        <v>3410</v>
      </c>
      <c r="I954" s="12">
        <v>3390</v>
      </c>
      <c r="J954" s="5"/>
      <c r="K954" s="5"/>
      <c r="L954" s="5"/>
    </row>
    <row r="955" spans="1:12" x14ac:dyDescent="0.25">
      <c r="A955" s="11" t="s">
        <v>3070</v>
      </c>
      <c r="B955" s="10" t="s">
        <v>2136</v>
      </c>
      <c r="C955" s="13">
        <v>2950</v>
      </c>
      <c r="D955" s="13">
        <v>3010</v>
      </c>
      <c r="E955" s="13">
        <v>3070</v>
      </c>
      <c r="F955" s="13">
        <v>3120</v>
      </c>
      <c r="G955" s="13">
        <v>3130</v>
      </c>
      <c r="H955" s="13">
        <v>3130</v>
      </c>
      <c r="I955" s="13">
        <v>3100</v>
      </c>
      <c r="J955" s="5"/>
      <c r="K955" s="5"/>
      <c r="L955" s="5"/>
    </row>
    <row r="956" spans="1:12" x14ac:dyDescent="0.25">
      <c r="A956" s="11" t="s">
        <v>3071</v>
      </c>
      <c r="B956" s="10" t="s">
        <v>2136</v>
      </c>
      <c r="C956" s="12">
        <v>4700</v>
      </c>
      <c r="D956" s="12">
        <v>4820</v>
      </c>
      <c r="E956" s="12">
        <v>4880</v>
      </c>
      <c r="F956" s="12">
        <v>4940</v>
      </c>
      <c r="G956" s="12">
        <v>4980</v>
      </c>
      <c r="H956" s="12">
        <v>4990</v>
      </c>
      <c r="I956" s="12">
        <v>4990</v>
      </c>
      <c r="J956" s="5"/>
      <c r="K956" s="5"/>
      <c r="L956" s="5"/>
    </row>
    <row r="957" spans="1:12" x14ac:dyDescent="0.25">
      <c r="A957" s="11" t="s">
        <v>3072</v>
      </c>
      <c r="B957" s="10" t="s">
        <v>2136</v>
      </c>
      <c r="C957" s="13">
        <v>40</v>
      </c>
      <c r="D957" s="13">
        <v>40</v>
      </c>
      <c r="E957" s="13">
        <v>40</v>
      </c>
      <c r="F957" s="13">
        <v>40</v>
      </c>
      <c r="G957" s="13">
        <v>40</v>
      </c>
      <c r="H957" s="13">
        <v>40</v>
      </c>
      <c r="I957" s="13">
        <v>40</v>
      </c>
      <c r="J957" s="5"/>
      <c r="K957" s="5"/>
      <c r="L957" s="5"/>
    </row>
    <row r="958" spans="1:12" x14ac:dyDescent="0.25">
      <c r="A958" s="11" t="s">
        <v>3073</v>
      </c>
      <c r="B958" s="10" t="s">
        <v>2136</v>
      </c>
      <c r="C958" s="12">
        <v>1990</v>
      </c>
      <c r="D958" s="12">
        <v>2000</v>
      </c>
      <c r="E958" s="12">
        <v>2000</v>
      </c>
      <c r="F958" s="12">
        <v>2010</v>
      </c>
      <c r="G958" s="12">
        <v>2000</v>
      </c>
      <c r="H958" s="12">
        <v>1990</v>
      </c>
      <c r="I958" s="12">
        <v>1960</v>
      </c>
      <c r="J958" s="5"/>
      <c r="K958" s="5"/>
      <c r="L958" s="5"/>
    </row>
    <row r="959" spans="1:12" x14ac:dyDescent="0.25">
      <c r="A959" s="11" t="s">
        <v>3074</v>
      </c>
      <c r="B959" s="10" t="s">
        <v>2136</v>
      </c>
      <c r="C959" s="13">
        <v>3190</v>
      </c>
      <c r="D959" s="13">
        <v>3370</v>
      </c>
      <c r="E959" s="13">
        <v>3450</v>
      </c>
      <c r="F959" s="13">
        <v>3500</v>
      </c>
      <c r="G959" s="13">
        <v>3510</v>
      </c>
      <c r="H959" s="13">
        <v>3500</v>
      </c>
      <c r="I959" s="13">
        <v>3460</v>
      </c>
      <c r="J959" s="5"/>
      <c r="K959" s="5"/>
      <c r="L959" s="5"/>
    </row>
    <row r="960" spans="1:12" x14ac:dyDescent="0.25">
      <c r="A960" s="11" t="s">
        <v>3075</v>
      </c>
      <c r="B960" s="10" t="s">
        <v>2136</v>
      </c>
      <c r="C960" s="12">
        <v>2890</v>
      </c>
      <c r="D960" s="12">
        <v>3030</v>
      </c>
      <c r="E960" s="12">
        <v>3090</v>
      </c>
      <c r="F960" s="12">
        <v>3120</v>
      </c>
      <c r="G960" s="12">
        <v>3120</v>
      </c>
      <c r="H960" s="12">
        <v>3100</v>
      </c>
      <c r="I960" s="12">
        <v>3060</v>
      </c>
      <c r="J960" s="5"/>
      <c r="K960" s="5"/>
      <c r="L960" s="5"/>
    </row>
    <row r="961" spans="1:12" x14ac:dyDescent="0.25">
      <c r="A961" s="11" t="s">
        <v>3076</v>
      </c>
      <c r="B961" s="10" t="s">
        <v>2136</v>
      </c>
      <c r="C961" s="13">
        <v>3840</v>
      </c>
      <c r="D961" s="13">
        <v>3960</v>
      </c>
      <c r="E961" s="13">
        <v>4000</v>
      </c>
      <c r="F961" s="13">
        <v>4010</v>
      </c>
      <c r="G961" s="13">
        <v>3970</v>
      </c>
      <c r="H961" s="13">
        <v>3900</v>
      </c>
      <c r="I961" s="13">
        <v>3830</v>
      </c>
      <c r="J961" s="5"/>
      <c r="K961" s="5"/>
      <c r="L961" s="5"/>
    </row>
    <row r="962" spans="1:12" x14ac:dyDescent="0.25">
      <c r="A962" s="11" t="s">
        <v>3077</v>
      </c>
      <c r="B962" s="10" t="s">
        <v>2136</v>
      </c>
      <c r="C962" s="12">
        <v>1540</v>
      </c>
      <c r="D962" s="12">
        <v>1570</v>
      </c>
      <c r="E962" s="12">
        <v>1590</v>
      </c>
      <c r="F962" s="12">
        <v>1600</v>
      </c>
      <c r="G962" s="12">
        <v>1600</v>
      </c>
      <c r="H962" s="12">
        <v>1600</v>
      </c>
      <c r="I962" s="12">
        <v>1590</v>
      </c>
      <c r="J962" s="5"/>
      <c r="K962" s="5"/>
      <c r="L962" s="5"/>
    </row>
    <row r="963" spans="1:12" x14ac:dyDescent="0.25">
      <c r="A963" s="11" t="s">
        <v>3078</v>
      </c>
      <c r="B963" s="10" t="s">
        <v>2136</v>
      </c>
      <c r="C963" s="13">
        <v>3050</v>
      </c>
      <c r="D963" s="13">
        <v>3220</v>
      </c>
      <c r="E963" s="13">
        <v>3350</v>
      </c>
      <c r="F963" s="13">
        <v>3460</v>
      </c>
      <c r="G963" s="13">
        <v>3540</v>
      </c>
      <c r="H963" s="13">
        <v>3620</v>
      </c>
      <c r="I963" s="13">
        <v>3700</v>
      </c>
      <c r="J963" s="5"/>
      <c r="K963" s="5"/>
      <c r="L963" s="5"/>
    </row>
    <row r="964" spans="1:12" x14ac:dyDescent="0.25">
      <c r="A964" s="11" t="s">
        <v>3079</v>
      </c>
      <c r="B964" s="10" t="s">
        <v>2136</v>
      </c>
      <c r="C964" s="12">
        <v>1000</v>
      </c>
      <c r="D964" s="12">
        <v>1090</v>
      </c>
      <c r="E964" s="12">
        <v>1180</v>
      </c>
      <c r="F964" s="12">
        <v>1250</v>
      </c>
      <c r="G964" s="12">
        <v>1320</v>
      </c>
      <c r="H964" s="12">
        <v>1370</v>
      </c>
      <c r="I964" s="12">
        <v>1410</v>
      </c>
      <c r="J964" s="5"/>
      <c r="K964" s="5"/>
      <c r="L964" s="5"/>
    </row>
    <row r="965" spans="1:12" x14ac:dyDescent="0.25">
      <c r="A965" s="11" t="s">
        <v>3080</v>
      </c>
      <c r="B965" s="10" t="s">
        <v>2136</v>
      </c>
      <c r="C965" s="13">
        <v>3750</v>
      </c>
      <c r="D965" s="13">
        <v>4180</v>
      </c>
      <c r="E965" s="13">
        <v>4230</v>
      </c>
      <c r="F965" s="13">
        <v>4260</v>
      </c>
      <c r="G965" s="13">
        <v>4290</v>
      </c>
      <c r="H965" s="13">
        <v>4300</v>
      </c>
      <c r="I965" s="13">
        <v>4290</v>
      </c>
      <c r="J965" s="5"/>
      <c r="K965" s="5"/>
      <c r="L965" s="5"/>
    </row>
    <row r="966" spans="1:12" ht="21" x14ac:dyDescent="0.25">
      <c r="A966" s="11" t="s">
        <v>3081</v>
      </c>
      <c r="B966" s="10" t="s">
        <v>2136</v>
      </c>
      <c r="C966" s="12">
        <v>3230</v>
      </c>
      <c r="D966" s="12">
        <v>3330</v>
      </c>
      <c r="E966" s="12">
        <v>3410</v>
      </c>
      <c r="F966" s="12">
        <v>3460</v>
      </c>
      <c r="G966" s="12">
        <v>3510</v>
      </c>
      <c r="H966" s="12">
        <v>3530</v>
      </c>
      <c r="I966" s="12">
        <v>3560</v>
      </c>
      <c r="J966" s="5"/>
      <c r="K966" s="5"/>
      <c r="L966" s="5"/>
    </row>
    <row r="967" spans="1:12" x14ac:dyDescent="0.25">
      <c r="A967" s="11" t="s">
        <v>3082</v>
      </c>
      <c r="B967" s="10" t="s">
        <v>2136</v>
      </c>
      <c r="C967" s="13">
        <v>1050</v>
      </c>
      <c r="D967" s="13">
        <v>1140</v>
      </c>
      <c r="E967" s="13">
        <v>1220</v>
      </c>
      <c r="F967" s="13">
        <v>1300</v>
      </c>
      <c r="G967" s="13">
        <v>1360</v>
      </c>
      <c r="H967" s="13">
        <v>1410</v>
      </c>
      <c r="I967" s="13">
        <v>1450</v>
      </c>
      <c r="J967" s="5"/>
      <c r="K967" s="5"/>
      <c r="L967" s="5"/>
    </row>
    <row r="968" spans="1:12" x14ac:dyDescent="0.25">
      <c r="A968" s="11" t="s">
        <v>2075</v>
      </c>
      <c r="B968" s="10" t="s">
        <v>2136</v>
      </c>
      <c r="C968" s="12">
        <v>59600</v>
      </c>
      <c r="D968" s="12">
        <v>62100</v>
      </c>
      <c r="E968" s="12">
        <v>63400</v>
      </c>
      <c r="F968" s="12">
        <v>64400</v>
      </c>
      <c r="G968" s="12">
        <v>65100</v>
      </c>
      <c r="H968" s="12">
        <v>65300</v>
      </c>
      <c r="I968" s="12">
        <v>65400</v>
      </c>
      <c r="J968" s="5"/>
      <c r="K968" s="5"/>
      <c r="L968" s="5"/>
    </row>
    <row r="969" spans="1:12" x14ac:dyDescent="0.25">
      <c r="A969" s="11" t="s">
        <v>3083</v>
      </c>
      <c r="B969" s="10" t="s">
        <v>2136</v>
      </c>
      <c r="C969" s="13">
        <v>2010</v>
      </c>
      <c r="D969" s="13">
        <v>2160</v>
      </c>
      <c r="E969" s="13">
        <v>2220</v>
      </c>
      <c r="F969" s="13">
        <v>2250</v>
      </c>
      <c r="G969" s="13">
        <v>2270</v>
      </c>
      <c r="H969" s="13">
        <v>2270</v>
      </c>
      <c r="I969" s="13">
        <v>2240</v>
      </c>
      <c r="J969" s="5"/>
      <c r="K969" s="5"/>
      <c r="L969" s="5"/>
    </row>
    <row r="970" spans="1:12" x14ac:dyDescent="0.25">
      <c r="A970" s="11" t="s">
        <v>3084</v>
      </c>
      <c r="B970" s="10" t="s">
        <v>2136</v>
      </c>
      <c r="C970" s="12">
        <v>1950</v>
      </c>
      <c r="D970" s="12">
        <v>2460</v>
      </c>
      <c r="E970" s="12">
        <v>2770</v>
      </c>
      <c r="F970" s="12">
        <v>3070</v>
      </c>
      <c r="G970" s="12">
        <v>3360</v>
      </c>
      <c r="H970" s="12">
        <v>3620</v>
      </c>
      <c r="I970" s="12">
        <v>3860</v>
      </c>
      <c r="J970" s="5"/>
      <c r="K970" s="5"/>
      <c r="L970" s="5"/>
    </row>
    <row r="971" spans="1:12" x14ac:dyDescent="0.25">
      <c r="A971" s="11" t="s">
        <v>3085</v>
      </c>
      <c r="B971" s="10" t="s">
        <v>2136</v>
      </c>
      <c r="C971" s="13">
        <v>1760</v>
      </c>
      <c r="D971" s="13">
        <v>2210</v>
      </c>
      <c r="E971" s="13">
        <v>2570</v>
      </c>
      <c r="F971" s="13">
        <v>2920</v>
      </c>
      <c r="G971" s="13">
        <v>3260</v>
      </c>
      <c r="H971" s="13">
        <v>3580</v>
      </c>
      <c r="I971" s="13">
        <v>3890</v>
      </c>
      <c r="J971" s="5"/>
      <c r="K971" s="5"/>
      <c r="L971" s="5"/>
    </row>
    <row r="972" spans="1:12" x14ac:dyDescent="0.25">
      <c r="A972" s="11" t="s">
        <v>3086</v>
      </c>
      <c r="B972" s="10" t="s">
        <v>2136</v>
      </c>
      <c r="C972" s="12">
        <v>320</v>
      </c>
      <c r="D972" s="12">
        <v>360</v>
      </c>
      <c r="E972" s="12">
        <v>380</v>
      </c>
      <c r="F972" s="12">
        <v>390</v>
      </c>
      <c r="G972" s="12">
        <v>400</v>
      </c>
      <c r="H972" s="12">
        <v>400</v>
      </c>
      <c r="I972" s="12">
        <v>390</v>
      </c>
      <c r="J972" s="5"/>
      <c r="K972" s="5"/>
      <c r="L972" s="5"/>
    </row>
    <row r="973" spans="1:12" x14ac:dyDescent="0.25">
      <c r="A973" s="11" t="s">
        <v>3087</v>
      </c>
      <c r="B973" s="10" t="s">
        <v>2136</v>
      </c>
      <c r="C973" s="13">
        <v>1100</v>
      </c>
      <c r="D973" s="13">
        <v>1110</v>
      </c>
      <c r="E973" s="13">
        <v>1100</v>
      </c>
      <c r="F973" s="13">
        <v>1090</v>
      </c>
      <c r="G973" s="13">
        <v>1070</v>
      </c>
      <c r="H973" s="13">
        <v>1040</v>
      </c>
      <c r="I973" s="13">
        <v>1010</v>
      </c>
      <c r="J973" s="5"/>
      <c r="K973" s="5"/>
      <c r="L973" s="5"/>
    </row>
    <row r="974" spans="1:12" x14ac:dyDescent="0.25">
      <c r="A974" s="11" t="s">
        <v>3088</v>
      </c>
      <c r="B974" s="10" t="s">
        <v>2136</v>
      </c>
      <c r="C974" s="12">
        <v>1120</v>
      </c>
      <c r="D974" s="12">
        <v>1150</v>
      </c>
      <c r="E974" s="12">
        <v>1180</v>
      </c>
      <c r="F974" s="12">
        <v>1180</v>
      </c>
      <c r="G974" s="12">
        <v>1180</v>
      </c>
      <c r="H974" s="12">
        <v>1180</v>
      </c>
      <c r="I974" s="12">
        <v>1170</v>
      </c>
      <c r="J974" s="5"/>
      <c r="K974" s="5"/>
      <c r="L974" s="5"/>
    </row>
    <row r="975" spans="1:12" x14ac:dyDescent="0.25">
      <c r="A975" s="11" t="s">
        <v>3089</v>
      </c>
      <c r="B975" s="10" t="s">
        <v>2136</v>
      </c>
      <c r="C975" s="13">
        <v>1380</v>
      </c>
      <c r="D975" s="13">
        <v>1380</v>
      </c>
      <c r="E975" s="13">
        <v>1390</v>
      </c>
      <c r="F975" s="13">
        <v>1390</v>
      </c>
      <c r="G975" s="13">
        <v>1410</v>
      </c>
      <c r="H975" s="13">
        <v>1420</v>
      </c>
      <c r="I975" s="13">
        <v>1420</v>
      </c>
      <c r="J975" s="5"/>
      <c r="K975" s="5"/>
      <c r="L975" s="5"/>
    </row>
    <row r="976" spans="1:12" x14ac:dyDescent="0.25">
      <c r="A976" s="11" t="s">
        <v>3090</v>
      </c>
      <c r="B976" s="10" t="s">
        <v>2136</v>
      </c>
      <c r="C976" s="12">
        <v>260</v>
      </c>
      <c r="D976" s="12">
        <v>320</v>
      </c>
      <c r="E976" s="12">
        <v>330</v>
      </c>
      <c r="F976" s="12">
        <v>340</v>
      </c>
      <c r="G976" s="12">
        <v>340</v>
      </c>
      <c r="H976" s="12">
        <v>340</v>
      </c>
      <c r="I976" s="12">
        <v>340</v>
      </c>
      <c r="J976" s="5"/>
      <c r="K976" s="5"/>
      <c r="L976" s="5"/>
    </row>
    <row r="977" spans="1:12" x14ac:dyDescent="0.25">
      <c r="A977" s="11" t="s">
        <v>3091</v>
      </c>
      <c r="B977" s="10" t="s">
        <v>2136</v>
      </c>
      <c r="C977" s="13">
        <v>4540</v>
      </c>
      <c r="D977" s="13">
        <v>4710</v>
      </c>
      <c r="E977" s="13">
        <v>4780</v>
      </c>
      <c r="F977" s="13">
        <v>4830</v>
      </c>
      <c r="G977" s="13">
        <v>4870</v>
      </c>
      <c r="H977" s="13">
        <v>4900</v>
      </c>
      <c r="I977" s="13">
        <v>4940</v>
      </c>
      <c r="J977" s="5"/>
      <c r="K977" s="5"/>
      <c r="L977" s="5"/>
    </row>
    <row r="978" spans="1:12" x14ac:dyDescent="0.25">
      <c r="A978" s="11" t="s">
        <v>3092</v>
      </c>
      <c r="B978" s="10" t="s">
        <v>2136</v>
      </c>
      <c r="C978" s="12">
        <v>4890</v>
      </c>
      <c r="D978" s="12">
        <v>5010</v>
      </c>
      <c r="E978" s="12">
        <v>5060</v>
      </c>
      <c r="F978" s="12">
        <v>5100</v>
      </c>
      <c r="G978" s="12">
        <v>5110</v>
      </c>
      <c r="H978" s="12">
        <v>5080</v>
      </c>
      <c r="I978" s="12">
        <v>5030</v>
      </c>
      <c r="J978" s="5"/>
      <c r="K978" s="5"/>
      <c r="L978" s="5"/>
    </row>
    <row r="979" spans="1:12" x14ac:dyDescent="0.25">
      <c r="A979" s="11" t="s">
        <v>3093</v>
      </c>
      <c r="B979" s="10" t="s">
        <v>2136</v>
      </c>
      <c r="C979" s="13">
        <v>3250</v>
      </c>
      <c r="D979" s="13">
        <v>3380</v>
      </c>
      <c r="E979" s="13">
        <v>3450</v>
      </c>
      <c r="F979" s="13">
        <v>3520</v>
      </c>
      <c r="G979" s="13">
        <v>3570</v>
      </c>
      <c r="H979" s="13">
        <v>3610</v>
      </c>
      <c r="I979" s="13">
        <v>3630</v>
      </c>
      <c r="J979" s="5"/>
      <c r="K979" s="5"/>
      <c r="L979" s="5"/>
    </row>
    <row r="980" spans="1:12" x14ac:dyDescent="0.25">
      <c r="A980" s="11" t="s">
        <v>3094</v>
      </c>
      <c r="B980" s="10" t="s">
        <v>2136</v>
      </c>
      <c r="C980" s="12">
        <v>2750</v>
      </c>
      <c r="D980" s="12">
        <v>2890</v>
      </c>
      <c r="E980" s="12">
        <v>2920</v>
      </c>
      <c r="F980" s="12">
        <v>2930</v>
      </c>
      <c r="G980" s="12">
        <v>2910</v>
      </c>
      <c r="H980" s="12">
        <v>2860</v>
      </c>
      <c r="I980" s="12">
        <v>2800</v>
      </c>
      <c r="J980" s="5"/>
      <c r="K980" s="5"/>
      <c r="L980" s="5"/>
    </row>
    <row r="981" spans="1:12" x14ac:dyDescent="0.25">
      <c r="A981" s="11" t="s">
        <v>3095</v>
      </c>
      <c r="B981" s="10" t="s">
        <v>2136</v>
      </c>
      <c r="C981" s="13">
        <v>2810</v>
      </c>
      <c r="D981" s="13">
        <v>2870</v>
      </c>
      <c r="E981" s="13">
        <v>2880</v>
      </c>
      <c r="F981" s="13">
        <v>2870</v>
      </c>
      <c r="G981" s="13">
        <v>2840</v>
      </c>
      <c r="H981" s="13">
        <v>2780</v>
      </c>
      <c r="I981" s="13">
        <v>2680</v>
      </c>
      <c r="J981" s="5"/>
      <c r="K981" s="5"/>
      <c r="L981" s="5"/>
    </row>
    <row r="982" spans="1:12" x14ac:dyDescent="0.25">
      <c r="A982" s="11" t="s">
        <v>3096</v>
      </c>
      <c r="B982" s="10" t="s">
        <v>2136</v>
      </c>
      <c r="C982" s="12">
        <v>2540</v>
      </c>
      <c r="D982" s="12">
        <v>2560</v>
      </c>
      <c r="E982" s="12">
        <v>2560</v>
      </c>
      <c r="F982" s="12">
        <v>2540</v>
      </c>
      <c r="G982" s="12">
        <v>2490</v>
      </c>
      <c r="H982" s="12">
        <v>2430</v>
      </c>
      <c r="I982" s="12">
        <v>2330</v>
      </c>
      <c r="J982" s="5"/>
      <c r="K982" s="5"/>
      <c r="L982" s="5"/>
    </row>
    <row r="983" spans="1:12" x14ac:dyDescent="0.25">
      <c r="A983" s="11" t="s">
        <v>3097</v>
      </c>
      <c r="B983" s="10" t="s">
        <v>2136</v>
      </c>
      <c r="C983" s="13">
        <v>2450</v>
      </c>
      <c r="D983" s="13">
        <v>2530</v>
      </c>
      <c r="E983" s="13">
        <v>2560</v>
      </c>
      <c r="F983" s="13">
        <v>2560</v>
      </c>
      <c r="G983" s="13">
        <v>2550</v>
      </c>
      <c r="H983" s="13">
        <v>2520</v>
      </c>
      <c r="I983" s="13">
        <v>2470</v>
      </c>
      <c r="J983" s="5"/>
      <c r="K983" s="5"/>
      <c r="L983" s="5"/>
    </row>
    <row r="984" spans="1:12" x14ac:dyDescent="0.25">
      <c r="A984" s="11" t="s">
        <v>3098</v>
      </c>
      <c r="B984" s="10" t="s">
        <v>2136</v>
      </c>
      <c r="C984" s="12">
        <v>2600</v>
      </c>
      <c r="D984" s="12">
        <v>2620</v>
      </c>
      <c r="E984" s="12">
        <v>2620</v>
      </c>
      <c r="F984" s="12">
        <v>2600</v>
      </c>
      <c r="G984" s="12">
        <v>2560</v>
      </c>
      <c r="H984" s="12">
        <v>2500</v>
      </c>
      <c r="I984" s="12">
        <v>2420</v>
      </c>
      <c r="J984" s="5"/>
      <c r="K984" s="5"/>
      <c r="L984" s="5"/>
    </row>
    <row r="985" spans="1:12" x14ac:dyDescent="0.25">
      <c r="A985" s="11" t="s">
        <v>3099</v>
      </c>
      <c r="B985" s="10" t="s">
        <v>2136</v>
      </c>
      <c r="C985" s="13">
        <v>2660</v>
      </c>
      <c r="D985" s="13">
        <v>2670</v>
      </c>
      <c r="E985" s="13">
        <v>2670</v>
      </c>
      <c r="F985" s="13">
        <v>2650</v>
      </c>
      <c r="G985" s="13">
        <v>2610</v>
      </c>
      <c r="H985" s="13">
        <v>2560</v>
      </c>
      <c r="I985" s="13">
        <v>2510</v>
      </c>
      <c r="J985" s="5"/>
      <c r="K985" s="5"/>
      <c r="L985" s="5"/>
    </row>
    <row r="986" spans="1:12" x14ac:dyDescent="0.25">
      <c r="A986" s="11" t="s">
        <v>3100</v>
      </c>
      <c r="B986" s="10" t="s">
        <v>2136</v>
      </c>
      <c r="C986" s="12">
        <v>6640</v>
      </c>
      <c r="D986" s="12">
        <v>6770</v>
      </c>
      <c r="E986" s="12">
        <v>6840</v>
      </c>
      <c r="F986" s="12">
        <v>6860</v>
      </c>
      <c r="G986" s="12">
        <v>6830</v>
      </c>
      <c r="H986" s="12">
        <v>6750</v>
      </c>
      <c r="I986" s="12">
        <v>6640</v>
      </c>
      <c r="J986" s="5"/>
      <c r="K986" s="5"/>
      <c r="L986" s="5"/>
    </row>
    <row r="987" spans="1:12" x14ac:dyDescent="0.25">
      <c r="A987" s="11" t="s">
        <v>3101</v>
      </c>
      <c r="B987" s="10" t="s">
        <v>2136</v>
      </c>
      <c r="C987" s="13">
        <v>5420</v>
      </c>
      <c r="D987" s="13">
        <v>5610</v>
      </c>
      <c r="E987" s="13">
        <v>5700</v>
      </c>
      <c r="F987" s="13">
        <v>5790</v>
      </c>
      <c r="G987" s="13">
        <v>5860</v>
      </c>
      <c r="H987" s="13">
        <v>5910</v>
      </c>
      <c r="I987" s="13">
        <v>5940</v>
      </c>
      <c r="J987" s="5"/>
      <c r="K987" s="5"/>
      <c r="L987" s="5"/>
    </row>
    <row r="988" spans="1:12" x14ac:dyDescent="0.25">
      <c r="A988" s="11" t="s">
        <v>3102</v>
      </c>
      <c r="B988" s="10" t="s">
        <v>2136</v>
      </c>
      <c r="C988" s="12">
        <v>5630</v>
      </c>
      <c r="D988" s="12">
        <v>5660</v>
      </c>
      <c r="E988" s="12">
        <v>5670</v>
      </c>
      <c r="F988" s="12">
        <v>5660</v>
      </c>
      <c r="G988" s="12">
        <v>5620</v>
      </c>
      <c r="H988" s="12">
        <v>5560</v>
      </c>
      <c r="I988" s="12">
        <v>5490</v>
      </c>
      <c r="J988" s="5"/>
      <c r="K988" s="5"/>
      <c r="L988" s="5"/>
    </row>
    <row r="989" spans="1:12" x14ac:dyDescent="0.25">
      <c r="A989" s="11" t="s">
        <v>3103</v>
      </c>
      <c r="B989" s="10" t="s">
        <v>2136</v>
      </c>
      <c r="C989" s="13">
        <v>3530</v>
      </c>
      <c r="D989" s="13">
        <v>3650</v>
      </c>
      <c r="E989" s="13">
        <v>3760</v>
      </c>
      <c r="F989" s="13">
        <v>3870</v>
      </c>
      <c r="G989" s="13">
        <v>3960</v>
      </c>
      <c r="H989" s="13">
        <v>4040</v>
      </c>
      <c r="I989" s="13">
        <v>4150</v>
      </c>
      <c r="J989" s="5"/>
      <c r="K989" s="5"/>
      <c r="L989" s="5"/>
    </row>
    <row r="990" spans="1:12" x14ac:dyDescent="0.25">
      <c r="A990" s="11" t="s">
        <v>2076</v>
      </c>
      <c r="B990" s="10" t="s">
        <v>2136</v>
      </c>
      <c r="C990" s="12">
        <v>13250</v>
      </c>
      <c r="D990" s="12">
        <v>13850</v>
      </c>
      <c r="E990" s="12">
        <v>13900</v>
      </c>
      <c r="F990" s="12">
        <v>13800</v>
      </c>
      <c r="G990" s="12">
        <v>13550</v>
      </c>
      <c r="H990" s="12">
        <v>13150</v>
      </c>
      <c r="I990" s="12">
        <v>12700</v>
      </c>
      <c r="J990" s="5"/>
      <c r="K990" s="5"/>
      <c r="L990" s="5"/>
    </row>
    <row r="991" spans="1:12" x14ac:dyDescent="0.25">
      <c r="A991" s="11" t="s">
        <v>3104</v>
      </c>
      <c r="B991" s="10" t="s">
        <v>2136</v>
      </c>
      <c r="C991" s="13">
        <v>550</v>
      </c>
      <c r="D991" s="13">
        <v>560</v>
      </c>
      <c r="E991" s="13">
        <v>540</v>
      </c>
      <c r="F991" s="13">
        <v>520</v>
      </c>
      <c r="G991" s="13">
        <v>490</v>
      </c>
      <c r="H991" s="13">
        <v>460</v>
      </c>
      <c r="I991" s="13">
        <v>420</v>
      </c>
      <c r="J991" s="5"/>
      <c r="K991" s="5"/>
      <c r="L991" s="5"/>
    </row>
    <row r="992" spans="1:12" x14ac:dyDescent="0.25">
      <c r="A992" s="11" t="s">
        <v>3105</v>
      </c>
      <c r="B992" s="10" t="s">
        <v>2136</v>
      </c>
      <c r="C992" s="12">
        <v>2060</v>
      </c>
      <c r="D992" s="12">
        <v>2090</v>
      </c>
      <c r="E992" s="12">
        <v>2090</v>
      </c>
      <c r="F992" s="12">
        <v>2070</v>
      </c>
      <c r="G992" s="12">
        <v>2040</v>
      </c>
      <c r="H992" s="12">
        <v>1990</v>
      </c>
      <c r="I992" s="12">
        <v>1950</v>
      </c>
      <c r="J992" s="5"/>
      <c r="K992" s="5"/>
      <c r="L992" s="5"/>
    </row>
    <row r="993" spans="1:12" x14ac:dyDescent="0.25">
      <c r="A993" s="11" t="s">
        <v>3106</v>
      </c>
      <c r="B993" s="10" t="s">
        <v>2136</v>
      </c>
      <c r="C993" s="13">
        <v>2850</v>
      </c>
      <c r="D993" s="13">
        <v>2960</v>
      </c>
      <c r="E993" s="13">
        <v>2990</v>
      </c>
      <c r="F993" s="13">
        <v>2990</v>
      </c>
      <c r="G993" s="13">
        <v>2960</v>
      </c>
      <c r="H993" s="13">
        <v>2920</v>
      </c>
      <c r="I993" s="13">
        <v>2860</v>
      </c>
      <c r="J993" s="5"/>
      <c r="K993" s="5"/>
      <c r="L993" s="5"/>
    </row>
    <row r="994" spans="1:12" x14ac:dyDescent="0.25">
      <c r="A994" s="11" t="s">
        <v>3107</v>
      </c>
      <c r="B994" s="10" t="s">
        <v>2136</v>
      </c>
      <c r="C994" s="12">
        <v>560</v>
      </c>
      <c r="D994" s="12">
        <v>580</v>
      </c>
      <c r="E994" s="12">
        <v>580</v>
      </c>
      <c r="F994" s="12">
        <v>570</v>
      </c>
      <c r="G994" s="12">
        <v>550</v>
      </c>
      <c r="H994" s="12">
        <v>530</v>
      </c>
      <c r="I994" s="12">
        <v>500</v>
      </c>
      <c r="J994" s="5"/>
      <c r="K994" s="5"/>
      <c r="L994" s="5"/>
    </row>
    <row r="995" spans="1:12" x14ac:dyDescent="0.25">
      <c r="A995" s="11" t="s">
        <v>3108</v>
      </c>
      <c r="B995" s="10" t="s">
        <v>2136</v>
      </c>
      <c r="C995" s="13">
        <v>3900</v>
      </c>
      <c r="D995" s="13">
        <v>4130</v>
      </c>
      <c r="E995" s="13">
        <v>4140</v>
      </c>
      <c r="F995" s="13">
        <v>4110</v>
      </c>
      <c r="G995" s="13">
        <v>4020</v>
      </c>
      <c r="H995" s="13">
        <v>3890</v>
      </c>
      <c r="I995" s="13">
        <v>3710</v>
      </c>
      <c r="J995" s="5"/>
      <c r="K995" s="5"/>
      <c r="L995" s="5"/>
    </row>
    <row r="996" spans="1:12" x14ac:dyDescent="0.25">
      <c r="A996" s="11" t="s">
        <v>3109</v>
      </c>
      <c r="B996" s="10" t="s">
        <v>2136</v>
      </c>
      <c r="C996" s="12">
        <v>200</v>
      </c>
      <c r="D996" s="12">
        <v>200</v>
      </c>
      <c r="E996" s="12">
        <v>200</v>
      </c>
      <c r="F996" s="12">
        <v>190</v>
      </c>
      <c r="G996" s="12">
        <v>190</v>
      </c>
      <c r="H996" s="12">
        <v>180</v>
      </c>
      <c r="I996" s="12">
        <v>170</v>
      </c>
      <c r="J996" s="5"/>
      <c r="K996" s="5"/>
      <c r="L996" s="5"/>
    </row>
    <row r="997" spans="1:12" x14ac:dyDescent="0.25">
      <c r="A997" s="11" t="s">
        <v>3110</v>
      </c>
      <c r="B997" s="10" t="s">
        <v>2136</v>
      </c>
      <c r="C997" s="13">
        <v>3150</v>
      </c>
      <c r="D997" s="13">
        <v>3330</v>
      </c>
      <c r="E997" s="13">
        <v>3360</v>
      </c>
      <c r="F997" s="13">
        <v>3350</v>
      </c>
      <c r="G997" s="13">
        <v>3300</v>
      </c>
      <c r="H997" s="13">
        <v>3210</v>
      </c>
      <c r="I997" s="13">
        <v>3080</v>
      </c>
      <c r="J997" s="5"/>
      <c r="K997" s="5"/>
      <c r="L997" s="5"/>
    </row>
    <row r="998" spans="1:12" x14ac:dyDescent="0.25">
      <c r="A998" s="11" t="s">
        <v>2077</v>
      </c>
      <c r="B998" s="10" t="s">
        <v>2136</v>
      </c>
      <c r="C998" s="12">
        <v>77100</v>
      </c>
      <c r="D998" s="12">
        <v>81900</v>
      </c>
      <c r="E998" s="12">
        <v>85100</v>
      </c>
      <c r="F998" s="12">
        <v>88000</v>
      </c>
      <c r="G998" s="12">
        <v>90400</v>
      </c>
      <c r="H998" s="12">
        <v>92400</v>
      </c>
      <c r="I998" s="12">
        <v>94100</v>
      </c>
      <c r="J998" s="5"/>
      <c r="K998" s="5"/>
      <c r="L998" s="5"/>
    </row>
    <row r="999" spans="1:12" x14ac:dyDescent="0.25">
      <c r="A999" s="11" t="s">
        <v>3111</v>
      </c>
      <c r="B999" s="10" t="s">
        <v>2136</v>
      </c>
      <c r="C999" s="13">
        <v>440</v>
      </c>
      <c r="D999" s="13">
        <v>450</v>
      </c>
      <c r="E999" s="13">
        <v>460</v>
      </c>
      <c r="F999" s="13">
        <v>470</v>
      </c>
      <c r="G999" s="13">
        <v>470</v>
      </c>
      <c r="H999" s="13">
        <v>480</v>
      </c>
      <c r="I999" s="13">
        <v>480</v>
      </c>
      <c r="J999" s="5"/>
      <c r="K999" s="5"/>
      <c r="L999" s="5"/>
    </row>
    <row r="1000" spans="1:12" x14ac:dyDescent="0.25">
      <c r="A1000" s="11" t="s">
        <v>3112</v>
      </c>
      <c r="B1000" s="10" t="s">
        <v>2136</v>
      </c>
      <c r="C1000" s="12">
        <v>2250</v>
      </c>
      <c r="D1000" s="12">
        <v>2450</v>
      </c>
      <c r="E1000" s="12">
        <v>2610</v>
      </c>
      <c r="F1000" s="12">
        <v>2770</v>
      </c>
      <c r="G1000" s="12">
        <v>2910</v>
      </c>
      <c r="H1000" s="12">
        <v>3030</v>
      </c>
      <c r="I1000" s="12">
        <v>3140</v>
      </c>
      <c r="J1000" s="5"/>
      <c r="K1000" s="5"/>
      <c r="L1000" s="5"/>
    </row>
    <row r="1001" spans="1:12" x14ac:dyDescent="0.25">
      <c r="A1001" s="11" t="s">
        <v>3113</v>
      </c>
      <c r="B1001" s="10" t="s">
        <v>2136</v>
      </c>
      <c r="C1001" s="13">
        <v>1440</v>
      </c>
      <c r="D1001" s="13">
        <v>1520</v>
      </c>
      <c r="E1001" s="13">
        <v>1600</v>
      </c>
      <c r="F1001" s="13">
        <v>1680</v>
      </c>
      <c r="G1001" s="13">
        <v>1750</v>
      </c>
      <c r="H1001" s="13">
        <v>1820</v>
      </c>
      <c r="I1001" s="13">
        <v>1870</v>
      </c>
      <c r="J1001" s="5"/>
      <c r="K1001" s="5"/>
      <c r="L1001" s="5"/>
    </row>
    <row r="1002" spans="1:12" x14ac:dyDescent="0.25">
      <c r="A1002" s="11" t="s">
        <v>3114</v>
      </c>
      <c r="B1002" s="10" t="s">
        <v>2136</v>
      </c>
      <c r="C1002" s="12">
        <v>5490</v>
      </c>
      <c r="D1002" s="12">
        <v>6080</v>
      </c>
      <c r="E1002" s="12">
        <v>6440</v>
      </c>
      <c r="F1002" s="12">
        <v>6750</v>
      </c>
      <c r="G1002" s="12">
        <v>7010</v>
      </c>
      <c r="H1002" s="12">
        <v>7250</v>
      </c>
      <c r="I1002" s="12">
        <v>7500</v>
      </c>
      <c r="J1002" s="5"/>
      <c r="K1002" s="5"/>
      <c r="L1002" s="5"/>
    </row>
    <row r="1003" spans="1:12" x14ac:dyDescent="0.25">
      <c r="A1003" s="11" t="s">
        <v>3115</v>
      </c>
      <c r="B1003" s="10" t="s">
        <v>2136</v>
      </c>
      <c r="C1003" s="13">
        <v>410</v>
      </c>
      <c r="D1003" s="13">
        <v>420</v>
      </c>
      <c r="E1003" s="13">
        <v>440</v>
      </c>
      <c r="F1003" s="13">
        <v>460</v>
      </c>
      <c r="G1003" s="13">
        <v>470</v>
      </c>
      <c r="H1003" s="13">
        <v>490</v>
      </c>
      <c r="I1003" s="13">
        <v>500</v>
      </c>
      <c r="J1003" s="5"/>
      <c r="K1003" s="5"/>
      <c r="L1003" s="5"/>
    </row>
    <row r="1004" spans="1:12" x14ac:dyDescent="0.25">
      <c r="A1004" s="11" t="s">
        <v>3116</v>
      </c>
      <c r="B1004" s="10" t="s">
        <v>2136</v>
      </c>
      <c r="C1004" s="12">
        <v>910</v>
      </c>
      <c r="D1004" s="12">
        <v>1060</v>
      </c>
      <c r="E1004" s="12">
        <v>1130</v>
      </c>
      <c r="F1004" s="12">
        <v>1200</v>
      </c>
      <c r="G1004" s="12">
        <v>1250</v>
      </c>
      <c r="H1004" s="12">
        <v>1300</v>
      </c>
      <c r="I1004" s="12">
        <v>1340</v>
      </c>
      <c r="J1004" s="5"/>
      <c r="K1004" s="5"/>
      <c r="L1004" s="5"/>
    </row>
    <row r="1005" spans="1:12" x14ac:dyDescent="0.25">
      <c r="A1005" s="11" t="s">
        <v>3117</v>
      </c>
      <c r="B1005" s="10" t="s">
        <v>2136</v>
      </c>
      <c r="C1005" s="13">
        <v>490</v>
      </c>
      <c r="D1005" s="13">
        <v>660</v>
      </c>
      <c r="E1005" s="13">
        <v>760</v>
      </c>
      <c r="F1005" s="13">
        <v>860</v>
      </c>
      <c r="G1005" s="13">
        <v>940</v>
      </c>
      <c r="H1005" s="13">
        <v>1030</v>
      </c>
      <c r="I1005" s="13">
        <v>1100</v>
      </c>
      <c r="J1005" s="5"/>
      <c r="K1005" s="5"/>
      <c r="L1005" s="5"/>
    </row>
    <row r="1006" spans="1:12" x14ac:dyDescent="0.25">
      <c r="A1006" s="11" t="s">
        <v>3118</v>
      </c>
      <c r="B1006" s="10" t="s">
        <v>2136</v>
      </c>
      <c r="C1006" s="12">
        <v>900</v>
      </c>
      <c r="D1006" s="12">
        <v>1030</v>
      </c>
      <c r="E1006" s="12">
        <v>1160</v>
      </c>
      <c r="F1006" s="12">
        <v>1290</v>
      </c>
      <c r="G1006" s="12">
        <v>1410</v>
      </c>
      <c r="H1006" s="12">
        <v>1530</v>
      </c>
      <c r="I1006" s="12">
        <v>1650</v>
      </c>
      <c r="J1006" s="5"/>
      <c r="K1006" s="5"/>
      <c r="L1006" s="5"/>
    </row>
    <row r="1007" spans="1:12" x14ac:dyDescent="0.25">
      <c r="A1007" s="11" t="s">
        <v>3119</v>
      </c>
      <c r="B1007" s="10" t="s">
        <v>2136</v>
      </c>
      <c r="C1007" s="13">
        <v>850</v>
      </c>
      <c r="D1007" s="13">
        <v>1340</v>
      </c>
      <c r="E1007" s="13">
        <v>1530</v>
      </c>
      <c r="F1007" s="13">
        <v>1700</v>
      </c>
      <c r="G1007" s="13">
        <v>1860</v>
      </c>
      <c r="H1007" s="13">
        <v>2000</v>
      </c>
      <c r="I1007" s="13">
        <v>2130</v>
      </c>
      <c r="J1007" s="5"/>
      <c r="K1007" s="5"/>
      <c r="L1007" s="5"/>
    </row>
    <row r="1008" spans="1:12" x14ac:dyDescent="0.25">
      <c r="A1008" s="11" t="s">
        <v>3120</v>
      </c>
      <c r="B1008" s="10" t="s">
        <v>2136</v>
      </c>
      <c r="C1008" s="12">
        <v>3150</v>
      </c>
      <c r="D1008" s="12">
        <v>3340</v>
      </c>
      <c r="E1008" s="12">
        <v>3440</v>
      </c>
      <c r="F1008" s="12">
        <v>3520</v>
      </c>
      <c r="G1008" s="12">
        <v>3580</v>
      </c>
      <c r="H1008" s="12">
        <v>3630</v>
      </c>
      <c r="I1008" s="12">
        <v>3670</v>
      </c>
      <c r="J1008" s="5"/>
      <c r="K1008" s="5"/>
      <c r="L1008" s="5"/>
    </row>
    <row r="1009" spans="1:12" x14ac:dyDescent="0.25">
      <c r="A1009" s="11" t="s">
        <v>3121</v>
      </c>
      <c r="B1009" s="10" t="s">
        <v>2136</v>
      </c>
      <c r="C1009" s="13">
        <v>860</v>
      </c>
      <c r="D1009" s="13">
        <v>900</v>
      </c>
      <c r="E1009" s="13">
        <v>930</v>
      </c>
      <c r="F1009" s="13">
        <v>970</v>
      </c>
      <c r="G1009" s="13">
        <v>1000</v>
      </c>
      <c r="H1009" s="13">
        <v>1020</v>
      </c>
      <c r="I1009" s="13">
        <v>1040</v>
      </c>
      <c r="J1009" s="5"/>
      <c r="K1009" s="5"/>
      <c r="L1009" s="5"/>
    </row>
    <row r="1010" spans="1:12" x14ac:dyDescent="0.25">
      <c r="A1010" s="11" t="s">
        <v>3122</v>
      </c>
      <c r="B1010" s="10" t="s">
        <v>2136</v>
      </c>
      <c r="C1010" s="12">
        <v>2160</v>
      </c>
      <c r="D1010" s="12">
        <v>2530</v>
      </c>
      <c r="E1010" s="12">
        <v>2690</v>
      </c>
      <c r="F1010" s="12">
        <v>2830</v>
      </c>
      <c r="G1010" s="12">
        <v>2950</v>
      </c>
      <c r="H1010" s="12">
        <v>3040</v>
      </c>
      <c r="I1010" s="12">
        <v>3110</v>
      </c>
      <c r="J1010" s="5"/>
      <c r="K1010" s="5"/>
      <c r="L1010" s="5"/>
    </row>
    <row r="1011" spans="1:12" x14ac:dyDescent="0.25">
      <c r="A1011" s="11" t="s">
        <v>3123</v>
      </c>
      <c r="B1011" s="10" t="s">
        <v>2136</v>
      </c>
      <c r="C1011" s="13">
        <v>560</v>
      </c>
      <c r="D1011" s="13">
        <v>620</v>
      </c>
      <c r="E1011" s="13">
        <v>670</v>
      </c>
      <c r="F1011" s="13">
        <v>730</v>
      </c>
      <c r="G1011" s="13">
        <v>790</v>
      </c>
      <c r="H1011" s="13">
        <v>840</v>
      </c>
      <c r="I1011" s="13">
        <v>900</v>
      </c>
      <c r="J1011" s="5"/>
      <c r="K1011" s="5"/>
      <c r="L1011" s="5"/>
    </row>
    <row r="1012" spans="1:12" x14ac:dyDescent="0.25">
      <c r="A1012" s="11" t="s">
        <v>3124</v>
      </c>
      <c r="B1012" s="10" t="s">
        <v>2136</v>
      </c>
      <c r="C1012" s="12">
        <v>2460</v>
      </c>
      <c r="D1012" s="12">
        <v>2680</v>
      </c>
      <c r="E1012" s="12">
        <v>2910</v>
      </c>
      <c r="F1012" s="12">
        <v>3130</v>
      </c>
      <c r="G1012" s="12">
        <v>3330</v>
      </c>
      <c r="H1012" s="12">
        <v>3530</v>
      </c>
      <c r="I1012" s="12">
        <v>3730</v>
      </c>
      <c r="J1012" s="5"/>
      <c r="K1012" s="5"/>
      <c r="L1012" s="5"/>
    </row>
    <row r="1013" spans="1:12" x14ac:dyDescent="0.25">
      <c r="A1013" s="11" t="s">
        <v>3125</v>
      </c>
      <c r="B1013" s="10" t="s">
        <v>2136</v>
      </c>
      <c r="C1013" s="13">
        <v>2980</v>
      </c>
      <c r="D1013" s="13">
        <v>3340</v>
      </c>
      <c r="E1013" s="13">
        <v>3610</v>
      </c>
      <c r="F1013" s="13">
        <v>3870</v>
      </c>
      <c r="G1013" s="13">
        <v>4130</v>
      </c>
      <c r="H1013" s="13">
        <v>4350</v>
      </c>
      <c r="I1013" s="13">
        <v>4560</v>
      </c>
      <c r="J1013" s="5"/>
      <c r="K1013" s="5"/>
      <c r="L1013" s="5"/>
    </row>
    <row r="1014" spans="1:12" x14ac:dyDescent="0.25">
      <c r="A1014" s="11" t="s">
        <v>3126</v>
      </c>
      <c r="B1014" s="10" t="s">
        <v>2136</v>
      </c>
      <c r="C1014" s="12">
        <v>580</v>
      </c>
      <c r="D1014" s="12">
        <v>610</v>
      </c>
      <c r="E1014" s="12">
        <v>630</v>
      </c>
      <c r="F1014" s="12">
        <v>650</v>
      </c>
      <c r="G1014" s="12">
        <v>690</v>
      </c>
      <c r="H1014" s="12">
        <v>720</v>
      </c>
      <c r="I1014" s="12">
        <v>770</v>
      </c>
      <c r="J1014" s="5"/>
      <c r="K1014" s="5"/>
      <c r="L1014" s="5"/>
    </row>
    <row r="1015" spans="1:12" x14ac:dyDescent="0.25">
      <c r="A1015" s="11" t="s">
        <v>3127</v>
      </c>
      <c r="B1015" s="10" t="s">
        <v>2136</v>
      </c>
      <c r="C1015" s="13">
        <v>3810</v>
      </c>
      <c r="D1015" s="13">
        <v>3860</v>
      </c>
      <c r="E1015" s="13">
        <v>3900</v>
      </c>
      <c r="F1015" s="13">
        <v>3930</v>
      </c>
      <c r="G1015" s="13">
        <v>3940</v>
      </c>
      <c r="H1015" s="13">
        <v>3950</v>
      </c>
      <c r="I1015" s="13">
        <v>3960</v>
      </c>
      <c r="J1015" s="5"/>
      <c r="K1015" s="5"/>
      <c r="L1015" s="5"/>
    </row>
    <row r="1016" spans="1:12" x14ac:dyDescent="0.25">
      <c r="A1016" s="11" t="s">
        <v>3128</v>
      </c>
      <c r="B1016" s="10" t="s">
        <v>2136</v>
      </c>
      <c r="C1016" s="12">
        <v>2920</v>
      </c>
      <c r="D1016" s="12">
        <v>3040</v>
      </c>
      <c r="E1016" s="12">
        <v>3120</v>
      </c>
      <c r="F1016" s="12">
        <v>3190</v>
      </c>
      <c r="G1016" s="12">
        <v>3220</v>
      </c>
      <c r="H1016" s="12">
        <v>3230</v>
      </c>
      <c r="I1016" s="12">
        <v>3220</v>
      </c>
      <c r="J1016" s="5"/>
      <c r="K1016" s="5"/>
      <c r="L1016" s="5"/>
    </row>
    <row r="1017" spans="1:12" x14ac:dyDescent="0.25">
      <c r="A1017" s="11" t="s">
        <v>3129</v>
      </c>
      <c r="B1017" s="10" t="s">
        <v>2136</v>
      </c>
      <c r="C1017" s="13">
        <v>3480</v>
      </c>
      <c r="D1017" s="13">
        <v>3620</v>
      </c>
      <c r="E1017" s="13">
        <v>3730</v>
      </c>
      <c r="F1017" s="13">
        <v>3810</v>
      </c>
      <c r="G1017" s="13">
        <v>3860</v>
      </c>
      <c r="H1017" s="13">
        <v>3880</v>
      </c>
      <c r="I1017" s="13">
        <v>3880</v>
      </c>
      <c r="J1017" s="5"/>
      <c r="K1017" s="5"/>
      <c r="L1017" s="5"/>
    </row>
    <row r="1018" spans="1:12" x14ac:dyDescent="0.25">
      <c r="A1018" s="11" t="s">
        <v>3130</v>
      </c>
      <c r="B1018" s="10" t="s">
        <v>2136</v>
      </c>
      <c r="C1018" s="12">
        <v>2280</v>
      </c>
      <c r="D1018" s="12">
        <v>2360</v>
      </c>
      <c r="E1018" s="12">
        <v>2420</v>
      </c>
      <c r="F1018" s="12">
        <v>2470</v>
      </c>
      <c r="G1018" s="12">
        <v>2510</v>
      </c>
      <c r="H1018" s="12">
        <v>2530</v>
      </c>
      <c r="I1018" s="12">
        <v>2540</v>
      </c>
      <c r="J1018" s="5"/>
      <c r="K1018" s="5"/>
      <c r="L1018" s="5"/>
    </row>
    <row r="1019" spans="1:12" x14ac:dyDescent="0.25">
      <c r="A1019" s="11" t="s">
        <v>3131</v>
      </c>
      <c r="B1019" s="10" t="s">
        <v>2136</v>
      </c>
      <c r="C1019" s="13">
        <v>2090</v>
      </c>
      <c r="D1019" s="13">
        <v>2210</v>
      </c>
      <c r="E1019" s="13">
        <v>2290</v>
      </c>
      <c r="F1019" s="13">
        <v>2360</v>
      </c>
      <c r="G1019" s="13">
        <v>2410</v>
      </c>
      <c r="H1019" s="13">
        <v>2450</v>
      </c>
      <c r="I1019" s="13">
        <v>2500</v>
      </c>
      <c r="J1019" s="5"/>
      <c r="K1019" s="5"/>
      <c r="L1019" s="5"/>
    </row>
    <row r="1020" spans="1:12" x14ac:dyDescent="0.25">
      <c r="A1020" s="11" t="s">
        <v>3132</v>
      </c>
      <c r="B1020" s="10" t="s">
        <v>2136</v>
      </c>
      <c r="C1020" s="12">
        <v>2120</v>
      </c>
      <c r="D1020" s="12">
        <v>2190</v>
      </c>
      <c r="E1020" s="12">
        <v>2220</v>
      </c>
      <c r="F1020" s="12">
        <v>2230</v>
      </c>
      <c r="G1020" s="12">
        <v>2240</v>
      </c>
      <c r="H1020" s="12">
        <v>2230</v>
      </c>
      <c r="I1020" s="12">
        <v>2220</v>
      </c>
      <c r="J1020" s="5"/>
      <c r="K1020" s="5"/>
      <c r="L1020" s="5"/>
    </row>
    <row r="1021" spans="1:12" x14ac:dyDescent="0.25">
      <c r="A1021" s="11" t="s">
        <v>3133</v>
      </c>
      <c r="B1021" s="10" t="s">
        <v>2136</v>
      </c>
      <c r="C1021" s="13">
        <v>1640</v>
      </c>
      <c r="D1021" s="13">
        <v>1690</v>
      </c>
      <c r="E1021" s="13">
        <v>1730</v>
      </c>
      <c r="F1021" s="13">
        <v>1780</v>
      </c>
      <c r="G1021" s="13">
        <v>1830</v>
      </c>
      <c r="H1021" s="13">
        <v>1870</v>
      </c>
      <c r="I1021" s="13">
        <v>1900</v>
      </c>
      <c r="J1021" s="5"/>
      <c r="K1021" s="5"/>
      <c r="L1021" s="5"/>
    </row>
    <row r="1022" spans="1:12" x14ac:dyDescent="0.25">
      <c r="A1022" s="11" t="s">
        <v>3134</v>
      </c>
      <c r="B1022" s="10" t="s">
        <v>2136</v>
      </c>
      <c r="C1022" s="12">
        <v>3540</v>
      </c>
      <c r="D1022" s="12">
        <v>3610</v>
      </c>
      <c r="E1022" s="12">
        <v>3650</v>
      </c>
      <c r="F1022" s="12">
        <v>3690</v>
      </c>
      <c r="G1022" s="12">
        <v>3710</v>
      </c>
      <c r="H1022" s="12">
        <v>3730</v>
      </c>
      <c r="I1022" s="12">
        <v>3760</v>
      </c>
      <c r="J1022" s="5"/>
      <c r="K1022" s="5"/>
      <c r="L1022" s="5"/>
    </row>
    <row r="1023" spans="1:12" x14ac:dyDescent="0.25">
      <c r="A1023" s="11" t="s">
        <v>3135</v>
      </c>
      <c r="B1023" s="10" t="s">
        <v>2136</v>
      </c>
      <c r="C1023" s="13">
        <v>700</v>
      </c>
      <c r="D1023" s="13">
        <v>740</v>
      </c>
      <c r="E1023" s="13">
        <v>780</v>
      </c>
      <c r="F1023" s="13">
        <v>820</v>
      </c>
      <c r="G1023" s="13">
        <v>850</v>
      </c>
      <c r="H1023" s="13">
        <v>880</v>
      </c>
      <c r="I1023" s="13">
        <v>900</v>
      </c>
      <c r="J1023" s="5"/>
      <c r="K1023" s="5"/>
      <c r="L1023" s="5"/>
    </row>
    <row r="1024" spans="1:12" x14ac:dyDescent="0.25">
      <c r="A1024" s="11" t="s">
        <v>3136</v>
      </c>
      <c r="B1024" s="10" t="s">
        <v>2136</v>
      </c>
      <c r="C1024" s="12">
        <v>1990</v>
      </c>
      <c r="D1024" s="12">
        <v>2090</v>
      </c>
      <c r="E1024" s="12">
        <v>2120</v>
      </c>
      <c r="F1024" s="12">
        <v>2130</v>
      </c>
      <c r="G1024" s="12">
        <v>2120</v>
      </c>
      <c r="H1024" s="12">
        <v>2100</v>
      </c>
      <c r="I1024" s="12">
        <v>2070</v>
      </c>
      <c r="J1024" s="5"/>
      <c r="K1024" s="5"/>
      <c r="L1024" s="5"/>
    </row>
    <row r="1025" spans="1:12" x14ac:dyDescent="0.25">
      <c r="A1025" s="11" t="s">
        <v>3137</v>
      </c>
      <c r="B1025" s="10" t="s">
        <v>2136</v>
      </c>
      <c r="C1025" s="13">
        <v>900</v>
      </c>
      <c r="D1025" s="13">
        <v>940</v>
      </c>
      <c r="E1025" s="13">
        <v>940</v>
      </c>
      <c r="F1025" s="13">
        <v>940</v>
      </c>
      <c r="G1025" s="13">
        <v>930</v>
      </c>
      <c r="H1025" s="13">
        <v>910</v>
      </c>
      <c r="I1025" s="13">
        <v>890</v>
      </c>
      <c r="J1025" s="5"/>
      <c r="K1025" s="5"/>
      <c r="L1025" s="5"/>
    </row>
    <row r="1026" spans="1:12" x14ac:dyDescent="0.25">
      <c r="A1026" s="11" t="s">
        <v>3138</v>
      </c>
      <c r="B1026" s="10" t="s">
        <v>2136</v>
      </c>
      <c r="C1026" s="12">
        <v>1400</v>
      </c>
      <c r="D1026" s="12">
        <v>1430</v>
      </c>
      <c r="E1026" s="12">
        <v>1460</v>
      </c>
      <c r="F1026" s="12">
        <v>1470</v>
      </c>
      <c r="G1026" s="12">
        <v>1460</v>
      </c>
      <c r="H1026" s="12">
        <v>1440</v>
      </c>
      <c r="I1026" s="12">
        <v>1390</v>
      </c>
      <c r="J1026" s="5"/>
      <c r="K1026" s="5"/>
      <c r="L1026" s="5"/>
    </row>
    <row r="1027" spans="1:12" x14ac:dyDescent="0.25">
      <c r="A1027" s="11" t="s">
        <v>3139</v>
      </c>
      <c r="B1027" s="10" t="s">
        <v>2136</v>
      </c>
      <c r="C1027" s="13">
        <v>3900</v>
      </c>
      <c r="D1027" s="13">
        <v>4040</v>
      </c>
      <c r="E1027" s="13">
        <v>4100</v>
      </c>
      <c r="F1027" s="13">
        <v>4160</v>
      </c>
      <c r="G1027" s="13">
        <v>4210</v>
      </c>
      <c r="H1027" s="13">
        <v>4220</v>
      </c>
      <c r="I1027" s="13">
        <v>4210</v>
      </c>
      <c r="J1027" s="5"/>
      <c r="K1027" s="5"/>
      <c r="L1027" s="5"/>
    </row>
    <row r="1028" spans="1:12" x14ac:dyDescent="0.25">
      <c r="A1028" s="11" t="s">
        <v>3140</v>
      </c>
      <c r="B1028" s="10" t="s">
        <v>2136</v>
      </c>
      <c r="C1028" s="12">
        <v>1910</v>
      </c>
      <c r="D1028" s="12">
        <v>1960</v>
      </c>
      <c r="E1028" s="12">
        <v>1990</v>
      </c>
      <c r="F1028" s="12">
        <v>2020</v>
      </c>
      <c r="G1028" s="12">
        <v>2040</v>
      </c>
      <c r="H1028" s="12">
        <v>2050</v>
      </c>
      <c r="I1028" s="12">
        <v>2050</v>
      </c>
      <c r="J1028" s="5"/>
      <c r="K1028" s="5"/>
      <c r="L1028" s="5"/>
    </row>
    <row r="1029" spans="1:12" x14ac:dyDescent="0.25">
      <c r="A1029" s="11" t="s">
        <v>3141</v>
      </c>
      <c r="B1029" s="10" t="s">
        <v>2136</v>
      </c>
      <c r="C1029" s="13">
        <v>2930</v>
      </c>
      <c r="D1029" s="13">
        <v>2980</v>
      </c>
      <c r="E1029" s="13">
        <v>3040</v>
      </c>
      <c r="F1029" s="13">
        <v>3080</v>
      </c>
      <c r="G1029" s="13">
        <v>3110</v>
      </c>
      <c r="H1029" s="13">
        <v>3110</v>
      </c>
      <c r="I1029" s="13">
        <v>3120</v>
      </c>
      <c r="J1029" s="5"/>
      <c r="K1029" s="5"/>
      <c r="L1029" s="5"/>
    </row>
    <row r="1030" spans="1:12" x14ac:dyDescent="0.25">
      <c r="A1030" s="11" t="s">
        <v>3142</v>
      </c>
      <c r="B1030" s="10" t="s">
        <v>2136</v>
      </c>
      <c r="C1030" s="12">
        <v>3600</v>
      </c>
      <c r="D1030" s="12">
        <v>3670</v>
      </c>
      <c r="E1030" s="12">
        <v>3730</v>
      </c>
      <c r="F1030" s="12">
        <v>3770</v>
      </c>
      <c r="G1030" s="12">
        <v>3780</v>
      </c>
      <c r="H1030" s="12">
        <v>3790</v>
      </c>
      <c r="I1030" s="12">
        <v>3810</v>
      </c>
      <c r="J1030" s="5"/>
      <c r="K1030" s="5"/>
      <c r="L1030" s="5"/>
    </row>
    <row r="1031" spans="1:12" x14ac:dyDescent="0.25">
      <c r="A1031" s="11" t="s">
        <v>3143</v>
      </c>
      <c r="B1031" s="10" t="s">
        <v>2136</v>
      </c>
      <c r="C1031" s="13">
        <v>5080</v>
      </c>
      <c r="D1031" s="13">
        <v>5190</v>
      </c>
      <c r="E1031" s="13">
        <v>5270</v>
      </c>
      <c r="F1031" s="13">
        <v>5330</v>
      </c>
      <c r="G1031" s="13">
        <v>5370</v>
      </c>
      <c r="H1031" s="13">
        <v>5370</v>
      </c>
      <c r="I1031" s="13">
        <v>5360</v>
      </c>
      <c r="J1031" s="5"/>
      <c r="K1031" s="5"/>
      <c r="L1031" s="5"/>
    </row>
    <row r="1032" spans="1:12" x14ac:dyDescent="0.25">
      <c r="A1032" s="11" t="s">
        <v>3144</v>
      </c>
      <c r="B1032" s="10" t="s">
        <v>2136</v>
      </c>
      <c r="C1032" s="12">
        <v>610</v>
      </c>
      <c r="D1032" s="12">
        <v>700</v>
      </c>
      <c r="E1032" s="12">
        <v>770</v>
      </c>
      <c r="F1032" s="12">
        <v>830</v>
      </c>
      <c r="G1032" s="12">
        <v>880</v>
      </c>
      <c r="H1032" s="12">
        <v>940</v>
      </c>
      <c r="I1032" s="12">
        <v>990</v>
      </c>
      <c r="J1032" s="5"/>
      <c r="K1032" s="5"/>
      <c r="L1032" s="5"/>
    </row>
    <row r="1033" spans="1:12" x14ac:dyDescent="0.25">
      <c r="A1033" s="11" t="s">
        <v>3145</v>
      </c>
      <c r="B1033" s="10" t="s">
        <v>2136</v>
      </c>
      <c r="C1033" s="13">
        <v>2890</v>
      </c>
      <c r="D1033" s="13">
        <v>3050</v>
      </c>
      <c r="E1033" s="13">
        <v>3210</v>
      </c>
      <c r="F1033" s="13">
        <v>3370</v>
      </c>
      <c r="G1033" s="13">
        <v>3530</v>
      </c>
      <c r="H1033" s="13">
        <v>3660</v>
      </c>
      <c r="I1033" s="13">
        <v>3780</v>
      </c>
      <c r="J1033" s="5"/>
      <c r="K1033" s="5"/>
      <c r="L1033" s="5"/>
    </row>
    <row r="1034" spans="1:12" x14ac:dyDescent="0.25">
      <c r="A1034" s="11" t="s">
        <v>3146</v>
      </c>
      <c r="B1034" s="10" t="s">
        <v>2136</v>
      </c>
      <c r="C1034" s="12">
        <v>3360</v>
      </c>
      <c r="D1034" s="12">
        <v>3490</v>
      </c>
      <c r="E1034" s="12">
        <v>3620</v>
      </c>
      <c r="F1034" s="12">
        <v>3730</v>
      </c>
      <c r="G1034" s="12">
        <v>3840</v>
      </c>
      <c r="H1034" s="12">
        <v>3950</v>
      </c>
      <c r="I1034" s="12">
        <v>4050</v>
      </c>
      <c r="J1034" s="5"/>
      <c r="K1034" s="5"/>
      <c r="L1034" s="5"/>
    </row>
    <row r="1035" spans="1:12" x14ac:dyDescent="0.25">
      <c r="A1035" s="11" t="s">
        <v>2078</v>
      </c>
      <c r="B1035" s="10" t="s">
        <v>2136</v>
      </c>
      <c r="C1035" s="13">
        <v>9210</v>
      </c>
      <c r="D1035" s="13">
        <v>9370</v>
      </c>
      <c r="E1035" s="13">
        <v>9440</v>
      </c>
      <c r="F1035" s="13">
        <v>9490</v>
      </c>
      <c r="G1035" s="13">
        <v>9510</v>
      </c>
      <c r="H1035" s="13">
        <v>9470</v>
      </c>
      <c r="I1035" s="13">
        <v>9420</v>
      </c>
      <c r="J1035" s="5"/>
      <c r="K1035" s="5"/>
      <c r="L1035" s="5"/>
    </row>
    <row r="1036" spans="1:12" x14ac:dyDescent="0.25">
      <c r="A1036" s="11" t="s">
        <v>3147</v>
      </c>
      <c r="B1036" s="10" t="s">
        <v>2136</v>
      </c>
      <c r="C1036" s="12">
        <v>240</v>
      </c>
      <c r="D1036" s="12">
        <v>240</v>
      </c>
      <c r="E1036" s="12">
        <v>240</v>
      </c>
      <c r="F1036" s="12">
        <v>240</v>
      </c>
      <c r="G1036" s="12">
        <v>230</v>
      </c>
      <c r="H1036" s="12">
        <v>230</v>
      </c>
      <c r="I1036" s="12">
        <v>220</v>
      </c>
      <c r="J1036" s="5"/>
      <c r="K1036" s="5"/>
      <c r="L1036" s="5"/>
    </row>
    <row r="1037" spans="1:12" x14ac:dyDescent="0.25">
      <c r="A1037" s="11" t="s">
        <v>3148</v>
      </c>
      <c r="B1037" s="10" t="s">
        <v>2136</v>
      </c>
      <c r="C1037" s="13">
        <v>150</v>
      </c>
      <c r="D1037" s="13">
        <v>150</v>
      </c>
      <c r="E1037" s="13">
        <v>140</v>
      </c>
      <c r="F1037" s="13">
        <v>130</v>
      </c>
      <c r="G1037" s="13">
        <v>120</v>
      </c>
      <c r="H1037" s="13">
        <v>110</v>
      </c>
      <c r="I1037" s="13">
        <v>100</v>
      </c>
      <c r="J1037" s="5"/>
      <c r="K1037" s="5"/>
      <c r="L1037" s="5"/>
    </row>
    <row r="1038" spans="1:12" x14ac:dyDescent="0.25">
      <c r="A1038" s="11" t="s">
        <v>3149</v>
      </c>
      <c r="B1038" s="10" t="s">
        <v>2136</v>
      </c>
      <c r="C1038" s="12">
        <v>740</v>
      </c>
      <c r="D1038" s="12">
        <v>730</v>
      </c>
      <c r="E1038" s="12">
        <v>720</v>
      </c>
      <c r="F1038" s="12">
        <v>690</v>
      </c>
      <c r="G1038" s="12">
        <v>670</v>
      </c>
      <c r="H1038" s="12">
        <v>640</v>
      </c>
      <c r="I1038" s="12">
        <v>610</v>
      </c>
      <c r="J1038" s="5"/>
      <c r="K1038" s="5"/>
      <c r="L1038" s="5"/>
    </row>
    <row r="1039" spans="1:12" x14ac:dyDescent="0.25">
      <c r="A1039" s="11" t="s">
        <v>3150</v>
      </c>
      <c r="B1039" s="10" t="s">
        <v>2136</v>
      </c>
      <c r="C1039" s="13">
        <v>1220</v>
      </c>
      <c r="D1039" s="13">
        <v>1230</v>
      </c>
      <c r="E1039" s="13">
        <v>1240</v>
      </c>
      <c r="F1039" s="13">
        <v>1240</v>
      </c>
      <c r="G1039" s="13">
        <v>1250</v>
      </c>
      <c r="H1039" s="13">
        <v>1250</v>
      </c>
      <c r="I1039" s="13">
        <v>1240</v>
      </c>
      <c r="J1039" s="5"/>
      <c r="K1039" s="5"/>
      <c r="L1039" s="5"/>
    </row>
    <row r="1040" spans="1:12" x14ac:dyDescent="0.25">
      <c r="A1040" s="11" t="s">
        <v>3151</v>
      </c>
      <c r="B1040" s="10" t="s">
        <v>2136</v>
      </c>
      <c r="C1040" s="12">
        <v>1260</v>
      </c>
      <c r="D1040" s="12">
        <v>1290</v>
      </c>
      <c r="E1040" s="12">
        <v>1310</v>
      </c>
      <c r="F1040" s="12">
        <v>1320</v>
      </c>
      <c r="G1040" s="12">
        <v>1330</v>
      </c>
      <c r="H1040" s="12">
        <v>1320</v>
      </c>
      <c r="I1040" s="12">
        <v>1300</v>
      </c>
      <c r="J1040" s="5"/>
      <c r="K1040" s="5"/>
      <c r="L1040" s="5"/>
    </row>
    <row r="1041" spans="1:12" x14ac:dyDescent="0.25">
      <c r="A1041" s="11" t="s">
        <v>3152</v>
      </c>
      <c r="B1041" s="10" t="s">
        <v>2136</v>
      </c>
      <c r="C1041" s="13">
        <v>3340</v>
      </c>
      <c r="D1041" s="13">
        <v>3350</v>
      </c>
      <c r="E1041" s="13">
        <v>3360</v>
      </c>
      <c r="F1041" s="13">
        <v>3370</v>
      </c>
      <c r="G1041" s="13">
        <v>3380</v>
      </c>
      <c r="H1041" s="13">
        <v>3370</v>
      </c>
      <c r="I1041" s="13">
        <v>3370</v>
      </c>
      <c r="J1041" s="5"/>
      <c r="K1041" s="5"/>
      <c r="L1041" s="5"/>
    </row>
    <row r="1042" spans="1:12" x14ac:dyDescent="0.25">
      <c r="A1042" s="11" t="s">
        <v>3153</v>
      </c>
      <c r="B1042" s="10" t="s">
        <v>2136</v>
      </c>
      <c r="C1042" s="12">
        <v>2250</v>
      </c>
      <c r="D1042" s="12">
        <v>2370</v>
      </c>
      <c r="E1042" s="12">
        <v>2430</v>
      </c>
      <c r="F1042" s="12">
        <v>2490</v>
      </c>
      <c r="G1042" s="12">
        <v>2530</v>
      </c>
      <c r="H1042" s="12">
        <v>2560</v>
      </c>
      <c r="I1042" s="12">
        <v>2590</v>
      </c>
      <c r="J1042" s="5"/>
      <c r="K1042" s="5"/>
      <c r="L1042" s="5"/>
    </row>
    <row r="1043" spans="1:12" x14ac:dyDescent="0.25">
      <c r="A1043" s="11" t="s">
        <v>2079</v>
      </c>
      <c r="B1043" s="10" t="s">
        <v>2136</v>
      </c>
      <c r="C1043" s="13">
        <v>27500</v>
      </c>
      <c r="D1043" s="13">
        <v>27900</v>
      </c>
      <c r="E1043" s="13">
        <v>28100</v>
      </c>
      <c r="F1043" s="13">
        <v>28200</v>
      </c>
      <c r="G1043" s="13">
        <v>28000</v>
      </c>
      <c r="H1043" s="13">
        <v>27800</v>
      </c>
      <c r="I1043" s="13">
        <v>27400</v>
      </c>
      <c r="J1043" s="5"/>
      <c r="K1043" s="5"/>
      <c r="L1043" s="5"/>
    </row>
    <row r="1044" spans="1:12" x14ac:dyDescent="0.25">
      <c r="A1044" s="11" t="s">
        <v>3154</v>
      </c>
      <c r="B1044" s="10" t="s">
        <v>2136</v>
      </c>
      <c r="C1044" s="12">
        <v>1380</v>
      </c>
      <c r="D1044" s="12">
        <v>1360</v>
      </c>
      <c r="E1044" s="12">
        <v>1330</v>
      </c>
      <c r="F1044" s="12">
        <v>1310</v>
      </c>
      <c r="G1044" s="12">
        <v>1280</v>
      </c>
      <c r="H1044" s="12">
        <v>1230</v>
      </c>
      <c r="I1044" s="12">
        <v>1180</v>
      </c>
      <c r="J1044" s="5"/>
      <c r="K1044" s="5"/>
      <c r="L1044" s="5"/>
    </row>
    <row r="1045" spans="1:12" x14ac:dyDescent="0.25">
      <c r="A1045" s="11" t="s">
        <v>3155</v>
      </c>
      <c r="B1045" s="10" t="s">
        <v>2136</v>
      </c>
      <c r="C1045" s="13">
        <v>260</v>
      </c>
      <c r="D1045" s="13">
        <v>270</v>
      </c>
      <c r="E1045" s="13">
        <v>280</v>
      </c>
      <c r="F1045" s="13">
        <v>280</v>
      </c>
      <c r="G1045" s="13">
        <v>290</v>
      </c>
      <c r="H1045" s="13">
        <v>300</v>
      </c>
      <c r="I1045" s="13">
        <v>310</v>
      </c>
      <c r="J1045" s="5"/>
      <c r="K1045" s="5"/>
      <c r="L1045" s="5"/>
    </row>
    <row r="1046" spans="1:12" x14ac:dyDescent="0.25">
      <c r="A1046" s="11" t="s">
        <v>3156</v>
      </c>
      <c r="B1046" s="10" t="s">
        <v>2136</v>
      </c>
      <c r="C1046" s="12">
        <v>2690</v>
      </c>
      <c r="D1046" s="12">
        <v>2800</v>
      </c>
      <c r="E1046" s="12">
        <v>2850</v>
      </c>
      <c r="F1046" s="12">
        <v>2880</v>
      </c>
      <c r="G1046" s="12">
        <v>2890</v>
      </c>
      <c r="H1046" s="12">
        <v>2870</v>
      </c>
      <c r="I1046" s="12">
        <v>2840</v>
      </c>
      <c r="J1046" s="5"/>
      <c r="K1046" s="5"/>
      <c r="L1046" s="5"/>
    </row>
    <row r="1047" spans="1:12" x14ac:dyDescent="0.25">
      <c r="A1047" s="11" t="s">
        <v>3157</v>
      </c>
      <c r="B1047" s="10" t="s">
        <v>2136</v>
      </c>
      <c r="C1047" s="13">
        <v>320</v>
      </c>
      <c r="D1047" s="13">
        <v>310</v>
      </c>
      <c r="E1047" s="13">
        <v>310</v>
      </c>
      <c r="F1047" s="13">
        <v>300</v>
      </c>
      <c r="G1047" s="13">
        <v>290</v>
      </c>
      <c r="H1047" s="13">
        <v>290</v>
      </c>
      <c r="I1047" s="13">
        <v>280</v>
      </c>
      <c r="J1047" s="5"/>
      <c r="K1047" s="5"/>
      <c r="L1047" s="5"/>
    </row>
    <row r="1048" spans="1:12" x14ac:dyDescent="0.25">
      <c r="A1048" s="11" t="s">
        <v>3158</v>
      </c>
      <c r="B1048" s="10" t="s">
        <v>2136</v>
      </c>
      <c r="C1048" s="12">
        <v>1750</v>
      </c>
      <c r="D1048" s="12">
        <v>1760</v>
      </c>
      <c r="E1048" s="12">
        <v>1780</v>
      </c>
      <c r="F1048" s="12">
        <v>1790</v>
      </c>
      <c r="G1048" s="12">
        <v>1790</v>
      </c>
      <c r="H1048" s="12">
        <v>1770</v>
      </c>
      <c r="I1048" s="12">
        <v>1750</v>
      </c>
      <c r="J1048" s="5"/>
      <c r="K1048" s="5"/>
      <c r="L1048" s="5"/>
    </row>
    <row r="1049" spans="1:12" x14ac:dyDescent="0.25">
      <c r="A1049" s="11" t="s">
        <v>3159</v>
      </c>
      <c r="B1049" s="10" t="s">
        <v>2136</v>
      </c>
      <c r="C1049" s="13">
        <v>2010</v>
      </c>
      <c r="D1049" s="13">
        <v>2000</v>
      </c>
      <c r="E1049" s="13">
        <v>1980</v>
      </c>
      <c r="F1049" s="13">
        <v>1950</v>
      </c>
      <c r="G1049" s="13">
        <v>1900</v>
      </c>
      <c r="H1049" s="13">
        <v>1850</v>
      </c>
      <c r="I1049" s="13">
        <v>1780</v>
      </c>
      <c r="J1049" s="5"/>
      <c r="K1049" s="5"/>
      <c r="L1049" s="5"/>
    </row>
    <row r="1050" spans="1:12" x14ac:dyDescent="0.25">
      <c r="A1050" s="11" t="s">
        <v>3160</v>
      </c>
      <c r="B1050" s="10" t="s">
        <v>2136</v>
      </c>
      <c r="C1050" s="12">
        <v>1370</v>
      </c>
      <c r="D1050" s="12">
        <v>1350</v>
      </c>
      <c r="E1050" s="12">
        <v>1320</v>
      </c>
      <c r="F1050" s="12">
        <v>1280</v>
      </c>
      <c r="G1050" s="12">
        <v>1240</v>
      </c>
      <c r="H1050" s="12">
        <v>1190</v>
      </c>
      <c r="I1050" s="12">
        <v>1140</v>
      </c>
      <c r="J1050" s="5"/>
      <c r="K1050" s="5"/>
      <c r="L1050" s="5"/>
    </row>
    <row r="1051" spans="1:12" x14ac:dyDescent="0.25">
      <c r="A1051" s="11" t="s">
        <v>3161</v>
      </c>
      <c r="B1051" s="10" t="s">
        <v>2136</v>
      </c>
      <c r="C1051" s="13">
        <v>990</v>
      </c>
      <c r="D1051" s="13">
        <v>1000</v>
      </c>
      <c r="E1051" s="13">
        <v>1000</v>
      </c>
      <c r="F1051" s="13">
        <v>1000</v>
      </c>
      <c r="G1051" s="13">
        <v>1000</v>
      </c>
      <c r="H1051" s="13">
        <v>1000</v>
      </c>
      <c r="I1051" s="13">
        <v>980</v>
      </c>
      <c r="J1051" s="5"/>
      <c r="K1051" s="5"/>
      <c r="L1051" s="5"/>
    </row>
    <row r="1052" spans="1:12" x14ac:dyDescent="0.25">
      <c r="A1052" s="11" t="s">
        <v>3162</v>
      </c>
      <c r="B1052" s="10" t="s">
        <v>2136</v>
      </c>
      <c r="C1052" s="12">
        <v>920</v>
      </c>
      <c r="D1052" s="12">
        <v>920</v>
      </c>
      <c r="E1052" s="12">
        <v>920</v>
      </c>
      <c r="F1052" s="12">
        <v>910</v>
      </c>
      <c r="G1052" s="12">
        <v>900</v>
      </c>
      <c r="H1052" s="12">
        <v>880</v>
      </c>
      <c r="I1052" s="12">
        <v>850</v>
      </c>
      <c r="J1052" s="5"/>
      <c r="K1052" s="5"/>
      <c r="L1052" s="5"/>
    </row>
    <row r="1053" spans="1:12" x14ac:dyDescent="0.25">
      <c r="A1053" s="11" t="s">
        <v>3163</v>
      </c>
      <c r="B1053" s="10" t="s">
        <v>2136</v>
      </c>
      <c r="C1053" s="13">
        <v>3990</v>
      </c>
      <c r="D1053" s="13">
        <v>4080</v>
      </c>
      <c r="E1053" s="13">
        <v>4110</v>
      </c>
      <c r="F1053" s="13">
        <v>4120</v>
      </c>
      <c r="G1053" s="13">
        <v>4090</v>
      </c>
      <c r="H1053" s="13">
        <v>4050</v>
      </c>
      <c r="I1053" s="13">
        <v>4000</v>
      </c>
      <c r="J1053" s="5"/>
      <c r="K1053" s="5"/>
      <c r="L1053" s="5"/>
    </row>
    <row r="1054" spans="1:12" x14ac:dyDescent="0.25">
      <c r="A1054" s="11" t="s">
        <v>3164</v>
      </c>
      <c r="B1054" s="10" t="s">
        <v>2136</v>
      </c>
      <c r="C1054" s="12">
        <v>3990</v>
      </c>
      <c r="D1054" s="12">
        <v>4030</v>
      </c>
      <c r="E1054" s="12">
        <v>4060</v>
      </c>
      <c r="F1054" s="12">
        <v>4080</v>
      </c>
      <c r="G1054" s="12">
        <v>4070</v>
      </c>
      <c r="H1054" s="12">
        <v>4060</v>
      </c>
      <c r="I1054" s="12">
        <v>4040</v>
      </c>
      <c r="J1054" s="5"/>
      <c r="K1054" s="5"/>
      <c r="L1054" s="5"/>
    </row>
    <row r="1055" spans="1:12" x14ac:dyDescent="0.25">
      <c r="A1055" s="11" t="s">
        <v>3165</v>
      </c>
      <c r="B1055" s="10" t="s">
        <v>2136</v>
      </c>
      <c r="C1055" s="13">
        <v>710</v>
      </c>
      <c r="D1055" s="13">
        <v>780</v>
      </c>
      <c r="E1055" s="13">
        <v>840</v>
      </c>
      <c r="F1055" s="13">
        <v>910</v>
      </c>
      <c r="G1055" s="13">
        <v>970</v>
      </c>
      <c r="H1055" s="13">
        <v>1030</v>
      </c>
      <c r="I1055" s="13">
        <v>1090</v>
      </c>
      <c r="J1055" s="5"/>
      <c r="K1055" s="5"/>
      <c r="L1055" s="5"/>
    </row>
    <row r="1056" spans="1:12" x14ac:dyDescent="0.25">
      <c r="A1056" s="11" t="s">
        <v>3166</v>
      </c>
      <c r="B1056" s="10" t="s">
        <v>2136</v>
      </c>
      <c r="C1056" s="12">
        <v>750</v>
      </c>
      <c r="D1056" s="12">
        <v>850</v>
      </c>
      <c r="E1056" s="12">
        <v>910</v>
      </c>
      <c r="F1056" s="12">
        <v>970</v>
      </c>
      <c r="G1056" s="12">
        <v>1020</v>
      </c>
      <c r="H1056" s="12">
        <v>1070</v>
      </c>
      <c r="I1056" s="12">
        <v>1120</v>
      </c>
      <c r="J1056" s="5"/>
      <c r="K1056" s="5"/>
      <c r="L1056" s="5"/>
    </row>
    <row r="1057" spans="1:12" x14ac:dyDescent="0.25">
      <c r="A1057" s="11" t="s">
        <v>3167</v>
      </c>
      <c r="B1057" s="10" t="s">
        <v>2136</v>
      </c>
      <c r="C1057" s="13">
        <v>410</v>
      </c>
      <c r="D1057" s="13">
        <v>430</v>
      </c>
      <c r="E1057" s="13">
        <v>440</v>
      </c>
      <c r="F1057" s="13">
        <v>450</v>
      </c>
      <c r="G1057" s="13">
        <v>470</v>
      </c>
      <c r="H1057" s="13">
        <v>490</v>
      </c>
      <c r="I1057" s="13">
        <v>510</v>
      </c>
      <c r="J1057" s="5"/>
      <c r="K1057" s="5"/>
      <c r="L1057" s="5"/>
    </row>
    <row r="1058" spans="1:12" x14ac:dyDescent="0.25">
      <c r="A1058" s="11" t="s">
        <v>3168</v>
      </c>
      <c r="B1058" s="10" t="s">
        <v>2136</v>
      </c>
      <c r="C1058" s="12">
        <v>810</v>
      </c>
      <c r="D1058" s="12">
        <v>880</v>
      </c>
      <c r="E1058" s="12">
        <v>920</v>
      </c>
      <c r="F1058" s="12">
        <v>950</v>
      </c>
      <c r="G1058" s="12">
        <v>990</v>
      </c>
      <c r="H1058" s="12">
        <v>1010</v>
      </c>
      <c r="I1058" s="12">
        <v>1030</v>
      </c>
      <c r="J1058" s="5"/>
      <c r="K1058" s="5"/>
      <c r="L1058" s="5"/>
    </row>
    <row r="1059" spans="1:12" x14ac:dyDescent="0.25">
      <c r="A1059" s="11" t="s">
        <v>3169</v>
      </c>
      <c r="B1059" s="10" t="s">
        <v>2136</v>
      </c>
      <c r="C1059" s="13">
        <v>590</v>
      </c>
      <c r="D1059" s="13">
        <v>580</v>
      </c>
      <c r="E1059" s="13">
        <v>560</v>
      </c>
      <c r="F1059" s="13">
        <v>540</v>
      </c>
      <c r="G1059" s="13">
        <v>520</v>
      </c>
      <c r="H1059" s="13">
        <v>500</v>
      </c>
      <c r="I1059" s="13">
        <v>470</v>
      </c>
      <c r="J1059" s="5"/>
      <c r="K1059" s="5"/>
      <c r="L1059" s="5"/>
    </row>
    <row r="1060" spans="1:12" x14ac:dyDescent="0.25">
      <c r="A1060" s="11" t="s">
        <v>3170</v>
      </c>
      <c r="B1060" s="10" t="s">
        <v>2136</v>
      </c>
      <c r="C1060" s="12">
        <v>560</v>
      </c>
      <c r="D1060" s="12">
        <v>560</v>
      </c>
      <c r="E1060" s="12">
        <v>550</v>
      </c>
      <c r="F1060" s="12">
        <v>550</v>
      </c>
      <c r="G1060" s="12">
        <v>540</v>
      </c>
      <c r="H1060" s="12">
        <v>530</v>
      </c>
      <c r="I1060" s="12">
        <v>510</v>
      </c>
      <c r="J1060" s="5"/>
      <c r="K1060" s="5"/>
      <c r="L1060" s="5"/>
    </row>
    <row r="1061" spans="1:12" x14ac:dyDescent="0.25">
      <c r="A1061" s="11" t="s">
        <v>3171</v>
      </c>
      <c r="B1061" s="10" t="s">
        <v>2136</v>
      </c>
      <c r="C1061" s="13">
        <v>70</v>
      </c>
      <c r="D1061" s="13">
        <v>70</v>
      </c>
      <c r="E1061" s="13">
        <v>60</v>
      </c>
      <c r="F1061" s="13">
        <v>60</v>
      </c>
      <c r="G1061" s="13">
        <v>60</v>
      </c>
      <c r="H1061" s="13">
        <v>50</v>
      </c>
      <c r="I1061" s="13">
        <v>50</v>
      </c>
      <c r="J1061" s="5"/>
      <c r="K1061" s="5"/>
      <c r="L1061" s="5"/>
    </row>
    <row r="1062" spans="1:12" x14ac:dyDescent="0.25">
      <c r="A1062" s="11" t="s">
        <v>3172</v>
      </c>
      <c r="B1062" s="10" t="s">
        <v>2136</v>
      </c>
      <c r="C1062" s="12">
        <v>1100</v>
      </c>
      <c r="D1062" s="12">
        <v>1150</v>
      </c>
      <c r="E1062" s="12">
        <v>1160</v>
      </c>
      <c r="F1062" s="12">
        <v>1160</v>
      </c>
      <c r="G1062" s="12">
        <v>1140</v>
      </c>
      <c r="H1062" s="12">
        <v>1100</v>
      </c>
      <c r="I1062" s="12">
        <v>1060</v>
      </c>
      <c r="J1062" s="5"/>
      <c r="K1062" s="5"/>
      <c r="L1062" s="5"/>
    </row>
    <row r="1063" spans="1:12" x14ac:dyDescent="0.25">
      <c r="A1063" s="11" t="s">
        <v>3173</v>
      </c>
      <c r="B1063" s="10" t="s">
        <v>2136</v>
      </c>
      <c r="C1063" s="13">
        <v>840</v>
      </c>
      <c r="D1063" s="13">
        <v>830</v>
      </c>
      <c r="E1063" s="13">
        <v>830</v>
      </c>
      <c r="F1063" s="13">
        <v>820</v>
      </c>
      <c r="G1063" s="13">
        <v>820</v>
      </c>
      <c r="H1063" s="13">
        <v>800</v>
      </c>
      <c r="I1063" s="13">
        <v>790</v>
      </c>
      <c r="J1063" s="5"/>
      <c r="K1063" s="5"/>
      <c r="L1063" s="5"/>
    </row>
    <row r="1064" spans="1:12" x14ac:dyDescent="0.25">
      <c r="A1064" s="11" t="s">
        <v>3174</v>
      </c>
      <c r="B1064" s="10" t="s">
        <v>2136</v>
      </c>
      <c r="C1064" s="12">
        <v>1140</v>
      </c>
      <c r="D1064" s="12">
        <v>1100</v>
      </c>
      <c r="E1064" s="12">
        <v>1060</v>
      </c>
      <c r="F1064" s="12">
        <v>1020</v>
      </c>
      <c r="G1064" s="12">
        <v>970</v>
      </c>
      <c r="H1064" s="12">
        <v>910</v>
      </c>
      <c r="I1064" s="12">
        <v>840</v>
      </c>
      <c r="J1064" s="5"/>
      <c r="K1064" s="5"/>
      <c r="L1064" s="5"/>
    </row>
    <row r="1065" spans="1:12" x14ac:dyDescent="0.25">
      <c r="A1065" s="11" t="s">
        <v>3175</v>
      </c>
      <c r="B1065" s="10" t="s">
        <v>2136</v>
      </c>
      <c r="C1065" s="13">
        <v>820</v>
      </c>
      <c r="D1065" s="13">
        <v>820</v>
      </c>
      <c r="E1065" s="13">
        <v>820</v>
      </c>
      <c r="F1065" s="13">
        <v>820</v>
      </c>
      <c r="G1065" s="13">
        <v>820</v>
      </c>
      <c r="H1065" s="13">
        <v>800</v>
      </c>
      <c r="I1065" s="13">
        <v>760</v>
      </c>
      <c r="J1065" s="5"/>
      <c r="K1065" s="5"/>
      <c r="L1065" s="5"/>
    </row>
    <row r="1066" spans="1:12" x14ac:dyDescent="0.25">
      <c r="A1066" s="11" t="s">
        <v>2080</v>
      </c>
      <c r="B1066" s="10" t="s">
        <v>2136</v>
      </c>
      <c r="C1066" s="12">
        <v>12450</v>
      </c>
      <c r="D1066" s="12">
        <v>12600</v>
      </c>
      <c r="E1066" s="12">
        <v>12100</v>
      </c>
      <c r="F1066" s="12">
        <v>11500</v>
      </c>
      <c r="G1066" s="12">
        <v>10750</v>
      </c>
      <c r="H1066" s="12">
        <v>9920</v>
      </c>
      <c r="I1066" s="12">
        <v>8980</v>
      </c>
      <c r="J1066" s="5"/>
      <c r="K1066" s="5"/>
      <c r="L1066" s="5"/>
    </row>
    <row r="1067" spans="1:12" x14ac:dyDescent="0.25">
      <c r="A1067" s="11" t="s">
        <v>3176</v>
      </c>
      <c r="B1067" s="10" t="s">
        <v>2136</v>
      </c>
      <c r="C1067" s="13">
        <v>180</v>
      </c>
      <c r="D1067" s="13">
        <v>170</v>
      </c>
      <c r="E1067" s="13">
        <v>170</v>
      </c>
      <c r="F1067" s="13">
        <v>160</v>
      </c>
      <c r="G1067" s="13">
        <v>150</v>
      </c>
      <c r="H1067" s="13">
        <v>150</v>
      </c>
      <c r="I1067" s="13">
        <v>140</v>
      </c>
      <c r="J1067" s="5"/>
      <c r="K1067" s="5"/>
      <c r="L1067" s="5"/>
    </row>
    <row r="1068" spans="1:12" x14ac:dyDescent="0.25">
      <c r="A1068" s="11" t="s">
        <v>3177</v>
      </c>
      <c r="B1068" s="10" t="s">
        <v>2136</v>
      </c>
      <c r="C1068" s="12">
        <v>130</v>
      </c>
      <c r="D1068" s="12">
        <v>130</v>
      </c>
      <c r="E1068" s="12">
        <v>130</v>
      </c>
      <c r="F1068" s="12">
        <v>130</v>
      </c>
      <c r="G1068" s="12">
        <v>120</v>
      </c>
      <c r="H1068" s="12">
        <v>120</v>
      </c>
      <c r="I1068" s="12">
        <v>120</v>
      </c>
      <c r="J1068" s="5"/>
      <c r="K1068" s="5"/>
      <c r="L1068" s="5"/>
    </row>
    <row r="1069" spans="1:12" x14ac:dyDescent="0.25">
      <c r="A1069" s="11" t="s">
        <v>3178</v>
      </c>
      <c r="B1069" s="10" t="s">
        <v>2136</v>
      </c>
      <c r="C1069" s="13">
        <v>1620</v>
      </c>
      <c r="D1069" s="13">
        <v>1630</v>
      </c>
      <c r="E1069" s="13">
        <v>1570</v>
      </c>
      <c r="F1069" s="13">
        <v>1490</v>
      </c>
      <c r="G1069" s="13">
        <v>1380</v>
      </c>
      <c r="H1069" s="13">
        <v>1260</v>
      </c>
      <c r="I1069" s="13">
        <v>1110</v>
      </c>
      <c r="J1069" s="5"/>
      <c r="K1069" s="5"/>
      <c r="L1069" s="5"/>
    </row>
    <row r="1070" spans="1:12" x14ac:dyDescent="0.25">
      <c r="A1070" s="11" t="s">
        <v>3179</v>
      </c>
      <c r="B1070" s="10" t="s">
        <v>2136</v>
      </c>
      <c r="C1070" s="12">
        <v>560</v>
      </c>
      <c r="D1070" s="12">
        <v>560</v>
      </c>
      <c r="E1070" s="12">
        <v>540</v>
      </c>
      <c r="F1070" s="12">
        <v>510</v>
      </c>
      <c r="G1070" s="12">
        <v>470</v>
      </c>
      <c r="H1070" s="12">
        <v>430</v>
      </c>
      <c r="I1070" s="12">
        <v>390</v>
      </c>
      <c r="J1070" s="5"/>
      <c r="K1070" s="5"/>
      <c r="L1070" s="5"/>
    </row>
    <row r="1071" spans="1:12" x14ac:dyDescent="0.25">
      <c r="A1071" s="11" t="s">
        <v>3180</v>
      </c>
      <c r="B1071" s="10" t="s">
        <v>2136</v>
      </c>
      <c r="C1071" s="13">
        <v>180</v>
      </c>
      <c r="D1071" s="13">
        <v>190</v>
      </c>
      <c r="E1071" s="13">
        <v>190</v>
      </c>
      <c r="F1071" s="13">
        <v>180</v>
      </c>
      <c r="G1071" s="13">
        <v>170</v>
      </c>
      <c r="H1071" s="13">
        <v>150</v>
      </c>
      <c r="I1071" s="13">
        <v>140</v>
      </c>
      <c r="J1071" s="5"/>
      <c r="K1071" s="5"/>
      <c r="L1071" s="5"/>
    </row>
    <row r="1072" spans="1:12" x14ac:dyDescent="0.25">
      <c r="A1072" s="11" t="s">
        <v>3181</v>
      </c>
      <c r="B1072" s="10" t="s">
        <v>2136</v>
      </c>
      <c r="C1072" s="12">
        <v>850</v>
      </c>
      <c r="D1072" s="12">
        <v>840</v>
      </c>
      <c r="E1072" s="12">
        <v>800</v>
      </c>
      <c r="F1072" s="12">
        <v>760</v>
      </c>
      <c r="G1072" s="12">
        <v>710</v>
      </c>
      <c r="H1072" s="12">
        <v>640</v>
      </c>
      <c r="I1072" s="12">
        <v>560</v>
      </c>
      <c r="J1072" s="5"/>
      <c r="K1072" s="5"/>
      <c r="L1072" s="5"/>
    </row>
    <row r="1073" spans="1:12" x14ac:dyDescent="0.25">
      <c r="A1073" s="11" t="s">
        <v>3182</v>
      </c>
      <c r="B1073" s="10" t="s">
        <v>2136</v>
      </c>
      <c r="C1073" s="13">
        <v>1210</v>
      </c>
      <c r="D1073" s="13">
        <v>1210</v>
      </c>
      <c r="E1073" s="13">
        <v>1160</v>
      </c>
      <c r="F1073" s="13">
        <v>1100</v>
      </c>
      <c r="G1073" s="13">
        <v>1020</v>
      </c>
      <c r="H1073" s="13">
        <v>940</v>
      </c>
      <c r="I1073" s="13">
        <v>860</v>
      </c>
      <c r="J1073" s="5"/>
      <c r="K1073" s="5"/>
      <c r="L1073" s="5"/>
    </row>
    <row r="1074" spans="1:12" x14ac:dyDescent="0.25">
      <c r="A1074" s="11" t="s">
        <v>3183</v>
      </c>
      <c r="B1074" s="10" t="s">
        <v>2136</v>
      </c>
      <c r="C1074" s="12">
        <v>2370</v>
      </c>
      <c r="D1074" s="12">
        <v>2300</v>
      </c>
      <c r="E1074" s="12">
        <v>2180</v>
      </c>
      <c r="F1074" s="12">
        <v>2050</v>
      </c>
      <c r="G1074" s="12">
        <v>1910</v>
      </c>
      <c r="H1074" s="12">
        <v>1770</v>
      </c>
      <c r="I1074" s="12">
        <v>1610</v>
      </c>
      <c r="J1074" s="5"/>
      <c r="K1074" s="5"/>
      <c r="L1074" s="5"/>
    </row>
    <row r="1075" spans="1:12" x14ac:dyDescent="0.25">
      <c r="A1075" s="11" t="s">
        <v>3184</v>
      </c>
      <c r="B1075" s="10" t="s">
        <v>2136</v>
      </c>
      <c r="C1075" s="13">
        <v>560</v>
      </c>
      <c r="D1075" s="13">
        <v>540</v>
      </c>
      <c r="E1075" s="13">
        <v>530</v>
      </c>
      <c r="F1075" s="13">
        <v>510</v>
      </c>
      <c r="G1075" s="13">
        <v>490</v>
      </c>
      <c r="H1075" s="13">
        <v>460</v>
      </c>
      <c r="I1075" s="13">
        <v>430</v>
      </c>
      <c r="J1075" s="5"/>
      <c r="K1075" s="5"/>
      <c r="L1075" s="5"/>
    </row>
    <row r="1076" spans="1:12" x14ac:dyDescent="0.25">
      <c r="A1076" s="11" t="s">
        <v>3185</v>
      </c>
      <c r="B1076" s="10" t="s">
        <v>2136</v>
      </c>
      <c r="C1076" s="12">
        <v>580</v>
      </c>
      <c r="D1076" s="12">
        <v>580</v>
      </c>
      <c r="E1076" s="12">
        <v>560</v>
      </c>
      <c r="F1076" s="12">
        <v>530</v>
      </c>
      <c r="G1076" s="12">
        <v>500</v>
      </c>
      <c r="H1076" s="12">
        <v>470</v>
      </c>
      <c r="I1076" s="12">
        <v>440</v>
      </c>
      <c r="J1076" s="5"/>
      <c r="K1076" s="5"/>
      <c r="L1076" s="5"/>
    </row>
    <row r="1077" spans="1:12" x14ac:dyDescent="0.25">
      <c r="A1077" s="11" t="s">
        <v>3186</v>
      </c>
      <c r="B1077" s="10" t="s">
        <v>2136</v>
      </c>
      <c r="C1077" s="13">
        <v>1290</v>
      </c>
      <c r="D1077" s="13">
        <v>1330</v>
      </c>
      <c r="E1077" s="13">
        <v>1290</v>
      </c>
      <c r="F1077" s="13">
        <v>1220</v>
      </c>
      <c r="G1077" s="13">
        <v>1130</v>
      </c>
      <c r="H1077" s="13">
        <v>1020</v>
      </c>
      <c r="I1077" s="13">
        <v>890</v>
      </c>
      <c r="J1077" s="5"/>
      <c r="K1077" s="5"/>
      <c r="L1077" s="5"/>
    </row>
    <row r="1078" spans="1:12" x14ac:dyDescent="0.25">
      <c r="A1078" s="11" t="s">
        <v>3187</v>
      </c>
      <c r="B1078" s="10" t="s">
        <v>2136</v>
      </c>
      <c r="C1078" s="12">
        <v>1040</v>
      </c>
      <c r="D1078" s="12">
        <v>1140</v>
      </c>
      <c r="E1078" s="12">
        <v>1110</v>
      </c>
      <c r="F1078" s="12">
        <v>1060</v>
      </c>
      <c r="G1078" s="12">
        <v>990</v>
      </c>
      <c r="H1078" s="12">
        <v>900</v>
      </c>
      <c r="I1078" s="12">
        <v>820</v>
      </c>
      <c r="J1078" s="5"/>
      <c r="K1078" s="5"/>
      <c r="L1078" s="5"/>
    </row>
    <row r="1079" spans="1:12" x14ac:dyDescent="0.25">
      <c r="A1079" s="11" t="s">
        <v>3188</v>
      </c>
      <c r="B1079" s="10" t="s">
        <v>2136</v>
      </c>
      <c r="C1079" s="13">
        <v>1060</v>
      </c>
      <c r="D1079" s="13">
        <v>1150</v>
      </c>
      <c r="E1079" s="13">
        <v>1130</v>
      </c>
      <c r="F1079" s="13">
        <v>1090</v>
      </c>
      <c r="G1079" s="13">
        <v>1040</v>
      </c>
      <c r="H1079" s="13">
        <v>960</v>
      </c>
      <c r="I1079" s="13">
        <v>880</v>
      </c>
      <c r="J1079" s="5"/>
      <c r="K1079" s="5"/>
      <c r="L1079" s="5"/>
    </row>
    <row r="1080" spans="1:12" x14ac:dyDescent="0.25">
      <c r="A1080" s="11" t="s">
        <v>3189</v>
      </c>
      <c r="B1080" s="10" t="s">
        <v>2136</v>
      </c>
      <c r="C1080" s="12">
        <v>810</v>
      </c>
      <c r="D1080" s="12">
        <v>820</v>
      </c>
      <c r="E1080" s="12">
        <v>780</v>
      </c>
      <c r="F1080" s="12">
        <v>730</v>
      </c>
      <c r="G1080" s="12">
        <v>690</v>
      </c>
      <c r="H1080" s="12">
        <v>640</v>
      </c>
      <c r="I1080" s="12">
        <v>580</v>
      </c>
      <c r="J1080" s="5"/>
      <c r="K1080" s="5"/>
      <c r="L1080" s="5"/>
    </row>
    <row r="1081" spans="1:12" x14ac:dyDescent="0.25">
      <c r="A1081" s="11" t="s">
        <v>2081</v>
      </c>
      <c r="B1081" s="10" t="s">
        <v>2136</v>
      </c>
      <c r="C1081" s="13">
        <v>43500</v>
      </c>
      <c r="D1081" s="13">
        <v>44200</v>
      </c>
      <c r="E1081" s="13">
        <v>44400</v>
      </c>
      <c r="F1081" s="13">
        <v>44400</v>
      </c>
      <c r="G1081" s="13">
        <v>44000</v>
      </c>
      <c r="H1081" s="13">
        <v>43400</v>
      </c>
      <c r="I1081" s="13">
        <v>42500</v>
      </c>
      <c r="J1081" s="5"/>
      <c r="K1081" s="5"/>
      <c r="L1081" s="5"/>
    </row>
    <row r="1082" spans="1:12" x14ac:dyDescent="0.25">
      <c r="A1082" s="11" t="s">
        <v>3190</v>
      </c>
      <c r="B1082" s="10" t="s">
        <v>2136</v>
      </c>
      <c r="C1082" s="12">
        <v>1320</v>
      </c>
      <c r="D1082" s="12">
        <v>1350</v>
      </c>
      <c r="E1082" s="12">
        <v>1390</v>
      </c>
      <c r="F1082" s="12">
        <v>1430</v>
      </c>
      <c r="G1082" s="12">
        <v>1460</v>
      </c>
      <c r="H1082" s="12">
        <v>1500</v>
      </c>
      <c r="I1082" s="12">
        <v>1550</v>
      </c>
      <c r="J1082" s="5"/>
      <c r="K1082" s="5"/>
      <c r="L1082" s="5"/>
    </row>
    <row r="1083" spans="1:12" x14ac:dyDescent="0.25">
      <c r="A1083" s="11" t="s">
        <v>3191</v>
      </c>
      <c r="B1083" s="10" t="s">
        <v>2136</v>
      </c>
      <c r="C1083" s="13">
        <v>1820</v>
      </c>
      <c r="D1083" s="13">
        <v>1940</v>
      </c>
      <c r="E1083" s="13">
        <v>2040</v>
      </c>
      <c r="F1083" s="13">
        <v>2140</v>
      </c>
      <c r="G1083" s="13">
        <v>2220</v>
      </c>
      <c r="H1083" s="13">
        <v>2290</v>
      </c>
      <c r="I1083" s="13">
        <v>2340</v>
      </c>
      <c r="J1083" s="5"/>
      <c r="K1083" s="5"/>
      <c r="L1083" s="5"/>
    </row>
    <row r="1084" spans="1:12" x14ac:dyDescent="0.25">
      <c r="A1084" s="11" t="s">
        <v>3192</v>
      </c>
      <c r="B1084" s="10" t="s">
        <v>2136</v>
      </c>
      <c r="C1084" s="12">
        <v>1700</v>
      </c>
      <c r="D1084" s="12">
        <v>1760</v>
      </c>
      <c r="E1084" s="12">
        <v>1820</v>
      </c>
      <c r="F1084" s="12">
        <v>1880</v>
      </c>
      <c r="G1084" s="12">
        <v>1930</v>
      </c>
      <c r="H1084" s="12">
        <v>1960</v>
      </c>
      <c r="I1084" s="12">
        <v>1970</v>
      </c>
      <c r="J1084" s="5"/>
      <c r="K1084" s="5"/>
      <c r="L1084" s="5"/>
    </row>
    <row r="1085" spans="1:12" x14ac:dyDescent="0.25">
      <c r="A1085" s="11" t="s">
        <v>3193</v>
      </c>
      <c r="B1085" s="10" t="s">
        <v>2136</v>
      </c>
      <c r="C1085" s="13">
        <v>2020</v>
      </c>
      <c r="D1085" s="13">
        <v>2180</v>
      </c>
      <c r="E1085" s="13">
        <v>2190</v>
      </c>
      <c r="F1085" s="13">
        <v>2170</v>
      </c>
      <c r="G1085" s="13">
        <v>2130</v>
      </c>
      <c r="H1085" s="13">
        <v>2060</v>
      </c>
      <c r="I1085" s="13">
        <v>1990</v>
      </c>
      <c r="J1085" s="5"/>
      <c r="K1085" s="5"/>
      <c r="L1085" s="5"/>
    </row>
    <row r="1086" spans="1:12" x14ac:dyDescent="0.25">
      <c r="A1086" s="11" t="s">
        <v>3194</v>
      </c>
      <c r="B1086" s="10" t="s">
        <v>2136</v>
      </c>
      <c r="C1086" s="12">
        <v>1310</v>
      </c>
      <c r="D1086" s="12">
        <v>1370</v>
      </c>
      <c r="E1086" s="12">
        <v>1380</v>
      </c>
      <c r="F1086" s="12">
        <v>1380</v>
      </c>
      <c r="G1086" s="12">
        <v>1370</v>
      </c>
      <c r="H1086" s="12">
        <v>1340</v>
      </c>
      <c r="I1086" s="12">
        <v>1330</v>
      </c>
      <c r="J1086" s="5"/>
      <c r="K1086" s="5"/>
      <c r="L1086" s="5"/>
    </row>
    <row r="1087" spans="1:12" x14ac:dyDescent="0.25">
      <c r="A1087" s="11" t="s">
        <v>3195</v>
      </c>
      <c r="B1087" s="10" t="s">
        <v>2136</v>
      </c>
      <c r="C1087" s="13">
        <v>1100</v>
      </c>
      <c r="D1087" s="13">
        <v>1080</v>
      </c>
      <c r="E1087" s="13">
        <v>1040</v>
      </c>
      <c r="F1087" s="13">
        <v>1010</v>
      </c>
      <c r="G1087" s="13">
        <v>970</v>
      </c>
      <c r="H1087" s="13">
        <v>930</v>
      </c>
      <c r="I1087" s="13">
        <v>880</v>
      </c>
      <c r="J1087" s="5"/>
      <c r="K1087" s="5"/>
      <c r="L1087" s="5"/>
    </row>
    <row r="1088" spans="1:12" x14ac:dyDescent="0.25">
      <c r="A1088" s="11" t="s">
        <v>3196</v>
      </c>
      <c r="B1088" s="10" t="s">
        <v>2136</v>
      </c>
      <c r="C1088" s="12">
        <v>230</v>
      </c>
      <c r="D1088" s="12">
        <v>230</v>
      </c>
      <c r="E1088" s="12">
        <v>230</v>
      </c>
      <c r="F1088" s="12">
        <v>230</v>
      </c>
      <c r="G1088" s="12">
        <v>230</v>
      </c>
      <c r="H1088" s="12">
        <v>230</v>
      </c>
      <c r="I1088" s="12">
        <v>230</v>
      </c>
      <c r="J1088" s="5"/>
      <c r="K1088" s="5"/>
      <c r="L1088" s="5"/>
    </row>
    <row r="1089" spans="1:12" x14ac:dyDescent="0.25">
      <c r="A1089" s="11" t="s">
        <v>3197</v>
      </c>
      <c r="B1089" s="10" t="s">
        <v>2136</v>
      </c>
      <c r="C1089" s="13">
        <v>1870</v>
      </c>
      <c r="D1089" s="13">
        <v>1930</v>
      </c>
      <c r="E1089" s="13">
        <v>1920</v>
      </c>
      <c r="F1089" s="13">
        <v>1920</v>
      </c>
      <c r="G1089" s="13">
        <v>1910</v>
      </c>
      <c r="H1089" s="13">
        <v>1890</v>
      </c>
      <c r="I1089" s="13">
        <v>1850</v>
      </c>
      <c r="J1089" s="5"/>
      <c r="K1089" s="5"/>
      <c r="L1089" s="5"/>
    </row>
    <row r="1090" spans="1:12" x14ac:dyDescent="0.25">
      <c r="A1090" s="11" t="s">
        <v>3198</v>
      </c>
      <c r="B1090" s="10" t="s">
        <v>2136</v>
      </c>
      <c r="C1090" s="12">
        <v>3110</v>
      </c>
      <c r="D1090" s="12">
        <v>3120</v>
      </c>
      <c r="E1090" s="12">
        <v>3090</v>
      </c>
      <c r="F1090" s="12">
        <v>3050</v>
      </c>
      <c r="G1090" s="12">
        <v>2990</v>
      </c>
      <c r="H1090" s="12">
        <v>2890</v>
      </c>
      <c r="I1090" s="12">
        <v>2770</v>
      </c>
      <c r="J1090" s="5"/>
      <c r="K1090" s="5"/>
      <c r="L1090" s="5"/>
    </row>
    <row r="1091" spans="1:12" x14ac:dyDescent="0.25">
      <c r="A1091" s="11" t="s">
        <v>3199</v>
      </c>
      <c r="B1091" s="10" t="s">
        <v>2136</v>
      </c>
      <c r="C1091" s="13">
        <v>1360</v>
      </c>
      <c r="D1091" s="13">
        <v>1430</v>
      </c>
      <c r="E1091" s="13">
        <v>1440</v>
      </c>
      <c r="F1091" s="13">
        <v>1450</v>
      </c>
      <c r="G1091" s="13">
        <v>1450</v>
      </c>
      <c r="H1091" s="13">
        <v>1440</v>
      </c>
      <c r="I1091" s="13">
        <v>1430</v>
      </c>
      <c r="J1091" s="5"/>
      <c r="K1091" s="5"/>
      <c r="L1091" s="5"/>
    </row>
    <row r="1092" spans="1:12" x14ac:dyDescent="0.25">
      <c r="A1092" s="11" t="s">
        <v>3200</v>
      </c>
      <c r="B1092" s="10" t="s">
        <v>2136</v>
      </c>
      <c r="C1092" s="12">
        <v>1610</v>
      </c>
      <c r="D1092" s="12">
        <v>1560</v>
      </c>
      <c r="E1092" s="12">
        <v>1510</v>
      </c>
      <c r="F1092" s="12">
        <v>1470</v>
      </c>
      <c r="G1092" s="12">
        <v>1430</v>
      </c>
      <c r="H1092" s="12">
        <v>1380</v>
      </c>
      <c r="I1092" s="12">
        <v>1310</v>
      </c>
      <c r="J1092" s="5"/>
      <c r="K1092" s="5"/>
      <c r="L1092" s="5"/>
    </row>
    <row r="1093" spans="1:12" x14ac:dyDescent="0.25">
      <c r="A1093" s="11" t="s">
        <v>3201</v>
      </c>
      <c r="B1093" s="10" t="s">
        <v>2136</v>
      </c>
      <c r="C1093" s="13">
        <v>1400</v>
      </c>
      <c r="D1093" s="13">
        <v>1430</v>
      </c>
      <c r="E1093" s="13">
        <v>1440</v>
      </c>
      <c r="F1093" s="13">
        <v>1440</v>
      </c>
      <c r="G1093" s="13">
        <v>1450</v>
      </c>
      <c r="H1093" s="13">
        <v>1440</v>
      </c>
      <c r="I1093" s="13">
        <v>1420</v>
      </c>
      <c r="J1093" s="5"/>
      <c r="K1093" s="5"/>
      <c r="L1093" s="5"/>
    </row>
    <row r="1094" spans="1:12" x14ac:dyDescent="0.25">
      <c r="A1094" s="11" t="s">
        <v>3202</v>
      </c>
      <c r="B1094" s="10" t="s">
        <v>2136</v>
      </c>
      <c r="C1094" s="12">
        <v>1960</v>
      </c>
      <c r="D1094" s="12">
        <v>1950</v>
      </c>
      <c r="E1094" s="12">
        <v>1930</v>
      </c>
      <c r="F1094" s="12">
        <v>1910</v>
      </c>
      <c r="G1094" s="12">
        <v>1890</v>
      </c>
      <c r="H1094" s="12">
        <v>1850</v>
      </c>
      <c r="I1094" s="12">
        <v>1800</v>
      </c>
      <c r="J1094" s="5"/>
      <c r="K1094" s="5"/>
      <c r="L1094" s="5"/>
    </row>
    <row r="1095" spans="1:12" x14ac:dyDescent="0.25">
      <c r="A1095" s="11" t="s">
        <v>3203</v>
      </c>
      <c r="B1095" s="10" t="s">
        <v>2136</v>
      </c>
      <c r="C1095" s="13">
        <v>1180</v>
      </c>
      <c r="D1095" s="13">
        <v>1180</v>
      </c>
      <c r="E1095" s="13">
        <v>1190</v>
      </c>
      <c r="F1095" s="13">
        <v>1180</v>
      </c>
      <c r="G1095" s="13">
        <v>1170</v>
      </c>
      <c r="H1095" s="13">
        <v>1150</v>
      </c>
      <c r="I1095" s="13">
        <v>1120</v>
      </c>
      <c r="J1095" s="5"/>
      <c r="K1095" s="5"/>
      <c r="L1095" s="5"/>
    </row>
    <row r="1096" spans="1:12" x14ac:dyDescent="0.25">
      <c r="A1096" s="11" t="s">
        <v>3204</v>
      </c>
      <c r="B1096" s="10" t="s">
        <v>2136</v>
      </c>
      <c r="C1096" s="12">
        <v>2240</v>
      </c>
      <c r="D1096" s="12">
        <v>2260</v>
      </c>
      <c r="E1096" s="12">
        <v>2240</v>
      </c>
      <c r="F1096" s="12">
        <v>2210</v>
      </c>
      <c r="G1096" s="12">
        <v>2170</v>
      </c>
      <c r="H1096" s="12">
        <v>2110</v>
      </c>
      <c r="I1096" s="12">
        <v>2050</v>
      </c>
      <c r="J1096" s="5"/>
      <c r="K1096" s="5"/>
      <c r="L1096" s="5"/>
    </row>
    <row r="1097" spans="1:12" x14ac:dyDescent="0.25">
      <c r="A1097" s="11" t="s">
        <v>3205</v>
      </c>
      <c r="B1097" s="10" t="s">
        <v>2136</v>
      </c>
      <c r="C1097" s="13">
        <v>1250</v>
      </c>
      <c r="D1097" s="13">
        <v>1260</v>
      </c>
      <c r="E1097" s="13">
        <v>1260</v>
      </c>
      <c r="F1097" s="13">
        <v>1250</v>
      </c>
      <c r="G1097" s="13">
        <v>1240</v>
      </c>
      <c r="H1097" s="13">
        <v>1230</v>
      </c>
      <c r="I1097" s="13">
        <v>1220</v>
      </c>
      <c r="J1097" s="5"/>
      <c r="K1097" s="5"/>
      <c r="L1097" s="5"/>
    </row>
    <row r="1098" spans="1:12" x14ac:dyDescent="0.25">
      <c r="A1098" s="11" t="s">
        <v>3206</v>
      </c>
      <c r="B1098" s="10" t="s">
        <v>2136</v>
      </c>
      <c r="C1098" s="12">
        <v>310</v>
      </c>
      <c r="D1098" s="12">
        <v>320</v>
      </c>
      <c r="E1098" s="12">
        <v>330</v>
      </c>
      <c r="F1098" s="12">
        <v>330</v>
      </c>
      <c r="G1098" s="12">
        <v>340</v>
      </c>
      <c r="H1098" s="12">
        <v>340</v>
      </c>
      <c r="I1098" s="12">
        <v>340</v>
      </c>
      <c r="J1098" s="5"/>
      <c r="K1098" s="5"/>
      <c r="L1098" s="5"/>
    </row>
    <row r="1099" spans="1:12" x14ac:dyDescent="0.25">
      <c r="A1099" s="11" t="s">
        <v>3207</v>
      </c>
      <c r="B1099" s="10" t="s">
        <v>2136</v>
      </c>
      <c r="C1099" s="13">
        <v>290</v>
      </c>
      <c r="D1099" s="13">
        <v>280</v>
      </c>
      <c r="E1099" s="13">
        <v>270</v>
      </c>
      <c r="F1099" s="13">
        <v>270</v>
      </c>
      <c r="G1099" s="13">
        <v>260</v>
      </c>
      <c r="H1099" s="13">
        <v>260</v>
      </c>
      <c r="I1099" s="13">
        <v>250</v>
      </c>
      <c r="J1099" s="5"/>
      <c r="K1099" s="5"/>
      <c r="L1099" s="5"/>
    </row>
    <row r="1100" spans="1:12" x14ac:dyDescent="0.25">
      <c r="A1100" s="11" t="s">
        <v>3208</v>
      </c>
      <c r="B1100" s="10" t="s">
        <v>2136</v>
      </c>
      <c r="C1100" s="12">
        <v>2160</v>
      </c>
      <c r="D1100" s="12">
        <v>2160</v>
      </c>
      <c r="E1100" s="12">
        <v>2150</v>
      </c>
      <c r="F1100" s="12">
        <v>2120</v>
      </c>
      <c r="G1100" s="12">
        <v>2100</v>
      </c>
      <c r="H1100" s="12">
        <v>2060</v>
      </c>
      <c r="I1100" s="12">
        <v>2030</v>
      </c>
      <c r="J1100" s="5"/>
      <c r="K1100" s="5"/>
      <c r="L1100" s="5"/>
    </row>
    <row r="1101" spans="1:12" x14ac:dyDescent="0.25">
      <c r="A1101" s="11" t="s">
        <v>3209</v>
      </c>
      <c r="B1101" s="10" t="s">
        <v>2136</v>
      </c>
      <c r="C1101" s="13">
        <v>1760</v>
      </c>
      <c r="D1101" s="13">
        <v>1800</v>
      </c>
      <c r="E1101" s="13">
        <v>1780</v>
      </c>
      <c r="F1101" s="13">
        <v>1760</v>
      </c>
      <c r="G1101" s="13">
        <v>1710</v>
      </c>
      <c r="H1101" s="13">
        <v>1660</v>
      </c>
      <c r="I1101" s="13">
        <v>1600</v>
      </c>
      <c r="J1101" s="5"/>
      <c r="K1101" s="5"/>
      <c r="L1101" s="5"/>
    </row>
    <row r="1102" spans="1:12" x14ac:dyDescent="0.25">
      <c r="A1102" s="11" t="s">
        <v>3210</v>
      </c>
      <c r="B1102" s="10" t="s">
        <v>2136</v>
      </c>
      <c r="C1102" s="12">
        <v>2040</v>
      </c>
      <c r="D1102" s="12">
        <v>2020</v>
      </c>
      <c r="E1102" s="12">
        <v>1990</v>
      </c>
      <c r="F1102" s="12">
        <v>1960</v>
      </c>
      <c r="G1102" s="12">
        <v>1900</v>
      </c>
      <c r="H1102" s="12">
        <v>1820</v>
      </c>
      <c r="I1102" s="12">
        <v>1730</v>
      </c>
      <c r="J1102" s="5"/>
      <c r="K1102" s="5"/>
      <c r="L1102" s="5"/>
    </row>
    <row r="1103" spans="1:12" x14ac:dyDescent="0.25">
      <c r="A1103" s="11" t="s">
        <v>3211</v>
      </c>
      <c r="B1103" s="10" t="s">
        <v>2136</v>
      </c>
      <c r="C1103" s="13">
        <v>2190</v>
      </c>
      <c r="D1103" s="13">
        <v>2200</v>
      </c>
      <c r="E1103" s="13">
        <v>2180</v>
      </c>
      <c r="F1103" s="13">
        <v>2170</v>
      </c>
      <c r="G1103" s="13">
        <v>2140</v>
      </c>
      <c r="H1103" s="13">
        <v>2100</v>
      </c>
      <c r="I1103" s="13">
        <v>2050</v>
      </c>
      <c r="J1103" s="5"/>
      <c r="K1103" s="5"/>
      <c r="L1103" s="5"/>
    </row>
    <row r="1104" spans="1:12" x14ac:dyDescent="0.25">
      <c r="A1104" s="11" t="s">
        <v>3212</v>
      </c>
      <c r="B1104" s="10" t="s">
        <v>2136</v>
      </c>
      <c r="C1104" s="12">
        <v>1650</v>
      </c>
      <c r="D1104" s="12">
        <v>1670</v>
      </c>
      <c r="E1104" s="12">
        <v>1680</v>
      </c>
      <c r="F1104" s="12">
        <v>1680</v>
      </c>
      <c r="G1104" s="12">
        <v>1650</v>
      </c>
      <c r="H1104" s="12">
        <v>1600</v>
      </c>
      <c r="I1104" s="12">
        <v>1520</v>
      </c>
      <c r="J1104" s="5"/>
      <c r="K1104" s="5"/>
      <c r="L1104" s="5"/>
    </row>
    <row r="1105" spans="1:12" x14ac:dyDescent="0.25">
      <c r="A1105" s="11" t="s">
        <v>3213</v>
      </c>
      <c r="B1105" s="10" t="s">
        <v>2136</v>
      </c>
      <c r="C1105" s="13">
        <v>2130</v>
      </c>
      <c r="D1105" s="13">
        <v>2120</v>
      </c>
      <c r="E1105" s="13">
        <v>2100</v>
      </c>
      <c r="F1105" s="13">
        <v>2080</v>
      </c>
      <c r="G1105" s="13">
        <v>2040</v>
      </c>
      <c r="H1105" s="13">
        <v>1990</v>
      </c>
      <c r="I1105" s="13">
        <v>1940</v>
      </c>
      <c r="J1105" s="5"/>
      <c r="K1105" s="5"/>
      <c r="L1105" s="5"/>
    </row>
    <row r="1106" spans="1:12" x14ac:dyDescent="0.25">
      <c r="A1106" s="11" t="s">
        <v>3214</v>
      </c>
      <c r="B1106" s="10" t="s">
        <v>2136</v>
      </c>
      <c r="C1106" s="12">
        <v>660</v>
      </c>
      <c r="D1106" s="12">
        <v>690</v>
      </c>
      <c r="E1106" s="12">
        <v>700</v>
      </c>
      <c r="F1106" s="12">
        <v>710</v>
      </c>
      <c r="G1106" s="12">
        <v>710</v>
      </c>
      <c r="H1106" s="12">
        <v>710</v>
      </c>
      <c r="I1106" s="12">
        <v>700</v>
      </c>
      <c r="J1106" s="5"/>
      <c r="K1106" s="5"/>
      <c r="L1106" s="5"/>
    </row>
    <row r="1107" spans="1:12" x14ac:dyDescent="0.25">
      <c r="A1107" s="11" t="s">
        <v>3215</v>
      </c>
      <c r="B1107" s="10" t="s">
        <v>2136</v>
      </c>
      <c r="C1107" s="13">
        <v>1520</v>
      </c>
      <c r="D1107" s="13">
        <v>1550</v>
      </c>
      <c r="E1107" s="13">
        <v>1550</v>
      </c>
      <c r="F1107" s="13">
        <v>1550</v>
      </c>
      <c r="G1107" s="13">
        <v>1530</v>
      </c>
      <c r="H1107" s="13">
        <v>1510</v>
      </c>
      <c r="I1107" s="13">
        <v>1480</v>
      </c>
      <c r="J1107" s="5"/>
      <c r="K1107" s="5"/>
      <c r="L1107" s="5"/>
    </row>
    <row r="1108" spans="1:12" x14ac:dyDescent="0.25">
      <c r="A1108" s="11" t="s">
        <v>3216</v>
      </c>
      <c r="B1108" s="10" t="s">
        <v>2136</v>
      </c>
      <c r="C1108" s="12">
        <v>330</v>
      </c>
      <c r="D1108" s="12">
        <v>340</v>
      </c>
      <c r="E1108" s="12">
        <v>340</v>
      </c>
      <c r="F1108" s="12">
        <v>340</v>
      </c>
      <c r="G1108" s="12">
        <v>330</v>
      </c>
      <c r="H1108" s="12">
        <v>330</v>
      </c>
      <c r="I1108" s="12">
        <v>320</v>
      </c>
      <c r="J1108" s="5"/>
      <c r="K1108" s="5"/>
      <c r="L1108" s="5"/>
    </row>
    <row r="1109" spans="1:12" ht="21" x14ac:dyDescent="0.25">
      <c r="A1109" s="11" t="s">
        <v>3217</v>
      </c>
      <c r="B1109" s="10" t="s">
        <v>2136</v>
      </c>
      <c r="C1109" s="13">
        <v>500</v>
      </c>
      <c r="D1109" s="13">
        <v>520</v>
      </c>
      <c r="E1109" s="13">
        <v>540</v>
      </c>
      <c r="F1109" s="13">
        <v>550</v>
      </c>
      <c r="G1109" s="13">
        <v>570</v>
      </c>
      <c r="H1109" s="13">
        <v>580</v>
      </c>
      <c r="I1109" s="13">
        <v>590</v>
      </c>
      <c r="J1109" s="5"/>
      <c r="K1109" s="5"/>
      <c r="L1109" s="5"/>
    </row>
    <row r="1110" spans="1:12" x14ac:dyDescent="0.25">
      <c r="A1110" s="11" t="s">
        <v>3218</v>
      </c>
      <c r="B1110" s="10" t="s">
        <v>2136</v>
      </c>
      <c r="C1110" s="12">
        <v>2500</v>
      </c>
      <c r="D1110" s="12">
        <v>2570</v>
      </c>
      <c r="E1110" s="12">
        <v>2630</v>
      </c>
      <c r="F1110" s="12">
        <v>2690</v>
      </c>
      <c r="G1110" s="12">
        <v>2730</v>
      </c>
      <c r="H1110" s="12">
        <v>2740</v>
      </c>
      <c r="I1110" s="12">
        <v>2730</v>
      </c>
      <c r="J1110" s="5"/>
      <c r="K1110" s="5"/>
      <c r="L1110" s="5"/>
    </row>
    <row r="1111" spans="1:12" x14ac:dyDescent="0.25">
      <c r="A1111" s="11" t="s">
        <v>2082</v>
      </c>
      <c r="B1111" s="10" t="s">
        <v>2136</v>
      </c>
      <c r="C1111" s="13">
        <v>14550</v>
      </c>
      <c r="D1111" s="13">
        <v>14950</v>
      </c>
      <c r="E1111" s="13">
        <v>14900</v>
      </c>
      <c r="F1111" s="13">
        <v>14750</v>
      </c>
      <c r="G1111" s="13">
        <v>14450</v>
      </c>
      <c r="H1111" s="13">
        <v>14000</v>
      </c>
      <c r="I1111" s="13">
        <v>13550</v>
      </c>
      <c r="J1111" s="5"/>
      <c r="K1111" s="5"/>
      <c r="L1111" s="5"/>
    </row>
    <row r="1112" spans="1:12" x14ac:dyDescent="0.25">
      <c r="A1112" s="11" t="s">
        <v>3219</v>
      </c>
      <c r="B1112" s="10" t="s">
        <v>2136</v>
      </c>
      <c r="C1112" s="12">
        <v>150</v>
      </c>
      <c r="D1112" s="12">
        <v>160</v>
      </c>
      <c r="E1112" s="12">
        <v>160</v>
      </c>
      <c r="F1112" s="12">
        <v>160</v>
      </c>
      <c r="G1112" s="12">
        <v>160</v>
      </c>
      <c r="H1112" s="12">
        <v>160</v>
      </c>
      <c r="I1112" s="12">
        <v>150</v>
      </c>
      <c r="J1112" s="5"/>
      <c r="K1112" s="5"/>
      <c r="L1112" s="5"/>
    </row>
    <row r="1113" spans="1:12" x14ac:dyDescent="0.25">
      <c r="A1113" s="11" t="s">
        <v>3220</v>
      </c>
      <c r="B1113" s="10" t="s">
        <v>2136</v>
      </c>
      <c r="C1113" s="13">
        <v>440</v>
      </c>
      <c r="D1113" s="13">
        <v>420</v>
      </c>
      <c r="E1113" s="13">
        <v>400</v>
      </c>
      <c r="F1113" s="13">
        <v>390</v>
      </c>
      <c r="G1113" s="13">
        <v>370</v>
      </c>
      <c r="H1113" s="13">
        <v>350</v>
      </c>
      <c r="I1113" s="13">
        <v>330</v>
      </c>
      <c r="J1113" s="5"/>
      <c r="K1113" s="5"/>
      <c r="L1113" s="5"/>
    </row>
    <row r="1114" spans="1:12" x14ac:dyDescent="0.25">
      <c r="A1114" s="11" t="s">
        <v>3221</v>
      </c>
      <c r="B1114" s="10" t="s">
        <v>2136</v>
      </c>
      <c r="C1114" s="12">
        <v>340</v>
      </c>
      <c r="D1114" s="12">
        <v>340</v>
      </c>
      <c r="E1114" s="12">
        <v>330</v>
      </c>
      <c r="F1114" s="12">
        <v>320</v>
      </c>
      <c r="G1114" s="12">
        <v>310</v>
      </c>
      <c r="H1114" s="12">
        <v>300</v>
      </c>
      <c r="I1114" s="12">
        <v>290</v>
      </c>
      <c r="J1114" s="5"/>
      <c r="K1114" s="5"/>
      <c r="L1114" s="5"/>
    </row>
    <row r="1115" spans="1:12" x14ac:dyDescent="0.25">
      <c r="A1115" s="11" t="s">
        <v>3222</v>
      </c>
      <c r="B1115" s="10" t="s">
        <v>2136</v>
      </c>
      <c r="C1115" s="13">
        <v>1580</v>
      </c>
      <c r="D1115" s="13">
        <v>1720</v>
      </c>
      <c r="E1115" s="13">
        <v>1730</v>
      </c>
      <c r="F1115" s="13">
        <v>1700</v>
      </c>
      <c r="G1115" s="13">
        <v>1640</v>
      </c>
      <c r="H1115" s="13">
        <v>1570</v>
      </c>
      <c r="I1115" s="13">
        <v>1510</v>
      </c>
      <c r="J1115" s="5"/>
      <c r="K1115" s="5"/>
      <c r="L1115" s="5"/>
    </row>
    <row r="1116" spans="1:12" x14ac:dyDescent="0.25">
      <c r="A1116" s="11" t="s">
        <v>3223</v>
      </c>
      <c r="B1116" s="10" t="s">
        <v>2136</v>
      </c>
      <c r="C1116" s="12">
        <v>30</v>
      </c>
      <c r="D1116" s="12">
        <v>30</v>
      </c>
      <c r="E1116" s="12">
        <v>30</v>
      </c>
      <c r="F1116" s="12">
        <v>30</v>
      </c>
      <c r="G1116" s="12">
        <v>30</v>
      </c>
      <c r="H1116" s="12">
        <v>30</v>
      </c>
      <c r="I1116" s="12">
        <v>30</v>
      </c>
      <c r="J1116" s="5"/>
      <c r="K1116" s="5"/>
      <c r="L1116" s="5"/>
    </row>
    <row r="1117" spans="1:12" x14ac:dyDescent="0.25">
      <c r="A1117" s="11" t="s">
        <v>3224</v>
      </c>
      <c r="B1117" s="10" t="s">
        <v>2136</v>
      </c>
      <c r="C1117" s="13">
        <v>680</v>
      </c>
      <c r="D1117" s="13">
        <v>680</v>
      </c>
      <c r="E1117" s="13">
        <v>680</v>
      </c>
      <c r="F1117" s="13">
        <v>670</v>
      </c>
      <c r="G1117" s="13">
        <v>660</v>
      </c>
      <c r="H1117" s="13">
        <v>630</v>
      </c>
      <c r="I1117" s="13">
        <v>590</v>
      </c>
      <c r="J1117" s="5"/>
      <c r="K1117" s="5"/>
      <c r="L1117" s="5"/>
    </row>
    <row r="1118" spans="1:12" x14ac:dyDescent="0.25">
      <c r="A1118" s="11" t="s">
        <v>3225</v>
      </c>
      <c r="B1118" s="10" t="s">
        <v>2136</v>
      </c>
      <c r="C1118" s="12">
        <v>2100</v>
      </c>
      <c r="D1118" s="12">
        <v>2130</v>
      </c>
      <c r="E1118" s="12">
        <v>2120</v>
      </c>
      <c r="F1118" s="12">
        <v>2090</v>
      </c>
      <c r="G1118" s="12">
        <v>2050</v>
      </c>
      <c r="H1118" s="12">
        <v>1980</v>
      </c>
      <c r="I1118" s="12">
        <v>1900</v>
      </c>
      <c r="J1118" s="5"/>
      <c r="K1118" s="5"/>
      <c r="L1118" s="5"/>
    </row>
    <row r="1119" spans="1:12" x14ac:dyDescent="0.25">
      <c r="A1119" s="11" t="s">
        <v>3226</v>
      </c>
      <c r="B1119" s="10" t="s">
        <v>2136</v>
      </c>
      <c r="C1119" s="13">
        <v>2820</v>
      </c>
      <c r="D1119" s="13">
        <v>2840</v>
      </c>
      <c r="E1119" s="13">
        <v>2850</v>
      </c>
      <c r="F1119" s="13">
        <v>2850</v>
      </c>
      <c r="G1119" s="13">
        <v>2810</v>
      </c>
      <c r="H1119" s="13">
        <v>2750</v>
      </c>
      <c r="I1119" s="13">
        <v>2690</v>
      </c>
      <c r="J1119" s="5"/>
      <c r="K1119" s="5"/>
      <c r="L1119" s="5"/>
    </row>
    <row r="1120" spans="1:12" x14ac:dyDescent="0.25">
      <c r="A1120" s="11" t="s">
        <v>3227</v>
      </c>
      <c r="B1120" s="10" t="s">
        <v>2136</v>
      </c>
      <c r="C1120" s="12">
        <v>110</v>
      </c>
      <c r="D1120" s="12">
        <v>110</v>
      </c>
      <c r="E1120" s="12">
        <v>120</v>
      </c>
      <c r="F1120" s="12">
        <v>120</v>
      </c>
      <c r="G1120" s="12">
        <v>120</v>
      </c>
      <c r="H1120" s="12">
        <v>120</v>
      </c>
      <c r="I1120" s="12">
        <v>120</v>
      </c>
      <c r="J1120" s="5"/>
      <c r="K1120" s="5"/>
      <c r="L1120" s="5"/>
    </row>
    <row r="1121" spans="1:12" x14ac:dyDescent="0.25">
      <c r="A1121" s="11" t="s">
        <v>3228</v>
      </c>
      <c r="B1121" s="10" t="s">
        <v>2136</v>
      </c>
      <c r="C1121" s="13">
        <v>1580</v>
      </c>
      <c r="D1121" s="13">
        <v>1660</v>
      </c>
      <c r="E1121" s="13">
        <v>1660</v>
      </c>
      <c r="F1121" s="13">
        <v>1630</v>
      </c>
      <c r="G1121" s="13">
        <v>1570</v>
      </c>
      <c r="H1121" s="13">
        <v>1510</v>
      </c>
      <c r="I1121" s="13">
        <v>1450</v>
      </c>
      <c r="J1121" s="5"/>
      <c r="K1121" s="5"/>
      <c r="L1121" s="5"/>
    </row>
    <row r="1122" spans="1:12" x14ac:dyDescent="0.25">
      <c r="A1122" s="11" t="s">
        <v>3229</v>
      </c>
      <c r="B1122" s="10" t="s">
        <v>2136</v>
      </c>
      <c r="C1122" s="12">
        <v>4710</v>
      </c>
      <c r="D1122" s="12">
        <v>4860</v>
      </c>
      <c r="E1122" s="12">
        <v>4840</v>
      </c>
      <c r="F1122" s="12">
        <v>4800</v>
      </c>
      <c r="G1122" s="12">
        <v>4710</v>
      </c>
      <c r="H1122" s="12">
        <v>4590</v>
      </c>
      <c r="I1122" s="12">
        <v>4460</v>
      </c>
      <c r="J1122" s="5"/>
      <c r="K1122" s="5"/>
      <c r="L1122" s="5"/>
    </row>
    <row r="1123" spans="1:12" x14ac:dyDescent="0.25">
      <c r="A1123" s="11" t="s">
        <v>2083</v>
      </c>
      <c r="B1123" s="10" t="s">
        <v>2136</v>
      </c>
      <c r="C1123" s="13">
        <v>28500</v>
      </c>
      <c r="D1123" s="13">
        <v>30700</v>
      </c>
      <c r="E1123" s="13">
        <v>31900</v>
      </c>
      <c r="F1123" s="13">
        <v>32900</v>
      </c>
      <c r="G1123" s="13">
        <v>33800</v>
      </c>
      <c r="H1123" s="13">
        <v>34400</v>
      </c>
      <c r="I1123" s="13">
        <v>34800</v>
      </c>
      <c r="J1123" s="5"/>
      <c r="K1123" s="5"/>
      <c r="L1123" s="5"/>
    </row>
    <row r="1124" spans="1:12" x14ac:dyDescent="0.25">
      <c r="A1124" s="11" t="s">
        <v>3230</v>
      </c>
      <c r="B1124" s="10" t="s">
        <v>2136</v>
      </c>
      <c r="C1124" s="12">
        <v>1490</v>
      </c>
      <c r="D1124" s="12">
        <v>1520</v>
      </c>
      <c r="E1124" s="12">
        <v>1540</v>
      </c>
      <c r="F1124" s="12">
        <v>1560</v>
      </c>
      <c r="G1124" s="12">
        <v>1570</v>
      </c>
      <c r="H1124" s="12">
        <v>1560</v>
      </c>
      <c r="I1124" s="12">
        <v>1520</v>
      </c>
      <c r="J1124" s="5"/>
      <c r="K1124" s="5"/>
      <c r="L1124" s="5"/>
    </row>
    <row r="1125" spans="1:12" x14ac:dyDescent="0.25">
      <c r="A1125" s="11" t="s">
        <v>3231</v>
      </c>
      <c r="B1125" s="10" t="s">
        <v>2136</v>
      </c>
      <c r="C1125" s="13">
        <v>1130</v>
      </c>
      <c r="D1125" s="13">
        <v>1170</v>
      </c>
      <c r="E1125" s="13">
        <v>1200</v>
      </c>
      <c r="F1125" s="13">
        <v>1210</v>
      </c>
      <c r="G1125" s="13">
        <v>1210</v>
      </c>
      <c r="H1125" s="13">
        <v>1210</v>
      </c>
      <c r="I1125" s="13">
        <v>1190</v>
      </c>
      <c r="J1125" s="5"/>
      <c r="K1125" s="5"/>
      <c r="L1125" s="5"/>
    </row>
    <row r="1126" spans="1:12" x14ac:dyDescent="0.25">
      <c r="A1126" s="11" t="s">
        <v>3232</v>
      </c>
      <c r="B1126" s="10" t="s">
        <v>2136</v>
      </c>
      <c r="C1126" s="12">
        <v>240</v>
      </c>
      <c r="D1126" s="12">
        <v>250</v>
      </c>
      <c r="E1126" s="12">
        <v>260</v>
      </c>
      <c r="F1126" s="12">
        <v>270</v>
      </c>
      <c r="G1126" s="12">
        <v>280</v>
      </c>
      <c r="H1126" s="12">
        <v>280</v>
      </c>
      <c r="I1126" s="12">
        <v>290</v>
      </c>
      <c r="J1126" s="5"/>
      <c r="K1126" s="5"/>
      <c r="L1126" s="5"/>
    </row>
    <row r="1127" spans="1:12" x14ac:dyDescent="0.25">
      <c r="A1127" s="11" t="s">
        <v>3233</v>
      </c>
      <c r="B1127" s="10" t="s">
        <v>2136</v>
      </c>
      <c r="C1127" s="13">
        <v>960</v>
      </c>
      <c r="D1127" s="13">
        <v>1380</v>
      </c>
      <c r="E1127" s="13">
        <v>1580</v>
      </c>
      <c r="F1127" s="13">
        <v>1770</v>
      </c>
      <c r="G1127" s="13">
        <v>1960</v>
      </c>
      <c r="H1127" s="13">
        <v>2140</v>
      </c>
      <c r="I1127" s="13">
        <v>2330</v>
      </c>
      <c r="J1127" s="5"/>
      <c r="K1127" s="5"/>
      <c r="L1127" s="5"/>
    </row>
    <row r="1128" spans="1:12" x14ac:dyDescent="0.25">
      <c r="A1128" s="11" t="s">
        <v>3234</v>
      </c>
      <c r="B1128" s="10" t="s">
        <v>2136</v>
      </c>
      <c r="C1128" s="12">
        <v>550</v>
      </c>
      <c r="D1128" s="12">
        <v>620</v>
      </c>
      <c r="E1128" s="12">
        <v>680</v>
      </c>
      <c r="F1128" s="12">
        <v>750</v>
      </c>
      <c r="G1128" s="12">
        <v>810</v>
      </c>
      <c r="H1128" s="12">
        <v>870</v>
      </c>
      <c r="I1128" s="12">
        <v>910</v>
      </c>
      <c r="J1128" s="5"/>
      <c r="K1128" s="5"/>
      <c r="L1128" s="5"/>
    </row>
    <row r="1129" spans="1:12" x14ac:dyDescent="0.25">
      <c r="A1129" s="11" t="s">
        <v>3235</v>
      </c>
      <c r="B1129" s="10" t="s">
        <v>2136</v>
      </c>
      <c r="C1129" s="13">
        <v>2500</v>
      </c>
      <c r="D1129" s="13">
        <v>2790</v>
      </c>
      <c r="E1129" s="13">
        <v>2980</v>
      </c>
      <c r="F1129" s="13">
        <v>3150</v>
      </c>
      <c r="G1129" s="13">
        <v>3300</v>
      </c>
      <c r="H1129" s="13">
        <v>3420</v>
      </c>
      <c r="I1129" s="13">
        <v>3530</v>
      </c>
      <c r="J1129" s="5"/>
      <c r="K1129" s="5"/>
      <c r="L1129" s="5"/>
    </row>
    <row r="1130" spans="1:12" x14ac:dyDescent="0.25">
      <c r="A1130" s="11" t="s">
        <v>3236</v>
      </c>
      <c r="B1130" s="10" t="s">
        <v>2136</v>
      </c>
      <c r="C1130" s="12">
        <v>4190</v>
      </c>
      <c r="D1130" s="12">
        <v>4580</v>
      </c>
      <c r="E1130" s="12">
        <v>4790</v>
      </c>
      <c r="F1130" s="12">
        <v>4980</v>
      </c>
      <c r="G1130" s="12">
        <v>5140</v>
      </c>
      <c r="H1130" s="12">
        <v>5240</v>
      </c>
      <c r="I1130" s="12">
        <v>5320</v>
      </c>
      <c r="J1130" s="5"/>
      <c r="K1130" s="5"/>
      <c r="L1130" s="5"/>
    </row>
    <row r="1131" spans="1:12" x14ac:dyDescent="0.25">
      <c r="A1131" s="11" t="s">
        <v>3237</v>
      </c>
      <c r="B1131" s="10" t="s">
        <v>2136</v>
      </c>
      <c r="C1131" s="13">
        <v>3910</v>
      </c>
      <c r="D1131" s="13">
        <v>4070</v>
      </c>
      <c r="E1131" s="13">
        <v>4120</v>
      </c>
      <c r="F1131" s="13">
        <v>4170</v>
      </c>
      <c r="G1131" s="13">
        <v>4180</v>
      </c>
      <c r="H1131" s="13">
        <v>4180</v>
      </c>
      <c r="I1131" s="13">
        <v>4180</v>
      </c>
      <c r="J1131" s="5"/>
      <c r="K1131" s="5"/>
      <c r="L1131" s="5"/>
    </row>
    <row r="1132" spans="1:12" x14ac:dyDescent="0.25">
      <c r="A1132" s="11" t="s">
        <v>3238</v>
      </c>
      <c r="B1132" s="10" t="s">
        <v>2136</v>
      </c>
      <c r="C1132" s="12">
        <v>2810</v>
      </c>
      <c r="D1132" s="12">
        <v>2970</v>
      </c>
      <c r="E1132" s="12">
        <v>3030</v>
      </c>
      <c r="F1132" s="12">
        <v>3070</v>
      </c>
      <c r="G1132" s="12">
        <v>3100</v>
      </c>
      <c r="H1132" s="12">
        <v>3110</v>
      </c>
      <c r="I1132" s="12">
        <v>3100</v>
      </c>
      <c r="J1132" s="5"/>
      <c r="K1132" s="5"/>
      <c r="L1132" s="5"/>
    </row>
    <row r="1133" spans="1:12" x14ac:dyDescent="0.25">
      <c r="A1133" s="11" t="s">
        <v>3239</v>
      </c>
      <c r="B1133" s="10" t="s">
        <v>2136</v>
      </c>
      <c r="C1133" s="13">
        <v>2960</v>
      </c>
      <c r="D1133" s="13">
        <v>3120</v>
      </c>
      <c r="E1133" s="13">
        <v>3160</v>
      </c>
      <c r="F1133" s="13">
        <v>3190</v>
      </c>
      <c r="G1133" s="13">
        <v>3190</v>
      </c>
      <c r="H1133" s="13">
        <v>3170</v>
      </c>
      <c r="I1133" s="13">
        <v>3130</v>
      </c>
      <c r="J1133" s="5"/>
      <c r="K1133" s="5"/>
      <c r="L1133" s="5"/>
    </row>
    <row r="1134" spans="1:12" x14ac:dyDescent="0.25">
      <c r="A1134" s="11" t="s">
        <v>3240</v>
      </c>
      <c r="B1134" s="10" t="s">
        <v>2136</v>
      </c>
      <c r="C1134" s="12">
        <v>560</v>
      </c>
      <c r="D1134" s="12">
        <v>570</v>
      </c>
      <c r="E1134" s="12">
        <v>580</v>
      </c>
      <c r="F1134" s="12">
        <v>590</v>
      </c>
      <c r="G1134" s="12">
        <v>600</v>
      </c>
      <c r="H1134" s="12">
        <v>600</v>
      </c>
      <c r="I1134" s="12">
        <v>590</v>
      </c>
      <c r="J1134" s="5"/>
      <c r="K1134" s="5"/>
      <c r="L1134" s="5"/>
    </row>
    <row r="1135" spans="1:12" x14ac:dyDescent="0.25">
      <c r="A1135" s="11" t="s">
        <v>3241</v>
      </c>
      <c r="B1135" s="10" t="s">
        <v>2136</v>
      </c>
      <c r="C1135" s="13">
        <v>620</v>
      </c>
      <c r="D1135" s="13">
        <v>640</v>
      </c>
      <c r="E1135" s="13">
        <v>660</v>
      </c>
      <c r="F1135" s="13">
        <v>680</v>
      </c>
      <c r="G1135" s="13">
        <v>690</v>
      </c>
      <c r="H1135" s="13">
        <v>700</v>
      </c>
      <c r="I1135" s="13">
        <v>700</v>
      </c>
      <c r="J1135" s="5"/>
      <c r="K1135" s="5"/>
      <c r="L1135" s="5"/>
    </row>
    <row r="1136" spans="1:12" x14ac:dyDescent="0.25">
      <c r="A1136" s="11" t="s">
        <v>3242</v>
      </c>
      <c r="B1136" s="10" t="s">
        <v>2136</v>
      </c>
      <c r="C1136" s="12">
        <v>210</v>
      </c>
      <c r="D1136" s="12">
        <v>210</v>
      </c>
      <c r="E1136" s="12">
        <v>210</v>
      </c>
      <c r="F1136" s="12">
        <v>220</v>
      </c>
      <c r="G1136" s="12">
        <v>220</v>
      </c>
      <c r="H1136" s="12">
        <v>220</v>
      </c>
      <c r="I1136" s="12">
        <v>230</v>
      </c>
      <c r="J1136" s="5"/>
      <c r="K1136" s="5"/>
      <c r="L1136" s="5"/>
    </row>
    <row r="1137" spans="1:12" x14ac:dyDescent="0.25">
      <c r="A1137" s="11" t="s">
        <v>3243</v>
      </c>
      <c r="B1137" s="10" t="s">
        <v>2136</v>
      </c>
      <c r="C1137" s="13">
        <v>440</v>
      </c>
      <c r="D1137" s="13">
        <v>460</v>
      </c>
      <c r="E1137" s="13">
        <v>470</v>
      </c>
      <c r="F1137" s="13">
        <v>480</v>
      </c>
      <c r="G1137" s="13">
        <v>490</v>
      </c>
      <c r="H1137" s="13">
        <v>480</v>
      </c>
      <c r="I1137" s="13">
        <v>470</v>
      </c>
      <c r="J1137" s="5"/>
      <c r="K1137" s="5"/>
      <c r="L1137" s="5"/>
    </row>
    <row r="1138" spans="1:12" x14ac:dyDescent="0.25">
      <c r="A1138" s="11" t="s">
        <v>3244</v>
      </c>
      <c r="B1138" s="10" t="s">
        <v>2136</v>
      </c>
      <c r="C1138" s="12">
        <v>310</v>
      </c>
      <c r="D1138" s="12">
        <v>350</v>
      </c>
      <c r="E1138" s="12">
        <v>370</v>
      </c>
      <c r="F1138" s="12">
        <v>380</v>
      </c>
      <c r="G1138" s="12">
        <v>390</v>
      </c>
      <c r="H1138" s="12">
        <v>400</v>
      </c>
      <c r="I1138" s="12">
        <v>400</v>
      </c>
      <c r="J1138" s="5"/>
      <c r="K1138" s="5"/>
      <c r="L1138" s="5"/>
    </row>
    <row r="1139" spans="1:12" x14ac:dyDescent="0.25">
      <c r="A1139" s="11" t="s">
        <v>3245</v>
      </c>
      <c r="B1139" s="10" t="s">
        <v>2136</v>
      </c>
      <c r="C1139" s="13">
        <v>280</v>
      </c>
      <c r="D1139" s="13">
        <v>320</v>
      </c>
      <c r="E1139" s="13">
        <v>320</v>
      </c>
      <c r="F1139" s="13">
        <v>320</v>
      </c>
      <c r="G1139" s="13">
        <v>330</v>
      </c>
      <c r="H1139" s="13">
        <v>330</v>
      </c>
      <c r="I1139" s="13">
        <v>330</v>
      </c>
      <c r="J1139" s="5"/>
      <c r="K1139" s="5"/>
      <c r="L1139" s="5"/>
    </row>
    <row r="1140" spans="1:12" x14ac:dyDescent="0.25">
      <c r="A1140" s="11" t="s">
        <v>3246</v>
      </c>
      <c r="B1140" s="10" t="s">
        <v>2136</v>
      </c>
      <c r="C1140" s="12">
        <v>3330</v>
      </c>
      <c r="D1140" s="12">
        <v>3570</v>
      </c>
      <c r="E1140" s="12">
        <v>3770</v>
      </c>
      <c r="F1140" s="12">
        <v>3940</v>
      </c>
      <c r="G1140" s="12">
        <v>4100</v>
      </c>
      <c r="H1140" s="12">
        <v>4240</v>
      </c>
      <c r="I1140" s="12">
        <v>4360</v>
      </c>
      <c r="J1140" s="5"/>
      <c r="K1140" s="5"/>
      <c r="L1140" s="5"/>
    </row>
    <row r="1141" spans="1:12" x14ac:dyDescent="0.25">
      <c r="A1141" s="11" t="s">
        <v>3247</v>
      </c>
      <c r="B1141" s="10" t="s">
        <v>2136</v>
      </c>
      <c r="C1141" s="13">
        <v>2010</v>
      </c>
      <c r="D1141" s="13">
        <v>2080</v>
      </c>
      <c r="E1141" s="13">
        <v>2140</v>
      </c>
      <c r="F1141" s="13">
        <v>2200</v>
      </c>
      <c r="G1141" s="13">
        <v>2240</v>
      </c>
      <c r="H1141" s="13">
        <v>2270</v>
      </c>
      <c r="I1141" s="13">
        <v>2270</v>
      </c>
      <c r="J1141" s="5"/>
      <c r="K1141" s="5"/>
      <c r="L1141" s="5"/>
    </row>
    <row r="1142" spans="1:12" x14ac:dyDescent="0.25">
      <c r="A1142" s="11" t="s">
        <v>2084</v>
      </c>
      <c r="B1142" s="10" t="s">
        <v>2136</v>
      </c>
      <c r="C1142" s="12">
        <v>83500</v>
      </c>
      <c r="D1142" s="12">
        <v>88200</v>
      </c>
      <c r="E1142" s="12">
        <v>91400</v>
      </c>
      <c r="F1142" s="12">
        <v>94200</v>
      </c>
      <c r="G1142" s="12">
        <v>96700</v>
      </c>
      <c r="H1142" s="12">
        <v>98800</v>
      </c>
      <c r="I1142" s="12">
        <v>100700</v>
      </c>
      <c r="J1142" s="5"/>
      <c r="K1142" s="5"/>
      <c r="L1142" s="5"/>
    </row>
    <row r="1143" spans="1:12" x14ac:dyDescent="0.25">
      <c r="A1143" s="11" t="s">
        <v>3248</v>
      </c>
      <c r="B1143" s="10" t="s">
        <v>2136</v>
      </c>
      <c r="C1143" s="13">
        <v>2880</v>
      </c>
      <c r="D1143" s="13">
        <v>3120</v>
      </c>
      <c r="E1143" s="13">
        <v>3280</v>
      </c>
      <c r="F1143" s="13">
        <v>3400</v>
      </c>
      <c r="G1143" s="13">
        <v>3490</v>
      </c>
      <c r="H1143" s="13">
        <v>3550</v>
      </c>
      <c r="I1143" s="13">
        <v>3590</v>
      </c>
      <c r="J1143" s="5"/>
      <c r="K1143" s="5"/>
      <c r="L1143" s="5"/>
    </row>
    <row r="1144" spans="1:12" x14ac:dyDescent="0.25">
      <c r="A1144" s="11" t="s">
        <v>3249</v>
      </c>
      <c r="B1144" s="10" t="s">
        <v>2136</v>
      </c>
      <c r="C1144" s="12">
        <v>880</v>
      </c>
      <c r="D1144" s="12">
        <v>940</v>
      </c>
      <c r="E1144" s="12">
        <v>1000</v>
      </c>
      <c r="F1144" s="12">
        <v>1050</v>
      </c>
      <c r="G1144" s="12">
        <v>1100</v>
      </c>
      <c r="H1144" s="12">
        <v>1140</v>
      </c>
      <c r="I1144" s="12">
        <v>1180</v>
      </c>
      <c r="J1144" s="5"/>
      <c r="K1144" s="5"/>
      <c r="L1144" s="5"/>
    </row>
    <row r="1145" spans="1:12" x14ac:dyDescent="0.25">
      <c r="A1145" s="11" t="s">
        <v>3250</v>
      </c>
      <c r="B1145" s="10" t="s">
        <v>2136</v>
      </c>
      <c r="C1145" s="13">
        <v>980</v>
      </c>
      <c r="D1145" s="13">
        <v>1150</v>
      </c>
      <c r="E1145" s="13">
        <v>1680</v>
      </c>
      <c r="F1145" s="13">
        <v>2230</v>
      </c>
      <c r="G1145" s="13">
        <v>2780</v>
      </c>
      <c r="H1145" s="13">
        <v>3350</v>
      </c>
      <c r="I1145" s="13">
        <v>3920</v>
      </c>
      <c r="J1145" s="5"/>
      <c r="K1145" s="5"/>
      <c r="L1145" s="5"/>
    </row>
    <row r="1146" spans="1:12" x14ac:dyDescent="0.25">
      <c r="A1146" s="11" t="s">
        <v>3251</v>
      </c>
      <c r="B1146" s="10" t="s">
        <v>2136</v>
      </c>
      <c r="C1146" s="12">
        <v>900</v>
      </c>
      <c r="D1146" s="12">
        <v>910</v>
      </c>
      <c r="E1146" s="12">
        <v>910</v>
      </c>
      <c r="F1146" s="12">
        <v>920</v>
      </c>
      <c r="G1146" s="12">
        <v>910</v>
      </c>
      <c r="H1146" s="12">
        <v>900</v>
      </c>
      <c r="I1146" s="12">
        <v>870</v>
      </c>
      <c r="J1146" s="5"/>
      <c r="K1146" s="5"/>
      <c r="L1146" s="5"/>
    </row>
    <row r="1147" spans="1:12" x14ac:dyDescent="0.25">
      <c r="A1147" s="11" t="s">
        <v>3252</v>
      </c>
      <c r="B1147" s="10" t="s">
        <v>2136</v>
      </c>
      <c r="C1147" s="13">
        <v>680</v>
      </c>
      <c r="D1147" s="13">
        <v>710</v>
      </c>
      <c r="E1147" s="13">
        <v>750</v>
      </c>
      <c r="F1147" s="13">
        <v>780</v>
      </c>
      <c r="G1147" s="13">
        <v>820</v>
      </c>
      <c r="H1147" s="13">
        <v>850</v>
      </c>
      <c r="I1147" s="13">
        <v>870</v>
      </c>
      <c r="J1147" s="5"/>
      <c r="K1147" s="5"/>
      <c r="L1147" s="5"/>
    </row>
    <row r="1148" spans="1:12" x14ac:dyDescent="0.25">
      <c r="A1148" s="11" t="s">
        <v>3253</v>
      </c>
      <c r="B1148" s="10" t="s">
        <v>2136</v>
      </c>
      <c r="C1148" s="12">
        <v>810</v>
      </c>
      <c r="D1148" s="12">
        <v>870</v>
      </c>
      <c r="E1148" s="12">
        <v>920</v>
      </c>
      <c r="F1148" s="12">
        <v>970</v>
      </c>
      <c r="G1148" s="12">
        <v>1020</v>
      </c>
      <c r="H1148" s="12">
        <v>1070</v>
      </c>
      <c r="I1148" s="12">
        <v>1120</v>
      </c>
      <c r="J1148" s="5"/>
      <c r="K1148" s="5"/>
      <c r="L1148" s="5"/>
    </row>
    <row r="1149" spans="1:12" x14ac:dyDescent="0.25">
      <c r="A1149" s="11" t="s">
        <v>3254</v>
      </c>
      <c r="B1149" s="10" t="s">
        <v>2136</v>
      </c>
      <c r="C1149" s="13">
        <v>1590</v>
      </c>
      <c r="D1149" s="13">
        <v>1810</v>
      </c>
      <c r="E1149" s="13">
        <v>1900</v>
      </c>
      <c r="F1149" s="13">
        <v>1930</v>
      </c>
      <c r="G1149" s="13">
        <v>1960</v>
      </c>
      <c r="H1149" s="13">
        <v>1990</v>
      </c>
      <c r="I1149" s="13">
        <v>2010</v>
      </c>
      <c r="J1149" s="5"/>
      <c r="K1149" s="5"/>
      <c r="L1149" s="5"/>
    </row>
    <row r="1150" spans="1:12" x14ac:dyDescent="0.25">
      <c r="A1150" s="11" t="s">
        <v>3255</v>
      </c>
      <c r="B1150" s="10" t="s">
        <v>2136</v>
      </c>
      <c r="C1150" s="12">
        <v>1950</v>
      </c>
      <c r="D1150" s="12">
        <v>2230</v>
      </c>
      <c r="E1150" s="12">
        <v>2510</v>
      </c>
      <c r="F1150" s="12">
        <v>2810</v>
      </c>
      <c r="G1150" s="12">
        <v>3100</v>
      </c>
      <c r="H1150" s="12">
        <v>3390</v>
      </c>
      <c r="I1150" s="12">
        <v>3660</v>
      </c>
      <c r="J1150" s="5"/>
      <c r="K1150" s="5"/>
      <c r="L1150" s="5"/>
    </row>
    <row r="1151" spans="1:12" x14ac:dyDescent="0.25">
      <c r="A1151" s="11" t="s">
        <v>3256</v>
      </c>
      <c r="B1151" s="10" t="s">
        <v>2136</v>
      </c>
      <c r="C1151" s="13">
        <v>5690</v>
      </c>
      <c r="D1151" s="13">
        <v>5890</v>
      </c>
      <c r="E1151" s="13">
        <v>5980</v>
      </c>
      <c r="F1151" s="13">
        <v>6000</v>
      </c>
      <c r="G1151" s="13">
        <v>5980</v>
      </c>
      <c r="H1151" s="13">
        <v>5940</v>
      </c>
      <c r="I1151" s="13">
        <v>5880</v>
      </c>
      <c r="J1151" s="5"/>
      <c r="K1151" s="5"/>
      <c r="L1151" s="5"/>
    </row>
    <row r="1152" spans="1:12" x14ac:dyDescent="0.25">
      <c r="A1152" s="11" t="s">
        <v>3257</v>
      </c>
      <c r="B1152" s="10" t="s">
        <v>2136</v>
      </c>
      <c r="C1152" s="12">
        <v>7090</v>
      </c>
      <c r="D1152" s="12">
        <v>7690</v>
      </c>
      <c r="E1152" s="12">
        <v>7950</v>
      </c>
      <c r="F1152" s="12">
        <v>8020</v>
      </c>
      <c r="G1152" s="12">
        <v>8070</v>
      </c>
      <c r="H1152" s="12">
        <v>8100</v>
      </c>
      <c r="I1152" s="12">
        <v>8080</v>
      </c>
      <c r="J1152" s="5"/>
      <c r="K1152" s="5"/>
      <c r="L1152" s="5"/>
    </row>
    <row r="1153" spans="1:12" x14ac:dyDescent="0.25">
      <c r="A1153" s="11" t="s">
        <v>3258</v>
      </c>
      <c r="B1153" s="10" t="s">
        <v>2136</v>
      </c>
      <c r="C1153" s="13">
        <v>5460</v>
      </c>
      <c r="D1153" s="13">
        <v>5590</v>
      </c>
      <c r="E1153" s="13">
        <v>5610</v>
      </c>
      <c r="F1153" s="13">
        <v>5610</v>
      </c>
      <c r="G1153" s="13">
        <v>5590</v>
      </c>
      <c r="H1153" s="13">
        <v>5560</v>
      </c>
      <c r="I1153" s="13">
        <v>5510</v>
      </c>
      <c r="J1153" s="5"/>
      <c r="K1153" s="5"/>
      <c r="L1153" s="5"/>
    </row>
    <row r="1154" spans="1:12" x14ac:dyDescent="0.25">
      <c r="A1154" s="11" t="s">
        <v>3259</v>
      </c>
      <c r="B1154" s="10" t="s">
        <v>2136</v>
      </c>
      <c r="C1154" s="12">
        <v>1990</v>
      </c>
      <c r="D1154" s="12">
        <v>2010</v>
      </c>
      <c r="E1154" s="12">
        <v>2020</v>
      </c>
      <c r="F1154" s="12">
        <v>2030</v>
      </c>
      <c r="G1154" s="12">
        <v>2020</v>
      </c>
      <c r="H1154" s="12">
        <v>1990</v>
      </c>
      <c r="I1154" s="12">
        <v>1940</v>
      </c>
      <c r="J1154" s="5"/>
      <c r="K1154" s="5"/>
      <c r="L1154" s="5"/>
    </row>
    <row r="1155" spans="1:12" ht="21" x14ac:dyDescent="0.25">
      <c r="A1155" s="11" t="s">
        <v>3260</v>
      </c>
      <c r="B1155" s="10" t="s">
        <v>2136</v>
      </c>
      <c r="C1155" s="13">
        <v>2690</v>
      </c>
      <c r="D1155" s="13">
        <v>2840</v>
      </c>
      <c r="E1155" s="13">
        <v>2880</v>
      </c>
      <c r="F1155" s="13">
        <v>2900</v>
      </c>
      <c r="G1155" s="13">
        <v>2900</v>
      </c>
      <c r="H1155" s="13">
        <v>2880</v>
      </c>
      <c r="I1155" s="13">
        <v>2860</v>
      </c>
      <c r="J1155" s="5"/>
      <c r="K1155" s="5"/>
      <c r="L1155" s="5"/>
    </row>
    <row r="1156" spans="1:12" x14ac:dyDescent="0.25">
      <c r="A1156" s="11" t="s">
        <v>3261</v>
      </c>
      <c r="B1156" s="10" t="s">
        <v>2136</v>
      </c>
      <c r="C1156" s="12">
        <v>2730</v>
      </c>
      <c r="D1156" s="12">
        <v>2880</v>
      </c>
      <c r="E1156" s="12">
        <v>2940</v>
      </c>
      <c r="F1156" s="12">
        <v>2970</v>
      </c>
      <c r="G1156" s="12">
        <v>2980</v>
      </c>
      <c r="H1156" s="12">
        <v>2980</v>
      </c>
      <c r="I1156" s="12">
        <v>2980</v>
      </c>
      <c r="J1156" s="5"/>
      <c r="K1156" s="5"/>
      <c r="L1156" s="5"/>
    </row>
    <row r="1157" spans="1:12" x14ac:dyDescent="0.25">
      <c r="A1157" s="11" t="s">
        <v>3262</v>
      </c>
      <c r="B1157" s="10" t="s">
        <v>2136</v>
      </c>
      <c r="C1157" s="13">
        <v>5840</v>
      </c>
      <c r="D1157" s="13">
        <v>6130</v>
      </c>
      <c r="E1157" s="13">
        <v>6300</v>
      </c>
      <c r="F1157" s="13">
        <v>6400</v>
      </c>
      <c r="G1157" s="13">
        <v>6480</v>
      </c>
      <c r="H1157" s="13">
        <v>6510</v>
      </c>
      <c r="I1157" s="13">
        <v>6520</v>
      </c>
      <c r="J1157" s="5"/>
      <c r="K1157" s="5"/>
      <c r="L1157" s="5"/>
    </row>
    <row r="1158" spans="1:12" x14ac:dyDescent="0.25">
      <c r="A1158" s="11" t="s">
        <v>3263</v>
      </c>
      <c r="B1158" s="10" t="s">
        <v>2136</v>
      </c>
      <c r="C1158" s="12">
        <v>3070</v>
      </c>
      <c r="D1158" s="12">
        <v>3190</v>
      </c>
      <c r="E1158" s="12">
        <v>3260</v>
      </c>
      <c r="F1158" s="12">
        <v>3280</v>
      </c>
      <c r="G1158" s="12">
        <v>3300</v>
      </c>
      <c r="H1158" s="12">
        <v>3320</v>
      </c>
      <c r="I1158" s="12">
        <v>3340</v>
      </c>
      <c r="J1158" s="5"/>
      <c r="K1158" s="5"/>
      <c r="L1158" s="5"/>
    </row>
    <row r="1159" spans="1:12" x14ac:dyDescent="0.25">
      <c r="A1159" s="11" t="s">
        <v>3264</v>
      </c>
      <c r="B1159" s="10" t="s">
        <v>2136</v>
      </c>
      <c r="C1159" s="13">
        <v>3250</v>
      </c>
      <c r="D1159" s="13">
        <v>3370</v>
      </c>
      <c r="E1159" s="13">
        <v>3420</v>
      </c>
      <c r="F1159" s="13">
        <v>3450</v>
      </c>
      <c r="G1159" s="13">
        <v>3470</v>
      </c>
      <c r="H1159" s="13">
        <v>3480</v>
      </c>
      <c r="I1159" s="13">
        <v>3500</v>
      </c>
      <c r="J1159" s="5"/>
      <c r="K1159" s="5"/>
      <c r="L1159" s="5"/>
    </row>
    <row r="1160" spans="1:12" x14ac:dyDescent="0.25">
      <c r="A1160" s="11" t="s">
        <v>3265</v>
      </c>
      <c r="B1160" s="10" t="s">
        <v>2136</v>
      </c>
      <c r="C1160" s="12">
        <v>4150</v>
      </c>
      <c r="D1160" s="12">
        <v>4310</v>
      </c>
      <c r="E1160" s="12">
        <v>4600</v>
      </c>
      <c r="F1160" s="12">
        <v>5110</v>
      </c>
      <c r="G1160" s="12">
        <v>5640</v>
      </c>
      <c r="H1160" s="12">
        <v>6180</v>
      </c>
      <c r="I1160" s="12">
        <v>6740</v>
      </c>
      <c r="J1160" s="5"/>
      <c r="K1160" s="5"/>
      <c r="L1160" s="5"/>
    </row>
    <row r="1161" spans="1:12" ht="21" x14ac:dyDescent="0.25">
      <c r="A1161" s="11" t="s">
        <v>3266</v>
      </c>
      <c r="B1161" s="10" t="s">
        <v>2136</v>
      </c>
      <c r="C1161" s="13">
        <v>2980</v>
      </c>
      <c r="D1161" s="13">
        <v>3200</v>
      </c>
      <c r="E1161" s="13">
        <v>3270</v>
      </c>
      <c r="F1161" s="13">
        <v>3340</v>
      </c>
      <c r="G1161" s="13">
        <v>3400</v>
      </c>
      <c r="H1161" s="13">
        <v>3460</v>
      </c>
      <c r="I1161" s="13">
        <v>3510</v>
      </c>
      <c r="J1161" s="5"/>
      <c r="K1161" s="5"/>
      <c r="L1161" s="5"/>
    </row>
    <row r="1162" spans="1:12" x14ac:dyDescent="0.25">
      <c r="A1162" s="11" t="s">
        <v>3267</v>
      </c>
      <c r="B1162" s="10" t="s">
        <v>2136</v>
      </c>
      <c r="C1162" s="12">
        <v>3440</v>
      </c>
      <c r="D1162" s="12">
        <v>3570</v>
      </c>
      <c r="E1162" s="12">
        <v>3600</v>
      </c>
      <c r="F1162" s="12">
        <v>3570</v>
      </c>
      <c r="G1162" s="12">
        <v>3540</v>
      </c>
      <c r="H1162" s="12">
        <v>3510</v>
      </c>
      <c r="I1162" s="12">
        <v>3470</v>
      </c>
      <c r="J1162" s="5"/>
      <c r="K1162" s="5"/>
      <c r="L1162" s="5"/>
    </row>
    <row r="1163" spans="1:12" x14ac:dyDescent="0.25">
      <c r="A1163" s="11" t="s">
        <v>3268</v>
      </c>
      <c r="B1163" s="10" t="s">
        <v>2136</v>
      </c>
      <c r="C1163" s="13">
        <v>1470</v>
      </c>
      <c r="D1163" s="13">
        <v>1570</v>
      </c>
      <c r="E1163" s="13">
        <v>1720</v>
      </c>
      <c r="F1163" s="13">
        <v>1980</v>
      </c>
      <c r="G1163" s="13">
        <v>2250</v>
      </c>
      <c r="H1163" s="13">
        <v>2510</v>
      </c>
      <c r="I1163" s="13">
        <v>2770</v>
      </c>
      <c r="J1163" s="5"/>
      <c r="K1163" s="5"/>
      <c r="L1163" s="5"/>
    </row>
    <row r="1164" spans="1:12" x14ac:dyDescent="0.25">
      <c r="A1164" s="11" t="s">
        <v>3269</v>
      </c>
      <c r="B1164" s="10" t="s">
        <v>2136</v>
      </c>
      <c r="C1164" s="12">
        <v>3350</v>
      </c>
      <c r="D1164" s="12">
        <v>3520</v>
      </c>
      <c r="E1164" s="12">
        <v>3660</v>
      </c>
      <c r="F1164" s="12">
        <v>3740</v>
      </c>
      <c r="G1164" s="12">
        <v>3810</v>
      </c>
      <c r="H1164" s="12">
        <v>3850</v>
      </c>
      <c r="I1164" s="12">
        <v>3890</v>
      </c>
      <c r="J1164" s="5"/>
      <c r="K1164" s="5"/>
      <c r="L1164" s="5"/>
    </row>
    <row r="1165" spans="1:12" x14ac:dyDescent="0.25">
      <c r="A1165" s="11" t="s">
        <v>3270</v>
      </c>
      <c r="B1165" s="10" t="s">
        <v>2136</v>
      </c>
      <c r="C1165" s="13">
        <v>4910</v>
      </c>
      <c r="D1165" s="13">
        <v>5170</v>
      </c>
      <c r="E1165" s="13">
        <v>5260</v>
      </c>
      <c r="F1165" s="13">
        <v>5300</v>
      </c>
      <c r="G1165" s="13">
        <v>5340</v>
      </c>
      <c r="H1165" s="13">
        <v>5360</v>
      </c>
      <c r="I1165" s="13">
        <v>5370</v>
      </c>
      <c r="J1165" s="5"/>
      <c r="K1165" s="5"/>
      <c r="L1165" s="5"/>
    </row>
    <row r="1166" spans="1:12" x14ac:dyDescent="0.25">
      <c r="A1166" s="11" t="s">
        <v>3271</v>
      </c>
      <c r="B1166" s="10" t="s">
        <v>2136</v>
      </c>
      <c r="C1166" s="12">
        <v>4330</v>
      </c>
      <c r="D1166" s="12">
        <v>4550</v>
      </c>
      <c r="E1166" s="12">
        <v>4650</v>
      </c>
      <c r="F1166" s="12">
        <v>4660</v>
      </c>
      <c r="G1166" s="12">
        <v>4650</v>
      </c>
      <c r="H1166" s="12">
        <v>4630</v>
      </c>
      <c r="I1166" s="12">
        <v>4590</v>
      </c>
      <c r="J1166" s="5"/>
      <c r="K1166" s="5"/>
      <c r="L1166" s="5"/>
    </row>
    <row r="1167" spans="1:12" x14ac:dyDescent="0.25">
      <c r="A1167" s="11" t="s">
        <v>3272</v>
      </c>
      <c r="B1167" s="10" t="s">
        <v>2136</v>
      </c>
      <c r="C1167" s="13">
        <v>1570</v>
      </c>
      <c r="D1167" s="13">
        <v>1680</v>
      </c>
      <c r="E1167" s="13">
        <v>1690</v>
      </c>
      <c r="F1167" s="13">
        <v>1700</v>
      </c>
      <c r="G1167" s="13">
        <v>1690</v>
      </c>
      <c r="H1167" s="13">
        <v>1680</v>
      </c>
      <c r="I1167" s="13">
        <v>1650</v>
      </c>
      <c r="J1167" s="5"/>
      <c r="K1167" s="5"/>
      <c r="L1167" s="5"/>
    </row>
    <row r="1168" spans="1:12" x14ac:dyDescent="0.25">
      <c r="A1168" s="11" t="s">
        <v>3273</v>
      </c>
      <c r="B1168" s="10" t="s">
        <v>2136</v>
      </c>
      <c r="C1168" s="12">
        <v>5180</v>
      </c>
      <c r="D1168" s="12">
        <v>5380</v>
      </c>
      <c r="E1168" s="12">
        <v>5510</v>
      </c>
      <c r="F1168" s="12">
        <v>5590</v>
      </c>
      <c r="G1168" s="12">
        <v>5660</v>
      </c>
      <c r="H1168" s="12">
        <v>5710</v>
      </c>
      <c r="I1168" s="12">
        <v>5750</v>
      </c>
      <c r="J1168" s="5"/>
      <c r="K1168" s="5"/>
      <c r="L1168" s="5"/>
    </row>
    <row r="1169" spans="1:12" x14ac:dyDescent="0.25">
      <c r="A1169" s="11" t="s">
        <v>3274</v>
      </c>
      <c r="B1169" s="10" t="s">
        <v>2136</v>
      </c>
      <c r="C1169" s="13">
        <v>3620</v>
      </c>
      <c r="D1169" s="13">
        <v>3900</v>
      </c>
      <c r="E1169" s="13">
        <v>4170</v>
      </c>
      <c r="F1169" s="13">
        <v>4440</v>
      </c>
      <c r="G1169" s="13">
        <v>4700</v>
      </c>
      <c r="H1169" s="13">
        <v>4940</v>
      </c>
      <c r="I1169" s="13">
        <v>5160</v>
      </c>
      <c r="J1169" s="5"/>
      <c r="K1169" s="5"/>
      <c r="L1169" s="5"/>
    </row>
    <row r="1170" spans="1:12" x14ac:dyDescent="0.25">
      <c r="A1170" s="11" t="s">
        <v>2085</v>
      </c>
      <c r="B1170" s="10" t="s">
        <v>2136</v>
      </c>
      <c r="C1170" s="12">
        <v>17450</v>
      </c>
      <c r="D1170" s="12">
        <v>17500</v>
      </c>
      <c r="E1170" s="12">
        <v>17300</v>
      </c>
      <c r="F1170" s="12">
        <v>17000</v>
      </c>
      <c r="G1170" s="12">
        <v>16600</v>
      </c>
      <c r="H1170" s="12">
        <v>16050</v>
      </c>
      <c r="I1170" s="12">
        <v>15350</v>
      </c>
      <c r="J1170" s="5"/>
      <c r="K1170" s="5"/>
      <c r="L1170" s="5"/>
    </row>
    <row r="1171" spans="1:12" ht="21" x14ac:dyDescent="0.25">
      <c r="A1171" s="11" t="s">
        <v>3275</v>
      </c>
      <c r="B1171" s="10" t="s">
        <v>2136</v>
      </c>
      <c r="C1171" s="13">
        <v>3530</v>
      </c>
      <c r="D1171" s="13">
        <v>3620</v>
      </c>
      <c r="E1171" s="13">
        <v>3660</v>
      </c>
      <c r="F1171" s="13">
        <v>3690</v>
      </c>
      <c r="G1171" s="13">
        <v>3710</v>
      </c>
      <c r="H1171" s="13">
        <v>3690</v>
      </c>
      <c r="I1171" s="13">
        <v>3640</v>
      </c>
      <c r="J1171" s="5"/>
      <c r="K1171" s="5"/>
      <c r="L1171" s="5"/>
    </row>
    <row r="1172" spans="1:12" x14ac:dyDescent="0.25">
      <c r="A1172" s="11" t="s">
        <v>3276</v>
      </c>
      <c r="B1172" s="10" t="s">
        <v>2136</v>
      </c>
      <c r="C1172" s="12">
        <v>520</v>
      </c>
      <c r="D1172" s="12">
        <v>510</v>
      </c>
      <c r="E1172" s="12">
        <v>500</v>
      </c>
      <c r="F1172" s="12">
        <v>480</v>
      </c>
      <c r="G1172" s="12">
        <v>450</v>
      </c>
      <c r="H1172" s="12">
        <v>420</v>
      </c>
      <c r="I1172" s="12">
        <v>380</v>
      </c>
      <c r="J1172" s="5"/>
      <c r="K1172" s="5"/>
      <c r="L1172" s="5"/>
    </row>
    <row r="1173" spans="1:12" x14ac:dyDescent="0.25">
      <c r="A1173" s="11" t="s">
        <v>3277</v>
      </c>
      <c r="B1173" s="10" t="s">
        <v>2136</v>
      </c>
      <c r="C1173" s="13">
        <v>10</v>
      </c>
      <c r="D1173" s="13">
        <v>10</v>
      </c>
      <c r="E1173" s="13">
        <v>10</v>
      </c>
      <c r="F1173" s="13">
        <v>10</v>
      </c>
      <c r="G1173" s="13">
        <v>10</v>
      </c>
      <c r="H1173" s="13">
        <v>10</v>
      </c>
      <c r="I1173" s="13">
        <v>10</v>
      </c>
      <c r="J1173" s="5"/>
      <c r="K1173" s="5"/>
      <c r="L1173" s="5"/>
    </row>
    <row r="1174" spans="1:12" x14ac:dyDescent="0.25">
      <c r="A1174" s="11" t="s">
        <v>3278</v>
      </c>
      <c r="B1174" s="10" t="s">
        <v>2136</v>
      </c>
      <c r="C1174" s="12">
        <v>2170</v>
      </c>
      <c r="D1174" s="12">
        <v>2200</v>
      </c>
      <c r="E1174" s="12">
        <v>2190</v>
      </c>
      <c r="F1174" s="12">
        <v>2150</v>
      </c>
      <c r="G1174" s="12">
        <v>2100</v>
      </c>
      <c r="H1174" s="12">
        <v>2010</v>
      </c>
      <c r="I1174" s="12">
        <v>1910</v>
      </c>
      <c r="J1174" s="5"/>
      <c r="K1174" s="5"/>
      <c r="L1174" s="5"/>
    </row>
    <row r="1175" spans="1:12" x14ac:dyDescent="0.25">
      <c r="A1175" s="11" t="s">
        <v>3279</v>
      </c>
      <c r="B1175" s="10" t="s">
        <v>2136</v>
      </c>
      <c r="C1175" s="13">
        <v>3040</v>
      </c>
      <c r="D1175" s="13">
        <v>2980</v>
      </c>
      <c r="E1175" s="13">
        <v>2880</v>
      </c>
      <c r="F1175" s="13">
        <v>2770</v>
      </c>
      <c r="G1175" s="13">
        <v>2620</v>
      </c>
      <c r="H1175" s="13">
        <v>2450</v>
      </c>
      <c r="I1175" s="13">
        <v>2260</v>
      </c>
      <c r="J1175" s="5"/>
      <c r="K1175" s="5"/>
      <c r="L1175" s="5"/>
    </row>
    <row r="1176" spans="1:12" x14ac:dyDescent="0.25">
      <c r="A1176" s="11" t="s">
        <v>3280</v>
      </c>
      <c r="B1176" s="10" t="s">
        <v>2136</v>
      </c>
      <c r="C1176" s="12">
        <v>1110</v>
      </c>
      <c r="D1176" s="12">
        <v>1100</v>
      </c>
      <c r="E1176" s="12">
        <v>1090</v>
      </c>
      <c r="F1176" s="12">
        <v>1070</v>
      </c>
      <c r="G1176" s="12">
        <v>1040</v>
      </c>
      <c r="H1176" s="12">
        <v>1000</v>
      </c>
      <c r="I1176" s="12">
        <v>960</v>
      </c>
      <c r="J1176" s="5"/>
      <c r="K1176" s="5"/>
      <c r="L1176" s="5"/>
    </row>
    <row r="1177" spans="1:12" x14ac:dyDescent="0.25">
      <c r="A1177" s="11" t="s">
        <v>3281</v>
      </c>
      <c r="B1177" s="10" t="s">
        <v>2136</v>
      </c>
      <c r="C1177" s="13">
        <v>1440</v>
      </c>
      <c r="D1177" s="13">
        <v>1430</v>
      </c>
      <c r="E1177" s="13">
        <v>1410</v>
      </c>
      <c r="F1177" s="13">
        <v>1390</v>
      </c>
      <c r="G1177" s="13">
        <v>1350</v>
      </c>
      <c r="H1177" s="13">
        <v>1300</v>
      </c>
      <c r="I1177" s="13">
        <v>1230</v>
      </c>
      <c r="J1177" s="5"/>
      <c r="K1177" s="5"/>
      <c r="L1177" s="5"/>
    </row>
    <row r="1178" spans="1:12" x14ac:dyDescent="0.25">
      <c r="A1178" s="11" t="s">
        <v>3282</v>
      </c>
      <c r="B1178" s="10" t="s">
        <v>2136</v>
      </c>
      <c r="C1178" s="12">
        <v>1620</v>
      </c>
      <c r="D1178" s="12">
        <v>1650</v>
      </c>
      <c r="E1178" s="12">
        <v>1660</v>
      </c>
      <c r="F1178" s="12">
        <v>1650</v>
      </c>
      <c r="G1178" s="12">
        <v>1620</v>
      </c>
      <c r="H1178" s="12">
        <v>1580</v>
      </c>
      <c r="I1178" s="12">
        <v>1530</v>
      </c>
      <c r="J1178" s="5"/>
      <c r="K1178" s="5"/>
      <c r="L1178" s="5"/>
    </row>
    <row r="1179" spans="1:12" x14ac:dyDescent="0.25">
      <c r="A1179" s="11" t="s">
        <v>3283</v>
      </c>
      <c r="B1179" s="10" t="s">
        <v>2136</v>
      </c>
      <c r="C1179" s="13">
        <v>2490</v>
      </c>
      <c r="D1179" s="13">
        <v>2490</v>
      </c>
      <c r="E1179" s="13">
        <v>2450</v>
      </c>
      <c r="F1179" s="13">
        <v>2390</v>
      </c>
      <c r="G1179" s="13">
        <v>2320</v>
      </c>
      <c r="H1179" s="13">
        <v>2240</v>
      </c>
      <c r="I1179" s="13">
        <v>2150</v>
      </c>
      <c r="J1179" s="5"/>
      <c r="K1179" s="5"/>
      <c r="L1179" s="5"/>
    </row>
    <row r="1180" spans="1:12" x14ac:dyDescent="0.25">
      <c r="A1180" s="11" t="s">
        <v>3284</v>
      </c>
      <c r="B1180" s="10" t="s">
        <v>2136</v>
      </c>
      <c r="C1180" s="12">
        <v>460</v>
      </c>
      <c r="D1180" s="12">
        <v>440</v>
      </c>
      <c r="E1180" s="12">
        <v>420</v>
      </c>
      <c r="F1180" s="12">
        <v>410</v>
      </c>
      <c r="G1180" s="12">
        <v>390</v>
      </c>
      <c r="H1180" s="12">
        <v>380</v>
      </c>
      <c r="I1180" s="12">
        <v>360</v>
      </c>
      <c r="J1180" s="5"/>
      <c r="K1180" s="5"/>
      <c r="L1180" s="5"/>
    </row>
    <row r="1181" spans="1:12" x14ac:dyDescent="0.25">
      <c r="A1181" s="11" t="s">
        <v>3285</v>
      </c>
      <c r="B1181" s="10" t="s">
        <v>2136</v>
      </c>
      <c r="C1181" s="13">
        <v>1060</v>
      </c>
      <c r="D1181" s="13">
        <v>1050</v>
      </c>
      <c r="E1181" s="13">
        <v>1040</v>
      </c>
      <c r="F1181" s="13">
        <v>1020</v>
      </c>
      <c r="G1181" s="13">
        <v>990</v>
      </c>
      <c r="H1181" s="13">
        <v>960</v>
      </c>
      <c r="I1181" s="13">
        <v>920</v>
      </c>
      <c r="J1181" s="5"/>
      <c r="K1181" s="5"/>
      <c r="L1181" s="5"/>
    </row>
    <row r="1182" spans="1:12" x14ac:dyDescent="0.25">
      <c r="A1182" s="11" t="s">
        <v>2086</v>
      </c>
      <c r="B1182" s="10" t="s">
        <v>2136</v>
      </c>
      <c r="C1182" s="12">
        <v>31200</v>
      </c>
      <c r="D1182" s="12">
        <v>32200</v>
      </c>
      <c r="E1182" s="12">
        <v>32500</v>
      </c>
      <c r="F1182" s="12">
        <v>32600</v>
      </c>
      <c r="G1182" s="12">
        <v>32400</v>
      </c>
      <c r="H1182" s="12">
        <v>32000</v>
      </c>
      <c r="I1182" s="12">
        <v>31500</v>
      </c>
      <c r="J1182" s="5"/>
      <c r="K1182" s="5"/>
      <c r="L1182" s="5"/>
    </row>
    <row r="1183" spans="1:12" x14ac:dyDescent="0.25">
      <c r="A1183" s="11" t="s">
        <v>3286</v>
      </c>
      <c r="B1183" s="10" t="s">
        <v>2136</v>
      </c>
      <c r="C1183" s="13">
        <v>1690</v>
      </c>
      <c r="D1183" s="13">
        <v>1800</v>
      </c>
      <c r="E1183" s="13">
        <v>1780</v>
      </c>
      <c r="F1183" s="13">
        <v>1750</v>
      </c>
      <c r="G1183" s="13">
        <v>1710</v>
      </c>
      <c r="H1183" s="13">
        <v>1660</v>
      </c>
      <c r="I1183" s="13">
        <v>1590</v>
      </c>
      <c r="J1183" s="5"/>
      <c r="K1183" s="5"/>
      <c r="L1183" s="5"/>
    </row>
    <row r="1184" spans="1:12" x14ac:dyDescent="0.25">
      <c r="A1184" s="11" t="s">
        <v>3287</v>
      </c>
      <c r="B1184" s="10" t="s">
        <v>2136</v>
      </c>
      <c r="C1184" s="12">
        <v>950</v>
      </c>
      <c r="D1184" s="12">
        <v>980</v>
      </c>
      <c r="E1184" s="12">
        <v>1010</v>
      </c>
      <c r="F1184" s="12">
        <v>1030</v>
      </c>
      <c r="G1184" s="12">
        <v>1030</v>
      </c>
      <c r="H1184" s="12">
        <v>1030</v>
      </c>
      <c r="I1184" s="12">
        <v>1030</v>
      </c>
      <c r="J1184" s="5"/>
      <c r="K1184" s="5"/>
      <c r="L1184" s="5"/>
    </row>
    <row r="1185" spans="1:12" x14ac:dyDescent="0.25">
      <c r="A1185" s="11" t="s">
        <v>3288</v>
      </c>
      <c r="B1185" s="10" t="s">
        <v>2136</v>
      </c>
      <c r="C1185" s="13">
        <v>2740</v>
      </c>
      <c r="D1185" s="13">
        <v>2790</v>
      </c>
      <c r="E1185" s="13">
        <v>2780</v>
      </c>
      <c r="F1185" s="13">
        <v>2770</v>
      </c>
      <c r="G1185" s="13">
        <v>2730</v>
      </c>
      <c r="H1185" s="13">
        <v>2660</v>
      </c>
      <c r="I1185" s="13">
        <v>2580</v>
      </c>
      <c r="J1185" s="5"/>
      <c r="K1185" s="5"/>
      <c r="L1185" s="5"/>
    </row>
    <row r="1186" spans="1:12" x14ac:dyDescent="0.25">
      <c r="A1186" s="11" t="s">
        <v>3289</v>
      </c>
      <c r="B1186" s="10" t="s">
        <v>2136</v>
      </c>
      <c r="C1186" s="12">
        <v>1280</v>
      </c>
      <c r="D1186" s="12">
        <v>1270</v>
      </c>
      <c r="E1186" s="12">
        <v>1250</v>
      </c>
      <c r="F1186" s="12">
        <v>1240</v>
      </c>
      <c r="G1186" s="12">
        <v>1220</v>
      </c>
      <c r="H1186" s="12">
        <v>1190</v>
      </c>
      <c r="I1186" s="12">
        <v>1150</v>
      </c>
      <c r="J1186" s="5"/>
      <c r="K1186" s="5"/>
      <c r="L1186" s="5"/>
    </row>
    <row r="1187" spans="1:12" x14ac:dyDescent="0.25">
      <c r="A1187" s="11" t="s">
        <v>3290</v>
      </c>
      <c r="B1187" s="10" t="s">
        <v>2136</v>
      </c>
      <c r="C1187" s="13">
        <v>610</v>
      </c>
      <c r="D1187" s="13">
        <v>610</v>
      </c>
      <c r="E1187" s="13">
        <v>600</v>
      </c>
      <c r="F1187" s="13">
        <v>600</v>
      </c>
      <c r="G1187" s="13">
        <v>590</v>
      </c>
      <c r="H1187" s="13">
        <v>580</v>
      </c>
      <c r="I1187" s="13">
        <v>560</v>
      </c>
      <c r="J1187" s="5"/>
      <c r="K1187" s="5"/>
      <c r="L1187" s="5"/>
    </row>
    <row r="1188" spans="1:12" x14ac:dyDescent="0.25">
      <c r="A1188" s="11" t="s">
        <v>3291</v>
      </c>
      <c r="B1188" s="10" t="s">
        <v>2136</v>
      </c>
      <c r="C1188" s="12">
        <v>580</v>
      </c>
      <c r="D1188" s="12">
        <v>590</v>
      </c>
      <c r="E1188" s="12">
        <v>600</v>
      </c>
      <c r="F1188" s="12">
        <v>600</v>
      </c>
      <c r="G1188" s="12">
        <v>600</v>
      </c>
      <c r="H1188" s="12">
        <v>600</v>
      </c>
      <c r="I1188" s="12">
        <v>600</v>
      </c>
      <c r="J1188" s="5"/>
      <c r="K1188" s="5"/>
      <c r="L1188" s="5"/>
    </row>
    <row r="1189" spans="1:12" x14ac:dyDescent="0.25">
      <c r="A1189" s="11" t="s">
        <v>3292</v>
      </c>
      <c r="B1189" s="10" t="s">
        <v>2136</v>
      </c>
      <c r="C1189" s="13">
        <v>550</v>
      </c>
      <c r="D1189" s="13">
        <v>570</v>
      </c>
      <c r="E1189" s="13">
        <v>590</v>
      </c>
      <c r="F1189" s="13">
        <v>610</v>
      </c>
      <c r="G1189" s="13">
        <v>630</v>
      </c>
      <c r="H1189" s="13">
        <v>650</v>
      </c>
      <c r="I1189" s="13">
        <v>670</v>
      </c>
      <c r="J1189" s="5"/>
      <c r="K1189" s="5"/>
      <c r="L1189" s="5"/>
    </row>
    <row r="1190" spans="1:12" x14ac:dyDescent="0.25">
      <c r="A1190" s="11" t="s">
        <v>3293</v>
      </c>
      <c r="B1190" s="10" t="s">
        <v>2136</v>
      </c>
      <c r="C1190" s="12">
        <v>780</v>
      </c>
      <c r="D1190" s="12">
        <v>780</v>
      </c>
      <c r="E1190" s="12">
        <v>780</v>
      </c>
      <c r="F1190" s="12">
        <v>780</v>
      </c>
      <c r="G1190" s="12">
        <v>780</v>
      </c>
      <c r="H1190" s="12">
        <v>770</v>
      </c>
      <c r="I1190" s="12">
        <v>760</v>
      </c>
      <c r="J1190" s="5"/>
      <c r="K1190" s="5"/>
      <c r="L1190" s="5"/>
    </row>
    <row r="1191" spans="1:12" x14ac:dyDescent="0.25">
      <c r="A1191" s="11" t="s">
        <v>3294</v>
      </c>
      <c r="B1191" s="10" t="s">
        <v>2136</v>
      </c>
      <c r="C1191" s="13">
        <v>1580</v>
      </c>
      <c r="D1191" s="13">
        <v>1820</v>
      </c>
      <c r="E1191" s="13">
        <v>1880</v>
      </c>
      <c r="F1191" s="13">
        <v>1920</v>
      </c>
      <c r="G1191" s="13">
        <v>1930</v>
      </c>
      <c r="H1191" s="13">
        <v>1930</v>
      </c>
      <c r="I1191" s="13">
        <v>1910</v>
      </c>
      <c r="J1191" s="5"/>
      <c r="K1191" s="5"/>
      <c r="L1191" s="5"/>
    </row>
    <row r="1192" spans="1:12" x14ac:dyDescent="0.25">
      <c r="A1192" s="11" t="s">
        <v>3295</v>
      </c>
      <c r="B1192" s="10" t="s">
        <v>2136</v>
      </c>
      <c r="C1192" s="12">
        <v>870</v>
      </c>
      <c r="D1192" s="12">
        <v>990</v>
      </c>
      <c r="E1192" s="12">
        <v>1030</v>
      </c>
      <c r="F1192" s="12">
        <v>1060</v>
      </c>
      <c r="G1192" s="12">
        <v>1090</v>
      </c>
      <c r="H1192" s="12">
        <v>1100</v>
      </c>
      <c r="I1192" s="12">
        <v>1110</v>
      </c>
      <c r="J1192" s="5"/>
      <c r="K1192" s="5"/>
      <c r="L1192" s="5"/>
    </row>
    <row r="1193" spans="1:12" x14ac:dyDescent="0.25">
      <c r="A1193" s="11" t="s">
        <v>3296</v>
      </c>
      <c r="B1193" s="10" t="s">
        <v>2136</v>
      </c>
      <c r="C1193" s="13">
        <v>3250</v>
      </c>
      <c r="D1193" s="13">
        <v>3500</v>
      </c>
      <c r="E1193" s="13">
        <v>3600</v>
      </c>
      <c r="F1193" s="13">
        <v>3690</v>
      </c>
      <c r="G1193" s="13">
        <v>3740</v>
      </c>
      <c r="H1193" s="13">
        <v>3740</v>
      </c>
      <c r="I1193" s="13">
        <v>3700</v>
      </c>
      <c r="J1193" s="5"/>
      <c r="K1193" s="5"/>
      <c r="L1193" s="5"/>
    </row>
    <row r="1194" spans="1:12" x14ac:dyDescent="0.25">
      <c r="A1194" s="11" t="s">
        <v>3297</v>
      </c>
      <c r="B1194" s="10" t="s">
        <v>2136</v>
      </c>
      <c r="C1194" s="12">
        <v>3600</v>
      </c>
      <c r="D1194" s="12">
        <v>3700</v>
      </c>
      <c r="E1194" s="12">
        <v>3740</v>
      </c>
      <c r="F1194" s="12">
        <v>3760</v>
      </c>
      <c r="G1194" s="12">
        <v>3760</v>
      </c>
      <c r="H1194" s="12">
        <v>3740</v>
      </c>
      <c r="I1194" s="12">
        <v>3700</v>
      </c>
      <c r="J1194" s="5"/>
      <c r="K1194" s="5"/>
      <c r="L1194" s="5"/>
    </row>
    <row r="1195" spans="1:12" x14ac:dyDescent="0.25">
      <c r="A1195" s="11" t="s">
        <v>3298</v>
      </c>
      <c r="B1195" s="10" t="s">
        <v>2136</v>
      </c>
      <c r="C1195" s="13">
        <v>2780</v>
      </c>
      <c r="D1195" s="13">
        <v>2850</v>
      </c>
      <c r="E1195" s="13">
        <v>2830</v>
      </c>
      <c r="F1195" s="13">
        <v>2790</v>
      </c>
      <c r="G1195" s="13">
        <v>2730</v>
      </c>
      <c r="H1195" s="13">
        <v>2640</v>
      </c>
      <c r="I1195" s="13">
        <v>2520</v>
      </c>
      <c r="J1195" s="5"/>
      <c r="K1195" s="5"/>
      <c r="L1195" s="5"/>
    </row>
    <row r="1196" spans="1:12" x14ac:dyDescent="0.25">
      <c r="A1196" s="11" t="s">
        <v>3299</v>
      </c>
      <c r="B1196" s="10" t="s">
        <v>2136</v>
      </c>
      <c r="C1196" s="12">
        <v>3450</v>
      </c>
      <c r="D1196" s="12">
        <v>3540</v>
      </c>
      <c r="E1196" s="12">
        <v>3530</v>
      </c>
      <c r="F1196" s="12">
        <v>3520</v>
      </c>
      <c r="G1196" s="12">
        <v>3480</v>
      </c>
      <c r="H1196" s="12">
        <v>3420</v>
      </c>
      <c r="I1196" s="12">
        <v>3350</v>
      </c>
      <c r="J1196" s="5"/>
      <c r="K1196" s="5"/>
      <c r="L1196" s="5"/>
    </row>
    <row r="1197" spans="1:12" x14ac:dyDescent="0.25">
      <c r="A1197" s="11" t="s">
        <v>3300</v>
      </c>
      <c r="B1197" s="10" t="s">
        <v>2136</v>
      </c>
      <c r="C1197" s="13">
        <v>1870</v>
      </c>
      <c r="D1197" s="13">
        <v>1850</v>
      </c>
      <c r="E1197" s="13">
        <v>1830</v>
      </c>
      <c r="F1197" s="13">
        <v>1800</v>
      </c>
      <c r="G1197" s="13">
        <v>1750</v>
      </c>
      <c r="H1197" s="13">
        <v>1670</v>
      </c>
      <c r="I1197" s="13">
        <v>1590</v>
      </c>
      <c r="J1197" s="5"/>
      <c r="K1197" s="5"/>
      <c r="L1197" s="5"/>
    </row>
    <row r="1198" spans="1:12" x14ac:dyDescent="0.25">
      <c r="A1198" s="11" t="s">
        <v>3301</v>
      </c>
      <c r="B1198" s="10" t="s">
        <v>2136</v>
      </c>
      <c r="C1198" s="12">
        <v>4570</v>
      </c>
      <c r="D1198" s="12">
        <v>4600</v>
      </c>
      <c r="E1198" s="12">
        <v>4620</v>
      </c>
      <c r="F1198" s="12">
        <v>4650</v>
      </c>
      <c r="G1198" s="12">
        <v>4670</v>
      </c>
      <c r="H1198" s="12">
        <v>4680</v>
      </c>
      <c r="I1198" s="12">
        <v>4670</v>
      </c>
      <c r="J1198" s="5"/>
      <c r="K1198" s="5"/>
      <c r="L1198" s="5"/>
    </row>
    <row r="1199" spans="1:12" x14ac:dyDescent="0.25">
      <c r="A1199" s="11" t="s">
        <v>2087</v>
      </c>
      <c r="B1199" s="10" t="s">
        <v>2136</v>
      </c>
      <c r="C1199" s="13">
        <v>50700</v>
      </c>
      <c r="D1199" s="13">
        <v>53100</v>
      </c>
      <c r="E1199" s="13">
        <v>54700</v>
      </c>
      <c r="F1199" s="13">
        <v>56200</v>
      </c>
      <c r="G1199" s="13">
        <v>57500</v>
      </c>
      <c r="H1199" s="13">
        <v>58500</v>
      </c>
      <c r="I1199" s="13">
        <v>59400</v>
      </c>
      <c r="J1199" s="5"/>
      <c r="K1199" s="5"/>
      <c r="L1199" s="5"/>
    </row>
    <row r="1200" spans="1:12" x14ac:dyDescent="0.25">
      <c r="A1200" s="11" t="s">
        <v>3302</v>
      </c>
      <c r="B1200" s="10" t="s">
        <v>2136</v>
      </c>
      <c r="C1200" s="12">
        <v>3160</v>
      </c>
      <c r="D1200" s="12">
        <v>3370</v>
      </c>
      <c r="E1200" s="12">
        <v>3440</v>
      </c>
      <c r="F1200" s="12">
        <v>3500</v>
      </c>
      <c r="G1200" s="12">
        <v>3520</v>
      </c>
      <c r="H1200" s="12">
        <v>3510</v>
      </c>
      <c r="I1200" s="12">
        <v>3480</v>
      </c>
      <c r="J1200" s="5"/>
      <c r="K1200" s="5"/>
      <c r="L1200" s="5"/>
    </row>
    <row r="1201" spans="1:12" x14ac:dyDescent="0.25">
      <c r="A1201" s="11" t="s">
        <v>3303</v>
      </c>
      <c r="B1201" s="10" t="s">
        <v>2136</v>
      </c>
      <c r="C1201" s="13">
        <v>2240</v>
      </c>
      <c r="D1201" s="13">
        <v>2280</v>
      </c>
      <c r="E1201" s="13">
        <v>2320</v>
      </c>
      <c r="F1201" s="13">
        <v>2370</v>
      </c>
      <c r="G1201" s="13">
        <v>2420</v>
      </c>
      <c r="H1201" s="13">
        <v>2450</v>
      </c>
      <c r="I1201" s="13">
        <v>2480</v>
      </c>
      <c r="J1201" s="5"/>
      <c r="K1201" s="5"/>
      <c r="L1201" s="5"/>
    </row>
    <row r="1202" spans="1:12" x14ac:dyDescent="0.25">
      <c r="A1202" s="11" t="s">
        <v>3304</v>
      </c>
      <c r="B1202" s="10" t="s">
        <v>2136</v>
      </c>
      <c r="C1202" s="12">
        <v>380</v>
      </c>
      <c r="D1202" s="12">
        <v>450</v>
      </c>
      <c r="E1202" s="12">
        <v>500</v>
      </c>
      <c r="F1202" s="12">
        <v>550</v>
      </c>
      <c r="G1202" s="12">
        <v>600</v>
      </c>
      <c r="H1202" s="12">
        <v>650</v>
      </c>
      <c r="I1202" s="12">
        <v>700</v>
      </c>
      <c r="J1202" s="5"/>
      <c r="K1202" s="5"/>
      <c r="L1202" s="5"/>
    </row>
    <row r="1203" spans="1:12" x14ac:dyDescent="0.25">
      <c r="A1203" s="11" t="s">
        <v>3305</v>
      </c>
      <c r="B1203" s="10" t="s">
        <v>2136</v>
      </c>
      <c r="C1203" s="13">
        <v>1990</v>
      </c>
      <c r="D1203" s="13">
        <v>2010</v>
      </c>
      <c r="E1203" s="13">
        <v>2030</v>
      </c>
      <c r="F1203" s="13">
        <v>2060</v>
      </c>
      <c r="G1203" s="13">
        <v>2090</v>
      </c>
      <c r="H1203" s="13">
        <v>2120</v>
      </c>
      <c r="I1203" s="13">
        <v>2150</v>
      </c>
      <c r="J1203" s="5"/>
      <c r="K1203" s="5"/>
      <c r="L1203" s="5"/>
    </row>
    <row r="1204" spans="1:12" x14ac:dyDescent="0.25">
      <c r="A1204" s="11" t="s">
        <v>3306</v>
      </c>
      <c r="B1204" s="10" t="s">
        <v>2136</v>
      </c>
      <c r="C1204" s="12">
        <v>3530</v>
      </c>
      <c r="D1204" s="12">
        <v>4050</v>
      </c>
      <c r="E1204" s="12">
        <v>4410</v>
      </c>
      <c r="F1204" s="12">
        <v>4780</v>
      </c>
      <c r="G1204" s="12">
        <v>5120</v>
      </c>
      <c r="H1204" s="12">
        <v>5430</v>
      </c>
      <c r="I1204" s="12">
        <v>5730</v>
      </c>
      <c r="J1204" s="5"/>
      <c r="K1204" s="5"/>
      <c r="L1204" s="5"/>
    </row>
    <row r="1205" spans="1:12" x14ac:dyDescent="0.25">
      <c r="A1205" s="11" t="s">
        <v>3307</v>
      </c>
      <c r="B1205" s="10" t="s">
        <v>2136</v>
      </c>
      <c r="C1205" s="13">
        <v>570</v>
      </c>
      <c r="D1205" s="13">
        <v>630</v>
      </c>
      <c r="E1205" s="13">
        <v>680</v>
      </c>
      <c r="F1205" s="13">
        <v>730</v>
      </c>
      <c r="G1205" s="13">
        <v>770</v>
      </c>
      <c r="H1205" s="13">
        <v>800</v>
      </c>
      <c r="I1205" s="13">
        <v>840</v>
      </c>
      <c r="J1205" s="5"/>
      <c r="K1205" s="5"/>
      <c r="L1205" s="5"/>
    </row>
    <row r="1206" spans="1:12" x14ac:dyDescent="0.25">
      <c r="A1206" s="11" t="s">
        <v>3308</v>
      </c>
      <c r="B1206" s="10" t="s">
        <v>2136</v>
      </c>
      <c r="C1206" s="12">
        <v>1540</v>
      </c>
      <c r="D1206" s="12">
        <v>1590</v>
      </c>
      <c r="E1206" s="12">
        <v>1640</v>
      </c>
      <c r="F1206" s="12">
        <v>1680</v>
      </c>
      <c r="G1206" s="12">
        <v>1710</v>
      </c>
      <c r="H1206" s="12">
        <v>1730</v>
      </c>
      <c r="I1206" s="12">
        <v>1730</v>
      </c>
      <c r="J1206" s="5"/>
      <c r="K1206" s="5"/>
      <c r="L1206" s="5"/>
    </row>
    <row r="1207" spans="1:12" x14ac:dyDescent="0.25">
      <c r="A1207" s="11" t="s">
        <v>3309</v>
      </c>
      <c r="B1207" s="10" t="s">
        <v>2136</v>
      </c>
      <c r="C1207" s="13">
        <v>840</v>
      </c>
      <c r="D1207" s="13">
        <v>870</v>
      </c>
      <c r="E1207" s="13">
        <v>910</v>
      </c>
      <c r="F1207" s="13">
        <v>950</v>
      </c>
      <c r="G1207" s="13">
        <v>980</v>
      </c>
      <c r="H1207" s="13">
        <v>1010</v>
      </c>
      <c r="I1207" s="13">
        <v>1040</v>
      </c>
      <c r="J1207" s="5"/>
      <c r="K1207" s="5"/>
      <c r="L1207" s="5"/>
    </row>
    <row r="1208" spans="1:12" x14ac:dyDescent="0.25">
      <c r="A1208" s="11" t="s">
        <v>3310</v>
      </c>
      <c r="B1208" s="10" t="s">
        <v>2136</v>
      </c>
      <c r="C1208" s="12">
        <v>5960</v>
      </c>
      <c r="D1208" s="12">
        <v>6220</v>
      </c>
      <c r="E1208" s="12">
        <v>6380</v>
      </c>
      <c r="F1208" s="12">
        <v>6530</v>
      </c>
      <c r="G1208" s="12">
        <v>6660</v>
      </c>
      <c r="H1208" s="12">
        <v>6770</v>
      </c>
      <c r="I1208" s="12">
        <v>6850</v>
      </c>
      <c r="J1208" s="5"/>
      <c r="K1208" s="5"/>
      <c r="L1208" s="5"/>
    </row>
    <row r="1209" spans="1:12" ht="21" x14ac:dyDescent="0.25">
      <c r="A1209" s="11" t="s">
        <v>3311</v>
      </c>
      <c r="B1209" s="10" t="s">
        <v>2136</v>
      </c>
      <c r="C1209" s="13">
        <v>3680</v>
      </c>
      <c r="D1209" s="13">
        <v>3850</v>
      </c>
      <c r="E1209" s="13">
        <v>3960</v>
      </c>
      <c r="F1209" s="13">
        <v>4070</v>
      </c>
      <c r="G1209" s="13">
        <v>4140</v>
      </c>
      <c r="H1209" s="13">
        <v>4200</v>
      </c>
      <c r="I1209" s="13">
        <v>4250</v>
      </c>
      <c r="J1209" s="5"/>
      <c r="K1209" s="5"/>
      <c r="L1209" s="5"/>
    </row>
    <row r="1210" spans="1:12" x14ac:dyDescent="0.25">
      <c r="A1210" s="11" t="s">
        <v>3312</v>
      </c>
      <c r="B1210" s="10" t="s">
        <v>2136</v>
      </c>
      <c r="C1210" s="12">
        <v>1250</v>
      </c>
      <c r="D1210" s="12">
        <v>1370</v>
      </c>
      <c r="E1210" s="12">
        <v>1500</v>
      </c>
      <c r="F1210" s="12">
        <v>1620</v>
      </c>
      <c r="G1210" s="12">
        <v>1730</v>
      </c>
      <c r="H1210" s="12">
        <v>1840</v>
      </c>
      <c r="I1210" s="12">
        <v>1930</v>
      </c>
      <c r="J1210" s="5"/>
      <c r="K1210" s="5"/>
      <c r="L1210" s="5"/>
    </row>
    <row r="1211" spans="1:12" ht="21" x14ac:dyDescent="0.25">
      <c r="A1211" s="11" t="s">
        <v>3313</v>
      </c>
      <c r="B1211" s="10" t="s">
        <v>2136</v>
      </c>
      <c r="C1211" s="13">
        <v>5080</v>
      </c>
      <c r="D1211" s="13">
        <v>5090</v>
      </c>
      <c r="E1211" s="13">
        <v>5090</v>
      </c>
      <c r="F1211" s="13">
        <v>5090</v>
      </c>
      <c r="G1211" s="13">
        <v>5100</v>
      </c>
      <c r="H1211" s="13">
        <v>5090</v>
      </c>
      <c r="I1211" s="13">
        <v>5070</v>
      </c>
      <c r="J1211" s="5"/>
      <c r="K1211" s="5"/>
      <c r="L1211" s="5"/>
    </row>
    <row r="1212" spans="1:12" x14ac:dyDescent="0.25">
      <c r="A1212" s="11" t="s">
        <v>3314</v>
      </c>
      <c r="B1212" s="10" t="s">
        <v>2136</v>
      </c>
      <c r="C1212" s="12">
        <v>8950</v>
      </c>
      <c r="D1212" s="12">
        <v>9300</v>
      </c>
      <c r="E1212" s="12">
        <v>9370</v>
      </c>
      <c r="F1212" s="12">
        <v>9430</v>
      </c>
      <c r="G1212" s="12">
        <v>9460</v>
      </c>
      <c r="H1212" s="12">
        <v>9440</v>
      </c>
      <c r="I1212" s="12">
        <v>9400</v>
      </c>
      <c r="J1212" s="5"/>
      <c r="K1212" s="5"/>
      <c r="L1212" s="5"/>
    </row>
    <row r="1213" spans="1:12" x14ac:dyDescent="0.25">
      <c r="A1213" s="11" t="s">
        <v>3315</v>
      </c>
      <c r="B1213" s="10" t="s">
        <v>2136</v>
      </c>
      <c r="C1213" s="13">
        <v>5000</v>
      </c>
      <c r="D1213" s="13">
        <v>5220</v>
      </c>
      <c r="E1213" s="13">
        <v>5390</v>
      </c>
      <c r="F1213" s="13">
        <v>5560</v>
      </c>
      <c r="G1213" s="13">
        <v>5730</v>
      </c>
      <c r="H1213" s="13">
        <v>5870</v>
      </c>
      <c r="I1213" s="13">
        <v>6010</v>
      </c>
      <c r="J1213" s="5"/>
      <c r="K1213" s="5"/>
      <c r="L1213" s="5"/>
    </row>
    <row r="1214" spans="1:12" x14ac:dyDescent="0.25">
      <c r="A1214" s="11" t="s">
        <v>3316</v>
      </c>
      <c r="B1214" s="10" t="s">
        <v>2136</v>
      </c>
      <c r="C1214" s="12">
        <v>3720</v>
      </c>
      <c r="D1214" s="12">
        <v>3880</v>
      </c>
      <c r="E1214" s="12">
        <v>3970</v>
      </c>
      <c r="F1214" s="12">
        <v>4040</v>
      </c>
      <c r="G1214" s="12">
        <v>4090</v>
      </c>
      <c r="H1214" s="12">
        <v>4120</v>
      </c>
      <c r="I1214" s="12">
        <v>4120</v>
      </c>
      <c r="J1214" s="5"/>
      <c r="K1214" s="5"/>
      <c r="L1214" s="5"/>
    </row>
    <row r="1215" spans="1:12" x14ac:dyDescent="0.25">
      <c r="A1215" s="11" t="s">
        <v>3317</v>
      </c>
      <c r="B1215" s="10" t="s">
        <v>2136</v>
      </c>
      <c r="C1215" s="13">
        <v>1740</v>
      </c>
      <c r="D1215" s="13">
        <v>1820</v>
      </c>
      <c r="E1215" s="13">
        <v>1870</v>
      </c>
      <c r="F1215" s="13">
        <v>1910</v>
      </c>
      <c r="G1215" s="13">
        <v>1950</v>
      </c>
      <c r="H1215" s="13">
        <v>1970</v>
      </c>
      <c r="I1215" s="13">
        <v>1980</v>
      </c>
      <c r="J1215" s="5"/>
      <c r="K1215" s="5"/>
      <c r="L1215" s="5"/>
    </row>
    <row r="1216" spans="1:12" x14ac:dyDescent="0.25">
      <c r="A1216" s="11" t="s">
        <v>3318</v>
      </c>
      <c r="B1216" s="10" t="s">
        <v>2136</v>
      </c>
      <c r="C1216" s="12">
        <v>10</v>
      </c>
      <c r="D1216" s="12">
        <v>10</v>
      </c>
      <c r="E1216" s="12">
        <v>10</v>
      </c>
      <c r="F1216" s="12">
        <v>10</v>
      </c>
      <c r="G1216" s="12">
        <v>10</v>
      </c>
      <c r="H1216" s="12">
        <v>10</v>
      </c>
      <c r="I1216" s="12">
        <v>10</v>
      </c>
      <c r="J1216" s="5"/>
      <c r="K1216" s="5"/>
      <c r="L1216" s="5"/>
    </row>
    <row r="1217" spans="1:12" x14ac:dyDescent="0.25">
      <c r="A1217" s="11" t="s">
        <v>3319</v>
      </c>
      <c r="B1217" s="10" t="s">
        <v>2136</v>
      </c>
      <c r="C1217" s="13">
        <v>1030</v>
      </c>
      <c r="D1217" s="13">
        <v>1130</v>
      </c>
      <c r="E1217" s="13">
        <v>1230</v>
      </c>
      <c r="F1217" s="13">
        <v>1340</v>
      </c>
      <c r="G1217" s="13">
        <v>1440</v>
      </c>
      <c r="H1217" s="13">
        <v>1530</v>
      </c>
      <c r="I1217" s="13">
        <v>1610</v>
      </c>
      <c r="J1217" s="5"/>
      <c r="K1217" s="5"/>
      <c r="L1217" s="5"/>
    </row>
    <row r="1218" spans="1:12" x14ac:dyDescent="0.25">
      <c r="A1218" s="11" t="s">
        <v>2088</v>
      </c>
      <c r="B1218" s="10" t="s">
        <v>2136</v>
      </c>
      <c r="C1218" s="12">
        <v>53700</v>
      </c>
      <c r="D1218" s="12">
        <v>56600</v>
      </c>
      <c r="E1218" s="12">
        <v>58300</v>
      </c>
      <c r="F1218" s="12">
        <v>59500</v>
      </c>
      <c r="G1218" s="12">
        <v>60300</v>
      </c>
      <c r="H1218" s="12">
        <v>60600</v>
      </c>
      <c r="I1218" s="12">
        <v>60500</v>
      </c>
      <c r="J1218" s="5"/>
      <c r="K1218" s="5"/>
      <c r="L1218" s="5"/>
    </row>
    <row r="1219" spans="1:12" x14ac:dyDescent="0.25">
      <c r="A1219" s="11" t="s">
        <v>3320</v>
      </c>
      <c r="B1219" s="10" t="s">
        <v>2136</v>
      </c>
      <c r="C1219" s="13">
        <v>1110</v>
      </c>
      <c r="D1219" s="13">
        <v>1180</v>
      </c>
      <c r="E1219" s="13">
        <v>1260</v>
      </c>
      <c r="F1219" s="13">
        <v>1350</v>
      </c>
      <c r="G1219" s="13">
        <v>1430</v>
      </c>
      <c r="H1219" s="13">
        <v>1510</v>
      </c>
      <c r="I1219" s="13">
        <v>1560</v>
      </c>
      <c r="J1219" s="5"/>
      <c r="K1219" s="5"/>
      <c r="L1219" s="5"/>
    </row>
    <row r="1220" spans="1:12" x14ac:dyDescent="0.25">
      <c r="A1220" s="11" t="s">
        <v>3321</v>
      </c>
      <c r="B1220" s="10" t="s">
        <v>2136</v>
      </c>
      <c r="C1220" s="12">
        <v>3920</v>
      </c>
      <c r="D1220" s="12">
        <v>4420</v>
      </c>
      <c r="E1220" s="12">
        <v>4580</v>
      </c>
      <c r="F1220" s="12">
        <v>4710</v>
      </c>
      <c r="G1220" s="12">
        <v>4780</v>
      </c>
      <c r="H1220" s="12">
        <v>4790</v>
      </c>
      <c r="I1220" s="12">
        <v>4760</v>
      </c>
      <c r="J1220" s="5"/>
      <c r="K1220" s="5"/>
      <c r="L1220" s="5"/>
    </row>
    <row r="1221" spans="1:12" x14ac:dyDescent="0.25">
      <c r="A1221" s="11" t="s">
        <v>3322</v>
      </c>
      <c r="B1221" s="10" t="s">
        <v>2136</v>
      </c>
      <c r="C1221" s="13">
        <v>140</v>
      </c>
      <c r="D1221" s="13">
        <v>460</v>
      </c>
      <c r="E1221" s="13">
        <v>520</v>
      </c>
      <c r="F1221" s="13">
        <v>580</v>
      </c>
      <c r="G1221" s="13">
        <v>630</v>
      </c>
      <c r="H1221" s="13">
        <v>670</v>
      </c>
      <c r="I1221" s="13">
        <v>720</v>
      </c>
      <c r="J1221" s="5"/>
      <c r="K1221" s="5"/>
      <c r="L1221" s="5"/>
    </row>
    <row r="1222" spans="1:12" x14ac:dyDescent="0.25">
      <c r="A1222" s="11" t="s">
        <v>3323</v>
      </c>
      <c r="B1222" s="10" t="s">
        <v>2136</v>
      </c>
      <c r="C1222" s="12">
        <v>1410</v>
      </c>
      <c r="D1222" s="12">
        <v>1560</v>
      </c>
      <c r="E1222" s="12">
        <v>1600</v>
      </c>
      <c r="F1222" s="12">
        <v>1620</v>
      </c>
      <c r="G1222" s="12">
        <v>1640</v>
      </c>
      <c r="H1222" s="12">
        <v>1630</v>
      </c>
      <c r="I1222" s="12">
        <v>1610</v>
      </c>
      <c r="J1222" s="5"/>
      <c r="K1222" s="5"/>
      <c r="L1222" s="5"/>
    </row>
    <row r="1223" spans="1:12" x14ac:dyDescent="0.25">
      <c r="A1223" s="11" t="s">
        <v>3324</v>
      </c>
      <c r="B1223" s="10" t="s">
        <v>2136</v>
      </c>
      <c r="C1223" s="13">
        <v>150</v>
      </c>
      <c r="D1223" s="13">
        <v>170</v>
      </c>
      <c r="E1223" s="13">
        <v>380</v>
      </c>
      <c r="F1223" s="13">
        <v>610</v>
      </c>
      <c r="G1223" s="13">
        <v>850</v>
      </c>
      <c r="H1223" s="13">
        <v>1100</v>
      </c>
      <c r="I1223" s="13">
        <v>1350</v>
      </c>
      <c r="J1223" s="5"/>
      <c r="K1223" s="5"/>
      <c r="L1223" s="5"/>
    </row>
    <row r="1224" spans="1:12" x14ac:dyDescent="0.25">
      <c r="A1224" s="11" t="s">
        <v>3325</v>
      </c>
      <c r="B1224" s="10" t="s">
        <v>2136</v>
      </c>
      <c r="C1224" s="12">
        <v>2560</v>
      </c>
      <c r="D1224" s="12">
        <v>2600</v>
      </c>
      <c r="E1224" s="12">
        <v>2610</v>
      </c>
      <c r="F1224" s="12">
        <v>2590</v>
      </c>
      <c r="G1224" s="12">
        <v>2540</v>
      </c>
      <c r="H1224" s="12">
        <v>2480</v>
      </c>
      <c r="I1224" s="12">
        <v>2410</v>
      </c>
      <c r="J1224" s="5"/>
      <c r="K1224" s="5"/>
      <c r="L1224" s="5"/>
    </row>
    <row r="1225" spans="1:12" x14ac:dyDescent="0.25">
      <c r="A1225" s="11" t="s">
        <v>3326</v>
      </c>
      <c r="B1225" s="10" t="s">
        <v>2136</v>
      </c>
      <c r="C1225" s="13">
        <v>1870</v>
      </c>
      <c r="D1225" s="13">
        <v>1890</v>
      </c>
      <c r="E1225" s="13">
        <v>1900</v>
      </c>
      <c r="F1225" s="13">
        <v>1880</v>
      </c>
      <c r="G1225" s="13">
        <v>1850</v>
      </c>
      <c r="H1225" s="13">
        <v>1800</v>
      </c>
      <c r="I1225" s="13">
        <v>1730</v>
      </c>
      <c r="J1225" s="5"/>
      <c r="K1225" s="5"/>
      <c r="L1225" s="5"/>
    </row>
    <row r="1226" spans="1:12" x14ac:dyDescent="0.25">
      <c r="A1226" s="11" t="s">
        <v>3327</v>
      </c>
      <c r="B1226" s="10" t="s">
        <v>2136</v>
      </c>
      <c r="C1226" s="12">
        <v>3700</v>
      </c>
      <c r="D1226" s="12">
        <v>3820</v>
      </c>
      <c r="E1226" s="12">
        <v>3910</v>
      </c>
      <c r="F1226" s="12">
        <v>3970</v>
      </c>
      <c r="G1226" s="12">
        <v>4020</v>
      </c>
      <c r="H1226" s="12">
        <v>4050</v>
      </c>
      <c r="I1226" s="12">
        <v>4080</v>
      </c>
      <c r="J1226" s="5"/>
      <c r="K1226" s="5"/>
      <c r="L1226" s="5"/>
    </row>
    <row r="1227" spans="1:12" x14ac:dyDescent="0.25">
      <c r="A1227" s="11" t="s">
        <v>3328</v>
      </c>
      <c r="B1227" s="10" t="s">
        <v>2136</v>
      </c>
      <c r="C1227" s="13">
        <v>2300</v>
      </c>
      <c r="D1227" s="13">
        <v>2330</v>
      </c>
      <c r="E1227" s="13">
        <v>2350</v>
      </c>
      <c r="F1227" s="13">
        <v>2360</v>
      </c>
      <c r="G1227" s="13">
        <v>2330</v>
      </c>
      <c r="H1227" s="13">
        <v>2270</v>
      </c>
      <c r="I1227" s="13">
        <v>2200</v>
      </c>
      <c r="J1227" s="5"/>
      <c r="K1227" s="5"/>
      <c r="L1227" s="5"/>
    </row>
    <row r="1228" spans="1:12" x14ac:dyDescent="0.25">
      <c r="A1228" s="11" t="s">
        <v>3329</v>
      </c>
      <c r="B1228" s="10" t="s">
        <v>2136</v>
      </c>
      <c r="C1228" s="12">
        <v>390</v>
      </c>
      <c r="D1228" s="12">
        <v>450</v>
      </c>
      <c r="E1228" s="12">
        <v>560</v>
      </c>
      <c r="F1228" s="12">
        <v>680</v>
      </c>
      <c r="G1228" s="12">
        <v>800</v>
      </c>
      <c r="H1228" s="12">
        <v>920</v>
      </c>
      <c r="I1228" s="12">
        <v>1050</v>
      </c>
      <c r="J1228" s="5"/>
      <c r="K1228" s="5"/>
      <c r="L1228" s="5"/>
    </row>
    <row r="1229" spans="1:12" x14ac:dyDescent="0.25">
      <c r="A1229" s="11" t="s">
        <v>3330</v>
      </c>
      <c r="B1229" s="10" t="s">
        <v>2136</v>
      </c>
      <c r="C1229" s="13">
        <v>2130</v>
      </c>
      <c r="D1229" s="13">
        <v>2160</v>
      </c>
      <c r="E1229" s="13">
        <v>2180</v>
      </c>
      <c r="F1229" s="13">
        <v>2200</v>
      </c>
      <c r="G1229" s="13">
        <v>2190</v>
      </c>
      <c r="H1229" s="13">
        <v>2130</v>
      </c>
      <c r="I1229" s="13">
        <v>2040</v>
      </c>
      <c r="J1229" s="5"/>
      <c r="K1229" s="5"/>
      <c r="L1229" s="5"/>
    </row>
    <row r="1230" spans="1:12" x14ac:dyDescent="0.25">
      <c r="A1230" s="11" t="s">
        <v>3331</v>
      </c>
      <c r="B1230" s="10" t="s">
        <v>2136</v>
      </c>
      <c r="C1230" s="12">
        <v>1400</v>
      </c>
      <c r="D1230" s="12">
        <v>1410</v>
      </c>
      <c r="E1230" s="12">
        <v>1420</v>
      </c>
      <c r="F1230" s="12">
        <v>1410</v>
      </c>
      <c r="G1230" s="12">
        <v>1380</v>
      </c>
      <c r="H1230" s="12">
        <v>1340</v>
      </c>
      <c r="I1230" s="12">
        <v>1290</v>
      </c>
      <c r="J1230" s="5"/>
      <c r="K1230" s="5"/>
      <c r="L1230" s="5"/>
    </row>
    <row r="1231" spans="1:12" x14ac:dyDescent="0.25">
      <c r="A1231" s="11" t="s">
        <v>3332</v>
      </c>
      <c r="B1231" s="10" t="s">
        <v>2136</v>
      </c>
      <c r="C1231" s="13">
        <v>3250</v>
      </c>
      <c r="D1231" s="13">
        <v>3330</v>
      </c>
      <c r="E1231" s="13">
        <v>3350</v>
      </c>
      <c r="F1231" s="13">
        <v>3330</v>
      </c>
      <c r="G1231" s="13">
        <v>3280</v>
      </c>
      <c r="H1231" s="13">
        <v>3180</v>
      </c>
      <c r="I1231" s="13">
        <v>3060</v>
      </c>
      <c r="J1231" s="5"/>
      <c r="K1231" s="5"/>
      <c r="L1231" s="5"/>
    </row>
    <row r="1232" spans="1:12" x14ac:dyDescent="0.25">
      <c r="A1232" s="11" t="s">
        <v>3333</v>
      </c>
      <c r="B1232" s="10" t="s">
        <v>2136</v>
      </c>
      <c r="C1232" s="12">
        <v>1600</v>
      </c>
      <c r="D1232" s="12">
        <v>1580</v>
      </c>
      <c r="E1232" s="12">
        <v>1560</v>
      </c>
      <c r="F1232" s="12">
        <v>1530</v>
      </c>
      <c r="G1232" s="12">
        <v>1490</v>
      </c>
      <c r="H1232" s="12">
        <v>1420</v>
      </c>
      <c r="I1232" s="12">
        <v>1330</v>
      </c>
      <c r="J1232" s="5"/>
      <c r="K1232" s="5"/>
      <c r="L1232" s="5"/>
    </row>
    <row r="1233" spans="1:12" x14ac:dyDescent="0.25">
      <c r="A1233" s="11" t="s">
        <v>3334</v>
      </c>
      <c r="B1233" s="10" t="s">
        <v>2136</v>
      </c>
      <c r="C1233" s="13">
        <v>3750</v>
      </c>
      <c r="D1233" s="13">
        <v>3760</v>
      </c>
      <c r="E1233" s="13">
        <v>3740</v>
      </c>
      <c r="F1233" s="13">
        <v>3710</v>
      </c>
      <c r="G1233" s="13">
        <v>3640</v>
      </c>
      <c r="H1233" s="13">
        <v>3540</v>
      </c>
      <c r="I1233" s="13">
        <v>3420</v>
      </c>
      <c r="J1233" s="5"/>
      <c r="K1233" s="5"/>
      <c r="L1233" s="5"/>
    </row>
    <row r="1234" spans="1:12" x14ac:dyDescent="0.25">
      <c r="A1234" s="11" t="s">
        <v>3335</v>
      </c>
      <c r="B1234" s="10" t="s">
        <v>2136</v>
      </c>
      <c r="C1234" s="12">
        <v>4190</v>
      </c>
      <c r="D1234" s="12">
        <v>4190</v>
      </c>
      <c r="E1234" s="12">
        <v>4170</v>
      </c>
      <c r="F1234" s="12">
        <v>4120</v>
      </c>
      <c r="G1234" s="12">
        <v>4020</v>
      </c>
      <c r="H1234" s="12">
        <v>3890</v>
      </c>
      <c r="I1234" s="12">
        <v>3730</v>
      </c>
      <c r="J1234" s="5"/>
      <c r="K1234" s="5"/>
      <c r="L1234" s="5"/>
    </row>
    <row r="1235" spans="1:12" x14ac:dyDescent="0.25">
      <c r="A1235" s="11" t="s">
        <v>3336</v>
      </c>
      <c r="B1235" s="10" t="s">
        <v>2136</v>
      </c>
      <c r="C1235" s="13">
        <v>2360</v>
      </c>
      <c r="D1235" s="13">
        <v>2410</v>
      </c>
      <c r="E1235" s="13">
        <v>2450</v>
      </c>
      <c r="F1235" s="13">
        <v>2470</v>
      </c>
      <c r="G1235" s="13">
        <v>2470</v>
      </c>
      <c r="H1235" s="13">
        <v>2450</v>
      </c>
      <c r="I1235" s="13">
        <v>2420</v>
      </c>
      <c r="J1235" s="5"/>
      <c r="K1235" s="5"/>
      <c r="L1235" s="5"/>
    </row>
    <row r="1236" spans="1:12" x14ac:dyDescent="0.25">
      <c r="A1236" s="11" t="s">
        <v>3337</v>
      </c>
      <c r="B1236" s="10" t="s">
        <v>2136</v>
      </c>
      <c r="C1236" s="12">
        <v>2380</v>
      </c>
      <c r="D1236" s="12">
        <v>3180</v>
      </c>
      <c r="E1236" s="12">
        <v>3450</v>
      </c>
      <c r="F1236" s="12">
        <v>3690</v>
      </c>
      <c r="G1236" s="12">
        <v>3920</v>
      </c>
      <c r="H1236" s="12">
        <v>4160</v>
      </c>
      <c r="I1236" s="12">
        <v>4410</v>
      </c>
      <c r="J1236" s="5"/>
      <c r="K1236" s="5"/>
      <c r="L1236" s="5"/>
    </row>
    <row r="1237" spans="1:12" x14ac:dyDescent="0.25">
      <c r="A1237" s="11" t="s">
        <v>3338</v>
      </c>
      <c r="B1237" s="10" t="s">
        <v>2136</v>
      </c>
      <c r="C1237" s="13">
        <v>2760</v>
      </c>
      <c r="D1237" s="13">
        <v>2810</v>
      </c>
      <c r="E1237" s="13">
        <v>2830</v>
      </c>
      <c r="F1237" s="13">
        <v>2810</v>
      </c>
      <c r="G1237" s="13">
        <v>2740</v>
      </c>
      <c r="H1237" s="13">
        <v>2620</v>
      </c>
      <c r="I1237" s="13">
        <v>2480</v>
      </c>
      <c r="J1237" s="5"/>
      <c r="K1237" s="5"/>
      <c r="L1237" s="5"/>
    </row>
    <row r="1238" spans="1:12" x14ac:dyDescent="0.25">
      <c r="A1238" s="11" t="s">
        <v>3339</v>
      </c>
      <c r="B1238" s="10" t="s">
        <v>2136</v>
      </c>
      <c r="C1238" s="12">
        <v>1970</v>
      </c>
      <c r="D1238" s="12">
        <v>2080</v>
      </c>
      <c r="E1238" s="12">
        <v>2170</v>
      </c>
      <c r="F1238" s="12">
        <v>2260</v>
      </c>
      <c r="G1238" s="12">
        <v>2340</v>
      </c>
      <c r="H1238" s="12">
        <v>2410</v>
      </c>
      <c r="I1238" s="12">
        <v>2480</v>
      </c>
      <c r="J1238" s="5"/>
      <c r="K1238" s="5"/>
      <c r="L1238" s="5"/>
    </row>
    <row r="1239" spans="1:12" x14ac:dyDescent="0.25">
      <c r="A1239" s="11" t="s">
        <v>3340</v>
      </c>
      <c r="B1239" s="10" t="s">
        <v>2136</v>
      </c>
      <c r="C1239" s="13">
        <v>2190</v>
      </c>
      <c r="D1239" s="13">
        <v>2270</v>
      </c>
      <c r="E1239" s="13">
        <v>2410</v>
      </c>
      <c r="F1239" s="13">
        <v>2540</v>
      </c>
      <c r="G1239" s="13">
        <v>2660</v>
      </c>
      <c r="H1239" s="13">
        <v>2770</v>
      </c>
      <c r="I1239" s="13">
        <v>2870</v>
      </c>
      <c r="J1239" s="5"/>
      <c r="K1239" s="5"/>
      <c r="L1239" s="5"/>
    </row>
    <row r="1240" spans="1:12" x14ac:dyDescent="0.25">
      <c r="A1240" s="11" t="s">
        <v>3341</v>
      </c>
      <c r="B1240" s="10" t="s">
        <v>2136</v>
      </c>
      <c r="C1240" s="12">
        <v>2650</v>
      </c>
      <c r="D1240" s="12">
        <v>2840</v>
      </c>
      <c r="E1240" s="12">
        <v>3020</v>
      </c>
      <c r="F1240" s="12">
        <v>3180</v>
      </c>
      <c r="G1240" s="12">
        <v>3330</v>
      </c>
      <c r="H1240" s="12">
        <v>3470</v>
      </c>
      <c r="I1240" s="12">
        <v>3580</v>
      </c>
      <c r="J1240" s="5"/>
      <c r="K1240" s="5"/>
      <c r="L1240" s="5"/>
    </row>
    <row r="1241" spans="1:12" x14ac:dyDescent="0.25">
      <c r="A1241" s="11" t="s">
        <v>3342</v>
      </c>
      <c r="B1241" s="10" t="s">
        <v>2136</v>
      </c>
      <c r="C1241" s="13">
        <v>2640</v>
      </c>
      <c r="D1241" s="13">
        <v>2820</v>
      </c>
      <c r="E1241" s="13">
        <v>2950</v>
      </c>
      <c r="F1241" s="13">
        <v>3060</v>
      </c>
      <c r="G1241" s="13">
        <v>3140</v>
      </c>
      <c r="H1241" s="13">
        <v>3190</v>
      </c>
      <c r="I1241" s="13">
        <v>3210</v>
      </c>
      <c r="J1241" s="5"/>
      <c r="K1241" s="5"/>
      <c r="L1241" s="5"/>
    </row>
    <row r="1242" spans="1:12" x14ac:dyDescent="0.25">
      <c r="A1242" s="11" t="s">
        <v>3343</v>
      </c>
      <c r="B1242" s="10" t="s">
        <v>2136</v>
      </c>
      <c r="C1242" s="12">
        <v>2840</v>
      </c>
      <c r="D1242" s="12">
        <v>2850</v>
      </c>
      <c r="E1242" s="12">
        <v>2860</v>
      </c>
      <c r="F1242" s="12">
        <v>2850</v>
      </c>
      <c r="G1242" s="12">
        <v>2830</v>
      </c>
      <c r="H1242" s="12">
        <v>2790</v>
      </c>
      <c r="I1242" s="12">
        <v>2730</v>
      </c>
      <c r="J1242" s="5"/>
      <c r="K1242" s="5"/>
      <c r="L1242" s="5"/>
    </row>
    <row r="1243" spans="1:12" x14ac:dyDescent="0.25">
      <c r="A1243" s="11" t="s">
        <v>3344</v>
      </c>
      <c r="B1243" s="10" t="s">
        <v>2136</v>
      </c>
      <c r="C1243" s="13">
        <v>0</v>
      </c>
      <c r="D1243" s="13">
        <v>10</v>
      </c>
      <c r="E1243" s="13">
        <v>10</v>
      </c>
      <c r="F1243" s="13">
        <v>10</v>
      </c>
      <c r="G1243" s="13">
        <v>10</v>
      </c>
      <c r="H1243" s="13">
        <v>10</v>
      </c>
      <c r="I1243" s="13">
        <v>10</v>
      </c>
      <c r="J1243" s="5"/>
      <c r="K1243" s="5"/>
      <c r="L1243" s="5"/>
    </row>
    <row r="1244" spans="1:12" x14ac:dyDescent="0.25">
      <c r="A1244" s="11" t="s">
        <v>3345</v>
      </c>
      <c r="B1244" s="10" t="s">
        <v>2136</v>
      </c>
      <c r="C1244" s="12">
        <v>30</v>
      </c>
      <c r="D1244" s="12">
        <v>30</v>
      </c>
      <c r="E1244" s="12">
        <v>30</v>
      </c>
      <c r="F1244" s="12">
        <v>30</v>
      </c>
      <c r="G1244" s="12">
        <v>30</v>
      </c>
      <c r="H1244" s="12">
        <v>30</v>
      </c>
      <c r="I1244" s="12">
        <v>30</v>
      </c>
      <c r="J1244" s="5"/>
      <c r="K1244" s="5"/>
      <c r="L1244" s="5"/>
    </row>
    <row r="1245" spans="1:12" x14ac:dyDescent="0.25">
      <c r="A1245" s="11" t="s">
        <v>2089</v>
      </c>
      <c r="B1245" s="10" t="s">
        <v>2136</v>
      </c>
      <c r="C1245" s="13">
        <v>41300</v>
      </c>
      <c r="D1245" s="13">
        <v>43400</v>
      </c>
      <c r="E1245" s="13">
        <v>44900</v>
      </c>
      <c r="F1245" s="13">
        <v>46100</v>
      </c>
      <c r="G1245" s="13">
        <v>47100</v>
      </c>
      <c r="H1245" s="13">
        <v>47700</v>
      </c>
      <c r="I1245" s="13">
        <v>48100</v>
      </c>
      <c r="J1245" s="5"/>
      <c r="K1245" s="5"/>
      <c r="L1245" s="5"/>
    </row>
    <row r="1246" spans="1:12" x14ac:dyDescent="0.25">
      <c r="A1246" s="11" t="s">
        <v>3346</v>
      </c>
      <c r="B1246" s="10" t="s">
        <v>2136</v>
      </c>
      <c r="C1246" s="12">
        <v>1210</v>
      </c>
      <c r="D1246" s="12">
        <v>1210</v>
      </c>
      <c r="E1246" s="12">
        <v>1230</v>
      </c>
      <c r="F1246" s="12">
        <v>1250</v>
      </c>
      <c r="G1246" s="12">
        <v>1280</v>
      </c>
      <c r="H1246" s="12">
        <v>1300</v>
      </c>
      <c r="I1246" s="12">
        <v>1340</v>
      </c>
      <c r="J1246" s="5"/>
      <c r="K1246" s="5"/>
      <c r="L1246" s="5"/>
    </row>
    <row r="1247" spans="1:12" x14ac:dyDescent="0.25">
      <c r="A1247" s="11" t="s">
        <v>3347</v>
      </c>
      <c r="B1247" s="10" t="s">
        <v>2136</v>
      </c>
      <c r="C1247" s="13">
        <v>1190</v>
      </c>
      <c r="D1247" s="13">
        <v>1500</v>
      </c>
      <c r="E1247" s="13">
        <v>1690</v>
      </c>
      <c r="F1247" s="13">
        <v>1970</v>
      </c>
      <c r="G1247" s="13">
        <v>2240</v>
      </c>
      <c r="H1247" s="13">
        <v>2510</v>
      </c>
      <c r="I1247" s="13">
        <v>2780</v>
      </c>
      <c r="J1247" s="5"/>
      <c r="K1247" s="5"/>
      <c r="L1247" s="5"/>
    </row>
    <row r="1248" spans="1:12" x14ac:dyDescent="0.25">
      <c r="A1248" s="11" t="s">
        <v>3348</v>
      </c>
      <c r="B1248" s="10" t="s">
        <v>2136</v>
      </c>
      <c r="C1248" s="12">
        <v>2770</v>
      </c>
      <c r="D1248" s="12">
        <v>2810</v>
      </c>
      <c r="E1248" s="12">
        <v>2850</v>
      </c>
      <c r="F1248" s="12">
        <v>2870</v>
      </c>
      <c r="G1248" s="12">
        <v>2870</v>
      </c>
      <c r="H1248" s="12">
        <v>2880</v>
      </c>
      <c r="I1248" s="12">
        <v>2880</v>
      </c>
      <c r="J1248" s="5"/>
      <c r="K1248" s="5"/>
      <c r="L1248" s="5"/>
    </row>
    <row r="1249" spans="1:12" x14ac:dyDescent="0.25">
      <c r="A1249" s="11" t="s">
        <v>3349</v>
      </c>
      <c r="B1249" s="10" t="s">
        <v>2136</v>
      </c>
      <c r="C1249" s="13">
        <v>200</v>
      </c>
      <c r="D1249" s="13">
        <v>210</v>
      </c>
      <c r="E1249" s="13">
        <v>210</v>
      </c>
      <c r="F1249" s="13">
        <v>210</v>
      </c>
      <c r="G1249" s="13">
        <v>200</v>
      </c>
      <c r="H1249" s="13">
        <v>200</v>
      </c>
      <c r="I1249" s="13">
        <v>190</v>
      </c>
      <c r="J1249" s="5"/>
      <c r="K1249" s="5"/>
      <c r="L1249" s="5"/>
    </row>
    <row r="1250" spans="1:12" x14ac:dyDescent="0.25">
      <c r="A1250" s="11" t="s">
        <v>3350</v>
      </c>
      <c r="B1250" s="10" t="s">
        <v>2136</v>
      </c>
      <c r="C1250" s="12">
        <v>1450</v>
      </c>
      <c r="D1250" s="12">
        <v>1700</v>
      </c>
      <c r="E1250" s="12">
        <v>1790</v>
      </c>
      <c r="F1250" s="12">
        <v>1880</v>
      </c>
      <c r="G1250" s="12">
        <v>1950</v>
      </c>
      <c r="H1250" s="12">
        <v>2010</v>
      </c>
      <c r="I1250" s="12">
        <v>2070</v>
      </c>
      <c r="J1250" s="5"/>
      <c r="K1250" s="5"/>
      <c r="L1250" s="5"/>
    </row>
    <row r="1251" spans="1:12" x14ac:dyDescent="0.25">
      <c r="A1251" s="11" t="s">
        <v>3351</v>
      </c>
      <c r="B1251" s="10" t="s">
        <v>2136</v>
      </c>
      <c r="C1251" s="13">
        <v>1180</v>
      </c>
      <c r="D1251" s="13">
        <v>1230</v>
      </c>
      <c r="E1251" s="13">
        <v>1280</v>
      </c>
      <c r="F1251" s="13">
        <v>1330</v>
      </c>
      <c r="G1251" s="13">
        <v>1380</v>
      </c>
      <c r="H1251" s="13">
        <v>1410</v>
      </c>
      <c r="I1251" s="13">
        <v>1440</v>
      </c>
      <c r="J1251" s="5"/>
      <c r="K1251" s="5"/>
      <c r="L1251" s="5"/>
    </row>
    <row r="1252" spans="1:12" x14ac:dyDescent="0.25">
      <c r="A1252" s="11" t="s">
        <v>3352</v>
      </c>
      <c r="B1252" s="10" t="s">
        <v>2136</v>
      </c>
      <c r="C1252" s="12">
        <v>580</v>
      </c>
      <c r="D1252" s="12">
        <v>610</v>
      </c>
      <c r="E1252" s="12">
        <v>740</v>
      </c>
      <c r="F1252" s="12">
        <v>770</v>
      </c>
      <c r="G1252" s="12">
        <v>790</v>
      </c>
      <c r="H1252" s="12">
        <v>800</v>
      </c>
      <c r="I1252" s="12">
        <v>810</v>
      </c>
      <c r="J1252" s="5"/>
      <c r="K1252" s="5"/>
      <c r="L1252" s="5"/>
    </row>
    <row r="1253" spans="1:12" x14ac:dyDescent="0.25">
      <c r="A1253" s="11" t="s">
        <v>3353</v>
      </c>
      <c r="B1253" s="10" t="s">
        <v>2136</v>
      </c>
      <c r="C1253" s="13">
        <v>2840</v>
      </c>
      <c r="D1253" s="13">
        <v>2920</v>
      </c>
      <c r="E1253" s="13">
        <v>2980</v>
      </c>
      <c r="F1253" s="13">
        <v>3040</v>
      </c>
      <c r="G1253" s="13">
        <v>3060</v>
      </c>
      <c r="H1253" s="13">
        <v>3060</v>
      </c>
      <c r="I1253" s="13">
        <v>3020</v>
      </c>
      <c r="J1253" s="5"/>
      <c r="K1253" s="5"/>
      <c r="L1253" s="5"/>
    </row>
    <row r="1254" spans="1:12" x14ac:dyDescent="0.25">
      <c r="A1254" s="11" t="s">
        <v>3354</v>
      </c>
      <c r="B1254" s="10" t="s">
        <v>2136</v>
      </c>
      <c r="C1254" s="12">
        <v>2920</v>
      </c>
      <c r="D1254" s="12">
        <v>3240</v>
      </c>
      <c r="E1254" s="12">
        <v>3450</v>
      </c>
      <c r="F1254" s="12">
        <v>3640</v>
      </c>
      <c r="G1254" s="12">
        <v>3790</v>
      </c>
      <c r="H1254" s="12">
        <v>3900</v>
      </c>
      <c r="I1254" s="12">
        <v>3990</v>
      </c>
      <c r="J1254" s="5"/>
      <c r="K1254" s="5"/>
      <c r="L1254" s="5"/>
    </row>
    <row r="1255" spans="1:12" x14ac:dyDescent="0.25">
      <c r="A1255" s="11" t="s">
        <v>3355</v>
      </c>
      <c r="B1255" s="10" t="s">
        <v>2136</v>
      </c>
      <c r="C1255" s="13">
        <v>2540</v>
      </c>
      <c r="D1255" s="13">
        <v>2650</v>
      </c>
      <c r="E1255" s="13">
        <v>2710</v>
      </c>
      <c r="F1255" s="13">
        <v>2760</v>
      </c>
      <c r="G1255" s="13">
        <v>2780</v>
      </c>
      <c r="H1255" s="13">
        <v>2790</v>
      </c>
      <c r="I1255" s="13">
        <v>2790</v>
      </c>
      <c r="J1255" s="5"/>
      <c r="K1255" s="5"/>
      <c r="L1255" s="5"/>
    </row>
    <row r="1256" spans="1:12" x14ac:dyDescent="0.25">
      <c r="A1256" s="11" t="s">
        <v>3356</v>
      </c>
      <c r="B1256" s="10" t="s">
        <v>2136</v>
      </c>
      <c r="C1256" s="12">
        <v>2970</v>
      </c>
      <c r="D1256" s="12">
        <v>3050</v>
      </c>
      <c r="E1256" s="12">
        <v>3120</v>
      </c>
      <c r="F1256" s="12">
        <v>3160</v>
      </c>
      <c r="G1256" s="12">
        <v>3180</v>
      </c>
      <c r="H1256" s="12">
        <v>3160</v>
      </c>
      <c r="I1256" s="12">
        <v>3140</v>
      </c>
      <c r="J1256" s="5"/>
      <c r="K1256" s="5"/>
      <c r="L1256" s="5"/>
    </row>
    <row r="1257" spans="1:12" x14ac:dyDescent="0.25">
      <c r="A1257" s="11" t="s">
        <v>3357</v>
      </c>
      <c r="B1257" s="10" t="s">
        <v>2136</v>
      </c>
      <c r="C1257" s="13">
        <v>2220</v>
      </c>
      <c r="D1257" s="13">
        <v>2310</v>
      </c>
      <c r="E1257" s="13">
        <v>2340</v>
      </c>
      <c r="F1257" s="13">
        <v>2370</v>
      </c>
      <c r="G1257" s="13">
        <v>2380</v>
      </c>
      <c r="H1257" s="13">
        <v>2380</v>
      </c>
      <c r="I1257" s="13">
        <v>2360</v>
      </c>
      <c r="J1257" s="5"/>
      <c r="K1257" s="5"/>
      <c r="L1257" s="5"/>
    </row>
    <row r="1258" spans="1:12" x14ac:dyDescent="0.25">
      <c r="A1258" s="11" t="s">
        <v>3358</v>
      </c>
      <c r="B1258" s="10" t="s">
        <v>2136</v>
      </c>
      <c r="C1258" s="12">
        <v>310</v>
      </c>
      <c r="D1258" s="12">
        <v>340</v>
      </c>
      <c r="E1258" s="12">
        <v>360</v>
      </c>
      <c r="F1258" s="12">
        <v>380</v>
      </c>
      <c r="G1258" s="12">
        <v>410</v>
      </c>
      <c r="H1258" s="12">
        <v>430</v>
      </c>
      <c r="I1258" s="12">
        <v>460</v>
      </c>
      <c r="J1258" s="5"/>
      <c r="K1258" s="5"/>
      <c r="L1258" s="5"/>
    </row>
    <row r="1259" spans="1:12" x14ac:dyDescent="0.25">
      <c r="A1259" s="11" t="s">
        <v>3359</v>
      </c>
      <c r="B1259" s="10" t="s">
        <v>2136</v>
      </c>
      <c r="C1259" s="13">
        <v>120</v>
      </c>
      <c r="D1259" s="13">
        <v>120</v>
      </c>
      <c r="E1259" s="13">
        <v>120</v>
      </c>
      <c r="F1259" s="13">
        <v>120</v>
      </c>
      <c r="G1259" s="13">
        <v>120</v>
      </c>
      <c r="H1259" s="13">
        <v>120</v>
      </c>
      <c r="I1259" s="13">
        <v>110</v>
      </c>
      <c r="J1259" s="5"/>
      <c r="K1259" s="5"/>
      <c r="L1259" s="5"/>
    </row>
    <row r="1260" spans="1:12" x14ac:dyDescent="0.25">
      <c r="A1260" s="11" t="s">
        <v>3360</v>
      </c>
      <c r="B1260" s="10" t="s">
        <v>2136</v>
      </c>
      <c r="C1260" s="12">
        <v>2210</v>
      </c>
      <c r="D1260" s="12">
        <v>2240</v>
      </c>
      <c r="E1260" s="12">
        <v>2260</v>
      </c>
      <c r="F1260" s="12">
        <v>2270</v>
      </c>
      <c r="G1260" s="12">
        <v>2250</v>
      </c>
      <c r="H1260" s="12">
        <v>2230</v>
      </c>
      <c r="I1260" s="12">
        <v>2190</v>
      </c>
      <c r="J1260" s="5"/>
      <c r="K1260" s="5"/>
      <c r="L1260" s="5"/>
    </row>
    <row r="1261" spans="1:12" x14ac:dyDescent="0.25">
      <c r="A1261" s="11" t="s">
        <v>3361</v>
      </c>
      <c r="B1261" s="10" t="s">
        <v>2136</v>
      </c>
      <c r="C1261" s="13">
        <v>3320</v>
      </c>
      <c r="D1261" s="13">
        <v>3330</v>
      </c>
      <c r="E1261" s="13">
        <v>3350</v>
      </c>
      <c r="F1261" s="13">
        <v>3370</v>
      </c>
      <c r="G1261" s="13">
        <v>3380</v>
      </c>
      <c r="H1261" s="13">
        <v>3390</v>
      </c>
      <c r="I1261" s="13">
        <v>3400</v>
      </c>
      <c r="J1261" s="5"/>
      <c r="K1261" s="5"/>
      <c r="L1261" s="5"/>
    </row>
    <row r="1262" spans="1:12" x14ac:dyDescent="0.25">
      <c r="A1262" s="11" t="s">
        <v>3362</v>
      </c>
      <c r="B1262" s="10" t="s">
        <v>2136</v>
      </c>
      <c r="C1262" s="12">
        <v>2300</v>
      </c>
      <c r="D1262" s="12">
        <v>2410</v>
      </c>
      <c r="E1262" s="12">
        <v>2480</v>
      </c>
      <c r="F1262" s="12">
        <v>2530</v>
      </c>
      <c r="G1262" s="12">
        <v>2560</v>
      </c>
      <c r="H1262" s="12">
        <v>2560</v>
      </c>
      <c r="I1262" s="12">
        <v>2550</v>
      </c>
      <c r="J1262" s="5"/>
      <c r="K1262" s="5"/>
      <c r="L1262" s="5"/>
    </row>
    <row r="1263" spans="1:12" x14ac:dyDescent="0.25">
      <c r="A1263" s="11" t="s">
        <v>3363</v>
      </c>
      <c r="B1263" s="10" t="s">
        <v>2136</v>
      </c>
      <c r="C1263" s="13">
        <v>2170</v>
      </c>
      <c r="D1263" s="13">
        <v>2220</v>
      </c>
      <c r="E1263" s="13">
        <v>2260</v>
      </c>
      <c r="F1263" s="13">
        <v>2290</v>
      </c>
      <c r="G1263" s="13">
        <v>2320</v>
      </c>
      <c r="H1263" s="13">
        <v>2330</v>
      </c>
      <c r="I1263" s="13">
        <v>2320</v>
      </c>
      <c r="J1263" s="5"/>
      <c r="K1263" s="5"/>
      <c r="L1263" s="5"/>
    </row>
    <row r="1264" spans="1:12" x14ac:dyDescent="0.25">
      <c r="A1264" s="11" t="s">
        <v>3364</v>
      </c>
      <c r="B1264" s="10" t="s">
        <v>2136</v>
      </c>
      <c r="C1264" s="12">
        <v>3010</v>
      </c>
      <c r="D1264" s="12">
        <v>3080</v>
      </c>
      <c r="E1264" s="12">
        <v>3120</v>
      </c>
      <c r="F1264" s="12">
        <v>3140</v>
      </c>
      <c r="G1264" s="12">
        <v>3120</v>
      </c>
      <c r="H1264" s="12">
        <v>3090</v>
      </c>
      <c r="I1264" s="12">
        <v>3040</v>
      </c>
      <c r="J1264" s="5"/>
      <c r="K1264" s="5"/>
      <c r="L1264" s="5"/>
    </row>
    <row r="1265" spans="1:12" ht="21" x14ac:dyDescent="0.25">
      <c r="A1265" s="11" t="s">
        <v>3365</v>
      </c>
      <c r="B1265" s="10" t="s">
        <v>2136</v>
      </c>
      <c r="C1265" s="13">
        <v>3690</v>
      </c>
      <c r="D1265" s="13">
        <v>3880</v>
      </c>
      <c r="E1265" s="13">
        <v>3980</v>
      </c>
      <c r="F1265" s="13">
        <v>4070</v>
      </c>
      <c r="G1265" s="13">
        <v>4120</v>
      </c>
      <c r="H1265" s="13">
        <v>4130</v>
      </c>
      <c r="I1265" s="13">
        <v>4140</v>
      </c>
      <c r="J1265" s="5"/>
      <c r="K1265" s="5"/>
      <c r="L1265" s="5"/>
    </row>
    <row r="1266" spans="1:12" x14ac:dyDescent="0.25">
      <c r="A1266" s="11" t="s">
        <v>3366</v>
      </c>
      <c r="B1266" s="10" t="s">
        <v>2136</v>
      </c>
      <c r="C1266" s="12">
        <v>420</v>
      </c>
      <c r="D1266" s="12">
        <v>440</v>
      </c>
      <c r="E1266" s="12">
        <v>470</v>
      </c>
      <c r="F1266" s="12">
        <v>500</v>
      </c>
      <c r="G1266" s="12">
        <v>530</v>
      </c>
      <c r="H1266" s="12">
        <v>550</v>
      </c>
      <c r="I1266" s="12">
        <v>570</v>
      </c>
      <c r="J1266" s="5"/>
      <c r="K1266" s="5"/>
      <c r="L1266" s="5"/>
    </row>
    <row r="1267" spans="1:12" x14ac:dyDescent="0.25">
      <c r="A1267" s="11" t="s">
        <v>3367</v>
      </c>
      <c r="B1267" s="10" t="s">
        <v>2136</v>
      </c>
      <c r="C1267" s="13">
        <v>1740</v>
      </c>
      <c r="D1267" s="13">
        <v>1890</v>
      </c>
      <c r="E1267" s="13">
        <v>2050</v>
      </c>
      <c r="F1267" s="13">
        <v>2200</v>
      </c>
      <c r="G1267" s="13">
        <v>2330</v>
      </c>
      <c r="H1267" s="13">
        <v>2440</v>
      </c>
      <c r="I1267" s="13">
        <v>2530</v>
      </c>
      <c r="J1267" s="5"/>
      <c r="K1267" s="5"/>
      <c r="L1267" s="5"/>
    </row>
    <row r="1268" spans="1:12" x14ac:dyDescent="0.25">
      <c r="A1268" s="11" t="s">
        <v>2090</v>
      </c>
      <c r="B1268" s="10" t="s">
        <v>2136</v>
      </c>
      <c r="C1268" s="12">
        <v>101200</v>
      </c>
      <c r="D1268" s="12">
        <v>105000</v>
      </c>
      <c r="E1268" s="12">
        <v>106800</v>
      </c>
      <c r="F1268" s="12">
        <v>107800</v>
      </c>
      <c r="G1268" s="12">
        <v>108100</v>
      </c>
      <c r="H1268" s="12">
        <v>107700</v>
      </c>
      <c r="I1268" s="12">
        <v>106700</v>
      </c>
      <c r="J1268" s="5"/>
      <c r="K1268" s="5"/>
      <c r="L1268" s="5"/>
    </row>
    <row r="1269" spans="1:12" x14ac:dyDescent="0.25">
      <c r="A1269" s="11" t="s">
        <v>3368</v>
      </c>
      <c r="B1269" s="10" t="s">
        <v>2136</v>
      </c>
      <c r="C1269" s="13">
        <v>3920</v>
      </c>
      <c r="D1269" s="13">
        <v>4070</v>
      </c>
      <c r="E1269" s="13">
        <v>4110</v>
      </c>
      <c r="F1269" s="13">
        <v>4130</v>
      </c>
      <c r="G1269" s="13">
        <v>4120</v>
      </c>
      <c r="H1269" s="13">
        <v>4080</v>
      </c>
      <c r="I1269" s="13">
        <v>4030</v>
      </c>
      <c r="J1269" s="5"/>
      <c r="K1269" s="5"/>
      <c r="L1269" s="5"/>
    </row>
    <row r="1270" spans="1:12" x14ac:dyDescent="0.25">
      <c r="A1270" s="11" t="s">
        <v>3369</v>
      </c>
      <c r="B1270" s="10" t="s">
        <v>2136</v>
      </c>
      <c r="C1270" s="12">
        <v>3230</v>
      </c>
      <c r="D1270" s="12">
        <v>3250</v>
      </c>
      <c r="E1270" s="12">
        <v>3250</v>
      </c>
      <c r="F1270" s="12">
        <v>3240</v>
      </c>
      <c r="G1270" s="12">
        <v>3210</v>
      </c>
      <c r="H1270" s="12">
        <v>3150</v>
      </c>
      <c r="I1270" s="12">
        <v>3070</v>
      </c>
      <c r="J1270" s="5"/>
      <c r="K1270" s="5"/>
      <c r="L1270" s="5"/>
    </row>
    <row r="1271" spans="1:12" x14ac:dyDescent="0.25">
      <c r="A1271" s="11" t="s">
        <v>3370</v>
      </c>
      <c r="B1271" s="10" t="s">
        <v>2136</v>
      </c>
      <c r="C1271" s="13">
        <v>2020</v>
      </c>
      <c r="D1271" s="13">
        <v>2040</v>
      </c>
      <c r="E1271" s="13">
        <v>2060</v>
      </c>
      <c r="F1271" s="13">
        <v>2080</v>
      </c>
      <c r="G1271" s="13">
        <v>2090</v>
      </c>
      <c r="H1271" s="13">
        <v>2080</v>
      </c>
      <c r="I1271" s="13">
        <v>2080</v>
      </c>
      <c r="J1271" s="5"/>
      <c r="K1271" s="5"/>
      <c r="L1271" s="5"/>
    </row>
    <row r="1272" spans="1:12" x14ac:dyDescent="0.25">
      <c r="A1272" s="11" t="s">
        <v>3371</v>
      </c>
      <c r="B1272" s="10" t="s">
        <v>2136</v>
      </c>
      <c r="C1272" s="12">
        <v>2510</v>
      </c>
      <c r="D1272" s="12">
        <v>2550</v>
      </c>
      <c r="E1272" s="12">
        <v>2590</v>
      </c>
      <c r="F1272" s="12">
        <v>2620</v>
      </c>
      <c r="G1272" s="12">
        <v>2630</v>
      </c>
      <c r="H1272" s="12">
        <v>2630</v>
      </c>
      <c r="I1272" s="12">
        <v>2610</v>
      </c>
      <c r="J1272" s="5"/>
      <c r="K1272" s="5"/>
      <c r="L1272" s="5"/>
    </row>
    <row r="1273" spans="1:12" x14ac:dyDescent="0.25">
      <c r="A1273" s="11" t="s">
        <v>3372</v>
      </c>
      <c r="B1273" s="10" t="s">
        <v>2136</v>
      </c>
      <c r="C1273" s="13">
        <v>2520</v>
      </c>
      <c r="D1273" s="13">
        <v>2580</v>
      </c>
      <c r="E1273" s="13">
        <v>2610</v>
      </c>
      <c r="F1273" s="13">
        <v>2620</v>
      </c>
      <c r="G1273" s="13">
        <v>2620</v>
      </c>
      <c r="H1273" s="13">
        <v>2600</v>
      </c>
      <c r="I1273" s="13">
        <v>2570</v>
      </c>
      <c r="J1273" s="5"/>
      <c r="K1273" s="5"/>
      <c r="L1273" s="5"/>
    </row>
    <row r="1274" spans="1:12" x14ac:dyDescent="0.25">
      <c r="A1274" s="11" t="s">
        <v>3373</v>
      </c>
      <c r="B1274" s="10" t="s">
        <v>2136</v>
      </c>
      <c r="C1274" s="12">
        <v>3020</v>
      </c>
      <c r="D1274" s="12">
        <v>3090</v>
      </c>
      <c r="E1274" s="12">
        <v>3100</v>
      </c>
      <c r="F1274" s="12">
        <v>3090</v>
      </c>
      <c r="G1274" s="12">
        <v>3050</v>
      </c>
      <c r="H1274" s="12">
        <v>3000</v>
      </c>
      <c r="I1274" s="12">
        <v>2930</v>
      </c>
      <c r="J1274" s="5"/>
      <c r="K1274" s="5"/>
      <c r="L1274" s="5"/>
    </row>
    <row r="1275" spans="1:12" x14ac:dyDescent="0.25">
      <c r="A1275" s="11" t="s">
        <v>3374</v>
      </c>
      <c r="B1275" s="10" t="s">
        <v>2136</v>
      </c>
      <c r="C1275" s="13">
        <v>560</v>
      </c>
      <c r="D1275" s="13">
        <v>580</v>
      </c>
      <c r="E1275" s="13">
        <v>590</v>
      </c>
      <c r="F1275" s="13">
        <v>600</v>
      </c>
      <c r="G1275" s="13">
        <v>610</v>
      </c>
      <c r="H1275" s="13">
        <v>600</v>
      </c>
      <c r="I1275" s="13">
        <v>590</v>
      </c>
      <c r="J1275" s="5"/>
      <c r="K1275" s="5"/>
      <c r="L1275" s="5"/>
    </row>
    <row r="1276" spans="1:12" x14ac:dyDescent="0.25">
      <c r="A1276" s="11" t="s">
        <v>3375</v>
      </c>
      <c r="B1276" s="10" t="s">
        <v>2136</v>
      </c>
      <c r="C1276" s="12">
        <v>3430</v>
      </c>
      <c r="D1276" s="12">
        <v>3560</v>
      </c>
      <c r="E1276" s="12">
        <v>3640</v>
      </c>
      <c r="F1276" s="12">
        <v>3690</v>
      </c>
      <c r="G1276" s="12">
        <v>3710</v>
      </c>
      <c r="H1276" s="12">
        <v>3710</v>
      </c>
      <c r="I1276" s="12">
        <v>3680</v>
      </c>
      <c r="J1276" s="5"/>
      <c r="K1276" s="5"/>
      <c r="L1276" s="5"/>
    </row>
    <row r="1277" spans="1:12" x14ac:dyDescent="0.25">
      <c r="A1277" s="11" t="s">
        <v>3376</v>
      </c>
      <c r="B1277" s="10" t="s">
        <v>2136</v>
      </c>
      <c r="C1277" s="13">
        <v>2130</v>
      </c>
      <c r="D1277" s="13">
        <v>2200</v>
      </c>
      <c r="E1277" s="13">
        <v>2240</v>
      </c>
      <c r="F1277" s="13">
        <v>2260</v>
      </c>
      <c r="G1277" s="13">
        <v>2260</v>
      </c>
      <c r="H1277" s="13">
        <v>2250</v>
      </c>
      <c r="I1277" s="13">
        <v>2220</v>
      </c>
      <c r="J1277" s="5"/>
      <c r="K1277" s="5"/>
      <c r="L1277" s="5"/>
    </row>
    <row r="1278" spans="1:12" x14ac:dyDescent="0.25">
      <c r="A1278" s="11" t="s">
        <v>3377</v>
      </c>
      <c r="B1278" s="10" t="s">
        <v>2136</v>
      </c>
      <c r="C1278" s="12">
        <v>2490</v>
      </c>
      <c r="D1278" s="12">
        <v>2580</v>
      </c>
      <c r="E1278" s="12">
        <v>2580</v>
      </c>
      <c r="F1278" s="12">
        <v>2570</v>
      </c>
      <c r="G1278" s="12">
        <v>2560</v>
      </c>
      <c r="H1278" s="12">
        <v>2530</v>
      </c>
      <c r="I1278" s="12">
        <v>2500</v>
      </c>
      <c r="J1278" s="5"/>
      <c r="K1278" s="5"/>
      <c r="L1278" s="5"/>
    </row>
    <row r="1279" spans="1:12" x14ac:dyDescent="0.25">
      <c r="A1279" s="11" t="s">
        <v>3378</v>
      </c>
      <c r="B1279" s="10" t="s">
        <v>2136</v>
      </c>
      <c r="C1279" s="13">
        <v>1750</v>
      </c>
      <c r="D1279" s="13">
        <v>1770</v>
      </c>
      <c r="E1279" s="13">
        <v>1790</v>
      </c>
      <c r="F1279" s="13">
        <v>1800</v>
      </c>
      <c r="G1279" s="13">
        <v>1810</v>
      </c>
      <c r="H1279" s="13">
        <v>1820</v>
      </c>
      <c r="I1279" s="13">
        <v>1830</v>
      </c>
      <c r="J1279" s="5"/>
      <c r="K1279" s="5"/>
      <c r="L1279" s="5"/>
    </row>
    <row r="1280" spans="1:12" x14ac:dyDescent="0.25">
      <c r="A1280" s="11" t="s">
        <v>3379</v>
      </c>
      <c r="B1280" s="10" t="s">
        <v>2136</v>
      </c>
      <c r="C1280" s="12">
        <v>2680</v>
      </c>
      <c r="D1280" s="12">
        <v>3000</v>
      </c>
      <c r="E1280" s="12">
        <v>3060</v>
      </c>
      <c r="F1280" s="12">
        <v>3120</v>
      </c>
      <c r="G1280" s="12">
        <v>3150</v>
      </c>
      <c r="H1280" s="12">
        <v>3160</v>
      </c>
      <c r="I1280" s="12">
        <v>3150</v>
      </c>
      <c r="J1280" s="5"/>
      <c r="K1280" s="5"/>
      <c r="L1280" s="5"/>
    </row>
    <row r="1281" spans="1:12" x14ac:dyDescent="0.25">
      <c r="A1281" s="11" t="s">
        <v>3380</v>
      </c>
      <c r="B1281" s="10" t="s">
        <v>2136</v>
      </c>
      <c r="C1281" s="13">
        <v>3010</v>
      </c>
      <c r="D1281" s="13">
        <v>3090</v>
      </c>
      <c r="E1281" s="13">
        <v>3140</v>
      </c>
      <c r="F1281" s="13">
        <v>3190</v>
      </c>
      <c r="G1281" s="13">
        <v>3220</v>
      </c>
      <c r="H1281" s="13">
        <v>3220</v>
      </c>
      <c r="I1281" s="13">
        <v>3200</v>
      </c>
      <c r="J1281" s="5"/>
      <c r="K1281" s="5"/>
      <c r="L1281" s="5"/>
    </row>
    <row r="1282" spans="1:12" x14ac:dyDescent="0.25">
      <c r="A1282" s="11" t="s">
        <v>3381</v>
      </c>
      <c r="B1282" s="10" t="s">
        <v>2136</v>
      </c>
      <c r="C1282" s="12">
        <v>2400</v>
      </c>
      <c r="D1282" s="12">
        <v>2500</v>
      </c>
      <c r="E1282" s="12">
        <v>2550</v>
      </c>
      <c r="F1282" s="12">
        <v>2600</v>
      </c>
      <c r="G1282" s="12">
        <v>2630</v>
      </c>
      <c r="H1282" s="12">
        <v>2650</v>
      </c>
      <c r="I1282" s="12">
        <v>2670</v>
      </c>
      <c r="J1282" s="5"/>
      <c r="K1282" s="5"/>
      <c r="L1282" s="5"/>
    </row>
    <row r="1283" spans="1:12" x14ac:dyDescent="0.25">
      <c r="A1283" s="11" t="s">
        <v>3382</v>
      </c>
      <c r="B1283" s="10" t="s">
        <v>2136</v>
      </c>
      <c r="C1283" s="13">
        <v>4800</v>
      </c>
      <c r="D1283" s="13">
        <v>4860</v>
      </c>
      <c r="E1283" s="13">
        <v>4880</v>
      </c>
      <c r="F1283" s="13">
        <v>4880</v>
      </c>
      <c r="G1283" s="13">
        <v>4830</v>
      </c>
      <c r="H1283" s="13">
        <v>4740</v>
      </c>
      <c r="I1283" s="13">
        <v>4600</v>
      </c>
      <c r="J1283" s="5"/>
      <c r="K1283" s="5"/>
      <c r="L1283" s="5"/>
    </row>
    <row r="1284" spans="1:12" x14ac:dyDescent="0.25">
      <c r="A1284" s="11" t="s">
        <v>3383</v>
      </c>
      <c r="B1284" s="10" t="s">
        <v>2136</v>
      </c>
      <c r="C1284" s="12">
        <v>3640</v>
      </c>
      <c r="D1284" s="12">
        <v>3690</v>
      </c>
      <c r="E1284" s="12">
        <v>3710</v>
      </c>
      <c r="F1284" s="12">
        <v>3730</v>
      </c>
      <c r="G1284" s="12">
        <v>3740</v>
      </c>
      <c r="H1284" s="12">
        <v>3720</v>
      </c>
      <c r="I1284" s="12">
        <v>3680</v>
      </c>
      <c r="J1284" s="5"/>
      <c r="K1284" s="5"/>
      <c r="L1284" s="5"/>
    </row>
    <row r="1285" spans="1:12" x14ac:dyDescent="0.25">
      <c r="A1285" s="11" t="s">
        <v>3384</v>
      </c>
      <c r="B1285" s="10" t="s">
        <v>2136</v>
      </c>
      <c r="C1285" s="13">
        <v>2520</v>
      </c>
      <c r="D1285" s="13">
        <v>2570</v>
      </c>
      <c r="E1285" s="13">
        <v>2570</v>
      </c>
      <c r="F1285" s="13">
        <v>2580</v>
      </c>
      <c r="G1285" s="13">
        <v>2570</v>
      </c>
      <c r="H1285" s="13">
        <v>2550</v>
      </c>
      <c r="I1285" s="13">
        <v>2530</v>
      </c>
      <c r="J1285" s="5"/>
      <c r="K1285" s="5"/>
      <c r="L1285" s="5"/>
    </row>
    <row r="1286" spans="1:12" x14ac:dyDescent="0.25">
      <c r="A1286" s="11" t="s">
        <v>3385</v>
      </c>
      <c r="B1286" s="10" t="s">
        <v>2136</v>
      </c>
      <c r="C1286" s="12">
        <v>2560</v>
      </c>
      <c r="D1286" s="12">
        <v>2620</v>
      </c>
      <c r="E1286" s="12">
        <v>2690</v>
      </c>
      <c r="F1286" s="12">
        <v>2740</v>
      </c>
      <c r="G1286" s="12">
        <v>2740</v>
      </c>
      <c r="H1286" s="12">
        <v>2710</v>
      </c>
      <c r="I1286" s="12">
        <v>2660</v>
      </c>
      <c r="J1286" s="5"/>
      <c r="K1286" s="5"/>
      <c r="L1286" s="5"/>
    </row>
    <row r="1287" spans="1:12" x14ac:dyDescent="0.25">
      <c r="A1287" s="11" t="s">
        <v>3386</v>
      </c>
      <c r="B1287" s="10" t="s">
        <v>2136</v>
      </c>
      <c r="C1287" s="13">
        <v>3110</v>
      </c>
      <c r="D1287" s="13">
        <v>3150</v>
      </c>
      <c r="E1287" s="13">
        <v>3190</v>
      </c>
      <c r="F1287" s="13">
        <v>3220</v>
      </c>
      <c r="G1287" s="13">
        <v>3220</v>
      </c>
      <c r="H1287" s="13">
        <v>3190</v>
      </c>
      <c r="I1287" s="13">
        <v>3120</v>
      </c>
      <c r="J1287" s="5"/>
      <c r="K1287" s="5"/>
      <c r="L1287" s="5"/>
    </row>
    <row r="1288" spans="1:12" x14ac:dyDescent="0.25">
      <c r="A1288" s="11" t="s">
        <v>3387</v>
      </c>
      <c r="B1288" s="10" t="s">
        <v>2136</v>
      </c>
      <c r="C1288" s="12">
        <v>2970</v>
      </c>
      <c r="D1288" s="12">
        <v>3010</v>
      </c>
      <c r="E1288" s="12">
        <v>3040</v>
      </c>
      <c r="F1288" s="12">
        <v>3040</v>
      </c>
      <c r="G1288" s="12">
        <v>3040</v>
      </c>
      <c r="H1288" s="12">
        <v>3020</v>
      </c>
      <c r="I1288" s="12">
        <v>2990</v>
      </c>
      <c r="J1288" s="5"/>
      <c r="K1288" s="5"/>
      <c r="L1288" s="5"/>
    </row>
    <row r="1289" spans="1:12" x14ac:dyDescent="0.25">
      <c r="A1289" s="11" t="s">
        <v>3388</v>
      </c>
      <c r="B1289" s="10" t="s">
        <v>2136</v>
      </c>
      <c r="C1289" s="13">
        <v>910</v>
      </c>
      <c r="D1289" s="13">
        <v>910</v>
      </c>
      <c r="E1289" s="13">
        <v>910</v>
      </c>
      <c r="F1289" s="13">
        <v>910</v>
      </c>
      <c r="G1289" s="13">
        <v>910</v>
      </c>
      <c r="H1289" s="13">
        <v>900</v>
      </c>
      <c r="I1289" s="13">
        <v>890</v>
      </c>
      <c r="J1289" s="5"/>
      <c r="K1289" s="5"/>
      <c r="L1289" s="5"/>
    </row>
    <row r="1290" spans="1:12" x14ac:dyDescent="0.25">
      <c r="A1290" s="11" t="s">
        <v>3389</v>
      </c>
      <c r="B1290" s="10" t="s">
        <v>2136</v>
      </c>
      <c r="C1290" s="12">
        <v>4380</v>
      </c>
      <c r="D1290" s="12">
        <v>4390</v>
      </c>
      <c r="E1290" s="12">
        <v>4410</v>
      </c>
      <c r="F1290" s="12">
        <v>4420</v>
      </c>
      <c r="G1290" s="12">
        <v>4420</v>
      </c>
      <c r="H1290" s="12">
        <v>4390</v>
      </c>
      <c r="I1290" s="12">
        <v>4350</v>
      </c>
      <c r="J1290" s="5"/>
      <c r="K1290" s="5"/>
      <c r="L1290" s="5"/>
    </row>
    <row r="1291" spans="1:12" x14ac:dyDescent="0.25">
      <c r="A1291" s="11" t="s">
        <v>3390</v>
      </c>
      <c r="B1291" s="10" t="s">
        <v>2136</v>
      </c>
      <c r="C1291" s="13">
        <v>1410</v>
      </c>
      <c r="D1291" s="13">
        <v>1530</v>
      </c>
      <c r="E1291" s="13">
        <v>1550</v>
      </c>
      <c r="F1291" s="13">
        <v>1570</v>
      </c>
      <c r="G1291" s="13">
        <v>1570</v>
      </c>
      <c r="H1291" s="13">
        <v>1550</v>
      </c>
      <c r="I1291" s="13">
        <v>1520</v>
      </c>
      <c r="J1291" s="5"/>
      <c r="K1291" s="5"/>
      <c r="L1291" s="5"/>
    </row>
    <row r="1292" spans="1:12" x14ac:dyDescent="0.25">
      <c r="A1292" s="11" t="s">
        <v>3391</v>
      </c>
      <c r="B1292" s="10" t="s">
        <v>2136</v>
      </c>
      <c r="C1292" s="12">
        <v>2670</v>
      </c>
      <c r="D1292" s="12">
        <v>2710</v>
      </c>
      <c r="E1292" s="12">
        <v>2740</v>
      </c>
      <c r="F1292" s="12">
        <v>2760</v>
      </c>
      <c r="G1292" s="12">
        <v>2770</v>
      </c>
      <c r="H1292" s="12">
        <v>2760</v>
      </c>
      <c r="I1292" s="12">
        <v>2740</v>
      </c>
      <c r="J1292" s="5"/>
      <c r="K1292" s="5"/>
      <c r="L1292" s="5"/>
    </row>
    <row r="1293" spans="1:12" x14ac:dyDescent="0.25">
      <c r="A1293" s="11" t="s">
        <v>3392</v>
      </c>
      <c r="B1293" s="10" t="s">
        <v>2136</v>
      </c>
      <c r="C1293" s="13">
        <v>60</v>
      </c>
      <c r="D1293" s="13">
        <v>60</v>
      </c>
      <c r="E1293" s="13">
        <v>60</v>
      </c>
      <c r="F1293" s="13">
        <v>60</v>
      </c>
      <c r="G1293" s="13">
        <v>60</v>
      </c>
      <c r="H1293" s="13">
        <v>60</v>
      </c>
      <c r="I1293" s="13">
        <v>60</v>
      </c>
      <c r="J1293" s="5"/>
      <c r="K1293" s="5"/>
      <c r="L1293" s="5"/>
    </row>
    <row r="1294" spans="1:12" x14ac:dyDescent="0.25">
      <c r="A1294" s="11" t="s">
        <v>3393</v>
      </c>
      <c r="B1294" s="10" t="s">
        <v>2136</v>
      </c>
      <c r="C1294" s="12">
        <v>1580</v>
      </c>
      <c r="D1294" s="12">
        <v>1590</v>
      </c>
      <c r="E1294" s="12">
        <v>1600</v>
      </c>
      <c r="F1294" s="12">
        <v>1590</v>
      </c>
      <c r="G1294" s="12">
        <v>1580</v>
      </c>
      <c r="H1294" s="12">
        <v>1550</v>
      </c>
      <c r="I1294" s="12">
        <v>1510</v>
      </c>
      <c r="J1294" s="5"/>
      <c r="K1294" s="5"/>
      <c r="L1294" s="5"/>
    </row>
    <row r="1295" spans="1:12" x14ac:dyDescent="0.25">
      <c r="A1295" s="11" t="s">
        <v>3394</v>
      </c>
      <c r="B1295" s="10" t="s">
        <v>2136</v>
      </c>
      <c r="C1295" s="13">
        <v>1330</v>
      </c>
      <c r="D1295" s="13">
        <v>1350</v>
      </c>
      <c r="E1295" s="13">
        <v>1320</v>
      </c>
      <c r="F1295" s="13">
        <v>1300</v>
      </c>
      <c r="G1295" s="13">
        <v>1270</v>
      </c>
      <c r="H1295" s="13">
        <v>1230</v>
      </c>
      <c r="I1295" s="13">
        <v>1180</v>
      </c>
      <c r="J1295" s="5"/>
      <c r="K1295" s="5"/>
      <c r="L1295" s="5"/>
    </row>
    <row r="1296" spans="1:12" x14ac:dyDescent="0.25">
      <c r="A1296" s="11" t="s">
        <v>3395</v>
      </c>
      <c r="B1296" s="10" t="s">
        <v>2136</v>
      </c>
      <c r="C1296" s="12">
        <v>400</v>
      </c>
      <c r="D1296" s="12">
        <v>420</v>
      </c>
      <c r="E1296" s="12">
        <v>440</v>
      </c>
      <c r="F1296" s="12">
        <v>450</v>
      </c>
      <c r="G1296" s="12">
        <v>460</v>
      </c>
      <c r="H1296" s="12">
        <v>470</v>
      </c>
      <c r="I1296" s="12">
        <v>470</v>
      </c>
      <c r="J1296" s="5"/>
      <c r="K1296" s="5"/>
      <c r="L1296" s="5"/>
    </row>
    <row r="1297" spans="1:12" x14ac:dyDescent="0.25">
      <c r="A1297" s="11" t="s">
        <v>3396</v>
      </c>
      <c r="B1297" s="10" t="s">
        <v>2136</v>
      </c>
      <c r="C1297" s="13">
        <v>4070</v>
      </c>
      <c r="D1297" s="13">
        <v>4470</v>
      </c>
      <c r="E1297" s="13">
        <v>4700</v>
      </c>
      <c r="F1297" s="13">
        <v>4760</v>
      </c>
      <c r="G1297" s="13">
        <v>4800</v>
      </c>
      <c r="H1297" s="13">
        <v>4810</v>
      </c>
      <c r="I1297" s="13">
        <v>4800</v>
      </c>
      <c r="J1297" s="5"/>
      <c r="K1297" s="5"/>
      <c r="L1297" s="5"/>
    </row>
    <row r="1298" spans="1:12" x14ac:dyDescent="0.25">
      <c r="A1298" s="11" t="s">
        <v>3397</v>
      </c>
      <c r="B1298" s="10" t="s">
        <v>2136</v>
      </c>
      <c r="C1298" s="12">
        <v>670</v>
      </c>
      <c r="D1298" s="12">
        <v>710</v>
      </c>
      <c r="E1298" s="12">
        <v>720</v>
      </c>
      <c r="F1298" s="12">
        <v>730</v>
      </c>
      <c r="G1298" s="12">
        <v>730</v>
      </c>
      <c r="H1298" s="12">
        <v>730</v>
      </c>
      <c r="I1298" s="12">
        <v>720</v>
      </c>
      <c r="J1298" s="5"/>
      <c r="K1298" s="5"/>
      <c r="L1298" s="5"/>
    </row>
    <row r="1299" spans="1:12" x14ac:dyDescent="0.25">
      <c r="A1299" s="11" t="s">
        <v>3398</v>
      </c>
      <c r="B1299" s="10" t="s">
        <v>2136</v>
      </c>
      <c r="C1299" s="13">
        <v>2030</v>
      </c>
      <c r="D1299" s="13">
        <v>2030</v>
      </c>
      <c r="E1299" s="13">
        <v>2030</v>
      </c>
      <c r="F1299" s="13">
        <v>2030</v>
      </c>
      <c r="G1299" s="13">
        <v>2030</v>
      </c>
      <c r="H1299" s="13">
        <v>2010</v>
      </c>
      <c r="I1299" s="13">
        <v>1980</v>
      </c>
      <c r="J1299" s="5"/>
      <c r="K1299" s="5"/>
      <c r="L1299" s="5"/>
    </row>
    <row r="1300" spans="1:12" x14ac:dyDescent="0.25">
      <c r="A1300" s="11" t="s">
        <v>3399</v>
      </c>
      <c r="B1300" s="10" t="s">
        <v>2136</v>
      </c>
      <c r="C1300" s="12">
        <v>2120</v>
      </c>
      <c r="D1300" s="12">
        <v>2160</v>
      </c>
      <c r="E1300" s="12">
        <v>2200</v>
      </c>
      <c r="F1300" s="12">
        <v>2220</v>
      </c>
      <c r="G1300" s="12">
        <v>2230</v>
      </c>
      <c r="H1300" s="12">
        <v>2230</v>
      </c>
      <c r="I1300" s="12">
        <v>2220</v>
      </c>
      <c r="J1300" s="5"/>
      <c r="K1300" s="5"/>
      <c r="L1300" s="5"/>
    </row>
    <row r="1301" spans="1:12" x14ac:dyDescent="0.25">
      <c r="A1301" s="11" t="s">
        <v>3400</v>
      </c>
      <c r="B1301" s="10" t="s">
        <v>2136</v>
      </c>
      <c r="C1301" s="13">
        <v>3900</v>
      </c>
      <c r="D1301" s="13">
        <v>4050</v>
      </c>
      <c r="E1301" s="13">
        <v>4180</v>
      </c>
      <c r="F1301" s="13">
        <v>4300</v>
      </c>
      <c r="G1301" s="13">
        <v>4390</v>
      </c>
      <c r="H1301" s="13">
        <v>4470</v>
      </c>
      <c r="I1301" s="13">
        <v>4550</v>
      </c>
      <c r="J1301" s="5"/>
      <c r="K1301" s="5"/>
      <c r="L1301" s="5"/>
    </row>
    <row r="1302" spans="1:12" x14ac:dyDescent="0.25">
      <c r="A1302" s="11" t="s">
        <v>3401</v>
      </c>
      <c r="B1302" s="10" t="s">
        <v>2136</v>
      </c>
      <c r="C1302" s="12">
        <v>1210</v>
      </c>
      <c r="D1302" s="12">
        <v>1240</v>
      </c>
      <c r="E1302" s="12">
        <v>1270</v>
      </c>
      <c r="F1302" s="12">
        <v>1290</v>
      </c>
      <c r="G1302" s="12">
        <v>1310</v>
      </c>
      <c r="H1302" s="12">
        <v>1310</v>
      </c>
      <c r="I1302" s="12">
        <v>1300</v>
      </c>
      <c r="J1302" s="5"/>
      <c r="K1302" s="5"/>
      <c r="L1302" s="5"/>
    </row>
    <row r="1303" spans="1:12" x14ac:dyDescent="0.25">
      <c r="A1303" s="11" t="s">
        <v>3402</v>
      </c>
      <c r="B1303" s="10" t="s">
        <v>2136</v>
      </c>
      <c r="C1303" s="13">
        <v>2780</v>
      </c>
      <c r="D1303" s="13">
        <v>2900</v>
      </c>
      <c r="E1303" s="13">
        <v>2990</v>
      </c>
      <c r="F1303" s="13">
        <v>3060</v>
      </c>
      <c r="G1303" s="13">
        <v>3110</v>
      </c>
      <c r="H1303" s="13">
        <v>3130</v>
      </c>
      <c r="I1303" s="13">
        <v>3110</v>
      </c>
      <c r="J1303" s="5"/>
      <c r="K1303" s="5"/>
      <c r="L1303" s="5"/>
    </row>
    <row r="1304" spans="1:12" x14ac:dyDescent="0.25">
      <c r="A1304" s="11" t="s">
        <v>3403</v>
      </c>
      <c r="B1304" s="10" t="s">
        <v>2136</v>
      </c>
      <c r="C1304" s="12">
        <v>2790</v>
      </c>
      <c r="D1304" s="12">
        <v>2950</v>
      </c>
      <c r="E1304" s="12">
        <v>3040</v>
      </c>
      <c r="F1304" s="12">
        <v>3120</v>
      </c>
      <c r="G1304" s="12">
        <v>3160</v>
      </c>
      <c r="H1304" s="12">
        <v>3180</v>
      </c>
      <c r="I1304" s="12">
        <v>3180</v>
      </c>
      <c r="J1304" s="5"/>
      <c r="K1304" s="5"/>
      <c r="L1304" s="5"/>
    </row>
    <row r="1305" spans="1:12" x14ac:dyDescent="0.25">
      <c r="A1305" s="11" t="s">
        <v>3404</v>
      </c>
      <c r="B1305" s="10" t="s">
        <v>2136</v>
      </c>
      <c r="C1305" s="13">
        <v>400</v>
      </c>
      <c r="D1305" s="13">
        <v>410</v>
      </c>
      <c r="E1305" s="13">
        <v>410</v>
      </c>
      <c r="F1305" s="13">
        <v>410</v>
      </c>
      <c r="G1305" s="13">
        <v>410</v>
      </c>
      <c r="H1305" s="13">
        <v>400</v>
      </c>
      <c r="I1305" s="13">
        <v>410</v>
      </c>
      <c r="J1305" s="5"/>
      <c r="K1305" s="5"/>
      <c r="L1305" s="5"/>
    </row>
    <row r="1306" spans="1:12" x14ac:dyDescent="0.25">
      <c r="A1306" s="11" t="s">
        <v>3405</v>
      </c>
      <c r="B1306" s="10" t="s">
        <v>2136</v>
      </c>
      <c r="C1306" s="12">
        <v>1380</v>
      </c>
      <c r="D1306" s="12">
        <v>1500</v>
      </c>
      <c r="E1306" s="12">
        <v>1590</v>
      </c>
      <c r="F1306" s="12">
        <v>1620</v>
      </c>
      <c r="G1306" s="12">
        <v>1650</v>
      </c>
      <c r="H1306" s="12">
        <v>1670</v>
      </c>
      <c r="I1306" s="12">
        <v>1690</v>
      </c>
      <c r="J1306" s="5"/>
      <c r="K1306" s="5"/>
      <c r="L1306" s="5"/>
    </row>
    <row r="1307" spans="1:12" x14ac:dyDescent="0.25">
      <c r="A1307" s="11" t="s">
        <v>3406</v>
      </c>
      <c r="B1307" s="10" t="s">
        <v>2136</v>
      </c>
      <c r="C1307" s="13">
        <v>930</v>
      </c>
      <c r="D1307" s="13">
        <v>960</v>
      </c>
      <c r="E1307" s="13">
        <v>990</v>
      </c>
      <c r="F1307" s="13">
        <v>1020</v>
      </c>
      <c r="G1307" s="13">
        <v>1040</v>
      </c>
      <c r="H1307" s="13">
        <v>1060</v>
      </c>
      <c r="I1307" s="13">
        <v>1070</v>
      </c>
      <c r="J1307" s="5"/>
      <c r="K1307" s="5"/>
      <c r="L1307" s="5"/>
    </row>
    <row r="1308" spans="1:12" x14ac:dyDescent="0.25">
      <c r="A1308" s="11" t="s">
        <v>3407</v>
      </c>
      <c r="B1308" s="10" t="s">
        <v>2136</v>
      </c>
      <c r="C1308" s="12">
        <v>2550</v>
      </c>
      <c r="D1308" s="12">
        <v>2600</v>
      </c>
      <c r="E1308" s="12">
        <v>2610</v>
      </c>
      <c r="F1308" s="12">
        <v>2630</v>
      </c>
      <c r="G1308" s="12">
        <v>2640</v>
      </c>
      <c r="H1308" s="12">
        <v>2640</v>
      </c>
      <c r="I1308" s="12">
        <v>2630</v>
      </c>
      <c r="J1308" s="5"/>
      <c r="K1308" s="5"/>
      <c r="L1308" s="5"/>
    </row>
    <row r="1309" spans="1:12" x14ac:dyDescent="0.25">
      <c r="A1309" s="11" t="s">
        <v>3408</v>
      </c>
      <c r="B1309" s="10" t="s">
        <v>2136</v>
      </c>
      <c r="C1309" s="13">
        <v>3470</v>
      </c>
      <c r="D1309" s="13">
        <v>4280</v>
      </c>
      <c r="E1309" s="13">
        <v>4610</v>
      </c>
      <c r="F1309" s="13">
        <v>4680</v>
      </c>
      <c r="G1309" s="13">
        <v>4710</v>
      </c>
      <c r="H1309" s="13">
        <v>4720</v>
      </c>
      <c r="I1309" s="13">
        <v>4710</v>
      </c>
      <c r="J1309" s="5"/>
      <c r="K1309" s="5"/>
      <c r="L1309" s="5"/>
    </row>
    <row r="1310" spans="1:12" x14ac:dyDescent="0.25">
      <c r="A1310" s="11" t="s">
        <v>3409</v>
      </c>
      <c r="B1310" s="10" t="s">
        <v>2136</v>
      </c>
      <c r="C1310" s="12">
        <v>4800</v>
      </c>
      <c r="D1310" s="12">
        <v>4950</v>
      </c>
      <c r="E1310" s="12">
        <v>5010</v>
      </c>
      <c r="F1310" s="12">
        <v>5020</v>
      </c>
      <c r="G1310" s="12">
        <v>5010</v>
      </c>
      <c r="H1310" s="12">
        <v>4960</v>
      </c>
      <c r="I1310" s="12">
        <v>4870</v>
      </c>
      <c r="J1310" s="5"/>
      <c r="K1310" s="5"/>
      <c r="L1310" s="5"/>
    </row>
    <row r="1311" spans="1:12" x14ac:dyDescent="0.25">
      <c r="A1311" s="11" t="s">
        <v>3410</v>
      </c>
      <c r="B1311" s="10" t="s">
        <v>2136</v>
      </c>
      <c r="C1311" s="13">
        <v>40</v>
      </c>
      <c r="D1311" s="13">
        <v>40</v>
      </c>
      <c r="E1311" s="13">
        <v>40</v>
      </c>
      <c r="F1311" s="13">
        <v>40</v>
      </c>
      <c r="G1311" s="13">
        <v>40</v>
      </c>
      <c r="H1311" s="13">
        <v>40</v>
      </c>
      <c r="I1311" s="13">
        <v>30</v>
      </c>
      <c r="J1311" s="5"/>
      <c r="K1311" s="5"/>
      <c r="L1311" s="5"/>
    </row>
    <row r="1312" spans="1:12" x14ac:dyDescent="0.25">
      <c r="A1312" s="11" t="s">
        <v>2091</v>
      </c>
      <c r="B1312" s="10" t="s">
        <v>2136</v>
      </c>
      <c r="C1312" s="12">
        <v>197500</v>
      </c>
      <c r="D1312" s="12">
        <v>212800</v>
      </c>
      <c r="E1312" s="12">
        <v>222600</v>
      </c>
      <c r="F1312" s="12">
        <v>230500</v>
      </c>
      <c r="G1312" s="12">
        <v>238000</v>
      </c>
      <c r="H1312" s="12">
        <v>244600</v>
      </c>
      <c r="I1312" s="12">
        <v>250400</v>
      </c>
      <c r="J1312" s="5"/>
      <c r="K1312" s="5"/>
      <c r="L1312" s="5"/>
    </row>
    <row r="1313" spans="1:12" x14ac:dyDescent="0.25">
      <c r="A1313" s="11" t="s">
        <v>3411</v>
      </c>
      <c r="B1313" s="10" t="s">
        <v>2136</v>
      </c>
      <c r="C1313" s="13">
        <v>3680</v>
      </c>
      <c r="D1313" s="13">
        <v>3730</v>
      </c>
      <c r="E1313" s="13">
        <v>3720</v>
      </c>
      <c r="F1313" s="13">
        <v>3700</v>
      </c>
      <c r="G1313" s="13">
        <v>3680</v>
      </c>
      <c r="H1313" s="13">
        <v>3630</v>
      </c>
      <c r="I1313" s="13">
        <v>3570</v>
      </c>
      <c r="J1313" s="5"/>
      <c r="K1313" s="5"/>
      <c r="L1313" s="5"/>
    </row>
    <row r="1314" spans="1:12" x14ac:dyDescent="0.25">
      <c r="A1314" s="11" t="s">
        <v>3412</v>
      </c>
      <c r="B1314" s="10" t="s">
        <v>2136</v>
      </c>
      <c r="C1314" s="12">
        <v>4520</v>
      </c>
      <c r="D1314" s="12">
        <v>4730</v>
      </c>
      <c r="E1314" s="12">
        <v>4870</v>
      </c>
      <c r="F1314" s="12">
        <v>4970</v>
      </c>
      <c r="G1314" s="12">
        <v>5060</v>
      </c>
      <c r="H1314" s="12">
        <v>5130</v>
      </c>
      <c r="I1314" s="12">
        <v>5170</v>
      </c>
      <c r="J1314" s="5"/>
      <c r="K1314" s="5"/>
      <c r="L1314" s="5"/>
    </row>
    <row r="1315" spans="1:12" x14ac:dyDescent="0.25">
      <c r="A1315" s="11" t="s">
        <v>3413</v>
      </c>
      <c r="B1315" s="10" t="s">
        <v>2136</v>
      </c>
      <c r="C1315" s="13">
        <v>4140</v>
      </c>
      <c r="D1315" s="13">
        <v>4350</v>
      </c>
      <c r="E1315" s="13">
        <v>4480</v>
      </c>
      <c r="F1315" s="13">
        <v>4570</v>
      </c>
      <c r="G1315" s="13">
        <v>4640</v>
      </c>
      <c r="H1315" s="13">
        <v>4690</v>
      </c>
      <c r="I1315" s="13">
        <v>4720</v>
      </c>
      <c r="J1315" s="5"/>
      <c r="K1315" s="5"/>
      <c r="L1315" s="5"/>
    </row>
    <row r="1316" spans="1:12" x14ac:dyDescent="0.25">
      <c r="A1316" s="11" t="s">
        <v>3414</v>
      </c>
      <c r="B1316" s="10" t="s">
        <v>2136</v>
      </c>
      <c r="C1316" s="12">
        <v>1640</v>
      </c>
      <c r="D1316" s="12">
        <v>1750</v>
      </c>
      <c r="E1316" s="12">
        <v>1840</v>
      </c>
      <c r="F1316" s="12">
        <v>1940</v>
      </c>
      <c r="G1316" s="12">
        <v>2020</v>
      </c>
      <c r="H1316" s="12">
        <v>2090</v>
      </c>
      <c r="I1316" s="12">
        <v>2150</v>
      </c>
      <c r="J1316" s="5"/>
      <c r="K1316" s="5"/>
      <c r="L1316" s="5"/>
    </row>
    <row r="1317" spans="1:12" ht="21" x14ac:dyDescent="0.25">
      <c r="A1317" s="11" t="s">
        <v>3415</v>
      </c>
      <c r="B1317" s="10" t="s">
        <v>2136</v>
      </c>
      <c r="C1317" s="13">
        <v>4260</v>
      </c>
      <c r="D1317" s="13">
        <v>4640</v>
      </c>
      <c r="E1317" s="13">
        <v>4890</v>
      </c>
      <c r="F1317" s="13">
        <v>5140</v>
      </c>
      <c r="G1317" s="13">
        <v>5390</v>
      </c>
      <c r="H1317" s="13">
        <v>5630</v>
      </c>
      <c r="I1317" s="13">
        <v>5860</v>
      </c>
      <c r="J1317" s="5"/>
      <c r="K1317" s="5"/>
      <c r="L1317" s="5"/>
    </row>
    <row r="1318" spans="1:12" x14ac:dyDescent="0.25">
      <c r="A1318" s="11" t="s">
        <v>3416</v>
      </c>
      <c r="B1318" s="10" t="s">
        <v>2136</v>
      </c>
      <c r="C1318" s="12">
        <v>5810</v>
      </c>
      <c r="D1318" s="12">
        <v>6680</v>
      </c>
      <c r="E1318" s="12">
        <v>7370</v>
      </c>
      <c r="F1318" s="12">
        <v>8080</v>
      </c>
      <c r="G1318" s="12">
        <v>8790</v>
      </c>
      <c r="H1318" s="12">
        <v>9510</v>
      </c>
      <c r="I1318" s="12">
        <v>10250</v>
      </c>
      <c r="J1318" s="5"/>
      <c r="K1318" s="5"/>
      <c r="L1318" s="5"/>
    </row>
    <row r="1319" spans="1:12" ht="21" x14ac:dyDescent="0.25">
      <c r="A1319" s="11" t="s">
        <v>3417</v>
      </c>
      <c r="B1319" s="10" t="s">
        <v>2136</v>
      </c>
      <c r="C1319" s="13">
        <v>7560</v>
      </c>
      <c r="D1319" s="13">
        <v>9230</v>
      </c>
      <c r="E1319" s="13">
        <v>10450</v>
      </c>
      <c r="F1319" s="13">
        <v>11450</v>
      </c>
      <c r="G1319" s="13">
        <v>12500</v>
      </c>
      <c r="H1319" s="13">
        <v>13500</v>
      </c>
      <c r="I1319" s="13">
        <v>14500</v>
      </c>
      <c r="J1319" s="5"/>
      <c r="K1319" s="5"/>
      <c r="L1319" s="5"/>
    </row>
    <row r="1320" spans="1:12" ht="21" x14ac:dyDescent="0.25">
      <c r="A1320" s="11" t="s">
        <v>3418</v>
      </c>
      <c r="B1320" s="10" t="s">
        <v>2136</v>
      </c>
      <c r="C1320" s="12">
        <v>40</v>
      </c>
      <c r="D1320" s="12">
        <v>40</v>
      </c>
      <c r="E1320" s="12">
        <v>40</v>
      </c>
      <c r="F1320" s="12">
        <v>40</v>
      </c>
      <c r="G1320" s="12">
        <v>40</v>
      </c>
      <c r="H1320" s="12">
        <v>30</v>
      </c>
      <c r="I1320" s="12">
        <v>30</v>
      </c>
      <c r="J1320" s="5"/>
      <c r="K1320" s="5"/>
      <c r="L1320" s="5"/>
    </row>
    <row r="1321" spans="1:12" ht="21" x14ac:dyDescent="0.25">
      <c r="A1321" s="11" t="s">
        <v>3419</v>
      </c>
      <c r="B1321" s="10" t="s">
        <v>2136</v>
      </c>
      <c r="C1321" s="13">
        <v>4010</v>
      </c>
      <c r="D1321" s="13">
        <v>4500</v>
      </c>
      <c r="E1321" s="13">
        <v>4710</v>
      </c>
      <c r="F1321" s="13">
        <v>4910</v>
      </c>
      <c r="G1321" s="13">
        <v>5120</v>
      </c>
      <c r="H1321" s="13">
        <v>5320</v>
      </c>
      <c r="I1321" s="13">
        <v>5510</v>
      </c>
      <c r="J1321" s="5"/>
      <c r="K1321" s="5"/>
      <c r="L1321" s="5"/>
    </row>
    <row r="1322" spans="1:12" ht="21" x14ac:dyDescent="0.25">
      <c r="A1322" s="11" t="s">
        <v>3420</v>
      </c>
      <c r="B1322" s="10" t="s">
        <v>2136</v>
      </c>
      <c r="C1322" s="12">
        <v>5270</v>
      </c>
      <c r="D1322" s="12">
        <v>6000</v>
      </c>
      <c r="E1322" s="12">
        <v>6550</v>
      </c>
      <c r="F1322" s="12">
        <v>6920</v>
      </c>
      <c r="G1322" s="12">
        <v>7290</v>
      </c>
      <c r="H1322" s="12">
        <v>7680</v>
      </c>
      <c r="I1322" s="12">
        <v>8060</v>
      </c>
      <c r="J1322" s="5"/>
      <c r="K1322" s="5"/>
      <c r="L1322" s="5"/>
    </row>
    <row r="1323" spans="1:12" x14ac:dyDescent="0.25">
      <c r="A1323" s="11" t="s">
        <v>3421</v>
      </c>
      <c r="B1323" s="10" t="s">
        <v>2136</v>
      </c>
      <c r="C1323" s="13">
        <v>5560</v>
      </c>
      <c r="D1323" s="13">
        <v>6290</v>
      </c>
      <c r="E1323" s="13">
        <v>6620</v>
      </c>
      <c r="F1323" s="13">
        <v>6750</v>
      </c>
      <c r="G1323" s="13">
        <v>6860</v>
      </c>
      <c r="H1323" s="13">
        <v>6940</v>
      </c>
      <c r="I1323" s="13">
        <v>6990</v>
      </c>
      <c r="J1323" s="5"/>
      <c r="K1323" s="5"/>
      <c r="L1323" s="5"/>
    </row>
    <row r="1324" spans="1:12" x14ac:dyDescent="0.25">
      <c r="A1324" s="11" t="s">
        <v>3422</v>
      </c>
      <c r="B1324" s="10" t="s">
        <v>2136</v>
      </c>
      <c r="C1324" s="12">
        <v>360</v>
      </c>
      <c r="D1324" s="12">
        <v>440</v>
      </c>
      <c r="E1324" s="12">
        <v>520</v>
      </c>
      <c r="F1324" s="12">
        <v>600</v>
      </c>
      <c r="G1324" s="12">
        <v>680</v>
      </c>
      <c r="H1324" s="12">
        <v>760</v>
      </c>
      <c r="I1324" s="12">
        <v>840</v>
      </c>
      <c r="J1324" s="5"/>
      <c r="K1324" s="5"/>
      <c r="L1324" s="5"/>
    </row>
    <row r="1325" spans="1:12" x14ac:dyDescent="0.25">
      <c r="A1325" s="11" t="s">
        <v>3423</v>
      </c>
      <c r="B1325" s="10" t="s">
        <v>2136</v>
      </c>
      <c r="C1325" s="13">
        <v>3030</v>
      </c>
      <c r="D1325" s="13">
        <v>3480</v>
      </c>
      <c r="E1325" s="13">
        <v>3800</v>
      </c>
      <c r="F1325" s="13">
        <v>4040</v>
      </c>
      <c r="G1325" s="13">
        <v>4280</v>
      </c>
      <c r="H1325" s="13">
        <v>4480</v>
      </c>
      <c r="I1325" s="13">
        <v>4650</v>
      </c>
      <c r="J1325" s="5"/>
      <c r="K1325" s="5"/>
      <c r="L1325" s="5"/>
    </row>
    <row r="1326" spans="1:12" x14ac:dyDescent="0.25">
      <c r="A1326" s="11" t="s">
        <v>3424</v>
      </c>
      <c r="B1326" s="10" t="s">
        <v>2136</v>
      </c>
      <c r="C1326" s="12">
        <v>3370</v>
      </c>
      <c r="D1326" s="12">
        <v>3570</v>
      </c>
      <c r="E1326" s="12">
        <v>3750</v>
      </c>
      <c r="F1326" s="12">
        <v>3920</v>
      </c>
      <c r="G1326" s="12">
        <v>4070</v>
      </c>
      <c r="H1326" s="12">
        <v>4190</v>
      </c>
      <c r="I1326" s="12">
        <v>4290</v>
      </c>
      <c r="J1326" s="5"/>
      <c r="K1326" s="5"/>
      <c r="L1326" s="5"/>
    </row>
    <row r="1327" spans="1:12" x14ac:dyDescent="0.25">
      <c r="A1327" s="11" t="s">
        <v>3425</v>
      </c>
      <c r="B1327" s="10" t="s">
        <v>2136</v>
      </c>
      <c r="C1327" s="13">
        <v>360</v>
      </c>
      <c r="D1327" s="13">
        <v>440</v>
      </c>
      <c r="E1327" s="13">
        <v>680</v>
      </c>
      <c r="F1327" s="13">
        <v>940</v>
      </c>
      <c r="G1327" s="13">
        <v>1230</v>
      </c>
      <c r="H1327" s="13">
        <v>1550</v>
      </c>
      <c r="I1327" s="13">
        <v>1880</v>
      </c>
      <c r="J1327" s="5"/>
      <c r="K1327" s="5"/>
      <c r="L1327" s="5"/>
    </row>
    <row r="1328" spans="1:12" x14ac:dyDescent="0.25">
      <c r="A1328" s="11" t="s">
        <v>3426</v>
      </c>
      <c r="B1328" s="10" t="s">
        <v>2136</v>
      </c>
      <c r="C1328" s="12">
        <v>1300</v>
      </c>
      <c r="D1328" s="12">
        <v>1740</v>
      </c>
      <c r="E1328" s="12">
        <v>2110</v>
      </c>
      <c r="F1328" s="12">
        <v>2380</v>
      </c>
      <c r="G1328" s="12">
        <v>2640</v>
      </c>
      <c r="H1328" s="12">
        <v>2900</v>
      </c>
      <c r="I1328" s="12">
        <v>3170</v>
      </c>
      <c r="J1328" s="5"/>
      <c r="K1328" s="5"/>
      <c r="L1328" s="5"/>
    </row>
    <row r="1329" spans="1:12" x14ac:dyDescent="0.25">
      <c r="A1329" s="11" t="s">
        <v>3427</v>
      </c>
      <c r="B1329" s="10" t="s">
        <v>2136</v>
      </c>
      <c r="C1329" s="13">
        <v>750</v>
      </c>
      <c r="D1329" s="13">
        <v>830</v>
      </c>
      <c r="E1329" s="13">
        <v>860</v>
      </c>
      <c r="F1329" s="13">
        <v>890</v>
      </c>
      <c r="G1329" s="13">
        <v>900</v>
      </c>
      <c r="H1329" s="13">
        <v>900</v>
      </c>
      <c r="I1329" s="13">
        <v>890</v>
      </c>
      <c r="J1329" s="5"/>
      <c r="K1329" s="5"/>
      <c r="L1329" s="5"/>
    </row>
    <row r="1330" spans="1:12" x14ac:dyDescent="0.25">
      <c r="A1330" s="11" t="s">
        <v>3428</v>
      </c>
      <c r="B1330" s="10" t="s">
        <v>2136</v>
      </c>
      <c r="C1330" s="12">
        <v>310</v>
      </c>
      <c r="D1330" s="12">
        <v>370</v>
      </c>
      <c r="E1330" s="12">
        <v>430</v>
      </c>
      <c r="F1330" s="12">
        <v>490</v>
      </c>
      <c r="G1330" s="12">
        <v>560</v>
      </c>
      <c r="H1330" s="12">
        <v>630</v>
      </c>
      <c r="I1330" s="12">
        <v>690</v>
      </c>
      <c r="J1330" s="5"/>
      <c r="K1330" s="5"/>
      <c r="L1330" s="5"/>
    </row>
    <row r="1331" spans="1:12" x14ac:dyDescent="0.25">
      <c r="A1331" s="11" t="s">
        <v>3429</v>
      </c>
      <c r="B1331" s="10" t="s">
        <v>2136</v>
      </c>
      <c r="C1331" s="13">
        <v>190</v>
      </c>
      <c r="D1331" s="13">
        <v>190</v>
      </c>
      <c r="E1331" s="13">
        <v>350</v>
      </c>
      <c r="F1331" s="13">
        <v>530</v>
      </c>
      <c r="G1331" s="13">
        <v>720</v>
      </c>
      <c r="H1331" s="13">
        <v>920</v>
      </c>
      <c r="I1331" s="13">
        <v>1130</v>
      </c>
      <c r="J1331" s="5"/>
      <c r="K1331" s="5"/>
      <c r="L1331" s="5"/>
    </row>
    <row r="1332" spans="1:12" x14ac:dyDescent="0.25">
      <c r="A1332" s="11" t="s">
        <v>3430</v>
      </c>
      <c r="B1332" s="10" t="s">
        <v>2136</v>
      </c>
      <c r="C1332" s="12">
        <v>1920</v>
      </c>
      <c r="D1332" s="12">
        <v>2120</v>
      </c>
      <c r="E1332" s="12">
        <v>2220</v>
      </c>
      <c r="F1332" s="12">
        <v>2320</v>
      </c>
      <c r="G1332" s="12">
        <v>2410</v>
      </c>
      <c r="H1332" s="12">
        <v>2500</v>
      </c>
      <c r="I1332" s="12">
        <v>2600</v>
      </c>
      <c r="J1332" s="5"/>
      <c r="K1332" s="5"/>
      <c r="L1332" s="5"/>
    </row>
    <row r="1333" spans="1:12" x14ac:dyDescent="0.25">
      <c r="A1333" s="11" t="s">
        <v>3431</v>
      </c>
      <c r="B1333" s="10" t="s">
        <v>2136</v>
      </c>
      <c r="C1333" s="13">
        <v>3860</v>
      </c>
      <c r="D1333" s="13">
        <v>4140</v>
      </c>
      <c r="E1333" s="13">
        <v>4410</v>
      </c>
      <c r="F1333" s="13">
        <v>4670</v>
      </c>
      <c r="G1333" s="13">
        <v>4940</v>
      </c>
      <c r="H1333" s="13">
        <v>5200</v>
      </c>
      <c r="I1333" s="13">
        <v>5460</v>
      </c>
      <c r="J1333" s="5"/>
      <c r="K1333" s="5"/>
      <c r="L1333" s="5"/>
    </row>
    <row r="1334" spans="1:12" x14ac:dyDescent="0.25">
      <c r="A1334" s="11" t="s">
        <v>3432</v>
      </c>
      <c r="B1334" s="10" t="s">
        <v>2136</v>
      </c>
      <c r="C1334" s="12">
        <v>1160</v>
      </c>
      <c r="D1334" s="12">
        <v>1190</v>
      </c>
      <c r="E1334" s="12">
        <v>1200</v>
      </c>
      <c r="F1334" s="12">
        <v>1200</v>
      </c>
      <c r="G1334" s="12">
        <v>1190</v>
      </c>
      <c r="H1334" s="12">
        <v>1180</v>
      </c>
      <c r="I1334" s="12">
        <v>1160</v>
      </c>
      <c r="J1334" s="5"/>
      <c r="K1334" s="5"/>
      <c r="L1334" s="5"/>
    </row>
    <row r="1335" spans="1:12" x14ac:dyDescent="0.25">
      <c r="A1335" s="11" t="s">
        <v>3433</v>
      </c>
      <c r="B1335" s="10" t="s">
        <v>2136</v>
      </c>
      <c r="C1335" s="13">
        <v>1010</v>
      </c>
      <c r="D1335" s="13">
        <v>1180</v>
      </c>
      <c r="E1335" s="13">
        <v>1240</v>
      </c>
      <c r="F1335" s="13">
        <v>1300</v>
      </c>
      <c r="G1335" s="13">
        <v>1340</v>
      </c>
      <c r="H1335" s="13">
        <v>1370</v>
      </c>
      <c r="I1335" s="13">
        <v>1410</v>
      </c>
      <c r="J1335" s="5"/>
      <c r="K1335" s="5"/>
      <c r="L1335" s="5"/>
    </row>
    <row r="1336" spans="1:12" x14ac:dyDescent="0.25">
      <c r="A1336" s="11" t="s">
        <v>3434</v>
      </c>
      <c r="B1336" s="10" t="s">
        <v>2136</v>
      </c>
      <c r="C1336" s="12">
        <v>1800</v>
      </c>
      <c r="D1336" s="12">
        <v>1930</v>
      </c>
      <c r="E1336" s="12">
        <v>1950</v>
      </c>
      <c r="F1336" s="12">
        <v>1970</v>
      </c>
      <c r="G1336" s="12">
        <v>1980</v>
      </c>
      <c r="H1336" s="12">
        <v>1980</v>
      </c>
      <c r="I1336" s="12">
        <v>1970</v>
      </c>
      <c r="J1336" s="5"/>
      <c r="K1336" s="5"/>
      <c r="L1336" s="5"/>
    </row>
    <row r="1337" spans="1:12" x14ac:dyDescent="0.25">
      <c r="A1337" s="11" t="s">
        <v>3435</v>
      </c>
      <c r="B1337" s="10" t="s">
        <v>2136</v>
      </c>
      <c r="C1337" s="13">
        <v>1390</v>
      </c>
      <c r="D1337" s="13">
        <v>1700</v>
      </c>
      <c r="E1337" s="13">
        <v>1920</v>
      </c>
      <c r="F1337" s="13">
        <v>2090</v>
      </c>
      <c r="G1337" s="13">
        <v>2260</v>
      </c>
      <c r="H1337" s="13">
        <v>2440</v>
      </c>
      <c r="I1337" s="13">
        <v>2610</v>
      </c>
      <c r="J1337" s="5"/>
      <c r="K1337" s="5"/>
      <c r="L1337" s="5"/>
    </row>
    <row r="1338" spans="1:12" x14ac:dyDescent="0.25">
      <c r="A1338" s="11" t="s">
        <v>3436</v>
      </c>
      <c r="B1338" s="10" t="s">
        <v>2136</v>
      </c>
      <c r="C1338" s="12">
        <v>2750</v>
      </c>
      <c r="D1338" s="12">
        <v>2810</v>
      </c>
      <c r="E1338" s="12">
        <v>2880</v>
      </c>
      <c r="F1338" s="12">
        <v>2940</v>
      </c>
      <c r="G1338" s="12">
        <v>2990</v>
      </c>
      <c r="H1338" s="12">
        <v>3040</v>
      </c>
      <c r="I1338" s="12">
        <v>3090</v>
      </c>
      <c r="J1338" s="5"/>
      <c r="K1338" s="5"/>
      <c r="L1338" s="5"/>
    </row>
    <row r="1339" spans="1:12" x14ac:dyDescent="0.25">
      <c r="A1339" s="11" t="s">
        <v>3437</v>
      </c>
      <c r="B1339" s="10" t="s">
        <v>2136</v>
      </c>
      <c r="C1339" s="13">
        <v>3840</v>
      </c>
      <c r="D1339" s="13">
        <v>4100</v>
      </c>
      <c r="E1339" s="13">
        <v>4280</v>
      </c>
      <c r="F1339" s="13">
        <v>4430</v>
      </c>
      <c r="G1339" s="13">
        <v>4560</v>
      </c>
      <c r="H1339" s="13">
        <v>4680</v>
      </c>
      <c r="I1339" s="13">
        <v>4800</v>
      </c>
      <c r="J1339" s="5"/>
      <c r="K1339" s="5"/>
      <c r="L1339" s="5"/>
    </row>
    <row r="1340" spans="1:12" x14ac:dyDescent="0.25">
      <c r="A1340" s="11" t="s">
        <v>3438</v>
      </c>
      <c r="B1340" s="10" t="s">
        <v>2136</v>
      </c>
      <c r="C1340" s="12">
        <v>40</v>
      </c>
      <c r="D1340" s="12">
        <v>40</v>
      </c>
      <c r="E1340" s="12">
        <v>40</v>
      </c>
      <c r="F1340" s="12">
        <v>40</v>
      </c>
      <c r="G1340" s="12">
        <v>40</v>
      </c>
      <c r="H1340" s="12">
        <v>40</v>
      </c>
      <c r="I1340" s="12">
        <v>40</v>
      </c>
      <c r="J1340" s="5"/>
      <c r="K1340" s="5"/>
      <c r="L1340" s="5"/>
    </row>
    <row r="1341" spans="1:12" x14ac:dyDescent="0.25">
      <c r="A1341" s="11" t="s">
        <v>3439</v>
      </c>
      <c r="B1341" s="10" t="s">
        <v>2136</v>
      </c>
      <c r="C1341" s="13">
        <v>3850</v>
      </c>
      <c r="D1341" s="13">
        <v>4050</v>
      </c>
      <c r="E1341" s="13">
        <v>4190</v>
      </c>
      <c r="F1341" s="13">
        <v>4300</v>
      </c>
      <c r="G1341" s="13">
        <v>4400</v>
      </c>
      <c r="H1341" s="13">
        <v>4490</v>
      </c>
      <c r="I1341" s="13">
        <v>4560</v>
      </c>
      <c r="J1341" s="5"/>
      <c r="K1341" s="5"/>
      <c r="L1341" s="5"/>
    </row>
    <row r="1342" spans="1:12" ht="21" x14ac:dyDescent="0.25">
      <c r="A1342" s="11" t="s">
        <v>3440</v>
      </c>
      <c r="B1342" s="10" t="s">
        <v>2136</v>
      </c>
      <c r="C1342" s="12">
        <v>2890</v>
      </c>
      <c r="D1342" s="12">
        <v>3060</v>
      </c>
      <c r="E1342" s="12">
        <v>3130</v>
      </c>
      <c r="F1342" s="12">
        <v>3150</v>
      </c>
      <c r="G1342" s="12">
        <v>3160</v>
      </c>
      <c r="H1342" s="12">
        <v>3130</v>
      </c>
      <c r="I1342" s="12">
        <v>3080</v>
      </c>
      <c r="J1342" s="5"/>
      <c r="K1342" s="5"/>
      <c r="L1342" s="5"/>
    </row>
    <row r="1343" spans="1:12" x14ac:dyDescent="0.25">
      <c r="A1343" s="11" t="s">
        <v>3441</v>
      </c>
      <c r="B1343" s="10" t="s">
        <v>2136</v>
      </c>
      <c r="C1343" s="13">
        <v>3920</v>
      </c>
      <c r="D1343" s="13">
        <v>4090</v>
      </c>
      <c r="E1343" s="13">
        <v>4170</v>
      </c>
      <c r="F1343" s="13">
        <v>4270</v>
      </c>
      <c r="G1343" s="13">
        <v>4340</v>
      </c>
      <c r="H1343" s="13">
        <v>4390</v>
      </c>
      <c r="I1343" s="13">
        <v>4400</v>
      </c>
      <c r="J1343" s="5"/>
      <c r="K1343" s="5"/>
      <c r="L1343" s="5"/>
    </row>
    <row r="1344" spans="1:12" x14ac:dyDescent="0.25">
      <c r="A1344" s="11" t="s">
        <v>3442</v>
      </c>
      <c r="B1344" s="10" t="s">
        <v>2136</v>
      </c>
      <c r="C1344" s="12">
        <v>10</v>
      </c>
      <c r="D1344" s="12">
        <v>10</v>
      </c>
      <c r="E1344" s="12">
        <v>10</v>
      </c>
      <c r="F1344" s="12">
        <v>10</v>
      </c>
      <c r="G1344" s="12">
        <v>10</v>
      </c>
      <c r="H1344" s="12">
        <v>10</v>
      </c>
      <c r="I1344" s="12">
        <v>10</v>
      </c>
      <c r="J1344" s="5"/>
      <c r="K1344" s="5"/>
      <c r="L1344" s="5"/>
    </row>
    <row r="1345" spans="1:12" x14ac:dyDescent="0.25">
      <c r="A1345" s="11" t="s">
        <v>3443</v>
      </c>
      <c r="B1345" s="10" t="s">
        <v>2136</v>
      </c>
      <c r="C1345" s="13">
        <v>2620</v>
      </c>
      <c r="D1345" s="13">
        <v>2830</v>
      </c>
      <c r="E1345" s="13">
        <v>2940</v>
      </c>
      <c r="F1345" s="13">
        <v>3070</v>
      </c>
      <c r="G1345" s="13">
        <v>3200</v>
      </c>
      <c r="H1345" s="13">
        <v>3320</v>
      </c>
      <c r="I1345" s="13">
        <v>3440</v>
      </c>
      <c r="J1345" s="5"/>
      <c r="K1345" s="5"/>
      <c r="L1345" s="5"/>
    </row>
    <row r="1346" spans="1:12" x14ac:dyDescent="0.25">
      <c r="A1346" s="11" t="s">
        <v>3444</v>
      </c>
      <c r="B1346" s="10" t="s">
        <v>2136</v>
      </c>
      <c r="C1346" s="12">
        <v>3270</v>
      </c>
      <c r="D1346" s="12">
        <v>3400</v>
      </c>
      <c r="E1346" s="12">
        <v>3450</v>
      </c>
      <c r="F1346" s="12">
        <v>3490</v>
      </c>
      <c r="G1346" s="12">
        <v>3530</v>
      </c>
      <c r="H1346" s="12">
        <v>3550</v>
      </c>
      <c r="I1346" s="12">
        <v>3560</v>
      </c>
      <c r="J1346" s="5"/>
      <c r="K1346" s="5"/>
      <c r="L1346" s="5"/>
    </row>
    <row r="1347" spans="1:12" x14ac:dyDescent="0.25">
      <c r="A1347" s="11" t="s">
        <v>3445</v>
      </c>
      <c r="B1347" s="10" t="s">
        <v>2136</v>
      </c>
      <c r="C1347" s="13">
        <v>3270</v>
      </c>
      <c r="D1347" s="13">
        <v>3350</v>
      </c>
      <c r="E1347" s="13">
        <v>3400</v>
      </c>
      <c r="F1347" s="13">
        <v>3460</v>
      </c>
      <c r="G1347" s="13">
        <v>3530</v>
      </c>
      <c r="H1347" s="13">
        <v>3590</v>
      </c>
      <c r="I1347" s="13">
        <v>3620</v>
      </c>
      <c r="J1347" s="5"/>
      <c r="K1347" s="5"/>
      <c r="L1347" s="5"/>
    </row>
    <row r="1348" spans="1:12" x14ac:dyDescent="0.25">
      <c r="A1348" s="11" t="s">
        <v>3446</v>
      </c>
      <c r="B1348" s="10" t="s">
        <v>2136</v>
      </c>
      <c r="C1348" s="12">
        <v>150</v>
      </c>
      <c r="D1348" s="12">
        <v>220</v>
      </c>
      <c r="E1348" s="12">
        <v>260</v>
      </c>
      <c r="F1348" s="12">
        <v>300</v>
      </c>
      <c r="G1348" s="12">
        <v>330</v>
      </c>
      <c r="H1348" s="12">
        <v>360</v>
      </c>
      <c r="I1348" s="12">
        <v>400</v>
      </c>
      <c r="J1348" s="5"/>
      <c r="K1348" s="5"/>
      <c r="L1348" s="5"/>
    </row>
    <row r="1349" spans="1:12" x14ac:dyDescent="0.25">
      <c r="A1349" s="11" t="s">
        <v>3447</v>
      </c>
      <c r="B1349" s="10" t="s">
        <v>2136</v>
      </c>
      <c r="C1349" s="13">
        <v>3670</v>
      </c>
      <c r="D1349" s="13">
        <v>3850</v>
      </c>
      <c r="E1349" s="13">
        <v>3940</v>
      </c>
      <c r="F1349" s="13">
        <v>3990</v>
      </c>
      <c r="G1349" s="13">
        <v>4030</v>
      </c>
      <c r="H1349" s="13">
        <v>4030</v>
      </c>
      <c r="I1349" s="13">
        <v>4000</v>
      </c>
      <c r="J1349" s="5"/>
      <c r="K1349" s="5"/>
      <c r="L1349" s="5"/>
    </row>
    <row r="1350" spans="1:12" x14ac:dyDescent="0.25">
      <c r="A1350" s="11" t="s">
        <v>3448</v>
      </c>
      <c r="B1350" s="10" t="s">
        <v>2136</v>
      </c>
      <c r="C1350" s="12">
        <v>1600</v>
      </c>
      <c r="D1350" s="12">
        <v>1750</v>
      </c>
      <c r="E1350" s="12">
        <v>1800</v>
      </c>
      <c r="F1350" s="12">
        <v>1850</v>
      </c>
      <c r="G1350" s="12">
        <v>1910</v>
      </c>
      <c r="H1350" s="12">
        <v>1960</v>
      </c>
      <c r="I1350" s="12">
        <v>2000</v>
      </c>
      <c r="J1350" s="5"/>
      <c r="K1350" s="5"/>
      <c r="L1350" s="5"/>
    </row>
    <row r="1351" spans="1:12" x14ac:dyDescent="0.25">
      <c r="A1351" s="11" t="s">
        <v>3449</v>
      </c>
      <c r="B1351" s="10" t="s">
        <v>2136</v>
      </c>
      <c r="C1351" s="13">
        <v>2110</v>
      </c>
      <c r="D1351" s="13">
        <v>2210</v>
      </c>
      <c r="E1351" s="13">
        <v>2210</v>
      </c>
      <c r="F1351" s="13">
        <v>2220</v>
      </c>
      <c r="G1351" s="13">
        <v>2230</v>
      </c>
      <c r="H1351" s="13">
        <v>2220</v>
      </c>
      <c r="I1351" s="13">
        <v>2200</v>
      </c>
      <c r="J1351" s="5"/>
      <c r="K1351" s="5"/>
      <c r="L1351" s="5"/>
    </row>
    <row r="1352" spans="1:12" x14ac:dyDescent="0.25">
      <c r="A1352" s="11" t="s">
        <v>3450</v>
      </c>
      <c r="B1352" s="10" t="s">
        <v>2136</v>
      </c>
      <c r="C1352" s="12">
        <v>780</v>
      </c>
      <c r="D1352" s="12">
        <v>800</v>
      </c>
      <c r="E1352" s="12">
        <v>810</v>
      </c>
      <c r="F1352" s="12">
        <v>820</v>
      </c>
      <c r="G1352" s="12">
        <v>830</v>
      </c>
      <c r="H1352" s="12">
        <v>830</v>
      </c>
      <c r="I1352" s="12">
        <v>830</v>
      </c>
      <c r="J1352" s="5"/>
      <c r="K1352" s="5"/>
      <c r="L1352" s="5"/>
    </row>
    <row r="1353" spans="1:12" x14ac:dyDescent="0.25">
      <c r="A1353" s="11" t="s">
        <v>3451</v>
      </c>
      <c r="B1353" s="10" t="s">
        <v>2136</v>
      </c>
      <c r="C1353" s="13">
        <v>2700</v>
      </c>
      <c r="D1353" s="13">
        <v>2780</v>
      </c>
      <c r="E1353" s="13">
        <v>2820</v>
      </c>
      <c r="F1353" s="13">
        <v>2860</v>
      </c>
      <c r="G1353" s="13">
        <v>2890</v>
      </c>
      <c r="H1353" s="13">
        <v>2910</v>
      </c>
      <c r="I1353" s="13">
        <v>2900</v>
      </c>
      <c r="J1353" s="5"/>
      <c r="K1353" s="5"/>
      <c r="L1353" s="5"/>
    </row>
    <row r="1354" spans="1:12" x14ac:dyDescent="0.25">
      <c r="A1354" s="11" t="s">
        <v>3452</v>
      </c>
      <c r="B1354" s="10" t="s">
        <v>2136</v>
      </c>
      <c r="C1354" s="12">
        <v>4490</v>
      </c>
      <c r="D1354" s="12">
        <v>4770</v>
      </c>
      <c r="E1354" s="12">
        <v>4970</v>
      </c>
      <c r="F1354" s="12">
        <v>5130</v>
      </c>
      <c r="G1354" s="12">
        <v>5290</v>
      </c>
      <c r="H1354" s="12">
        <v>5430</v>
      </c>
      <c r="I1354" s="12">
        <v>5570</v>
      </c>
      <c r="J1354" s="5"/>
      <c r="K1354" s="5"/>
      <c r="L1354" s="5"/>
    </row>
    <row r="1355" spans="1:12" x14ac:dyDescent="0.25">
      <c r="A1355" s="11" t="s">
        <v>3453</v>
      </c>
      <c r="B1355" s="10" t="s">
        <v>2136</v>
      </c>
      <c r="C1355" s="13">
        <v>3610</v>
      </c>
      <c r="D1355" s="13">
        <v>3690</v>
      </c>
      <c r="E1355" s="13">
        <v>3730</v>
      </c>
      <c r="F1355" s="13">
        <v>3740</v>
      </c>
      <c r="G1355" s="13">
        <v>3730</v>
      </c>
      <c r="H1355" s="13">
        <v>3700</v>
      </c>
      <c r="I1355" s="13">
        <v>3650</v>
      </c>
      <c r="J1355" s="5"/>
      <c r="K1355" s="5"/>
      <c r="L1355" s="5"/>
    </row>
    <row r="1356" spans="1:12" x14ac:dyDescent="0.25">
      <c r="A1356" s="11" t="s">
        <v>3454</v>
      </c>
      <c r="B1356" s="10" t="s">
        <v>2136</v>
      </c>
      <c r="C1356" s="12">
        <v>4430</v>
      </c>
      <c r="D1356" s="12">
        <v>4560</v>
      </c>
      <c r="E1356" s="12">
        <v>4650</v>
      </c>
      <c r="F1356" s="12">
        <v>4740</v>
      </c>
      <c r="G1356" s="12">
        <v>4830</v>
      </c>
      <c r="H1356" s="12">
        <v>4890</v>
      </c>
      <c r="I1356" s="12">
        <v>4930</v>
      </c>
      <c r="J1356" s="5"/>
      <c r="K1356" s="5"/>
      <c r="L1356" s="5"/>
    </row>
    <row r="1357" spans="1:12" x14ac:dyDescent="0.25">
      <c r="A1357" s="11" t="s">
        <v>3455</v>
      </c>
      <c r="B1357" s="10" t="s">
        <v>2136</v>
      </c>
      <c r="C1357" s="13">
        <v>2780</v>
      </c>
      <c r="D1357" s="13">
        <v>2960</v>
      </c>
      <c r="E1357" s="13">
        <v>3050</v>
      </c>
      <c r="F1357" s="13">
        <v>3080</v>
      </c>
      <c r="G1357" s="13">
        <v>3110</v>
      </c>
      <c r="H1357" s="13">
        <v>3120</v>
      </c>
      <c r="I1357" s="13">
        <v>3110</v>
      </c>
      <c r="J1357" s="5"/>
      <c r="K1357" s="5"/>
      <c r="L1357" s="5"/>
    </row>
    <row r="1358" spans="1:12" x14ac:dyDescent="0.25">
      <c r="A1358" s="11" t="s">
        <v>3456</v>
      </c>
      <c r="B1358" s="10" t="s">
        <v>2136</v>
      </c>
      <c r="C1358" s="12">
        <v>3730</v>
      </c>
      <c r="D1358" s="12">
        <v>4190</v>
      </c>
      <c r="E1358" s="12">
        <v>4360</v>
      </c>
      <c r="F1358" s="12">
        <v>4380</v>
      </c>
      <c r="G1358" s="12">
        <v>4400</v>
      </c>
      <c r="H1358" s="12">
        <v>4400</v>
      </c>
      <c r="I1358" s="12">
        <v>4380</v>
      </c>
      <c r="J1358" s="5"/>
      <c r="K1358" s="5"/>
      <c r="L1358" s="5"/>
    </row>
    <row r="1359" spans="1:12" x14ac:dyDescent="0.25">
      <c r="A1359" s="11" t="s">
        <v>3457</v>
      </c>
      <c r="B1359" s="10" t="s">
        <v>2136</v>
      </c>
      <c r="C1359" s="13">
        <v>470</v>
      </c>
      <c r="D1359" s="13">
        <v>540</v>
      </c>
      <c r="E1359" s="13">
        <v>540</v>
      </c>
      <c r="F1359" s="13">
        <v>540</v>
      </c>
      <c r="G1359" s="13">
        <v>550</v>
      </c>
      <c r="H1359" s="13">
        <v>550</v>
      </c>
      <c r="I1359" s="13">
        <v>550</v>
      </c>
      <c r="J1359" s="5"/>
      <c r="K1359" s="5"/>
      <c r="L1359" s="5"/>
    </row>
    <row r="1360" spans="1:12" x14ac:dyDescent="0.25">
      <c r="A1360" s="11" t="s">
        <v>3458</v>
      </c>
      <c r="B1360" s="10" t="s">
        <v>2136</v>
      </c>
      <c r="C1360" s="12">
        <v>700</v>
      </c>
      <c r="D1360" s="12">
        <v>750</v>
      </c>
      <c r="E1360" s="12">
        <v>760</v>
      </c>
      <c r="F1360" s="12">
        <v>770</v>
      </c>
      <c r="G1360" s="12">
        <v>780</v>
      </c>
      <c r="H1360" s="12">
        <v>780</v>
      </c>
      <c r="I1360" s="12">
        <v>780</v>
      </c>
      <c r="J1360" s="5"/>
      <c r="K1360" s="5"/>
      <c r="L1360" s="5"/>
    </row>
    <row r="1361" spans="1:12" x14ac:dyDescent="0.25">
      <c r="A1361" s="11" t="s">
        <v>3459</v>
      </c>
      <c r="B1361" s="10" t="s">
        <v>2136</v>
      </c>
      <c r="C1361" s="13">
        <v>4200</v>
      </c>
      <c r="D1361" s="13">
        <v>4370</v>
      </c>
      <c r="E1361" s="13">
        <v>4470</v>
      </c>
      <c r="F1361" s="13">
        <v>4540</v>
      </c>
      <c r="G1361" s="13">
        <v>4610</v>
      </c>
      <c r="H1361" s="13">
        <v>4640</v>
      </c>
      <c r="I1361" s="13">
        <v>4650</v>
      </c>
      <c r="J1361" s="5"/>
      <c r="K1361" s="5"/>
      <c r="L1361" s="5"/>
    </row>
    <row r="1362" spans="1:12" x14ac:dyDescent="0.25">
      <c r="A1362" s="11" t="s">
        <v>3460</v>
      </c>
      <c r="B1362" s="10" t="s">
        <v>2136</v>
      </c>
      <c r="C1362" s="12">
        <v>1160</v>
      </c>
      <c r="D1362" s="12">
        <v>1230</v>
      </c>
      <c r="E1362" s="12">
        <v>1250</v>
      </c>
      <c r="F1362" s="12">
        <v>1270</v>
      </c>
      <c r="G1362" s="12">
        <v>1280</v>
      </c>
      <c r="H1362" s="12">
        <v>1290</v>
      </c>
      <c r="I1362" s="12">
        <v>1290</v>
      </c>
      <c r="J1362" s="5"/>
      <c r="K1362" s="5"/>
      <c r="L1362" s="5"/>
    </row>
    <row r="1363" spans="1:12" x14ac:dyDescent="0.25">
      <c r="A1363" s="11" t="s">
        <v>3461</v>
      </c>
      <c r="B1363" s="10" t="s">
        <v>2136</v>
      </c>
      <c r="C1363" s="13">
        <v>920</v>
      </c>
      <c r="D1363" s="13">
        <v>970</v>
      </c>
      <c r="E1363" s="13">
        <v>1010</v>
      </c>
      <c r="F1363" s="13">
        <v>1050</v>
      </c>
      <c r="G1363" s="13">
        <v>1090</v>
      </c>
      <c r="H1363" s="13">
        <v>1130</v>
      </c>
      <c r="I1363" s="13">
        <v>1170</v>
      </c>
      <c r="J1363" s="5"/>
      <c r="K1363" s="5"/>
      <c r="L1363" s="5"/>
    </row>
    <row r="1364" spans="1:12" x14ac:dyDescent="0.25">
      <c r="A1364" s="11" t="s">
        <v>3462</v>
      </c>
      <c r="B1364" s="10" t="s">
        <v>2136</v>
      </c>
      <c r="C1364" s="12">
        <v>2280</v>
      </c>
      <c r="D1364" s="12">
        <v>2330</v>
      </c>
      <c r="E1364" s="12">
        <v>2380</v>
      </c>
      <c r="F1364" s="12">
        <v>2410</v>
      </c>
      <c r="G1364" s="12">
        <v>2450</v>
      </c>
      <c r="H1364" s="12">
        <v>2480</v>
      </c>
      <c r="I1364" s="12">
        <v>2520</v>
      </c>
      <c r="J1364" s="5"/>
      <c r="K1364" s="5"/>
      <c r="L1364" s="5"/>
    </row>
    <row r="1365" spans="1:12" x14ac:dyDescent="0.25">
      <c r="A1365" s="11" t="s">
        <v>3463</v>
      </c>
      <c r="B1365" s="10" t="s">
        <v>2136</v>
      </c>
      <c r="C1365" s="13">
        <v>1070</v>
      </c>
      <c r="D1365" s="13">
        <v>1140</v>
      </c>
      <c r="E1365" s="13">
        <v>1180</v>
      </c>
      <c r="F1365" s="13">
        <v>1220</v>
      </c>
      <c r="G1365" s="13">
        <v>1260</v>
      </c>
      <c r="H1365" s="13">
        <v>1300</v>
      </c>
      <c r="I1365" s="13">
        <v>1320</v>
      </c>
      <c r="J1365" s="5"/>
      <c r="K1365" s="5"/>
      <c r="L1365" s="5"/>
    </row>
    <row r="1366" spans="1:12" ht="21" x14ac:dyDescent="0.25">
      <c r="A1366" s="11" t="s">
        <v>3464</v>
      </c>
      <c r="B1366" s="10" t="s">
        <v>2136</v>
      </c>
      <c r="C1366" s="12">
        <v>1790</v>
      </c>
      <c r="D1366" s="12">
        <v>1900</v>
      </c>
      <c r="E1366" s="12">
        <v>1980</v>
      </c>
      <c r="F1366" s="12">
        <v>2060</v>
      </c>
      <c r="G1366" s="12">
        <v>2140</v>
      </c>
      <c r="H1366" s="12">
        <v>2210</v>
      </c>
      <c r="I1366" s="12">
        <v>2260</v>
      </c>
      <c r="J1366" s="5"/>
      <c r="K1366" s="5"/>
      <c r="L1366" s="5"/>
    </row>
    <row r="1367" spans="1:12" x14ac:dyDescent="0.25">
      <c r="A1367" s="11" t="s">
        <v>3465</v>
      </c>
      <c r="B1367" s="10" t="s">
        <v>2136</v>
      </c>
      <c r="C1367" s="13">
        <v>3460</v>
      </c>
      <c r="D1367" s="13">
        <v>3590</v>
      </c>
      <c r="E1367" s="13">
        <v>3620</v>
      </c>
      <c r="F1367" s="13">
        <v>3660</v>
      </c>
      <c r="G1367" s="13">
        <v>3690</v>
      </c>
      <c r="H1367" s="13">
        <v>3700</v>
      </c>
      <c r="I1367" s="13">
        <v>3680</v>
      </c>
      <c r="J1367" s="5"/>
      <c r="K1367" s="5"/>
      <c r="L1367" s="5"/>
    </row>
    <row r="1368" spans="1:12" x14ac:dyDescent="0.25">
      <c r="A1368" s="11" t="s">
        <v>3466</v>
      </c>
      <c r="B1368" s="10" t="s">
        <v>2136</v>
      </c>
      <c r="C1368" s="12">
        <v>3630</v>
      </c>
      <c r="D1368" s="12">
        <v>3780</v>
      </c>
      <c r="E1368" s="12">
        <v>3840</v>
      </c>
      <c r="F1368" s="12">
        <v>3860</v>
      </c>
      <c r="G1368" s="12">
        <v>3870</v>
      </c>
      <c r="H1368" s="12">
        <v>3860</v>
      </c>
      <c r="I1368" s="12">
        <v>3820</v>
      </c>
      <c r="J1368" s="5"/>
      <c r="K1368" s="5"/>
      <c r="L1368" s="5"/>
    </row>
    <row r="1369" spans="1:12" ht="21" x14ac:dyDescent="0.25">
      <c r="A1369" s="11" t="s">
        <v>3467</v>
      </c>
      <c r="B1369" s="10" t="s">
        <v>2136</v>
      </c>
      <c r="C1369" s="13">
        <v>3680</v>
      </c>
      <c r="D1369" s="13">
        <v>3920</v>
      </c>
      <c r="E1369" s="13">
        <v>4010</v>
      </c>
      <c r="F1369" s="13">
        <v>4050</v>
      </c>
      <c r="G1369" s="13">
        <v>4080</v>
      </c>
      <c r="H1369" s="13">
        <v>4100</v>
      </c>
      <c r="I1369" s="13">
        <v>4090</v>
      </c>
      <c r="J1369" s="5"/>
      <c r="K1369" s="5"/>
      <c r="L1369" s="5"/>
    </row>
    <row r="1370" spans="1:12" x14ac:dyDescent="0.25">
      <c r="A1370" s="11" t="s">
        <v>3468</v>
      </c>
      <c r="B1370" s="10" t="s">
        <v>2136</v>
      </c>
      <c r="C1370" s="12">
        <v>2660</v>
      </c>
      <c r="D1370" s="12">
        <v>2820</v>
      </c>
      <c r="E1370" s="12">
        <v>2880</v>
      </c>
      <c r="F1370" s="12">
        <v>2920</v>
      </c>
      <c r="G1370" s="12">
        <v>2950</v>
      </c>
      <c r="H1370" s="12">
        <v>2970</v>
      </c>
      <c r="I1370" s="12">
        <v>2990</v>
      </c>
      <c r="J1370" s="5"/>
      <c r="K1370" s="5"/>
      <c r="L1370" s="5"/>
    </row>
    <row r="1371" spans="1:12" x14ac:dyDescent="0.25">
      <c r="A1371" s="11" t="s">
        <v>3469</v>
      </c>
      <c r="B1371" s="10" t="s">
        <v>2136</v>
      </c>
      <c r="C1371" s="13">
        <v>3230</v>
      </c>
      <c r="D1371" s="13">
        <v>3760</v>
      </c>
      <c r="E1371" s="13">
        <v>4210</v>
      </c>
      <c r="F1371" s="13">
        <v>4390</v>
      </c>
      <c r="G1371" s="13">
        <v>4550</v>
      </c>
      <c r="H1371" s="13">
        <v>4700</v>
      </c>
      <c r="I1371" s="13">
        <v>4830</v>
      </c>
      <c r="J1371" s="5"/>
      <c r="K1371" s="5"/>
      <c r="L1371" s="5"/>
    </row>
    <row r="1372" spans="1:12" x14ac:dyDescent="0.25">
      <c r="A1372" s="11" t="s">
        <v>3470</v>
      </c>
      <c r="B1372" s="10" t="s">
        <v>2136</v>
      </c>
      <c r="C1372" s="12">
        <v>1030</v>
      </c>
      <c r="D1372" s="12">
        <v>1110</v>
      </c>
      <c r="E1372" s="12">
        <v>1150</v>
      </c>
      <c r="F1372" s="12">
        <v>1180</v>
      </c>
      <c r="G1372" s="12">
        <v>1220</v>
      </c>
      <c r="H1372" s="12">
        <v>1250</v>
      </c>
      <c r="I1372" s="12">
        <v>1290</v>
      </c>
      <c r="J1372" s="5"/>
      <c r="K1372" s="5"/>
      <c r="L1372" s="5"/>
    </row>
    <row r="1373" spans="1:12" x14ac:dyDescent="0.25">
      <c r="A1373" s="11" t="s">
        <v>3471</v>
      </c>
      <c r="B1373" s="10" t="s">
        <v>2136</v>
      </c>
      <c r="C1373" s="13">
        <v>5020</v>
      </c>
      <c r="D1373" s="13">
        <v>5670</v>
      </c>
      <c r="E1373" s="13">
        <v>5970</v>
      </c>
      <c r="F1373" s="13">
        <v>6170</v>
      </c>
      <c r="G1373" s="13">
        <v>6340</v>
      </c>
      <c r="H1373" s="13">
        <v>6480</v>
      </c>
      <c r="I1373" s="13">
        <v>6610</v>
      </c>
      <c r="J1373" s="5"/>
      <c r="K1373" s="5"/>
      <c r="L1373" s="5"/>
    </row>
    <row r="1374" spans="1:12" x14ac:dyDescent="0.25">
      <c r="A1374" s="11" t="s">
        <v>3472</v>
      </c>
      <c r="B1374" s="10" t="s">
        <v>2136</v>
      </c>
      <c r="C1374" s="12">
        <v>1040</v>
      </c>
      <c r="D1374" s="12">
        <v>1130</v>
      </c>
      <c r="E1374" s="12">
        <v>1400</v>
      </c>
      <c r="F1374" s="12">
        <v>1670</v>
      </c>
      <c r="G1374" s="12">
        <v>1920</v>
      </c>
      <c r="H1374" s="12">
        <v>2170</v>
      </c>
      <c r="I1374" s="12">
        <v>2410</v>
      </c>
      <c r="J1374" s="5"/>
      <c r="K1374" s="5"/>
      <c r="L1374" s="5"/>
    </row>
    <row r="1375" spans="1:12" x14ac:dyDescent="0.25">
      <c r="A1375" s="11" t="s">
        <v>3473</v>
      </c>
      <c r="B1375" s="10" t="s">
        <v>2136</v>
      </c>
      <c r="C1375" s="13">
        <v>1090</v>
      </c>
      <c r="D1375" s="13">
        <v>1140</v>
      </c>
      <c r="E1375" s="13">
        <v>1140</v>
      </c>
      <c r="F1375" s="13">
        <v>1140</v>
      </c>
      <c r="G1375" s="13">
        <v>1120</v>
      </c>
      <c r="H1375" s="13">
        <v>1100</v>
      </c>
      <c r="I1375" s="13">
        <v>1080</v>
      </c>
      <c r="J1375" s="5"/>
      <c r="K1375" s="5"/>
      <c r="L1375" s="5"/>
    </row>
    <row r="1376" spans="1:12" x14ac:dyDescent="0.25">
      <c r="A1376" s="11" t="s">
        <v>3474</v>
      </c>
      <c r="B1376" s="10" t="s">
        <v>2136</v>
      </c>
      <c r="C1376" s="12">
        <v>1790</v>
      </c>
      <c r="D1376" s="12">
        <v>1880</v>
      </c>
      <c r="E1376" s="12">
        <v>1930</v>
      </c>
      <c r="F1376" s="12">
        <v>1970</v>
      </c>
      <c r="G1376" s="12">
        <v>2010</v>
      </c>
      <c r="H1376" s="12">
        <v>2030</v>
      </c>
      <c r="I1376" s="12">
        <v>2040</v>
      </c>
      <c r="J1376" s="5"/>
      <c r="K1376" s="5"/>
      <c r="L1376" s="5"/>
    </row>
    <row r="1377" spans="1:12" x14ac:dyDescent="0.25">
      <c r="A1377" s="11" t="s">
        <v>3475</v>
      </c>
      <c r="B1377" s="10" t="s">
        <v>2136</v>
      </c>
      <c r="C1377" s="13">
        <v>4730</v>
      </c>
      <c r="D1377" s="13">
        <v>4960</v>
      </c>
      <c r="E1377" s="13">
        <v>5040</v>
      </c>
      <c r="F1377" s="13">
        <v>5070</v>
      </c>
      <c r="G1377" s="13">
        <v>5100</v>
      </c>
      <c r="H1377" s="13">
        <v>5110</v>
      </c>
      <c r="I1377" s="13">
        <v>5100</v>
      </c>
      <c r="J1377" s="5"/>
      <c r="K1377" s="5"/>
      <c r="L1377" s="5"/>
    </row>
    <row r="1378" spans="1:12" x14ac:dyDescent="0.25">
      <c r="A1378" s="11" t="s">
        <v>3476</v>
      </c>
      <c r="B1378" s="10" t="s">
        <v>2136</v>
      </c>
      <c r="C1378" s="12">
        <v>3320</v>
      </c>
      <c r="D1378" s="12">
        <v>3420</v>
      </c>
      <c r="E1378" s="12">
        <v>3510</v>
      </c>
      <c r="F1378" s="12">
        <v>3570</v>
      </c>
      <c r="G1378" s="12">
        <v>3610</v>
      </c>
      <c r="H1378" s="12">
        <v>3640</v>
      </c>
      <c r="I1378" s="12">
        <v>3640</v>
      </c>
      <c r="J1378" s="5"/>
      <c r="K1378" s="5"/>
      <c r="L1378" s="5"/>
    </row>
    <row r="1379" spans="1:12" ht="21" x14ac:dyDescent="0.25">
      <c r="A1379" s="11" t="s">
        <v>3477</v>
      </c>
      <c r="B1379" s="10" t="s">
        <v>2136</v>
      </c>
      <c r="C1379" s="13">
        <v>3300</v>
      </c>
      <c r="D1379" s="13">
        <v>3470</v>
      </c>
      <c r="E1379" s="13">
        <v>3540</v>
      </c>
      <c r="F1379" s="13">
        <v>3580</v>
      </c>
      <c r="G1379" s="13">
        <v>3600</v>
      </c>
      <c r="H1379" s="13">
        <v>3620</v>
      </c>
      <c r="I1379" s="13">
        <v>3620</v>
      </c>
      <c r="J1379" s="5"/>
      <c r="K1379" s="5"/>
      <c r="L1379" s="5"/>
    </row>
    <row r="1380" spans="1:12" x14ac:dyDescent="0.25">
      <c r="A1380" s="11" t="s">
        <v>3478</v>
      </c>
      <c r="B1380" s="10" t="s">
        <v>2136</v>
      </c>
      <c r="C1380" s="12">
        <v>20</v>
      </c>
      <c r="D1380" s="12">
        <v>20</v>
      </c>
      <c r="E1380" s="12">
        <v>20</v>
      </c>
      <c r="F1380" s="12">
        <v>20</v>
      </c>
      <c r="G1380" s="12">
        <v>20</v>
      </c>
      <c r="H1380" s="12">
        <v>20</v>
      </c>
      <c r="I1380" s="12">
        <v>20</v>
      </c>
      <c r="J1380" s="5"/>
      <c r="K1380" s="5"/>
      <c r="L1380" s="5"/>
    </row>
    <row r="1381" spans="1:12" ht="21" x14ac:dyDescent="0.25">
      <c r="A1381" s="11" t="s">
        <v>3479</v>
      </c>
      <c r="B1381" s="10" t="s">
        <v>2136</v>
      </c>
      <c r="C1381" s="13">
        <v>3140</v>
      </c>
      <c r="D1381" s="13">
        <v>3210</v>
      </c>
      <c r="E1381" s="13">
        <v>3240</v>
      </c>
      <c r="F1381" s="13">
        <v>3270</v>
      </c>
      <c r="G1381" s="13">
        <v>3290</v>
      </c>
      <c r="H1381" s="13">
        <v>3310</v>
      </c>
      <c r="I1381" s="13">
        <v>3300</v>
      </c>
      <c r="J1381" s="5"/>
      <c r="K1381" s="5"/>
      <c r="L1381" s="5"/>
    </row>
    <row r="1382" spans="1:12" x14ac:dyDescent="0.25">
      <c r="A1382" s="11" t="s">
        <v>3480</v>
      </c>
      <c r="B1382" s="10" t="s">
        <v>2136</v>
      </c>
      <c r="C1382" s="12">
        <v>730</v>
      </c>
      <c r="D1382" s="12">
        <v>740</v>
      </c>
      <c r="E1382" s="12">
        <v>750</v>
      </c>
      <c r="F1382" s="12">
        <v>760</v>
      </c>
      <c r="G1382" s="12">
        <v>770</v>
      </c>
      <c r="H1382" s="12">
        <v>770</v>
      </c>
      <c r="I1382" s="12">
        <v>770</v>
      </c>
      <c r="J1382" s="5"/>
      <c r="K1382" s="5"/>
      <c r="L1382" s="5"/>
    </row>
    <row r="1383" spans="1:12" x14ac:dyDescent="0.25">
      <c r="A1383" s="11" t="s">
        <v>3481</v>
      </c>
      <c r="B1383" s="10" t="s">
        <v>2136</v>
      </c>
      <c r="C1383" s="13">
        <v>3830</v>
      </c>
      <c r="D1383" s="13">
        <v>4020</v>
      </c>
      <c r="E1383" s="13">
        <v>4130</v>
      </c>
      <c r="F1383" s="13">
        <v>4200</v>
      </c>
      <c r="G1383" s="13">
        <v>4270</v>
      </c>
      <c r="H1383" s="13">
        <v>4310</v>
      </c>
      <c r="I1383" s="13">
        <v>4320</v>
      </c>
      <c r="J1383" s="5"/>
      <c r="K1383" s="5"/>
      <c r="L1383" s="5"/>
    </row>
    <row r="1384" spans="1:12" x14ac:dyDescent="0.25">
      <c r="A1384" s="11" t="s">
        <v>3482</v>
      </c>
      <c r="B1384" s="10" t="s">
        <v>2136</v>
      </c>
      <c r="C1384" s="12">
        <v>3700</v>
      </c>
      <c r="D1384" s="12">
        <v>3820</v>
      </c>
      <c r="E1384" s="12">
        <v>3950</v>
      </c>
      <c r="F1384" s="12">
        <v>4100</v>
      </c>
      <c r="G1384" s="12">
        <v>4260</v>
      </c>
      <c r="H1384" s="12">
        <v>4420</v>
      </c>
      <c r="I1384" s="12">
        <v>4550</v>
      </c>
      <c r="J1384" s="5"/>
      <c r="K1384" s="5"/>
      <c r="L1384" s="5"/>
    </row>
    <row r="1385" spans="1:12" x14ac:dyDescent="0.25">
      <c r="A1385" s="11" t="s">
        <v>3483</v>
      </c>
      <c r="B1385" s="10" t="s">
        <v>2136</v>
      </c>
      <c r="C1385" s="13">
        <v>2580</v>
      </c>
      <c r="D1385" s="13">
        <v>2680</v>
      </c>
      <c r="E1385" s="13">
        <v>2730</v>
      </c>
      <c r="F1385" s="13">
        <v>2800</v>
      </c>
      <c r="G1385" s="13">
        <v>2880</v>
      </c>
      <c r="H1385" s="13">
        <v>2950</v>
      </c>
      <c r="I1385" s="13">
        <v>3000</v>
      </c>
      <c r="J1385" s="5"/>
      <c r="K1385" s="5"/>
      <c r="L1385" s="5"/>
    </row>
    <row r="1386" spans="1:12" x14ac:dyDescent="0.25">
      <c r="A1386" s="11" t="s">
        <v>3484</v>
      </c>
      <c r="B1386" s="10" t="s">
        <v>2136</v>
      </c>
      <c r="C1386" s="12">
        <v>2480</v>
      </c>
      <c r="D1386" s="12">
        <v>2640</v>
      </c>
      <c r="E1386" s="12">
        <v>2690</v>
      </c>
      <c r="F1386" s="12">
        <v>2750</v>
      </c>
      <c r="G1386" s="12">
        <v>2790</v>
      </c>
      <c r="H1386" s="12">
        <v>2830</v>
      </c>
      <c r="I1386" s="12">
        <v>2850</v>
      </c>
      <c r="J1386" s="5"/>
      <c r="K1386" s="5"/>
      <c r="L1386" s="5"/>
    </row>
    <row r="1387" spans="1:12" ht="21" x14ac:dyDescent="0.25">
      <c r="A1387" s="11" t="s">
        <v>3485</v>
      </c>
      <c r="B1387" s="10" t="s">
        <v>2136</v>
      </c>
      <c r="C1387" s="13">
        <v>1480</v>
      </c>
      <c r="D1387" s="13">
        <v>1590</v>
      </c>
      <c r="E1387" s="13">
        <v>1620</v>
      </c>
      <c r="F1387" s="13">
        <v>1650</v>
      </c>
      <c r="G1387" s="13">
        <v>1670</v>
      </c>
      <c r="H1387" s="13">
        <v>1670</v>
      </c>
      <c r="I1387" s="13">
        <v>1660</v>
      </c>
      <c r="J1387" s="5"/>
      <c r="K1387" s="5"/>
      <c r="L1387" s="5"/>
    </row>
    <row r="1388" spans="1:12" x14ac:dyDescent="0.25">
      <c r="A1388" s="11" t="s">
        <v>3486</v>
      </c>
      <c r="B1388" s="10" t="s">
        <v>2136</v>
      </c>
      <c r="C1388" s="12">
        <v>2300</v>
      </c>
      <c r="D1388" s="12">
        <v>2450</v>
      </c>
      <c r="E1388" s="12">
        <v>2510</v>
      </c>
      <c r="F1388" s="12">
        <v>2550</v>
      </c>
      <c r="G1388" s="12">
        <v>2590</v>
      </c>
      <c r="H1388" s="12">
        <v>2610</v>
      </c>
      <c r="I1388" s="12">
        <v>2620</v>
      </c>
      <c r="J1388" s="5"/>
      <c r="K1388" s="5"/>
      <c r="L1388" s="5"/>
    </row>
    <row r="1389" spans="1:12" x14ac:dyDescent="0.25">
      <c r="A1389" s="11" t="s">
        <v>3487</v>
      </c>
      <c r="B1389" s="10" t="s">
        <v>2136</v>
      </c>
      <c r="C1389" s="13">
        <v>1540</v>
      </c>
      <c r="D1389" s="13">
        <v>1560</v>
      </c>
      <c r="E1389" s="13">
        <v>1580</v>
      </c>
      <c r="F1389" s="13">
        <v>1600</v>
      </c>
      <c r="G1389" s="13">
        <v>1600</v>
      </c>
      <c r="H1389" s="13">
        <v>1610</v>
      </c>
      <c r="I1389" s="13">
        <v>1600</v>
      </c>
      <c r="J1389" s="5"/>
      <c r="K1389" s="5"/>
      <c r="L1389" s="5"/>
    </row>
    <row r="1390" spans="1:12" x14ac:dyDescent="0.25">
      <c r="A1390" s="11" t="s">
        <v>3488</v>
      </c>
      <c r="B1390" s="10" t="s">
        <v>2136</v>
      </c>
      <c r="C1390" s="12">
        <v>410</v>
      </c>
      <c r="D1390" s="12">
        <v>480</v>
      </c>
      <c r="E1390" s="12">
        <v>500</v>
      </c>
      <c r="F1390" s="12">
        <v>520</v>
      </c>
      <c r="G1390" s="12">
        <v>540</v>
      </c>
      <c r="H1390" s="12">
        <v>560</v>
      </c>
      <c r="I1390" s="12">
        <v>570</v>
      </c>
      <c r="J1390" s="5"/>
      <c r="K1390" s="5"/>
      <c r="L1390" s="5"/>
    </row>
    <row r="1391" spans="1:12" x14ac:dyDescent="0.25">
      <c r="A1391" s="11" t="s">
        <v>3489</v>
      </c>
      <c r="B1391" s="10" t="s">
        <v>2136</v>
      </c>
      <c r="C1391" s="13">
        <v>870</v>
      </c>
      <c r="D1391" s="13">
        <v>950</v>
      </c>
      <c r="E1391" s="13">
        <v>1000</v>
      </c>
      <c r="F1391" s="13">
        <v>1060</v>
      </c>
      <c r="G1391" s="13">
        <v>1120</v>
      </c>
      <c r="H1391" s="13">
        <v>1170</v>
      </c>
      <c r="I1391" s="13">
        <v>1210</v>
      </c>
      <c r="J1391" s="5"/>
      <c r="K1391" s="5"/>
      <c r="L1391" s="5"/>
    </row>
    <row r="1392" spans="1:12" x14ac:dyDescent="0.25">
      <c r="A1392" s="11" t="s">
        <v>2092</v>
      </c>
      <c r="B1392" s="10" t="s">
        <v>2136</v>
      </c>
      <c r="C1392" s="12">
        <v>24100</v>
      </c>
      <c r="D1392" s="12">
        <v>25000</v>
      </c>
      <c r="E1392" s="12">
        <v>25500</v>
      </c>
      <c r="F1392" s="12">
        <v>25800</v>
      </c>
      <c r="G1392" s="12">
        <v>25900</v>
      </c>
      <c r="H1392" s="12">
        <v>25800</v>
      </c>
      <c r="I1392" s="12">
        <v>25600</v>
      </c>
      <c r="J1392" s="5"/>
      <c r="K1392" s="5"/>
      <c r="L1392" s="5"/>
    </row>
    <row r="1393" spans="1:12" ht="21" x14ac:dyDescent="0.25">
      <c r="A1393" s="11" t="s">
        <v>3490</v>
      </c>
      <c r="B1393" s="10" t="s">
        <v>2136</v>
      </c>
      <c r="C1393" s="13">
        <v>570</v>
      </c>
      <c r="D1393" s="13">
        <v>590</v>
      </c>
      <c r="E1393" s="13">
        <v>610</v>
      </c>
      <c r="F1393" s="13">
        <v>620</v>
      </c>
      <c r="G1393" s="13">
        <v>630</v>
      </c>
      <c r="H1393" s="13">
        <v>620</v>
      </c>
      <c r="I1393" s="13">
        <v>600</v>
      </c>
      <c r="J1393" s="5"/>
      <c r="K1393" s="5"/>
      <c r="L1393" s="5"/>
    </row>
    <row r="1394" spans="1:12" x14ac:dyDescent="0.25">
      <c r="A1394" s="11" t="s">
        <v>3491</v>
      </c>
      <c r="B1394" s="10" t="s">
        <v>2136</v>
      </c>
      <c r="C1394" s="12">
        <v>1470</v>
      </c>
      <c r="D1394" s="12">
        <v>1600</v>
      </c>
      <c r="E1394" s="12">
        <v>1660</v>
      </c>
      <c r="F1394" s="12">
        <v>1710</v>
      </c>
      <c r="G1394" s="12">
        <v>1740</v>
      </c>
      <c r="H1394" s="12">
        <v>1750</v>
      </c>
      <c r="I1394" s="12">
        <v>1730</v>
      </c>
      <c r="J1394" s="5"/>
      <c r="K1394" s="5"/>
      <c r="L1394" s="5"/>
    </row>
    <row r="1395" spans="1:12" x14ac:dyDescent="0.25">
      <c r="A1395" s="11" t="s">
        <v>3492</v>
      </c>
      <c r="B1395" s="10" t="s">
        <v>2136</v>
      </c>
      <c r="C1395" s="13">
        <v>1620</v>
      </c>
      <c r="D1395" s="13">
        <v>1700</v>
      </c>
      <c r="E1395" s="13">
        <v>1730</v>
      </c>
      <c r="F1395" s="13">
        <v>1740</v>
      </c>
      <c r="G1395" s="13">
        <v>1730</v>
      </c>
      <c r="H1395" s="13">
        <v>1700</v>
      </c>
      <c r="I1395" s="13">
        <v>1640</v>
      </c>
      <c r="J1395" s="5"/>
      <c r="K1395" s="5"/>
      <c r="L1395" s="5"/>
    </row>
    <row r="1396" spans="1:12" x14ac:dyDescent="0.25">
      <c r="A1396" s="11" t="s">
        <v>3493</v>
      </c>
      <c r="B1396" s="10" t="s">
        <v>2136</v>
      </c>
      <c r="C1396" s="12">
        <v>1740</v>
      </c>
      <c r="D1396" s="12">
        <v>1800</v>
      </c>
      <c r="E1396" s="12">
        <v>1860</v>
      </c>
      <c r="F1396" s="12">
        <v>1910</v>
      </c>
      <c r="G1396" s="12">
        <v>1940</v>
      </c>
      <c r="H1396" s="12">
        <v>1940</v>
      </c>
      <c r="I1396" s="12">
        <v>1920</v>
      </c>
      <c r="J1396" s="5"/>
      <c r="K1396" s="5"/>
      <c r="L1396" s="5"/>
    </row>
    <row r="1397" spans="1:12" x14ac:dyDescent="0.25">
      <c r="A1397" s="11" t="s">
        <v>3494</v>
      </c>
      <c r="B1397" s="10" t="s">
        <v>2136</v>
      </c>
      <c r="C1397" s="13">
        <v>600</v>
      </c>
      <c r="D1397" s="13">
        <v>630</v>
      </c>
      <c r="E1397" s="13">
        <v>630</v>
      </c>
      <c r="F1397" s="13">
        <v>640</v>
      </c>
      <c r="G1397" s="13">
        <v>640</v>
      </c>
      <c r="H1397" s="13">
        <v>640</v>
      </c>
      <c r="I1397" s="13">
        <v>640</v>
      </c>
      <c r="J1397" s="5"/>
      <c r="K1397" s="5"/>
      <c r="L1397" s="5"/>
    </row>
    <row r="1398" spans="1:12" x14ac:dyDescent="0.25">
      <c r="A1398" s="11" t="s">
        <v>3495</v>
      </c>
      <c r="B1398" s="10" t="s">
        <v>2136</v>
      </c>
      <c r="C1398" s="12">
        <v>3120</v>
      </c>
      <c r="D1398" s="12">
        <v>3140</v>
      </c>
      <c r="E1398" s="12">
        <v>3160</v>
      </c>
      <c r="F1398" s="12">
        <v>3180</v>
      </c>
      <c r="G1398" s="12">
        <v>3180</v>
      </c>
      <c r="H1398" s="12">
        <v>3150</v>
      </c>
      <c r="I1398" s="12">
        <v>3090</v>
      </c>
      <c r="J1398" s="5"/>
      <c r="K1398" s="5"/>
      <c r="L1398" s="5"/>
    </row>
    <row r="1399" spans="1:12" x14ac:dyDescent="0.25">
      <c r="A1399" s="11" t="s">
        <v>3496</v>
      </c>
      <c r="B1399" s="10" t="s">
        <v>2136</v>
      </c>
      <c r="C1399" s="13">
        <v>3690</v>
      </c>
      <c r="D1399" s="13">
        <v>3820</v>
      </c>
      <c r="E1399" s="13">
        <v>3860</v>
      </c>
      <c r="F1399" s="13">
        <v>3870</v>
      </c>
      <c r="G1399" s="13">
        <v>3860</v>
      </c>
      <c r="H1399" s="13">
        <v>3830</v>
      </c>
      <c r="I1399" s="13">
        <v>3750</v>
      </c>
      <c r="J1399" s="5"/>
      <c r="K1399" s="5"/>
      <c r="L1399" s="5"/>
    </row>
    <row r="1400" spans="1:12" x14ac:dyDescent="0.25">
      <c r="A1400" s="11" t="s">
        <v>3497</v>
      </c>
      <c r="B1400" s="10" t="s">
        <v>2136</v>
      </c>
      <c r="C1400" s="12">
        <v>2440</v>
      </c>
      <c r="D1400" s="12">
        <v>2550</v>
      </c>
      <c r="E1400" s="12">
        <v>2580</v>
      </c>
      <c r="F1400" s="12">
        <v>2610</v>
      </c>
      <c r="G1400" s="12">
        <v>2620</v>
      </c>
      <c r="H1400" s="12">
        <v>2610</v>
      </c>
      <c r="I1400" s="12">
        <v>2580</v>
      </c>
      <c r="J1400" s="5"/>
      <c r="K1400" s="5"/>
      <c r="L1400" s="5"/>
    </row>
    <row r="1401" spans="1:12" x14ac:dyDescent="0.25">
      <c r="A1401" s="11" t="s">
        <v>3498</v>
      </c>
      <c r="B1401" s="10" t="s">
        <v>2136</v>
      </c>
      <c r="C1401" s="13">
        <v>3080</v>
      </c>
      <c r="D1401" s="13">
        <v>3290</v>
      </c>
      <c r="E1401" s="13">
        <v>3390</v>
      </c>
      <c r="F1401" s="13">
        <v>3480</v>
      </c>
      <c r="G1401" s="13">
        <v>3540</v>
      </c>
      <c r="H1401" s="13">
        <v>3580</v>
      </c>
      <c r="I1401" s="13">
        <v>3610</v>
      </c>
      <c r="J1401" s="5"/>
      <c r="K1401" s="5"/>
      <c r="L1401" s="5"/>
    </row>
    <row r="1402" spans="1:12" x14ac:dyDescent="0.25">
      <c r="A1402" s="11" t="s">
        <v>3499</v>
      </c>
      <c r="B1402" s="10" t="s">
        <v>2136</v>
      </c>
      <c r="C1402" s="12">
        <v>1420</v>
      </c>
      <c r="D1402" s="12">
        <v>1430</v>
      </c>
      <c r="E1402" s="12">
        <v>1450</v>
      </c>
      <c r="F1402" s="12">
        <v>1470</v>
      </c>
      <c r="G1402" s="12">
        <v>1470</v>
      </c>
      <c r="H1402" s="12">
        <v>1470</v>
      </c>
      <c r="I1402" s="12">
        <v>1450</v>
      </c>
      <c r="J1402" s="5"/>
      <c r="K1402" s="5"/>
      <c r="L1402" s="5"/>
    </row>
    <row r="1403" spans="1:12" x14ac:dyDescent="0.25">
      <c r="A1403" s="11" t="s">
        <v>3500</v>
      </c>
      <c r="B1403" s="10" t="s">
        <v>2136</v>
      </c>
      <c r="C1403" s="13">
        <v>290</v>
      </c>
      <c r="D1403" s="13">
        <v>320</v>
      </c>
      <c r="E1403" s="13">
        <v>330</v>
      </c>
      <c r="F1403" s="13">
        <v>330</v>
      </c>
      <c r="G1403" s="13">
        <v>320</v>
      </c>
      <c r="H1403" s="13">
        <v>310</v>
      </c>
      <c r="I1403" s="13">
        <v>300</v>
      </c>
      <c r="J1403" s="5"/>
      <c r="K1403" s="5"/>
      <c r="L1403" s="5"/>
    </row>
    <row r="1404" spans="1:12" x14ac:dyDescent="0.25">
      <c r="A1404" s="11" t="s">
        <v>3501</v>
      </c>
      <c r="B1404" s="10" t="s">
        <v>2136</v>
      </c>
      <c r="C1404" s="12">
        <v>4040</v>
      </c>
      <c r="D1404" s="12">
        <v>4130</v>
      </c>
      <c r="E1404" s="12">
        <v>4200</v>
      </c>
      <c r="F1404" s="12">
        <v>4250</v>
      </c>
      <c r="G1404" s="12">
        <v>4260</v>
      </c>
      <c r="H1404" s="12">
        <v>4260</v>
      </c>
      <c r="I1404" s="12">
        <v>4260</v>
      </c>
      <c r="J1404" s="5"/>
      <c r="K1404" s="5"/>
      <c r="L1404" s="5"/>
    </row>
    <row r="1405" spans="1:12" x14ac:dyDescent="0.25">
      <c r="A1405" s="11" t="s">
        <v>2093</v>
      </c>
      <c r="B1405" s="10" t="s">
        <v>2136</v>
      </c>
      <c r="C1405" s="13">
        <v>8490</v>
      </c>
      <c r="D1405" s="13">
        <v>9070</v>
      </c>
      <c r="E1405" s="13">
        <v>9330</v>
      </c>
      <c r="F1405" s="13">
        <v>9530</v>
      </c>
      <c r="G1405" s="13">
        <v>9670</v>
      </c>
      <c r="H1405" s="13">
        <v>9720</v>
      </c>
      <c r="I1405" s="13">
        <v>9740</v>
      </c>
      <c r="J1405" s="5"/>
      <c r="K1405" s="5"/>
      <c r="L1405" s="5"/>
    </row>
    <row r="1406" spans="1:12" x14ac:dyDescent="0.25">
      <c r="A1406" s="11" t="s">
        <v>3502</v>
      </c>
      <c r="B1406" s="10" t="s">
        <v>2136</v>
      </c>
      <c r="C1406" s="12">
        <v>500</v>
      </c>
      <c r="D1406" s="12">
        <v>560</v>
      </c>
      <c r="E1406" s="12">
        <v>570</v>
      </c>
      <c r="F1406" s="12">
        <v>580</v>
      </c>
      <c r="G1406" s="12">
        <v>590</v>
      </c>
      <c r="H1406" s="12">
        <v>590</v>
      </c>
      <c r="I1406" s="12">
        <v>590</v>
      </c>
      <c r="J1406" s="5"/>
      <c r="K1406" s="5"/>
      <c r="L1406" s="5"/>
    </row>
    <row r="1407" spans="1:12" x14ac:dyDescent="0.25">
      <c r="A1407" s="11" t="s">
        <v>3503</v>
      </c>
      <c r="B1407" s="10" t="s">
        <v>2136</v>
      </c>
      <c r="C1407" s="13">
        <v>1390</v>
      </c>
      <c r="D1407" s="13">
        <v>1490</v>
      </c>
      <c r="E1407" s="13">
        <v>1580</v>
      </c>
      <c r="F1407" s="13">
        <v>1670</v>
      </c>
      <c r="G1407" s="13">
        <v>1750</v>
      </c>
      <c r="H1407" s="13">
        <v>1820</v>
      </c>
      <c r="I1407" s="13">
        <v>1870</v>
      </c>
      <c r="J1407" s="5"/>
      <c r="K1407" s="5"/>
      <c r="L1407" s="5"/>
    </row>
    <row r="1408" spans="1:12" x14ac:dyDescent="0.25">
      <c r="A1408" s="11" t="s">
        <v>3504</v>
      </c>
      <c r="B1408" s="10" t="s">
        <v>2136</v>
      </c>
      <c r="C1408" s="12">
        <v>1780</v>
      </c>
      <c r="D1408" s="12">
        <v>1870</v>
      </c>
      <c r="E1408" s="12">
        <v>1940</v>
      </c>
      <c r="F1408" s="12">
        <v>2000</v>
      </c>
      <c r="G1408" s="12">
        <v>2040</v>
      </c>
      <c r="H1408" s="12">
        <v>2070</v>
      </c>
      <c r="I1408" s="12">
        <v>2100</v>
      </c>
      <c r="J1408" s="5"/>
      <c r="K1408" s="5"/>
      <c r="L1408" s="5"/>
    </row>
    <row r="1409" spans="1:12" x14ac:dyDescent="0.25">
      <c r="A1409" s="11" t="s">
        <v>3505</v>
      </c>
      <c r="B1409" s="10" t="s">
        <v>2136</v>
      </c>
      <c r="C1409" s="13">
        <v>4810</v>
      </c>
      <c r="D1409" s="13">
        <v>5160</v>
      </c>
      <c r="E1409" s="13">
        <v>5240</v>
      </c>
      <c r="F1409" s="13">
        <v>5290</v>
      </c>
      <c r="G1409" s="13">
        <v>5290</v>
      </c>
      <c r="H1409" s="13">
        <v>5250</v>
      </c>
      <c r="I1409" s="13">
        <v>5180</v>
      </c>
      <c r="J1409" s="5"/>
      <c r="K1409" s="5"/>
      <c r="L1409" s="5"/>
    </row>
    <row r="1410" spans="1:12" x14ac:dyDescent="0.25">
      <c r="A1410" s="11" t="s">
        <v>2094</v>
      </c>
      <c r="B1410" s="10" t="s">
        <v>2136</v>
      </c>
      <c r="C1410" s="12">
        <v>9800</v>
      </c>
      <c r="D1410" s="12">
        <v>10250</v>
      </c>
      <c r="E1410" s="12">
        <v>10500</v>
      </c>
      <c r="F1410" s="12">
        <v>10650</v>
      </c>
      <c r="G1410" s="12">
        <v>10800</v>
      </c>
      <c r="H1410" s="12">
        <v>10850</v>
      </c>
      <c r="I1410" s="12">
        <v>10850</v>
      </c>
      <c r="J1410" s="5"/>
      <c r="K1410" s="5"/>
      <c r="L1410" s="5"/>
    </row>
    <row r="1411" spans="1:12" x14ac:dyDescent="0.25">
      <c r="A1411" s="11" t="s">
        <v>3506</v>
      </c>
      <c r="B1411" s="10" t="s">
        <v>2136</v>
      </c>
      <c r="C1411" s="13">
        <v>400</v>
      </c>
      <c r="D1411" s="13">
        <v>410</v>
      </c>
      <c r="E1411" s="13">
        <v>420</v>
      </c>
      <c r="F1411" s="13">
        <v>430</v>
      </c>
      <c r="G1411" s="13">
        <v>430</v>
      </c>
      <c r="H1411" s="13">
        <v>440</v>
      </c>
      <c r="I1411" s="13">
        <v>440</v>
      </c>
      <c r="J1411" s="5"/>
      <c r="K1411" s="5"/>
      <c r="L1411" s="5"/>
    </row>
    <row r="1412" spans="1:12" x14ac:dyDescent="0.25">
      <c r="A1412" s="11" t="s">
        <v>3507</v>
      </c>
      <c r="B1412" s="10" t="s">
        <v>2136</v>
      </c>
      <c r="C1412" s="12">
        <v>3310</v>
      </c>
      <c r="D1412" s="12">
        <v>3510</v>
      </c>
      <c r="E1412" s="12">
        <v>3640</v>
      </c>
      <c r="F1412" s="12">
        <v>3770</v>
      </c>
      <c r="G1412" s="12">
        <v>3870</v>
      </c>
      <c r="H1412" s="12">
        <v>3950</v>
      </c>
      <c r="I1412" s="12">
        <v>4020</v>
      </c>
      <c r="J1412" s="5"/>
      <c r="K1412" s="5"/>
      <c r="L1412" s="5"/>
    </row>
    <row r="1413" spans="1:12" ht="21" x14ac:dyDescent="0.25">
      <c r="A1413" s="11" t="s">
        <v>3508</v>
      </c>
      <c r="B1413" s="10" t="s">
        <v>2136</v>
      </c>
      <c r="C1413" s="13">
        <v>0</v>
      </c>
      <c r="D1413" s="13">
        <v>0</v>
      </c>
      <c r="E1413" s="13">
        <v>0</v>
      </c>
      <c r="F1413" s="13">
        <v>0</v>
      </c>
      <c r="G1413" s="13">
        <v>0</v>
      </c>
      <c r="H1413" s="13">
        <v>0</v>
      </c>
      <c r="I1413" s="13">
        <v>0</v>
      </c>
      <c r="J1413" s="5"/>
      <c r="K1413" s="5"/>
      <c r="L1413" s="5"/>
    </row>
    <row r="1414" spans="1:12" x14ac:dyDescent="0.25">
      <c r="A1414" s="11" t="s">
        <v>3509</v>
      </c>
      <c r="B1414" s="10" t="s">
        <v>2136</v>
      </c>
      <c r="C1414" s="12">
        <v>2270</v>
      </c>
      <c r="D1414" s="12">
        <v>2350</v>
      </c>
      <c r="E1414" s="12">
        <v>2370</v>
      </c>
      <c r="F1414" s="12">
        <v>2380</v>
      </c>
      <c r="G1414" s="12">
        <v>2370</v>
      </c>
      <c r="H1414" s="12">
        <v>2350</v>
      </c>
      <c r="I1414" s="12">
        <v>2330</v>
      </c>
      <c r="J1414" s="5"/>
      <c r="K1414" s="5"/>
      <c r="L1414" s="5"/>
    </row>
    <row r="1415" spans="1:12" x14ac:dyDescent="0.25">
      <c r="A1415" s="11" t="s">
        <v>3510</v>
      </c>
      <c r="B1415" s="10" t="s">
        <v>2136</v>
      </c>
      <c r="C1415" s="13">
        <v>2320</v>
      </c>
      <c r="D1415" s="13">
        <v>2370</v>
      </c>
      <c r="E1415" s="13">
        <v>2420</v>
      </c>
      <c r="F1415" s="13">
        <v>2450</v>
      </c>
      <c r="G1415" s="13">
        <v>2460</v>
      </c>
      <c r="H1415" s="13">
        <v>2450</v>
      </c>
      <c r="I1415" s="13">
        <v>2420</v>
      </c>
      <c r="J1415" s="5"/>
      <c r="K1415" s="5"/>
      <c r="L1415" s="5"/>
    </row>
    <row r="1416" spans="1:12" x14ac:dyDescent="0.25">
      <c r="A1416" s="11" t="s">
        <v>3511</v>
      </c>
      <c r="B1416" s="10" t="s">
        <v>2136</v>
      </c>
      <c r="C1416" s="12">
        <v>1510</v>
      </c>
      <c r="D1416" s="12">
        <v>1600</v>
      </c>
      <c r="E1416" s="12">
        <v>1630</v>
      </c>
      <c r="F1416" s="12">
        <v>1650</v>
      </c>
      <c r="G1416" s="12">
        <v>1650</v>
      </c>
      <c r="H1416" s="12">
        <v>1650</v>
      </c>
      <c r="I1416" s="12">
        <v>1640</v>
      </c>
      <c r="J1416" s="5"/>
      <c r="K1416" s="5"/>
      <c r="L1416" s="5"/>
    </row>
    <row r="1417" spans="1:12" x14ac:dyDescent="0.25">
      <c r="A1417" s="11" t="s">
        <v>2095</v>
      </c>
      <c r="B1417" s="10" t="s">
        <v>2136</v>
      </c>
      <c r="C1417" s="13">
        <v>48800</v>
      </c>
      <c r="D1417" s="13">
        <v>51300</v>
      </c>
      <c r="E1417" s="13">
        <v>53000</v>
      </c>
      <c r="F1417" s="13">
        <v>54300</v>
      </c>
      <c r="G1417" s="13">
        <v>55300</v>
      </c>
      <c r="H1417" s="13">
        <v>55800</v>
      </c>
      <c r="I1417" s="13">
        <v>55800</v>
      </c>
      <c r="J1417" s="5"/>
      <c r="K1417" s="5"/>
      <c r="L1417" s="5"/>
    </row>
    <row r="1418" spans="1:12" x14ac:dyDescent="0.25">
      <c r="A1418" s="11" t="s">
        <v>3512</v>
      </c>
      <c r="B1418" s="10" t="s">
        <v>2136</v>
      </c>
      <c r="C1418" s="12">
        <v>3900</v>
      </c>
      <c r="D1418" s="12">
        <v>3980</v>
      </c>
      <c r="E1418" s="12">
        <v>4030</v>
      </c>
      <c r="F1418" s="12">
        <v>4040</v>
      </c>
      <c r="G1418" s="12">
        <v>4010</v>
      </c>
      <c r="H1418" s="12">
        <v>3940</v>
      </c>
      <c r="I1418" s="12">
        <v>3840</v>
      </c>
      <c r="J1418" s="5"/>
      <c r="K1418" s="5"/>
      <c r="L1418" s="5"/>
    </row>
    <row r="1419" spans="1:12" x14ac:dyDescent="0.25">
      <c r="A1419" s="11" t="s">
        <v>3513</v>
      </c>
      <c r="B1419" s="10" t="s">
        <v>2136</v>
      </c>
      <c r="C1419" s="13">
        <v>1280</v>
      </c>
      <c r="D1419" s="13">
        <v>1290</v>
      </c>
      <c r="E1419" s="13">
        <v>1300</v>
      </c>
      <c r="F1419" s="13">
        <v>1310</v>
      </c>
      <c r="G1419" s="13">
        <v>1310</v>
      </c>
      <c r="H1419" s="13">
        <v>1300</v>
      </c>
      <c r="I1419" s="13">
        <v>1270</v>
      </c>
      <c r="J1419" s="5"/>
      <c r="K1419" s="5"/>
      <c r="L1419" s="5"/>
    </row>
    <row r="1420" spans="1:12" x14ac:dyDescent="0.25">
      <c r="A1420" s="11" t="s">
        <v>3514</v>
      </c>
      <c r="B1420" s="10" t="s">
        <v>2136</v>
      </c>
      <c r="C1420" s="12">
        <v>720</v>
      </c>
      <c r="D1420" s="12">
        <v>770</v>
      </c>
      <c r="E1420" s="12">
        <v>830</v>
      </c>
      <c r="F1420" s="12">
        <v>880</v>
      </c>
      <c r="G1420" s="12">
        <v>930</v>
      </c>
      <c r="H1420" s="12">
        <v>980</v>
      </c>
      <c r="I1420" s="12">
        <v>1010</v>
      </c>
      <c r="J1420" s="5"/>
      <c r="K1420" s="5"/>
      <c r="L1420" s="5"/>
    </row>
    <row r="1421" spans="1:12" x14ac:dyDescent="0.25">
      <c r="A1421" s="11" t="s">
        <v>3515</v>
      </c>
      <c r="B1421" s="10" t="s">
        <v>2136</v>
      </c>
      <c r="C1421" s="13">
        <v>1190</v>
      </c>
      <c r="D1421" s="13">
        <v>1230</v>
      </c>
      <c r="E1421" s="13">
        <v>1270</v>
      </c>
      <c r="F1421" s="13">
        <v>1320</v>
      </c>
      <c r="G1421" s="13">
        <v>1350</v>
      </c>
      <c r="H1421" s="13">
        <v>1380</v>
      </c>
      <c r="I1421" s="13">
        <v>1380</v>
      </c>
      <c r="J1421" s="5"/>
      <c r="K1421" s="5"/>
      <c r="L1421" s="5"/>
    </row>
    <row r="1422" spans="1:12" x14ac:dyDescent="0.25">
      <c r="A1422" s="11" t="s">
        <v>3516</v>
      </c>
      <c r="B1422" s="10" t="s">
        <v>2136</v>
      </c>
      <c r="C1422" s="12">
        <v>90</v>
      </c>
      <c r="D1422" s="12">
        <v>100</v>
      </c>
      <c r="E1422" s="12">
        <v>100</v>
      </c>
      <c r="F1422" s="12">
        <v>100</v>
      </c>
      <c r="G1422" s="12">
        <v>110</v>
      </c>
      <c r="H1422" s="12">
        <v>110</v>
      </c>
      <c r="I1422" s="12">
        <v>110</v>
      </c>
      <c r="J1422" s="5"/>
      <c r="K1422" s="5"/>
      <c r="L1422" s="5"/>
    </row>
    <row r="1423" spans="1:12" x14ac:dyDescent="0.25">
      <c r="A1423" s="11" t="s">
        <v>3517</v>
      </c>
      <c r="B1423" s="10" t="s">
        <v>2136</v>
      </c>
      <c r="C1423" s="13">
        <v>0</v>
      </c>
      <c r="D1423" s="13">
        <v>0</v>
      </c>
      <c r="E1423" s="13">
        <v>0</v>
      </c>
      <c r="F1423" s="13">
        <v>0</v>
      </c>
      <c r="G1423" s="13">
        <v>0</v>
      </c>
      <c r="H1423" s="13">
        <v>0</v>
      </c>
      <c r="I1423" s="13">
        <v>0</v>
      </c>
      <c r="J1423" s="5"/>
      <c r="K1423" s="5"/>
      <c r="L1423" s="5"/>
    </row>
    <row r="1424" spans="1:12" x14ac:dyDescent="0.25">
      <c r="A1424" s="11" t="s">
        <v>3518</v>
      </c>
      <c r="B1424" s="10" t="s">
        <v>2136</v>
      </c>
      <c r="C1424" s="12">
        <v>830</v>
      </c>
      <c r="D1424" s="12">
        <v>880</v>
      </c>
      <c r="E1424" s="12">
        <v>920</v>
      </c>
      <c r="F1424" s="12">
        <v>960</v>
      </c>
      <c r="G1424" s="12">
        <v>990</v>
      </c>
      <c r="H1424" s="12">
        <v>1020</v>
      </c>
      <c r="I1424" s="12">
        <v>1040</v>
      </c>
      <c r="J1424" s="5"/>
      <c r="K1424" s="5"/>
      <c r="L1424" s="5"/>
    </row>
    <row r="1425" spans="1:12" x14ac:dyDescent="0.25">
      <c r="A1425" s="11" t="s">
        <v>3519</v>
      </c>
      <c r="B1425" s="10" t="s">
        <v>2136</v>
      </c>
      <c r="C1425" s="13">
        <v>70</v>
      </c>
      <c r="D1425" s="13">
        <v>80</v>
      </c>
      <c r="E1425" s="13">
        <v>80</v>
      </c>
      <c r="F1425" s="13">
        <v>80</v>
      </c>
      <c r="G1425" s="13">
        <v>80</v>
      </c>
      <c r="H1425" s="13">
        <v>80</v>
      </c>
      <c r="I1425" s="13">
        <v>90</v>
      </c>
      <c r="J1425" s="5"/>
      <c r="K1425" s="5"/>
      <c r="L1425" s="5"/>
    </row>
    <row r="1426" spans="1:12" x14ac:dyDescent="0.25">
      <c r="A1426" s="11" t="s">
        <v>3520</v>
      </c>
      <c r="B1426" s="10" t="s">
        <v>2136</v>
      </c>
      <c r="C1426" s="12">
        <v>1810</v>
      </c>
      <c r="D1426" s="12">
        <v>2000</v>
      </c>
      <c r="E1426" s="12">
        <v>2110</v>
      </c>
      <c r="F1426" s="12">
        <v>2220</v>
      </c>
      <c r="G1426" s="12">
        <v>2310</v>
      </c>
      <c r="H1426" s="12">
        <v>2380</v>
      </c>
      <c r="I1426" s="12">
        <v>2450</v>
      </c>
      <c r="J1426" s="5"/>
      <c r="K1426" s="5"/>
      <c r="L1426" s="5"/>
    </row>
    <row r="1427" spans="1:12" x14ac:dyDescent="0.25">
      <c r="A1427" s="11" t="s">
        <v>3521</v>
      </c>
      <c r="B1427" s="10" t="s">
        <v>2136</v>
      </c>
      <c r="C1427" s="13">
        <v>2190</v>
      </c>
      <c r="D1427" s="13">
        <v>2310</v>
      </c>
      <c r="E1427" s="13">
        <v>2410</v>
      </c>
      <c r="F1427" s="13">
        <v>2500</v>
      </c>
      <c r="G1427" s="13">
        <v>2580</v>
      </c>
      <c r="H1427" s="13">
        <v>2630</v>
      </c>
      <c r="I1427" s="13">
        <v>2670</v>
      </c>
      <c r="J1427" s="5"/>
      <c r="K1427" s="5"/>
      <c r="L1427" s="5"/>
    </row>
    <row r="1428" spans="1:12" x14ac:dyDescent="0.25">
      <c r="A1428" s="11" t="s">
        <v>3522</v>
      </c>
      <c r="B1428" s="10" t="s">
        <v>2136</v>
      </c>
      <c r="C1428" s="12">
        <v>2090</v>
      </c>
      <c r="D1428" s="12">
        <v>2250</v>
      </c>
      <c r="E1428" s="12">
        <v>2350</v>
      </c>
      <c r="F1428" s="12">
        <v>2450</v>
      </c>
      <c r="G1428" s="12">
        <v>2530</v>
      </c>
      <c r="H1428" s="12">
        <v>2600</v>
      </c>
      <c r="I1428" s="12">
        <v>2650</v>
      </c>
      <c r="J1428" s="5"/>
      <c r="K1428" s="5"/>
      <c r="L1428" s="5"/>
    </row>
    <row r="1429" spans="1:12" x14ac:dyDescent="0.25">
      <c r="A1429" s="11" t="s">
        <v>3523</v>
      </c>
      <c r="B1429" s="10" t="s">
        <v>2136</v>
      </c>
      <c r="C1429" s="13">
        <v>0</v>
      </c>
      <c r="D1429" s="13">
        <v>0</v>
      </c>
      <c r="E1429" s="13">
        <v>0</v>
      </c>
      <c r="F1429" s="13">
        <v>0</v>
      </c>
      <c r="G1429" s="13">
        <v>0</v>
      </c>
      <c r="H1429" s="13">
        <v>0</v>
      </c>
      <c r="I1429" s="13">
        <v>0</v>
      </c>
      <c r="J1429" s="5"/>
      <c r="K1429" s="5"/>
      <c r="L1429" s="5"/>
    </row>
    <row r="1430" spans="1:12" x14ac:dyDescent="0.25">
      <c r="A1430" s="11" t="s">
        <v>3524</v>
      </c>
      <c r="B1430" s="10" t="s">
        <v>2136</v>
      </c>
      <c r="C1430" s="12">
        <v>820</v>
      </c>
      <c r="D1430" s="12">
        <v>880</v>
      </c>
      <c r="E1430" s="12">
        <v>890</v>
      </c>
      <c r="F1430" s="12">
        <v>900</v>
      </c>
      <c r="G1430" s="12">
        <v>900</v>
      </c>
      <c r="H1430" s="12">
        <v>900</v>
      </c>
      <c r="I1430" s="12">
        <v>880</v>
      </c>
      <c r="J1430" s="5"/>
      <c r="K1430" s="5"/>
      <c r="L1430" s="5"/>
    </row>
    <row r="1431" spans="1:12" x14ac:dyDescent="0.25">
      <c r="A1431" s="11" t="s">
        <v>3525</v>
      </c>
      <c r="B1431" s="10" t="s">
        <v>2136</v>
      </c>
      <c r="C1431" s="13">
        <v>4260</v>
      </c>
      <c r="D1431" s="13">
        <v>4470</v>
      </c>
      <c r="E1431" s="13">
        <v>4600</v>
      </c>
      <c r="F1431" s="13">
        <v>4710</v>
      </c>
      <c r="G1431" s="13">
        <v>4790</v>
      </c>
      <c r="H1431" s="13">
        <v>4820</v>
      </c>
      <c r="I1431" s="13">
        <v>4800</v>
      </c>
      <c r="J1431" s="5"/>
      <c r="K1431" s="5"/>
      <c r="L1431" s="5"/>
    </row>
    <row r="1432" spans="1:12" x14ac:dyDescent="0.25">
      <c r="A1432" s="11" t="s">
        <v>3526</v>
      </c>
      <c r="B1432" s="10" t="s">
        <v>2136</v>
      </c>
      <c r="C1432" s="12">
        <v>0</v>
      </c>
      <c r="D1432" s="12">
        <v>0</v>
      </c>
      <c r="E1432" s="12">
        <v>0</v>
      </c>
      <c r="F1432" s="12">
        <v>0</v>
      </c>
      <c r="G1432" s="12">
        <v>0</v>
      </c>
      <c r="H1432" s="12">
        <v>0</v>
      </c>
      <c r="I1432" s="12">
        <v>0</v>
      </c>
      <c r="J1432" s="5"/>
      <c r="K1432" s="5"/>
      <c r="L1432" s="5"/>
    </row>
    <row r="1433" spans="1:12" x14ac:dyDescent="0.25">
      <c r="A1433" s="11" t="s">
        <v>3527</v>
      </c>
      <c r="B1433" s="10" t="s">
        <v>2136</v>
      </c>
      <c r="C1433" s="13">
        <v>10</v>
      </c>
      <c r="D1433" s="13">
        <v>10</v>
      </c>
      <c r="E1433" s="13">
        <v>0</v>
      </c>
      <c r="F1433" s="13">
        <v>0</v>
      </c>
      <c r="G1433" s="13">
        <v>0</v>
      </c>
      <c r="H1433" s="13">
        <v>0</v>
      </c>
      <c r="I1433" s="13">
        <v>0</v>
      </c>
      <c r="J1433" s="5"/>
      <c r="K1433" s="5"/>
      <c r="L1433" s="5"/>
    </row>
    <row r="1434" spans="1:12" x14ac:dyDescent="0.25">
      <c r="A1434" s="11" t="s">
        <v>3528</v>
      </c>
      <c r="B1434" s="10" t="s">
        <v>2136</v>
      </c>
      <c r="C1434" s="12">
        <v>5650</v>
      </c>
      <c r="D1434" s="12">
        <v>6060</v>
      </c>
      <c r="E1434" s="12">
        <v>6310</v>
      </c>
      <c r="F1434" s="12">
        <v>6540</v>
      </c>
      <c r="G1434" s="12">
        <v>6710</v>
      </c>
      <c r="H1434" s="12">
        <v>6820</v>
      </c>
      <c r="I1434" s="12">
        <v>6860</v>
      </c>
      <c r="J1434" s="5"/>
      <c r="K1434" s="5"/>
      <c r="L1434" s="5"/>
    </row>
    <row r="1435" spans="1:12" x14ac:dyDescent="0.25">
      <c r="A1435" s="11" t="s">
        <v>3529</v>
      </c>
      <c r="B1435" s="10" t="s">
        <v>2136</v>
      </c>
      <c r="C1435" s="13">
        <v>920</v>
      </c>
      <c r="D1435" s="13">
        <v>940</v>
      </c>
      <c r="E1435" s="13">
        <v>960</v>
      </c>
      <c r="F1435" s="13">
        <v>970</v>
      </c>
      <c r="G1435" s="13">
        <v>980</v>
      </c>
      <c r="H1435" s="13">
        <v>980</v>
      </c>
      <c r="I1435" s="13">
        <v>980</v>
      </c>
      <c r="J1435" s="5"/>
      <c r="K1435" s="5"/>
      <c r="L1435" s="5"/>
    </row>
    <row r="1436" spans="1:12" x14ac:dyDescent="0.25">
      <c r="A1436" s="11" t="s">
        <v>3530</v>
      </c>
      <c r="B1436" s="10" t="s">
        <v>2136</v>
      </c>
      <c r="C1436" s="12">
        <v>640</v>
      </c>
      <c r="D1436" s="12">
        <v>690</v>
      </c>
      <c r="E1436" s="12">
        <v>730</v>
      </c>
      <c r="F1436" s="12">
        <v>770</v>
      </c>
      <c r="G1436" s="12">
        <v>800</v>
      </c>
      <c r="H1436" s="12">
        <v>820</v>
      </c>
      <c r="I1436" s="12">
        <v>830</v>
      </c>
      <c r="J1436" s="5"/>
      <c r="K1436" s="5"/>
      <c r="L1436" s="5"/>
    </row>
    <row r="1437" spans="1:12" x14ac:dyDescent="0.25">
      <c r="A1437" s="11" t="s">
        <v>3531</v>
      </c>
      <c r="B1437" s="10" t="s">
        <v>2136</v>
      </c>
      <c r="C1437" s="13">
        <v>510</v>
      </c>
      <c r="D1437" s="13">
        <v>510</v>
      </c>
      <c r="E1437" s="13">
        <v>510</v>
      </c>
      <c r="F1437" s="13">
        <v>510</v>
      </c>
      <c r="G1437" s="13">
        <v>500</v>
      </c>
      <c r="H1437" s="13">
        <v>490</v>
      </c>
      <c r="I1437" s="13">
        <v>470</v>
      </c>
      <c r="J1437" s="5"/>
      <c r="K1437" s="5"/>
      <c r="L1437" s="5"/>
    </row>
    <row r="1438" spans="1:12" x14ac:dyDescent="0.25">
      <c r="A1438" s="11" t="s">
        <v>3532</v>
      </c>
      <c r="B1438" s="10" t="s">
        <v>2136</v>
      </c>
      <c r="C1438" s="12">
        <v>410</v>
      </c>
      <c r="D1438" s="12">
        <v>410</v>
      </c>
      <c r="E1438" s="12">
        <v>420</v>
      </c>
      <c r="F1438" s="12">
        <v>420</v>
      </c>
      <c r="G1438" s="12">
        <v>430</v>
      </c>
      <c r="H1438" s="12">
        <v>430</v>
      </c>
      <c r="I1438" s="12">
        <v>420</v>
      </c>
      <c r="J1438" s="5"/>
      <c r="K1438" s="5"/>
      <c r="L1438" s="5"/>
    </row>
    <row r="1439" spans="1:12" x14ac:dyDescent="0.25">
      <c r="A1439" s="11" t="s">
        <v>3533</v>
      </c>
      <c r="B1439" s="10" t="s">
        <v>2136</v>
      </c>
      <c r="C1439" s="13">
        <v>890</v>
      </c>
      <c r="D1439" s="13">
        <v>920</v>
      </c>
      <c r="E1439" s="13">
        <v>940</v>
      </c>
      <c r="F1439" s="13">
        <v>950</v>
      </c>
      <c r="G1439" s="13">
        <v>950</v>
      </c>
      <c r="H1439" s="13">
        <v>960</v>
      </c>
      <c r="I1439" s="13">
        <v>960</v>
      </c>
      <c r="J1439" s="5"/>
      <c r="K1439" s="5"/>
      <c r="L1439" s="5"/>
    </row>
    <row r="1440" spans="1:12" x14ac:dyDescent="0.25">
      <c r="A1440" s="11" t="s">
        <v>3534</v>
      </c>
      <c r="B1440" s="10" t="s">
        <v>2136</v>
      </c>
      <c r="C1440" s="12">
        <v>6220</v>
      </c>
      <c r="D1440" s="12">
        <v>6440</v>
      </c>
      <c r="E1440" s="12">
        <v>6670</v>
      </c>
      <c r="F1440" s="12">
        <v>6850</v>
      </c>
      <c r="G1440" s="12">
        <v>6970</v>
      </c>
      <c r="H1440" s="12">
        <v>7030</v>
      </c>
      <c r="I1440" s="12">
        <v>7030</v>
      </c>
      <c r="J1440" s="5"/>
      <c r="K1440" s="5"/>
      <c r="L1440" s="5"/>
    </row>
    <row r="1441" spans="1:12" x14ac:dyDescent="0.25">
      <c r="A1441" s="11" t="s">
        <v>3535</v>
      </c>
      <c r="B1441" s="10" t="s">
        <v>2136</v>
      </c>
      <c r="C1441" s="13">
        <v>6500</v>
      </c>
      <c r="D1441" s="13">
        <v>6890</v>
      </c>
      <c r="E1441" s="13">
        <v>7080</v>
      </c>
      <c r="F1441" s="13">
        <v>7210</v>
      </c>
      <c r="G1441" s="13">
        <v>7290</v>
      </c>
      <c r="H1441" s="13">
        <v>7290</v>
      </c>
      <c r="I1441" s="13">
        <v>7240</v>
      </c>
      <c r="J1441" s="5"/>
      <c r="K1441" s="5"/>
      <c r="L1441" s="5"/>
    </row>
    <row r="1442" spans="1:12" x14ac:dyDescent="0.25">
      <c r="A1442" s="11" t="s">
        <v>3536</v>
      </c>
      <c r="B1442" s="10" t="s">
        <v>2136</v>
      </c>
      <c r="C1442" s="12">
        <v>3780</v>
      </c>
      <c r="D1442" s="12">
        <v>4010</v>
      </c>
      <c r="E1442" s="12">
        <v>4170</v>
      </c>
      <c r="F1442" s="12">
        <v>4280</v>
      </c>
      <c r="G1442" s="12">
        <v>4350</v>
      </c>
      <c r="H1442" s="12">
        <v>4380</v>
      </c>
      <c r="I1442" s="12">
        <v>4380</v>
      </c>
      <c r="J1442" s="5"/>
      <c r="K1442" s="5"/>
      <c r="L1442" s="5"/>
    </row>
    <row r="1443" spans="1:12" x14ac:dyDescent="0.25">
      <c r="A1443" s="11" t="s">
        <v>3537</v>
      </c>
      <c r="B1443" s="10" t="s">
        <v>2136</v>
      </c>
      <c r="C1443" s="13">
        <v>4030</v>
      </c>
      <c r="D1443" s="13">
        <v>4150</v>
      </c>
      <c r="E1443" s="13">
        <v>4250</v>
      </c>
      <c r="F1443" s="13">
        <v>4320</v>
      </c>
      <c r="G1443" s="13">
        <v>4370</v>
      </c>
      <c r="H1443" s="13">
        <v>4390</v>
      </c>
      <c r="I1443" s="13">
        <v>4400</v>
      </c>
      <c r="J1443" s="5"/>
      <c r="K1443" s="5"/>
      <c r="L1443" s="5"/>
    </row>
    <row r="1444" spans="1:12" x14ac:dyDescent="0.25">
      <c r="A1444" s="11" t="s">
        <v>3538</v>
      </c>
      <c r="B1444" s="10" t="s">
        <v>2136</v>
      </c>
      <c r="C1444" s="12">
        <v>0</v>
      </c>
      <c r="D1444" s="12">
        <v>0</v>
      </c>
      <c r="E1444" s="12">
        <v>0</v>
      </c>
      <c r="F1444" s="12">
        <v>0</v>
      </c>
      <c r="G1444" s="12">
        <v>0</v>
      </c>
      <c r="H1444" s="12">
        <v>0</v>
      </c>
      <c r="I1444" s="12">
        <v>0</v>
      </c>
      <c r="J1444" s="5"/>
      <c r="K1444" s="5"/>
      <c r="L1444" s="5"/>
    </row>
    <row r="1445" spans="1:12" x14ac:dyDescent="0.25">
      <c r="A1445" s="11" t="s">
        <v>3539</v>
      </c>
      <c r="B1445" s="10" t="s">
        <v>2136</v>
      </c>
      <c r="C1445" s="13">
        <v>10</v>
      </c>
      <c r="D1445" s="13">
        <v>10</v>
      </c>
      <c r="E1445" s="13">
        <v>10</v>
      </c>
      <c r="F1445" s="13">
        <v>10</v>
      </c>
      <c r="G1445" s="13">
        <v>10</v>
      </c>
      <c r="H1445" s="13">
        <v>20</v>
      </c>
      <c r="I1445" s="13">
        <v>20</v>
      </c>
      <c r="J1445" s="5"/>
      <c r="K1445" s="5"/>
      <c r="L1445" s="5"/>
    </row>
    <row r="1446" spans="1:12" ht="21" x14ac:dyDescent="0.25">
      <c r="A1446" s="11" t="s">
        <v>3540</v>
      </c>
      <c r="B1446" s="10" t="s">
        <v>2136</v>
      </c>
      <c r="C1446" s="12">
        <v>0</v>
      </c>
      <c r="D1446" s="12">
        <v>0</v>
      </c>
      <c r="E1446" s="12">
        <v>0</v>
      </c>
      <c r="F1446" s="12">
        <v>0</v>
      </c>
      <c r="G1446" s="12">
        <v>0</v>
      </c>
      <c r="H1446" s="12">
        <v>0</v>
      </c>
      <c r="I1446" s="12">
        <v>0</v>
      </c>
      <c r="J1446" s="5"/>
      <c r="K1446" s="5"/>
      <c r="L1446" s="5"/>
    </row>
    <row r="1447" spans="1:12" x14ac:dyDescent="0.25">
      <c r="A1447" s="11" t="s">
        <v>3541</v>
      </c>
      <c r="B1447" s="10" t="s">
        <v>2136</v>
      </c>
      <c r="C1447" s="13">
        <v>10</v>
      </c>
      <c r="D1447" s="13">
        <v>10</v>
      </c>
      <c r="E1447" s="13">
        <v>10</v>
      </c>
      <c r="F1447" s="13">
        <v>10</v>
      </c>
      <c r="G1447" s="13">
        <v>10</v>
      </c>
      <c r="H1447" s="13">
        <v>10</v>
      </c>
      <c r="I1447" s="13">
        <v>10</v>
      </c>
      <c r="J1447" s="5"/>
      <c r="K1447" s="5"/>
      <c r="L1447" s="5"/>
    </row>
    <row r="1448" spans="1:12" x14ac:dyDescent="0.25">
      <c r="A1448" s="11" t="s">
        <v>2096</v>
      </c>
      <c r="B1448" s="10" t="s">
        <v>2136</v>
      </c>
      <c r="C1448" s="12">
        <v>48700</v>
      </c>
      <c r="D1448" s="12">
        <v>51800</v>
      </c>
      <c r="E1448" s="12">
        <v>53700</v>
      </c>
      <c r="F1448" s="12">
        <v>55300</v>
      </c>
      <c r="G1448" s="12">
        <v>56500</v>
      </c>
      <c r="H1448" s="12">
        <v>57400</v>
      </c>
      <c r="I1448" s="12">
        <v>58000</v>
      </c>
      <c r="J1448" s="5"/>
      <c r="K1448" s="5"/>
      <c r="L1448" s="5"/>
    </row>
    <row r="1449" spans="1:12" x14ac:dyDescent="0.25">
      <c r="A1449" s="11" t="s">
        <v>3542</v>
      </c>
      <c r="B1449" s="10" t="s">
        <v>2136</v>
      </c>
      <c r="C1449" s="13">
        <v>500</v>
      </c>
      <c r="D1449" s="13">
        <v>560</v>
      </c>
      <c r="E1449" s="13">
        <v>580</v>
      </c>
      <c r="F1449" s="13">
        <v>590</v>
      </c>
      <c r="G1449" s="13">
        <v>600</v>
      </c>
      <c r="H1449" s="13">
        <v>600</v>
      </c>
      <c r="I1449" s="13">
        <v>590</v>
      </c>
      <c r="J1449" s="5"/>
      <c r="K1449" s="5"/>
      <c r="L1449" s="5"/>
    </row>
    <row r="1450" spans="1:12" x14ac:dyDescent="0.25">
      <c r="A1450" s="11" t="s">
        <v>3543</v>
      </c>
      <c r="B1450" s="10" t="s">
        <v>2136</v>
      </c>
      <c r="C1450" s="12">
        <v>2500</v>
      </c>
      <c r="D1450" s="12">
        <v>2800</v>
      </c>
      <c r="E1450" s="12">
        <v>2970</v>
      </c>
      <c r="F1450" s="12">
        <v>3100</v>
      </c>
      <c r="G1450" s="12">
        <v>3220</v>
      </c>
      <c r="H1450" s="12">
        <v>3320</v>
      </c>
      <c r="I1450" s="12">
        <v>3400</v>
      </c>
      <c r="J1450" s="5"/>
      <c r="K1450" s="5"/>
      <c r="L1450" s="5"/>
    </row>
    <row r="1451" spans="1:12" x14ac:dyDescent="0.25">
      <c r="A1451" s="11" t="s">
        <v>3544</v>
      </c>
      <c r="B1451" s="10" t="s">
        <v>2136</v>
      </c>
      <c r="C1451" s="13">
        <v>0</v>
      </c>
      <c r="D1451" s="13">
        <v>0</v>
      </c>
      <c r="E1451" s="13">
        <v>0</v>
      </c>
      <c r="F1451" s="13">
        <v>0</v>
      </c>
      <c r="G1451" s="13">
        <v>0</v>
      </c>
      <c r="H1451" s="13">
        <v>0</v>
      </c>
      <c r="I1451" s="13">
        <v>0</v>
      </c>
      <c r="J1451" s="5"/>
      <c r="K1451" s="5"/>
      <c r="L1451" s="5"/>
    </row>
    <row r="1452" spans="1:12" x14ac:dyDescent="0.25">
      <c r="A1452" s="11" t="s">
        <v>3545</v>
      </c>
      <c r="B1452" s="10" t="s">
        <v>2136</v>
      </c>
      <c r="C1452" s="12">
        <v>0</v>
      </c>
      <c r="D1452" s="12">
        <v>0</v>
      </c>
      <c r="E1452" s="12">
        <v>0</v>
      </c>
      <c r="F1452" s="12">
        <v>0</v>
      </c>
      <c r="G1452" s="12">
        <v>0</v>
      </c>
      <c r="H1452" s="12">
        <v>0</v>
      </c>
      <c r="I1452" s="12">
        <v>0</v>
      </c>
      <c r="J1452" s="5"/>
      <c r="K1452" s="5"/>
      <c r="L1452" s="5"/>
    </row>
    <row r="1453" spans="1:12" x14ac:dyDescent="0.25">
      <c r="A1453" s="11" t="s">
        <v>3546</v>
      </c>
      <c r="B1453" s="10" t="s">
        <v>2136</v>
      </c>
      <c r="C1453" s="13">
        <v>2000</v>
      </c>
      <c r="D1453" s="13">
        <v>2400</v>
      </c>
      <c r="E1453" s="13">
        <v>2520</v>
      </c>
      <c r="F1453" s="13">
        <v>2610</v>
      </c>
      <c r="G1453" s="13">
        <v>2670</v>
      </c>
      <c r="H1453" s="13">
        <v>2710</v>
      </c>
      <c r="I1453" s="13">
        <v>2740</v>
      </c>
      <c r="J1453" s="5"/>
      <c r="K1453" s="5"/>
      <c r="L1453" s="5"/>
    </row>
    <row r="1454" spans="1:12" x14ac:dyDescent="0.25">
      <c r="A1454" s="11" t="s">
        <v>3547</v>
      </c>
      <c r="B1454" s="10" t="s">
        <v>2136</v>
      </c>
      <c r="C1454" s="12">
        <v>930</v>
      </c>
      <c r="D1454" s="12">
        <v>960</v>
      </c>
      <c r="E1454" s="12">
        <v>990</v>
      </c>
      <c r="F1454" s="12">
        <v>1020</v>
      </c>
      <c r="G1454" s="12">
        <v>1060</v>
      </c>
      <c r="H1454" s="12">
        <v>1080</v>
      </c>
      <c r="I1454" s="12">
        <v>1080</v>
      </c>
      <c r="J1454" s="5"/>
      <c r="K1454" s="5"/>
      <c r="L1454" s="5"/>
    </row>
    <row r="1455" spans="1:12" x14ac:dyDescent="0.25">
      <c r="A1455" s="11" t="s">
        <v>3548</v>
      </c>
      <c r="B1455" s="10" t="s">
        <v>2136</v>
      </c>
      <c r="C1455" s="13">
        <v>1370</v>
      </c>
      <c r="D1455" s="13">
        <v>1440</v>
      </c>
      <c r="E1455" s="13">
        <v>1510</v>
      </c>
      <c r="F1455" s="13">
        <v>1560</v>
      </c>
      <c r="G1455" s="13">
        <v>1600</v>
      </c>
      <c r="H1455" s="13">
        <v>1630</v>
      </c>
      <c r="I1455" s="13">
        <v>1630</v>
      </c>
      <c r="J1455" s="5"/>
      <c r="K1455" s="5"/>
      <c r="L1455" s="5"/>
    </row>
    <row r="1456" spans="1:12" x14ac:dyDescent="0.25">
      <c r="A1456" s="11" t="s">
        <v>3549</v>
      </c>
      <c r="B1456" s="10" t="s">
        <v>2136</v>
      </c>
      <c r="C1456" s="12">
        <v>2680</v>
      </c>
      <c r="D1456" s="12">
        <v>2880</v>
      </c>
      <c r="E1456" s="12">
        <v>3070</v>
      </c>
      <c r="F1456" s="12">
        <v>3230</v>
      </c>
      <c r="G1456" s="12">
        <v>3390</v>
      </c>
      <c r="H1456" s="12">
        <v>3510</v>
      </c>
      <c r="I1456" s="12">
        <v>3600</v>
      </c>
      <c r="J1456" s="5"/>
      <c r="K1456" s="5"/>
      <c r="L1456" s="5"/>
    </row>
    <row r="1457" spans="1:12" x14ac:dyDescent="0.25">
      <c r="A1457" s="11" t="s">
        <v>3550</v>
      </c>
      <c r="B1457" s="10" t="s">
        <v>2136</v>
      </c>
      <c r="C1457" s="13">
        <v>80</v>
      </c>
      <c r="D1457" s="13">
        <v>90</v>
      </c>
      <c r="E1457" s="13">
        <v>90</v>
      </c>
      <c r="F1457" s="13">
        <v>90</v>
      </c>
      <c r="G1457" s="13">
        <v>90</v>
      </c>
      <c r="H1457" s="13">
        <v>90</v>
      </c>
      <c r="I1457" s="13">
        <v>90</v>
      </c>
      <c r="J1457" s="5"/>
      <c r="K1457" s="5"/>
      <c r="L1457" s="5"/>
    </row>
    <row r="1458" spans="1:12" x14ac:dyDescent="0.25">
      <c r="A1458" s="11" t="s">
        <v>3551</v>
      </c>
      <c r="B1458" s="10" t="s">
        <v>2136</v>
      </c>
      <c r="C1458" s="12">
        <v>2980</v>
      </c>
      <c r="D1458" s="12">
        <v>3050</v>
      </c>
      <c r="E1458" s="12">
        <v>3120</v>
      </c>
      <c r="F1458" s="12">
        <v>3170</v>
      </c>
      <c r="G1458" s="12">
        <v>3210</v>
      </c>
      <c r="H1458" s="12">
        <v>3240</v>
      </c>
      <c r="I1458" s="12">
        <v>3260</v>
      </c>
      <c r="J1458" s="5"/>
      <c r="K1458" s="5"/>
      <c r="L1458" s="5"/>
    </row>
    <row r="1459" spans="1:12" x14ac:dyDescent="0.25">
      <c r="A1459" s="11" t="s">
        <v>3552</v>
      </c>
      <c r="B1459" s="10" t="s">
        <v>2136</v>
      </c>
      <c r="C1459" s="13">
        <v>1330</v>
      </c>
      <c r="D1459" s="13">
        <v>1390</v>
      </c>
      <c r="E1459" s="13">
        <v>1410</v>
      </c>
      <c r="F1459" s="13">
        <v>1430</v>
      </c>
      <c r="G1459" s="13">
        <v>1440</v>
      </c>
      <c r="H1459" s="13">
        <v>1430</v>
      </c>
      <c r="I1459" s="13">
        <v>1400</v>
      </c>
      <c r="J1459" s="5"/>
      <c r="K1459" s="5"/>
      <c r="L1459" s="5"/>
    </row>
    <row r="1460" spans="1:12" x14ac:dyDescent="0.25">
      <c r="A1460" s="11" t="s">
        <v>3553</v>
      </c>
      <c r="B1460" s="10" t="s">
        <v>2136</v>
      </c>
      <c r="C1460" s="12">
        <v>3030</v>
      </c>
      <c r="D1460" s="12">
        <v>3270</v>
      </c>
      <c r="E1460" s="12">
        <v>3360</v>
      </c>
      <c r="F1460" s="12">
        <v>3420</v>
      </c>
      <c r="G1460" s="12">
        <v>3460</v>
      </c>
      <c r="H1460" s="12">
        <v>3490</v>
      </c>
      <c r="I1460" s="12">
        <v>3510</v>
      </c>
      <c r="J1460" s="5"/>
      <c r="K1460" s="5"/>
      <c r="L1460" s="5"/>
    </row>
    <row r="1461" spans="1:12" x14ac:dyDescent="0.25">
      <c r="A1461" s="11" t="s">
        <v>3554</v>
      </c>
      <c r="B1461" s="10" t="s">
        <v>2136</v>
      </c>
      <c r="C1461" s="13">
        <v>500</v>
      </c>
      <c r="D1461" s="13">
        <v>560</v>
      </c>
      <c r="E1461" s="13">
        <v>560</v>
      </c>
      <c r="F1461" s="13">
        <v>570</v>
      </c>
      <c r="G1461" s="13">
        <v>570</v>
      </c>
      <c r="H1461" s="13">
        <v>560</v>
      </c>
      <c r="I1461" s="13">
        <v>550</v>
      </c>
      <c r="J1461" s="5"/>
      <c r="K1461" s="5"/>
      <c r="L1461" s="5"/>
    </row>
    <row r="1462" spans="1:12" x14ac:dyDescent="0.25">
      <c r="A1462" s="11" t="s">
        <v>3555</v>
      </c>
      <c r="B1462" s="10" t="s">
        <v>2136</v>
      </c>
      <c r="C1462" s="12">
        <v>640</v>
      </c>
      <c r="D1462" s="12">
        <v>650</v>
      </c>
      <c r="E1462" s="12">
        <v>660</v>
      </c>
      <c r="F1462" s="12">
        <v>670</v>
      </c>
      <c r="G1462" s="12">
        <v>680</v>
      </c>
      <c r="H1462" s="12">
        <v>680</v>
      </c>
      <c r="I1462" s="12">
        <v>670</v>
      </c>
      <c r="J1462" s="5"/>
      <c r="K1462" s="5"/>
      <c r="L1462" s="5"/>
    </row>
    <row r="1463" spans="1:12" x14ac:dyDescent="0.25">
      <c r="A1463" s="11" t="s">
        <v>3556</v>
      </c>
      <c r="B1463" s="10" t="s">
        <v>2136</v>
      </c>
      <c r="C1463" s="13">
        <v>870</v>
      </c>
      <c r="D1463" s="13">
        <v>890</v>
      </c>
      <c r="E1463" s="13">
        <v>910</v>
      </c>
      <c r="F1463" s="13">
        <v>910</v>
      </c>
      <c r="G1463" s="13">
        <v>910</v>
      </c>
      <c r="H1463" s="13">
        <v>910</v>
      </c>
      <c r="I1463" s="13">
        <v>900</v>
      </c>
      <c r="J1463" s="5"/>
      <c r="K1463" s="5"/>
      <c r="L1463" s="5"/>
    </row>
    <row r="1464" spans="1:12" x14ac:dyDescent="0.25">
      <c r="A1464" s="11" t="s">
        <v>3557</v>
      </c>
      <c r="B1464" s="10" t="s">
        <v>2136</v>
      </c>
      <c r="C1464" s="12">
        <v>1800</v>
      </c>
      <c r="D1464" s="12">
        <v>1840</v>
      </c>
      <c r="E1464" s="12">
        <v>1860</v>
      </c>
      <c r="F1464" s="12">
        <v>1870</v>
      </c>
      <c r="G1464" s="12">
        <v>1870</v>
      </c>
      <c r="H1464" s="12">
        <v>1860</v>
      </c>
      <c r="I1464" s="12">
        <v>1830</v>
      </c>
      <c r="J1464" s="5"/>
      <c r="K1464" s="5"/>
      <c r="L1464" s="5"/>
    </row>
    <row r="1465" spans="1:12" x14ac:dyDescent="0.25">
      <c r="A1465" s="11" t="s">
        <v>3558</v>
      </c>
      <c r="B1465" s="10" t="s">
        <v>2136</v>
      </c>
      <c r="C1465" s="13">
        <v>1270</v>
      </c>
      <c r="D1465" s="13">
        <v>1300</v>
      </c>
      <c r="E1465" s="13">
        <v>1310</v>
      </c>
      <c r="F1465" s="13">
        <v>1310</v>
      </c>
      <c r="G1465" s="13">
        <v>1300</v>
      </c>
      <c r="H1465" s="13">
        <v>1280</v>
      </c>
      <c r="I1465" s="13">
        <v>1250</v>
      </c>
      <c r="J1465" s="5"/>
      <c r="K1465" s="5"/>
      <c r="L1465" s="5"/>
    </row>
    <row r="1466" spans="1:12" x14ac:dyDescent="0.25">
      <c r="A1466" s="11" t="s">
        <v>3559</v>
      </c>
      <c r="B1466" s="10" t="s">
        <v>2136</v>
      </c>
      <c r="C1466" s="12">
        <v>2210</v>
      </c>
      <c r="D1466" s="12">
        <v>2280</v>
      </c>
      <c r="E1466" s="12">
        <v>2320</v>
      </c>
      <c r="F1466" s="12">
        <v>2340</v>
      </c>
      <c r="G1466" s="12">
        <v>2350</v>
      </c>
      <c r="H1466" s="12">
        <v>2330</v>
      </c>
      <c r="I1466" s="12">
        <v>2290</v>
      </c>
      <c r="J1466" s="5"/>
      <c r="K1466" s="5"/>
      <c r="L1466" s="5"/>
    </row>
    <row r="1467" spans="1:12" x14ac:dyDescent="0.25">
      <c r="A1467" s="11" t="s">
        <v>3560</v>
      </c>
      <c r="B1467" s="10" t="s">
        <v>2136</v>
      </c>
      <c r="C1467" s="13">
        <v>2370</v>
      </c>
      <c r="D1467" s="13">
        <v>2520</v>
      </c>
      <c r="E1467" s="13">
        <v>2650</v>
      </c>
      <c r="F1467" s="13">
        <v>2750</v>
      </c>
      <c r="G1467" s="13">
        <v>2810</v>
      </c>
      <c r="H1467" s="13">
        <v>2830</v>
      </c>
      <c r="I1467" s="13">
        <v>2810</v>
      </c>
      <c r="J1467" s="5"/>
      <c r="K1467" s="5"/>
      <c r="L1467" s="5"/>
    </row>
    <row r="1468" spans="1:12" x14ac:dyDescent="0.25">
      <c r="A1468" s="11" t="s">
        <v>3561</v>
      </c>
      <c r="B1468" s="10" t="s">
        <v>2136</v>
      </c>
      <c r="C1468" s="12">
        <v>1740</v>
      </c>
      <c r="D1468" s="12">
        <v>1920</v>
      </c>
      <c r="E1468" s="12">
        <v>2070</v>
      </c>
      <c r="F1468" s="12">
        <v>2190</v>
      </c>
      <c r="G1468" s="12">
        <v>2280</v>
      </c>
      <c r="H1468" s="12">
        <v>2350</v>
      </c>
      <c r="I1468" s="12">
        <v>2410</v>
      </c>
      <c r="J1468" s="5"/>
      <c r="K1468" s="5"/>
      <c r="L1468" s="5"/>
    </row>
    <row r="1469" spans="1:12" x14ac:dyDescent="0.25">
      <c r="A1469" s="11" t="s">
        <v>3562</v>
      </c>
      <c r="B1469" s="10" t="s">
        <v>2136</v>
      </c>
      <c r="C1469" s="13">
        <v>1600</v>
      </c>
      <c r="D1469" s="13">
        <v>1620</v>
      </c>
      <c r="E1469" s="13">
        <v>1640</v>
      </c>
      <c r="F1469" s="13">
        <v>1650</v>
      </c>
      <c r="G1469" s="13">
        <v>1650</v>
      </c>
      <c r="H1469" s="13">
        <v>1640</v>
      </c>
      <c r="I1469" s="13">
        <v>1630</v>
      </c>
      <c r="J1469" s="5"/>
      <c r="K1469" s="5"/>
      <c r="L1469" s="5"/>
    </row>
    <row r="1470" spans="1:12" x14ac:dyDescent="0.25">
      <c r="A1470" s="11" t="s">
        <v>3563</v>
      </c>
      <c r="B1470" s="10" t="s">
        <v>2136</v>
      </c>
      <c r="C1470" s="12">
        <v>2450</v>
      </c>
      <c r="D1470" s="12">
        <v>2630</v>
      </c>
      <c r="E1470" s="12">
        <v>2700</v>
      </c>
      <c r="F1470" s="12">
        <v>2750</v>
      </c>
      <c r="G1470" s="12">
        <v>2780</v>
      </c>
      <c r="H1470" s="12">
        <v>2800</v>
      </c>
      <c r="I1470" s="12">
        <v>2800</v>
      </c>
      <c r="J1470" s="5"/>
      <c r="K1470" s="5"/>
      <c r="L1470" s="5"/>
    </row>
    <row r="1471" spans="1:12" x14ac:dyDescent="0.25">
      <c r="A1471" s="11" t="s">
        <v>3564</v>
      </c>
      <c r="B1471" s="10" t="s">
        <v>2136</v>
      </c>
      <c r="C1471" s="13">
        <v>1470</v>
      </c>
      <c r="D1471" s="13">
        <v>1550</v>
      </c>
      <c r="E1471" s="13">
        <v>1580</v>
      </c>
      <c r="F1471" s="13">
        <v>1600</v>
      </c>
      <c r="G1471" s="13">
        <v>1610</v>
      </c>
      <c r="H1471" s="13">
        <v>1610</v>
      </c>
      <c r="I1471" s="13">
        <v>1600</v>
      </c>
      <c r="J1471" s="5"/>
      <c r="K1471" s="5"/>
      <c r="L1471" s="5"/>
    </row>
    <row r="1472" spans="1:12" x14ac:dyDescent="0.25">
      <c r="A1472" s="11" t="s">
        <v>3565</v>
      </c>
      <c r="B1472" s="10" t="s">
        <v>2136</v>
      </c>
      <c r="C1472" s="12">
        <v>930</v>
      </c>
      <c r="D1472" s="12">
        <v>960</v>
      </c>
      <c r="E1472" s="12">
        <v>980</v>
      </c>
      <c r="F1472" s="12">
        <v>1000</v>
      </c>
      <c r="G1472" s="12">
        <v>1020</v>
      </c>
      <c r="H1472" s="12">
        <v>1030</v>
      </c>
      <c r="I1472" s="12">
        <v>1040</v>
      </c>
      <c r="J1472" s="5"/>
      <c r="K1472" s="5"/>
      <c r="L1472" s="5"/>
    </row>
    <row r="1473" spans="1:12" x14ac:dyDescent="0.25">
      <c r="A1473" s="11" t="s">
        <v>3566</v>
      </c>
      <c r="B1473" s="10" t="s">
        <v>2136</v>
      </c>
      <c r="C1473" s="13">
        <v>870</v>
      </c>
      <c r="D1473" s="13">
        <v>900</v>
      </c>
      <c r="E1473" s="13">
        <v>920</v>
      </c>
      <c r="F1473" s="13">
        <v>920</v>
      </c>
      <c r="G1473" s="13">
        <v>920</v>
      </c>
      <c r="H1473" s="13">
        <v>920</v>
      </c>
      <c r="I1473" s="13">
        <v>910</v>
      </c>
      <c r="J1473" s="5"/>
      <c r="K1473" s="5"/>
      <c r="L1473" s="5"/>
    </row>
    <row r="1474" spans="1:12" x14ac:dyDescent="0.25">
      <c r="A1474" s="11" t="s">
        <v>3567</v>
      </c>
      <c r="B1474" s="10" t="s">
        <v>2136</v>
      </c>
      <c r="C1474" s="12">
        <v>3320</v>
      </c>
      <c r="D1474" s="12">
        <v>3560</v>
      </c>
      <c r="E1474" s="12">
        <v>3810</v>
      </c>
      <c r="F1474" s="12">
        <v>4060</v>
      </c>
      <c r="G1474" s="12">
        <v>4290</v>
      </c>
      <c r="H1474" s="12">
        <v>4500</v>
      </c>
      <c r="I1474" s="12">
        <v>4690</v>
      </c>
      <c r="J1474" s="5"/>
      <c r="K1474" s="5"/>
      <c r="L1474" s="5"/>
    </row>
    <row r="1475" spans="1:12" x14ac:dyDescent="0.25">
      <c r="A1475" s="11" t="s">
        <v>3568</v>
      </c>
      <c r="B1475" s="10" t="s">
        <v>2136</v>
      </c>
      <c r="C1475" s="13">
        <v>2560</v>
      </c>
      <c r="D1475" s="13">
        <v>2650</v>
      </c>
      <c r="E1475" s="13">
        <v>2720</v>
      </c>
      <c r="F1475" s="13">
        <v>2780</v>
      </c>
      <c r="G1475" s="13">
        <v>2840</v>
      </c>
      <c r="H1475" s="13">
        <v>2890</v>
      </c>
      <c r="I1475" s="13">
        <v>2930</v>
      </c>
      <c r="J1475" s="5"/>
      <c r="K1475" s="5"/>
      <c r="L1475" s="5"/>
    </row>
    <row r="1476" spans="1:12" x14ac:dyDescent="0.25">
      <c r="A1476" s="11" t="s">
        <v>3569</v>
      </c>
      <c r="B1476" s="10" t="s">
        <v>2136</v>
      </c>
      <c r="C1476" s="12">
        <v>3310</v>
      </c>
      <c r="D1476" s="12">
        <v>3670</v>
      </c>
      <c r="E1476" s="12">
        <v>3920</v>
      </c>
      <c r="F1476" s="12">
        <v>4140</v>
      </c>
      <c r="G1476" s="12">
        <v>4340</v>
      </c>
      <c r="H1476" s="12">
        <v>4520</v>
      </c>
      <c r="I1476" s="12">
        <v>4700</v>
      </c>
      <c r="J1476" s="5"/>
      <c r="K1476" s="5"/>
      <c r="L1476" s="5"/>
    </row>
    <row r="1477" spans="1:12" x14ac:dyDescent="0.25">
      <c r="A1477" s="11" t="s">
        <v>3570</v>
      </c>
      <c r="B1477" s="10" t="s">
        <v>2136</v>
      </c>
      <c r="C1477" s="13">
        <v>3370</v>
      </c>
      <c r="D1477" s="13">
        <v>3420</v>
      </c>
      <c r="E1477" s="13">
        <v>3480</v>
      </c>
      <c r="F1477" s="13">
        <v>3540</v>
      </c>
      <c r="G1477" s="13">
        <v>3590</v>
      </c>
      <c r="H1477" s="13">
        <v>3640</v>
      </c>
      <c r="I1477" s="13">
        <v>3690</v>
      </c>
      <c r="J1477" s="5"/>
      <c r="K1477" s="5"/>
      <c r="L1477" s="5"/>
    </row>
    <row r="1478" spans="1:12" x14ac:dyDescent="0.25">
      <c r="A1478" s="11" t="s">
        <v>3571</v>
      </c>
      <c r="B1478" s="10" t="s">
        <v>2136</v>
      </c>
      <c r="C1478" s="12">
        <v>0</v>
      </c>
      <c r="D1478" s="12">
        <v>0</v>
      </c>
      <c r="E1478" s="12">
        <v>0</v>
      </c>
      <c r="F1478" s="12">
        <v>0</v>
      </c>
      <c r="G1478" s="12">
        <v>0</v>
      </c>
      <c r="H1478" s="12">
        <v>0</v>
      </c>
      <c r="I1478" s="12">
        <v>0</v>
      </c>
      <c r="J1478" s="5"/>
      <c r="K1478" s="5"/>
      <c r="L1478" s="5"/>
    </row>
    <row r="1479" spans="1:12" x14ac:dyDescent="0.25">
      <c r="A1479" s="11" t="s">
        <v>2097</v>
      </c>
      <c r="B1479" s="10" t="s">
        <v>2136</v>
      </c>
      <c r="C1479" s="13">
        <v>44700</v>
      </c>
      <c r="D1479" s="13">
        <v>46000</v>
      </c>
      <c r="E1479" s="13">
        <v>46900</v>
      </c>
      <c r="F1479" s="13">
        <v>47400</v>
      </c>
      <c r="G1479" s="13">
        <v>47600</v>
      </c>
      <c r="H1479" s="13">
        <v>47500</v>
      </c>
      <c r="I1479" s="13">
        <v>47200</v>
      </c>
      <c r="J1479" s="5"/>
      <c r="K1479" s="5"/>
      <c r="L1479" s="5"/>
    </row>
    <row r="1480" spans="1:12" x14ac:dyDescent="0.25">
      <c r="A1480" s="11" t="s">
        <v>3572</v>
      </c>
      <c r="B1480" s="10" t="s">
        <v>2136</v>
      </c>
      <c r="C1480" s="12">
        <v>500</v>
      </c>
      <c r="D1480" s="12">
        <v>520</v>
      </c>
      <c r="E1480" s="12">
        <v>540</v>
      </c>
      <c r="F1480" s="12">
        <v>550</v>
      </c>
      <c r="G1480" s="12">
        <v>560</v>
      </c>
      <c r="H1480" s="12">
        <v>560</v>
      </c>
      <c r="I1480" s="12">
        <v>570</v>
      </c>
      <c r="J1480" s="5"/>
      <c r="K1480" s="5"/>
      <c r="L1480" s="5"/>
    </row>
    <row r="1481" spans="1:12" x14ac:dyDescent="0.25">
      <c r="A1481" s="11" t="s">
        <v>3573</v>
      </c>
      <c r="B1481" s="10" t="s">
        <v>2136</v>
      </c>
      <c r="C1481" s="13">
        <v>2180</v>
      </c>
      <c r="D1481" s="13">
        <v>2280</v>
      </c>
      <c r="E1481" s="13">
        <v>2330</v>
      </c>
      <c r="F1481" s="13">
        <v>2370</v>
      </c>
      <c r="G1481" s="13">
        <v>2390</v>
      </c>
      <c r="H1481" s="13">
        <v>2410</v>
      </c>
      <c r="I1481" s="13">
        <v>2420</v>
      </c>
      <c r="J1481" s="5"/>
      <c r="K1481" s="5"/>
      <c r="L1481" s="5"/>
    </row>
    <row r="1482" spans="1:12" x14ac:dyDescent="0.25">
      <c r="A1482" s="11" t="s">
        <v>3574</v>
      </c>
      <c r="B1482" s="10" t="s">
        <v>2136</v>
      </c>
      <c r="C1482" s="12">
        <v>420</v>
      </c>
      <c r="D1482" s="12">
        <v>470</v>
      </c>
      <c r="E1482" s="12">
        <v>470</v>
      </c>
      <c r="F1482" s="12">
        <v>470</v>
      </c>
      <c r="G1482" s="12">
        <v>470</v>
      </c>
      <c r="H1482" s="12">
        <v>470</v>
      </c>
      <c r="I1482" s="12">
        <v>470</v>
      </c>
      <c r="J1482" s="5"/>
      <c r="K1482" s="5"/>
      <c r="L1482" s="5"/>
    </row>
    <row r="1483" spans="1:12" x14ac:dyDescent="0.25">
      <c r="A1483" s="11" t="s">
        <v>3575</v>
      </c>
      <c r="B1483" s="10" t="s">
        <v>2136</v>
      </c>
      <c r="C1483" s="13">
        <v>880</v>
      </c>
      <c r="D1483" s="13">
        <v>940</v>
      </c>
      <c r="E1483" s="13">
        <v>970</v>
      </c>
      <c r="F1483" s="13">
        <v>990</v>
      </c>
      <c r="G1483" s="13">
        <v>1020</v>
      </c>
      <c r="H1483" s="13">
        <v>1040</v>
      </c>
      <c r="I1483" s="13">
        <v>1060</v>
      </c>
      <c r="J1483" s="5"/>
      <c r="K1483" s="5"/>
      <c r="L1483" s="5"/>
    </row>
    <row r="1484" spans="1:12" ht="21" x14ac:dyDescent="0.25">
      <c r="A1484" s="11" t="s">
        <v>3576</v>
      </c>
      <c r="B1484" s="10" t="s">
        <v>2136</v>
      </c>
      <c r="C1484" s="12">
        <v>1320</v>
      </c>
      <c r="D1484" s="12">
        <v>1350</v>
      </c>
      <c r="E1484" s="12">
        <v>1380</v>
      </c>
      <c r="F1484" s="12">
        <v>1400</v>
      </c>
      <c r="G1484" s="12">
        <v>1400</v>
      </c>
      <c r="H1484" s="12">
        <v>1400</v>
      </c>
      <c r="I1484" s="12">
        <v>1400</v>
      </c>
      <c r="J1484" s="5"/>
      <c r="K1484" s="5"/>
      <c r="L1484" s="5"/>
    </row>
    <row r="1485" spans="1:12" x14ac:dyDescent="0.25">
      <c r="A1485" s="11" t="s">
        <v>3577</v>
      </c>
      <c r="B1485" s="10" t="s">
        <v>2136</v>
      </c>
      <c r="C1485" s="13">
        <v>480</v>
      </c>
      <c r="D1485" s="13">
        <v>490</v>
      </c>
      <c r="E1485" s="13">
        <v>500</v>
      </c>
      <c r="F1485" s="13">
        <v>500</v>
      </c>
      <c r="G1485" s="13">
        <v>500</v>
      </c>
      <c r="H1485" s="13">
        <v>500</v>
      </c>
      <c r="I1485" s="13">
        <v>490</v>
      </c>
      <c r="J1485" s="5"/>
      <c r="K1485" s="5"/>
      <c r="L1485" s="5"/>
    </row>
    <row r="1486" spans="1:12" x14ac:dyDescent="0.25">
      <c r="A1486" s="11" t="s">
        <v>3578</v>
      </c>
      <c r="B1486" s="10" t="s">
        <v>2136</v>
      </c>
      <c r="C1486" s="12">
        <v>1350</v>
      </c>
      <c r="D1486" s="12">
        <v>1430</v>
      </c>
      <c r="E1486" s="12">
        <v>1500</v>
      </c>
      <c r="F1486" s="12">
        <v>1550</v>
      </c>
      <c r="G1486" s="12">
        <v>1580</v>
      </c>
      <c r="H1486" s="12">
        <v>1590</v>
      </c>
      <c r="I1486" s="12">
        <v>1600</v>
      </c>
      <c r="J1486" s="5"/>
      <c r="K1486" s="5"/>
      <c r="L1486" s="5"/>
    </row>
    <row r="1487" spans="1:12" ht="21" x14ac:dyDescent="0.25">
      <c r="A1487" s="11" t="s">
        <v>3579</v>
      </c>
      <c r="B1487" s="10" t="s">
        <v>2136</v>
      </c>
      <c r="C1487" s="13">
        <v>30</v>
      </c>
      <c r="D1487" s="13">
        <v>30</v>
      </c>
      <c r="E1487" s="13">
        <v>30</v>
      </c>
      <c r="F1487" s="13">
        <v>30</v>
      </c>
      <c r="G1487" s="13">
        <v>30</v>
      </c>
      <c r="H1487" s="13">
        <v>30</v>
      </c>
      <c r="I1487" s="13">
        <v>30</v>
      </c>
      <c r="J1487" s="5"/>
      <c r="K1487" s="5"/>
      <c r="L1487" s="5"/>
    </row>
    <row r="1488" spans="1:12" ht="21" x14ac:dyDescent="0.25">
      <c r="A1488" s="11" t="s">
        <v>3580</v>
      </c>
      <c r="B1488" s="10" t="s">
        <v>2136</v>
      </c>
      <c r="C1488" s="12">
        <v>3310</v>
      </c>
      <c r="D1488" s="12">
        <v>3370</v>
      </c>
      <c r="E1488" s="12">
        <v>3400</v>
      </c>
      <c r="F1488" s="12">
        <v>3420</v>
      </c>
      <c r="G1488" s="12">
        <v>3410</v>
      </c>
      <c r="H1488" s="12">
        <v>3370</v>
      </c>
      <c r="I1488" s="12">
        <v>3330</v>
      </c>
      <c r="J1488" s="5"/>
      <c r="K1488" s="5"/>
      <c r="L1488" s="5"/>
    </row>
    <row r="1489" spans="1:12" x14ac:dyDescent="0.25">
      <c r="A1489" s="11" t="s">
        <v>3581</v>
      </c>
      <c r="B1489" s="10" t="s">
        <v>2136</v>
      </c>
      <c r="C1489" s="13">
        <v>450</v>
      </c>
      <c r="D1489" s="13">
        <v>460</v>
      </c>
      <c r="E1489" s="13">
        <v>470</v>
      </c>
      <c r="F1489" s="13">
        <v>480</v>
      </c>
      <c r="G1489" s="13">
        <v>490</v>
      </c>
      <c r="H1489" s="13">
        <v>510</v>
      </c>
      <c r="I1489" s="13">
        <v>520</v>
      </c>
      <c r="J1489" s="5"/>
      <c r="K1489" s="5"/>
      <c r="L1489" s="5"/>
    </row>
    <row r="1490" spans="1:12" x14ac:dyDescent="0.25">
      <c r="A1490" s="11" t="s">
        <v>3582</v>
      </c>
      <c r="B1490" s="10" t="s">
        <v>2136</v>
      </c>
      <c r="C1490" s="12">
        <v>1150</v>
      </c>
      <c r="D1490" s="12">
        <v>1210</v>
      </c>
      <c r="E1490" s="12">
        <v>1230</v>
      </c>
      <c r="F1490" s="12">
        <v>1230</v>
      </c>
      <c r="G1490" s="12">
        <v>1230</v>
      </c>
      <c r="H1490" s="12">
        <v>1220</v>
      </c>
      <c r="I1490" s="12">
        <v>1200</v>
      </c>
      <c r="J1490" s="5"/>
      <c r="K1490" s="5"/>
      <c r="L1490" s="5"/>
    </row>
    <row r="1491" spans="1:12" x14ac:dyDescent="0.25">
      <c r="A1491" s="11" t="s">
        <v>3583</v>
      </c>
      <c r="B1491" s="10" t="s">
        <v>2136</v>
      </c>
      <c r="C1491" s="13">
        <v>1230</v>
      </c>
      <c r="D1491" s="13">
        <v>1270</v>
      </c>
      <c r="E1491" s="13">
        <v>1290</v>
      </c>
      <c r="F1491" s="13">
        <v>1290</v>
      </c>
      <c r="G1491" s="13">
        <v>1280</v>
      </c>
      <c r="H1491" s="13">
        <v>1250</v>
      </c>
      <c r="I1491" s="13">
        <v>1220</v>
      </c>
      <c r="J1491" s="5"/>
      <c r="K1491" s="5"/>
      <c r="L1491" s="5"/>
    </row>
    <row r="1492" spans="1:12" x14ac:dyDescent="0.25">
      <c r="A1492" s="11" t="s">
        <v>3584</v>
      </c>
      <c r="B1492" s="10" t="s">
        <v>2136</v>
      </c>
      <c r="C1492" s="12">
        <v>1570</v>
      </c>
      <c r="D1492" s="12">
        <v>1660</v>
      </c>
      <c r="E1492" s="12">
        <v>1720</v>
      </c>
      <c r="F1492" s="12">
        <v>1770</v>
      </c>
      <c r="G1492" s="12">
        <v>1800</v>
      </c>
      <c r="H1492" s="12">
        <v>1800</v>
      </c>
      <c r="I1492" s="12">
        <v>1790</v>
      </c>
      <c r="J1492" s="5"/>
      <c r="K1492" s="5"/>
      <c r="L1492" s="5"/>
    </row>
    <row r="1493" spans="1:12" x14ac:dyDescent="0.25">
      <c r="A1493" s="11" t="s">
        <v>3585</v>
      </c>
      <c r="B1493" s="10" t="s">
        <v>2136</v>
      </c>
      <c r="C1493" s="13">
        <v>220</v>
      </c>
      <c r="D1493" s="13">
        <v>220</v>
      </c>
      <c r="E1493" s="13">
        <v>230</v>
      </c>
      <c r="F1493" s="13">
        <v>240</v>
      </c>
      <c r="G1493" s="13">
        <v>240</v>
      </c>
      <c r="H1493" s="13">
        <v>240</v>
      </c>
      <c r="I1493" s="13">
        <v>240</v>
      </c>
      <c r="J1493" s="5"/>
      <c r="K1493" s="5"/>
      <c r="L1493" s="5"/>
    </row>
    <row r="1494" spans="1:12" x14ac:dyDescent="0.25">
      <c r="A1494" s="11" t="s">
        <v>3586</v>
      </c>
      <c r="B1494" s="10" t="s">
        <v>2136</v>
      </c>
      <c r="C1494" s="12">
        <v>390</v>
      </c>
      <c r="D1494" s="12">
        <v>430</v>
      </c>
      <c r="E1494" s="12">
        <v>440</v>
      </c>
      <c r="F1494" s="12">
        <v>460</v>
      </c>
      <c r="G1494" s="12">
        <v>460</v>
      </c>
      <c r="H1494" s="12">
        <v>460</v>
      </c>
      <c r="I1494" s="12">
        <v>450</v>
      </c>
      <c r="J1494" s="5"/>
      <c r="K1494" s="5"/>
      <c r="L1494" s="5"/>
    </row>
    <row r="1495" spans="1:12" x14ac:dyDescent="0.25">
      <c r="A1495" s="11" t="s">
        <v>3587</v>
      </c>
      <c r="B1495" s="10" t="s">
        <v>2136</v>
      </c>
      <c r="C1495" s="13">
        <v>0</v>
      </c>
      <c r="D1495" s="13">
        <v>0</v>
      </c>
      <c r="E1495" s="13">
        <v>0</v>
      </c>
      <c r="F1495" s="13">
        <v>0</v>
      </c>
      <c r="G1495" s="13">
        <v>0</v>
      </c>
      <c r="H1495" s="13">
        <v>0</v>
      </c>
      <c r="I1495" s="13">
        <v>0</v>
      </c>
      <c r="J1495" s="5"/>
      <c r="K1495" s="5"/>
      <c r="L1495" s="5"/>
    </row>
    <row r="1496" spans="1:12" x14ac:dyDescent="0.25">
      <c r="A1496" s="11" t="s">
        <v>3588</v>
      </c>
      <c r="B1496" s="10" t="s">
        <v>2136</v>
      </c>
      <c r="C1496" s="12">
        <v>960</v>
      </c>
      <c r="D1496" s="12">
        <v>940</v>
      </c>
      <c r="E1496" s="12">
        <v>960</v>
      </c>
      <c r="F1496" s="12">
        <v>970</v>
      </c>
      <c r="G1496" s="12">
        <v>980</v>
      </c>
      <c r="H1496" s="12">
        <v>980</v>
      </c>
      <c r="I1496" s="12">
        <v>990</v>
      </c>
      <c r="J1496" s="5"/>
      <c r="K1496" s="5"/>
      <c r="L1496" s="5"/>
    </row>
    <row r="1497" spans="1:12" x14ac:dyDescent="0.25">
      <c r="A1497" s="11" t="s">
        <v>3589</v>
      </c>
      <c r="B1497" s="10" t="s">
        <v>2136</v>
      </c>
      <c r="C1497" s="13">
        <v>520</v>
      </c>
      <c r="D1497" s="13">
        <v>510</v>
      </c>
      <c r="E1497" s="13">
        <v>510</v>
      </c>
      <c r="F1497" s="13">
        <v>520</v>
      </c>
      <c r="G1497" s="13">
        <v>520</v>
      </c>
      <c r="H1497" s="13">
        <v>520</v>
      </c>
      <c r="I1497" s="13">
        <v>520</v>
      </c>
      <c r="J1497" s="5"/>
      <c r="K1497" s="5"/>
      <c r="L1497" s="5"/>
    </row>
    <row r="1498" spans="1:12" x14ac:dyDescent="0.25">
      <c r="A1498" s="11" t="s">
        <v>3590</v>
      </c>
      <c r="B1498" s="10" t="s">
        <v>2136</v>
      </c>
      <c r="C1498" s="12">
        <v>2820</v>
      </c>
      <c r="D1498" s="12">
        <v>2840</v>
      </c>
      <c r="E1498" s="12">
        <v>2820</v>
      </c>
      <c r="F1498" s="12">
        <v>2770</v>
      </c>
      <c r="G1498" s="12">
        <v>2700</v>
      </c>
      <c r="H1498" s="12">
        <v>2590</v>
      </c>
      <c r="I1498" s="12">
        <v>2480</v>
      </c>
      <c r="J1498" s="5"/>
      <c r="K1498" s="5"/>
      <c r="L1498" s="5"/>
    </row>
    <row r="1499" spans="1:12" x14ac:dyDescent="0.25">
      <c r="A1499" s="11" t="s">
        <v>3591</v>
      </c>
      <c r="B1499" s="10" t="s">
        <v>2136</v>
      </c>
      <c r="C1499" s="13">
        <v>4340</v>
      </c>
      <c r="D1499" s="13">
        <v>4510</v>
      </c>
      <c r="E1499" s="13">
        <v>4610</v>
      </c>
      <c r="F1499" s="13">
        <v>4670</v>
      </c>
      <c r="G1499" s="13">
        <v>4710</v>
      </c>
      <c r="H1499" s="13">
        <v>4710</v>
      </c>
      <c r="I1499" s="13">
        <v>4690</v>
      </c>
      <c r="J1499" s="5"/>
      <c r="K1499" s="5"/>
      <c r="L1499" s="5"/>
    </row>
    <row r="1500" spans="1:12" x14ac:dyDescent="0.25">
      <c r="A1500" s="11" t="s">
        <v>3592</v>
      </c>
      <c r="B1500" s="10" t="s">
        <v>2136</v>
      </c>
      <c r="C1500" s="12">
        <v>2820</v>
      </c>
      <c r="D1500" s="12">
        <v>2900</v>
      </c>
      <c r="E1500" s="12">
        <v>2950</v>
      </c>
      <c r="F1500" s="12">
        <v>2980</v>
      </c>
      <c r="G1500" s="12">
        <v>2960</v>
      </c>
      <c r="H1500" s="12">
        <v>2910</v>
      </c>
      <c r="I1500" s="12">
        <v>2850</v>
      </c>
      <c r="J1500" s="5"/>
      <c r="K1500" s="5"/>
      <c r="L1500" s="5"/>
    </row>
    <row r="1501" spans="1:12" x14ac:dyDescent="0.25">
      <c r="A1501" s="11" t="s">
        <v>3593</v>
      </c>
      <c r="B1501" s="10" t="s">
        <v>2136</v>
      </c>
      <c r="C1501" s="13">
        <v>2780</v>
      </c>
      <c r="D1501" s="13">
        <v>2860</v>
      </c>
      <c r="E1501" s="13">
        <v>2930</v>
      </c>
      <c r="F1501" s="13">
        <v>2980</v>
      </c>
      <c r="G1501" s="13">
        <v>3030</v>
      </c>
      <c r="H1501" s="13">
        <v>3050</v>
      </c>
      <c r="I1501" s="13">
        <v>3050</v>
      </c>
      <c r="J1501" s="5"/>
      <c r="K1501" s="5"/>
      <c r="L1501" s="5"/>
    </row>
    <row r="1502" spans="1:12" x14ac:dyDescent="0.25">
      <c r="A1502" s="11" t="s">
        <v>3594</v>
      </c>
      <c r="B1502" s="10" t="s">
        <v>2136</v>
      </c>
      <c r="C1502" s="12">
        <v>4430</v>
      </c>
      <c r="D1502" s="12">
        <v>4500</v>
      </c>
      <c r="E1502" s="12">
        <v>4570</v>
      </c>
      <c r="F1502" s="12">
        <v>4620</v>
      </c>
      <c r="G1502" s="12">
        <v>4650</v>
      </c>
      <c r="H1502" s="12">
        <v>4640</v>
      </c>
      <c r="I1502" s="12">
        <v>4600</v>
      </c>
      <c r="J1502" s="5"/>
      <c r="K1502" s="5"/>
      <c r="L1502" s="5"/>
    </row>
    <row r="1503" spans="1:12" x14ac:dyDescent="0.25">
      <c r="A1503" s="11" t="s">
        <v>3595</v>
      </c>
      <c r="B1503" s="10" t="s">
        <v>2136</v>
      </c>
      <c r="C1503" s="13">
        <v>5500</v>
      </c>
      <c r="D1503" s="13">
        <v>5610</v>
      </c>
      <c r="E1503" s="13">
        <v>5680</v>
      </c>
      <c r="F1503" s="13">
        <v>5720</v>
      </c>
      <c r="G1503" s="13">
        <v>5730</v>
      </c>
      <c r="H1503" s="13">
        <v>5720</v>
      </c>
      <c r="I1503" s="13">
        <v>5730</v>
      </c>
      <c r="J1503" s="5"/>
      <c r="K1503" s="5"/>
      <c r="L1503" s="5"/>
    </row>
    <row r="1504" spans="1:12" x14ac:dyDescent="0.25">
      <c r="A1504" s="11" t="s">
        <v>3596</v>
      </c>
      <c r="B1504" s="10" t="s">
        <v>2136</v>
      </c>
      <c r="C1504" s="12">
        <v>4980</v>
      </c>
      <c r="D1504" s="12">
        <v>5230</v>
      </c>
      <c r="E1504" s="12">
        <v>5350</v>
      </c>
      <c r="F1504" s="12">
        <v>5440</v>
      </c>
      <c r="G1504" s="12">
        <v>5490</v>
      </c>
      <c r="H1504" s="12">
        <v>5500</v>
      </c>
      <c r="I1504" s="12">
        <v>5500</v>
      </c>
      <c r="J1504" s="5"/>
      <c r="K1504" s="5"/>
      <c r="L1504" s="5"/>
    </row>
    <row r="1505" spans="1:12" x14ac:dyDescent="0.25">
      <c r="A1505" s="11" t="s">
        <v>2098</v>
      </c>
      <c r="B1505" s="10" t="s">
        <v>2136</v>
      </c>
      <c r="C1505" s="13">
        <v>3640</v>
      </c>
      <c r="D1505" s="13">
        <v>3670</v>
      </c>
      <c r="E1505" s="13">
        <v>3690</v>
      </c>
      <c r="F1505" s="13">
        <v>3680</v>
      </c>
      <c r="G1505" s="13">
        <v>3640</v>
      </c>
      <c r="H1505" s="13">
        <v>3580</v>
      </c>
      <c r="I1505" s="13">
        <v>3510</v>
      </c>
      <c r="J1505" s="5"/>
      <c r="K1505" s="5"/>
      <c r="L1505" s="5"/>
    </row>
    <row r="1506" spans="1:12" x14ac:dyDescent="0.25">
      <c r="A1506" s="11" t="s">
        <v>3597</v>
      </c>
      <c r="B1506" s="10" t="s">
        <v>2136</v>
      </c>
      <c r="C1506" s="12">
        <v>2010</v>
      </c>
      <c r="D1506" s="12">
        <v>2020</v>
      </c>
      <c r="E1506" s="12">
        <v>2010</v>
      </c>
      <c r="F1506" s="12">
        <v>1980</v>
      </c>
      <c r="G1506" s="12">
        <v>1950</v>
      </c>
      <c r="H1506" s="12">
        <v>1890</v>
      </c>
      <c r="I1506" s="12">
        <v>1840</v>
      </c>
      <c r="J1506" s="5"/>
      <c r="K1506" s="5"/>
      <c r="L1506" s="5"/>
    </row>
    <row r="1507" spans="1:12" x14ac:dyDescent="0.25">
      <c r="A1507" s="11" t="s">
        <v>3598</v>
      </c>
      <c r="B1507" s="10" t="s">
        <v>2136</v>
      </c>
      <c r="C1507" s="13">
        <v>1620</v>
      </c>
      <c r="D1507" s="13">
        <v>1660</v>
      </c>
      <c r="E1507" s="13">
        <v>1680</v>
      </c>
      <c r="F1507" s="13">
        <v>1700</v>
      </c>
      <c r="G1507" s="13">
        <v>1690</v>
      </c>
      <c r="H1507" s="13">
        <v>1680</v>
      </c>
      <c r="I1507" s="13">
        <v>1670</v>
      </c>
      <c r="J1507" s="5"/>
      <c r="K1507" s="5"/>
      <c r="L1507" s="5"/>
    </row>
    <row r="1508" spans="1:12" x14ac:dyDescent="0.25">
      <c r="A1508" s="11" t="s">
        <v>2099</v>
      </c>
      <c r="B1508" s="10" t="s">
        <v>2136</v>
      </c>
      <c r="C1508" s="12">
        <v>10650</v>
      </c>
      <c r="D1508" s="12">
        <v>10100</v>
      </c>
      <c r="E1508" s="12">
        <v>10000</v>
      </c>
      <c r="F1508" s="12">
        <v>9910</v>
      </c>
      <c r="G1508" s="12">
        <v>9800</v>
      </c>
      <c r="H1508" s="12">
        <v>9670</v>
      </c>
      <c r="I1508" s="12">
        <v>9500</v>
      </c>
      <c r="J1508" s="5"/>
      <c r="K1508" s="5"/>
      <c r="L1508" s="5"/>
    </row>
    <row r="1509" spans="1:12" x14ac:dyDescent="0.25">
      <c r="A1509" s="11" t="s">
        <v>3599</v>
      </c>
      <c r="B1509" s="10" t="s">
        <v>2136</v>
      </c>
      <c r="C1509" s="13">
        <v>380</v>
      </c>
      <c r="D1509" s="13">
        <v>350</v>
      </c>
      <c r="E1509" s="13">
        <v>330</v>
      </c>
      <c r="F1509" s="13">
        <v>320</v>
      </c>
      <c r="G1509" s="13">
        <v>310</v>
      </c>
      <c r="H1509" s="13">
        <v>300</v>
      </c>
      <c r="I1509" s="13">
        <v>290</v>
      </c>
      <c r="J1509" s="5"/>
      <c r="K1509" s="5"/>
      <c r="L1509" s="5"/>
    </row>
    <row r="1510" spans="1:12" x14ac:dyDescent="0.25">
      <c r="A1510" s="11" t="s">
        <v>3600</v>
      </c>
      <c r="B1510" s="10" t="s">
        <v>2136</v>
      </c>
      <c r="C1510" s="12">
        <v>220</v>
      </c>
      <c r="D1510" s="12">
        <v>210</v>
      </c>
      <c r="E1510" s="12">
        <v>210</v>
      </c>
      <c r="F1510" s="12">
        <v>200</v>
      </c>
      <c r="G1510" s="12">
        <v>190</v>
      </c>
      <c r="H1510" s="12">
        <v>180</v>
      </c>
      <c r="I1510" s="12">
        <v>170</v>
      </c>
      <c r="J1510" s="5"/>
      <c r="K1510" s="5"/>
      <c r="L1510" s="5"/>
    </row>
    <row r="1511" spans="1:12" x14ac:dyDescent="0.25">
      <c r="A1511" s="11" t="s">
        <v>3601</v>
      </c>
      <c r="B1511" s="10" t="s">
        <v>2136</v>
      </c>
      <c r="C1511" s="13">
        <v>240</v>
      </c>
      <c r="D1511" s="13">
        <v>220</v>
      </c>
      <c r="E1511" s="13">
        <v>220</v>
      </c>
      <c r="F1511" s="13">
        <v>210</v>
      </c>
      <c r="G1511" s="13">
        <v>210</v>
      </c>
      <c r="H1511" s="13">
        <v>200</v>
      </c>
      <c r="I1511" s="13">
        <v>200</v>
      </c>
      <c r="J1511" s="5"/>
      <c r="K1511" s="5"/>
      <c r="L1511" s="5"/>
    </row>
    <row r="1512" spans="1:12" x14ac:dyDescent="0.25">
      <c r="A1512" s="11" t="s">
        <v>3602</v>
      </c>
      <c r="B1512" s="10" t="s">
        <v>2136</v>
      </c>
      <c r="C1512" s="12">
        <v>740</v>
      </c>
      <c r="D1512" s="12">
        <v>670</v>
      </c>
      <c r="E1512" s="12">
        <v>670</v>
      </c>
      <c r="F1512" s="12">
        <v>660</v>
      </c>
      <c r="G1512" s="12">
        <v>660</v>
      </c>
      <c r="H1512" s="12">
        <v>660</v>
      </c>
      <c r="I1512" s="12">
        <v>650</v>
      </c>
      <c r="J1512" s="5"/>
      <c r="K1512" s="5"/>
      <c r="L1512" s="5"/>
    </row>
    <row r="1513" spans="1:12" x14ac:dyDescent="0.25">
      <c r="A1513" s="11" t="s">
        <v>3603</v>
      </c>
      <c r="B1513" s="10" t="s">
        <v>2136</v>
      </c>
      <c r="C1513" s="13">
        <v>210</v>
      </c>
      <c r="D1513" s="13">
        <v>200</v>
      </c>
      <c r="E1513" s="13">
        <v>200</v>
      </c>
      <c r="F1513" s="13">
        <v>200</v>
      </c>
      <c r="G1513" s="13">
        <v>190</v>
      </c>
      <c r="H1513" s="13">
        <v>190</v>
      </c>
      <c r="I1513" s="13">
        <v>180</v>
      </c>
      <c r="J1513" s="5"/>
      <c r="K1513" s="5"/>
      <c r="L1513" s="5"/>
    </row>
    <row r="1514" spans="1:12" x14ac:dyDescent="0.25">
      <c r="A1514" s="11" t="s">
        <v>3604</v>
      </c>
      <c r="B1514" s="10" t="s">
        <v>2136</v>
      </c>
      <c r="C1514" s="12">
        <v>190</v>
      </c>
      <c r="D1514" s="12">
        <v>150</v>
      </c>
      <c r="E1514" s="12">
        <v>150</v>
      </c>
      <c r="F1514" s="12">
        <v>140</v>
      </c>
      <c r="G1514" s="12">
        <v>140</v>
      </c>
      <c r="H1514" s="12">
        <v>150</v>
      </c>
      <c r="I1514" s="12">
        <v>140</v>
      </c>
      <c r="J1514" s="5"/>
      <c r="K1514" s="5"/>
      <c r="L1514" s="5"/>
    </row>
    <row r="1515" spans="1:12" x14ac:dyDescent="0.25">
      <c r="A1515" s="11" t="s">
        <v>3605</v>
      </c>
      <c r="B1515" s="10" t="s">
        <v>2136</v>
      </c>
      <c r="C1515" s="13">
        <v>540</v>
      </c>
      <c r="D1515" s="13">
        <v>510</v>
      </c>
      <c r="E1515" s="13">
        <v>520</v>
      </c>
      <c r="F1515" s="13">
        <v>520</v>
      </c>
      <c r="G1515" s="13">
        <v>520</v>
      </c>
      <c r="H1515" s="13">
        <v>520</v>
      </c>
      <c r="I1515" s="13">
        <v>510</v>
      </c>
      <c r="J1515" s="5"/>
      <c r="K1515" s="5"/>
      <c r="L1515" s="5"/>
    </row>
    <row r="1516" spans="1:12" x14ac:dyDescent="0.25">
      <c r="A1516" s="11" t="s">
        <v>3606</v>
      </c>
      <c r="B1516" s="10" t="s">
        <v>2136</v>
      </c>
      <c r="C1516" s="12">
        <v>1580</v>
      </c>
      <c r="D1516" s="12">
        <v>1520</v>
      </c>
      <c r="E1516" s="12">
        <v>1510</v>
      </c>
      <c r="F1516" s="12">
        <v>1500</v>
      </c>
      <c r="G1516" s="12">
        <v>1500</v>
      </c>
      <c r="H1516" s="12">
        <v>1490</v>
      </c>
      <c r="I1516" s="12">
        <v>1480</v>
      </c>
      <c r="J1516" s="5"/>
      <c r="K1516" s="5"/>
      <c r="L1516" s="5"/>
    </row>
    <row r="1517" spans="1:12" x14ac:dyDescent="0.25">
      <c r="A1517" s="11" t="s">
        <v>3607</v>
      </c>
      <c r="B1517" s="10" t="s">
        <v>2136</v>
      </c>
      <c r="C1517" s="13">
        <v>350</v>
      </c>
      <c r="D1517" s="13">
        <v>350</v>
      </c>
      <c r="E1517" s="13">
        <v>340</v>
      </c>
      <c r="F1517" s="13">
        <v>330</v>
      </c>
      <c r="G1517" s="13">
        <v>320</v>
      </c>
      <c r="H1517" s="13">
        <v>310</v>
      </c>
      <c r="I1517" s="13">
        <v>300</v>
      </c>
      <c r="J1517" s="5"/>
      <c r="K1517" s="5"/>
      <c r="L1517" s="5"/>
    </row>
    <row r="1518" spans="1:12" x14ac:dyDescent="0.25">
      <c r="A1518" s="11" t="s">
        <v>3608</v>
      </c>
      <c r="B1518" s="10" t="s">
        <v>2136</v>
      </c>
      <c r="C1518" s="12">
        <v>150</v>
      </c>
      <c r="D1518" s="12">
        <v>140</v>
      </c>
      <c r="E1518" s="12">
        <v>140</v>
      </c>
      <c r="F1518" s="12">
        <v>140</v>
      </c>
      <c r="G1518" s="12">
        <v>140</v>
      </c>
      <c r="H1518" s="12">
        <v>130</v>
      </c>
      <c r="I1518" s="12">
        <v>130</v>
      </c>
      <c r="J1518" s="5"/>
      <c r="K1518" s="5"/>
      <c r="L1518" s="5"/>
    </row>
    <row r="1519" spans="1:12" x14ac:dyDescent="0.25">
      <c r="A1519" s="11" t="s">
        <v>3609</v>
      </c>
      <c r="B1519" s="10" t="s">
        <v>2136</v>
      </c>
      <c r="C1519" s="13">
        <v>4110</v>
      </c>
      <c r="D1519" s="13">
        <v>3920</v>
      </c>
      <c r="E1519" s="13">
        <v>3870</v>
      </c>
      <c r="F1519" s="13">
        <v>3820</v>
      </c>
      <c r="G1519" s="13">
        <v>3760</v>
      </c>
      <c r="H1519" s="13">
        <v>3690</v>
      </c>
      <c r="I1519" s="13">
        <v>3620</v>
      </c>
      <c r="J1519" s="5"/>
      <c r="K1519" s="5"/>
      <c r="L1519" s="5"/>
    </row>
    <row r="1520" spans="1:12" x14ac:dyDescent="0.25">
      <c r="A1520" s="11" t="s">
        <v>3610</v>
      </c>
      <c r="B1520" s="10" t="s">
        <v>2136</v>
      </c>
      <c r="C1520" s="12">
        <v>1040</v>
      </c>
      <c r="D1520" s="12">
        <v>960</v>
      </c>
      <c r="E1520" s="12">
        <v>950</v>
      </c>
      <c r="F1520" s="12">
        <v>940</v>
      </c>
      <c r="G1520" s="12">
        <v>930</v>
      </c>
      <c r="H1520" s="12">
        <v>920</v>
      </c>
      <c r="I1520" s="12">
        <v>900</v>
      </c>
      <c r="J1520" s="5"/>
      <c r="K1520" s="5"/>
      <c r="L1520" s="5"/>
    </row>
    <row r="1521" spans="1:12" x14ac:dyDescent="0.25">
      <c r="A1521" s="11" t="s">
        <v>3611</v>
      </c>
      <c r="B1521" s="10" t="s">
        <v>2136</v>
      </c>
      <c r="C1521" s="13">
        <v>330</v>
      </c>
      <c r="D1521" s="13">
        <v>330</v>
      </c>
      <c r="E1521" s="13">
        <v>340</v>
      </c>
      <c r="F1521" s="13">
        <v>350</v>
      </c>
      <c r="G1521" s="13">
        <v>350</v>
      </c>
      <c r="H1521" s="13">
        <v>340</v>
      </c>
      <c r="I1521" s="13">
        <v>340</v>
      </c>
      <c r="J1521" s="5"/>
      <c r="K1521" s="5"/>
      <c r="L1521" s="5"/>
    </row>
    <row r="1522" spans="1:12" x14ac:dyDescent="0.25">
      <c r="A1522" s="11" t="s">
        <v>3612</v>
      </c>
      <c r="B1522" s="10" t="s">
        <v>2136</v>
      </c>
      <c r="C1522" s="12">
        <v>400</v>
      </c>
      <c r="D1522" s="12">
        <v>380</v>
      </c>
      <c r="E1522" s="12">
        <v>390</v>
      </c>
      <c r="F1522" s="12">
        <v>400</v>
      </c>
      <c r="G1522" s="12">
        <v>400</v>
      </c>
      <c r="H1522" s="12">
        <v>410</v>
      </c>
      <c r="I1522" s="12">
        <v>410</v>
      </c>
      <c r="J1522" s="5"/>
      <c r="K1522" s="5"/>
      <c r="L1522" s="5"/>
    </row>
    <row r="1523" spans="1:12" x14ac:dyDescent="0.25">
      <c r="A1523" s="11" t="s">
        <v>3613</v>
      </c>
      <c r="B1523" s="10" t="s">
        <v>2136</v>
      </c>
      <c r="C1523" s="13">
        <v>190</v>
      </c>
      <c r="D1523" s="13">
        <v>190</v>
      </c>
      <c r="E1523" s="13">
        <v>190</v>
      </c>
      <c r="F1523" s="13">
        <v>180</v>
      </c>
      <c r="G1523" s="13">
        <v>180</v>
      </c>
      <c r="H1523" s="13">
        <v>170</v>
      </c>
      <c r="I1523" s="13">
        <v>170</v>
      </c>
      <c r="J1523" s="5"/>
      <c r="K1523" s="5"/>
      <c r="L1523" s="5"/>
    </row>
    <row r="1524" spans="1:12" x14ac:dyDescent="0.25">
      <c r="A1524" s="11" t="s">
        <v>3614</v>
      </c>
      <c r="B1524" s="10" t="s">
        <v>2136</v>
      </c>
      <c r="C1524" s="12">
        <v>0</v>
      </c>
      <c r="D1524" s="12">
        <v>0</v>
      </c>
      <c r="E1524" s="12">
        <v>0</v>
      </c>
      <c r="F1524" s="12">
        <v>0</v>
      </c>
      <c r="G1524" s="12">
        <v>0</v>
      </c>
      <c r="H1524" s="12">
        <v>0</v>
      </c>
      <c r="I1524" s="12">
        <v>0</v>
      </c>
      <c r="J1524" s="5"/>
      <c r="K1524" s="5"/>
      <c r="L1524" s="5"/>
    </row>
    <row r="1525" spans="1:12" x14ac:dyDescent="0.25">
      <c r="A1525" s="11" t="s">
        <v>2100</v>
      </c>
      <c r="B1525" s="10" t="s">
        <v>2136</v>
      </c>
      <c r="C1525" s="13">
        <v>13700</v>
      </c>
      <c r="D1525" s="13">
        <v>13600</v>
      </c>
      <c r="E1525" s="13">
        <v>13550</v>
      </c>
      <c r="F1525" s="13">
        <v>13450</v>
      </c>
      <c r="G1525" s="13">
        <v>13250</v>
      </c>
      <c r="H1525" s="13">
        <v>12950</v>
      </c>
      <c r="I1525" s="13">
        <v>12600</v>
      </c>
      <c r="J1525" s="5"/>
      <c r="K1525" s="5"/>
      <c r="L1525" s="5"/>
    </row>
    <row r="1526" spans="1:12" x14ac:dyDescent="0.25">
      <c r="A1526" s="11" t="s">
        <v>3615</v>
      </c>
      <c r="B1526" s="10" t="s">
        <v>2136</v>
      </c>
      <c r="C1526" s="12">
        <v>970</v>
      </c>
      <c r="D1526" s="12">
        <v>960</v>
      </c>
      <c r="E1526" s="12">
        <v>960</v>
      </c>
      <c r="F1526" s="12">
        <v>950</v>
      </c>
      <c r="G1526" s="12">
        <v>930</v>
      </c>
      <c r="H1526" s="12">
        <v>910</v>
      </c>
      <c r="I1526" s="12">
        <v>870</v>
      </c>
      <c r="J1526" s="5"/>
      <c r="K1526" s="5"/>
      <c r="L1526" s="5"/>
    </row>
    <row r="1527" spans="1:12" x14ac:dyDescent="0.25">
      <c r="A1527" s="11" t="s">
        <v>3616</v>
      </c>
      <c r="B1527" s="10" t="s">
        <v>2136</v>
      </c>
      <c r="C1527" s="13">
        <v>300</v>
      </c>
      <c r="D1527" s="13">
        <v>290</v>
      </c>
      <c r="E1527" s="13">
        <v>280</v>
      </c>
      <c r="F1527" s="13">
        <v>270</v>
      </c>
      <c r="G1527" s="13">
        <v>270</v>
      </c>
      <c r="H1527" s="13">
        <v>250</v>
      </c>
      <c r="I1527" s="13">
        <v>230</v>
      </c>
      <c r="J1527" s="5"/>
      <c r="K1527" s="5"/>
      <c r="L1527" s="5"/>
    </row>
    <row r="1528" spans="1:12" ht="21" x14ac:dyDescent="0.25">
      <c r="A1528" s="11" t="s">
        <v>3617</v>
      </c>
      <c r="B1528" s="10" t="s">
        <v>2136</v>
      </c>
      <c r="C1528" s="12">
        <v>1250</v>
      </c>
      <c r="D1528" s="12">
        <v>1290</v>
      </c>
      <c r="E1528" s="12">
        <v>1320</v>
      </c>
      <c r="F1528" s="12">
        <v>1330</v>
      </c>
      <c r="G1528" s="12">
        <v>1340</v>
      </c>
      <c r="H1528" s="12">
        <v>1320</v>
      </c>
      <c r="I1528" s="12">
        <v>1290</v>
      </c>
      <c r="J1528" s="5"/>
      <c r="K1528" s="5"/>
      <c r="L1528" s="5"/>
    </row>
    <row r="1529" spans="1:12" x14ac:dyDescent="0.25">
      <c r="A1529" s="11" t="s">
        <v>3618</v>
      </c>
      <c r="B1529" s="10" t="s">
        <v>2136</v>
      </c>
      <c r="C1529" s="13">
        <v>300</v>
      </c>
      <c r="D1529" s="13">
        <v>290</v>
      </c>
      <c r="E1529" s="13">
        <v>280</v>
      </c>
      <c r="F1529" s="13">
        <v>270</v>
      </c>
      <c r="G1529" s="13">
        <v>260</v>
      </c>
      <c r="H1529" s="13">
        <v>240</v>
      </c>
      <c r="I1529" s="13">
        <v>230</v>
      </c>
      <c r="J1529" s="5"/>
      <c r="K1529" s="5"/>
      <c r="L1529" s="5"/>
    </row>
    <row r="1530" spans="1:12" x14ac:dyDescent="0.25">
      <c r="A1530" s="11" t="s">
        <v>3619</v>
      </c>
      <c r="B1530" s="10" t="s">
        <v>2136</v>
      </c>
      <c r="C1530" s="12">
        <v>90</v>
      </c>
      <c r="D1530" s="12">
        <v>90</v>
      </c>
      <c r="E1530" s="12">
        <v>90</v>
      </c>
      <c r="F1530" s="12">
        <v>90</v>
      </c>
      <c r="G1530" s="12">
        <v>90</v>
      </c>
      <c r="H1530" s="12">
        <v>80</v>
      </c>
      <c r="I1530" s="12">
        <v>80</v>
      </c>
      <c r="J1530" s="5"/>
      <c r="K1530" s="5"/>
      <c r="L1530" s="5"/>
    </row>
    <row r="1531" spans="1:12" x14ac:dyDescent="0.25">
      <c r="A1531" s="11" t="s">
        <v>3620</v>
      </c>
      <c r="B1531" s="10" t="s">
        <v>2136</v>
      </c>
      <c r="C1531" s="13">
        <v>690</v>
      </c>
      <c r="D1531" s="13">
        <v>690</v>
      </c>
      <c r="E1531" s="13">
        <v>690</v>
      </c>
      <c r="F1531" s="13">
        <v>680</v>
      </c>
      <c r="G1531" s="13">
        <v>660</v>
      </c>
      <c r="H1531" s="13">
        <v>640</v>
      </c>
      <c r="I1531" s="13">
        <v>600</v>
      </c>
      <c r="J1531" s="5"/>
      <c r="K1531" s="5"/>
      <c r="L1531" s="5"/>
    </row>
    <row r="1532" spans="1:12" x14ac:dyDescent="0.25">
      <c r="A1532" s="11" t="s">
        <v>3621</v>
      </c>
      <c r="B1532" s="10" t="s">
        <v>2136</v>
      </c>
      <c r="C1532" s="12">
        <v>240</v>
      </c>
      <c r="D1532" s="12">
        <v>240</v>
      </c>
      <c r="E1532" s="12">
        <v>240</v>
      </c>
      <c r="F1532" s="12">
        <v>230</v>
      </c>
      <c r="G1532" s="12">
        <v>220</v>
      </c>
      <c r="H1532" s="12">
        <v>220</v>
      </c>
      <c r="I1532" s="12">
        <v>210</v>
      </c>
      <c r="J1532" s="5"/>
      <c r="K1532" s="5"/>
      <c r="L1532" s="5"/>
    </row>
    <row r="1533" spans="1:12" x14ac:dyDescent="0.25">
      <c r="A1533" s="11" t="s">
        <v>3622</v>
      </c>
      <c r="B1533" s="10" t="s">
        <v>2136</v>
      </c>
      <c r="C1533" s="13">
        <v>50</v>
      </c>
      <c r="D1533" s="13">
        <v>50</v>
      </c>
      <c r="E1533" s="13">
        <v>50</v>
      </c>
      <c r="F1533" s="13">
        <v>50</v>
      </c>
      <c r="G1533" s="13">
        <v>50</v>
      </c>
      <c r="H1533" s="13">
        <v>50</v>
      </c>
      <c r="I1533" s="13">
        <v>50</v>
      </c>
      <c r="J1533" s="5"/>
      <c r="K1533" s="5"/>
      <c r="L1533" s="5"/>
    </row>
    <row r="1534" spans="1:12" x14ac:dyDescent="0.25">
      <c r="A1534" s="11" t="s">
        <v>3623</v>
      </c>
      <c r="B1534" s="10" t="s">
        <v>2136</v>
      </c>
      <c r="C1534" s="12">
        <v>190</v>
      </c>
      <c r="D1534" s="12">
        <v>190</v>
      </c>
      <c r="E1534" s="12">
        <v>190</v>
      </c>
      <c r="F1534" s="12">
        <v>190</v>
      </c>
      <c r="G1534" s="12">
        <v>190</v>
      </c>
      <c r="H1534" s="12">
        <v>190</v>
      </c>
      <c r="I1534" s="12">
        <v>190</v>
      </c>
      <c r="J1534" s="5"/>
      <c r="K1534" s="5"/>
      <c r="L1534" s="5"/>
    </row>
    <row r="1535" spans="1:12" x14ac:dyDescent="0.25">
      <c r="A1535" s="11" t="s">
        <v>3624</v>
      </c>
      <c r="B1535" s="10" t="s">
        <v>2136</v>
      </c>
      <c r="C1535" s="13">
        <v>80</v>
      </c>
      <c r="D1535" s="13">
        <v>80</v>
      </c>
      <c r="E1535" s="13">
        <v>70</v>
      </c>
      <c r="F1535" s="13">
        <v>70</v>
      </c>
      <c r="G1535" s="13">
        <v>70</v>
      </c>
      <c r="H1535" s="13">
        <v>60</v>
      </c>
      <c r="I1535" s="13">
        <v>60</v>
      </c>
      <c r="J1535" s="5"/>
      <c r="K1535" s="5"/>
      <c r="L1535" s="5"/>
    </row>
    <row r="1536" spans="1:12" x14ac:dyDescent="0.25">
      <c r="A1536" s="11" t="s">
        <v>3625</v>
      </c>
      <c r="B1536" s="10" t="s">
        <v>2136</v>
      </c>
      <c r="C1536" s="12">
        <v>430</v>
      </c>
      <c r="D1536" s="12">
        <v>420</v>
      </c>
      <c r="E1536" s="12">
        <v>430</v>
      </c>
      <c r="F1536" s="12">
        <v>440</v>
      </c>
      <c r="G1536" s="12">
        <v>450</v>
      </c>
      <c r="H1536" s="12">
        <v>460</v>
      </c>
      <c r="I1536" s="12">
        <v>460</v>
      </c>
      <c r="J1536" s="5"/>
      <c r="K1536" s="5"/>
      <c r="L1536" s="5"/>
    </row>
    <row r="1537" spans="1:12" x14ac:dyDescent="0.25">
      <c r="A1537" s="11" t="s">
        <v>3626</v>
      </c>
      <c r="B1537" s="10" t="s">
        <v>2136</v>
      </c>
      <c r="C1537" s="13">
        <v>170</v>
      </c>
      <c r="D1537" s="13">
        <v>170</v>
      </c>
      <c r="E1537" s="13">
        <v>170</v>
      </c>
      <c r="F1537" s="13">
        <v>170</v>
      </c>
      <c r="G1537" s="13">
        <v>170</v>
      </c>
      <c r="H1537" s="13">
        <v>160</v>
      </c>
      <c r="I1537" s="13">
        <v>160</v>
      </c>
      <c r="J1537" s="5"/>
      <c r="K1537" s="5"/>
      <c r="L1537" s="5"/>
    </row>
    <row r="1538" spans="1:12" ht="21" x14ac:dyDescent="0.25">
      <c r="A1538" s="11" t="s">
        <v>3627</v>
      </c>
      <c r="B1538" s="10" t="s">
        <v>2136</v>
      </c>
      <c r="C1538" s="12">
        <v>370</v>
      </c>
      <c r="D1538" s="12">
        <v>370</v>
      </c>
      <c r="E1538" s="12">
        <v>360</v>
      </c>
      <c r="F1538" s="12">
        <v>350</v>
      </c>
      <c r="G1538" s="12">
        <v>340</v>
      </c>
      <c r="H1538" s="12">
        <v>330</v>
      </c>
      <c r="I1538" s="12">
        <v>320</v>
      </c>
      <c r="J1538" s="5"/>
      <c r="K1538" s="5"/>
      <c r="L1538" s="5"/>
    </row>
    <row r="1539" spans="1:12" x14ac:dyDescent="0.25">
      <c r="A1539" s="11" t="s">
        <v>3628</v>
      </c>
      <c r="B1539" s="10" t="s">
        <v>2136</v>
      </c>
      <c r="C1539" s="13">
        <v>380</v>
      </c>
      <c r="D1539" s="13">
        <v>350</v>
      </c>
      <c r="E1539" s="13">
        <v>340</v>
      </c>
      <c r="F1539" s="13">
        <v>330</v>
      </c>
      <c r="G1539" s="13">
        <v>330</v>
      </c>
      <c r="H1539" s="13">
        <v>320</v>
      </c>
      <c r="I1539" s="13">
        <v>310</v>
      </c>
      <c r="J1539" s="5"/>
      <c r="K1539" s="5"/>
      <c r="L1539" s="5"/>
    </row>
    <row r="1540" spans="1:12" x14ac:dyDescent="0.25">
      <c r="A1540" s="11" t="s">
        <v>3629</v>
      </c>
      <c r="B1540" s="10" t="s">
        <v>2136</v>
      </c>
      <c r="C1540" s="12">
        <v>280</v>
      </c>
      <c r="D1540" s="12">
        <v>290</v>
      </c>
      <c r="E1540" s="12">
        <v>290</v>
      </c>
      <c r="F1540" s="12">
        <v>290</v>
      </c>
      <c r="G1540" s="12">
        <v>280</v>
      </c>
      <c r="H1540" s="12">
        <v>280</v>
      </c>
      <c r="I1540" s="12">
        <v>260</v>
      </c>
      <c r="J1540" s="5"/>
      <c r="K1540" s="5"/>
      <c r="L1540" s="5"/>
    </row>
    <row r="1541" spans="1:12" x14ac:dyDescent="0.25">
      <c r="A1541" s="11" t="s">
        <v>3630</v>
      </c>
      <c r="B1541" s="10" t="s">
        <v>2136</v>
      </c>
      <c r="C1541" s="13">
        <v>560</v>
      </c>
      <c r="D1541" s="13">
        <v>640</v>
      </c>
      <c r="E1541" s="13">
        <v>710</v>
      </c>
      <c r="F1541" s="13">
        <v>780</v>
      </c>
      <c r="G1541" s="13">
        <v>850</v>
      </c>
      <c r="H1541" s="13">
        <v>930</v>
      </c>
      <c r="I1541" s="13">
        <v>1040</v>
      </c>
      <c r="J1541" s="5"/>
      <c r="K1541" s="5"/>
      <c r="L1541" s="5"/>
    </row>
    <row r="1542" spans="1:12" x14ac:dyDescent="0.25">
      <c r="A1542" s="11" t="s">
        <v>3631</v>
      </c>
      <c r="B1542" s="10" t="s">
        <v>2136</v>
      </c>
      <c r="C1542" s="12">
        <v>1270</v>
      </c>
      <c r="D1542" s="12">
        <v>1240</v>
      </c>
      <c r="E1542" s="12">
        <v>1220</v>
      </c>
      <c r="F1542" s="12">
        <v>1190</v>
      </c>
      <c r="G1542" s="12">
        <v>1160</v>
      </c>
      <c r="H1542" s="12">
        <v>1120</v>
      </c>
      <c r="I1542" s="12">
        <v>1080</v>
      </c>
      <c r="J1542" s="5"/>
      <c r="K1542" s="5"/>
      <c r="L1542" s="5"/>
    </row>
    <row r="1543" spans="1:12" x14ac:dyDescent="0.25">
      <c r="A1543" s="11" t="s">
        <v>3632</v>
      </c>
      <c r="B1543" s="10" t="s">
        <v>2136</v>
      </c>
      <c r="C1543" s="13">
        <v>1690</v>
      </c>
      <c r="D1543" s="13">
        <v>1660</v>
      </c>
      <c r="E1543" s="13">
        <v>1630</v>
      </c>
      <c r="F1543" s="13">
        <v>1590</v>
      </c>
      <c r="G1543" s="13">
        <v>1540</v>
      </c>
      <c r="H1543" s="13">
        <v>1460</v>
      </c>
      <c r="I1543" s="13">
        <v>1370</v>
      </c>
      <c r="J1543" s="5"/>
      <c r="K1543" s="5"/>
      <c r="L1543" s="5"/>
    </row>
    <row r="1544" spans="1:12" x14ac:dyDescent="0.25">
      <c r="A1544" s="11" t="s">
        <v>3633</v>
      </c>
      <c r="B1544" s="10" t="s">
        <v>2136</v>
      </c>
      <c r="C1544" s="12">
        <v>950</v>
      </c>
      <c r="D1544" s="12">
        <v>920</v>
      </c>
      <c r="E1544" s="12">
        <v>890</v>
      </c>
      <c r="F1544" s="12">
        <v>870</v>
      </c>
      <c r="G1544" s="12">
        <v>840</v>
      </c>
      <c r="H1544" s="12">
        <v>800</v>
      </c>
      <c r="I1544" s="12">
        <v>750</v>
      </c>
      <c r="J1544" s="5"/>
      <c r="K1544" s="5"/>
      <c r="L1544" s="5"/>
    </row>
    <row r="1545" spans="1:12" x14ac:dyDescent="0.25">
      <c r="A1545" s="11" t="s">
        <v>3634</v>
      </c>
      <c r="B1545" s="10" t="s">
        <v>2136</v>
      </c>
      <c r="C1545" s="13">
        <v>610</v>
      </c>
      <c r="D1545" s="13">
        <v>570</v>
      </c>
      <c r="E1545" s="13">
        <v>580</v>
      </c>
      <c r="F1545" s="13">
        <v>590</v>
      </c>
      <c r="G1545" s="13">
        <v>590</v>
      </c>
      <c r="H1545" s="13">
        <v>590</v>
      </c>
      <c r="I1545" s="13">
        <v>580</v>
      </c>
      <c r="J1545" s="5"/>
      <c r="K1545" s="5"/>
      <c r="L1545" s="5"/>
    </row>
    <row r="1546" spans="1:12" x14ac:dyDescent="0.25">
      <c r="A1546" s="11" t="s">
        <v>3635</v>
      </c>
      <c r="B1546" s="10" t="s">
        <v>2136</v>
      </c>
      <c r="C1546" s="12">
        <v>2860</v>
      </c>
      <c r="D1546" s="12">
        <v>2800</v>
      </c>
      <c r="E1546" s="12">
        <v>2770</v>
      </c>
      <c r="F1546" s="12">
        <v>2720</v>
      </c>
      <c r="G1546" s="12">
        <v>2650</v>
      </c>
      <c r="H1546" s="12">
        <v>2550</v>
      </c>
      <c r="I1546" s="12">
        <v>2450</v>
      </c>
      <c r="J1546" s="5"/>
      <c r="K1546" s="5"/>
      <c r="L1546" s="5"/>
    </row>
    <row r="1547" spans="1:12" x14ac:dyDescent="0.25">
      <c r="A1547" s="11" t="s">
        <v>2101</v>
      </c>
      <c r="B1547" s="10" t="s">
        <v>2136</v>
      </c>
      <c r="C1547" s="13">
        <v>8570</v>
      </c>
      <c r="D1547" s="13">
        <v>8850</v>
      </c>
      <c r="E1547" s="13">
        <v>8910</v>
      </c>
      <c r="F1547" s="13">
        <v>8910</v>
      </c>
      <c r="G1547" s="13">
        <v>8820</v>
      </c>
      <c r="H1547" s="13">
        <v>8680</v>
      </c>
      <c r="I1547" s="13">
        <v>8500</v>
      </c>
      <c r="J1547" s="5"/>
      <c r="K1547" s="5"/>
      <c r="L1547" s="5"/>
    </row>
    <row r="1548" spans="1:12" x14ac:dyDescent="0.25">
      <c r="A1548" s="11" t="s">
        <v>3636</v>
      </c>
      <c r="B1548" s="10" t="s">
        <v>2136</v>
      </c>
      <c r="C1548" s="12">
        <v>310</v>
      </c>
      <c r="D1548" s="12">
        <v>310</v>
      </c>
      <c r="E1548" s="12">
        <v>310</v>
      </c>
      <c r="F1548" s="12">
        <v>310</v>
      </c>
      <c r="G1548" s="12">
        <v>310</v>
      </c>
      <c r="H1548" s="12">
        <v>310</v>
      </c>
      <c r="I1548" s="12">
        <v>300</v>
      </c>
      <c r="J1548" s="5"/>
      <c r="K1548" s="5"/>
      <c r="L1548" s="5"/>
    </row>
    <row r="1549" spans="1:12" x14ac:dyDescent="0.25">
      <c r="A1549" s="11" t="s">
        <v>3637</v>
      </c>
      <c r="B1549" s="10" t="s">
        <v>2136</v>
      </c>
      <c r="C1549" s="13">
        <v>500</v>
      </c>
      <c r="D1549" s="13">
        <v>510</v>
      </c>
      <c r="E1549" s="13">
        <v>510</v>
      </c>
      <c r="F1549" s="13">
        <v>500</v>
      </c>
      <c r="G1549" s="13">
        <v>490</v>
      </c>
      <c r="H1549" s="13">
        <v>480</v>
      </c>
      <c r="I1549" s="13">
        <v>470</v>
      </c>
      <c r="J1549" s="5"/>
      <c r="K1549" s="5"/>
      <c r="L1549" s="5"/>
    </row>
    <row r="1550" spans="1:12" x14ac:dyDescent="0.25">
      <c r="A1550" s="11" t="s">
        <v>3638</v>
      </c>
      <c r="B1550" s="10" t="s">
        <v>2136</v>
      </c>
      <c r="C1550" s="12">
        <v>300</v>
      </c>
      <c r="D1550" s="12">
        <v>300</v>
      </c>
      <c r="E1550" s="12">
        <v>300</v>
      </c>
      <c r="F1550" s="12">
        <v>300</v>
      </c>
      <c r="G1550" s="12">
        <v>290</v>
      </c>
      <c r="H1550" s="12">
        <v>280</v>
      </c>
      <c r="I1550" s="12">
        <v>260</v>
      </c>
      <c r="J1550" s="5"/>
      <c r="K1550" s="5"/>
      <c r="L1550" s="5"/>
    </row>
    <row r="1551" spans="1:12" x14ac:dyDescent="0.25">
      <c r="A1551" s="11" t="s">
        <v>3639</v>
      </c>
      <c r="B1551" s="10" t="s">
        <v>2136</v>
      </c>
      <c r="C1551" s="13">
        <v>340</v>
      </c>
      <c r="D1551" s="13">
        <v>340</v>
      </c>
      <c r="E1551" s="13">
        <v>340</v>
      </c>
      <c r="F1551" s="13">
        <v>340</v>
      </c>
      <c r="G1551" s="13">
        <v>330</v>
      </c>
      <c r="H1551" s="13">
        <v>330</v>
      </c>
      <c r="I1551" s="13">
        <v>330</v>
      </c>
      <c r="J1551" s="5"/>
      <c r="K1551" s="5"/>
      <c r="L1551" s="5"/>
    </row>
    <row r="1552" spans="1:12" x14ac:dyDescent="0.25">
      <c r="A1552" s="11" t="s">
        <v>3640</v>
      </c>
      <c r="B1552" s="10" t="s">
        <v>2136</v>
      </c>
      <c r="C1552" s="12">
        <v>460</v>
      </c>
      <c r="D1552" s="12">
        <v>500</v>
      </c>
      <c r="E1552" s="12">
        <v>510</v>
      </c>
      <c r="F1552" s="12">
        <v>520</v>
      </c>
      <c r="G1552" s="12">
        <v>530</v>
      </c>
      <c r="H1552" s="12">
        <v>530</v>
      </c>
      <c r="I1552" s="12">
        <v>540</v>
      </c>
      <c r="J1552" s="5"/>
      <c r="K1552" s="5"/>
      <c r="L1552" s="5"/>
    </row>
    <row r="1553" spans="1:12" x14ac:dyDescent="0.25">
      <c r="A1553" s="11" t="s">
        <v>3641</v>
      </c>
      <c r="B1553" s="10" t="s">
        <v>2136</v>
      </c>
      <c r="C1553" s="13">
        <v>320</v>
      </c>
      <c r="D1553" s="13">
        <v>320</v>
      </c>
      <c r="E1553" s="13">
        <v>320</v>
      </c>
      <c r="F1553" s="13">
        <v>320</v>
      </c>
      <c r="G1553" s="13">
        <v>320</v>
      </c>
      <c r="H1553" s="13">
        <v>320</v>
      </c>
      <c r="I1553" s="13">
        <v>320</v>
      </c>
      <c r="J1553" s="5"/>
      <c r="K1553" s="5"/>
      <c r="L1553" s="5"/>
    </row>
    <row r="1554" spans="1:12" x14ac:dyDescent="0.25">
      <c r="A1554" s="11" t="s">
        <v>3642</v>
      </c>
      <c r="B1554" s="10" t="s">
        <v>2136</v>
      </c>
      <c r="C1554" s="12">
        <v>250</v>
      </c>
      <c r="D1554" s="12">
        <v>260</v>
      </c>
      <c r="E1554" s="12">
        <v>260</v>
      </c>
      <c r="F1554" s="12">
        <v>260</v>
      </c>
      <c r="G1554" s="12">
        <v>260</v>
      </c>
      <c r="H1554" s="12">
        <v>260</v>
      </c>
      <c r="I1554" s="12">
        <v>250</v>
      </c>
      <c r="J1554" s="5"/>
      <c r="K1554" s="5"/>
      <c r="L1554" s="5"/>
    </row>
    <row r="1555" spans="1:12" x14ac:dyDescent="0.25">
      <c r="A1555" s="11" t="s">
        <v>3643</v>
      </c>
      <c r="B1555" s="10" t="s">
        <v>2136</v>
      </c>
      <c r="C1555" s="13">
        <v>60</v>
      </c>
      <c r="D1555" s="13">
        <v>60</v>
      </c>
      <c r="E1555" s="13">
        <v>60</v>
      </c>
      <c r="F1555" s="13">
        <v>60</v>
      </c>
      <c r="G1555" s="13">
        <v>60</v>
      </c>
      <c r="H1555" s="13">
        <v>60</v>
      </c>
      <c r="I1555" s="13">
        <v>60</v>
      </c>
      <c r="J1555" s="5"/>
      <c r="K1555" s="5"/>
      <c r="L1555" s="5"/>
    </row>
    <row r="1556" spans="1:12" x14ac:dyDescent="0.25">
      <c r="A1556" s="11" t="s">
        <v>3644</v>
      </c>
      <c r="B1556" s="10" t="s">
        <v>2136</v>
      </c>
      <c r="C1556" s="12">
        <v>670</v>
      </c>
      <c r="D1556" s="12">
        <v>750</v>
      </c>
      <c r="E1556" s="12">
        <v>770</v>
      </c>
      <c r="F1556" s="12">
        <v>800</v>
      </c>
      <c r="G1556" s="12">
        <v>830</v>
      </c>
      <c r="H1556" s="12">
        <v>840</v>
      </c>
      <c r="I1556" s="12">
        <v>860</v>
      </c>
      <c r="J1556" s="5"/>
      <c r="K1556" s="5"/>
      <c r="L1556" s="5"/>
    </row>
    <row r="1557" spans="1:12" x14ac:dyDescent="0.25">
      <c r="A1557" s="11" t="s">
        <v>3645</v>
      </c>
      <c r="B1557" s="10" t="s">
        <v>2136</v>
      </c>
      <c r="C1557" s="13">
        <v>900</v>
      </c>
      <c r="D1557" s="13">
        <v>960</v>
      </c>
      <c r="E1557" s="13">
        <v>990</v>
      </c>
      <c r="F1557" s="13">
        <v>1020</v>
      </c>
      <c r="G1557" s="13">
        <v>1040</v>
      </c>
      <c r="H1557" s="13">
        <v>1050</v>
      </c>
      <c r="I1557" s="13">
        <v>1050</v>
      </c>
      <c r="J1557" s="5"/>
      <c r="K1557" s="5"/>
      <c r="L1557" s="5"/>
    </row>
    <row r="1558" spans="1:12" x14ac:dyDescent="0.25">
      <c r="A1558" s="11" t="s">
        <v>3646</v>
      </c>
      <c r="B1558" s="10" t="s">
        <v>2136</v>
      </c>
      <c r="C1558" s="12">
        <v>540</v>
      </c>
      <c r="D1558" s="12">
        <v>550</v>
      </c>
      <c r="E1558" s="12">
        <v>550</v>
      </c>
      <c r="F1558" s="12">
        <v>560</v>
      </c>
      <c r="G1558" s="12">
        <v>560</v>
      </c>
      <c r="H1558" s="12">
        <v>570</v>
      </c>
      <c r="I1558" s="12">
        <v>570</v>
      </c>
      <c r="J1558" s="5"/>
      <c r="K1558" s="5"/>
      <c r="L1558" s="5"/>
    </row>
    <row r="1559" spans="1:12" x14ac:dyDescent="0.25">
      <c r="A1559" s="11" t="s">
        <v>3647</v>
      </c>
      <c r="B1559" s="10" t="s">
        <v>2136</v>
      </c>
      <c r="C1559" s="13">
        <v>60</v>
      </c>
      <c r="D1559" s="13">
        <v>70</v>
      </c>
      <c r="E1559" s="13">
        <v>70</v>
      </c>
      <c r="F1559" s="13">
        <v>70</v>
      </c>
      <c r="G1559" s="13">
        <v>80</v>
      </c>
      <c r="H1559" s="13">
        <v>80</v>
      </c>
      <c r="I1559" s="13">
        <v>90</v>
      </c>
      <c r="J1559" s="5"/>
      <c r="K1559" s="5"/>
      <c r="L1559" s="5"/>
    </row>
    <row r="1560" spans="1:12" x14ac:dyDescent="0.25">
      <c r="A1560" s="11" t="s">
        <v>3648</v>
      </c>
      <c r="B1560" s="10" t="s">
        <v>2136</v>
      </c>
      <c r="C1560" s="12">
        <v>110</v>
      </c>
      <c r="D1560" s="12">
        <v>110</v>
      </c>
      <c r="E1560" s="12">
        <v>110</v>
      </c>
      <c r="F1560" s="12">
        <v>100</v>
      </c>
      <c r="G1560" s="12">
        <v>100</v>
      </c>
      <c r="H1560" s="12">
        <v>100</v>
      </c>
      <c r="I1560" s="12">
        <v>90</v>
      </c>
      <c r="J1560" s="5"/>
      <c r="K1560" s="5"/>
      <c r="L1560" s="5"/>
    </row>
    <row r="1561" spans="1:12" x14ac:dyDescent="0.25">
      <c r="A1561" s="11" t="s">
        <v>3649</v>
      </c>
      <c r="B1561" s="10" t="s">
        <v>2136</v>
      </c>
      <c r="C1561" s="13">
        <v>300</v>
      </c>
      <c r="D1561" s="13">
        <v>320</v>
      </c>
      <c r="E1561" s="13">
        <v>330</v>
      </c>
      <c r="F1561" s="13">
        <v>340</v>
      </c>
      <c r="G1561" s="13">
        <v>340</v>
      </c>
      <c r="H1561" s="13">
        <v>330</v>
      </c>
      <c r="I1561" s="13">
        <v>330</v>
      </c>
      <c r="J1561" s="5"/>
      <c r="K1561" s="5"/>
      <c r="L1561" s="5"/>
    </row>
    <row r="1562" spans="1:12" x14ac:dyDescent="0.25">
      <c r="A1562" s="11" t="s">
        <v>3650</v>
      </c>
      <c r="B1562" s="10" t="s">
        <v>2136</v>
      </c>
      <c r="C1562" s="12">
        <v>70</v>
      </c>
      <c r="D1562" s="12">
        <v>80</v>
      </c>
      <c r="E1562" s="12">
        <v>80</v>
      </c>
      <c r="F1562" s="12">
        <v>80</v>
      </c>
      <c r="G1562" s="12">
        <v>80</v>
      </c>
      <c r="H1562" s="12">
        <v>80</v>
      </c>
      <c r="I1562" s="12">
        <v>80</v>
      </c>
      <c r="J1562" s="5"/>
      <c r="K1562" s="5"/>
      <c r="L1562" s="5"/>
    </row>
    <row r="1563" spans="1:12" x14ac:dyDescent="0.25">
      <c r="A1563" s="11" t="s">
        <v>3651</v>
      </c>
      <c r="B1563" s="10" t="s">
        <v>2136</v>
      </c>
      <c r="C1563" s="13">
        <v>30</v>
      </c>
      <c r="D1563" s="13">
        <v>30</v>
      </c>
      <c r="E1563" s="13">
        <v>30</v>
      </c>
      <c r="F1563" s="13">
        <v>30</v>
      </c>
      <c r="G1563" s="13">
        <v>30</v>
      </c>
      <c r="H1563" s="13">
        <v>30</v>
      </c>
      <c r="I1563" s="13">
        <v>30</v>
      </c>
      <c r="J1563" s="5"/>
      <c r="K1563" s="5"/>
      <c r="L1563" s="5"/>
    </row>
    <row r="1564" spans="1:12" x14ac:dyDescent="0.25">
      <c r="A1564" s="11" t="s">
        <v>3652</v>
      </c>
      <c r="B1564" s="10" t="s">
        <v>2136</v>
      </c>
      <c r="C1564" s="12">
        <v>30</v>
      </c>
      <c r="D1564" s="12">
        <v>40</v>
      </c>
      <c r="E1564" s="12">
        <v>40</v>
      </c>
      <c r="F1564" s="12">
        <v>40</v>
      </c>
      <c r="G1564" s="12">
        <v>30</v>
      </c>
      <c r="H1564" s="12">
        <v>30</v>
      </c>
      <c r="I1564" s="12">
        <v>30</v>
      </c>
      <c r="J1564" s="5"/>
      <c r="K1564" s="5"/>
      <c r="L1564" s="5"/>
    </row>
    <row r="1565" spans="1:12" x14ac:dyDescent="0.25">
      <c r="A1565" s="11" t="s">
        <v>3653</v>
      </c>
      <c r="B1565" s="10" t="s">
        <v>2136</v>
      </c>
      <c r="C1565" s="13">
        <v>250</v>
      </c>
      <c r="D1565" s="13">
        <v>250</v>
      </c>
      <c r="E1565" s="13">
        <v>250</v>
      </c>
      <c r="F1565" s="13">
        <v>250</v>
      </c>
      <c r="G1565" s="13">
        <v>240</v>
      </c>
      <c r="H1565" s="13">
        <v>230</v>
      </c>
      <c r="I1565" s="13">
        <v>220</v>
      </c>
      <c r="J1565" s="5"/>
      <c r="K1565" s="5"/>
      <c r="L1565" s="5"/>
    </row>
    <row r="1566" spans="1:12" x14ac:dyDescent="0.25">
      <c r="A1566" s="11" t="s">
        <v>3654</v>
      </c>
      <c r="B1566" s="10" t="s">
        <v>2136</v>
      </c>
      <c r="C1566" s="12">
        <v>3060</v>
      </c>
      <c r="D1566" s="12">
        <v>3100</v>
      </c>
      <c r="E1566" s="12">
        <v>3060</v>
      </c>
      <c r="F1566" s="12">
        <v>3000</v>
      </c>
      <c r="G1566" s="12">
        <v>2900</v>
      </c>
      <c r="H1566" s="12">
        <v>2770</v>
      </c>
      <c r="I1566" s="12">
        <v>2620</v>
      </c>
      <c r="J1566" s="5"/>
      <c r="K1566" s="5"/>
      <c r="L1566" s="5"/>
    </row>
    <row r="1567" spans="1:12" x14ac:dyDescent="0.25">
      <c r="A1567" s="11" t="s">
        <v>2102</v>
      </c>
      <c r="B1567" s="10" t="s">
        <v>2136</v>
      </c>
      <c r="C1567" s="13">
        <v>12000</v>
      </c>
      <c r="D1567" s="13">
        <v>12950</v>
      </c>
      <c r="E1567" s="13">
        <v>13450</v>
      </c>
      <c r="F1567" s="13">
        <v>13850</v>
      </c>
      <c r="G1567" s="13">
        <v>14200</v>
      </c>
      <c r="H1567" s="13">
        <v>14400</v>
      </c>
      <c r="I1567" s="13">
        <v>14550</v>
      </c>
      <c r="J1567" s="5"/>
      <c r="K1567" s="5"/>
      <c r="L1567" s="5"/>
    </row>
    <row r="1568" spans="1:12" x14ac:dyDescent="0.25">
      <c r="A1568" s="11" t="s">
        <v>3655</v>
      </c>
      <c r="B1568" s="10" t="s">
        <v>2136</v>
      </c>
      <c r="C1568" s="12">
        <v>0</v>
      </c>
      <c r="D1568" s="12">
        <v>0</v>
      </c>
      <c r="E1568" s="12">
        <v>0</v>
      </c>
      <c r="F1568" s="12">
        <v>0</v>
      </c>
      <c r="G1568" s="12">
        <v>0</v>
      </c>
      <c r="H1568" s="12">
        <v>0</v>
      </c>
      <c r="I1568" s="12">
        <v>0</v>
      </c>
      <c r="J1568" s="5"/>
      <c r="K1568" s="5"/>
      <c r="L1568" s="5"/>
    </row>
    <row r="1569" spans="1:12" x14ac:dyDescent="0.25">
      <c r="A1569" s="11" t="s">
        <v>3656</v>
      </c>
      <c r="B1569" s="10" t="s">
        <v>2136</v>
      </c>
      <c r="C1569" s="13">
        <v>890</v>
      </c>
      <c r="D1569" s="13">
        <v>960</v>
      </c>
      <c r="E1569" s="13">
        <v>990</v>
      </c>
      <c r="F1569" s="13">
        <v>1020</v>
      </c>
      <c r="G1569" s="13">
        <v>1040</v>
      </c>
      <c r="H1569" s="13">
        <v>1050</v>
      </c>
      <c r="I1569" s="13">
        <v>1070</v>
      </c>
      <c r="J1569" s="5"/>
      <c r="K1569" s="5"/>
      <c r="L1569" s="5"/>
    </row>
    <row r="1570" spans="1:12" x14ac:dyDescent="0.25">
      <c r="A1570" s="11" t="s">
        <v>3657</v>
      </c>
      <c r="B1570" s="10" t="s">
        <v>2136</v>
      </c>
      <c r="C1570" s="12">
        <v>440</v>
      </c>
      <c r="D1570" s="12">
        <v>440</v>
      </c>
      <c r="E1570" s="12">
        <v>450</v>
      </c>
      <c r="F1570" s="12">
        <v>450</v>
      </c>
      <c r="G1570" s="12">
        <v>450</v>
      </c>
      <c r="H1570" s="12">
        <v>440</v>
      </c>
      <c r="I1570" s="12">
        <v>440</v>
      </c>
      <c r="J1570" s="5"/>
      <c r="K1570" s="5"/>
      <c r="L1570" s="5"/>
    </row>
    <row r="1571" spans="1:12" x14ac:dyDescent="0.25">
      <c r="A1571" s="11" t="s">
        <v>3658</v>
      </c>
      <c r="B1571" s="10" t="s">
        <v>2136</v>
      </c>
      <c r="C1571" s="13">
        <v>270</v>
      </c>
      <c r="D1571" s="13">
        <v>280</v>
      </c>
      <c r="E1571" s="13">
        <v>280</v>
      </c>
      <c r="F1571" s="13">
        <v>280</v>
      </c>
      <c r="G1571" s="13">
        <v>280</v>
      </c>
      <c r="H1571" s="13">
        <v>280</v>
      </c>
      <c r="I1571" s="13">
        <v>290</v>
      </c>
      <c r="J1571" s="5"/>
      <c r="K1571" s="5"/>
      <c r="L1571" s="5"/>
    </row>
    <row r="1572" spans="1:12" x14ac:dyDescent="0.25">
      <c r="A1572" s="11" t="s">
        <v>3659</v>
      </c>
      <c r="B1572" s="10" t="s">
        <v>2136</v>
      </c>
      <c r="C1572" s="12">
        <v>1720</v>
      </c>
      <c r="D1572" s="12">
        <v>1900</v>
      </c>
      <c r="E1572" s="12">
        <v>2050</v>
      </c>
      <c r="F1572" s="12">
        <v>2200</v>
      </c>
      <c r="G1572" s="12">
        <v>2330</v>
      </c>
      <c r="H1572" s="12">
        <v>2440</v>
      </c>
      <c r="I1572" s="12">
        <v>2540</v>
      </c>
      <c r="J1572" s="5"/>
      <c r="K1572" s="5"/>
      <c r="L1572" s="5"/>
    </row>
    <row r="1573" spans="1:12" x14ac:dyDescent="0.25">
      <c r="A1573" s="11" t="s">
        <v>3660</v>
      </c>
      <c r="B1573" s="10" t="s">
        <v>2136</v>
      </c>
      <c r="C1573" s="13">
        <v>980</v>
      </c>
      <c r="D1573" s="13">
        <v>1040</v>
      </c>
      <c r="E1573" s="13">
        <v>1090</v>
      </c>
      <c r="F1573" s="13">
        <v>1130</v>
      </c>
      <c r="G1573" s="13">
        <v>1170</v>
      </c>
      <c r="H1573" s="13">
        <v>1200</v>
      </c>
      <c r="I1573" s="13">
        <v>1240</v>
      </c>
      <c r="J1573" s="5"/>
      <c r="K1573" s="5"/>
      <c r="L1573" s="5"/>
    </row>
    <row r="1574" spans="1:12" x14ac:dyDescent="0.25">
      <c r="A1574" s="11" t="s">
        <v>3661</v>
      </c>
      <c r="B1574" s="10" t="s">
        <v>2136</v>
      </c>
      <c r="C1574" s="12">
        <v>380</v>
      </c>
      <c r="D1574" s="12">
        <v>370</v>
      </c>
      <c r="E1574" s="12">
        <v>370</v>
      </c>
      <c r="F1574" s="12">
        <v>360</v>
      </c>
      <c r="G1574" s="12">
        <v>360</v>
      </c>
      <c r="H1574" s="12">
        <v>360</v>
      </c>
      <c r="I1574" s="12">
        <v>350</v>
      </c>
      <c r="J1574" s="5"/>
      <c r="K1574" s="5"/>
      <c r="L1574" s="5"/>
    </row>
    <row r="1575" spans="1:12" x14ac:dyDescent="0.25">
      <c r="A1575" s="11" t="s">
        <v>3662</v>
      </c>
      <c r="B1575" s="10" t="s">
        <v>2136</v>
      </c>
      <c r="C1575" s="13">
        <v>2740</v>
      </c>
      <c r="D1575" s="13">
        <v>2840</v>
      </c>
      <c r="E1575" s="13">
        <v>2890</v>
      </c>
      <c r="F1575" s="13">
        <v>2930</v>
      </c>
      <c r="G1575" s="13">
        <v>2960</v>
      </c>
      <c r="H1575" s="13">
        <v>2950</v>
      </c>
      <c r="I1575" s="13">
        <v>2920</v>
      </c>
      <c r="J1575" s="5"/>
      <c r="K1575" s="5"/>
      <c r="L1575" s="5"/>
    </row>
    <row r="1576" spans="1:12" x14ac:dyDescent="0.25">
      <c r="A1576" s="11" t="s">
        <v>3663</v>
      </c>
      <c r="B1576" s="10" t="s">
        <v>2136</v>
      </c>
      <c r="C1576" s="12">
        <v>1620</v>
      </c>
      <c r="D1576" s="12">
        <v>1910</v>
      </c>
      <c r="E1576" s="12">
        <v>1960</v>
      </c>
      <c r="F1576" s="12">
        <v>2000</v>
      </c>
      <c r="G1576" s="12">
        <v>2000</v>
      </c>
      <c r="H1576" s="12">
        <v>2000</v>
      </c>
      <c r="I1576" s="12">
        <v>1990</v>
      </c>
      <c r="J1576" s="5"/>
      <c r="K1576" s="5"/>
      <c r="L1576" s="5"/>
    </row>
    <row r="1577" spans="1:12" x14ac:dyDescent="0.25">
      <c r="A1577" s="11" t="s">
        <v>3664</v>
      </c>
      <c r="B1577" s="10" t="s">
        <v>2136</v>
      </c>
      <c r="C1577" s="13">
        <v>2940</v>
      </c>
      <c r="D1577" s="13">
        <v>3190</v>
      </c>
      <c r="E1577" s="13">
        <v>3360</v>
      </c>
      <c r="F1577" s="13">
        <v>3500</v>
      </c>
      <c r="G1577" s="13">
        <v>3610</v>
      </c>
      <c r="H1577" s="13">
        <v>3680</v>
      </c>
      <c r="I1577" s="13">
        <v>3720</v>
      </c>
      <c r="J1577" s="5"/>
      <c r="K1577" s="5"/>
      <c r="L1577" s="5"/>
    </row>
    <row r="1578" spans="1:12" x14ac:dyDescent="0.25">
      <c r="A1578" s="11" t="s">
        <v>2103</v>
      </c>
      <c r="B1578" s="10" t="s">
        <v>2136</v>
      </c>
      <c r="C1578" s="12">
        <v>52300</v>
      </c>
      <c r="D1578" s="12">
        <v>60900</v>
      </c>
      <c r="E1578" s="12">
        <v>66800</v>
      </c>
      <c r="F1578" s="12">
        <v>71500</v>
      </c>
      <c r="G1578" s="12">
        <v>75800</v>
      </c>
      <c r="H1578" s="12">
        <v>79600</v>
      </c>
      <c r="I1578" s="12">
        <v>83100</v>
      </c>
      <c r="J1578" s="5"/>
      <c r="K1578" s="5"/>
      <c r="L1578" s="5"/>
    </row>
    <row r="1579" spans="1:12" x14ac:dyDescent="0.25">
      <c r="A1579" s="11" t="s">
        <v>3665</v>
      </c>
      <c r="B1579" s="10" t="s">
        <v>2136</v>
      </c>
      <c r="C1579" s="13">
        <v>650</v>
      </c>
      <c r="D1579" s="13">
        <v>690</v>
      </c>
      <c r="E1579" s="13">
        <v>730</v>
      </c>
      <c r="F1579" s="13">
        <v>780</v>
      </c>
      <c r="G1579" s="13">
        <v>820</v>
      </c>
      <c r="H1579" s="13">
        <v>850</v>
      </c>
      <c r="I1579" s="13">
        <v>870</v>
      </c>
      <c r="J1579" s="5"/>
      <c r="K1579" s="5"/>
      <c r="L1579" s="5"/>
    </row>
    <row r="1580" spans="1:12" x14ac:dyDescent="0.25">
      <c r="A1580" s="11" t="s">
        <v>3666</v>
      </c>
      <c r="B1580" s="10" t="s">
        <v>2136</v>
      </c>
      <c r="C1580" s="12">
        <v>670</v>
      </c>
      <c r="D1580" s="12">
        <v>750</v>
      </c>
      <c r="E1580" s="12">
        <v>800</v>
      </c>
      <c r="F1580" s="12">
        <v>850</v>
      </c>
      <c r="G1580" s="12">
        <v>890</v>
      </c>
      <c r="H1580" s="12">
        <v>930</v>
      </c>
      <c r="I1580" s="12">
        <v>960</v>
      </c>
      <c r="J1580" s="5"/>
      <c r="K1580" s="5"/>
      <c r="L1580" s="5"/>
    </row>
    <row r="1581" spans="1:12" x14ac:dyDescent="0.25">
      <c r="A1581" s="11" t="s">
        <v>3667</v>
      </c>
      <c r="B1581" s="10" t="s">
        <v>2136</v>
      </c>
      <c r="C1581" s="13">
        <v>2290</v>
      </c>
      <c r="D1581" s="13">
        <v>2470</v>
      </c>
      <c r="E1581" s="13">
        <v>2650</v>
      </c>
      <c r="F1581" s="13">
        <v>2850</v>
      </c>
      <c r="G1581" s="13">
        <v>3020</v>
      </c>
      <c r="H1581" s="13">
        <v>3170</v>
      </c>
      <c r="I1581" s="13">
        <v>3280</v>
      </c>
      <c r="J1581" s="5"/>
      <c r="K1581" s="5"/>
      <c r="L1581" s="5"/>
    </row>
    <row r="1582" spans="1:12" x14ac:dyDescent="0.25">
      <c r="A1582" s="11" t="s">
        <v>3668</v>
      </c>
      <c r="B1582" s="10" t="s">
        <v>2136</v>
      </c>
      <c r="C1582" s="12">
        <v>1150</v>
      </c>
      <c r="D1582" s="12">
        <v>1280</v>
      </c>
      <c r="E1582" s="12">
        <v>1370</v>
      </c>
      <c r="F1582" s="12">
        <v>1460</v>
      </c>
      <c r="G1582" s="12">
        <v>1540</v>
      </c>
      <c r="H1582" s="12">
        <v>1600</v>
      </c>
      <c r="I1582" s="12">
        <v>1640</v>
      </c>
      <c r="J1582" s="5"/>
      <c r="K1582" s="5"/>
      <c r="L1582" s="5"/>
    </row>
    <row r="1583" spans="1:12" x14ac:dyDescent="0.25">
      <c r="A1583" s="11" t="s">
        <v>3669</v>
      </c>
      <c r="B1583" s="10" t="s">
        <v>2136</v>
      </c>
      <c r="C1583" s="13">
        <v>30</v>
      </c>
      <c r="D1583" s="13">
        <v>30</v>
      </c>
      <c r="E1583" s="13">
        <v>30</v>
      </c>
      <c r="F1583" s="13">
        <v>30</v>
      </c>
      <c r="G1583" s="13">
        <v>30</v>
      </c>
      <c r="H1583" s="13">
        <v>30</v>
      </c>
      <c r="I1583" s="13">
        <v>30</v>
      </c>
      <c r="J1583" s="5"/>
      <c r="K1583" s="5"/>
      <c r="L1583" s="5"/>
    </row>
    <row r="1584" spans="1:12" x14ac:dyDescent="0.25">
      <c r="A1584" s="11" t="s">
        <v>3670</v>
      </c>
      <c r="B1584" s="10" t="s">
        <v>2136</v>
      </c>
      <c r="C1584" s="12">
        <v>510</v>
      </c>
      <c r="D1584" s="12">
        <v>510</v>
      </c>
      <c r="E1584" s="12">
        <v>510</v>
      </c>
      <c r="F1584" s="12">
        <v>510</v>
      </c>
      <c r="G1584" s="12">
        <v>500</v>
      </c>
      <c r="H1584" s="12">
        <v>500</v>
      </c>
      <c r="I1584" s="12">
        <v>490</v>
      </c>
      <c r="J1584" s="5"/>
      <c r="K1584" s="5"/>
      <c r="L1584" s="5"/>
    </row>
    <row r="1585" spans="1:12" x14ac:dyDescent="0.25">
      <c r="A1585" s="11" t="s">
        <v>3671</v>
      </c>
      <c r="B1585" s="10" t="s">
        <v>2136</v>
      </c>
      <c r="C1585" s="13">
        <v>940</v>
      </c>
      <c r="D1585" s="13">
        <v>1020</v>
      </c>
      <c r="E1585" s="13">
        <v>1070</v>
      </c>
      <c r="F1585" s="13">
        <v>1130</v>
      </c>
      <c r="G1585" s="13">
        <v>1170</v>
      </c>
      <c r="H1585" s="13">
        <v>1210</v>
      </c>
      <c r="I1585" s="13">
        <v>1240</v>
      </c>
      <c r="J1585" s="5"/>
      <c r="K1585" s="5"/>
      <c r="L1585" s="5"/>
    </row>
    <row r="1586" spans="1:12" x14ac:dyDescent="0.25">
      <c r="A1586" s="11" t="s">
        <v>3672</v>
      </c>
      <c r="B1586" s="10" t="s">
        <v>2136</v>
      </c>
      <c r="C1586" s="12">
        <v>470</v>
      </c>
      <c r="D1586" s="12">
        <v>480</v>
      </c>
      <c r="E1586" s="12">
        <v>490</v>
      </c>
      <c r="F1586" s="12">
        <v>500</v>
      </c>
      <c r="G1586" s="12">
        <v>500</v>
      </c>
      <c r="H1586" s="12">
        <v>510</v>
      </c>
      <c r="I1586" s="12">
        <v>510</v>
      </c>
      <c r="J1586" s="5"/>
      <c r="K1586" s="5"/>
      <c r="L1586" s="5"/>
    </row>
    <row r="1587" spans="1:12" x14ac:dyDescent="0.25">
      <c r="A1587" s="11" t="s">
        <v>3673</v>
      </c>
      <c r="B1587" s="10" t="s">
        <v>2136</v>
      </c>
      <c r="C1587" s="13">
        <v>520</v>
      </c>
      <c r="D1587" s="13">
        <v>590</v>
      </c>
      <c r="E1587" s="13">
        <v>600</v>
      </c>
      <c r="F1587" s="13">
        <v>620</v>
      </c>
      <c r="G1587" s="13">
        <v>630</v>
      </c>
      <c r="H1587" s="13">
        <v>650</v>
      </c>
      <c r="I1587" s="13">
        <v>650</v>
      </c>
      <c r="J1587" s="5"/>
      <c r="K1587" s="5"/>
      <c r="L1587" s="5"/>
    </row>
    <row r="1588" spans="1:12" x14ac:dyDescent="0.25">
      <c r="A1588" s="11" t="s">
        <v>3674</v>
      </c>
      <c r="B1588" s="10" t="s">
        <v>2136</v>
      </c>
      <c r="C1588" s="12">
        <v>2800</v>
      </c>
      <c r="D1588" s="12">
        <v>2980</v>
      </c>
      <c r="E1588" s="12">
        <v>3280</v>
      </c>
      <c r="F1588" s="12">
        <v>3600</v>
      </c>
      <c r="G1588" s="12">
        <v>3900</v>
      </c>
      <c r="H1588" s="12">
        <v>4180</v>
      </c>
      <c r="I1588" s="12">
        <v>4440</v>
      </c>
      <c r="J1588" s="5"/>
      <c r="K1588" s="5"/>
      <c r="L1588" s="5"/>
    </row>
    <row r="1589" spans="1:12" x14ac:dyDescent="0.25">
      <c r="A1589" s="11" t="s">
        <v>3675</v>
      </c>
      <c r="B1589" s="10" t="s">
        <v>2136</v>
      </c>
      <c r="C1589" s="13">
        <v>1900</v>
      </c>
      <c r="D1589" s="13">
        <v>2170</v>
      </c>
      <c r="E1589" s="13">
        <v>2440</v>
      </c>
      <c r="F1589" s="13">
        <v>2720</v>
      </c>
      <c r="G1589" s="13">
        <v>2990</v>
      </c>
      <c r="H1589" s="13">
        <v>3240</v>
      </c>
      <c r="I1589" s="13">
        <v>3460</v>
      </c>
      <c r="J1589" s="5"/>
      <c r="K1589" s="5"/>
      <c r="L1589" s="5"/>
    </row>
    <row r="1590" spans="1:12" x14ac:dyDescent="0.25">
      <c r="A1590" s="11" t="s">
        <v>3676</v>
      </c>
      <c r="B1590" s="10" t="s">
        <v>2136</v>
      </c>
      <c r="C1590" s="12">
        <v>1780</v>
      </c>
      <c r="D1590" s="12">
        <v>2860</v>
      </c>
      <c r="E1590" s="12">
        <v>3720</v>
      </c>
      <c r="F1590" s="12">
        <v>4370</v>
      </c>
      <c r="G1590" s="12">
        <v>5030</v>
      </c>
      <c r="H1590" s="12">
        <v>5690</v>
      </c>
      <c r="I1590" s="12">
        <v>6370</v>
      </c>
      <c r="J1590" s="5"/>
      <c r="K1590" s="5"/>
      <c r="L1590" s="5"/>
    </row>
    <row r="1591" spans="1:12" x14ac:dyDescent="0.25">
      <c r="A1591" s="11" t="s">
        <v>3677</v>
      </c>
      <c r="B1591" s="10" t="s">
        <v>2136</v>
      </c>
      <c r="C1591" s="13">
        <v>1110</v>
      </c>
      <c r="D1591" s="13">
        <v>2220</v>
      </c>
      <c r="E1591" s="13">
        <v>3180</v>
      </c>
      <c r="F1591" s="13">
        <v>3850</v>
      </c>
      <c r="G1591" s="13">
        <v>4180</v>
      </c>
      <c r="H1591" s="13">
        <v>4500</v>
      </c>
      <c r="I1591" s="13">
        <v>4830</v>
      </c>
      <c r="J1591" s="5"/>
      <c r="K1591" s="5"/>
      <c r="L1591" s="5"/>
    </row>
    <row r="1592" spans="1:12" x14ac:dyDescent="0.25">
      <c r="A1592" s="11" t="s">
        <v>3678</v>
      </c>
      <c r="B1592" s="10" t="s">
        <v>2136</v>
      </c>
      <c r="C1592" s="12">
        <v>540</v>
      </c>
      <c r="D1592" s="12">
        <v>620</v>
      </c>
      <c r="E1592" s="12">
        <v>720</v>
      </c>
      <c r="F1592" s="12">
        <v>810</v>
      </c>
      <c r="G1592" s="12">
        <v>900</v>
      </c>
      <c r="H1592" s="12">
        <v>990</v>
      </c>
      <c r="I1592" s="12">
        <v>1080</v>
      </c>
      <c r="J1592" s="5"/>
      <c r="K1592" s="5"/>
      <c r="L1592" s="5"/>
    </row>
    <row r="1593" spans="1:12" x14ac:dyDescent="0.25">
      <c r="A1593" s="11" t="s">
        <v>3679</v>
      </c>
      <c r="B1593" s="10" t="s">
        <v>2136</v>
      </c>
      <c r="C1593" s="13">
        <v>560</v>
      </c>
      <c r="D1593" s="13">
        <v>680</v>
      </c>
      <c r="E1593" s="13">
        <v>760</v>
      </c>
      <c r="F1593" s="13">
        <v>840</v>
      </c>
      <c r="G1593" s="13">
        <v>910</v>
      </c>
      <c r="H1593" s="13">
        <v>980</v>
      </c>
      <c r="I1593" s="13">
        <v>1030</v>
      </c>
      <c r="J1593" s="5"/>
      <c r="K1593" s="5"/>
      <c r="L1593" s="5"/>
    </row>
    <row r="1594" spans="1:12" x14ac:dyDescent="0.25">
      <c r="A1594" s="11" t="s">
        <v>3680</v>
      </c>
      <c r="B1594" s="10" t="s">
        <v>2136</v>
      </c>
      <c r="C1594" s="12">
        <v>10</v>
      </c>
      <c r="D1594" s="12">
        <v>10</v>
      </c>
      <c r="E1594" s="12">
        <v>10</v>
      </c>
      <c r="F1594" s="12">
        <v>220</v>
      </c>
      <c r="G1594" s="12">
        <v>730</v>
      </c>
      <c r="H1594" s="12">
        <v>1240</v>
      </c>
      <c r="I1594" s="12">
        <v>1750</v>
      </c>
      <c r="J1594" s="5"/>
      <c r="K1594" s="5"/>
      <c r="L1594" s="5"/>
    </row>
    <row r="1595" spans="1:12" x14ac:dyDescent="0.25">
      <c r="A1595" s="11" t="s">
        <v>3681</v>
      </c>
      <c r="B1595" s="10" t="s">
        <v>2136</v>
      </c>
      <c r="C1595" s="13">
        <v>1180</v>
      </c>
      <c r="D1595" s="13">
        <v>1230</v>
      </c>
      <c r="E1595" s="13">
        <v>1250</v>
      </c>
      <c r="F1595" s="13">
        <v>1280</v>
      </c>
      <c r="G1595" s="13">
        <v>1300</v>
      </c>
      <c r="H1595" s="13">
        <v>1300</v>
      </c>
      <c r="I1595" s="13">
        <v>1300</v>
      </c>
      <c r="J1595" s="5"/>
      <c r="K1595" s="5"/>
      <c r="L1595" s="5"/>
    </row>
    <row r="1596" spans="1:12" x14ac:dyDescent="0.25">
      <c r="A1596" s="11" t="s">
        <v>3682</v>
      </c>
      <c r="B1596" s="10" t="s">
        <v>2136</v>
      </c>
      <c r="C1596" s="12">
        <v>60</v>
      </c>
      <c r="D1596" s="12">
        <v>80</v>
      </c>
      <c r="E1596" s="12">
        <v>70</v>
      </c>
      <c r="F1596" s="12">
        <v>70</v>
      </c>
      <c r="G1596" s="12">
        <v>70</v>
      </c>
      <c r="H1596" s="12">
        <v>70</v>
      </c>
      <c r="I1596" s="12">
        <v>60</v>
      </c>
      <c r="J1596" s="5"/>
      <c r="K1596" s="5"/>
      <c r="L1596" s="5"/>
    </row>
    <row r="1597" spans="1:12" x14ac:dyDescent="0.25">
      <c r="A1597" s="11" t="s">
        <v>3683</v>
      </c>
      <c r="B1597" s="10" t="s">
        <v>2136</v>
      </c>
      <c r="C1597" s="13">
        <v>2510</v>
      </c>
      <c r="D1597" s="13">
        <v>2980</v>
      </c>
      <c r="E1597" s="13">
        <v>3190</v>
      </c>
      <c r="F1597" s="13">
        <v>3380</v>
      </c>
      <c r="G1597" s="13">
        <v>3560</v>
      </c>
      <c r="H1597" s="13">
        <v>3720</v>
      </c>
      <c r="I1597" s="13">
        <v>3870</v>
      </c>
      <c r="J1597" s="5"/>
      <c r="K1597" s="5"/>
      <c r="L1597" s="5"/>
    </row>
    <row r="1598" spans="1:12" x14ac:dyDescent="0.25">
      <c r="A1598" s="11" t="s">
        <v>3684</v>
      </c>
      <c r="B1598" s="10" t="s">
        <v>2136</v>
      </c>
      <c r="C1598" s="12">
        <v>840</v>
      </c>
      <c r="D1598" s="12">
        <v>900</v>
      </c>
      <c r="E1598" s="12">
        <v>940</v>
      </c>
      <c r="F1598" s="12">
        <v>980</v>
      </c>
      <c r="G1598" s="12">
        <v>1020</v>
      </c>
      <c r="H1598" s="12">
        <v>1060</v>
      </c>
      <c r="I1598" s="12">
        <v>1100</v>
      </c>
      <c r="J1598" s="5"/>
      <c r="K1598" s="5"/>
      <c r="L1598" s="5"/>
    </row>
    <row r="1599" spans="1:12" x14ac:dyDescent="0.25">
      <c r="A1599" s="11" t="s">
        <v>3685</v>
      </c>
      <c r="B1599" s="10" t="s">
        <v>2136</v>
      </c>
      <c r="C1599" s="13">
        <v>2200</v>
      </c>
      <c r="D1599" s="13">
        <v>2750</v>
      </c>
      <c r="E1599" s="13">
        <v>2890</v>
      </c>
      <c r="F1599" s="13">
        <v>2940</v>
      </c>
      <c r="G1599" s="13">
        <v>2970</v>
      </c>
      <c r="H1599" s="13">
        <v>2990</v>
      </c>
      <c r="I1599" s="13">
        <v>3000</v>
      </c>
      <c r="J1599" s="5"/>
      <c r="K1599" s="5"/>
      <c r="L1599" s="5"/>
    </row>
    <row r="1600" spans="1:12" x14ac:dyDescent="0.25">
      <c r="A1600" s="11" t="s">
        <v>3686</v>
      </c>
      <c r="B1600" s="10" t="s">
        <v>2136</v>
      </c>
      <c r="C1600" s="12">
        <v>3410</v>
      </c>
      <c r="D1600" s="12">
        <v>3560</v>
      </c>
      <c r="E1600" s="12">
        <v>3640</v>
      </c>
      <c r="F1600" s="12">
        <v>3720</v>
      </c>
      <c r="G1600" s="12">
        <v>3770</v>
      </c>
      <c r="H1600" s="12">
        <v>3810</v>
      </c>
      <c r="I1600" s="12">
        <v>3820</v>
      </c>
      <c r="J1600" s="5"/>
      <c r="K1600" s="5"/>
      <c r="L1600" s="5"/>
    </row>
    <row r="1601" spans="1:12" x14ac:dyDescent="0.25">
      <c r="A1601" s="11" t="s">
        <v>3687</v>
      </c>
      <c r="B1601" s="10" t="s">
        <v>2136</v>
      </c>
      <c r="C1601" s="13">
        <v>2940</v>
      </c>
      <c r="D1601" s="13">
        <v>3040</v>
      </c>
      <c r="E1601" s="13">
        <v>3130</v>
      </c>
      <c r="F1601" s="13">
        <v>3200</v>
      </c>
      <c r="G1601" s="13">
        <v>3260</v>
      </c>
      <c r="H1601" s="13">
        <v>3280</v>
      </c>
      <c r="I1601" s="13">
        <v>3290</v>
      </c>
      <c r="J1601" s="5"/>
      <c r="K1601" s="5"/>
      <c r="L1601" s="5"/>
    </row>
    <row r="1602" spans="1:12" x14ac:dyDescent="0.25">
      <c r="A1602" s="11" t="s">
        <v>3688</v>
      </c>
      <c r="B1602" s="10" t="s">
        <v>2136</v>
      </c>
      <c r="C1602" s="12">
        <v>1970</v>
      </c>
      <c r="D1602" s="12">
        <v>2020</v>
      </c>
      <c r="E1602" s="12">
        <v>2060</v>
      </c>
      <c r="F1602" s="12">
        <v>2070</v>
      </c>
      <c r="G1602" s="12">
        <v>2070</v>
      </c>
      <c r="H1602" s="12">
        <v>2060</v>
      </c>
      <c r="I1602" s="12">
        <v>2050</v>
      </c>
      <c r="J1602" s="5"/>
      <c r="K1602" s="5"/>
      <c r="L1602" s="5"/>
    </row>
    <row r="1603" spans="1:12" x14ac:dyDescent="0.25">
      <c r="A1603" s="11" t="s">
        <v>3689</v>
      </c>
      <c r="B1603" s="10" t="s">
        <v>2136</v>
      </c>
      <c r="C1603" s="13">
        <v>2140</v>
      </c>
      <c r="D1603" s="13">
        <v>2280</v>
      </c>
      <c r="E1603" s="13">
        <v>2290</v>
      </c>
      <c r="F1603" s="13">
        <v>2290</v>
      </c>
      <c r="G1603" s="13">
        <v>2290</v>
      </c>
      <c r="H1603" s="13">
        <v>2270</v>
      </c>
      <c r="I1603" s="13">
        <v>2250</v>
      </c>
      <c r="J1603" s="5"/>
      <c r="K1603" s="5"/>
      <c r="L1603" s="5"/>
    </row>
    <row r="1604" spans="1:12" x14ac:dyDescent="0.25">
      <c r="A1604" s="11" t="s">
        <v>3690</v>
      </c>
      <c r="B1604" s="10" t="s">
        <v>2136</v>
      </c>
      <c r="C1604" s="12">
        <v>1930</v>
      </c>
      <c r="D1604" s="12">
        <v>1920</v>
      </c>
      <c r="E1604" s="12">
        <v>1910</v>
      </c>
      <c r="F1604" s="12">
        <v>1900</v>
      </c>
      <c r="G1604" s="12">
        <v>1890</v>
      </c>
      <c r="H1604" s="12">
        <v>1850</v>
      </c>
      <c r="I1604" s="12">
        <v>1800</v>
      </c>
      <c r="J1604" s="5"/>
      <c r="K1604" s="5"/>
      <c r="L1604" s="5"/>
    </row>
    <row r="1605" spans="1:12" x14ac:dyDescent="0.25">
      <c r="A1605" s="11" t="s">
        <v>3691</v>
      </c>
      <c r="B1605" s="10" t="s">
        <v>2136</v>
      </c>
      <c r="C1605" s="13">
        <v>490</v>
      </c>
      <c r="D1605" s="13">
        <v>480</v>
      </c>
      <c r="E1605" s="13">
        <v>480</v>
      </c>
      <c r="F1605" s="13">
        <v>480</v>
      </c>
      <c r="G1605" s="13">
        <v>480</v>
      </c>
      <c r="H1605" s="13">
        <v>480</v>
      </c>
      <c r="I1605" s="13">
        <v>480</v>
      </c>
      <c r="J1605" s="5"/>
      <c r="K1605" s="5"/>
      <c r="L1605" s="5"/>
    </row>
    <row r="1606" spans="1:12" x14ac:dyDescent="0.25">
      <c r="A1606" s="11" t="s">
        <v>3692</v>
      </c>
      <c r="B1606" s="10" t="s">
        <v>2136</v>
      </c>
      <c r="C1606" s="12">
        <v>960</v>
      </c>
      <c r="D1606" s="12">
        <v>870</v>
      </c>
      <c r="E1606" s="12">
        <v>850</v>
      </c>
      <c r="F1606" s="12">
        <v>840</v>
      </c>
      <c r="G1606" s="12">
        <v>820</v>
      </c>
      <c r="H1606" s="12">
        <v>810</v>
      </c>
      <c r="I1606" s="12">
        <v>780</v>
      </c>
      <c r="J1606" s="5"/>
      <c r="K1606" s="5"/>
      <c r="L1606" s="5"/>
    </row>
    <row r="1607" spans="1:12" x14ac:dyDescent="0.25">
      <c r="A1607" s="11" t="s">
        <v>3693</v>
      </c>
      <c r="B1607" s="10" t="s">
        <v>2136</v>
      </c>
      <c r="C1607" s="13">
        <v>1450</v>
      </c>
      <c r="D1607" s="13">
        <v>1520</v>
      </c>
      <c r="E1607" s="13">
        <v>1550</v>
      </c>
      <c r="F1607" s="13">
        <v>1570</v>
      </c>
      <c r="G1607" s="13">
        <v>1580</v>
      </c>
      <c r="H1607" s="13">
        <v>1580</v>
      </c>
      <c r="I1607" s="13">
        <v>1580</v>
      </c>
      <c r="J1607" s="5"/>
      <c r="K1607" s="5"/>
      <c r="L1607" s="5"/>
    </row>
    <row r="1608" spans="1:12" x14ac:dyDescent="0.25">
      <c r="A1608" s="11" t="s">
        <v>3694</v>
      </c>
      <c r="B1608" s="10" t="s">
        <v>2136</v>
      </c>
      <c r="C1608" s="12">
        <v>1560</v>
      </c>
      <c r="D1608" s="12">
        <v>2920</v>
      </c>
      <c r="E1608" s="12">
        <v>3620</v>
      </c>
      <c r="F1608" s="12">
        <v>3920</v>
      </c>
      <c r="G1608" s="12">
        <v>4190</v>
      </c>
      <c r="H1608" s="12">
        <v>4430</v>
      </c>
      <c r="I1608" s="12">
        <v>4640</v>
      </c>
      <c r="J1608" s="5"/>
      <c r="K1608" s="5"/>
      <c r="L1608" s="5"/>
    </row>
    <row r="1609" spans="1:12" x14ac:dyDescent="0.25">
      <c r="A1609" s="11" t="s">
        <v>3695</v>
      </c>
      <c r="B1609" s="10" t="s">
        <v>2136</v>
      </c>
      <c r="C1609" s="13">
        <v>1190</v>
      </c>
      <c r="D1609" s="13">
        <v>1280</v>
      </c>
      <c r="E1609" s="13">
        <v>1330</v>
      </c>
      <c r="F1609" s="13">
        <v>1360</v>
      </c>
      <c r="G1609" s="13">
        <v>1380</v>
      </c>
      <c r="H1609" s="13">
        <v>1370</v>
      </c>
      <c r="I1609" s="13">
        <v>1350</v>
      </c>
      <c r="J1609" s="5"/>
      <c r="K1609" s="5"/>
      <c r="L1609" s="5"/>
    </row>
    <row r="1610" spans="1:12" x14ac:dyDescent="0.25">
      <c r="A1610" s="11" t="s">
        <v>3696</v>
      </c>
      <c r="B1610" s="10" t="s">
        <v>2136</v>
      </c>
      <c r="C1610" s="12">
        <v>1090</v>
      </c>
      <c r="D1610" s="12">
        <v>1100</v>
      </c>
      <c r="E1610" s="12">
        <v>1120</v>
      </c>
      <c r="F1610" s="12">
        <v>1130</v>
      </c>
      <c r="G1610" s="12">
        <v>1120</v>
      </c>
      <c r="H1610" s="12">
        <v>1110</v>
      </c>
      <c r="I1610" s="12">
        <v>1090</v>
      </c>
      <c r="J1610" s="5"/>
      <c r="K1610" s="5"/>
      <c r="L1610" s="5"/>
    </row>
    <row r="1611" spans="1:12" x14ac:dyDescent="0.25">
      <c r="A1611" s="11" t="s">
        <v>3697</v>
      </c>
      <c r="B1611" s="10" t="s">
        <v>2136</v>
      </c>
      <c r="C1611" s="13">
        <v>40</v>
      </c>
      <c r="D1611" s="13">
        <v>740</v>
      </c>
      <c r="E1611" s="13">
        <v>1130</v>
      </c>
      <c r="F1611" s="13">
        <v>1310</v>
      </c>
      <c r="G1611" s="13">
        <v>1470</v>
      </c>
      <c r="H1611" s="13">
        <v>1620</v>
      </c>
      <c r="I1611" s="13">
        <v>1770</v>
      </c>
      <c r="J1611" s="5"/>
      <c r="K1611" s="5"/>
      <c r="L1611" s="5"/>
    </row>
    <row r="1612" spans="1:12" x14ac:dyDescent="0.25">
      <c r="A1612" s="11" t="s">
        <v>3698</v>
      </c>
      <c r="B1612" s="10" t="s">
        <v>2136</v>
      </c>
      <c r="C1612" s="12">
        <v>2770</v>
      </c>
      <c r="D1612" s="12">
        <v>3350</v>
      </c>
      <c r="E1612" s="12">
        <v>3640</v>
      </c>
      <c r="F1612" s="12">
        <v>3920</v>
      </c>
      <c r="G1612" s="12">
        <v>4180</v>
      </c>
      <c r="H1612" s="12">
        <v>4400</v>
      </c>
      <c r="I1612" s="12">
        <v>4590</v>
      </c>
      <c r="J1612" s="5"/>
      <c r="K1612" s="5"/>
      <c r="L1612" s="5"/>
    </row>
    <row r="1613" spans="1:12" x14ac:dyDescent="0.25">
      <c r="A1613" s="11" t="s">
        <v>3699</v>
      </c>
      <c r="B1613" s="10" t="s">
        <v>2136</v>
      </c>
      <c r="C1613" s="13">
        <v>1190</v>
      </c>
      <c r="D1613" s="13">
        <v>1260</v>
      </c>
      <c r="E1613" s="13">
        <v>1340</v>
      </c>
      <c r="F1613" s="13">
        <v>1410</v>
      </c>
      <c r="G1613" s="13">
        <v>1480</v>
      </c>
      <c r="H1613" s="13">
        <v>1510</v>
      </c>
      <c r="I1613" s="13">
        <v>1520</v>
      </c>
      <c r="J1613" s="5"/>
      <c r="K1613" s="5"/>
      <c r="L1613" s="5"/>
    </row>
    <row r="1614" spans="1:12" x14ac:dyDescent="0.25">
      <c r="A1614" s="11" t="s">
        <v>3700</v>
      </c>
      <c r="B1614" s="10" t="s">
        <v>2136</v>
      </c>
      <c r="C1614" s="12">
        <v>1320</v>
      </c>
      <c r="D1614" s="12">
        <v>1480</v>
      </c>
      <c r="E1614" s="12">
        <v>1650</v>
      </c>
      <c r="F1614" s="12">
        <v>1810</v>
      </c>
      <c r="G1614" s="12">
        <v>1950</v>
      </c>
      <c r="H1614" s="12">
        <v>2070</v>
      </c>
      <c r="I1614" s="12">
        <v>2180</v>
      </c>
      <c r="J1614" s="5"/>
      <c r="K1614" s="5"/>
      <c r="L1614" s="5"/>
    </row>
    <row r="1615" spans="1:12" x14ac:dyDescent="0.25">
      <c r="A1615" s="11" t="s">
        <v>3701</v>
      </c>
      <c r="B1615" s="10" t="s">
        <v>2136</v>
      </c>
      <c r="C1615" s="13">
        <v>1320</v>
      </c>
      <c r="D1615" s="13">
        <v>1610</v>
      </c>
      <c r="E1615" s="13">
        <v>1810</v>
      </c>
      <c r="F1615" s="13">
        <v>2020</v>
      </c>
      <c r="G1615" s="13">
        <v>2200</v>
      </c>
      <c r="H1615" s="13">
        <v>2370</v>
      </c>
      <c r="I1615" s="13">
        <v>2530</v>
      </c>
      <c r="J1615" s="5"/>
      <c r="K1615" s="5"/>
      <c r="L1615" s="5"/>
    </row>
    <row r="1616" spans="1:12" x14ac:dyDescent="0.25">
      <c r="A1616" s="11" t="s">
        <v>3702</v>
      </c>
      <c r="B1616" s="10" t="s">
        <v>2136</v>
      </c>
      <c r="C1616" s="12">
        <v>1790</v>
      </c>
      <c r="D1616" s="12">
        <v>2000</v>
      </c>
      <c r="E1616" s="12">
        <v>2170</v>
      </c>
      <c r="F1616" s="12">
        <v>2320</v>
      </c>
      <c r="G1616" s="12">
        <v>2450</v>
      </c>
      <c r="H1616" s="12">
        <v>2570</v>
      </c>
      <c r="I1616" s="12">
        <v>2670</v>
      </c>
      <c r="J1616" s="5"/>
      <c r="K1616" s="5"/>
      <c r="L1616" s="5"/>
    </row>
    <row r="1617" spans="1:12" x14ac:dyDescent="0.25">
      <c r="A1617" s="11" t="s">
        <v>3703</v>
      </c>
      <c r="B1617" s="10" t="s">
        <v>2136</v>
      </c>
      <c r="C1617" s="13">
        <v>1980</v>
      </c>
      <c r="D1617" s="13">
        <v>2180</v>
      </c>
      <c r="E1617" s="13">
        <v>2330</v>
      </c>
      <c r="F1617" s="13">
        <v>2460</v>
      </c>
      <c r="G1617" s="13">
        <v>2560</v>
      </c>
      <c r="H1617" s="13">
        <v>2640</v>
      </c>
      <c r="I1617" s="13">
        <v>2690</v>
      </c>
      <c r="J1617" s="5"/>
      <c r="K1617" s="5"/>
      <c r="L1617" s="5"/>
    </row>
    <row r="1618" spans="1:12" x14ac:dyDescent="0.25">
      <c r="A1618" s="11" t="s">
        <v>2104</v>
      </c>
      <c r="B1618" s="10" t="s">
        <v>2136</v>
      </c>
      <c r="C1618" s="12">
        <v>356700</v>
      </c>
      <c r="D1618" s="12">
        <v>387200</v>
      </c>
      <c r="E1618" s="12">
        <v>408800</v>
      </c>
      <c r="F1618" s="12">
        <v>423800</v>
      </c>
      <c r="G1618" s="12">
        <v>437500</v>
      </c>
      <c r="H1618" s="12">
        <v>449100</v>
      </c>
      <c r="I1618" s="12">
        <v>459100</v>
      </c>
      <c r="J1618" s="5"/>
      <c r="K1618" s="5"/>
      <c r="L1618" s="5"/>
    </row>
    <row r="1619" spans="1:12" x14ac:dyDescent="0.25">
      <c r="A1619" s="11" t="s">
        <v>3704</v>
      </c>
      <c r="B1619" s="10" t="s">
        <v>2136</v>
      </c>
      <c r="C1619" s="13">
        <v>2380</v>
      </c>
      <c r="D1619" s="13">
        <v>2550</v>
      </c>
      <c r="E1619" s="13">
        <v>2670</v>
      </c>
      <c r="F1619" s="13">
        <v>2790</v>
      </c>
      <c r="G1619" s="13">
        <v>2920</v>
      </c>
      <c r="H1619" s="13">
        <v>3040</v>
      </c>
      <c r="I1619" s="13">
        <v>3160</v>
      </c>
      <c r="J1619" s="5"/>
      <c r="K1619" s="5"/>
      <c r="L1619" s="5"/>
    </row>
    <row r="1620" spans="1:12" x14ac:dyDescent="0.25">
      <c r="A1620" s="11" t="s">
        <v>3705</v>
      </c>
      <c r="B1620" s="10" t="s">
        <v>2136</v>
      </c>
      <c r="C1620" s="12">
        <v>2470</v>
      </c>
      <c r="D1620" s="12">
        <v>2600</v>
      </c>
      <c r="E1620" s="12">
        <v>2690</v>
      </c>
      <c r="F1620" s="12">
        <v>2770</v>
      </c>
      <c r="G1620" s="12">
        <v>2840</v>
      </c>
      <c r="H1620" s="12">
        <v>2890</v>
      </c>
      <c r="I1620" s="12">
        <v>2920</v>
      </c>
      <c r="J1620" s="5"/>
      <c r="K1620" s="5"/>
      <c r="L1620" s="5"/>
    </row>
    <row r="1621" spans="1:12" x14ac:dyDescent="0.25">
      <c r="A1621" s="11" t="s">
        <v>3706</v>
      </c>
      <c r="B1621" s="10" t="s">
        <v>2136</v>
      </c>
      <c r="C1621" s="13">
        <v>3460</v>
      </c>
      <c r="D1621" s="13">
        <v>3660</v>
      </c>
      <c r="E1621" s="13">
        <v>3760</v>
      </c>
      <c r="F1621" s="13">
        <v>3860</v>
      </c>
      <c r="G1621" s="13">
        <v>3950</v>
      </c>
      <c r="H1621" s="13">
        <v>4040</v>
      </c>
      <c r="I1621" s="13">
        <v>4130</v>
      </c>
      <c r="J1621" s="5"/>
      <c r="K1621" s="5"/>
      <c r="L1621" s="5"/>
    </row>
    <row r="1622" spans="1:12" x14ac:dyDescent="0.25">
      <c r="A1622" s="11" t="s">
        <v>3707</v>
      </c>
      <c r="B1622" s="10" t="s">
        <v>2136</v>
      </c>
      <c r="C1622" s="12">
        <v>3410</v>
      </c>
      <c r="D1622" s="12">
        <v>3610</v>
      </c>
      <c r="E1622" s="12">
        <v>3720</v>
      </c>
      <c r="F1622" s="12">
        <v>3840</v>
      </c>
      <c r="G1622" s="12">
        <v>3940</v>
      </c>
      <c r="H1622" s="12">
        <v>4040</v>
      </c>
      <c r="I1622" s="12">
        <v>4150</v>
      </c>
      <c r="J1622" s="5"/>
      <c r="K1622" s="5"/>
      <c r="L1622" s="5"/>
    </row>
    <row r="1623" spans="1:12" x14ac:dyDescent="0.25">
      <c r="A1623" s="11" t="s">
        <v>3708</v>
      </c>
      <c r="B1623" s="10" t="s">
        <v>2136</v>
      </c>
      <c r="C1623" s="13">
        <v>5260</v>
      </c>
      <c r="D1623" s="13">
        <v>5600</v>
      </c>
      <c r="E1623" s="13">
        <v>5710</v>
      </c>
      <c r="F1623" s="13">
        <v>5810</v>
      </c>
      <c r="G1623" s="13">
        <v>5870</v>
      </c>
      <c r="H1623" s="13">
        <v>5920</v>
      </c>
      <c r="I1623" s="13">
        <v>5980</v>
      </c>
      <c r="J1623" s="5"/>
      <c r="K1623" s="5"/>
      <c r="L1623" s="5"/>
    </row>
    <row r="1624" spans="1:12" x14ac:dyDescent="0.25">
      <c r="A1624" s="11" t="s">
        <v>3709</v>
      </c>
      <c r="B1624" s="10" t="s">
        <v>2136</v>
      </c>
      <c r="C1624" s="12">
        <v>6610</v>
      </c>
      <c r="D1624" s="12">
        <v>6860</v>
      </c>
      <c r="E1624" s="12">
        <v>6910</v>
      </c>
      <c r="F1624" s="12">
        <v>6980</v>
      </c>
      <c r="G1624" s="12">
        <v>7030</v>
      </c>
      <c r="H1624" s="12">
        <v>7090</v>
      </c>
      <c r="I1624" s="12">
        <v>7160</v>
      </c>
      <c r="J1624" s="5"/>
      <c r="K1624" s="5"/>
      <c r="L1624" s="5"/>
    </row>
    <row r="1625" spans="1:12" x14ac:dyDescent="0.25">
      <c r="A1625" s="11" t="s">
        <v>3710</v>
      </c>
      <c r="B1625" s="10" t="s">
        <v>2136</v>
      </c>
      <c r="C1625" s="13">
        <v>3800</v>
      </c>
      <c r="D1625" s="13">
        <v>7130</v>
      </c>
      <c r="E1625" s="13">
        <v>9520</v>
      </c>
      <c r="F1625" s="13">
        <v>10100</v>
      </c>
      <c r="G1625" s="13">
        <v>10550</v>
      </c>
      <c r="H1625" s="13">
        <v>10950</v>
      </c>
      <c r="I1625" s="13">
        <v>11300</v>
      </c>
      <c r="J1625" s="5"/>
      <c r="K1625" s="5"/>
      <c r="L1625" s="5"/>
    </row>
    <row r="1626" spans="1:12" x14ac:dyDescent="0.25">
      <c r="A1626" s="11" t="s">
        <v>3711</v>
      </c>
      <c r="B1626" s="10" t="s">
        <v>2136</v>
      </c>
      <c r="C1626" s="12">
        <v>1450</v>
      </c>
      <c r="D1626" s="12">
        <v>1610</v>
      </c>
      <c r="E1626" s="12">
        <v>1680</v>
      </c>
      <c r="F1626" s="12">
        <v>1730</v>
      </c>
      <c r="G1626" s="12">
        <v>1780</v>
      </c>
      <c r="H1626" s="12">
        <v>1820</v>
      </c>
      <c r="I1626" s="12">
        <v>1840</v>
      </c>
      <c r="J1626" s="5"/>
      <c r="K1626" s="5"/>
      <c r="L1626" s="5"/>
    </row>
    <row r="1627" spans="1:12" x14ac:dyDescent="0.25">
      <c r="A1627" s="11" t="s">
        <v>3712</v>
      </c>
      <c r="B1627" s="10" t="s">
        <v>2136</v>
      </c>
      <c r="C1627" s="13">
        <v>2720</v>
      </c>
      <c r="D1627" s="13">
        <v>3240</v>
      </c>
      <c r="E1627" s="13">
        <v>3490</v>
      </c>
      <c r="F1627" s="13">
        <v>3750</v>
      </c>
      <c r="G1627" s="13">
        <v>3980</v>
      </c>
      <c r="H1627" s="13">
        <v>4190</v>
      </c>
      <c r="I1627" s="13">
        <v>4370</v>
      </c>
      <c r="J1627" s="5"/>
      <c r="K1627" s="5"/>
      <c r="L1627" s="5"/>
    </row>
    <row r="1628" spans="1:12" x14ac:dyDescent="0.25">
      <c r="A1628" s="11" t="s">
        <v>3713</v>
      </c>
      <c r="B1628" s="10" t="s">
        <v>2136</v>
      </c>
      <c r="C1628" s="12">
        <v>860</v>
      </c>
      <c r="D1628" s="12">
        <v>860</v>
      </c>
      <c r="E1628" s="12">
        <v>860</v>
      </c>
      <c r="F1628" s="12">
        <v>870</v>
      </c>
      <c r="G1628" s="12">
        <v>870</v>
      </c>
      <c r="H1628" s="12">
        <v>870</v>
      </c>
      <c r="I1628" s="12">
        <v>870</v>
      </c>
      <c r="J1628" s="5"/>
      <c r="K1628" s="5"/>
      <c r="L1628" s="5"/>
    </row>
    <row r="1629" spans="1:12" x14ac:dyDescent="0.25">
      <c r="A1629" s="11" t="s">
        <v>3714</v>
      </c>
      <c r="B1629" s="10" t="s">
        <v>2136</v>
      </c>
      <c r="C1629" s="13">
        <v>1860</v>
      </c>
      <c r="D1629" s="13">
        <v>1930</v>
      </c>
      <c r="E1629" s="13">
        <v>1990</v>
      </c>
      <c r="F1629" s="13">
        <v>2050</v>
      </c>
      <c r="G1629" s="13">
        <v>2100</v>
      </c>
      <c r="H1629" s="13">
        <v>2140</v>
      </c>
      <c r="I1629" s="13">
        <v>2180</v>
      </c>
      <c r="J1629" s="5"/>
      <c r="K1629" s="5"/>
      <c r="L1629" s="5"/>
    </row>
    <row r="1630" spans="1:12" x14ac:dyDescent="0.25">
      <c r="A1630" s="11" t="s">
        <v>3715</v>
      </c>
      <c r="B1630" s="10" t="s">
        <v>2136</v>
      </c>
      <c r="C1630" s="12">
        <v>3130</v>
      </c>
      <c r="D1630" s="12">
        <v>3400</v>
      </c>
      <c r="E1630" s="12">
        <v>3490</v>
      </c>
      <c r="F1630" s="12">
        <v>3570</v>
      </c>
      <c r="G1630" s="12">
        <v>3650</v>
      </c>
      <c r="H1630" s="12">
        <v>3720</v>
      </c>
      <c r="I1630" s="12">
        <v>3790</v>
      </c>
      <c r="J1630" s="5"/>
      <c r="K1630" s="5"/>
      <c r="L1630" s="5"/>
    </row>
    <row r="1631" spans="1:12" x14ac:dyDescent="0.25">
      <c r="A1631" s="11" t="s">
        <v>3716</v>
      </c>
      <c r="B1631" s="10" t="s">
        <v>2136</v>
      </c>
      <c r="C1631" s="13">
        <v>520</v>
      </c>
      <c r="D1631" s="13">
        <v>2620</v>
      </c>
      <c r="E1631" s="13">
        <v>4850</v>
      </c>
      <c r="F1631" s="13">
        <v>6570</v>
      </c>
      <c r="G1631" s="13">
        <v>8330</v>
      </c>
      <c r="H1631" s="13">
        <v>10100</v>
      </c>
      <c r="I1631" s="13">
        <v>11950</v>
      </c>
      <c r="J1631" s="5"/>
      <c r="K1631" s="5"/>
      <c r="L1631" s="5"/>
    </row>
    <row r="1632" spans="1:12" x14ac:dyDescent="0.25">
      <c r="A1632" s="11" t="s">
        <v>3717</v>
      </c>
      <c r="B1632" s="10" t="s">
        <v>2136</v>
      </c>
      <c r="C1632" s="12">
        <v>1920</v>
      </c>
      <c r="D1632" s="12">
        <v>2040</v>
      </c>
      <c r="E1632" s="12">
        <v>2110</v>
      </c>
      <c r="F1632" s="12">
        <v>2180</v>
      </c>
      <c r="G1632" s="12">
        <v>2240</v>
      </c>
      <c r="H1632" s="12">
        <v>2280</v>
      </c>
      <c r="I1632" s="12">
        <v>2310</v>
      </c>
      <c r="J1632" s="5"/>
      <c r="K1632" s="5"/>
      <c r="L1632" s="5"/>
    </row>
    <row r="1633" spans="1:12" x14ac:dyDescent="0.25">
      <c r="A1633" s="11" t="s">
        <v>3718</v>
      </c>
      <c r="B1633" s="10" t="s">
        <v>2136</v>
      </c>
      <c r="C1633" s="13">
        <v>3030</v>
      </c>
      <c r="D1633" s="13">
        <v>3400</v>
      </c>
      <c r="E1633" s="13">
        <v>3590</v>
      </c>
      <c r="F1633" s="13">
        <v>3670</v>
      </c>
      <c r="G1633" s="13">
        <v>3720</v>
      </c>
      <c r="H1633" s="13">
        <v>3770</v>
      </c>
      <c r="I1633" s="13">
        <v>3820</v>
      </c>
      <c r="J1633" s="5"/>
      <c r="K1633" s="5"/>
      <c r="L1633" s="5"/>
    </row>
    <row r="1634" spans="1:12" x14ac:dyDescent="0.25">
      <c r="A1634" s="11" t="s">
        <v>3719</v>
      </c>
      <c r="B1634" s="10" t="s">
        <v>2136</v>
      </c>
      <c r="C1634" s="12">
        <v>1660</v>
      </c>
      <c r="D1634" s="12">
        <v>1850</v>
      </c>
      <c r="E1634" s="12">
        <v>1940</v>
      </c>
      <c r="F1634" s="12">
        <v>2030</v>
      </c>
      <c r="G1634" s="12">
        <v>2100</v>
      </c>
      <c r="H1634" s="12">
        <v>2160</v>
      </c>
      <c r="I1634" s="12">
        <v>2200</v>
      </c>
      <c r="J1634" s="5"/>
      <c r="K1634" s="5"/>
      <c r="L1634" s="5"/>
    </row>
    <row r="1635" spans="1:12" x14ac:dyDescent="0.25">
      <c r="A1635" s="11" t="s">
        <v>3720</v>
      </c>
      <c r="B1635" s="10" t="s">
        <v>2136</v>
      </c>
      <c r="C1635" s="13">
        <v>680</v>
      </c>
      <c r="D1635" s="13">
        <v>740</v>
      </c>
      <c r="E1635" s="13">
        <v>2470</v>
      </c>
      <c r="F1635" s="13">
        <v>4210</v>
      </c>
      <c r="G1635" s="13">
        <v>5970</v>
      </c>
      <c r="H1635" s="13">
        <v>7750</v>
      </c>
      <c r="I1635" s="13">
        <v>9540</v>
      </c>
      <c r="J1635" s="5"/>
      <c r="K1635" s="5"/>
      <c r="L1635" s="5"/>
    </row>
    <row r="1636" spans="1:12" x14ac:dyDescent="0.25">
      <c r="A1636" s="11" t="s">
        <v>3721</v>
      </c>
      <c r="B1636" s="10" t="s">
        <v>2136</v>
      </c>
      <c r="C1636" s="12">
        <v>240</v>
      </c>
      <c r="D1636" s="12">
        <v>240</v>
      </c>
      <c r="E1636" s="12">
        <v>240</v>
      </c>
      <c r="F1636" s="12">
        <v>240</v>
      </c>
      <c r="G1636" s="12">
        <v>240</v>
      </c>
      <c r="H1636" s="12">
        <v>240</v>
      </c>
      <c r="I1636" s="12">
        <v>230</v>
      </c>
      <c r="J1636" s="5"/>
      <c r="K1636" s="5"/>
      <c r="L1636" s="5"/>
    </row>
    <row r="1637" spans="1:12" x14ac:dyDescent="0.25">
      <c r="A1637" s="11" t="s">
        <v>3722</v>
      </c>
      <c r="B1637" s="10" t="s">
        <v>2136</v>
      </c>
      <c r="C1637" s="13">
        <v>680</v>
      </c>
      <c r="D1637" s="13">
        <v>820</v>
      </c>
      <c r="E1637" s="13">
        <v>970</v>
      </c>
      <c r="F1637" s="13">
        <v>1110</v>
      </c>
      <c r="G1637" s="13">
        <v>1240</v>
      </c>
      <c r="H1637" s="13">
        <v>1370</v>
      </c>
      <c r="I1637" s="13">
        <v>1490</v>
      </c>
      <c r="J1637" s="5"/>
      <c r="K1637" s="5"/>
      <c r="L1637" s="5"/>
    </row>
    <row r="1638" spans="1:12" x14ac:dyDescent="0.25">
      <c r="A1638" s="11" t="s">
        <v>3723</v>
      </c>
      <c r="B1638" s="10" t="s">
        <v>2136</v>
      </c>
      <c r="C1638" s="12">
        <v>4310</v>
      </c>
      <c r="D1638" s="12">
        <v>4460</v>
      </c>
      <c r="E1638" s="12">
        <v>4550</v>
      </c>
      <c r="F1638" s="12">
        <v>4640</v>
      </c>
      <c r="G1638" s="12">
        <v>4710</v>
      </c>
      <c r="H1638" s="12">
        <v>4750</v>
      </c>
      <c r="I1638" s="12">
        <v>4740</v>
      </c>
      <c r="J1638" s="5"/>
      <c r="K1638" s="5"/>
      <c r="L1638" s="5"/>
    </row>
    <row r="1639" spans="1:12" x14ac:dyDescent="0.25">
      <c r="A1639" s="11" t="s">
        <v>3724</v>
      </c>
      <c r="B1639" s="10" t="s">
        <v>2136</v>
      </c>
      <c r="C1639" s="13">
        <v>3000</v>
      </c>
      <c r="D1639" s="13">
        <v>3050</v>
      </c>
      <c r="E1639" s="13">
        <v>3110</v>
      </c>
      <c r="F1639" s="13">
        <v>3170</v>
      </c>
      <c r="G1639" s="13">
        <v>3200</v>
      </c>
      <c r="H1639" s="13">
        <v>3220</v>
      </c>
      <c r="I1639" s="13">
        <v>3230</v>
      </c>
      <c r="J1639" s="5"/>
      <c r="K1639" s="5"/>
      <c r="L1639" s="5"/>
    </row>
    <row r="1640" spans="1:12" x14ac:dyDescent="0.25">
      <c r="A1640" s="11" t="s">
        <v>3725</v>
      </c>
      <c r="B1640" s="10" t="s">
        <v>2136</v>
      </c>
      <c r="C1640" s="12">
        <v>3250</v>
      </c>
      <c r="D1640" s="12">
        <v>3340</v>
      </c>
      <c r="E1640" s="12">
        <v>3400</v>
      </c>
      <c r="F1640" s="12">
        <v>3460</v>
      </c>
      <c r="G1640" s="12">
        <v>3500</v>
      </c>
      <c r="H1640" s="12">
        <v>3500</v>
      </c>
      <c r="I1640" s="12">
        <v>3470</v>
      </c>
      <c r="J1640" s="5"/>
      <c r="K1640" s="5"/>
      <c r="L1640" s="5"/>
    </row>
    <row r="1641" spans="1:12" x14ac:dyDescent="0.25">
      <c r="A1641" s="11" t="s">
        <v>3726</v>
      </c>
      <c r="B1641" s="10" t="s">
        <v>2136</v>
      </c>
      <c r="C1641" s="13">
        <v>2610</v>
      </c>
      <c r="D1641" s="13">
        <v>2770</v>
      </c>
      <c r="E1641" s="13">
        <v>2840</v>
      </c>
      <c r="F1641" s="13">
        <v>2910</v>
      </c>
      <c r="G1641" s="13">
        <v>2960</v>
      </c>
      <c r="H1641" s="13">
        <v>2990</v>
      </c>
      <c r="I1641" s="13">
        <v>3030</v>
      </c>
      <c r="J1641" s="5"/>
      <c r="K1641" s="5"/>
      <c r="L1641" s="5"/>
    </row>
    <row r="1642" spans="1:12" x14ac:dyDescent="0.25">
      <c r="A1642" s="11" t="s">
        <v>3727</v>
      </c>
      <c r="B1642" s="10" t="s">
        <v>2136</v>
      </c>
      <c r="C1642" s="12">
        <v>3710</v>
      </c>
      <c r="D1642" s="12">
        <v>3830</v>
      </c>
      <c r="E1642" s="12">
        <v>3920</v>
      </c>
      <c r="F1642" s="12">
        <v>4020</v>
      </c>
      <c r="G1642" s="12">
        <v>4090</v>
      </c>
      <c r="H1642" s="12">
        <v>4130</v>
      </c>
      <c r="I1642" s="12">
        <v>4130</v>
      </c>
      <c r="J1642" s="5"/>
      <c r="K1642" s="5"/>
      <c r="L1642" s="5"/>
    </row>
    <row r="1643" spans="1:12" x14ac:dyDescent="0.25">
      <c r="A1643" s="11" t="s">
        <v>3728</v>
      </c>
      <c r="B1643" s="10" t="s">
        <v>2136</v>
      </c>
      <c r="C1643" s="13">
        <v>3320</v>
      </c>
      <c r="D1643" s="13">
        <v>3620</v>
      </c>
      <c r="E1643" s="13">
        <v>4420</v>
      </c>
      <c r="F1643" s="13">
        <v>5160</v>
      </c>
      <c r="G1643" s="13">
        <v>5890</v>
      </c>
      <c r="H1643" s="13">
        <v>6630</v>
      </c>
      <c r="I1643" s="13">
        <v>7340</v>
      </c>
      <c r="J1643" s="5"/>
      <c r="K1643" s="5"/>
      <c r="L1643" s="5"/>
    </row>
    <row r="1644" spans="1:12" x14ac:dyDescent="0.25">
      <c r="A1644" s="11" t="s">
        <v>3729</v>
      </c>
      <c r="B1644" s="10" t="s">
        <v>2136</v>
      </c>
      <c r="C1644" s="12">
        <v>4890</v>
      </c>
      <c r="D1644" s="12">
        <v>5020</v>
      </c>
      <c r="E1644" s="12">
        <v>5070</v>
      </c>
      <c r="F1644" s="12">
        <v>5140</v>
      </c>
      <c r="G1644" s="12">
        <v>5200</v>
      </c>
      <c r="H1644" s="12">
        <v>5240</v>
      </c>
      <c r="I1644" s="12">
        <v>5280</v>
      </c>
      <c r="J1644" s="5"/>
      <c r="K1644" s="5"/>
      <c r="L1644" s="5"/>
    </row>
    <row r="1645" spans="1:12" x14ac:dyDescent="0.25">
      <c r="A1645" s="11" t="s">
        <v>3730</v>
      </c>
      <c r="B1645" s="10" t="s">
        <v>2136</v>
      </c>
      <c r="C1645" s="13">
        <v>3370</v>
      </c>
      <c r="D1645" s="13">
        <v>3470</v>
      </c>
      <c r="E1645" s="13">
        <v>3540</v>
      </c>
      <c r="F1645" s="13">
        <v>3610</v>
      </c>
      <c r="G1645" s="13">
        <v>3660</v>
      </c>
      <c r="H1645" s="13">
        <v>3710</v>
      </c>
      <c r="I1645" s="13">
        <v>3740</v>
      </c>
      <c r="J1645" s="5"/>
      <c r="K1645" s="5"/>
      <c r="L1645" s="5"/>
    </row>
    <row r="1646" spans="1:12" x14ac:dyDescent="0.25">
      <c r="A1646" s="11" t="s">
        <v>3731</v>
      </c>
      <c r="B1646" s="10" t="s">
        <v>2136</v>
      </c>
      <c r="C1646" s="12">
        <v>2520</v>
      </c>
      <c r="D1646" s="12">
        <v>2550</v>
      </c>
      <c r="E1646" s="12">
        <v>2600</v>
      </c>
      <c r="F1646" s="12">
        <v>2650</v>
      </c>
      <c r="G1646" s="12">
        <v>2680</v>
      </c>
      <c r="H1646" s="12">
        <v>2710</v>
      </c>
      <c r="I1646" s="12">
        <v>2750</v>
      </c>
      <c r="J1646" s="5"/>
      <c r="K1646" s="5"/>
      <c r="L1646" s="5"/>
    </row>
    <row r="1647" spans="1:12" x14ac:dyDescent="0.25">
      <c r="A1647" s="11" t="s">
        <v>3732</v>
      </c>
      <c r="B1647" s="10" t="s">
        <v>2136</v>
      </c>
      <c r="C1647" s="13">
        <v>3330</v>
      </c>
      <c r="D1647" s="13">
        <v>3480</v>
      </c>
      <c r="E1647" s="13">
        <v>3510</v>
      </c>
      <c r="F1647" s="13">
        <v>3550</v>
      </c>
      <c r="G1647" s="13">
        <v>3580</v>
      </c>
      <c r="H1647" s="13">
        <v>3610</v>
      </c>
      <c r="I1647" s="13">
        <v>3620</v>
      </c>
      <c r="J1647" s="5"/>
      <c r="K1647" s="5"/>
      <c r="L1647" s="5"/>
    </row>
    <row r="1648" spans="1:12" x14ac:dyDescent="0.25">
      <c r="A1648" s="11" t="s">
        <v>3733</v>
      </c>
      <c r="B1648" s="10" t="s">
        <v>2136</v>
      </c>
      <c r="C1648" s="12">
        <v>2440</v>
      </c>
      <c r="D1648" s="12">
        <v>2520</v>
      </c>
      <c r="E1648" s="12">
        <v>2550</v>
      </c>
      <c r="F1648" s="12">
        <v>2580</v>
      </c>
      <c r="G1648" s="12">
        <v>2610</v>
      </c>
      <c r="H1648" s="12">
        <v>2640</v>
      </c>
      <c r="I1648" s="12">
        <v>2660</v>
      </c>
      <c r="J1648" s="5"/>
      <c r="K1648" s="5"/>
      <c r="L1648" s="5"/>
    </row>
    <row r="1649" spans="1:12" x14ac:dyDescent="0.25">
      <c r="A1649" s="11" t="s">
        <v>3734</v>
      </c>
      <c r="B1649" s="10" t="s">
        <v>2136</v>
      </c>
      <c r="C1649" s="13">
        <v>1930</v>
      </c>
      <c r="D1649" s="13">
        <v>2000</v>
      </c>
      <c r="E1649" s="13">
        <v>2040</v>
      </c>
      <c r="F1649" s="13">
        <v>2090</v>
      </c>
      <c r="G1649" s="13">
        <v>2130</v>
      </c>
      <c r="H1649" s="13">
        <v>2160</v>
      </c>
      <c r="I1649" s="13">
        <v>2180</v>
      </c>
      <c r="J1649" s="5"/>
      <c r="K1649" s="5"/>
      <c r="L1649" s="5"/>
    </row>
    <row r="1650" spans="1:12" x14ac:dyDescent="0.25">
      <c r="A1650" s="11" t="s">
        <v>3735</v>
      </c>
      <c r="B1650" s="10" t="s">
        <v>2136</v>
      </c>
      <c r="C1650" s="12">
        <v>2810</v>
      </c>
      <c r="D1650" s="12">
        <v>2920</v>
      </c>
      <c r="E1650" s="12">
        <v>2990</v>
      </c>
      <c r="F1650" s="12">
        <v>3050</v>
      </c>
      <c r="G1650" s="12">
        <v>3110</v>
      </c>
      <c r="H1650" s="12">
        <v>3150</v>
      </c>
      <c r="I1650" s="12">
        <v>3170</v>
      </c>
      <c r="J1650" s="5"/>
      <c r="K1650" s="5"/>
      <c r="L1650" s="5"/>
    </row>
    <row r="1651" spans="1:12" x14ac:dyDescent="0.25">
      <c r="A1651" s="11" t="s">
        <v>3736</v>
      </c>
      <c r="B1651" s="10" t="s">
        <v>2136</v>
      </c>
      <c r="C1651" s="13">
        <v>3140</v>
      </c>
      <c r="D1651" s="13">
        <v>3250</v>
      </c>
      <c r="E1651" s="13">
        <v>3340</v>
      </c>
      <c r="F1651" s="13">
        <v>3410</v>
      </c>
      <c r="G1651" s="13">
        <v>3470</v>
      </c>
      <c r="H1651" s="13">
        <v>3520</v>
      </c>
      <c r="I1651" s="13">
        <v>3550</v>
      </c>
      <c r="J1651" s="5"/>
      <c r="K1651" s="5"/>
      <c r="L1651" s="5"/>
    </row>
    <row r="1652" spans="1:12" x14ac:dyDescent="0.25">
      <c r="A1652" s="11" t="s">
        <v>3737</v>
      </c>
      <c r="B1652" s="10" t="s">
        <v>2136</v>
      </c>
      <c r="C1652" s="12">
        <v>2110</v>
      </c>
      <c r="D1652" s="12">
        <v>2310</v>
      </c>
      <c r="E1652" s="12">
        <v>2320</v>
      </c>
      <c r="F1652" s="12">
        <v>2340</v>
      </c>
      <c r="G1652" s="12">
        <v>2350</v>
      </c>
      <c r="H1652" s="12">
        <v>2340</v>
      </c>
      <c r="I1652" s="12">
        <v>2300</v>
      </c>
      <c r="J1652" s="5"/>
      <c r="K1652" s="5"/>
      <c r="L1652" s="5"/>
    </row>
    <row r="1653" spans="1:12" x14ac:dyDescent="0.25">
      <c r="A1653" s="11" t="s">
        <v>3738</v>
      </c>
      <c r="B1653" s="10" t="s">
        <v>2136</v>
      </c>
      <c r="C1653" s="13">
        <v>3020</v>
      </c>
      <c r="D1653" s="13">
        <v>3110</v>
      </c>
      <c r="E1653" s="13">
        <v>3160</v>
      </c>
      <c r="F1653" s="13">
        <v>3220</v>
      </c>
      <c r="G1653" s="13">
        <v>3270</v>
      </c>
      <c r="H1653" s="13">
        <v>3310</v>
      </c>
      <c r="I1653" s="13">
        <v>3350</v>
      </c>
      <c r="J1653" s="5"/>
      <c r="K1653" s="5"/>
      <c r="L1653" s="5"/>
    </row>
    <row r="1654" spans="1:12" x14ac:dyDescent="0.25">
      <c r="A1654" s="11" t="s">
        <v>3739</v>
      </c>
      <c r="B1654" s="10" t="s">
        <v>2136</v>
      </c>
      <c r="C1654" s="12">
        <v>1670</v>
      </c>
      <c r="D1654" s="12">
        <v>1730</v>
      </c>
      <c r="E1654" s="12">
        <v>1740</v>
      </c>
      <c r="F1654" s="12">
        <v>1750</v>
      </c>
      <c r="G1654" s="12">
        <v>1760</v>
      </c>
      <c r="H1654" s="12">
        <v>1760</v>
      </c>
      <c r="I1654" s="12">
        <v>1750</v>
      </c>
      <c r="J1654" s="5"/>
      <c r="K1654" s="5"/>
      <c r="L1654" s="5"/>
    </row>
    <row r="1655" spans="1:12" x14ac:dyDescent="0.25">
      <c r="A1655" s="11" t="s">
        <v>3740</v>
      </c>
      <c r="B1655" s="10" t="s">
        <v>2136</v>
      </c>
      <c r="C1655" s="13">
        <v>3320</v>
      </c>
      <c r="D1655" s="13">
        <v>3370</v>
      </c>
      <c r="E1655" s="13">
        <v>3420</v>
      </c>
      <c r="F1655" s="13">
        <v>3480</v>
      </c>
      <c r="G1655" s="13">
        <v>3540</v>
      </c>
      <c r="H1655" s="13">
        <v>3580</v>
      </c>
      <c r="I1655" s="13">
        <v>3630</v>
      </c>
      <c r="J1655" s="5"/>
      <c r="K1655" s="5"/>
      <c r="L1655" s="5"/>
    </row>
    <row r="1656" spans="1:12" x14ac:dyDescent="0.25">
      <c r="A1656" s="11" t="s">
        <v>3741</v>
      </c>
      <c r="B1656" s="10" t="s">
        <v>2136</v>
      </c>
      <c r="C1656" s="12">
        <v>1540</v>
      </c>
      <c r="D1656" s="12">
        <v>1580</v>
      </c>
      <c r="E1656" s="12">
        <v>1630</v>
      </c>
      <c r="F1656" s="12">
        <v>1670</v>
      </c>
      <c r="G1656" s="12">
        <v>1710</v>
      </c>
      <c r="H1656" s="12">
        <v>1750</v>
      </c>
      <c r="I1656" s="12">
        <v>1790</v>
      </c>
      <c r="J1656" s="5"/>
      <c r="K1656" s="5"/>
      <c r="L1656" s="5"/>
    </row>
    <row r="1657" spans="1:12" x14ac:dyDescent="0.25">
      <c r="A1657" s="11" t="s">
        <v>3742</v>
      </c>
      <c r="B1657" s="10" t="s">
        <v>2136</v>
      </c>
      <c r="C1657" s="13">
        <v>3100</v>
      </c>
      <c r="D1657" s="13">
        <v>3140</v>
      </c>
      <c r="E1657" s="13">
        <v>3140</v>
      </c>
      <c r="F1657" s="13">
        <v>3160</v>
      </c>
      <c r="G1657" s="13">
        <v>3170</v>
      </c>
      <c r="H1657" s="13">
        <v>3180</v>
      </c>
      <c r="I1657" s="13">
        <v>3200</v>
      </c>
      <c r="J1657" s="5"/>
      <c r="K1657" s="5"/>
      <c r="L1657" s="5"/>
    </row>
    <row r="1658" spans="1:12" x14ac:dyDescent="0.25">
      <c r="A1658" s="11" t="s">
        <v>3743</v>
      </c>
      <c r="B1658" s="10" t="s">
        <v>2136</v>
      </c>
      <c r="C1658" s="12">
        <v>3200</v>
      </c>
      <c r="D1658" s="12">
        <v>3310</v>
      </c>
      <c r="E1658" s="12">
        <v>3370</v>
      </c>
      <c r="F1658" s="12">
        <v>3440</v>
      </c>
      <c r="G1658" s="12">
        <v>3490</v>
      </c>
      <c r="H1658" s="12">
        <v>3530</v>
      </c>
      <c r="I1658" s="12">
        <v>3570</v>
      </c>
      <c r="J1658" s="5"/>
      <c r="K1658" s="5"/>
      <c r="L1658" s="5"/>
    </row>
    <row r="1659" spans="1:12" x14ac:dyDescent="0.25">
      <c r="A1659" s="11" t="s">
        <v>3744</v>
      </c>
      <c r="B1659" s="10" t="s">
        <v>2136</v>
      </c>
      <c r="C1659" s="13">
        <v>3750</v>
      </c>
      <c r="D1659" s="13">
        <v>3960</v>
      </c>
      <c r="E1659" s="13">
        <v>4020</v>
      </c>
      <c r="F1659" s="13">
        <v>4090</v>
      </c>
      <c r="G1659" s="13">
        <v>4140</v>
      </c>
      <c r="H1659" s="13">
        <v>4170</v>
      </c>
      <c r="I1659" s="13">
        <v>4200</v>
      </c>
      <c r="J1659" s="5"/>
      <c r="K1659" s="5"/>
      <c r="L1659" s="5"/>
    </row>
    <row r="1660" spans="1:12" x14ac:dyDescent="0.25">
      <c r="A1660" s="11" t="s">
        <v>3745</v>
      </c>
      <c r="B1660" s="10" t="s">
        <v>2136</v>
      </c>
      <c r="C1660" s="12">
        <v>5120</v>
      </c>
      <c r="D1660" s="12">
        <v>5690</v>
      </c>
      <c r="E1660" s="12">
        <v>5770</v>
      </c>
      <c r="F1660" s="12">
        <v>5850</v>
      </c>
      <c r="G1660" s="12">
        <v>5930</v>
      </c>
      <c r="H1660" s="12">
        <v>6000</v>
      </c>
      <c r="I1660" s="12">
        <v>6070</v>
      </c>
      <c r="J1660" s="5"/>
      <c r="K1660" s="5"/>
      <c r="L1660" s="5"/>
    </row>
    <row r="1661" spans="1:12" x14ac:dyDescent="0.25">
      <c r="A1661" s="11" t="s">
        <v>3746</v>
      </c>
      <c r="B1661" s="10" t="s">
        <v>2136</v>
      </c>
      <c r="C1661" s="13">
        <v>3210</v>
      </c>
      <c r="D1661" s="13">
        <v>3360</v>
      </c>
      <c r="E1661" s="13">
        <v>3480</v>
      </c>
      <c r="F1661" s="13">
        <v>3590</v>
      </c>
      <c r="G1661" s="13">
        <v>3680</v>
      </c>
      <c r="H1661" s="13">
        <v>3770</v>
      </c>
      <c r="I1661" s="13">
        <v>3870</v>
      </c>
      <c r="J1661" s="5"/>
      <c r="K1661" s="5"/>
      <c r="L1661" s="5"/>
    </row>
    <row r="1662" spans="1:12" x14ac:dyDescent="0.25">
      <c r="A1662" s="11" t="s">
        <v>3747</v>
      </c>
      <c r="B1662" s="10" t="s">
        <v>2136</v>
      </c>
      <c r="C1662" s="12">
        <v>2700</v>
      </c>
      <c r="D1662" s="12">
        <v>2850</v>
      </c>
      <c r="E1662" s="12">
        <v>2890</v>
      </c>
      <c r="F1662" s="12">
        <v>2940</v>
      </c>
      <c r="G1662" s="12">
        <v>2980</v>
      </c>
      <c r="H1662" s="12">
        <v>3010</v>
      </c>
      <c r="I1662" s="12">
        <v>3050</v>
      </c>
      <c r="J1662" s="5"/>
      <c r="K1662" s="5"/>
      <c r="L1662" s="5"/>
    </row>
    <row r="1663" spans="1:12" x14ac:dyDescent="0.25">
      <c r="A1663" s="11" t="s">
        <v>3748</v>
      </c>
      <c r="B1663" s="10" t="s">
        <v>2136</v>
      </c>
      <c r="C1663" s="13">
        <v>1850</v>
      </c>
      <c r="D1663" s="13">
        <v>2040</v>
      </c>
      <c r="E1663" s="13">
        <v>2090</v>
      </c>
      <c r="F1663" s="13">
        <v>2160</v>
      </c>
      <c r="G1663" s="13">
        <v>2220</v>
      </c>
      <c r="H1663" s="13">
        <v>2280</v>
      </c>
      <c r="I1663" s="13">
        <v>2350</v>
      </c>
      <c r="J1663" s="5"/>
      <c r="K1663" s="5"/>
      <c r="L1663" s="5"/>
    </row>
    <row r="1664" spans="1:12" x14ac:dyDescent="0.25">
      <c r="A1664" s="11" t="s">
        <v>3749</v>
      </c>
      <c r="B1664" s="10" t="s">
        <v>2136</v>
      </c>
      <c r="C1664" s="12">
        <v>4450</v>
      </c>
      <c r="D1664" s="12">
        <v>5110</v>
      </c>
      <c r="E1664" s="12">
        <v>5800</v>
      </c>
      <c r="F1664" s="12">
        <v>6510</v>
      </c>
      <c r="G1664" s="12">
        <v>7210</v>
      </c>
      <c r="H1664" s="12">
        <v>7880</v>
      </c>
      <c r="I1664" s="12">
        <v>8540</v>
      </c>
      <c r="J1664" s="5"/>
      <c r="K1664" s="5"/>
      <c r="L1664" s="5"/>
    </row>
    <row r="1665" spans="1:12" x14ac:dyDescent="0.25">
      <c r="A1665" s="11" t="s">
        <v>3750</v>
      </c>
      <c r="B1665" s="10" t="s">
        <v>2136</v>
      </c>
      <c r="C1665" s="13">
        <v>5040</v>
      </c>
      <c r="D1665" s="13">
        <v>5450</v>
      </c>
      <c r="E1665" s="13">
        <v>5540</v>
      </c>
      <c r="F1665" s="13">
        <v>5620</v>
      </c>
      <c r="G1665" s="13">
        <v>5670</v>
      </c>
      <c r="H1665" s="13">
        <v>5680</v>
      </c>
      <c r="I1665" s="13">
        <v>5630</v>
      </c>
      <c r="J1665" s="5"/>
      <c r="K1665" s="5"/>
      <c r="L1665" s="5"/>
    </row>
    <row r="1666" spans="1:12" x14ac:dyDescent="0.25">
      <c r="A1666" s="11" t="s">
        <v>3751</v>
      </c>
      <c r="B1666" s="10" t="s">
        <v>2136</v>
      </c>
      <c r="C1666" s="12">
        <v>1810</v>
      </c>
      <c r="D1666" s="12">
        <v>2220</v>
      </c>
      <c r="E1666" s="12">
        <v>2240</v>
      </c>
      <c r="F1666" s="12">
        <v>2280</v>
      </c>
      <c r="G1666" s="12">
        <v>2330</v>
      </c>
      <c r="H1666" s="12">
        <v>2380</v>
      </c>
      <c r="I1666" s="12">
        <v>2420</v>
      </c>
      <c r="J1666" s="5"/>
      <c r="K1666" s="5"/>
      <c r="L1666" s="5"/>
    </row>
    <row r="1667" spans="1:12" x14ac:dyDescent="0.25">
      <c r="A1667" s="11" t="s">
        <v>3752</v>
      </c>
      <c r="B1667" s="10" t="s">
        <v>2136</v>
      </c>
      <c r="C1667" s="13">
        <v>2530</v>
      </c>
      <c r="D1667" s="13">
        <v>2580</v>
      </c>
      <c r="E1667" s="13">
        <v>2640</v>
      </c>
      <c r="F1667" s="13">
        <v>2690</v>
      </c>
      <c r="G1667" s="13">
        <v>2740</v>
      </c>
      <c r="H1667" s="13">
        <v>2760</v>
      </c>
      <c r="I1667" s="13">
        <v>2740</v>
      </c>
      <c r="J1667" s="5"/>
      <c r="K1667" s="5"/>
      <c r="L1667" s="5"/>
    </row>
    <row r="1668" spans="1:12" x14ac:dyDescent="0.25">
      <c r="A1668" s="11" t="s">
        <v>3753</v>
      </c>
      <c r="B1668" s="10" t="s">
        <v>2136</v>
      </c>
      <c r="C1668" s="12">
        <v>870</v>
      </c>
      <c r="D1668" s="12">
        <v>920</v>
      </c>
      <c r="E1668" s="12">
        <v>1010</v>
      </c>
      <c r="F1668" s="12">
        <v>1850</v>
      </c>
      <c r="G1668" s="12">
        <v>2710</v>
      </c>
      <c r="H1668" s="12">
        <v>3580</v>
      </c>
      <c r="I1668" s="12">
        <v>4460</v>
      </c>
      <c r="J1668" s="5"/>
      <c r="K1668" s="5"/>
      <c r="L1668" s="5"/>
    </row>
    <row r="1669" spans="1:12" x14ac:dyDescent="0.25">
      <c r="A1669" s="11" t="s">
        <v>3754</v>
      </c>
      <c r="B1669" s="10" t="s">
        <v>2136</v>
      </c>
      <c r="C1669" s="13">
        <v>300</v>
      </c>
      <c r="D1669" s="13">
        <v>2820</v>
      </c>
      <c r="E1669" s="13">
        <v>4380</v>
      </c>
      <c r="F1669" s="13">
        <v>5150</v>
      </c>
      <c r="G1669" s="13">
        <v>5920</v>
      </c>
      <c r="H1669" s="13">
        <v>6710</v>
      </c>
      <c r="I1669" s="13">
        <v>7510</v>
      </c>
      <c r="J1669" s="5"/>
      <c r="K1669" s="5"/>
      <c r="L1669" s="5"/>
    </row>
    <row r="1670" spans="1:12" x14ac:dyDescent="0.25">
      <c r="A1670" s="11" t="s">
        <v>3755</v>
      </c>
      <c r="B1670" s="10" t="s">
        <v>2136</v>
      </c>
      <c r="C1670" s="12">
        <v>4930</v>
      </c>
      <c r="D1670" s="12">
        <v>5130</v>
      </c>
      <c r="E1670" s="12">
        <v>5140</v>
      </c>
      <c r="F1670" s="12">
        <v>5160</v>
      </c>
      <c r="G1670" s="12">
        <v>5160</v>
      </c>
      <c r="H1670" s="12">
        <v>5120</v>
      </c>
      <c r="I1670" s="12">
        <v>5010</v>
      </c>
      <c r="J1670" s="5"/>
      <c r="K1670" s="5"/>
      <c r="L1670" s="5"/>
    </row>
    <row r="1671" spans="1:12" x14ac:dyDescent="0.25">
      <c r="A1671" s="11" t="s">
        <v>3756</v>
      </c>
      <c r="B1671" s="10" t="s">
        <v>2136</v>
      </c>
      <c r="C1671" s="13">
        <v>3470</v>
      </c>
      <c r="D1671" s="13">
        <v>3730</v>
      </c>
      <c r="E1671" s="13">
        <v>3770</v>
      </c>
      <c r="F1671" s="13">
        <v>3810</v>
      </c>
      <c r="G1671" s="13">
        <v>3840</v>
      </c>
      <c r="H1671" s="13">
        <v>3840</v>
      </c>
      <c r="I1671" s="13">
        <v>3790</v>
      </c>
      <c r="J1671" s="5"/>
      <c r="K1671" s="5"/>
      <c r="L1671" s="5"/>
    </row>
    <row r="1672" spans="1:12" x14ac:dyDescent="0.25">
      <c r="A1672" s="11" t="s">
        <v>3757</v>
      </c>
      <c r="B1672" s="10" t="s">
        <v>2136</v>
      </c>
      <c r="C1672" s="12">
        <v>2380</v>
      </c>
      <c r="D1672" s="12">
        <v>2430</v>
      </c>
      <c r="E1672" s="12">
        <v>2510</v>
      </c>
      <c r="F1672" s="12">
        <v>2590</v>
      </c>
      <c r="G1672" s="12">
        <v>2680</v>
      </c>
      <c r="H1672" s="12">
        <v>2740</v>
      </c>
      <c r="I1672" s="12">
        <v>2770</v>
      </c>
      <c r="J1672" s="5"/>
      <c r="K1672" s="5"/>
      <c r="L1672" s="5"/>
    </row>
    <row r="1673" spans="1:12" x14ac:dyDescent="0.25">
      <c r="A1673" s="11" t="s">
        <v>3758</v>
      </c>
      <c r="B1673" s="10" t="s">
        <v>2136</v>
      </c>
      <c r="C1673" s="13">
        <v>2430</v>
      </c>
      <c r="D1673" s="13">
        <v>2520</v>
      </c>
      <c r="E1673" s="13">
        <v>2570</v>
      </c>
      <c r="F1673" s="13">
        <v>2630</v>
      </c>
      <c r="G1673" s="13">
        <v>2670</v>
      </c>
      <c r="H1673" s="13">
        <v>2710</v>
      </c>
      <c r="I1673" s="13">
        <v>2720</v>
      </c>
      <c r="J1673" s="5"/>
      <c r="K1673" s="5"/>
      <c r="L1673" s="5"/>
    </row>
    <row r="1674" spans="1:12" x14ac:dyDescent="0.25">
      <c r="A1674" s="11" t="s">
        <v>3759</v>
      </c>
      <c r="B1674" s="10" t="s">
        <v>2136</v>
      </c>
      <c r="C1674" s="12">
        <v>3030</v>
      </c>
      <c r="D1674" s="12">
        <v>3510</v>
      </c>
      <c r="E1674" s="12">
        <v>3550</v>
      </c>
      <c r="F1674" s="12">
        <v>3590</v>
      </c>
      <c r="G1674" s="12">
        <v>3620</v>
      </c>
      <c r="H1674" s="12">
        <v>3630</v>
      </c>
      <c r="I1674" s="12">
        <v>3640</v>
      </c>
      <c r="J1674" s="5"/>
      <c r="K1674" s="5"/>
      <c r="L1674" s="5"/>
    </row>
    <row r="1675" spans="1:12" x14ac:dyDescent="0.25">
      <c r="A1675" s="11" t="s">
        <v>3760</v>
      </c>
      <c r="B1675" s="10" t="s">
        <v>2136</v>
      </c>
      <c r="C1675" s="13">
        <v>4300</v>
      </c>
      <c r="D1675" s="13">
        <v>5030</v>
      </c>
      <c r="E1675" s="13">
        <v>5190</v>
      </c>
      <c r="F1675" s="13">
        <v>5350</v>
      </c>
      <c r="G1675" s="13">
        <v>5510</v>
      </c>
      <c r="H1675" s="13">
        <v>5660</v>
      </c>
      <c r="I1675" s="13">
        <v>5800</v>
      </c>
      <c r="J1675" s="5"/>
      <c r="K1675" s="5"/>
      <c r="L1675" s="5"/>
    </row>
    <row r="1676" spans="1:12" x14ac:dyDescent="0.25">
      <c r="A1676" s="11" t="s">
        <v>3761</v>
      </c>
      <c r="B1676" s="10" t="s">
        <v>2136</v>
      </c>
      <c r="C1676" s="12">
        <v>570</v>
      </c>
      <c r="D1676" s="12">
        <v>680</v>
      </c>
      <c r="E1676" s="12">
        <v>710</v>
      </c>
      <c r="F1676" s="12">
        <v>730</v>
      </c>
      <c r="G1676" s="12">
        <v>740</v>
      </c>
      <c r="H1676" s="12">
        <v>740</v>
      </c>
      <c r="I1676" s="12">
        <v>740</v>
      </c>
      <c r="J1676" s="5"/>
      <c r="K1676" s="5"/>
      <c r="L1676" s="5"/>
    </row>
    <row r="1677" spans="1:12" x14ac:dyDescent="0.25">
      <c r="A1677" s="11" t="s">
        <v>3762</v>
      </c>
      <c r="B1677" s="10" t="s">
        <v>2136</v>
      </c>
      <c r="C1677" s="13">
        <v>3220</v>
      </c>
      <c r="D1677" s="13">
        <v>3360</v>
      </c>
      <c r="E1677" s="13">
        <v>3470</v>
      </c>
      <c r="F1677" s="13">
        <v>3580</v>
      </c>
      <c r="G1677" s="13">
        <v>3670</v>
      </c>
      <c r="H1677" s="13">
        <v>3750</v>
      </c>
      <c r="I1677" s="13">
        <v>3800</v>
      </c>
      <c r="J1677" s="5"/>
      <c r="K1677" s="5"/>
      <c r="L1677" s="5"/>
    </row>
    <row r="1678" spans="1:12" x14ac:dyDescent="0.25">
      <c r="A1678" s="11" t="s">
        <v>3763</v>
      </c>
      <c r="B1678" s="10" t="s">
        <v>2136</v>
      </c>
      <c r="C1678" s="12">
        <v>3940</v>
      </c>
      <c r="D1678" s="12">
        <v>4060</v>
      </c>
      <c r="E1678" s="12">
        <v>4090</v>
      </c>
      <c r="F1678" s="12">
        <v>4110</v>
      </c>
      <c r="G1678" s="12">
        <v>4120</v>
      </c>
      <c r="H1678" s="12">
        <v>4100</v>
      </c>
      <c r="I1678" s="12">
        <v>4050</v>
      </c>
      <c r="J1678" s="5"/>
      <c r="K1678" s="5"/>
      <c r="L1678" s="5"/>
    </row>
    <row r="1679" spans="1:12" x14ac:dyDescent="0.25">
      <c r="A1679" s="11" t="s">
        <v>3764</v>
      </c>
      <c r="B1679" s="10" t="s">
        <v>2136</v>
      </c>
      <c r="C1679" s="13">
        <v>1420</v>
      </c>
      <c r="D1679" s="13">
        <v>1500</v>
      </c>
      <c r="E1679" s="13">
        <v>1530</v>
      </c>
      <c r="F1679" s="13">
        <v>1550</v>
      </c>
      <c r="G1679" s="13">
        <v>1580</v>
      </c>
      <c r="H1679" s="13">
        <v>1590</v>
      </c>
      <c r="I1679" s="13">
        <v>1600</v>
      </c>
      <c r="J1679" s="5"/>
      <c r="K1679" s="5"/>
      <c r="L1679" s="5"/>
    </row>
    <row r="1680" spans="1:12" x14ac:dyDescent="0.25">
      <c r="A1680" s="11" t="s">
        <v>3765</v>
      </c>
      <c r="B1680" s="10" t="s">
        <v>2136</v>
      </c>
      <c r="C1680" s="12">
        <v>2070</v>
      </c>
      <c r="D1680" s="12">
        <v>2210</v>
      </c>
      <c r="E1680" s="12">
        <v>2250</v>
      </c>
      <c r="F1680" s="12">
        <v>2290</v>
      </c>
      <c r="G1680" s="12">
        <v>2330</v>
      </c>
      <c r="H1680" s="12">
        <v>2340</v>
      </c>
      <c r="I1680" s="12">
        <v>2340</v>
      </c>
      <c r="J1680" s="5"/>
      <c r="K1680" s="5"/>
      <c r="L1680" s="5"/>
    </row>
    <row r="1681" spans="1:12" x14ac:dyDescent="0.25">
      <c r="A1681" s="11" t="s">
        <v>3766</v>
      </c>
      <c r="B1681" s="10" t="s">
        <v>2136</v>
      </c>
      <c r="C1681" s="13">
        <v>530</v>
      </c>
      <c r="D1681" s="13">
        <v>1050</v>
      </c>
      <c r="E1681" s="13">
        <v>3110</v>
      </c>
      <c r="F1681" s="13">
        <v>3690</v>
      </c>
      <c r="G1681" s="13">
        <v>4280</v>
      </c>
      <c r="H1681" s="13">
        <v>4840</v>
      </c>
      <c r="I1681" s="13">
        <v>5400</v>
      </c>
      <c r="J1681" s="5"/>
      <c r="K1681" s="5"/>
      <c r="L1681" s="5"/>
    </row>
    <row r="1682" spans="1:12" x14ac:dyDescent="0.25">
      <c r="A1682" s="11" t="s">
        <v>3767</v>
      </c>
      <c r="B1682" s="10" t="s">
        <v>2136</v>
      </c>
      <c r="C1682" s="12">
        <v>1070</v>
      </c>
      <c r="D1682" s="12">
        <v>1190</v>
      </c>
      <c r="E1682" s="12">
        <v>1680</v>
      </c>
      <c r="F1682" s="12">
        <v>1930</v>
      </c>
      <c r="G1682" s="12">
        <v>2180</v>
      </c>
      <c r="H1682" s="12">
        <v>2430</v>
      </c>
      <c r="I1682" s="12">
        <v>2680</v>
      </c>
      <c r="J1682" s="5"/>
      <c r="K1682" s="5"/>
      <c r="L1682" s="5"/>
    </row>
    <row r="1683" spans="1:12" x14ac:dyDescent="0.25">
      <c r="A1683" s="11" t="s">
        <v>3768</v>
      </c>
      <c r="B1683" s="10" t="s">
        <v>2136</v>
      </c>
      <c r="C1683" s="13">
        <v>3540</v>
      </c>
      <c r="D1683" s="13">
        <v>4610</v>
      </c>
      <c r="E1683" s="13">
        <v>7250</v>
      </c>
      <c r="F1683" s="13">
        <v>7940</v>
      </c>
      <c r="G1683" s="13">
        <v>8630</v>
      </c>
      <c r="H1683" s="13">
        <v>9320</v>
      </c>
      <c r="I1683" s="13">
        <v>9990</v>
      </c>
      <c r="J1683" s="5"/>
      <c r="K1683" s="5"/>
      <c r="L1683" s="5"/>
    </row>
    <row r="1684" spans="1:12" x14ac:dyDescent="0.25">
      <c r="A1684" s="11" t="s">
        <v>3769</v>
      </c>
      <c r="B1684" s="10" t="s">
        <v>2136</v>
      </c>
      <c r="C1684" s="12">
        <v>2540</v>
      </c>
      <c r="D1684" s="12">
        <v>2730</v>
      </c>
      <c r="E1684" s="12">
        <v>2780</v>
      </c>
      <c r="F1684" s="12">
        <v>2840</v>
      </c>
      <c r="G1684" s="12">
        <v>2890</v>
      </c>
      <c r="H1684" s="12">
        <v>2920</v>
      </c>
      <c r="I1684" s="12">
        <v>2960</v>
      </c>
      <c r="J1684" s="5"/>
      <c r="K1684" s="5"/>
      <c r="L1684" s="5"/>
    </row>
    <row r="1685" spans="1:12" x14ac:dyDescent="0.25">
      <c r="A1685" s="11" t="s">
        <v>3770</v>
      </c>
      <c r="B1685" s="10" t="s">
        <v>2136</v>
      </c>
      <c r="C1685" s="13">
        <v>3810</v>
      </c>
      <c r="D1685" s="13">
        <v>3880</v>
      </c>
      <c r="E1685" s="13">
        <v>3910</v>
      </c>
      <c r="F1685" s="13">
        <v>3940</v>
      </c>
      <c r="G1685" s="13">
        <v>3960</v>
      </c>
      <c r="H1685" s="13">
        <v>3960</v>
      </c>
      <c r="I1685" s="13">
        <v>3910</v>
      </c>
      <c r="J1685" s="5"/>
      <c r="K1685" s="5"/>
      <c r="L1685" s="5"/>
    </row>
    <row r="1686" spans="1:12" x14ac:dyDescent="0.25">
      <c r="A1686" s="11" t="s">
        <v>3771</v>
      </c>
      <c r="B1686" s="10" t="s">
        <v>2136</v>
      </c>
      <c r="C1686" s="12">
        <v>5710</v>
      </c>
      <c r="D1686" s="12">
        <v>5930</v>
      </c>
      <c r="E1686" s="12">
        <v>6030</v>
      </c>
      <c r="F1686" s="12">
        <v>6100</v>
      </c>
      <c r="G1686" s="12">
        <v>6130</v>
      </c>
      <c r="H1686" s="12">
        <v>6130</v>
      </c>
      <c r="I1686" s="12">
        <v>6110</v>
      </c>
      <c r="J1686" s="5"/>
      <c r="K1686" s="5"/>
      <c r="L1686" s="5"/>
    </row>
    <row r="1687" spans="1:12" x14ac:dyDescent="0.25">
      <c r="A1687" s="11" t="s">
        <v>3772</v>
      </c>
      <c r="B1687" s="10" t="s">
        <v>2136</v>
      </c>
      <c r="C1687" s="13">
        <v>3880</v>
      </c>
      <c r="D1687" s="13">
        <v>4010</v>
      </c>
      <c r="E1687" s="13">
        <v>4060</v>
      </c>
      <c r="F1687" s="13">
        <v>4110</v>
      </c>
      <c r="G1687" s="13">
        <v>4150</v>
      </c>
      <c r="H1687" s="13">
        <v>4150</v>
      </c>
      <c r="I1687" s="13">
        <v>4120</v>
      </c>
      <c r="J1687" s="5"/>
      <c r="K1687" s="5"/>
      <c r="L1687" s="5"/>
    </row>
    <row r="1688" spans="1:12" x14ac:dyDescent="0.25">
      <c r="A1688" s="11" t="s">
        <v>3773</v>
      </c>
      <c r="B1688" s="10" t="s">
        <v>2136</v>
      </c>
      <c r="C1688" s="12">
        <v>2830</v>
      </c>
      <c r="D1688" s="12">
        <v>2870</v>
      </c>
      <c r="E1688" s="12">
        <v>2920</v>
      </c>
      <c r="F1688" s="12">
        <v>2960</v>
      </c>
      <c r="G1688" s="12">
        <v>3000</v>
      </c>
      <c r="H1688" s="12">
        <v>3040</v>
      </c>
      <c r="I1688" s="12">
        <v>3060</v>
      </c>
      <c r="J1688" s="5"/>
      <c r="K1688" s="5"/>
      <c r="L1688" s="5"/>
    </row>
    <row r="1689" spans="1:12" x14ac:dyDescent="0.25">
      <c r="A1689" s="11" t="s">
        <v>3774</v>
      </c>
      <c r="B1689" s="10" t="s">
        <v>2136</v>
      </c>
      <c r="C1689" s="13">
        <v>5360</v>
      </c>
      <c r="D1689" s="13">
        <v>5380</v>
      </c>
      <c r="E1689" s="13">
        <v>5400</v>
      </c>
      <c r="F1689" s="13">
        <v>5430</v>
      </c>
      <c r="G1689" s="13">
        <v>5440</v>
      </c>
      <c r="H1689" s="13">
        <v>5420</v>
      </c>
      <c r="I1689" s="13">
        <v>5350</v>
      </c>
      <c r="J1689" s="5"/>
      <c r="K1689" s="5"/>
      <c r="L1689" s="5"/>
    </row>
    <row r="1690" spans="1:12" x14ac:dyDescent="0.25">
      <c r="A1690" s="11" t="s">
        <v>3775</v>
      </c>
      <c r="B1690" s="10" t="s">
        <v>2136</v>
      </c>
      <c r="C1690" s="12">
        <v>2530</v>
      </c>
      <c r="D1690" s="12">
        <v>2600</v>
      </c>
      <c r="E1690" s="12">
        <v>2630</v>
      </c>
      <c r="F1690" s="12">
        <v>2660</v>
      </c>
      <c r="G1690" s="12">
        <v>2690</v>
      </c>
      <c r="H1690" s="12">
        <v>2690</v>
      </c>
      <c r="I1690" s="12">
        <v>2690</v>
      </c>
      <c r="J1690" s="5"/>
      <c r="K1690" s="5"/>
      <c r="L1690" s="5"/>
    </row>
    <row r="1691" spans="1:12" x14ac:dyDescent="0.25">
      <c r="A1691" s="11" t="s">
        <v>3776</v>
      </c>
      <c r="B1691" s="10" t="s">
        <v>2136</v>
      </c>
      <c r="C1691" s="13">
        <v>4910</v>
      </c>
      <c r="D1691" s="13">
        <v>5240</v>
      </c>
      <c r="E1691" s="13">
        <v>5280</v>
      </c>
      <c r="F1691" s="13">
        <v>5310</v>
      </c>
      <c r="G1691" s="13">
        <v>5330</v>
      </c>
      <c r="H1691" s="13">
        <v>5330</v>
      </c>
      <c r="I1691" s="13">
        <v>5320</v>
      </c>
      <c r="J1691" s="5"/>
      <c r="K1691" s="5"/>
      <c r="L1691" s="5"/>
    </row>
    <row r="1692" spans="1:12" x14ac:dyDescent="0.25">
      <c r="A1692" s="11" t="s">
        <v>3777</v>
      </c>
      <c r="B1692" s="10" t="s">
        <v>2136</v>
      </c>
      <c r="C1692" s="12">
        <v>3140</v>
      </c>
      <c r="D1692" s="12">
        <v>3250</v>
      </c>
      <c r="E1692" s="12">
        <v>3260</v>
      </c>
      <c r="F1692" s="12">
        <v>3260</v>
      </c>
      <c r="G1692" s="12">
        <v>3250</v>
      </c>
      <c r="H1692" s="12">
        <v>3220</v>
      </c>
      <c r="I1692" s="12">
        <v>3180</v>
      </c>
      <c r="J1692" s="5"/>
      <c r="K1692" s="5"/>
      <c r="L1692" s="5"/>
    </row>
    <row r="1693" spans="1:12" x14ac:dyDescent="0.25">
      <c r="A1693" s="11" t="s">
        <v>3778</v>
      </c>
      <c r="B1693" s="10" t="s">
        <v>2136</v>
      </c>
      <c r="C1693" s="13">
        <v>4150</v>
      </c>
      <c r="D1693" s="13">
        <v>4620</v>
      </c>
      <c r="E1693" s="13">
        <v>4710</v>
      </c>
      <c r="F1693" s="13">
        <v>4790</v>
      </c>
      <c r="G1693" s="13">
        <v>4850</v>
      </c>
      <c r="H1693" s="13">
        <v>4900</v>
      </c>
      <c r="I1693" s="13">
        <v>4930</v>
      </c>
      <c r="J1693" s="5"/>
      <c r="K1693" s="5"/>
      <c r="L1693" s="5"/>
    </row>
    <row r="1694" spans="1:12" x14ac:dyDescent="0.25">
      <c r="A1694" s="11" t="s">
        <v>3779</v>
      </c>
      <c r="B1694" s="10" t="s">
        <v>2136</v>
      </c>
      <c r="C1694" s="12">
        <v>3790</v>
      </c>
      <c r="D1694" s="12">
        <v>3990</v>
      </c>
      <c r="E1694" s="12">
        <v>4020</v>
      </c>
      <c r="F1694" s="12">
        <v>4030</v>
      </c>
      <c r="G1694" s="12">
        <v>4030</v>
      </c>
      <c r="H1694" s="12">
        <v>3990</v>
      </c>
      <c r="I1694" s="12">
        <v>3930</v>
      </c>
      <c r="J1694" s="5"/>
      <c r="K1694" s="5"/>
      <c r="L1694" s="5"/>
    </row>
    <row r="1695" spans="1:12" x14ac:dyDescent="0.25">
      <c r="A1695" s="11" t="s">
        <v>3780</v>
      </c>
      <c r="B1695" s="10" t="s">
        <v>2136</v>
      </c>
      <c r="C1695" s="13">
        <v>3570</v>
      </c>
      <c r="D1695" s="13">
        <v>3670</v>
      </c>
      <c r="E1695" s="13">
        <v>3730</v>
      </c>
      <c r="F1695" s="13">
        <v>3800</v>
      </c>
      <c r="G1695" s="13">
        <v>3860</v>
      </c>
      <c r="H1695" s="13">
        <v>3910</v>
      </c>
      <c r="I1695" s="13">
        <v>3960</v>
      </c>
      <c r="J1695" s="5"/>
      <c r="K1695" s="5"/>
      <c r="L1695" s="5"/>
    </row>
    <row r="1696" spans="1:12" x14ac:dyDescent="0.25">
      <c r="A1696" s="11" t="s">
        <v>3781</v>
      </c>
      <c r="B1696" s="10" t="s">
        <v>2136</v>
      </c>
      <c r="C1696" s="12">
        <v>1130</v>
      </c>
      <c r="D1696" s="12">
        <v>1110</v>
      </c>
      <c r="E1696" s="12">
        <v>1110</v>
      </c>
      <c r="F1696" s="12">
        <v>1110</v>
      </c>
      <c r="G1696" s="12">
        <v>1100</v>
      </c>
      <c r="H1696" s="12">
        <v>1090</v>
      </c>
      <c r="I1696" s="12">
        <v>1070</v>
      </c>
      <c r="J1696" s="5"/>
      <c r="K1696" s="5"/>
      <c r="L1696" s="5"/>
    </row>
    <row r="1697" spans="1:12" x14ac:dyDescent="0.25">
      <c r="A1697" s="11" t="s">
        <v>3782</v>
      </c>
      <c r="B1697" s="10" t="s">
        <v>2136</v>
      </c>
      <c r="C1697" s="13">
        <v>1950</v>
      </c>
      <c r="D1697" s="13">
        <v>1980</v>
      </c>
      <c r="E1697" s="13">
        <v>1970</v>
      </c>
      <c r="F1697" s="13">
        <v>1970</v>
      </c>
      <c r="G1697" s="13">
        <v>1970</v>
      </c>
      <c r="H1697" s="13">
        <v>1950</v>
      </c>
      <c r="I1697" s="13">
        <v>1930</v>
      </c>
      <c r="J1697" s="5"/>
      <c r="K1697" s="5"/>
      <c r="L1697" s="5"/>
    </row>
    <row r="1698" spans="1:12" x14ac:dyDescent="0.25">
      <c r="A1698" s="11" t="s">
        <v>3783</v>
      </c>
      <c r="B1698" s="10" t="s">
        <v>2136</v>
      </c>
      <c r="C1698" s="12">
        <v>2260</v>
      </c>
      <c r="D1698" s="12">
        <v>2420</v>
      </c>
      <c r="E1698" s="12">
        <v>2450</v>
      </c>
      <c r="F1698" s="12">
        <v>2470</v>
      </c>
      <c r="G1698" s="12">
        <v>2490</v>
      </c>
      <c r="H1698" s="12">
        <v>2490</v>
      </c>
      <c r="I1698" s="12">
        <v>2480</v>
      </c>
      <c r="J1698" s="5"/>
      <c r="K1698" s="5"/>
      <c r="L1698" s="5"/>
    </row>
    <row r="1699" spans="1:12" x14ac:dyDescent="0.25">
      <c r="A1699" s="11" t="s">
        <v>3784</v>
      </c>
      <c r="B1699" s="10" t="s">
        <v>2136</v>
      </c>
      <c r="C1699" s="13">
        <v>2570</v>
      </c>
      <c r="D1699" s="13">
        <v>2780</v>
      </c>
      <c r="E1699" s="13">
        <v>2800</v>
      </c>
      <c r="F1699" s="13">
        <v>2830</v>
      </c>
      <c r="G1699" s="13">
        <v>2850</v>
      </c>
      <c r="H1699" s="13">
        <v>2880</v>
      </c>
      <c r="I1699" s="13">
        <v>2900</v>
      </c>
      <c r="J1699" s="5"/>
      <c r="K1699" s="5"/>
      <c r="L1699" s="5"/>
    </row>
    <row r="1700" spans="1:12" x14ac:dyDescent="0.25">
      <c r="A1700" s="11" t="s">
        <v>3785</v>
      </c>
      <c r="B1700" s="10" t="s">
        <v>2136</v>
      </c>
      <c r="C1700" s="12">
        <v>2800</v>
      </c>
      <c r="D1700" s="12">
        <v>2930</v>
      </c>
      <c r="E1700" s="12">
        <v>2970</v>
      </c>
      <c r="F1700" s="12">
        <v>3000</v>
      </c>
      <c r="G1700" s="12">
        <v>3020</v>
      </c>
      <c r="H1700" s="12">
        <v>3020</v>
      </c>
      <c r="I1700" s="12">
        <v>3020</v>
      </c>
      <c r="J1700" s="5"/>
      <c r="K1700" s="5"/>
      <c r="L1700" s="5"/>
    </row>
    <row r="1701" spans="1:12" x14ac:dyDescent="0.25">
      <c r="A1701" s="11" t="s">
        <v>3786</v>
      </c>
      <c r="B1701" s="10" t="s">
        <v>2136</v>
      </c>
      <c r="C1701" s="13">
        <v>3970</v>
      </c>
      <c r="D1701" s="13">
        <v>4380</v>
      </c>
      <c r="E1701" s="13">
        <v>4450</v>
      </c>
      <c r="F1701" s="13">
        <v>4520</v>
      </c>
      <c r="G1701" s="13">
        <v>4530</v>
      </c>
      <c r="H1701" s="13">
        <v>4500</v>
      </c>
      <c r="I1701" s="13">
        <v>4450</v>
      </c>
      <c r="J1701" s="5"/>
      <c r="K1701" s="5"/>
      <c r="L1701" s="5"/>
    </row>
    <row r="1702" spans="1:12" x14ac:dyDescent="0.25">
      <c r="A1702" s="11" t="s">
        <v>3787</v>
      </c>
      <c r="B1702" s="10" t="s">
        <v>2136</v>
      </c>
      <c r="C1702" s="12">
        <v>2410</v>
      </c>
      <c r="D1702" s="12">
        <v>2560</v>
      </c>
      <c r="E1702" s="12">
        <v>2700</v>
      </c>
      <c r="F1702" s="12">
        <v>2830</v>
      </c>
      <c r="G1702" s="12">
        <v>2940</v>
      </c>
      <c r="H1702" s="12">
        <v>3040</v>
      </c>
      <c r="I1702" s="12">
        <v>3120</v>
      </c>
      <c r="J1702" s="5"/>
      <c r="K1702" s="5"/>
      <c r="L1702" s="5"/>
    </row>
    <row r="1703" spans="1:12" x14ac:dyDescent="0.25">
      <c r="A1703" s="11" t="s">
        <v>3788</v>
      </c>
      <c r="B1703" s="10" t="s">
        <v>2136</v>
      </c>
      <c r="C1703" s="13">
        <v>2090</v>
      </c>
      <c r="D1703" s="13">
        <v>2180</v>
      </c>
      <c r="E1703" s="13">
        <v>2270</v>
      </c>
      <c r="F1703" s="13">
        <v>2350</v>
      </c>
      <c r="G1703" s="13">
        <v>2420</v>
      </c>
      <c r="H1703" s="13">
        <v>2470</v>
      </c>
      <c r="I1703" s="13">
        <v>2520</v>
      </c>
      <c r="J1703" s="5"/>
      <c r="K1703" s="5"/>
      <c r="L1703" s="5"/>
    </row>
    <row r="1704" spans="1:12" x14ac:dyDescent="0.25">
      <c r="A1704" s="11" t="s">
        <v>3789</v>
      </c>
      <c r="B1704" s="10" t="s">
        <v>2136</v>
      </c>
      <c r="C1704" s="12">
        <v>1900</v>
      </c>
      <c r="D1704" s="12">
        <v>1950</v>
      </c>
      <c r="E1704" s="12">
        <v>1960</v>
      </c>
      <c r="F1704" s="12">
        <v>1970</v>
      </c>
      <c r="G1704" s="12">
        <v>1970</v>
      </c>
      <c r="H1704" s="12">
        <v>1950</v>
      </c>
      <c r="I1704" s="12">
        <v>1920</v>
      </c>
      <c r="J1704" s="5"/>
      <c r="K1704" s="5"/>
      <c r="L1704" s="5"/>
    </row>
    <row r="1705" spans="1:12" x14ac:dyDescent="0.25">
      <c r="A1705" s="11" t="s">
        <v>3790</v>
      </c>
      <c r="B1705" s="10" t="s">
        <v>2136</v>
      </c>
      <c r="C1705" s="13">
        <v>4480</v>
      </c>
      <c r="D1705" s="13">
        <v>5100</v>
      </c>
      <c r="E1705" s="13">
        <v>5170</v>
      </c>
      <c r="F1705" s="13">
        <v>5250</v>
      </c>
      <c r="G1705" s="13">
        <v>5310</v>
      </c>
      <c r="H1705" s="13">
        <v>5340</v>
      </c>
      <c r="I1705" s="13">
        <v>5370</v>
      </c>
      <c r="J1705" s="5"/>
      <c r="K1705" s="5"/>
      <c r="L1705" s="5"/>
    </row>
    <row r="1706" spans="1:12" x14ac:dyDescent="0.25">
      <c r="A1706" s="11" t="s">
        <v>3791</v>
      </c>
      <c r="B1706" s="10" t="s">
        <v>2136</v>
      </c>
      <c r="C1706" s="12">
        <v>3950</v>
      </c>
      <c r="D1706" s="12">
        <v>4520</v>
      </c>
      <c r="E1706" s="12">
        <v>4650</v>
      </c>
      <c r="F1706" s="12">
        <v>4770</v>
      </c>
      <c r="G1706" s="12">
        <v>4860</v>
      </c>
      <c r="H1706" s="12">
        <v>4930</v>
      </c>
      <c r="I1706" s="12">
        <v>4980</v>
      </c>
      <c r="J1706" s="5"/>
      <c r="K1706" s="5"/>
      <c r="L1706" s="5"/>
    </row>
    <row r="1707" spans="1:12" x14ac:dyDescent="0.25">
      <c r="A1707" s="11" t="s">
        <v>3792</v>
      </c>
      <c r="B1707" s="10" t="s">
        <v>2136</v>
      </c>
      <c r="C1707" s="13">
        <v>2510</v>
      </c>
      <c r="D1707" s="13">
        <v>2710</v>
      </c>
      <c r="E1707" s="13">
        <v>2760</v>
      </c>
      <c r="F1707" s="13">
        <v>2780</v>
      </c>
      <c r="G1707" s="13">
        <v>2780</v>
      </c>
      <c r="H1707" s="13">
        <v>2750</v>
      </c>
      <c r="I1707" s="13">
        <v>2700</v>
      </c>
      <c r="J1707" s="5"/>
      <c r="K1707" s="5"/>
      <c r="L1707" s="5"/>
    </row>
    <row r="1708" spans="1:12" x14ac:dyDescent="0.25">
      <c r="A1708" s="11" t="s">
        <v>3793</v>
      </c>
      <c r="B1708" s="10" t="s">
        <v>2136</v>
      </c>
      <c r="C1708" s="12">
        <v>2090</v>
      </c>
      <c r="D1708" s="12">
        <v>2280</v>
      </c>
      <c r="E1708" s="12">
        <v>2290</v>
      </c>
      <c r="F1708" s="12">
        <v>2300</v>
      </c>
      <c r="G1708" s="12">
        <v>2290</v>
      </c>
      <c r="H1708" s="12">
        <v>2280</v>
      </c>
      <c r="I1708" s="12">
        <v>2250</v>
      </c>
      <c r="J1708" s="5"/>
      <c r="K1708" s="5"/>
      <c r="L1708" s="5"/>
    </row>
    <row r="1709" spans="1:12" x14ac:dyDescent="0.25">
      <c r="A1709" s="11" t="s">
        <v>3794</v>
      </c>
      <c r="B1709" s="10" t="s">
        <v>2136</v>
      </c>
      <c r="C1709" s="13">
        <v>2470</v>
      </c>
      <c r="D1709" s="13">
        <v>2660</v>
      </c>
      <c r="E1709" s="13">
        <v>2660</v>
      </c>
      <c r="F1709" s="13">
        <v>2660</v>
      </c>
      <c r="G1709" s="13">
        <v>2650</v>
      </c>
      <c r="H1709" s="13">
        <v>2620</v>
      </c>
      <c r="I1709" s="13">
        <v>2570</v>
      </c>
      <c r="J1709" s="5"/>
      <c r="K1709" s="5"/>
      <c r="L1709" s="5"/>
    </row>
    <row r="1710" spans="1:12" x14ac:dyDescent="0.25">
      <c r="A1710" s="11" t="s">
        <v>3795</v>
      </c>
      <c r="B1710" s="10" t="s">
        <v>2136</v>
      </c>
      <c r="C1710" s="12">
        <v>3050</v>
      </c>
      <c r="D1710" s="12">
        <v>3330</v>
      </c>
      <c r="E1710" s="12">
        <v>3440</v>
      </c>
      <c r="F1710" s="12">
        <v>3530</v>
      </c>
      <c r="G1710" s="12">
        <v>3600</v>
      </c>
      <c r="H1710" s="12">
        <v>3640</v>
      </c>
      <c r="I1710" s="12">
        <v>3670</v>
      </c>
      <c r="J1710" s="5"/>
      <c r="K1710" s="5"/>
      <c r="L1710" s="5"/>
    </row>
    <row r="1711" spans="1:12" x14ac:dyDescent="0.25">
      <c r="A1711" s="11" t="s">
        <v>3796</v>
      </c>
      <c r="B1711" s="10" t="s">
        <v>2136</v>
      </c>
      <c r="C1711" s="13">
        <v>3530</v>
      </c>
      <c r="D1711" s="13">
        <v>3560</v>
      </c>
      <c r="E1711" s="13">
        <v>3600</v>
      </c>
      <c r="F1711" s="13">
        <v>3610</v>
      </c>
      <c r="G1711" s="13">
        <v>3590</v>
      </c>
      <c r="H1711" s="13">
        <v>3540</v>
      </c>
      <c r="I1711" s="13">
        <v>3480</v>
      </c>
      <c r="J1711" s="5"/>
      <c r="K1711" s="5"/>
      <c r="L1711" s="5"/>
    </row>
    <row r="1712" spans="1:12" x14ac:dyDescent="0.25">
      <c r="A1712" s="11" t="s">
        <v>3797</v>
      </c>
      <c r="B1712" s="10" t="s">
        <v>2136</v>
      </c>
      <c r="C1712" s="12">
        <v>3330</v>
      </c>
      <c r="D1712" s="12">
        <v>3590</v>
      </c>
      <c r="E1712" s="12">
        <v>3650</v>
      </c>
      <c r="F1712" s="12">
        <v>3700</v>
      </c>
      <c r="G1712" s="12">
        <v>3720</v>
      </c>
      <c r="H1712" s="12">
        <v>3700</v>
      </c>
      <c r="I1712" s="12">
        <v>3650</v>
      </c>
      <c r="J1712" s="5"/>
      <c r="K1712" s="5"/>
      <c r="L1712" s="5"/>
    </row>
    <row r="1713" spans="1:12" x14ac:dyDescent="0.25">
      <c r="A1713" s="11" t="s">
        <v>3798</v>
      </c>
      <c r="B1713" s="10" t="s">
        <v>2136</v>
      </c>
      <c r="C1713" s="13">
        <v>2440</v>
      </c>
      <c r="D1713" s="13">
        <v>2660</v>
      </c>
      <c r="E1713" s="13">
        <v>2670</v>
      </c>
      <c r="F1713" s="13">
        <v>2670</v>
      </c>
      <c r="G1713" s="13">
        <v>2650</v>
      </c>
      <c r="H1713" s="13">
        <v>2610</v>
      </c>
      <c r="I1713" s="13">
        <v>2550</v>
      </c>
      <c r="J1713" s="5"/>
      <c r="K1713" s="5"/>
      <c r="L1713" s="5"/>
    </row>
    <row r="1714" spans="1:12" x14ac:dyDescent="0.25">
      <c r="A1714" s="11" t="s">
        <v>3799</v>
      </c>
      <c r="B1714" s="10" t="s">
        <v>2136</v>
      </c>
      <c r="C1714" s="12">
        <v>3810</v>
      </c>
      <c r="D1714" s="12">
        <v>4050</v>
      </c>
      <c r="E1714" s="12">
        <v>4140</v>
      </c>
      <c r="F1714" s="12">
        <v>4220</v>
      </c>
      <c r="G1714" s="12">
        <v>4270</v>
      </c>
      <c r="H1714" s="12">
        <v>4290</v>
      </c>
      <c r="I1714" s="12">
        <v>4300</v>
      </c>
      <c r="J1714" s="5"/>
      <c r="K1714" s="5"/>
      <c r="L1714" s="5"/>
    </row>
    <row r="1715" spans="1:12" x14ac:dyDescent="0.25">
      <c r="A1715" s="11" t="s">
        <v>3800</v>
      </c>
      <c r="B1715" s="10" t="s">
        <v>2136</v>
      </c>
      <c r="C1715" s="13">
        <v>3200</v>
      </c>
      <c r="D1715" s="13">
        <v>3280</v>
      </c>
      <c r="E1715" s="13">
        <v>3290</v>
      </c>
      <c r="F1715" s="13">
        <v>3300</v>
      </c>
      <c r="G1715" s="13">
        <v>3280</v>
      </c>
      <c r="H1715" s="13">
        <v>3250</v>
      </c>
      <c r="I1715" s="13">
        <v>3180</v>
      </c>
      <c r="J1715" s="5"/>
      <c r="K1715" s="5"/>
      <c r="L1715" s="5"/>
    </row>
    <row r="1716" spans="1:12" x14ac:dyDescent="0.25">
      <c r="A1716" s="11" t="s">
        <v>3801</v>
      </c>
      <c r="B1716" s="10" t="s">
        <v>2136</v>
      </c>
      <c r="C1716" s="12">
        <v>4340</v>
      </c>
      <c r="D1716" s="12">
        <v>4580</v>
      </c>
      <c r="E1716" s="12">
        <v>4640</v>
      </c>
      <c r="F1716" s="12">
        <v>4700</v>
      </c>
      <c r="G1716" s="12">
        <v>4740</v>
      </c>
      <c r="H1716" s="12">
        <v>4740</v>
      </c>
      <c r="I1716" s="12">
        <v>4730</v>
      </c>
      <c r="J1716" s="5"/>
      <c r="K1716" s="5"/>
      <c r="L1716" s="5"/>
    </row>
    <row r="1717" spans="1:12" x14ac:dyDescent="0.25">
      <c r="A1717" s="11" t="s">
        <v>3802</v>
      </c>
      <c r="B1717" s="10" t="s">
        <v>2136</v>
      </c>
      <c r="C1717" s="13">
        <v>1080</v>
      </c>
      <c r="D1717" s="13">
        <v>1250</v>
      </c>
      <c r="E1717" s="13">
        <v>1280</v>
      </c>
      <c r="F1717" s="13">
        <v>1310</v>
      </c>
      <c r="G1717" s="13">
        <v>1320</v>
      </c>
      <c r="H1717" s="13">
        <v>1330</v>
      </c>
      <c r="I1717" s="13">
        <v>1330</v>
      </c>
      <c r="J1717" s="5"/>
      <c r="K1717" s="5"/>
      <c r="L1717" s="5"/>
    </row>
    <row r="1718" spans="1:12" x14ac:dyDescent="0.25">
      <c r="A1718" s="11" t="s">
        <v>3803</v>
      </c>
      <c r="B1718" s="10" t="s">
        <v>2136</v>
      </c>
      <c r="C1718" s="12">
        <v>6160</v>
      </c>
      <c r="D1718" s="12">
        <v>6540</v>
      </c>
      <c r="E1718" s="12">
        <v>6950</v>
      </c>
      <c r="F1718" s="12">
        <v>7110</v>
      </c>
      <c r="G1718" s="12">
        <v>7230</v>
      </c>
      <c r="H1718" s="12">
        <v>7320</v>
      </c>
      <c r="I1718" s="12">
        <v>7390</v>
      </c>
      <c r="J1718" s="5"/>
      <c r="K1718" s="5"/>
      <c r="L1718" s="5"/>
    </row>
    <row r="1719" spans="1:12" x14ac:dyDescent="0.25">
      <c r="A1719" s="11" t="s">
        <v>3804</v>
      </c>
      <c r="B1719" s="10" t="s">
        <v>2136</v>
      </c>
      <c r="C1719" s="13">
        <v>3840</v>
      </c>
      <c r="D1719" s="13">
        <v>4240</v>
      </c>
      <c r="E1719" s="13">
        <v>4330</v>
      </c>
      <c r="F1719" s="13">
        <v>4390</v>
      </c>
      <c r="G1719" s="13">
        <v>4440</v>
      </c>
      <c r="H1719" s="13">
        <v>4490</v>
      </c>
      <c r="I1719" s="13">
        <v>4530</v>
      </c>
      <c r="J1719" s="5"/>
      <c r="K1719" s="5"/>
      <c r="L1719" s="5"/>
    </row>
    <row r="1720" spans="1:12" x14ac:dyDescent="0.25">
      <c r="A1720" s="11" t="s">
        <v>3805</v>
      </c>
      <c r="B1720" s="10" t="s">
        <v>2136</v>
      </c>
      <c r="C1720" s="12">
        <v>5710</v>
      </c>
      <c r="D1720" s="12">
        <v>5920</v>
      </c>
      <c r="E1720" s="12">
        <v>6030</v>
      </c>
      <c r="F1720" s="12">
        <v>6120</v>
      </c>
      <c r="G1720" s="12">
        <v>6160</v>
      </c>
      <c r="H1720" s="12">
        <v>6180</v>
      </c>
      <c r="I1720" s="12">
        <v>6190</v>
      </c>
      <c r="J1720" s="5"/>
      <c r="K1720" s="5"/>
      <c r="L1720" s="5"/>
    </row>
    <row r="1721" spans="1:12" x14ac:dyDescent="0.25">
      <c r="A1721" s="11" t="s">
        <v>3806</v>
      </c>
      <c r="B1721" s="10" t="s">
        <v>2136</v>
      </c>
      <c r="C1721" s="13">
        <v>3200</v>
      </c>
      <c r="D1721" s="13">
        <v>3420</v>
      </c>
      <c r="E1721" s="13">
        <v>3440</v>
      </c>
      <c r="F1721" s="13">
        <v>3500</v>
      </c>
      <c r="G1721" s="13">
        <v>3570</v>
      </c>
      <c r="H1721" s="13">
        <v>3630</v>
      </c>
      <c r="I1721" s="13">
        <v>3680</v>
      </c>
      <c r="J1721" s="5"/>
      <c r="K1721" s="5"/>
      <c r="L1721" s="5"/>
    </row>
    <row r="1722" spans="1:12" x14ac:dyDescent="0.25">
      <c r="A1722" s="11" t="s">
        <v>3807</v>
      </c>
      <c r="B1722" s="10" t="s">
        <v>2136</v>
      </c>
      <c r="C1722" s="12">
        <v>3710</v>
      </c>
      <c r="D1722" s="12">
        <v>3930</v>
      </c>
      <c r="E1722" s="12">
        <v>4010</v>
      </c>
      <c r="F1722" s="12">
        <v>4090</v>
      </c>
      <c r="G1722" s="12">
        <v>4140</v>
      </c>
      <c r="H1722" s="12">
        <v>4170</v>
      </c>
      <c r="I1722" s="12">
        <v>4190</v>
      </c>
      <c r="J1722" s="5"/>
      <c r="K1722" s="5"/>
      <c r="L1722" s="5"/>
    </row>
    <row r="1723" spans="1:12" x14ac:dyDescent="0.25">
      <c r="A1723" s="11" t="s">
        <v>3808</v>
      </c>
      <c r="B1723" s="10" t="s">
        <v>2136</v>
      </c>
      <c r="C1723" s="13">
        <v>2990</v>
      </c>
      <c r="D1723" s="13">
        <v>3150</v>
      </c>
      <c r="E1723" s="13">
        <v>3210</v>
      </c>
      <c r="F1723" s="13">
        <v>3280</v>
      </c>
      <c r="G1723" s="13">
        <v>3350</v>
      </c>
      <c r="H1723" s="13">
        <v>3420</v>
      </c>
      <c r="I1723" s="13">
        <v>3500</v>
      </c>
      <c r="J1723" s="5"/>
      <c r="K1723" s="5"/>
      <c r="L1723" s="5"/>
    </row>
    <row r="1724" spans="1:12" x14ac:dyDescent="0.25">
      <c r="A1724" s="11" t="s">
        <v>3809</v>
      </c>
      <c r="B1724" s="10" t="s">
        <v>2136</v>
      </c>
      <c r="C1724" s="12">
        <v>2050</v>
      </c>
      <c r="D1724" s="12">
        <v>2160</v>
      </c>
      <c r="E1724" s="12">
        <v>2240</v>
      </c>
      <c r="F1724" s="12">
        <v>2320</v>
      </c>
      <c r="G1724" s="12">
        <v>2410</v>
      </c>
      <c r="H1724" s="12">
        <v>2510</v>
      </c>
      <c r="I1724" s="12">
        <v>2630</v>
      </c>
      <c r="J1724" s="5"/>
      <c r="K1724" s="5"/>
      <c r="L1724" s="5"/>
    </row>
    <row r="1725" spans="1:12" x14ac:dyDescent="0.25">
      <c r="A1725" s="11" t="s">
        <v>3810</v>
      </c>
      <c r="B1725" s="10" t="s">
        <v>2136</v>
      </c>
      <c r="C1725" s="13">
        <v>4700</v>
      </c>
      <c r="D1725" s="13">
        <v>5000</v>
      </c>
      <c r="E1725" s="13">
        <v>5120</v>
      </c>
      <c r="F1725" s="13">
        <v>5240</v>
      </c>
      <c r="G1725" s="13">
        <v>5310</v>
      </c>
      <c r="H1725" s="13">
        <v>5350</v>
      </c>
      <c r="I1725" s="13">
        <v>5380</v>
      </c>
      <c r="J1725" s="5"/>
      <c r="K1725" s="5"/>
      <c r="L1725" s="5"/>
    </row>
    <row r="1726" spans="1:12" x14ac:dyDescent="0.25">
      <c r="A1726" s="11" t="s">
        <v>3811</v>
      </c>
      <c r="B1726" s="10" t="s">
        <v>2136</v>
      </c>
      <c r="C1726" s="12">
        <v>3820</v>
      </c>
      <c r="D1726" s="12">
        <v>4040</v>
      </c>
      <c r="E1726" s="12">
        <v>4090</v>
      </c>
      <c r="F1726" s="12">
        <v>4130</v>
      </c>
      <c r="G1726" s="12">
        <v>4170</v>
      </c>
      <c r="H1726" s="12">
        <v>4180</v>
      </c>
      <c r="I1726" s="12">
        <v>4170</v>
      </c>
      <c r="J1726" s="5"/>
      <c r="K1726" s="5"/>
      <c r="L1726" s="5"/>
    </row>
    <row r="1727" spans="1:12" x14ac:dyDescent="0.25">
      <c r="A1727" s="11" t="s">
        <v>3812</v>
      </c>
      <c r="B1727" s="10" t="s">
        <v>2136</v>
      </c>
      <c r="C1727" s="13">
        <v>2540</v>
      </c>
      <c r="D1727" s="13">
        <v>2550</v>
      </c>
      <c r="E1727" s="13">
        <v>2560</v>
      </c>
      <c r="F1727" s="13">
        <v>2570</v>
      </c>
      <c r="G1727" s="13">
        <v>2580</v>
      </c>
      <c r="H1727" s="13">
        <v>2570</v>
      </c>
      <c r="I1727" s="13">
        <v>2540</v>
      </c>
      <c r="J1727" s="5"/>
      <c r="K1727" s="5"/>
      <c r="L1727" s="5"/>
    </row>
    <row r="1728" spans="1:12" x14ac:dyDescent="0.25">
      <c r="A1728" s="11" t="s">
        <v>3813</v>
      </c>
      <c r="B1728" s="10" t="s">
        <v>2136</v>
      </c>
      <c r="C1728" s="12">
        <v>4740</v>
      </c>
      <c r="D1728" s="12">
        <v>4980</v>
      </c>
      <c r="E1728" s="12">
        <v>5030</v>
      </c>
      <c r="F1728" s="12">
        <v>5080</v>
      </c>
      <c r="G1728" s="12">
        <v>5100</v>
      </c>
      <c r="H1728" s="12">
        <v>5080</v>
      </c>
      <c r="I1728" s="12">
        <v>5040</v>
      </c>
      <c r="J1728" s="5"/>
      <c r="K1728" s="5"/>
      <c r="L1728" s="5"/>
    </row>
    <row r="1729" spans="1:12" x14ac:dyDescent="0.25">
      <c r="A1729" s="11" t="s">
        <v>3814</v>
      </c>
      <c r="B1729" s="10" t="s">
        <v>2136</v>
      </c>
      <c r="C1729" s="13">
        <v>3720</v>
      </c>
      <c r="D1729" s="13">
        <v>3810</v>
      </c>
      <c r="E1729" s="13">
        <v>3910</v>
      </c>
      <c r="F1729" s="13">
        <v>4000</v>
      </c>
      <c r="G1729" s="13">
        <v>4080</v>
      </c>
      <c r="H1729" s="13">
        <v>4130</v>
      </c>
      <c r="I1729" s="13">
        <v>4170</v>
      </c>
      <c r="J1729" s="5"/>
      <c r="K1729" s="5"/>
      <c r="L1729" s="5"/>
    </row>
    <row r="1730" spans="1:12" x14ac:dyDescent="0.25">
      <c r="A1730" s="11" t="s">
        <v>3815</v>
      </c>
      <c r="B1730" s="10" t="s">
        <v>2136</v>
      </c>
      <c r="C1730" s="12">
        <v>2540</v>
      </c>
      <c r="D1730" s="12">
        <v>2640</v>
      </c>
      <c r="E1730" s="12">
        <v>2650</v>
      </c>
      <c r="F1730" s="12">
        <v>2660</v>
      </c>
      <c r="G1730" s="12">
        <v>2660</v>
      </c>
      <c r="H1730" s="12">
        <v>2640</v>
      </c>
      <c r="I1730" s="12">
        <v>2600</v>
      </c>
      <c r="J1730" s="5"/>
      <c r="K1730" s="5"/>
      <c r="L1730" s="5"/>
    </row>
    <row r="1731" spans="1:12" x14ac:dyDescent="0.25">
      <c r="A1731" s="11" t="s">
        <v>3816</v>
      </c>
      <c r="B1731" s="10" t="s">
        <v>2136</v>
      </c>
      <c r="C1731" s="13">
        <v>3360</v>
      </c>
      <c r="D1731" s="13">
        <v>3420</v>
      </c>
      <c r="E1731" s="13">
        <v>3470</v>
      </c>
      <c r="F1731" s="13">
        <v>3520</v>
      </c>
      <c r="G1731" s="13">
        <v>3550</v>
      </c>
      <c r="H1731" s="13">
        <v>3570</v>
      </c>
      <c r="I1731" s="13">
        <v>3570</v>
      </c>
      <c r="J1731" s="5"/>
      <c r="K1731" s="5"/>
      <c r="L1731" s="5"/>
    </row>
    <row r="1732" spans="1:12" x14ac:dyDescent="0.25">
      <c r="A1732" s="11" t="s">
        <v>3817</v>
      </c>
      <c r="B1732" s="10" t="s">
        <v>2136</v>
      </c>
      <c r="C1732" s="12">
        <v>3410</v>
      </c>
      <c r="D1732" s="12">
        <v>3650</v>
      </c>
      <c r="E1732" s="12">
        <v>3710</v>
      </c>
      <c r="F1732" s="12">
        <v>3780</v>
      </c>
      <c r="G1732" s="12">
        <v>3840</v>
      </c>
      <c r="H1732" s="12">
        <v>3860</v>
      </c>
      <c r="I1732" s="12">
        <v>3850</v>
      </c>
      <c r="J1732" s="5"/>
      <c r="K1732" s="5"/>
      <c r="L1732" s="5"/>
    </row>
    <row r="1733" spans="1:12" ht="21" x14ac:dyDescent="0.25">
      <c r="A1733" s="11" t="s">
        <v>3818</v>
      </c>
      <c r="B1733" s="10" t="s">
        <v>2136</v>
      </c>
      <c r="C1733" s="13">
        <v>0</v>
      </c>
      <c r="D1733" s="13">
        <v>0</v>
      </c>
      <c r="E1733" s="13">
        <v>0</v>
      </c>
      <c r="F1733" s="13">
        <v>0</v>
      </c>
      <c r="G1733" s="13">
        <v>0</v>
      </c>
      <c r="H1733" s="13">
        <v>0</v>
      </c>
      <c r="I1733" s="13">
        <v>0</v>
      </c>
      <c r="J1733" s="5"/>
      <c r="K1733" s="5"/>
      <c r="L1733" s="5"/>
    </row>
    <row r="1734" spans="1:12" x14ac:dyDescent="0.25">
      <c r="A1734" s="11" t="s">
        <v>3819</v>
      </c>
      <c r="B1734" s="10" t="s">
        <v>2136</v>
      </c>
      <c r="C1734" s="12">
        <v>3060</v>
      </c>
      <c r="D1734" s="12">
        <v>3320</v>
      </c>
      <c r="E1734" s="12">
        <v>3390</v>
      </c>
      <c r="F1734" s="12">
        <v>3480</v>
      </c>
      <c r="G1734" s="12">
        <v>3560</v>
      </c>
      <c r="H1734" s="12">
        <v>3600</v>
      </c>
      <c r="I1734" s="12">
        <v>3600</v>
      </c>
      <c r="J1734" s="5"/>
      <c r="K1734" s="5"/>
      <c r="L1734" s="5"/>
    </row>
    <row r="1735" spans="1:12" x14ac:dyDescent="0.25">
      <c r="A1735" s="11" t="s">
        <v>3820</v>
      </c>
      <c r="B1735" s="10" t="s">
        <v>2136</v>
      </c>
      <c r="C1735" s="13">
        <v>3760</v>
      </c>
      <c r="D1735" s="13">
        <v>3890</v>
      </c>
      <c r="E1735" s="13">
        <v>3900</v>
      </c>
      <c r="F1735" s="13">
        <v>3910</v>
      </c>
      <c r="G1735" s="13">
        <v>3920</v>
      </c>
      <c r="H1735" s="13">
        <v>3920</v>
      </c>
      <c r="I1735" s="13">
        <v>3880</v>
      </c>
      <c r="J1735" s="5"/>
      <c r="K1735" s="5"/>
      <c r="L1735" s="5"/>
    </row>
    <row r="1736" spans="1:12" x14ac:dyDescent="0.25">
      <c r="A1736" s="11" t="s">
        <v>3821</v>
      </c>
      <c r="B1736" s="10" t="s">
        <v>2136</v>
      </c>
      <c r="C1736" s="12">
        <v>2990</v>
      </c>
      <c r="D1736" s="12">
        <v>3130</v>
      </c>
      <c r="E1736" s="12">
        <v>3170</v>
      </c>
      <c r="F1736" s="12">
        <v>3210</v>
      </c>
      <c r="G1736" s="12">
        <v>3240</v>
      </c>
      <c r="H1736" s="12">
        <v>3240</v>
      </c>
      <c r="I1736" s="12">
        <v>3220</v>
      </c>
      <c r="J1736" s="5"/>
      <c r="K1736" s="5"/>
      <c r="L1736" s="5"/>
    </row>
    <row r="1737" spans="1:12" x14ac:dyDescent="0.25">
      <c r="A1737" s="11" t="s">
        <v>3822</v>
      </c>
      <c r="B1737" s="10" t="s">
        <v>2136</v>
      </c>
      <c r="C1737" s="13">
        <v>1520</v>
      </c>
      <c r="D1737" s="13">
        <v>1570</v>
      </c>
      <c r="E1737" s="13">
        <v>1620</v>
      </c>
      <c r="F1737" s="13">
        <v>1680</v>
      </c>
      <c r="G1737" s="13">
        <v>1720</v>
      </c>
      <c r="H1737" s="13">
        <v>1760</v>
      </c>
      <c r="I1737" s="13">
        <v>1770</v>
      </c>
      <c r="J1737" s="5"/>
      <c r="K1737" s="5"/>
      <c r="L1737" s="5"/>
    </row>
    <row r="1738" spans="1:12" x14ac:dyDescent="0.25">
      <c r="A1738" s="11" t="s">
        <v>3823</v>
      </c>
      <c r="B1738" s="10" t="s">
        <v>2136</v>
      </c>
      <c r="C1738" s="12">
        <v>910</v>
      </c>
      <c r="D1738" s="12">
        <v>950</v>
      </c>
      <c r="E1738" s="12">
        <v>980</v>
      </c>
      <c r="F1738" s="12">
        <v>1010</v>
      </c>
      <c r="G1738" s="12">
        <v>1040</v>
      </c>
      <c r="H1738" s="12">
        <v>1060</v>
      </c>
      <c r="I1738" s="12">
        <v>1060</v>
      </c>
      <c r="J1738" s="5"/>
      <c r="K1738" s="5"/>
      <c r="L1738" s="5"/>
    </row>
    <row r="1739" spans="1:12" x14ac:dyDescent="0.25">
      <c r="A1739" s="11" t="s">
        <v>3824</v>
      </c>
      <c r="B1739" s="10" t="s">
        <v>2136</v>
      </c>
      <c r="C1739" s="13">
        <v>0</v>
      </c>
      <c r="D1739" s="13">
        <v>0</v>
      </c>
      <c r="E1739" s="13">
        <v>0</v>
      </c>
      <c r="F1739" s="13">
        <v>0</v>
      </c>
      <c r="G1739" s="13">
        <v>0</v>
      </c>
      <c r="H1739" s="13">
        <v>0</v>
      </c>
      <c r="I1739" s="13">
        <v>0</v>
      </c>
      <c r="J1739" s="5"/>
      <c r="K1739" s="5"/>
      <c r="L1739" s="5"/>
    </row>
    <row r="1740" spans="1:12" x14ac:dyDescent="0.25">
      <c r="A1740" s="11" t="s">
        <v>3825</v>
      </c>
      <c r="B1740" s="10" t="s">
        <v>2136</v>
      </c>
      <c r="C1740" s="12">
        <v>80</v>
      </c>
      <c r="D1740" s="12">
        <v>80</v>
      </c>
      <c r="E1740" s="12">
        <v>80</v>
      </c>
      <c r="F1740" s="12">
        <v>80</v>
      </c>
      <c r="G1740" s="12">
        <v>90</v>
      </c>
      <c r="H1740" s="12">
        <v>90</v>
      </c>
      <c r="I1740" s="12">
        <v>100</v>
      </c>
      <c r="J1740" s="5"/>
      <c r="K1740" s="5"/>
      <c r="L1740" s="5"/>
    </row>
    <row r="1741" spans="1:12" x14ac:dyDescent="0.25">
      <c r="A1741" s="11" t="s">
        <v>3826</v>
      </c>
      <c r="B1741" s="10" t="s">
        <v>2136</v>
      </c>
      <c r="C1741" s="13">
        <v>640</v>
      </c>
      <c r="D1741" s="13">
        <v>670</v>
      </c>
      <c r="E1741" s="13">
        <v>690</v>
      </c>
      <c r="F1741" s="13">
        <v>710</v>
      </c>
      <c r="G1741" s="13">
        <v>720</v>
      </c>
      <c r="H1741" s="13">
        <v>730</v>
      </c>
      <c r="I1741" s="13">
        <v>740</v>
      </c>
      <c r="J1741" s="5"/>
      <c r="K1741" s="5"/>
      <c r="L1741" s="5"/>
    </row>
    <row r="1742" spans="1:12" x14ac:dyDescent="0.25">
      <c r="A1742" s="11" t="s">
        <v>3827</v>
      </c>
      <c r="B1742" s="10" t="s">
        <v>2136</v>
      </c>
      <c r="C1742" s="12">
        <v>810</v>
      </c>
      <c r="D1742" s="12">
        <v>830</v>
      </c>
      <c r="E1742" s="12">
        <v>850</v>
      </c>
      <c r="F1742" s="12">
        <v>860</v>
      </c>
      <c r="G1742" s="12">
        <v>870</v>
      </c>
      <c r="H1742" s="12">
        <v>870</v>
      </c>
      <c r="I1742" s="12">
        <v>850</v>
      </c>
      <c r="J1742" s="5"/>
      <c r="K1742" s="5"/>
      <c r="L1742" s="5"/>
    </row>
    <row r="1743" spans="1:12" ht="21" x14ac:dyDescent="0.25">
      <c r="A1743" s="11" t="s">
        <v>3828</v>
      </c>
      <c r="B1743" s="10" t="s">
        <v>2136</v>
      </c>
      <c r="C1743" s="13">
        <v>480</v>
      </c>
      <c r="D1743" s="13">
        <v>480</v>
      </c>
      <c r="E1743" s="13">
        <v>490</v>
      </c>
      <c r="F1743" s="13">
        <v>500</v>
      </c>
      <c r="G1743" s="13">
        <v>500</v>
      </c>
      <c r="H1743" s="13">
        <v>510</v>
      </c>
      <c r="I1743" s="13">
        <v>510</v>
      </c>
      <c r="J1743" s="5"/>
      <c r="K1743" s="5"/>
      <c r="L1743" s="5"/>
    </row>
    <row r="1744" spans="1:12" x14ac:dyDescent="0.25">
      <c r="A1744" s="11" t="s">
        <v>3829</v>
      </c>
      <c r="B1744" s="10" t="s">
        <v>2136</v>
      </c>
      <c r="C1744" s="12">
        <v>1150</v>
      </c>
      <c r="D1744" s="12">
        <v>1180</v>
      </c>
      <c r="E1744" s="12">
        <v>1210</v>
      </c>
      <c r="F1744" s="12">
        <v>1240</v>
      </c>
      <c r="G1744" s="12">
        <v>1270</v>
      </c>
      <c r="H1744" s="12">
        <v>1300</v>
      </c>
      <c r="I1744" s="12">
        <v>1310</v>
      </c>
      <c r="J1744" s="5"/>
      <c r="K1744" s="5"/>
      <c r="L1744" s="5"/>
    </row>
    <row r="1745" spans="1:12" ht="21" x14ac:dyDescent="0.25">
      <c r="A1745" s="11" t="s">
        <v>3830</v>
      </c>
      <c r="B1745" s="10" t="s">
        <v>2136</v>
      </c>
      <c r="C1745" s="13">
        <v>0</v>
      </c>
      <c r="D1745" s="13">
        <v>0</v>
      </c>
      <c r="E1745" s="13">
        <v>0</v>
      </c>
      <c r="F1745" s="13">
        <v>0</v>
      </c>
      <c r="G1745" s="13">
        <v>0</v>
      </c>
      <c r="H1745" s="13">
        <v>0</v>
      </c>
      <c r="I1745" s="13">
        <v>0</v>
      </c>
      <c r="J1745" s="5"/>
      <c r="K1745" s="5"/>
      <c r="L1745" s="5"/>
    </row>
    <row r="1746" spans="1:12" x14ac:dyDescent="0.25">
      <c r="A1746" s="11" t="s">
        <v>3831</v>
      </c>
      <c r="B1746" s="10" t="s">
        <v>2136</v>
      </c>
      <c r="C1746" s="12">
        <v>0</v>
      </c>
      <c r="D1746" s="12">
        <v>0</v>
      </c>
      <c r="E1746" s="12">
        <v>0</v>
      </c>
      <c r="F1746" s="12">
        <v>0</v>
      </c>
      <c r="G1746" s="12">
        <v>0</v>
      </c>
      <c r="H1746" s="12">
        <v>0</v>
      </c>
      <c r="I1746" s="12">
        <v>0</v>
      </c>
      <c r="J1746" s="5"/>
      <c r="K1746" s="5"/>
      <c r="L1746" s="5"/>
    </row>
    <row r="1747" spans="1:12" ht="21" x14ac:dyDescent="0.25">
      <c r="A1747" s="11" t="s">
        <v>3832</v>
      </c>
      <c r="B1747" s="10" t="s">
        <v>2136</v>
      </c>
      <c r="C1747" s="13">
        <v>0</v>
      </c>
      <c r="D1747" s="13">
        <v>0</v>
      </c>
      <c r="E1747" s="13">
        <v>0</v>
      </c>
      <c r="F1747" s="13">
        <v>0</v>
      </c>
      <c r="G1747" s="13">
        <v>0</v>
      </c>
      <c r="H1747" s="13">
        <v>0</v>
      </c>
      <c r="I1747" s="13">
        <v>0</v>
      </c>
      <c r="J1747" s="5"/>
      <c r="K1747" s="5"/>
      <c r="L1747" s="5"/>
    </row>
    <row r="1748" spans="1:12" x14ac:dyDescent="0.25">
      <c r="A1748" s="11" t="s">
        <v>2105</v>
      </c>
      <c r="B1748" s="10" t="s">
        <v>2136</v>
      </c>
      <c r="C1748" s="12">
        <v>46700</v>
      </c>
      <c r="D1748" s="12">
        <v>61900</v>
      </c>
      <c r="E1748" s="12">
        <v>71900</v>
      </c>
      <c r="F1748" s="12">
        <v>79200</v>
      </c>
      <c r="G1748" s="12">
        <v>86200</v>
      </c>
      <c r="H1748" s="12">
        <v>92900</v>
      </c>
      <c r="I1748" s="12">
        <v>99500</v>
      </c>
      <c r="J1748" s="5"/>
      <c r="K1748" s="5"/>
      <c r="L1748" s="5"/>
    </row>
    <row r="1749" spans="1:12" x14ac:dyDescent="0.25">
      <c r="A1749" s="11" t="s">
        <v>3833</v>
      </c>
      <c r="B1749" s="10" t="s">
        <v>2136</v>
      </c>
      <c r="C1749" s="13">
        <v>2010</v>
      </c>
      <c r="D1749" s="13">
        <v>2230</v>
      </c>
      <c r="E1749" s="13">
        <v>2360</v>
      </c>
      <c r="F1749" s="13">
        <v>2390</v>
      </c>
      <c r="G1749" s="13">
        <v>2390</v>
      </c>
      <c r="H1749" s="13">
        <v>2390</v>
      </c>
      <c r="I1749" s="13">
        <v>2380</v>
      </c>
      <c r="J1749" s="5"/>
      <c r="K1749" s="5"/>
      <c r="L1749" s="5"/>
    </row>
    <row r="1750" spans="1:12" x14ac:dyDescent="0.25">
      <c r="A1750" s="11" t="s">
        <v>3834</v>
      </c>
      <c r="B1750" s="10" t="s">
        <v>2136</v>
      </c>
      <c r="C1750" s="12">
        <v>3640</v>
      </c>
      <c r="D1750" s="12">
        <v>4270</v>
      </c>
      <c r="E1750" s="12">
        <v>4780</v>
      </c>
      <c r="F1750" s="12">
        <v>5160</v>
      </c>
      <c r="G1750" s="12">
        <v>5500</v>
      </c>
      <c r="H1750" s="12">
        <v>5800</v>
      </c>
      <c r="I1750" s="12">
        <v>6050</v>
      </c>
      <c r="J1750" s="5"/>
      <c r="K1750" s="5"/>
      <c r="L1750" s="5"/>
    </row>
    <row r="1751" spans="1:12" ht="21" x14ac:dyDescent="0.25">
      <c r="A1751" s="11" t="s">
        <v>3835</v>
      </c>
      <c r="B1751" s="10" t="s">
        <v>2136</v>
      </c>
      <c r="C1751" s="13">
        <v>1250</v>
      </c>
      <c r="D1751" s="13">
        <v>1590</v>
      </c>
      <c r="E1751" s="13">
        <v>1620</v>
      </c>
      <c r="F1751" s="13">
        <v>1650</v>
      </c>
      <c r="G1751" s="13">
        <v>1670</v>
      </c>
      <c r="H1751" s="13">
        <v>1700</v>
      </c>
      <c r="I1751" s="13">
        <v>1720</v>
      </c>
      <c r="J1751" s="5"/>
      <c r="K1751" s="5"/>
      <c r="L1751" s="5"/>
    </row>
    <row r="1752" spans="1:12" x14ac:dyDescent="0.25">
      <c r="A1752" s="11" t="s">
        <v>3836</v>
      </c>
      <c r="B1752" s="10" t="s">
        <v>2136</v>
      </c>
      <c r="C1752" s="12">
        <v>3250</v>
      </c>
      <c r="D1752" s="12">
        <v>3700</v>
      </c>
      <c r="E1752" s="12">
        <v>4080</v>
      </c>
      <c r="F1752" s="12">
        <v>4380</v>
      </c>
      <c r="G1752" s="12">
        <v>4660</v>
      </c>
      <c r="H1752" s="12">
        <v>4930</v>
      </c>
      <c r="I1752" s="12">
        <v>5200</v>
      </c>
      <c r="J1752" s="5"/>
      <c r="K1752" s="5"/>
      <c r="L1752" s="5"/>
    </row>
    <row r="1753" spans="1:12" x14ac:dyDescent="0.25">
      <c r="A1753" s="11" t="s">
        <v>3837</v>
      </c>
      <c r="B1753" s="10" t="s">
        <v>2136</v>
      </c>
      <c r="C1753" s="13">
        <v>2420</v>
      </c>
      <c r="D1753" s="13">
        <v>3230</v>
      </c>
      <c r="E1753" s="13">
        <v>3370</v>
      </c>
      <c r="F1753" s="13">
        <v>3510</v>
      </c>
      <c r="G1753" s="13">
        <v>3650</v>
      </c>
      <c r="H1753" s="13">
        <v>3760</v>
      </c>
      <c r="I1753" s="13">
        <v>3850</v>
      </c>
      <c r="J1753" s="5"/>
      <c r="K1753" s="5"/>
      <c r="L1753" s="5"/>
    </row>
    <row r="1754" spans="1:12" x14ac:dyDescent="0.25">
      <c r="A1754" s="11" t="s">
        <v>3838</v>
      </c>
      <c r="B1754" s="10" t="s">
        <v>2136</v>
      </c>
      <c r="C1754" s="12">
        <v>1780</v>
      </c>
      <c r="D1754" s="12">
        <v>2510</v>
      </c>
      <c r="E1754" s="12">
        <v>3260</v>
      </c>
      <c r="F1754" s="12">
        <v>3830</v>
      </c>
      <c r="G1754" s="12">
        <v>4380</v>
      </c>
      <c r="H1754" s="12">
        <v>4920</v>
      </c>
      <c r="I1754" s="12">
        <v>5430</v>
      </c>
      <c r="J1754" s="5"/>
      <c r="K1754" s="5"/>
      <c r="L1754" s="5"/>
    </row>
    <row r="1755" spans="1:12" x14ac:dyDescent="0.25">
      <c r="A1755" s="11" t="s">
        <v>3839</v>
      </c>
      <c r="B1755" s="10" t="s">
        <v>2136</v>
      </c>
      <c r="C1755" s="13">
        <v>7390</v>
      </c>
      <c r="D1755" s="13">
        <v>9680</v>
      </c>
      <c r="E1755" s="13">
        <v>12100</v>
      </c>
      <c r="F1755" s="13">
        <v>14100</v>
      </c>
      <c r="G1755" s="13">
        <v>16100</v>
      </c>
      <c r="H1755" s="13">
        <v>18050</v>
      </c>
      <c r="I1755" s="13">
        <v>20000</v>
      </c>
      <c r="J1755" s="5"/>
      <c r="K1755" s="5"/>
      <c r="L1755" s="5"/>
    </row>
    <row r="1756" spans="1:12" x14ac:dyDescent="0.25">
      <c r="A1756" s="11" t="s">
        <v>3840</v>
      </c>
      <c r="B1756" s="10" t="s">
        <v>2136</v>
      </c>
      <c r="C1756" s="12">
        <v>650</v>
      </c>
      <c r="D1756" s="12">
        <v>770</v>
      </c>
      <c r="E1756" s="12">
        <v>800</v>
      </c>
      <c r="F1756" s="12">
        <v>830</v>
      </c>
      <c r="G1756" s="12">
        <v>860</v>
      </c>
      <c r="H1756" s="12">
        <v>890</v>
      </c>
      <c r="I1756" s="12">
        <v>910</v>
      </c>
      <c r="J1756" s="5"/>
      <c r="K1756" s="5"/>
      <c r="L1756" s="5"/>
    </row>
    <row r="1757" spans="1:12" x14ac:dyDescent="0.25">
      <c r="A1757" s="11" t="s">
        <v>3841</v>
      </c>
      <c r="B1757" s="10" t="s">
        <v>2136</v>
      </c>
      <c r="C1757" s="13">
        <v>4110</v>
      </c>
      <c r="D1757" s="13">
        <v>6250</v>
      </c>
      <c r="E1757" s="13">
        <v>7700</v>
      </c>
      <c r="F1757" s="13">
        <v>8600</v>
      </c>
      <c r="G1757" s="13">
        <v>9480</v>
      </c>
      <c r="H1757" s="13">
        <v>10300</v>
      </c>
      <c r="I1757" s="13">
        <v>11100</v>
      </c>
      <c r="J1757" s="5"/>
      <c r="K1757" s="5"/>
      <c r="L1757" s="5"/>
    </row>
    <row r="1758" spans="1:12" x14ac:dyDescent="0.25">
      <c r="A1758" s="11" t="s">
        <v>3842</v>
      </c>
      <c r="B1758" s="10" t="s">
        <v>2136</v>
      </c>
      <c r="C1758" s="12">
        <v>1560</v>
      </c>
      <c r="D1758" s="12">
        <v>1870</v>
      </c>
      <c r="E1758" s="12">
        <v>1930</v>
      </c>
      <c r="F1758" s="12">
        <v>1970</v>
      </c>
      <c r="G1758" s="12">
        <v>2000</v>
      </c>
      <c r="H1758" s="12">
        <v>2030</v>
      </c>
      <c r="I1758" s="12">
        <v>2060</v>
      </c>
      <c r="J1758" s="5"/>
      <c r="K1758" s="5"/>
      <c r="L1758" s="5"/>
    </row>
    <row r="1759" spans="1:12" x14ac:dyDescent="0.25">
      <c r="A1759" s="11" t="s">
        <v>3843</v>
      </c>
      <c r="B1759" s="10" t="s">
        <v>2136</v>
      </c>
      <c r="C1759" s="13">
        <v>900</v>
      </c>
      <c r="D1759" s="13">
        <v>980</v>
      </c>
      <c r="E1759" s="13">
        <v>1030</v>
      </c>
      <c r="F1759" s="13">
        <v>1070</v>
      </c>
      <c r="G1759" s="13">
        <v>1110</v>
      </c>
      <c r="H1759" s="13">
        <v>1160</v>
      </c>
      <c r="I1759" s="13">
        <v>1190</v>
      </c>
      <c r="J1759" s="5"/>
      <c r="K1759" s="5"/>
      <c r="L1759" s="5"/>
    </row>
    <row r="1760" spans="1:12" x14ac:dyDescent="0.25">
      <c r="A1760" s="11" t="s">
        <v>3844</v>
      </c>
      <c r="B1760" s="10" t="s">
        <v>2136</v>
      </c>
      <c r="C1760" s="12">
        <v>490</v>
      </c>
      <c r="D1760" s="12">
        <v>540</v>
      </c>
      <c r="E1760" s="12">
        <v>540</v>
      </c>
      <c r="F1760" s="12">
        <v>540</v>
      </c>
      <c r="G1760" s="12">
        <v>540</v>
      </c>
      <c r="H1760" s="12">
        <v>540</v>
      </c>
      <c r="I1760" s="12">
        <v>540</v>
      </c>
      <c r="J1760" s="5"/>
      <c r="K1760" s="5"/>
      <c r="L1760" s="5"/>
    </row>
    <row r="1761" spans="1:12" ht="21" x14ac:dyDescent="0.25">
      <c r="A1761" s="11" t="s">
        <v>3845</v>
      </c>
      <c r="B1761" s="10" t="s">
        <v>2136</v>
      </c>
      <c r="C1761" s="13">
        <v>0</v>
      </c>
      <c r="D1761" s="13">
        <v>0</v>
      </c>
      <c r="E1761" s="13">
        <v>0</v>
      </c>
      <c r="F1761" s="13">
        <v>0</v>
      </c>
      <c r="G1761" s="13">
        <v>0</v>
      </c>
      <c r="H1761" s="13">
        <v>0</v>
      </c>
      <c r="I1761" s="13">
        <v>0</v>
      </c>
      <c r="J1761" s="5"/>
      <c r="K1761" s="5"/>
      <c r="L1761" s="5"/>
    </row>
    <row r="1762" spans="1:12" x14ac:dyDescent="0.25">
      <c r="A1762" s="11" t="s">
        <v>3846</v>
      </c>
      <c r="B1762" s="10" t="s">
        <v>2136</v>
      </c>
      <c r="C1762" s="12">
        <v>4100</v>
      </c>
      <c r="D1762" s="12">
        <v>4700</v>
      </c>
      <c r="E1762" s="12">
        <v>5030</v>
      </c>
      <c r="F1762" s="12">
        <v>5360</v>
      </c>
      <c r="G1762" s="12">
        <v>5670</v>
      </c>
      <c r="H1762" s="12">
        <v>5970</v>
      </c>
      <c r="I1762" s="12">
        <v>6260</v>
      </c>
      <c r="J1762" s="5"/>
      <c r="K1762" s="5"/>
      <c r="L1762" s="5"/>
    </row>
    <row r="1763" spans="1:12" x14ac:dyDescent="0.25">
      <c r="A1763" s="11" t="s">
        <v>3847</v>
      </c>
      <c r="B1763" s="10" t="s">
        <v>2136</v>
      </c>
      <c r="C1763" s="13">
        <v>1880</v>
      </c>
      <c r="D1763" s="13">
        <v>3080</v>
      </c>
      <c r="E1763" s="13">
        <v>3650</v>
      </c>
      <c r="F1763" s="13">
        <v>3920</v>
      </c>
      <c r="G1763" s="13">
        <v>4150</v>
      </c>
      <c r="H1763" s="13">
        <v>4340</v>
      </c>
      <c r="I1763" s="13">
        <v>4550</v>
      </c>
      <c r="J1763" s="5"/>
      <c r="K1763" s="5"/>
      <c r="L1763" s="5"/>
    </row>
    <row r="1764" spans="1:12" x14ac:dyDescent="0.25">
      <c r="A1764" s="11" t="s">
        <v>3848</v>
      </c>
      <c r="B1764" s="10" t="s">
        <v>2136</v>
      </c>
      <c r="C1764" s="12">
        <v>3110</v>
      </c>
      <c r="D1764" s="12">
        <v>3510</v>
      </c>
      <c r="E1764" s="12">
        <v>3770</v>
      </c>
      <c r="F1764" s="12">
        <v>3930</v>
      </c>
      <c r="G1764" s="12">
        <v>4090</v>
      </c>
      <c r="H1764" s="12">
        <v>4230</v>
      </c>
      <c r="I1764" s="12">
        <v>4350</v>
      </c>
      <c r="J1764" s="5"/>
      <c r="K1764" s="5"/>
      <c r="L1764" s="5"/>
    </row>
    <row r="1765" spans="1:12" x14ac:dyDescent="0.25">
      <c r="A1765" s="11" t="s">
        <v>3849</v>
      </c>
      <c r="B1765" s="10" t="s">
        <v>2136</v>
      </c>
      <c r="C1765" s="13">
        <v>2300</v>
      </c>
      <c r="D1765" s="13">
        <v>2750</v>
      </c>
      <c r="E1765" s="13">
        <v>3010</v>
      </c>
      <c r="F1765" s="13">
        <v>3190</v>
      </c>
      <c r="G1765" s="13">
        <v>3360</v>
      </c>
      <c r="H1765" s="13">
        <v>3520</v>
      </c>
      <c r="I1765" s="13">
        <v>3660</v>
      </c>
      <c r="J1765" s="5"/>
      <c r="K1765" s="5"/>
      <c r="L1765" s="5"/>
    </row>
    <row r="1766" spans="1:12" x14ac:dyDescent="0.25">
      <c r="A1766" s="11" t="s">
        <v>3850</v>
      </c>
      <c r="B1766" s="10" t="s">
        <v>2136</v>
      </c>
      <c r="C1766" s="12">
        <v>2070</v>
      </c>
      <c r="D1766" s="12">
        <v>2680</v>
      </c>
      <c r="E1766" s="12">
        <v>2970</v>
      </c>
      <c r="F1766" s="12">
        <v>3140</v>
      </c>
      <c r="G1766" s="12">
        <v>3330</v>
      </c>
      <c r="H1766" s="12">
        <v>3520</v>
      </c>
      <c r="I1766" s="12">
        <v>3690</v>
      </c>
      <c r="J1766" s="5"/>
      <c r="K1766" s="5"/>
      <c r="L1766" s="5"/>
    </row>
    <row r="1767" spans="1:12" x14ac:dyDescent="0.25">
      <c r="A1767" s="11" t="s">
        <v>3851</v>
      </c>
      <c r="B1767" s="10" t="s">
        <v>2136</v>
      </c>
      <c r="C1767" s="13">
        <v>3160</v>
      </c>
      <c r="D1767" s="13">
        <v>3550</v>
      </c>
      <c r="E1767" s="13">
        <v>3960</v>
      </c>
      <c r="F1767" s="13">
        <v>4380</v>
      </c>
      <c r="G1767" s="13">
        <v>4790</v>
      </c>
      <c r="H1767" s="13">
        <v>5200</v>
      </c>
      <c r="I1767" s="13">
        <v>5580</v>
      </c>
      <c r="J1767" s="5"/>
      <c r="K1767" s="5"/>
      <c r="L1767" s="5"/>
    </row>
    <row r="1768" spans="1:12" x14ac:dyDescent="0.25">
      <c r="A1768" s="11" t="s">
        <v>3852</v>
      </c>
      <c r="B1768" s="10" t="s">
        <v>2136</v>
      </c>
      <c r="C1768" s="12">
        <v>640</v>
      </c>
      <c r="D1768" s="12">
        <v>4020</v>
      </c>
      <c r="E1768" s="12">
        <v>5940</v>
      </c>
      <c r="F1768" s="12">
        <v>7210</v>
      </c>
      <c r="G1768" s="12">
        <v>8450</v>
      </c>
      <c r="H1768" s="12">
        <v>9660</v>
      </c>
      <c r="I1768" s="12">
        <v>10900</v>
      </c>
      <c r="J1768" s="5"/>
      <c r="K1768" s="5"/>
      <c r="L1768" s="5"/>
    </row>
    <row r="1769" spans="1:12" x14ac:dyDescent="0.25">
      <c r="A1769" s="11" t="s">
        <v>2106</v>
      </c>
      <c r="B1769" s="10" t="s">
        <v>2136</v>
      </c>
      <c r="C1769" s="13">
        <v>32300</v>
      </c>
      <c r="D1769" s="13">
        <v>34700</v>
      </c>
      <c r="E1769" s="13">
        <v>36300</v>
      </c>
      <c r="F1769" s="13">
        <v>37800</v>
      </c>
      <c r="G1769" s="13">
        <v>39200</v>
      </c>
      <c r="H1769" s="13">
        <v>40500</v>
      </c>
      <c r="I1769" s="13">
        <v>41900</v>
      </c>
      <c r="J1769" s="5"/>
      <c r="K1769" s="5"/>
      <c r="L1769" s="5"/>
    </row>
    <row r="1770" spans="1:12" x14ac:dyDescent="0.25">
      <c r="A1770" s="11" t="s">
        <v>3853</v>
      </c>
      <c r="B1770" s="10" t="s">
        <v>2136</v>
      </c>
      <c r="C1770" s="12">
        <v>1770</v>
      </c>
      <c r="D1770" s="12">
        <v>1890</v>
      </c>
      <c r="E1770" s="12">
        <v>1970</v>
      </c>
      <c r="F1770" s="12">
        <v>2040</v>
      </c>
      <c r="G1770" s="12">
        <v>2090</v>
      </c>
      <c r="H1770" s="12">
        <v>2140</v>
      </c>
      <c r="I1770" s="12">
        <v>2170</v>
      </c>
      <c r="J1770" s="5"/>
      <c r="K1770" s="5"/>
      <c r="L1770" s="5"/>
    </row>
    <row r="1771" spans="1:12" x14ac:dyDescent="0.25">
      <c r="A1771" s="11" t="s">
        <v>3854</v>
      </c>
      <c r="B1771" s="10" t="s">
        <v>2136</v>
      </c>
      <c r="C1771" s="13">
        <v>610</v>
      </c>
      <c r="D1771" s="13">
        <v>650</v>
      </c>
      <c r="E1771" s="13">
        <v>680</v>
      </c>
      <c r="F1771" s="13">
        <v>700</v>
      </c>
      <c r="G1771" s="13">
        <v>720</v>
      </c>
      <c r="H1771" s="13">
        <v>730</v>
      </c>
      <c r="I1771" s="13">
        <v>740</v>
      </c>
      <c r="J1771" s="5"/>
      <c r="K1771" s="5"/>
      <c r="L1771" s="5"/>
    </row>
    <row r="1772" spans="1:12" x14ac:dyDescent="0.25">
      <c r="A1772" s="11" t="s">
        <v>3855</v>
      </c>
      <c r="B1772" s="10" t="s">
        <v>2136</v>
      </c>
      <c r="C1772" s="12">
        <v>280</v>
      </c>
      <c r="D1772" s="12">
        <v>440</v>
      </c>
      <c r="E1772" s="12">
        <v>470</v>
      </c>
      <c r="F1772" s="12">
        <v>500</v>
      </c>
      <c r="G1772" s="12">
        <v>530</v>
      </c>
      <c r="H1772" s="12">
        <v>540</v>
      </c>
      <c r="I1772" s="12">
        <v>560</v>
      </c>
      <c r="J1772" s="5"/>
      <c r="K1772" s="5"/>
      <c r="L1772" s="5"/>
    </row>
    <row r="1773" spans="1:12" x14ac:dyDescent="0.25">
      <c r="A1773" s="11" t="s">
        <v>3856</v>
      </c>
      <c r="B1773" s="10" t="s">
        <v>2136</v>
      </c>
      <c r="C1773" s="13">
        <v>730</v>
      </c>
      <c r="D1773" s="13">
        <v>760</v>
      </c>
      <c r="E1773" s="13">
        <v>800</v>
      </c>
      <c r="F1773" s="13">
        <v>830</v>
      </c>
      <c r="G1773" s="13">
        <v>860</v>
      </c>
      <c r="H1773" s="13">
        <v>900</v>
      </c>
      <c r="I1773" s="13">
        <v>930</v>
      </c>
      <c r="J1773" s="5"/>
      <c r="K1773" s="5"/>
      <c r="L1773" s="5"/>
    </row>
    <row r="1774" spans="1:12" x14ac:dyDescent="0.25">
      <c r="A1774" s="11" t="s">
        <v>3857</v>
      </c>
      <c r="B1774" s="10" t="s">
        <v>2136</v>
      </c>
      <c r="C1774" s="12">
        <v>350</v>
      </c>
      <c r="D1774" s="12">
        <v>350</v>
      </c>
      <c r="E1774" s="12">
        <v>360</v>
      </c>
      <c r="F1774" s="12">
        <v>360</v>
      </c>
      <c r="G1774" s="12">
        <v>360</v>
      </c>
      <c r="H1774" s="12">
        <v>360</v>
      </c>
      <c r="I1774" s="12">
        <v>360</v>
      </c>
      <c r="J1774" s="5"/>
      <c r="K1774" s="5"/>
      <c r="L1774" s="5"/>
    </row>
    <row r="1775" spans="1:12" x14ac:dyDescent="0.25">
      <c r="A1775" s="11" t="s">
        <v>3858</v>
      </c>
      <c r="B1775" s="10" t="s">
        <v>2136</v>
      </c>
      <c r="C1775" s="13">
        <v>2750</v>
      </c>
      <c r="D1775" s="13">
        <v>3030</v>
      </c>
      <c r="E1775" s="13">
        <v>3270</v>
      </c>
      <c r="F1775" s="13">
        <v>3480</v>
      </c>
      <c r="G1775" s="13">
        <v>3680</v>
      </c>
      <c r="H1775" s="13">
        <v>3870</v>
      </c>
      <c r="I1775" s="13">
        <v>4070</v>
      </c>
      <c r="J1775" s="5"/>
      <c r="K1775" s="5"/>
      <c r="L1775" s="5"/>
    </row>
    <row r="1776" spans="1:12" x14ac:dyDescent="0.25">
      <c r="A1776" s="11" t="s">
        <v>3859</v>
      </c>
      <c r="B1776" s="10" t="s">
        <v>2136</v>
      </c>
      <c r="C1776" s="12">
        <v>4840</v>
      </c>
      <c r="D1776" s="12">
        <v>5400</v>
      </c>
      <c r="E1776" s="12">
        <v>5890</v>
      </c>
      <c r="F1776" s="12">
        <v>6380</v>
      </c>
      <c r="G1776" s="12">
        <v>6850</v>
      </c>
      <c r="H1776" s="12">
        <v>7320</v>
      </c>
      <c r="I1776" s="12">
        <v>7820</v>
      </c>
      <c r="J1776" s="5"/>
      <c r="K1776" s="5"/>
      <c r="L1776" s="5"/>
    </row>
    <row r="1777" spans="1:12" x14ac:dyDescent="0.25">
      <c r="A1777" s="11" t="s">
        <v>3860</v>
      </c>
      <c r="B1777" s="10" t="s">
        <v>2136</v>
      </c>
      <c r="C1777" s="13">
        <v>2600</v>
      </c>
      <c r="D1777" s="13">
        <v>2870</v>
      </c>
      <c r="E1777" s="13">
        <v>3040</v>
      </c>
      <c r="F1777" s="13">
        <v>3200</v>
      </c>
      <c r="G1777" s="13">
        <v>3370</v>
      </c>
      <c r="H1777" s="13">
        <v>3540</v>
      </c>
      <c r="I1777" s="13">
        <v>3720</v>
      </c>
      <c r="J1777" s="5"/>
      <c r="K1777" s="5"/>
      <c r="L1777" s="5"/>
    </row>
    <row r="1778" spans="1:12" x14ac:dyDescent="0.25">
      <c r="A1778" s="11" t="s">
        <v>3861</v>
      </c>
      <c r="B1778" s="10" t="s">
        <v>2136</v>
      </c>
      <c r="C1778" s="12">
        <v>1150</v>
      </c>
      <c r="D1778" s="12">
        <v>1210</v>
      </c>
      <c r="E1778" s="12">
        <v>1250</v>
      </c>
      <c r="F1778" s="12">
        <v>1270</v>
      </c>
      <c r="G1778" s="12">
        <v>1280</v>
      </c>
      <c r="H1778" s="12">
        <v>1280</v>
      </c>
      <c r="I1778" s="12">
        <v>1290</v>
      </c>
      <c r="J1778" s="5"/>
      <c r="K1778" s="5"/>
      <c r="L1778" s="5"/>
    </row>
    <row r="1779" spans="1:12" x14ac:dyDescent="0.25">
      <c r="A1779" s="11" t="s">
        <v>3862</v>
      </c>
      <c r="B1779" s="10" t="s">
        <v>2136</v>
      </c>
      <c r="C1779" s="13">
        <v>2130</v>
      </c>
      <c r="D1779" s="13">
        <v>2290</v>
      </c>
      <c r="E1779" s="13">
        <v>2410</v>
      </c>
      <c r="F1779" s="13">
        <v>2520</v>
      </c>
      <c r="G1779" s="13">
        <v>2620</v>
      </c>
      <c r="H1779" s="13">
        <v>2730</v>
      </c>
      <c r="I1779" s="13">
        <v>2850</v>
      </c>
      <c r="J1779" s="5"/>
      <c r="K1779" s="5"/>
      <c r="L1779" s="5"/>
    </row>
    <row r="1780" spans="1:12" x14ac:dyDescent="0.25">
      <c r="A1780" s="11" t="s">
        <v>3863</v>
      </c>
      <c r="B1780" s="10" t="s">
        <v>2136</v>
      </c>
      <c r="C1780" s="12">
        <v>4300</v>
      </c>
      <c r="D1780" s="12">
        <v>4390</v>
      </c>
      <c r="E1780" s="12">
        <v>4420</v>
      </c>
      <c r="F1780" s="12">
        <v>4440</v>
      </c>
      <c r="G1780" s="12">
        <v>4450</v>
      </c>
      <c r="H1780" s="12">
        <v>4450</v>
      </c>
      <c r="I1780" s="12">
        <v>4460</v>
      </c>
      <c r="J1780" s="5"/>
      <c r="K1780" s="5"/>
      <c r="L1780" s="5"/>
    </row>
    <row r="1781" spans="1:12" ht="21" x14ac:dyDescent="0.25">
      <c r="A1781" s="11" t="s">
        <v>3864</v>
      </c>
      <c r="B1781" s="10" t="s">
        <v>2136</v>
      </c>
      <c r="C1781" s="13">
        <v>1070</v>
      </c>
      <c r="D1781" s="13">
        <v>1070</v>
      </c>
      <c r="E1781" s="13">
        <v>1060</v>
      </c>
      <c r="F1781" s="13">
        <v>1050</v>
      </c>
      <c r="G1781" s="13">
        <v>1040</v>
      </c>
      <c r="H1781" s="13">
        <v>1030</v>
      </c>
      <c r="I1781" s="13">
        <v>1020</v>
      </c>
      <c r="J1781" s="5"/>
      <c r="K1781" s="5"/>
      <c r="L1781" s="5"/>
    </row>
    <row r="1782" spans="1:12" x14ac:dyDescent="0.25">
      <c r="A1782" s="11" t="s">
        <v>3865</v>
      </c>
      <c r="B1782" s="10" t="s">
        <v>2136</v>
      </c>
      <c r="C1782" s="12">
        <v>1910</v>
      </c>
      <c r="D1782" s="12">
        <v>2120</v>
      </c>
      <c r="E1782" s="12">
        <v>2240</v>
      </c>
      <c r="F1782" s="12">
        <v>2350</v>
      </c>
      <c r="G1782" s="12">
        <v>2460</v>
      </c>
      <c r="H1782" s="12">
        <v>2560</v>
      </c>
      <c r="I1782" s="12">
        <v>2670</v>
      </c>
      <c r="J1782" s="5"/>
      <c r="K1782" s="5"/>
      <c r="L1782" s="5"/>
    </row>
    <row r="1783" spans="1:12" ht="21" x14ac:dyDescent="0.25">
      <c r="A1783" s="11" t="s">
        <v>3866</v>
      </c>
      <c r="B1783" s="10" t="s">
        <v>2136</v>
      </c>
      <c r="C1783" s="13">
        <v>1780</v>
      </c>
      <c r="D1783" s="13">
        <v>1800</v>
      </c>
      <c r="E1783" s="13">
        <v>1820</v>
      </c>
      <c r="F1783" s="13">
        <v>1830</v>
      </c>
      <c r="G1783" s="13">
        <v>1840</v>
      </c>
      <c r="H1783" s="13">
        <v>1850</v>
      </c>
      <c r="I1783" s="13">
        <v>1850</v>
      </c>
      <c r="J1783" s="5"/>
      <c r="K1783" s="5"/>
      <c r="L1783" s="5"/>
    </row>
    <row r="1784" spans="1:12" x14ac:dyDescent="0.25">
      <c r="A1784" s="11" t="s">
        <v>3867</v>
      </c>
      <c r="B1784" s="10" t="s">
        <v>2136</v>
      </c>
      <c r="C1784" s="12">
        <v>2860</v>
      </c>
      <c r="D1784" s="12">
        <v>3040</v>
      </c>
      <c r="E1784" s="12">
        <v>3180</v>
      </c>
      <c r="F1784" s="12">
        <v>3330</v>
      </c>
      <c r="G1784" s="12">
        <v>3460</v>
      </c>
      <c r="H1784" s="12">
        <v>3590</v>
      </c>
      <c r="I1784" s="12">
        <v>3730</v>
      </c>
      <c r="J1784" s="5"/>
      <c r="K1784" s="5"/>
      <c r="L1784" s="5"/>
    </row>
    <row r="1785" spans="1:12" x14ac:dyDescent="0.25">
      <c r="A1785" s="11" t="s">
        <v>3868</v>
      </c>
      <c r="B1785" s="10" t="s">
        <v>2136</v>
      </c>
      <c r="C1785" s="13">
        <v>3180</v>
      </c>
      <c r="D1785" s="13">
        <v>3370</v>
      </c>
      <c r="E1785" s="13">
        <v>3440</v>
      </c>
      <c r="F1785" s="13">
        <v>3510</v>
      </c>
      <c r="G1785" s="13">
        <v>3560</v>
      </c>
      <c r="H1785" s="13">
        <v>3610</v>
      </c>
      <c r="I1785" s="13">
        <v>3660</v>
      </c>
      <c r="J1785" s="5"/>
      <c r="K1785" s="5"/>
      <c r="L1785" s="5"/>
    </row>
    <row r="1786" spans="1:12" x14ac:dyDescent="0.25">
      <c r="A1786" s="11" t="s">
        <v>2107</v>
      </c>
      <c r="B1786" s="10" t="s">
        <v>2136</v>
      </c>
      <c r="C1786" s="12">
        <v>45400</v>
      </c>
      <c r="D1786" s="12">
        <v>47400</v>
      </c>
      <c r="E1786" s="12">
        <v>48500</v>
      </c>
      <c r="F1786" s="12">
        <v>49400</v>
      </c>
      <c r="G1786" s="12">
        <v>50000</v>
      </c>
      <c r="H1786" s="12">
        <v>50200</v>
      </c>
      <c r="I1786" s="12">
        <v>50200</v>
      </c>
      <c r="J1786" s="5"/>
      <c r="K1786" s="5"/>
      <c r="L1786" s="5"/>
    </row>
    <row r="1787" spans="1:12" x14ac:dyDescent="0.25">
      <c r="A1787" s="11" t="s">
        <v>3869</v>
      </c>
      <c r="B1787" s="10" t="s">
        <v>2136</v>
      </c>
      <c r="C1787" s="13">
        <v>280</v>
      </c>
      <c r="D1787" s="13">
        <v>270</v>
      </c>
      <c r="E1787" s="13">
        <v>270</v>
      </c>
      <c r="F1787" s="13">
        <v>270</v>
      </c>
      <c r="G1787" s="13">
        <v>280</v>
      </c>
      <c r="H1787" s="13">
        <v>280</v>
      </c>
      <c r="I1787" s="13">
        <v>270</v>
      </c>
      <c r="J1787" s="5"/>
      <c r="K1787" s="5"/>
      <c r="L1787" s="5"/>
    </row>
    <row r="1788" spans="1:12" x14ac:dyDescent="0.25">
      <c r="A1788" s="11" t="s">
        <v>3870</v>
      </c>
      <c r="B1788" s="10" t="s">
        <v>2136</v>
      </c>
      <c r="C1788" s="12">
        <v>580</v>
      </c>
      <c r="D1788" s="12">
        <v>590</v>
      </c>
      <c r="E1788" s="12">
        <v>600</v>
      </c>
      <c r="F1788" s="12">
        <v>600</v>
      </c>
      <c r="G1788" s="12">
        <v>610</v>
      </c>
      <c r="H1788" s="12">
        <v>600</v>
      </c>
      <c r="I1788" s="12">
        <v>590</v>
      </c>
      <c r="J1788" s="5"/>
      <c r="K1788" s="5"/>
      <c r="L1788" s="5"/>
    </row>
    <row r="1789" spans="1:12" ht="21" x14ac:dyDescent="0.25">
      <c r="A1789" s="11" t="s">
        <v>3871</v>
      </c>
      <c r="B1789" s="10" t="s">
        <v>2136</v>
      </c>
      <c r="C1789" s="13">
        <v>630</v>
      </c>
      <c r="D1789" s="13">
        <v>680</v>
      </c>
      <c r="E1789" s="13">
        <v>720</v>
      </c>
      <c r="F1789" s="13">
        <v>760</v>
      </c>
      <c r="G1789" s="13">
        <v>790</v>
      </c>
      <c r="H1789" s="13">
        <v>810</v>
      </c>
      <c r="I1789" s="13">
        <v>840</v>
      </c>
      <c r="J1789" s="5"/>
      <c r="K1789" s="5"/>
      <c r="L1789" s="5"/>
    </row>
    <row r="1790" spans="1:12" x14ac:dyDescent="0.25">
      <c r="A1790" s="11" t="s">
        <v>3872</v>
      </c>
      <c r="B1790" s="10" t="s">
        <v>2136</v>
      </c>
      <c r="C1790" s="12">
        <v>80</v>
      </c>
      <c r="D1790" s="12">
        <v>80</v>
      </c>
      <c r="E1790" s="12">
        <v>80</v>
      </c>
      <c r="F1790" s="12">
        <v>80</v>
      </c>
      <c r="G1790" s="12">
        <v>80</v>
      </c>
      <c r="H1790" s="12">
        <v>80</v>
      </c>
      <c r="I1790" s="12">
        <v>80</v>
      </c>
      <c r="J1790" s="5"/>
      <c r="K1790" s="5"/>
      <c r="L1790" s="5"/>
    </row>
    <row r="1791" spans="1:12" x14ac:dyDescent="0.25">
      <c r="A1791" s="11" t="s">
        <v>3873</v>
      </c>
      <c r="B1791" s="10" t="s">
        <v>2136</v>
      </c>
      <c r="C1791" s="13">
        <v>4860</v>
      </c>
      <c r="D1791" s="13">
        <v>5290</v>
      </c>
      <c r="E1791" s="13">
        <v>5620</v>
      </c>
      <c r="F1791" s="13">
        <v>5910</v>
      </c>
      <c r="G1791" s="13">
        <v>6150</v>
      </c>
      <c r="H1791" s="13">
        <v>6350</v>
      </c>
      <c r="I1791" s="13">
        <v>6530</v>
      </c>
      <c r="J1791" s="5"/>
      <c r="K1791" s="5"/>
      <c r="L1791" s="5"/>
    </row>
    <row r="1792" spans="1:12" x14ac:dyDescent="0.25">
      <c r="A1792" s="11" t="s">
        <v>3874</v>
      </c>
      <c r="B1792" s="10" t="s">
        <v>2136</v>
      </c>
      <c r="C1792" s="12">
        <v>3950</v>
      </c>
      <c r="D1792" s="12">
        <v>4160</v>
      </c>
      <c r="E1792" s="12">
        <v>4380</v>
      </c>
      <c r="F1792" s="12">
        <v>4580</v>
      </c>
      <c r="G1792" s="12">
        <v>4740</v>
      </c>
      <c r="H1792" s="12">
        <v>4850</v>
      </c>
      <c r="I1792" s="12">
        <v>4900</v>
      </c>
      <c r="J1792" s="5"/>
      <c r="K1792" s="5"/>
      <c r="L1792" s="5"/>
    </row>
    <row r="1793" spans="1:12" x14ac:dyDescent="0.25">
      <c r="A1793" s="11" t="s">
        <v>3875</v>
      </c>
      <c r="B1793" s="10" t="s">
        <v>2136</v>
      </c>
      <c r="C1793" s="13">
        <v>440</v>
      </c>
      <c r="D1793" s="13">
        <v>430</v>
      </c>
      <c r="E1793" s="13">
        <v>420</v>
      </c>
      <c r="F1793" s="13">
        <v>410</v>
      </c>
      <c r="G1793" s="13">
        <v>410</v>
      </c>
      <c r="H1793" s="13">
        <v>400</v>
      </c>
      <c r="I1793" s="13">
        <v>390</v>
      </c>
      <c r="J1793" s="5"/>
      <c r="K1793" s="5"/>
      <c r="L1793" s="5"/>
    </row>
    <row r="1794" spans="1:12" x14ac:dyDescent="0.25">
      <c r="A1794" s="11" t="s">
        <v>3876</v>
      </c>
      <c r="B1794" s="10" t="s">
        <v>2136</v>
      </c>
      <c r="C1794" s="12">
        <v>1320</v>
      </c>
      <c r="D1794" s="12">
        <v>1400</v>
      </c>
      <c r="E1794" s="12">
        <v>1440</v>
      </c>
      <c r="F1794" s="12">
        <v>1490</v>
      </c>
      <c r="G1794" s="12">
        <v>1530</v>
      </c>
      <c r="H1794" s="12">
        <v>1570</v>
      </c>
      <c r="I1794" s="12">
        <v>1590</v>
      </c>
      <c r="J1794" s="5"/>
      <c r="K1794" s="5"/>
      <c r="L1794" s="5"/>
    </row>
    <row r="1795" spans="1:12" x14ac:dyDescent="0.25">
      <c r="A1795" s="11" t="s">
        <v>3877</v>
      </c>
      <c r="B1795" s="10" t="s">
        <v>2136</v>
      </c>
      <c r="C1795" s="13">
        <v>2370</v>
      </c>
      <c r="D1795" s="13">
        <v>2500</v>
      </c>
      <c r="E1795" s="13">
        <v>2570</v>
      </c>
      <c r="F1795" s="13">
        <v>2630</v>
      </c>
      <c r="G1795" s="13">
        <v>2670</v>
      </c>
      <c r="H1795" s="13">
        <v>2690</v>
      </c>
      <c r="I1795" s="13">
        <v>2700</v>
      </c>
      <c r="J1795" s="5"/>
      <c r="K1795" s="5"/>
      <c r="L1795" s="5"/>
    </row>
    <row r="1796" spans="1:12" x14ac:dyDescent="0.25">
      <c r="A1796" s="11" t="s">
        <v>3878</v>
      </c>
      <c r="B1796" s="10" t="s">
        <v>2136</v>
      </c>
      <c r="C1796" s="12">
        <v>4180</v>
      </c>
      <c r="D1796" s="12">
        <v>4330</v>
      </c>
      <c r="E1796" s="12">
        <v>4390</v>
      </c>
      <c r="F1796" s="12">
        <v>4450</v>
      </c>
      <c r="G1796" s="12">
        <v>4470</v>
      </c>
      <c r="H1796" s="12">
        <v>4460</v>
      </c>
      <c r="I1796" s="12">
        <v>4410</v>
      </c>
      <c r="J1796" s="5"/>
      <c r="K1796" s="5"/>
      <c r="L1796" s="5"/>
    </row>
    <row r="1797" spans="1:12" x14ac:dyDescent="0.25">
      <c r="A1797" s="11" t="s">
        <v>3879</v>
      </c>
      <c r="B1797" s="10" t="s">
        <v>2136</v>
      </c>
      <c r="C1797" s="13">
        <v>900</v>
      </c>
      <c r="D1797" s="13">
        <v>1110</v>
      </c>
      <c r="E1797" s="13">
        <v>1120</v>
      </c>
      <c r="F1797" s="13">
        <v>1120</v>
      </c>
      <c r="G1797" s="13">
        <v>1120</v>
      </c>
      <c r="H1797" s="13">
        <v>1090</v>
      </c>
      <c r="I1797" s="13">
        <v>1060</v>
      </c>
      <c r="J1797" s="5"/>
      <c r="K1797" s="5"/>
      <c r="L1797" s="5"/>
    </row>
    <row r="1798" spans="1:12" x14ac:dyDescent="0.25">
      <c r="A1798" s="11" t="s">
        <v>3880</v>
      </c>
      <c r="B1798" s="10" t="s">
        <v>2136</v>
      </c>
      <c r="C1798" s="12">
        <v>1270</v>
      </c>
      <c r="D1798" s="12">
        <v>1300</v>
      </c>
      <c r="E1798" s="12">
        <v>1310</v>
      </c>
      <c r="F1798" s="12">
        <v>1310</v>
      </c>
      <c r="G1798" s="12">
        <v>1310</v>
      </c>
      <c r="H1798" s="12">
        <v>1290</v>
      </c>
      <c r="I1798" s="12">
        <v>1260</v>
      </c>
      <c r="J1798" s="5"/>
      <c r="K1798" s="5"/>
      <c r="L1798" s="5"/>
    </row>
    <row r="1799" spans="1:12" x14ac:dyDescent="0.25">
      <c r="A1799" s="11" t="s">
        <v>3881</v>
      </c>
      <c r="B1799" s="10" t="s">
        <v>2136</v>
      </c>
      <c r="C1799" s="13">
        <v>3910</v>
      </c>
      <c r="D1799" s="13">
        <v>4110</v>
      </c>
      <c r="E1799" s="13">
        <v>4190</v>
      </c>
      <c r="F1799" s="13">
        <v>4220</v>
      </c>
      <c r="G1799" s="13">
        <v>4210</v>
      </c>
      <c r="H1799" s="13">
        <v>4180</v>
      </c>
      <c r="I1799" s="13">
        <v>4130</v>
      </c>
      <c r="J1799" s="5"/>
      <c r="K1799" s="5"/>
      <c r="L1799" s="5"/>
    </row>
    <row r="1800" spans="1:12" x14ac:dyDescent="0.25">
      <c r="A1800" s="11" t="s">
        <v>3882</v>
      </c>
      <c r="B1800" s="10" t="s">
        <v>2136</v>
      </c>
      <c r="C1800" s="12">
        <v>1020</v>
      </c>
      <c r="D1800" s="12">
        <v>1020</v>
      </c>
      <c r="E1800" s="12">
        <v>1030</v>
      </c>
      <c r="F1800" s="12">
        <v>1030</v>
      </c>
      <c r="G1800" s="12">
        <v>1020</v>
      </c>
      <c r="H1800" s="12">
        <v>1000</v>
      </c>
      <c r="I1800" s="12">
        <v>970</v>
      </c>
      <c r="J1800" s="5"/>
      <c r="K1800" s="5"/>
      <c r="L1800" s="5"/>
    </row>
    <row r="1801" spans="1:12" x14ac:dyDescent="0.25">
      <c r="A1801" s="11" t="s">
        <v>3883</v>
      </c>
      <c r="B1801" s="10" t="s">
        <v>2136</v>
      </c>
      <c r="C1801" s="13">
        <v>3400</v>
      </c>
      <c r="D1801" s="13">
        <v>3450</v>
      </c>
      <c r="E1801" s="13">
        <v>3470</v>
      </c>
      <c r="F1801" s="13">
        <v>3500</v>
      </c>
      <c r="G1801" s="13">
        <v>3520</v>
      </c>
      <c r="H1801" s="13">
        <v>3530</v>
      </c>
      <c r="I1801" s="13">
        <v>3530</v>
      </c>
      <c r="J1801" s="5"/>
      <c r="K1801" s="5"/>
      <c r="L1801" s="5"/>
    </row>
    <row r="1802" spans="1:12" x14ac:dyDescent="0.25">
      <c r="A1802" s="11" t="s">
        <v>3884</v>
      </c>
      <c r="B1802" s="10" t="s">
        <v>2136</v>
      </c>
      <c r="C1802" s="12">
        <v>1810</v>
      </c>
      <c r="D1802" s="12">
        <v>1850</v>
      </c>
      <c r="E1802" s="12">
        <v>1890</v>
      </c>
      <c r="F1802" s="12">
        <v>1930</v>
      </c>
      <c r="G1802" s="12">
        <v>1970</v>
      </c>
      <c r="H1802" s="12">
        <v>2000</v>
      </c>
      <c r="I1802" s="12">
        <v>2030</v>
      </c>
      <c r="J1802" s="5"/>
      <c r="K1802" s="5"/>
      <c r="L1802" s="5"/>
    </row>
    <row r="1803" spans="1:12" x14ac:dyDescent="0.25">
      <c r="A1803" s="11" t="s">
        <v>3885</v>
      </c>
      <c r="B1803" s="10" t="s">
        <v>2136</v>
      </c>
      <c r="C1803" s="13">
        <v>2460</v>
      </c>
      <c r="D1803" s="13">
        <v>2550</v>
      </c>
      <c r="E1803" s="13">
        <v>2600</v>
      </c>
      <c r="F1803" s="13">
        <v>2650</v>
      </c>
      <c r="G1803" s="13">
        <v>2690</v>
      </c>
      <c r="H1803" s="13">
        <v>2700</v>
      </c>
      <c r="I1803" s="13">
        <v>2690</v>
      </c>
      <c r="J1803" s="5"/>
      <c r="K1803" s="5"/>
      <c r="L1803" s="5"/>
    </row>
    <row r="1804" spans="1:12" x14ac:dyDescent="0.25">
      <c r="A1804" s="11" t="s">
        <v>3886</v>
      </c>
      <c r="B1804" s="10" t="s">
        <v>2136</v>
      </c>
      <c r="C1804" s="12">
        <v>2910</v>
      </c>
      <c r="D1804" s="12">
        <v>2990</v>
      </c>
      <c r="E1804" s="12">
        <v>3020</v>
      </c>
      <c r="F1804" s="12">
        <v>3040</v>
      </c>
      <c r="G1804" s="12">
        <v>3030</v>
      </c>
      <c r="H1804" s="12">
        <v>3010</v>
      </c>
      <c r="I1804" s="12">
        <v>2960</v>
      </c>
      <c r="J1804" s="5"/>
      <c r="K1804" s="5"/>
      <c r="L1804" s="5"/>
    </row>
    <row r="1805" spans="1:12" x14ac:dyDescent="0.25">
      <c r="A1805" s="11" t="s">
        <v>3887</v>
      </c>
      <c r="B1805" s="10" t="s">
        <v>2136</v>
      </c>
      <c r="C1805" s="13">
        <v>2500</v>
      </c>
      <c r="D1805" s="13">
        <v>2540</v>
      </c>
      <c r="E1805" s="13">
        <v>2560</v>
      </c>
      <c r="F1805" s="13">
        <v>2570</v>
      </c>
      <c r="G1805" s="13">
        <v>2550</v>
      </c>
      <c r="H1805" s="13">
        <v>2520</v>
      </c>
      <c r="I1805" s="13">
        <v>2470</v>
      </c>
      <c r="J1805" s="5"/>
      <c r="K1805" s="5"/>
      <c r="L1805" s="5"/>
    </row>
    <row r="1806" spans="1:12" x14ac:dyDescent="0.25">
      <c r="A1806" s="11" t="s">
        <v>3888</v>
      </c>
      <c r="B1806" s="10" t="s">
        <v>2136</v>
      </c>
      <c r="C1806" s="12">
        <v>2370</v>
      </c>
      <c r="D1806" s="12">
        <v>2400</v>
      </c>
      <c r="E1806" s="12">
        <v>2410</v>
      </c>
      <c r="F1806" s="12">
        <v>2400</v>
      </c>
      <c r="G1806" s="12">
        <v>2370</v>
      </c>
      <c r="H1806" s="12">
        <v>2320</v>
      </c>
      <c r="I1806" s="12">
        <v>2270</v>
      </c>
      <c r="J1806" s="5"/>
      <c r="K1806" s="5"/>
      <c r="L1806" s="5"/>
    </row>
    <row r="1807" spans="1:12" x14ac:dyDescent="0.25">
      <c r="A1807" s="11" t="s">
        <v>3889</v>
      </c>
      <c r="B1807" s="10" t="s">
        <v>2136</v>
      </c>
      <c r="C1807" s="13">
        <v>2580</v>
      </c>
      <c r="D1807" s="13">
        <v>2690</v>
      </c>
      <c r="E1807" s="13">
        <v>2740</v>
      </c>
      <c r="F1807" s="13">
        <v>2800</v>
      </c>
      <c r="G1807" s="13">
        <v>2840</v>
      </c>
      <c r="H1807" s="13">
        <v>2860</v>
      </c>
      <c r="I1807" s="13">
        <v>2870</v>
      </c>
      <c r="J1807" s="5"/>
      <c r="K1807" s="5"/>
      <c r="L1807" s="5"/>
    </row>
    <row r="1808" spans="1:12" x14ac:dyDescent="0.25">
      <c r="A1808" s="11" t="s">
        <v>3890</v>
      </c>
      <c r="B1808" s="10" t="s">
        <v>2136</v>
      </c>
      <c r="C1808" s="12">
        <v>1570</v>
      </c>
      <c r="D1808" s="12">
        <v>1570</v>
      </c>
      <c r="E1808" s="12">
        <v>1590</v>
      </c>
      <c r="F1808" s="12">
        <v>1590</v>
      </c>
      <c r="G1808" s="12">
        <v>1580</v>
      </c>
      <c r="H1808" s="12">
        <v>1550</v>
      </c>
      <c r="I1808" s="12">
        <v>1530</v>
      </c>
      <c r="J1808" s="5"/>
      <c r="K1808" s="5"/>
      <c r="L1808" s="5"/>
    </row>
    <row r="1809" spans="1:12" x14ac:dyDescent="0.25">
      <c r="A1809" s="11" t="s">
        <v>3891</v>
      </c>
      <c r="B1809" s="10" t="s">
        <v>2136</v>
      </c>
      <c r="C1809" s="13">
        <v>70</v>
      </c>
      <c r="D1809" s="13">
        <v>70</v>
      </c>
      <c r="E1809" s="13">
        <v>70</v>
      </c>
      <c r="F1809" s="13">
        <v>70</v>
      </c>
      <c r="G1809" s="13">
        <v>70</v>
      </c>
      <c r="H1809" s="13">
        <v>60</v>
      </c>
      <c r="I1809" s="13">
        <v>60</v>
      </c>
      <c r="J1809" s="5"/>
      <c r="K1809" s="5"/>
      <c r="L1809" s="5"/>
    </row>
    <row r="1810" spans="1:12" x14ac:dyDescent="0.25">
      <c r="A1810" s="11" t="s">
        <v>3892</v>
      </c>
      <c r="B1810" s="10" t="s">
        <v>2136</v>
      </c>
      <c r="C1810" s="12">
        <v>0</v>
      </c>
      <c r="D1810" s="12">
        <v>0</v>
      </c>
      <c r="E1810" s="12">
        <v>0</v>
      </c>
      <c r="F1810" s="12">
        <v>0</v>
      </c>
      <c r="G1810" s="12">
        <v>0</v>
      </c>
      <c r="H1810" s="12">
        <v>0</v>
      </c>
      <c r="I1810" s="12">
        <v>0</v>
      </c>
      <c r="J1810" s="5"/>
      <c r="K1810" s="5"/>
      <c r="L1810" s="5"/>
    </row>
    <row r="1811" spans="1:12" x14ac:dyDescent="0.25">
      <c r="A1811" s="11" t="s">
        <v>2108</v>
      </c>
      <c r="B1811" s="10" t="s">
        <v>2136</v>
      </c>
      <c r="C1811" s="13">
        <v>4300</v>
      </c>
      <c r="D1811" s="13">
        <v>4680</v>
      </c>
      <c r="E1811" s="13">
        <v>4790</v>
      </c>
      <c r="F1811" s="13">
        <v>4880</v>
      </c>
      <c r="G1811" s="13">
        <v>4930</v>
      </c>
      <c r="H1811" s="13">
        <v>4980</v>
      </c>
      <c r="I1811" s="13">
        <v>5030</v>
      </c>
      <c r="J1811" s="5"/>
      <c r="K1811" s="5"/>
      <c r="L1811" s="5"/>
    </row>
    <row r="1812" spans="1:12" x14ac:dyDescent="0.25">
      <c r="A1812" s="11" t="s">
        <v>3893</v>
      </c>
      <c r="B1812" s="10" t="s">
        <v>2136</v>
      </c>
      <c r="C1812" s="12">
        <v>1180</v>
      </c>
      <c r="D1812" s="12">
        <v>1310</v>
      </c>
      <c r="E1812" s="12">
        <v>1330</v>
      </c>
      <c r="F1812" s="12">
        <v>1340</v>
      </c>
      <c r="G1812" s="12">
        <v>1330</v>
      </c>
      <c r="H1812" s="12">
        <v>1300</v>
      </c>
      <c r="I1812" s="12">
        <v>1270</v>
      </c>
      <c r="J1812" s="5"/>
      <c r="K1812" s="5"/>
      <c r="L1812" s="5"/>
    </row>
    <row r="1813" spans="1:12" x14ac:dyDescent="0.25">
      <c r="A1813" s="11" t="s">
        <v>3894</v>
      </c>
      <c r="B1813" s="10" t="s">
        <v>2136</v>
      </c>
      <c r="C1813" s="13">
        <v>710</v>
      </c>
      <c r="D1813" s="13">
        <v>720</v>
      </c>
      <c r="E1813" s="13">
        <v>710</v>
      </c>
      <c r="F1813" s="13">
        <v>710</v>
      </c>
      <c r="G1813" s="13">
        <v>700</v>
      </c>
      <c r="H1813" s="13">
        <v>690</v>
      </c>
      <c r="I1813" s="13">
        <v>680</v>
      </c>
      <c r="J1813" s="5"/>
      <c r="K1813" s="5"/>
      <c r="L1813" s="5"/>
    </row>
    <row r="1814" spans="1:12" x14ac:dyDescent="0.25">
      <c r="A1814" s="11" t="s">
        <v>3895</v>
      </c>
      <c r="B1814" s="10" t="s">
        <v>2136</v>
      </c>
      <c r="C1814" s="12">
        <v>210</v>
      </c>
      <c r="D1814" s="12">
        <v>210</v>
      </c>
      <c r="E1814" s="12">
        <v>210</v>
      </c>
      <c r="F1814" s="12">
        <v>220</v>
      </c>
      <c r="G1814" s="12">
        <v>220</v>
      </c>
      <c r="H1814" s="12">
        <v>230</v>
      </c>
      <c r="I1814" s="12">
        <v>230</v>
      </c>
      <c r="J1814" s="5"/>
      <c r="K1814" s="5"/>
      <c r="L1814" s="5"/>
    </row>
    <row r="1815" spans="1:12" x14ac:dyDescent="0.25">
      <c r="A1815" s="11" t="s">
        <v>3896</v>
      </c>
      <c r="B1815" s="10" t="s">
        <v>2136</v>
      </c>
      <c r="C1815" s="13">
        <v>380</v>
      </c>
      <c r="D1815" s="13">
        <v>450</v>
      </c>
      <c r="E1815" s="13">
        <v>460</v>
      </c>
      <c r="F1815" s="13">
        <v>470</v>
      </c>
      <c r="G1815" s="13">
        <v>470</v>
      </c>
      <c r="H1815" s="13">
        <v>470</v>
      </c>
      <c r="I1815" s="13">
        <v>470</v>
      </c>
      <c r="J1815" s="5"/>
      <c r="K1815" s="5"/>
      <c r="L1815" s="5"/>
    </row>
    <row r="1816" spans="1:12" ht="21" x14ac:dyDescent="0.25">
      <c r="A1816" s="11" t="s">
        <v>3897</v>
      </c>
      <c r="B1816" s="10" t="s">
        <v>2136</v>
      </c>
      <c r="C1816" s="12">
        <v>0</v>
      </c>
      <c r="D1816" s="12">
        <v>0</v>
      </c>
      <c r="E1816" s="12">
        <v>0</v>
      </c>
      <c r="F1816" s="12">
        <v>0</v>
      </c>
      <c r="G1816" s="12">
        <v>0</v>
      </c>
      <c r="H1816" s="12">
        <v>0</v>
      </c>
      <c r="I1816" s="12">
        <v>0</v>
      </c>
      <c r="J1816" s="5"/>
      <c r="K1816" s="5"/>
      <c r="L1816" s="5"/>
    </row>
    <row r="1817" spans="1:12" ht="21" x14ac:dyDescent="0.25">
      <c r="A1817" s="11" t="s">
        <v>3898</v>
      </c>
      <c r="B1817" s="10" t="s">
        <v>2136</v>
      </c>
      <c r="C1817" s="13">
        <v>0</v>
      </c>
      <c r="D1817" s="13">
        <v>0</v>
      </c>
      <c r="E1817" s="13">
        <v>0</v>
      </c>
      <c r="F1817" s="13">
        <v>0</v>
      </c>
      <c r="G1817" s="13">
        <v>0</v>
      </c>
      <c r="H1817" s="13">
        <v>0</v>
      </c>
      <c r="I1817" s="13">
        <v>0</v>
      </c>
      <c r="J1817" s="5"/>
      <c r="K1817" s="5"/>
      <c r="L1817" s="5"/>
    </row>
    <row r="1818" spans="1:12" x14ac:dyDescent="0.25">
      <c r="A1818" s="11" t="s">
        <v>3899</v>
      </c>
      <c r="B1818" s="10" t="s">
        <v>2136</v>
      </c>
      <c r="C1818" s="12">
        <v>1830</v>
      </c>
      <c r="D1818" s="12">
        <v>1990</v>
      </c>
      <c r="E1818" s="12">
        <v>2070</v>
      </c>
      <c r="F1818" s="12">
        <v>2140</v>
      </c>
      <c r="G1818" s="12">
        <v>2210</v>
      </c>
      <c r="H1818" s="12">
        <v>2290</v>
      </c>
      <c r="I1818" s="12">
        <v>2370</v>
      </c>
      <c r="J1818" s="5"/>
      <c r="K1818" s="5"/>
      <c r="L1818" s="5"/>
    </row>
    <row r="1819" spans="1:12" x14ac:dyDescent="0.25">
      <c r="A1819" s="11" t="s">
        <v>2109</v>
      </c>
      <c r="B1819" s="10" t="s">
        <v>2136</v>
      </c>
      <c r="C1819" s="13">
        <v>7810</v>
      </c>
      <c r="D1819" s="13">
        <v>8040</v>
      </c>
      <c r="E1819" s="13">
        <v>8190</v>
      </c>
      <c r="F1819" s="13">
        <v>8330</v>
      </c>
      <c r="G1819" s="13">
        <v>8420</v>
      </c>
      <c r="H1819" s="13">
        <v>8480</v>
      </c>
      <c r="I1819" s="13">
        <v>8540</v>
      </c>
      <c r="J1819" s="5"/>
      <c r="K1819" s="5"/>
      <c r="L1819" s="5"/>
    </row>
    <row r="1820" spans="1:12" x14ac:dyDescent="0.25">
      <c r="A1820" s="11" t="s">
        <v>3900</v>
      </c>
      <c r="B1820" s="10" t="s">
        <v>2136</v>
      </c>
      <c r="C1820" s="12">
        <v>4760</v>
      </c>
      <c r="D1820" s="12">
        <v>4980</v>
      </c>
      <c r="E1820" s="12">
        <v>5110</v>
      </c>
      <c r="F1820" s="12">
        <v>5210</v>
      </c>
      <c r="G1820" s="12">
        <v>5300</v>
      </c>
      <c r="H1820" s="12">
        <v>5360</v>
      </c>
      <c r="I1820" s="12">
        <v>5430</v>
      </c>
      <c r="J1820" s="5"/>
      <c r="K1820" s="5"/>
      <c r="L1820" s="5"/>
    </row>
    <row r="1821" spans="1:12" x14ac:dyDescent="0.25">
      <c r="A1821" s="11" t="s">
        <v>3901</v>
      </c>
      <c r="B1821" s="10" t="s">
        <v>2136</v>
      </c>
      <c r="C1821" s="13">
        <v>190</v>
      </c>
      <c r="D1821" s="13">
        <v>190</v>
      </c>
      <c r="E1821" s="13">
        <v>190</v>
      </c>
      <c r="F1821" s="13">
        <v>190</v>
      </c>
      <c r="G1821" s="13">
        <v>190</v>
      </c>
      <c r="H1821" s="13">
        <v>190</v>
      </c>
      <c r="I1821" s="13">
        <v>190</v>
      </c>
      <c r="J1821" s="5"/>
      <c r="K1821" s="5"/>
      <c r="L1821" s="5"/>
    </row>
    <row r="1822" spans="1:12" x14ac:dyDescent="0.25">
      <c r="A1822" s="11" t="s">
        <v>3902</v>
      </c>
      <c r="B1822" s="10" t="s">
        <v>2136</v>
      </c>
      <c r="C1822" s="12">
        <v>2860</v>
      </c>
      <c r="D1822" s="12">
        <v>2870</v>
      </c>
      <c r="E1822" s="12">
        <v>2890</v>
      </c>
      <c r="F1822" s="12">
        <v>2920</v>
      </c>
      <c r="G1822" s="12">
        <v>2940</v>
      </c>
      <c r="H1822" s="12">
        <v>2940</v>
      </c>
      <c r="I1822" s="12">
        <v>2920</v>
      </c>
      <c r="J1822" s="5"/>
      <c r="K1822" s="5"/>
      <c r="L1822" s="5"/>
    </row>
    <row r="1823" spans="1:12" x14ac:dyDescent="0.25">
      <c r="A1823" s="11" t="s">
        <v>2110</v>
      </c>
      <c r="B1823" s="10" t="s">
        <v>2136</v>
      </c>
      <c r="C1823" s="13">
        <v>600</v>
      </c>
      <c r="D1823" s="13">
        <v>610</v>
      </c>
      <c r="E1823" s="13">
        <v>610</v>
      </c>
      <c r="F1823" s="13">
        <v>610</v>
      </c>
      <c r="G1823" s="13">
        <v>620</v>
      </c>
      <c r="H1823" s="13">
        <v>620</v>
      </c>
      <c r="I1823" s="13">
        <v>620</v>
      </c>
      <c r="J1823" s="5"/>
      <c r="K1823" s="5"/>
      <c r="L1823" s="5"/>
    </row>
    <row r="1824" spans="1:12" x14ac:dyDescent="0.25">
      <c r="A1824" s="11" t="s">
        <v>3903</v>
      </c>
      <c r="B1824" s="10" t="s">
        <v>2136</v>
      </c>
      <c r="C1824" s="12">
        <v>600</v>
      </c>
      <c r="D1824" s="12">
        <v>610</v>
      </c>
      <c r="E1824" s="12">
        <v>610</v>
      </c>
      <c r="F1824" s="12">
        <v>610</v>
      </c>
      <c r="G1824" s="12">
        <v>620</v>
      </c>
      <c r="H1824" s="12">
        <v>620</v>
      </c>
      <c r="I1824" s="12">
        <v>620</v>
      </c>
      <c r="J1824" s="5"/>
      <c r="K1824" s="5"/>
      <c r="L1824" s="5"/>
    </row>
    <row r="1825" spans="1:12" ht="21" x14ac:dyDescent="0.25">
      <c r="A1825" s="11" t="s">
        <v>3904</v>
      </c>
      <c r="B1825" s="10" t="s">
        <v>2136</v>
      </c>
      <c r="C1825" s="13">
        <v>0</v>
      </c>
      <c r="D1825" s="13">
        <v>0</v>
      </c>
      <c r="E1825" s="13">
        <v>0</v>
      </c>
      <c r="F1825" s="13">
        <v>0</v>
      </c>
      <c r="G1825" s="13">
        <v>0</v>
      </c>
      <c r="H1825" s="13">
        <v>0</v>
      </c>
      <c r="I1825" s="13">
        <v>0</v>
      </c>
      <c r="J1825" s="5"/>
      <c r="K1825" s="5"/>
      <c r="L1825" s="5"/>
    </row>
    <row r="1826" spans="1:12" x14ac:dyDescent="0.25">
      <c r="A1826" s="11" t="s">
        <v>2111</v>
      </c>
      <c r="B1826" s="10" t="s">
        <v>2136</v>
      </c>
      <c r="C1826" s="12">
        <v>21400</v>
      </c>
      <c r="D1826" s="12">
        <v>22300</v>
      </c>
      <c r="E1826" s="12">
        <v>22800</v>
      </c>
      <c r="F1826" s="12">
        <v>23300</v>
      </c>
      <c r="G1826" s="12">
        <v>23600</v>
      </c>
      <c r="H1826" s="12">
        <v>23900</v>
      </c>
      <c r="I1826" s="12">
        <v>24100</v>
      </c>
      <c r="J1826" s="5"/>
      <c r="K1826" s="5"/>
      <c r="L1826" s="5"/>
    </row>
    <row r="1827" spans="1:12" x14ac:dyDescent="0.25">
      <c r="A1827" s="11" t="s">
        <v>3905</v>
      </c>
      <c r="B1827" s="10" t="s">
        <v>2136</v>
      </c>
      <c r="C1827" s="13">
        <v>830</v>
      </c>
      <c r="D1827" s="13">
        <v>860</v>
      </c>
      <c r="E1827" s="13">
        <v>890</v>
      </c>
      <c r="F1827" s="13">
        <v>930</v>
      </c>
      <c r="G1827" s="13">
        <v>960</v>
      </c>
      <c r="H1827" s="13">
        <v>980</v>
      </c>
      <c r="I1827" s="13">
        <v>1000</v>
      </c>
      <c r="J1827" s="5"/>
      <c r="K1827" s="5"/>
      <c r="L1827" s="5"/>
    </row>
    <row r="1828" spans="1:12" x14ac:dyDescent="0.25">
      <c r="A1828" s="11" t="s">
        <v>3906</v>
      </c>
      <c r="B1828" s="10" t="s">
        <v>2136</v>
      </c>
      <c r="C1828" s="12">
        <v>220</v>
      </c>
      <c r="D1828" s="12">
        <v>220</v>
      </c>
      <c r="E1828" s="12">
        <v>230</v>
      </c>
      <c r="F1828" s="12">
        <v>240</v>
      </c>
      <c r="G1828" s="12">
        <v>240</v>
      </c>
      <c r="H1828" s="12">
        <v>240</v>
      </c>
      <c r="I1828" s="12">
        <v>250</v>
      </c>
      <c r="J1828" s="5"/>
      <c r="K1828" s="5"/>
      <c r="L1828" s="5"/>
    </row>
    <row r="1829" spans="1:12" x14ac:dyDescent="0.25">
      <c r="A1829" s="11" t="s">
        <v>3907</v>
      </c>
      <c r="B1829" s="10" t="s">
        <v>2136</v>
      </c>
      <c r="C1829" s="13">
        <v>690</v>
      </c>
      <c r="D1829" s="13">
        <v>740</v>
      </c>
      <c r="E1829" s="13">
        <v>790</v>
      </c>
      <c r="F1829" s="13">
        <v>840</v>
      </c>
      <c r="G1829" s="13">
        <v>870</v>
      </c>
      <c r="H1829" s="13">
        <v>900</v>
      </c>
      <c r="I1829" s="13">
        <v>920</v>
      </c>
      <c r="J1829" s="5"/>
      <c r="K1829" s="5"/>
      <c r="L1829" s="5"/>
    </row>
    <row r="1830" spans="1:12" x14ac:dyDescent="0.25">
      <c r="A1830" s="11" t="s">
        <v>3908</v>
      </c>
      <c r="B1830" s="10" t="s">
        <v>2136</v>
      </c>
      <c r="C1830" s="12">
        <v>330</v>
      </c>
      <c r="D1830" s="12">
        <v>340</v>
      </c>
      <c r="E1830" s="12">
        <v>360</v>
      </c>
      <c r="F1830" s="12">
        <v>370</v>
      </c>
      <c r="G1830" s="12">
        <v>390</v>
      </c>
      <c r="H1830" s="12">
        <v>400</v>
      </c>
      <c r="I1830" s="12">
        <v>420</v>
      </c>
      <c r="J1830" s="5"/>
      <c r="K1830" s="5"/>
      <c r="L1830" s="5"/>
    </row>
    <row r="1831" spans="1:12" x14ac:dyDescent="0.25">
      <c r="A1831" s="11" t="s">
        <v>3909</v>
      </c>
      <c r="B1831" s="10" t="s">
        <v>2136</v>
      </c>
      <c r="C1831" s="13">
        <v>90</v>
      </c>
      <c r="D1831" s="13">
        <v>90</v>
      </c>
      <c r="E1831" s="13">
        <v>90</v>
      </c>
      <c r="F1831" s="13">
        <v>90</v>
      </c>
      <c r="G1831" s="13">
        <v>90</v>
      </c>
      <c r="H1831" s="13">
        <v>90</v>
      </c>
      <c r="I1831" s="13">
        <v>80</v>
      </c>
      <c r="J1831" s="5"/>
      <c r="K1831" s="5"/>
      <c r="L1831" s="5"/>
    </row>
    <row r="1832" spans="1:12" x14ac:dyDescent="0.25">
      <c r="A1832" s="11" t="s">
        <v>3910</v>
      </c>
      <c r="B1832" s="10" t="s">
        <v>2136</v>
      </c>
      <c r="C1832" s="12">
        <v>320</v>
      </c>
      <c r="D1832" s="12">
        <v>310</v>
      </c>
      <c r="E1832" s="12">
        <v>310</v>
      </c>
      <c r="F1832" s="12">
        <v>300</v>
      </c>
      <c r="G1832" s="12">
        <v>290</v>
      </c>
      <c r="H1832" s="12">
        <v>290</v>
      </c>
      <c r="I1832" s="12">
        <v>290</v>
      </c>
      <c r="J1832" s="5"/>
      <c r="K1832" s="5"/>
      <c r="L1832" s="5"/>
    </row>
    <row r="1833" spans="1:12" x14ac:dyDescent="0.25">
      <c r="A1833" s="11" t="s">
        <v>3911</v>
      </c>
      <c r="B1833" s="10" t="s">
        <v>2136</v>
      </c>
      <c r="C1833" s="13">
        <v>4020</v>
      </c>
      <c r="D1833" s="13">
        <v>4310</v>
      </c>
      <c r="E1833" s="13">
        <v>4560</v>
      </c>
      <c r="F1833" s="13">
        <v>4790</v>
      </c>
      <c r="G1833" s="13">
        <v>5010</v>
      </c>
      <c r="H1833" s="13">
        <v>5200</v>
      </c>
      <c r="I1833" s="13">
        <v>5380</v>
      </c>
      <c r="J1833" s="5"/>
      <c r="K1833" s="5"/>
      <c r="L1833" s="5"/>
    </row>
    <row r="1834" spans="1:12" x14ac:dyDescent="0.25">
      <c r="A1834" s="11" t="s">
        <v>3912</v>
      </c>
      <c r="B1834" s="10" t="s">
        <v>2136</v>
      </c>
      <c r="C1834" s="12">
        <v>280</v>
      </c>
      <c r="D1834" s="12">
        <v>280</v>
      </c>
      <c r="E1834" s="12">
        <v>290</v>
      </c>
      <c r="F1834" s="12">
        <v>290</v>
      </c>
      <c r="G1834" s="12">
        <v>280</v>
      </c>
      <c r="H1834" s="12">
        <v>280</v>
      </c>
      <c r="I1834" s="12">
        <v>260</v>
      </c>
      <c r="J1834" s="5"/>
      <c r="K1834" s="5"/>
      <c r="L1834" s="5"/>
    </row>
    <row r="1835" spans="1:12" x14ac:dyDescent="0.25">
      <c r="A1835" s="11" t="s">
        <v>3913</v>
      </c>
      <c r="B1835" s="10" t="s">
        <v>2136</v>
      </c>
      <c r="C1835" s="13">
        <v>390</v>
      </c>
      <c r="D1835" s="13">
        <v>380</v>
      </c>
      <c r="E1835" s="13">
        <v>370</v>
      </c>
      <c r="F1835" s="13">
        <v>370</v>
      </c>
      <c r="G1835" s="13">
        <v>360</v>
      </c>
      <c r="H1835" s="13">
        <v>360</v>
      </c>
      <c r="I1835" s="13">
        <v>370</v>
      </c>
      <c r="J1835" s="5"/>
      <c r="K1835" s="5"/>
      <c r="L1835" s="5"/>
    </row>
    <row r="1836" spans="1:12" x14ac:dyDescent="0.25">
      <c r="A1836" s="11" t="s">
        <v>3914</v>
      </c>
      <c r="B1836" s="10" t="s">
        <v>2136</v>
      </c>
      <c r="C1836" s="12">
        <v>190</v>
      </c>
      <c r="D1836" s="12">
        <v>190</v>
      </c>
      <c r="E1836" s="12">
        <v>190</v>
      </c>
      <c r="F1836" s="12">
        <v>190</v>
      </c>
      <c r="G1836" s="12">
        <v>190</v>
      </c>
      <c r="H1836" s="12">
        <v>180</v>
      </c>
      <c r="I1836" s="12">
        <v>180</v>
      </c>
      <c r="J1836" s="5"/>
      <c r="K1836" s="5"/>
      <c r="L1836" s="5"/>
    </row>
    <row r="1837" spans="1:12" x14ac:dyDescent="0.25">
      <c r="A1837" s="11" t="s">
        <v>3915</v>
      </c>
      <c r="B1837" s="10" t="s">
        <v>2136</v>
      </c>
      <c r="C1837" s="13">
        <v>800</v>
      </c>
      <c r="D1837" s="13">
        <v>860</v>
      </c>
      <c r="E1837" s="13">
        <v>930</v>
      </c>
      <c r="F1837" s="13">
        <v>990</v>
      </c>
      <c r="G1837" s="13">
        <v>1060</v>
      </c>
      <c r="H1837" s="13">
        <v>1120</v>
      </c>
      <c r="I1837" s="13">
        <v>1190</v>
      </c>
      <c r="J1837" s="5"/>
      <c r="K1837" s="5"/>
      <c r="L1837" s="5"/>
    </row>
    <row r="1838" spans="1:12" ht="21" x14ac:dyDescent="0.25">
      <c r="A1838" s="11" t="s">
        <v>3916</v>
      </c>
      <c r="B1838" s="10" t="s">
        <v>2136</v>
      </c>
      <c r="C1838" s="12">
        <v>0</v>
      </c>
      <c r="D1838" s="12">
        <v>0</v>
      </c>
      <c r="E1838" s="12">
        <v>0</v>
      </c>
      <c r="F1838" s="12">
        <v>0</v>
      </c>
      <c r="G1838" s="12">
        <v>0</v>
      </c>
      <c r="H1838" s="12">
        <v>0</v>
      </c>
      <c r="I1838" s="12">
        <v>0</v>
      </c>
      <c r="J1838" s="5"/>
      <c r="K1838" s="5"/>
      <c r="L1838" s="5"/>
    </row>
    <row r="1839" spans="1:12" x14ac:dyDescent="0.25">
      <c r="A1839" s="11" t="s">
        <v>3917</v>
      </c>
      <c r="B1839" s="10" t="s">
        <v>2136</v>
      </c>
      <c r="C1839" s="13">
        <v>310</v>
      </c>
      <c r="D1839" s="13">
        <v>300</v>
      </c>
      <c r="E1839" s="13">
        <v>300</v>
      </c>
      <c r="F1839" s="13">
        <v>300</v>
      </c>
      <c r="G1839" s="13">
        <v>300</v>
      </c>
      <c r="H1839" s="13">
        <v>300</v>
      </c>
      <c r="I1839" s="13">
        <v>310</v>
      </c>
      <c r="J1839" s="5"/>
      <c r="K1839" s="5"/>
      <c r="L1839" s="5"/>
    </row>
    <row r="1840" spans="1:12" x14ac:dyDescent="0.25">
      <c r="A1840" s="11" t="s">
        <v>3918</v>
      </c>
      <c r="B1840" s="10" t="s">
        <v>2136</v>
      </c>
      <c r="C1840" s="12">
        <v>3370</v>
      </c>
      <c r="D1840" s="12">
        <v>3470</v>
      </c>
      <c r="E1840" s="12">
        <v>3510</v>
      </c>
      <c r="F1840" s="12">
        <v>3560</v>
      </c>
      <c r="G1840" s="12">
        <v>3600</v>
      </c>
      <c r="H1840" s="12">
        <v>3650</v>
      </c>
      <c r="I1840" s="12">
        <v>3730</v>
      </c>
      <c r="J1840" s="5"/>
      <c r="K1840" s="5"/>
      <c r="L1840" s="5"/>
    </row>
    <row r="1841" spans="1:12" x14ac:dyDescent="0.25">
      <c r="A1841" s="11" t="s">
        <v>3919</v>
      </c>
      <c r="B1841" s="10" t="s">
        <v>2136</v>
      </c>
      <c r="C1841" s="13">
        <v>2430</v>
      </c>
      <c r="D1841" s="13">
        <v>2570</v>
      </c>
      <c r="E1841" s="13">
        <v>2610</v>
      </c>
      <c r="F1841" s="13">
        <v>2640</v>
      </c>
      <c r="G1841" s="13">
        <v>2640</v>
      </c>
      <c r="H1841" s="13">
        <v>2630</v>
      </c>
      <c r="I1841" s="13">
        <v>2600</v>
      </c>
      <c r="J1841" s="5"/>
      <c r="K1841" s="5"/>
      <c r="L1841" s="5"/>
    </row>
    <row r="1842" spans="1:12" x14ac:dyDescent="0.25">
      <c r="A1842" s="11" t="s">
        <v>3920</v>
      </c>
      <c r="B1842" s="10" t="s">
        <v>2136</v>
      </c>
      <c r="C1842" s="12">
        <v>2540</v>
      </c>
      <c r="D1842" s="12">
        <v>2620</v>
      </c>
      <c r="E1842" s="12">
        <v>2620</v>
      </c>
      <c r="F1842" s="12">
        <v>2610</v>
      </c>
      <c r="G1842" s="12">
        <v>2580</v>
      </c>
      <c r="H1842" s="12">
        <v>2540</v>
      </c>
      <c r="I1842" s="12">
        <v>2470</v>
      </c>
      <c r="J1842" s="5"/>
      <c r="K1842" s="5"/>
      <c r="L1842" s="5"/>
    </row>
    <row r="1843" spans="1:12" x14ac:dyDescent="0.25">
      <c r="A1843" s="11" t="s">
        <v>3921</v>
      </c>
      <c r="B1843" s="10" t="s">
        <v>2136</v>
      </c>
      <c r="C1843" s="13">
        <v>2990</v>
      </c>
      <c r="D1843" s="13">
        <v>3050</v>
      </c>
      <c r="E1843" s="13">
        <v>3060</v>
      </c>
      <c r="F1843" s="13">
        <v>3070</v>
      </c>
      <c r="G1843" s="13">
        <v>3060</v>
      </c>
      <c r="H1843" s="13">
        <v>3040</v>
      </c>
      <c r="I1843" s="13">
        <v>3010</v>
      </c>
      <c r="J1843" s="5"/>
      <c r="K1843" s="5"/>
      <c r="L1843" s="5"/>
    </row>
    <row r="1844" spans="1:12" x14ac:dyDescent="0.25">
      <c r="A1844" s="11" t="s">
        <v>3922</v>
      </c>
      <c r="B1844" s="10" t="s">
        <v>2136</v>
      </c>
      <c r="C1844" s="12">
        <v>820</v>
      </c>
      <c r="D1844" s="12">
        <v>820</v>
      </c>
      <c r="E1844" s="12">
        <v>820</v>
      </c>
      <c r="F1844" s="12">
        <v>810</v>
      </c>
      <c r="G1844" s="12">
        <v>790</v>
      </c>
      <c r="H1844" s="12">
        <v>780</v>
      </c>
      <c r="I1844" s="12">
        <v>760</v>
      </c>
      <c r="J1844" s="5"/>
      <c r="K1844" s="5"/>
      <c r="L1844" s="5"/>
    </row>
    <row r="1845" spans="1:12" x14ac:dyDescent="0.25">
      <c r="A1845" s="11" t="s">
        <v>3923</v>
      </c>
      <c r="B1845" s="10" t="s">
        <v>2136</v>
      </c>
      <c r="C1845" s="13">
        <v>730</v>
      </c>
      <c r="D1845" s="13">
        <v>750</v>
      </c>
      <c r="E1845" s="13">
        <v>760</v>
      </c>
      <c r="F1845" s="13">
        <v>760</v>
      </c>
      <c r="G1845" s="13">
        <v>760</v>
      </c>
      <c r="H1845" s="13">
        <v>760</v>
      </c>
      <c r="I1845" s="13">
        <v>760</v>
      </c>
      <c r="J1845" s="5"/>
      <c r="K1845" s="5"/>
      <c r="L1845" s="5"/>
    </row>
    <row r="1846" spans="1:12" x14ac:dyDescent="0.25">
      <c r="A1846" s="11" t="s">
        <v>3924</v>
      </c>
      <c r="B1846" s="10" t="s">
        <v>2136</v>
      </c>
      <c r="C1846" s="12">
        <v>100</v>
      </c>
      <c r="D1846" s="12">
        <v>110</v>
      </c>
      <c r="E1846" s="12">
        <v>110</v>
      </c>
      <c r="F1846" s="12">
        <v>120</v>
      </c>
      <c r="G1846" s="12">
        <v>120</v>
      </c>
      <c r="H1846" s="12">
        <v>110</v>
      </c>
      <c r="I1846" s="12">
        <v>110</v>
      </c>
      <c r="J1846" s="5"/>
      <c r="K1846" s="5"/>
      <c r="L1846" s="5"/>
    </row>
    <row r="1847" spans="1:12" x14ac:dyDescent="0.25">
      <c r="A1847" s="11" t="s">
        <v>3925</v>
      </c>
      <c r="B1847" s="10" t="s">
        <v>2136</v>
      </c>
      <c r="C1847" s="13">
        <v>0</v>
      </c>
      <c r="D1847" s="13">
        <v>0</v>
      </c>
      <c r="E1847" s="13">
        <v>0</v>
      </c>
      <c r="F1847" s="13">
        <v>0</v>
      </c>
      <c r="G1847" s="13">
        <v>0</v>
      </c>
      <c r="H1847" s="13">
        <v>0</v>
      </c>
      <c r="I1847" s="13">
        <v>0</v>
      </c>
      <c r="J1847" s="5"/>
      <c r="K1847" s="5"/>
      <c r="L1847" s="5"/>
    </row>
    <row r="1848" spans="1:12" x14ac:dyDescent="0.25">
      <c r="A1848" s="11" t="s">
        <v>2112</v>
      </c>
      <c r="B1848" s="10" t="s">
        <v>2136</v>
      </c>
      <c r="C1848" s="12">
        <v>18500</v>
      </c>
      <c r="D1848" s="12">
        <v>20500</v>
      </c>
      <c r="E1848" s="12">
        <v>21400</v>
      </c>
      <c r="F1848" s="12">
        <v>22200</v>
      </c>
      <c r="G1848" s="12">
        <v>22900</v>
      </c>
      <c r="H1848" s="12">
        <v>23300</v>
      </c>
      <c r="I1848" s="12">
        <v>23600</v>
      </c>
      <c r="J1848" s="5"/>
      <c r="K1848" s="5"/>
      <c r="L1848" s="5"/>
    </row>
    <row r="1849" spans="1:12" x14ac:dyDescent="0.25">
      <c r="A1849" s="11" t="s">
        <v>3926</v>
      </c>
      <c r="B1849" s="10" t="s">
        <v>2136</v>
      </c>
      <c r="C1849" s="13">
        <v>1080</v>
      </c>
      <c r="D1849" s="13">
        <v>1100</v>
      </c>
      <c r="E1849" s="13">
        <v>1100</v>
      </c>
      <c r="F1849" s="13">
        <v>1090</v>
      </c>
      <c r="G1849" s="13">
        <v>1070</v>
      </c>
      <c r="H1849" s="13">
        <v>1040</v>
      </c>
      <c r="I1849" s="13">
        <v>1000</v>
      </c>
      <c r="J1849" s="5"/>
      <c r="K1849" s="5"/>
      <c r="L1849" s="5"/>
    </row>
    <row r="1850" spans="1:12" x14ac:dyDescent="0.25">
      <c r="A1850" s="11" t="s">
        <v>3927</v>
      </c>
      <c r="B1850" s="10" t="s">
        <v>2136</v>
      </c>
      <c r="C1850" s="12">
        <v>540</v>
      </c>
      <c r="D1850" s="12">
        <v>540</v>
      </c>
      <c r="E1850" s="12">
        <v>530</v>
      </c>
      <c r="F1850" s="12">
        <v>520</v>
      </c>
      <c r="G1850" s="12">
        <v>510</v>
      </c>
      <c r="H1850" s="12">
        <v>510</v>
      </c>
      <c r="I1850" s="12">
        <v>500</v>
      </c>
      <c r="J1850" s="5"/>
      <c r="K1850" s="5"/>
      <c r="L1850" s="5"/>
    </row>
    <row r="1851" spans="1:12" x14ac:dyDescent="0.25">
      <c r="A1851" s="11" t="s">
        <v>3928</v>
      </c>
      <c r="B1851" s="10" t="s">
        <v>2136</v>
      </c>
      <c r="C1851" s="13">
        <v>680</v>
      </c>
      <c r="D1851" s="13">
        <v>680</v>
      </c>
      <c r="E1851" s="13">
        <v>670</v>
      </c>
      <c r="F1851" s="13">
        <v>660</v>
      </c>
      <c r="G1851" s="13">
        <v>660</v>
      </c>
      <c r="H1851" s="13">
        <v>650</v>
      </c>
      <c r="I1851" s="13">
        <v>650</v>
      </c>
      <c r="J1851" s="5"/>
      <c r="K1851" s="5"/>
      <c r="L1851" s="5"/>
    </row>
    <row r="1852" spans="1:12" x14ac:dyDescent="0.25">
      <c r="A1852" s="11" t="s">
        <v>3929</v>
      </c>
      <c r="B1852" s="10" t="s">
        <v>2136</v>
      </c>
      <c r="C1852" s="12">
        <v>1120</v>
      </c>
      <c r="D1852" s="12">
        <v>1190</v>
      </c>
      <c r="E1852" s="12">
        <v>1220</v>
      </c>
      <c r="F1852" s="12">
        <v>1240</v>
      </c>
      <c r="G1852" s="12">
        <v>1250</v>
      </c>
      <c r="H1852" s="12">
        <v>1250</v>
      </c>
      <c r="I1852" s="12">
        <v>1250</v>
      </c>
      <c r="J1852" s="5"/>
      <c r="K1852" s="5"/>
      <c r="L1852" s="5"/>
    </row>
    <row r="1853" spans="1:12" x14ac:dyDescent="0.25">
      <c r="A1853" s="11" t="s">
        <v>3930</v>
      </c>
      <c r="B1853" s="10" t="s">
        <v>2136</v>
      </c>
      <c r="C1853" s="13">
        <v>120</v>
      </c>
      <c r="D1853" s="13">
        <v>120</v>
      </c>
      <c r="E1853" s="13">
        <v>120</v>
      </c>
      <c r="F1853" s="13">
        <v>120</v>
      </c>
      <c r="G1853" s="13">
        <v>120</v>
      </c>
      <c r="H1853" s="13">
        <v>120</v>
      </c>
      <c r="I1853" s="13">
        <v>120</v>
      </c>
      <c r="J1853" s="5"/>
      <c r="K1853" s="5"/>
      <c r="L1853" s="5"/>
    </row>
    <row r="1854" spans="1:12" x14ac:dyDescent="0.25">
      <c r="A1854" s="11" t="s">
        <v>3931</v>
      </c>
      <c r="B1854" s="10" t="s">
        <v>2136</v>
      </c>
      <c r="C1854" s="12">
        <v>4690</v>
      </c>
      <c r="D1854" s="12">
        <v>5420</v>
      </c>
      <c r="E1854" s="12">
        <v>5920</v>
      </c>
      <c r="F1854" s="12">
        <v>6370</v>
      </c>
      <c r="G1854" s="12">
        <v>6770</v>
      </c>
      <c r="H1854" s="12">
        <v>7110</v>
      </c>
      <c r="I1854" s="12">
        <v>7410</v>
      </c>
      <c r="J1854" s="5"/>
      <c r="K1854" s="5"/>
      <c r="L1854" s="5"/>
    </row>
    <row r="1855" spans="1:12" x14ac:dyDescent="0.25">
      <c r="A1855" s="11" t="s">
        <v>3932</v>
      </c>
      <c r="B1855" s="10" t="s">
        <v>2136</v>
      </c>
      <c r="C1855" s="13">
        <v>1050</v>
      </c>
      <c r="D1855" s="13">
        <v>1140</v>
      </c>
      <c r="E1855" s="13">
        <v>1190</v>
      </c>
      <c r="F1855" s="13">
        <v>1230</v>
      </c>
      <c r="G1855" s="13">
        <v>1260</v>
      </c>
      <c r="H1855" s="13">
        <v>1280</v>
      </c>
      <c r="I1855" s="13">
        <v>1280</v>
      </c>
      <c r="J1855" s="5"/>
      <c r="K1855" s="5"/>
      <c r="L1855" s="5"/>
    </row>
    <row r="1856" spans="1:12" x14ac:dyDescent="0.25">
      <c r="A1856" s="11" t="s">
        <v>3933</v>
      </c>
      <c r="B1856" s="10" t="s">
        <v>2136</v>
      </c>
      <c r="C1856" s="12">
        <v>4920</v>
      </c>
      <c r="D1856" s="12">
        <v>5200</v>
      </c>
      <c r="E1856" s="12">
        <v>5340</v>
      </c>
      <c r="F1856" s="12">
        <v>5440</v>
      </c>
      <c r="G1856" s="12">
        <v>5510</v>
      </c>
      <c r="H1856" s="12">
        <v>5520</v>
      </c>
      <c r="I1856" s="12">
        <v>5500</v>
      </c>
      <c r="J1856" s="5"/>
      <c r="K1856" s="5"/>
      <c r="L1856" s="5"/>
    </row>
    <row r="1857" spans="1:12" x14ac:dyDescent="0.25">
      <c r="A1857" s="11" t="s">
        <v>3934</v>
      </c>
      <c r="B1857" s="10" t="s">
        <v>2136</v>
      </c>
      <c r="C1857" s="13">
        <v>4300</v>
      </c>
      <c r="D1857" s="13">
        <v>5070</v>
      </c>
      <c r="E1857" s="13">
        <v>5340</v>
      </c>
      <c r="F1857" s="13">
        <v>5560</v>
      </c>
      <c r="G1857" s="13">
        <v>5720</v>
      </c>
      <c r="H1857" s="13">
        <v>5830</v>
      </c>
      <c r="I1857" s="13">
        <v>5910</v>
      </c>
      <c r="J1857" s="5"/>
      <c r="K1857" s="5"/>
      <c r="L1857" s="5"/>
    </row>
    <row r="1858" spans="1:12" x14ac:dyDescent="0.25">
      <c r="A1858" s="11" t="s">
        <v>2113</v>
      </c>
      <c r="B1858" s="10" t="s">
        <v>2136</v>
      </c>
      <c r="C1858" s="12">
        <v>29700</v>
      </c>
      <c r="D1858" s="12">
        <v>38300</v>
      </c>
      <c r="E1858" s="12">
        <v>44000</v>
      </c>
      <c r="F1858" s="12">
        <v>47700</v>
      </c>
      <c r="G1858" s="12">
        <v>51100</v>
      </c>
      <c r="H1858" s="12">
        <v>54300</v>
      </c>
      <c r="I1858" s="12">
        <v>57400</v>
      </c>
      <c r="J1858" s="5"/>
      <c r="K1858" s="5"/>
      <c r="L1858" s="5"/>
    </row>
    <row r="1859" spans="1:12" x14ac:dyDescent="0.25">
      <c r="A1859" s="11" t="s">
        <v>3935</v>
      </c>
      <c r="B1859" s="10" t="s">
        <v>2136</v>
      </c>
      <c r="C1859" s="13">
        <v>2280</v>
      </c>
      <c r="D1859" s="13">
        <v>2780</v>
      </c>
      <c r="E1859" s="13">
        <v>3140</v>
      </c>
      <c r="F1859" s="13">
        <v>3510</v>
      </c>
      <c r="G1859" s="13">
        <v>3890</v>
      </c>
      <c r="H1859" s="13">
        <v>4280</v>
      </c>
      <c r="I1859" s="13">
        <v>4670</v>
      </c>
      <c r="J1859" s="5"/>
      <c r="K1859" s="5"/>
      <c r="L1859" s="5"/>
    </row>
    <row r="1860" spans="1:12" ht="21" x14ac:dyDescent="0.25">
      <c r="A1860" s="11" t="s">
        <v>3936</v>
      </c>
      <c r="B1860" s="10" t="s">
        <v>2136</v>
      </c>
      <c r="C1860" s="12">
        <v>0</v>
      </c>
      <c r="D1860" s="12">
        <v>0</v>
      </c>
      <c r="E1860" s="12">
        <v>0</v>
      </c>
      <c r="F1860" s="12">
        <v>0</v>
      </c>
      <c r="G1860" s="12">
        <v>0</v>
      </c>
      <c r="H1860" s="12">
        <v>0</v>
      </c>
      <c r="I1860" s="12">
        <v>0</v>
      </c>
      <c r="J1860" s="5"/>
      <c r="K1860" s="5"/>
      <c r="L1860" s="5"/>
    </row>
    <row r="1861" spans="1:12" x14ac:dyDescent="0.25">
      <c r="A1861" s="11" t="s">
        <v>3937</v>
      </c>
      <c r="B1861" s="10" t="s">
        <v>2136</v>
      </c>
      <c r="C1861" s="13">
        <v>1920</v>
      </c>
      <c r="D1861" s="13">
        <v>2080</v>
      </c>
      <c r="E1861" s="13">
        <v>2130</v>
      </c>
      <c r="F1861" s="13">
        <v>2190</v>
      </c>
      <c r="G1861" s="13">
        <v>2240</v>
      </c>
      <c r="H1861" s="13">
        <v>2280</v>
      </c>
      <c r="I1861" s="13">
        <v>2310</v>
      </c>
      <c r="J1861" s="5"/>
      <c r="K1861" s="5"/>
      <c r="L1861" s="5"/>
    </row>
    <row r="1862" spans="1:12" x14ac:dyDescent="0.25">
      <c r="A1862" s="11" t="s">
        <v>3938</v>
      </c>
      <c r="B1862" s="10" t="s">
        <v>2136</v>
      </c>
      <c r="C1862" s="12">
        <v>6820</v>
      </c>
      <c r="D1862" s="12">
        <v>9280</v>
      </c>
      <c r="E1862" s="12">
        <v>10600</v>
      </c>
      <c r="F1862" s="12">
        <v>11400</v>
      </c>
      <c r="G1862" s="12">
        <v>12150</v>
      </c>
      <c r="H1862" s="12">
        <v>12750</v>
      </c>
      <c r="I1862" s="12">
        <v>13300</v>
      </c>
      <c r="J1862" s="5"/>
      <c r="K1862" s="5"/>
      <c r="L1862" s="5"/>
    </row>
    <row r="1863" spans="1:12" x14ac:dyDescent="0.25">
      <c r="A1863" s="11" t="s">
        <v>3939</v>
      </c>
      <c r="B1863" s="10" t="s">
        <v>2136</v>
      </c>
      <c r="C1863" s="13">
        <v>380</v>
      </c>
      <c r="D1863" s="13">
        <v>490</v>
      </c>
      <c r="E1863" s="13">
        <v>540</v>
      </c>
      <c r="F1863" s="13">
        <v>590</v>
      </c>
      <c r="G1863" s="13">
        <v>640</v>
      </c>
      <c r="H1863" s="13">
        <v>690</v>
      </c>
      <c r="I1863" s="13">
        <v>730</v>
      </c>
      <c r="J1863" s="5"/>
      <c r="K1863" s="5"/>
      <c r="L1863" s="5"/>
    </row>
    <row r="1864" spans="1:12" x14ac:dyDescent="0.25">
      <c r="A1864" s="11" t="s">
        <v>3940</v>
      </c>
      <c r="B1864" s="10" t="s">
        <v>2136</v>
      </c>
      <c r="C1864" s="12">
        <v>250</v>
      </c>
      <c r="D1864" s="12">
        <v>270</v>
      </c>
      <c r="E1864" s="12">
        <v>300</v>
      </c>
      <c r="F1864" s="12">
        <v>320</v>
      </c>
      <c r="G1864" s="12">
        <v>330</v>
      </c>
      <c r="H1864" s="12">
        <v>350</v>
      </c>
      <c r="I1864" s="12">
        <v>370</v>
      </c>
      <c r="J1864" s="5"/>
      <c r="K1864" s="5"/>
      <c r="L1864" s="5"/>
    </row>
    <row r="1865" spans="1:12" x14ac:dyDescent="0.25">
      <c r="A1865" s="11" t="s">
        <v>3941</v>
      </c>
      <c r="B1865" s="10" t="s">
        <v>2136</v>
      </c>
      <c r="C1865" s="13">
        <v>1080</v>
      </c>
      <c r="D1865" s="13">
        <v>1230</v>
      </c>
      <c r="E1865" s="13">
        <v>1390</v>
      </c>
      <c r="F1865" s="13">
        <v>1560</v>
      </c>
      <c r="G1865" s="13">
        <v>1740</v>
      </c>
      <c r="H1865" s="13">
        <v>1900</v>
      </c>
      <c r="I1865" s="13">
        <v>2070</v>
      </c>
      <c r="J1865" s="5"/>
      <c r="K1865" s="5"/>
      <c r="L1865" s="5"/>
    </row>
    <row r="1866" spans="1:12" x14ac:dyDescent="0.25">
      <c r="A1866" s="11" t="s">
        <v>3942</v>
      </c>
      <c r="B1866" s="10" t="s">
        <v>2136</v>
      </c>
      <c r="C1866" s="12">
        <v>2480</v>
      </c>
      <c r="D1866" s="12">
        <v>2900</v>
      </c>
      <c r="E1866" s="12">
        <v>2970</v>
      </c>
      <c r="F1866" s="12">
        <v>3030</v>
      </c>
      <c r="G1866" s="12">
        <v>3070</v>
      </c>
      <c r="H1866" s="12">
        <v>3090</v>
      </c>
      <c r="I1866" s="12">
        <v>3110</v>
      </c>
      <c r="J1866" s="5"/>
      <c r="K1866" s="5"/>
      <c r="L1866" s="5"/>
    </row>
    <row r="1867" spans="1:12" ht="21" x14ac:dyDescent="0.25">
      <c r="A1867" s="11" t="s">
        <v>3943</v>
      </c>
      <c r="B1867" s="10" t="s">
        <v>2136</v>
      </c>
      <c r="C1867" s="13">
        <v>0</v>
      </c>
      <c r="D1867" s="13">
        <v>0</v>
      </c>
      <c r="E1867" s="13">
        <v>0</v>
      </c>
      <c r="F1867" s="13">
        <v>0</v>
      </c>
      <c r="G1867" s="13">
        <v>0</v>
      </c>
      <c r="H1867" s="13">
        <v>0</v>
      </c>
      <c r="I1867" s="13">
        <v>0</v>
      </c>
      <c r="J1867" s="5"/>
      <c r="K1867" s="5"/>
      <c r="L1867" s="5"/>
    </row>
    <row r="1868" spans="1:12" x14ac:dyDescent="0.25">
      <c r="A1868" s="11" t="s">
        <v>3944</v>
      </c>
      <c r="B1868" s="10" t="s">
        <v>2136</v>
      </c>
      <c r="C1868" s="12">
        <v>340</v>
      </c>
      <c r="D1868" s="12">
        <v>440</v>
      </c>
      <c r="E1868" s="12">
        <v>470</v>
      </c>
      <c r="F1868" s="12">
        <v>500</v>
      </c>
      <c r="G1868" s="12">
        <v>530</v>
      </c>
      <c r="H1868" s="12">
        <v>560</v>
      </c>
      <c r="I1868" s="12">
        <v>580</v>
      </c>
      <c r="J1868" s="5"/>
      <c r="K1868" s="5"/>
      <c r="L1868" s="5"/>
    </row>
    <row r="1869" spans="1:12" x14ac:dyDescent="0.25">
      <c r="A1869" s="11" t="s">
        <v>3945</v>
      </c>
      <c r="B1869" s="10" t="s">
        <v>2136</v>
      </c>
      <c r="C1869" s="13">
        <v>400</v>
      </c>
      <c r="D1869" s="13">
        <v>480</v>
      </c>
      <c r="E1869" s="13">
        <v>900</v>
      </c>
      <c r="F1869" s="13">
        <v>1120</v>
      </c>
      <c r="G1869" s="13">
        <v>1330</v>
      </c>
      <c r="H1869" s="13">
        <v>1540</v>
      </c>
      <c r="I1869" s="13">
        <v>1750</v>
      </c>
      <c r="J1869" s="5"/>
      <c r="K1869" s="5"/>
      <c r="L1869" s="5"/>
    </row>
    <row r="1870" spans="1:12" ht="21" x14ac:dyDescent="0.25">
      <c r="A1870" s="11" t="s">
        <v>3946</v>
      </c>
      <c r="B1870" s="10" t="s">
        <v>2136</v>
      </c>
      <c r="C1870" s="12">
        <v>0</v>
      </c>
      <c r="D1870" s="12">
        <v>0</v>
      </c>
      <c r="E1870" s="12">
        <v>0</v>
      </c>
      <c r="F1870" s="12">
        <v>0</v>
      </c>
      <c r="G1870" s="12">
        <v>0</v>
      </c>
      <c r="H1870" s="12">
        <v>0</v>
      </c>
      <c r="I1870" s="12">
        <v>0</v>
      </c>
      <c r="J1870" s="5"/>
      <c r="K1870" s="5"/>
      <c r="L1870" s="5"/>
    </row>
    <row r="1871" spans="1:12" x14ac:dyDescent="0.25">
      <c r="A1871" s="11" t="s">
        <v>3947</v>
      </c>
      <c r="B1871" s="10" t="s">
        <v>2136</v>
      </c>
      <c r="C1871" s="13">
        <v>690</v>
      </c>
      <c r="D1871" s="13">
        <v>820</v>
      </c>
      <c r="E1871" s="13">
        <v>890</v>
      </c>
      <c r="F1871" s="13">
        <v>960</v>
      </c>
      <c r="G1871" s="13">
        <v>1030</v>
      </c>
      <c r="H1871" s="13">
        <v>1080</v>
      </c>
      <c r="I1871" s="13">
        <v>1130</v>
      </c>
      <c r="J1871" s="5"/>
      <c r="K1871" s="5"/>
      <c r="L1871" s="5"/>
    </row>
    <row r="1872" spans="1:12" x14ac:dyDescent="0.25">
      <c r="A1872" s="11" t="s">
        <v>3948</v>
      </c>
      <c r="B1872" s="10" t="s">
        <v>2136</v>
      </c>
      <c r="C1872" s="12">
        <v>1160</v>
      </c>
      <c r="D1872" s="12">
        <v>1580</v>
      </c>
      <c r="E1872" s="12">
        <v>2090</v>
      </c>
      <c r="F1872" s="12">
        <v>2210</v>
      </c>
      <c r="G1872" s="12">
        <v>2310</v>
      </c>
      <c r="H1872" s="12">
        <v>2380</v>
      </c>
      <c r="I1872" s="12">
        <v>2440</v>
      </c>
      <c r="J1872" s="5"/>
      <c r="K1872" s="5"/>
      <c r="L1872" s="5"/>
    </row>
    <row r="1873" spans="1:12" x14ac:dyDescent="0.25">
      <c r="A1873" s="11" t="s">
        <v>3949</v>
      </c>
      <c r="B1873" s="10" t="s">
        <v>2136</v>
      </c>
      <c r="C1873" s="13">
        <v>670</v>
      </c>
      <c r="D1873" s="13">
        <v>860</v>
      </c>
      <c r="E1873" s="13">
        <v>1510</v>
      </c>
      <c r="F1873" s="13">
        <v>1930</v>
      </c>
      <c r="G1873" s="13">
        <v>2360</v>
      </c>
      <c r="H1873" s="13">
        <v>2780</v>
      </c>
      <c r="I1873" s="13">
        <v>3200</v>
      </c>
      <c r="J1873" s="5"/>
      <c r="K1873" s="5"/>
      <c r="L1873" s="5"/>
    </row>
    <row r="1874" spans="1:12" x14ac:dyDescent="0.25">
      <c r="A1874" s="11" t="s">
        <v>3950</v>
      </c>
      <c r="B1874" s="10" t="s">
        <v>2136</v>
      </c>
      <c r="C1874" s="12">
        <v>1730</v>
      </c>
      <c r="D1874" s="12">
        <v>3320</v>
      </c>
      <c r="E1874" s="12">
        <v>4160</v>
      </c>
      <c r="F1874" s="12">
        <v>4460</v>
      </c>
      <c r="G1874" s="12">
        <v>4710</v>
      </c>
      <c r="H1874" s="12">
        <v>4940</v>
      </c>
      <c r="I1874" s="12">
        <v>5160</v>
      </c>
      <c r="J1874" s="5"/>
      <c r="K1874" s="5"/>
      <c r="L1874" s="5"/>
    </row>
    <row r="1875" spans="1:12" x14ac:dyDescent="0.25">
      <c r="A1875" s="11" t="s">
        <v>3951</v>
      </c>
      <c r="B1875" s="10" t="s">
        <v>2136</v>
      </c>
      <c r="C1875" s="13">
        <v>320</v>
      </c>
      <c r="D1875" s="13">
        <v>840</v>
      </c>
      <c r="E1875" s="13">
        <v>1230</v>
      </c>
      <c r="F1875" s="13">
        <v>1620</v>
      </c>
      <c r="G1875" s="13">
        <v>2020</v>
      </c>
      <c r="H1875" s="13">
        <v>2420</v>
      </c>
      <c r="I1875" s="13">
        <v>2820</v>
      </c>
      <c r="J1875" s="5"/>
      <c r="K1875" s="5"/>
      <c r="L1875" s="5"/>
    </row>
    <row r="1876" spans="1:12" x14ac:dyDescent="0.25">
      <c r="A1876" s="11" t="s">
        <v>3952</v>
      </c>
      <c r="B1876" s="10" t="s">
        <v>2136</v>
      </c>
      <c r="C1876" s="12">
        <v>2580</v>
      </c>
      <c r="D1876" s="12">
        <v>2910</v>
      </c>
      <c r="E1876" s="12">
        <v>3030</v>
      </c>
      <c r="F1876" s="12">
        <v>3160</v>
      </c>
      <c r="G1876" s="12">
        <v>3280</v>
      </c>
      <c r="H1876" s="12">
        <v>3400</v>
      </c>
      <c r="I1876" s="12">
        <v>3510</v>
      </c>
      <c r="J1876" s="5"/>
      <c r="K1876" s="5"/>
      <c r="L1876" s="5"/>
    </row>
    <row r="1877" spans="1:12" x14ac:dyDescent="0.25">
      <c r="A1877" s="11" t="s">
        <v>3953</v>
      </c>
      <c r="B1877" s="10" t="s">
        <v>2136</v>
      </c>
      <c r="C1877" s="13">
        <v>3700</v>
      </c>
      <c r="D1877" s="13">
        <v>4370</v>
      </c>
      <c r="E1877" s="13">
        <v>4650</v>
      </c>
      <c r="F1877" s="13">
        <v>4830</v>
      </c>
      <c r="G1877" s="13">
        <v>4990</v>
      </c>
      <c r="H1877" s="13">
        <v>5120</v>
      </c>
      <c r="I1877" s="13">
        <v>5240</v>
      </c>
      <c r="J1877" s="5"/>
      <c r="K1877" s="5"/>
      <c r="L1877" s="5"/>
    </row>
    <row r="1878" spans="1:12" x14ac:dyDescent="0.25">
      <c r="A1878" s="11" t="s">
        <v>3954</v>
      </c>
      <c r="B1878" s="10" t="s">
        <v>2136</v>
      </c>
      <c r="C1878" s="12">
        <v>860</v>
      </c>
      <c r="D1878" s="12">
        <v>1060</v>
      </c>
      <c r="E1878" s="12">
        <v>1240</v>
      </c>
      <c r="F1878" s="12">
        <v>1410</v>
      </c>
      <c r="G1878" s="12">
        <v>1600</v>
      </c>
      <c r="H1878" s="12">
        <v>1800</v>
      </c>
      <c r="I1878" s="12">
        <v>2020</v>
      </c>
      <c r="J1878" s="5"/>
      <c r="K1878" s="5"/>
      <c r="L1878" s="5"/>
    </row>
    <row r="1879" spans="1:12" x14ac:dyDescent="0.25">
      <c r="A1879" s="11" t="s">
        <v>3955</v>
      </c>
      <c r="B1879" s="10" t="s">
        <v>2136</v>
      </c>
      <c r="C1879" s="13">
        <v>2070</v>
      </c>
      <c r="D1879" s="13">
        <v>2550</v>
      </c>
      <c r="E1879" s="13">
        <v>2740</v>
      </c>
      <c r="F1879" s="13">
        <v>2830</v>
      </c>
      <c r="G1879" s="13">
        <v>2910</v>
      </c>
      <c r="H1879" s="13">
        <v>2980</v>
      </c>
      <c r="I1879" s="13">
        <v>3040</v>
      </c>
      <c r="J1879" s="5"/>
      <c r="K1879" s="5"/>
      <c r="L1879" s="5"/>
    </row>
    <row r="1880" spans="1:12" x14ac:dyDescent="0.25">
      <c r="A1880" s="11" t="s">
        <v>2114</v>
      </c>
      <c r="B1880" s="10" t="s">
        <v>2136</v>
      </c>
      <c r="C1880" s="12">
        <v>123500</v>
      </c>
      <c r="D1880" s="12">
        <v>129000</v>
      </c>
      <c r="E1880" s="12">
        <v>132000</v>
      </c>
      <c r="F1880" s="12">
        <v>133900</v>
      </c>
      <c r="G1880" s="12">
        <v>135300</v>
      </c>
      <c r="H1880" s="12">
        <v>136200</v>
      </c>
      <c r="I1880" s="12">
        <v>136500</v>
      </c>
      <c r="J1880" s="5"/>
      <c r="K1880" s="5"/>
      <c r="L1880" s="5"/>
    </row>
    <row r="1881" spans="1:12" x14ac:dyDescent="0.25">
      <c r="A1881" s="11" t="s">
        <v>3956</v>
      </c>
      <c r="B1881" s="10" t="s">
        <v>2136</v>
      </c>
      <c r="C1881" s="13">
        <v>80</v>
      </c>
      <c r="D1881" s="13">
        <v>80</v>
      </c>
      <c r="E1881" s="13">
        <v>80</v>
      </c>
      <c r="F1881" s="13">
        <v>90</v>
      </c>
      <c r="G1881" s="13">
        <v>90</v>
      </c>
      <c r="H1881" s="13">
        <v>90</v>
      </c>
      <c r="I1881" s="13">
        <v>100</v>
      </c>
      <c r="J1881" s="5"/>
      <c r="K1881" s="5"/>
      <c r="L1881" s="5"/>
    </row>
    <row r="1882" spans="1:12" x14ac:dyDescent="0.25">
      <c r="A1882" s="11" t="s">
        <v>3957</v>
      </c>
      <c r="B1882" s="10" t="s">
        <v>2136</v>
      </c>
      <c r="C1882" s="12">
        <v>1150</v>
      </c>
      <c r="D1882" s="12">
        <v>1160</v>
      </c>
      <c r="E1882" s="12">
        <v>1170</v>
      </c>
      <c r="F1882" s="12">
        <v>1170</v>
      </c>
      <c r="G1882" s="12">
        <v>1170</v>
      </c>
      <c r="H1882" s="12">
        <v>1160</v>
      </c>
      <c r="I1882" s="12">
        <v>1140</v>
      </c>
      <c r="J1882" s="5"/>
      <c r="K1882" s="5"/>
      <c r="L1882" s="5"/>
    </row>
    <row r="1883" spans="1:12" x14ac:dyDescent="0.25">
      <c r="A1883" s="11" t="s">
        <v>3958</v>
      </c>
      <c r="B1883" s="10" t="s">
        <v>2136</v>
      </c>
      <c r="C1883" s="13">
        <v>270</v>
      </c>
      <c r="D1883" s="13">
        <v>270</v>
      </c>
      <c r="E1883" s="13">
        <v>270</v>
      </c>
      <c r="F1883" s="13">
        <v>270</v>
      </c>
      <c r="G1883" s="13">
        <v>260</v>
      </c>
      <c r="H1883" s="13">
        <v>260</v>
      </c>
      <c r="I1883" s="13">
        <v>250</v>
      </c>
      <c r="J1883" s="5"/>
      <c r="K1883" s="5"/>
      <c r="L1883" s="5"/>
    </row>
    <row r="1884" spans="1:12" x14ac:dyDescent="0.25">
      <c r="A1884" s="11" t="s">
        <v>3959</v>
      </c>
      <c r="B1884" s="10" t="s">
        <v>2136</v>
      </c>
      <c r="C1884" s="12">
        <v>520</v>
      </c>
      <c r="D1884" s="12">
        <v>540</v>
      </c>
      <c r="E1884" s="12">
        <v>550</v>
      </c>
      <c r="F1884" s="12">
        <v>560</v>
      </c>
      <c r="G1884" s="12">
        <v>560</v>
      </c>
      <c r="H1884" s="12">
        <v>570</v>
      </c>
      <c r="I1884" s="12">
        <v>560</v>
      </c>
      <c r="J1884" s="5"/>
      <c r="K1884" s="5"/>
      <c r="L1884" s="5"/>
    </row>
    <row r="1885" spans="1:12" x14ac:dyDescent="0.25">
      <c r="A1885" s="11" t="s">
        <v>3960</v>
      </c>
      <c r="B1885" s="10" t="s">
        <v>2136</v>
      </c>
      <c r="C1885" s="13">
        <v>1520</v>
      </c>
      <c r="D1885" s="13">
        <v>1660</v>
      </c>
      <c r="E1885" s="13">
        <v>1750</v>
      </c>
      <c r="F1885" s="13">
        <v>1820</v>
      </c>
      <c r="G1885" s="13">
        <v>1870</v>
      </c>
      <c r="H1885" s="13">
        <v>1900</v>
      </c>
      <c r="I1885" s="13">
        <v>1910</v>
      </c>
      <c r="J1885" s="5"/>
      <c r="K1885" s="5"/>
      <c r="L1885" s="5"/>
    </row>
    <row r="1886" spans="1:12" x14ac:dyDescent="0.25">
      <c r="A1886" s="11" t="s">
        <v>3961</v>
      </c>
      <c r="B1886" s="10" t="s">
        <v>2136</v>
      </c>
      <c r="C1886" s="12">
        <v>370</v>
      </c>
      <c r="D1886" s="12">
        <v>410</v>
      </c>
      <c r="E1886" s="12">
        <v>410</v>
      </c>
      <c r="F1886" s="12">
        <v>420</v>
      </c>
      <c r="G1886" s="12">
        <v>420</v>
      </c>
      <c r="H1886" s="12">
        <v>420</v>
      </c>
      <c r="I1886" s="12">
        <v>430</v>
      </c>
      <c r="J1886" s="5"/>
      <c r="K1886" s="5"/>
      <c r="L1886" s="5"/>
    </row>
    <row r="1887" spans="1:12" x14ac:dyDescent="0.25">
      <c r="A1887" s="11" t="s">
        <v>3962</v>
      </c>
      <c r="B1887" s="10" t="s">
        <v>2136</v>
      </c>
      <c r="C1887" s="13">
        <v>460</v>
      </c>
      <c r="D1887" s="13">
        <v>460</v>
      </c>
      <c r="E1887" s="13">
        <v>460</v>
      </c>
      <c r="F1887" s="13">
        <v>470</v>
      </c>
      <c r="G1887" s="13">
        <v>480</v>
      </c>
      <c r="H1887" s="13">
        <v>480</v>
      </c>
      <c r="I1887" s="13">
        <v>480</v>
      </c>
      <c r="J1887" s="5"/>
      <c r="K1887" s="5"/>
      <c r="L1887" s="5"/>
    </row>
    <row r="1888" spans="1:12" x14ac:dyDescent="0.25">
      <c r="A1888" s="11" t="s">
        <v>3963</v>
      </c>
      <c r="B1888" s="10" t="s">
        <v>2136</v>
      </c>
      <c r="C1888" s="12">
        <v>2440</v>
      </c>
      <c r="D1888" s="12">
        <v>2560</v>
      </c>
      <c r="E1888" s="12">
        <v>2640</v>
      </c>
      <c r="F1888" s="12">
        <v>2650</v>
      </c>
      <c r="G1888" s="12">
        <v>2660</v>
      </c>
      <c r="H1888" s="12">
        <v>2630</v>
      </c>
      <c r="I1888" s="12">
        <v>2590</v>
      </c>
      <c r="J1888" s="5"/>
      <c r="K1888" s="5"/>
      <c r="L1888" s="5"/>
    </row>
    <row r="1889" spans="1:12" x14ac:dyDescent="0.25">
      <c r="A1889" s="11" t="s">
        <v>3964</v>
      </c>
      <c r="B1889" s="10" t="s">
        <v>2136</v>
      </c>
      <c r="C1889" s="13">
        <v>1450</v>
      </c>
      <c r="D1889" s="13">
        <v>1520</v>
      </c>
      <c r="E1889" s="13">
        <v>1530</v>
      </c>
      <c r="F1889" s="13">
        <v>1530</v>
      </c>
      <c r="G1889" s="13">
        <v>1520</v>
      </c>
      <c r="H1889" s="13">
        <v>1490</v>
      </c>
      <c r="I1889" s="13">
        <v>1450</v>
      </c>
      <c r="J1889" s="5"/>
      <c r="K1889" s="5"/>
      <c r="L1889" s="5"/>
    </row>
    <row r="1890" spans="1:12" x14ac:dyDescent="0.25">
      <c r="A1890" s="11" t="s">
        <v>3965</v>
      </c>
      <c r="B1890" s="10" t="s">
        <v>2136</v>
      </c>
      <c r="C1890" s="12">
        <v>540</v>
      </c>
      <c r="D1890" s="12">
        <v>600</v>
      </c>
      <c r="E1890" s="12">
        <v>610</v>
      </c>
      <c r="F1890" s="12">
        <v>620</v>
      </c>
      <c r="G1890" s="12">
        <v>630</v>
      </c>
      <c r="H1890" s="12">
        <v>630</v>
      </c>
      <c r="I1890" s="12">
        <v>630</v>
      </c>
      <c r="J1890" s="5"/>
      <c r="K1890" s="5"/>
      <c r="L1890" s="5"/>
    </row>
    <row r="1891" spans="1:12" x14ac:dyDescent="0.25">
      <c r="A1891" s="11" t="s">
        <v>3966</v>
      </c>
      <c r="B1891" s="10" t="s">
        <v>2136</v>
      </c>
      <c r="C1891" s="13">
        <v>730</v>
      </c>
      <c r="D1891" s="13">
        <v>770</v>
      </c>
      <c r="E1891" s="13">
        <v>790</v>
      </c>
      <c r="F1891" s="13">
        <v>800</v>
      </c>
      <c r="G1891" s="13">
        <v>810</v>
      </c>
      <c r="H1891" s="13">
        <v>820</v>
      </c>
      <c r="I1891" s="13">
        <v>820</v>
      </c>
      <c r="J1891" s="5"/>
      <c r="K1891" s="5"/>
      <c r="L1891" s="5"/>
    </row>
    <row r="1892" spans="1:12" x14ac:dyDescent="0.25">
      <c r="A1892" s="11" t="s">
        <v>3967</v>
      </c>
      <c r="B1892" s="10" t="s">
        <v>2136</v>
      </c>
      <c r="C1892" s="12">
        <v>160</v>
      </c>
      <c r="D1892" s="12">
        <v>150</v>
      </c>
      <c r="E1892" s="12">
        <v>150</v>
      </c>
      <c r="F1892" s="12">
        <v>140</v>
      </c>
      <c r="G1892" s="12">
        <v>140</v>
      </c>
      <c r="H1892" s="12">
        <v>130</v>
      </c>
      <c r="I1892" s="12">
        <v>120</v>
      </c>
      <c r="J1892" s="5"/>
      <c r="K1892" s="5"/>
      <c r="L1892" s="5"/>
    </row>
    <row r="1893" spans="1:12" x14ac:dyDescent="0.25">
      <c r="A1893" s="11" t="s">
        <v>3968</v>
      </c>
      <c r="B1893" s="10" t="s">
        <v>2136</v>
      </c>
      <c r="C1893" s="13">
        <v>330</v>
      </c>
      <c r="D1893" s="13">
        <v>360</v>
      </c>
      <c r="E1893" s="13">
        <v>380</v>
      </c>
      <c r="F1893" s="13">
        <v>410</v>
      </c>
      <c r="G1893" s="13">
        <v>430</v>
      </c>
      <c r="H1893" s="13">
        <v>440</v>
      </c>
      <c r="I1893" s="13">
        <v>450</v>
      </c>
      <c r="J1893" s="5"/>
      <c r="K1893" s="5"/>
      <c r="L1893" s="5"/>
    </row>
    <row r="1894" spans="1:12" x14ac:dyDescent="0.25">
      <c r="A1894" s="11" t="s">
        <v>3969</v>
      </c>
      <c r="B1894" s="10" t="s">
        <v>2136</v>
      </c>
      <c r="C1894" s="12">
        <v>1600</v>
      </c>
      <c r="D1894" s="12">
        <v>2100</v>
      </c>
      <c r="E1894" s="12">
        <v>2410</v>
      </c>
      <c r="F1894" s="12">
        <v>2520</v>
      </c>
      <c r="G1894" s="12">
        <v>2620</v>
      </c>
      <c r="H1894" s="12">
        <v>2700</v>
      </c>
      <c r="I1894" s="12">
        <v>2770</v>
      </c>
      <c r="J1894" s="5"/>
      <c r="K1894" s="5"/>
      <c r="L1894" s="5"/>
    </row>
    <row r="1895" spans="1:12" x14ac:dyDescent="0.25">
      <c r="A1895" s="11" t="s">
        <v>3970</v>
      </c>
      <c r="B1895" s="10" t="s">
        <v>2136</v>
      </c>
      <c r="C1895" s="13">
        <v>630</v>
      </c>
      <c r="D1895" s="13">
        <v>680</v>
      </c>
      <c r="E1895" s="13">
        <v>720</v>
      </c>
      <c r="F1895" s="13">
        <v>770</v>
      </c>
      <c r="G1895" s="13">
        <v>820</v>
      </c>
      <c r="H1895" s="13">
        <v>860</v>
      </c>
      <c r="I1895" s="13">
        <v>890</v>
      </c>
      <c r="J1895" s="5"/>
      <c r="K1895" s="5"/>
      <c r="L1895" s="5"/>
    </row>
    <row r="1896" spans="1:12" x14ac:dyDescent="0.25">
      <c r="A1896" s="11" t="s">
        <v>3971</v>
      </c>
      <c r="B1896" s="10" t="s">
        <v>2136</v>
      </c>
      <c r="C1896" s="12">
        <v>980</v>
      </c>
      <c r="D1896" s="12">
        <v>1110</v>
      </c>
      <c r="E1896" s="12">
        <v>1160</v>
      </c>
      <c r="F1896" s="12">
        <v>1220</v>
      </c>
      <c r="G1896" s="12">
        <v>1280</v>
      </c>
      <c r="H1896" s="12">
        <v>1330</v>
      </c>
      <c r="I1896" s="12">
        <v>1380</v>
      </c>
      <c r="J1896" s="5"/>
      <c r="K1896" s="5"/>
      <c r="L1896" s="5"/>
    </row>
    <row r="1897" spans="1:12" x14ac:dyDescent="0.25">
      <c r="A1897" s="11" t="s">
        <v>3972</v>
      </c>
      <c r="B1897" s="10" t="s">
        <v>2136</v>
      </c>
      <c r="C1897" s="13">
        <v>3010</v>
      </c>
      <c r="D1897" s="13">
        <v>3190</v>
      </c>
      <c r="E1897" s="13">
        <v>3310</v>
      </c>
      <c r="F1897" s="13">
        <v>3440</v>
      </c>
      <c r="G1897" s="13">
        <v>3550</v>
      </c>
      <c r="H1897" s="13">
        <v>3630</v>
      </c>
      <c r="I1897" s="13">
        <v>3670</v>
      </c>
      <c r="J1897" s="5"/>
      <c r="K1897" s="5"/>
      <c r="L1897" s="5"/>
    </row>
    <row r="1898" spans="1:12" x14ac:dyDescent="0.25">
      <c r="A1898" s="11" t="s">
        <v>3973</v>
      </c>
      <c r="B1898" s="10" t="s">
        <v>2136</v>
      </c>
      <c r="C1898" s="12">
        <v>440</v>
      </c>
      <c r="D1898" s="12">
        <v>460</v>
      </c>
      <c r="E1898" s="12">
        <v>470</v>
      </c>
      <c r="F1898" s="12">
        <v>490</v>
      </c>
      <c r="G1898" s="12">
        <v>500</v>
      </c>
      <c r="H1898" s="12">
        <v>510</v>
      </c>
      <c r="I1898" s="12">
        <v>520</v>
      </c>
      <c r="J1898" s="5"/>
      <c r="K1898" s="5"/>
      <c r="L1898" s="5"/>
    </row>
    <row r="1899" spans="1:12" x14ac:dyDescent="0.25">
      <c r="A1899" s="11" t="s">
        <v>3974</v>
      </c>
      <c r="B1899" s="10" t="s">
        <v>2136</v>
      </c>
      <c r="C1899" s="13">
        <v>20</v>
      </c>
      <c r="D1899" s="13">
        <v>20</v>
      </c>
      <c r="E1899" s="13">
        <v>20</v>
      </c>
      <c r="F1899" s="13">
        <v>20</v>
      </c>
      <c r="G1899" s="13">
        <v>20</v>
      </c>
      <c r="H1899" s="13">
        <v>20</v>
      </c>
      <c r="I1899" s="13">
        <v>20</v>
      </c>
      <c r="J1899" s="5"/>
      <c r="K1899" s="5"/>
      <c r="L1899" s="5"/>
    </row>
    <row r="1900" spans="1:12" x14ac:dyDescent="0.25">
      <c r="A1900" s="11" t="s">
        <v>3975</v>
      </c>
      <c r="B1900" s="10" t="s">
        <v>2136</v>
      </c>
      <c r="C1900" s="12">
        <v>1780</v>
      </c>
      <c r="D1900" s="12">
        <v>1900</v>
      </c>
      <c r="E1900" s="12">
        <v>1970</v>
      </c>
      <c r="F1900" s="12">
        <v>1990</v>
      </c>
      <c r="G1900" s="12">
        <v>2010</v>
      </c>
      <c r="H1900" s="12">
        <v>2020</v>
      </c>
      <c r="I1900" s="12">
        <v>2020</v>
      </c>
      <c r="J1900" s="5"/>
      <c r="K1900" s="5"/>
      <c r="L1900" s="5"/>
    </row>
    <row r="1901" spans="1:12" x14ac:dyDescent="0.25">
      <c r="A1901" s="11" t="s">
        <v>3976</v>
      </c>
      <c r="B1901" s="10" t="s">
        <v>2136</v>
      </c>
      <c r="C1901" s="13">
        <v>2410</v>
      </c>
      <c r="D1901" s="13">
        <v>2650</v>
      </c>
      <c r="E1901" s="13">
        <v>2790</v>
      </c>
      <c r="F1901" s="13">
        <v>2830</v>
      </c>
      <c r="G1901" s="13">
        <v>2860</v>
      </c>
      <c r="H1901" s="13">
        <v>2880</v>
      </c>
      <c r="I1901" s="13">
        <v>2890</v>
      </c>
      <c r="J1901" s="5"/>
      <c r="K1901" s="5"/>
      <c r="L1901" s="5"/>
    </row>
    <row r="1902" spans="1:12" x14ac:dyDescent="0.25">
      <c r="A1902" s="11" t="s">
        <v>3977</v>
      </c>
      <c r="B1902" s="10" t="s">
        <v>2136</v>
      </c>
      <c r="C1902" s="12">
        <v>3220</v>
      </c>
      <c r="D1902" s="12">
        <v>3480</v>
      </c>
      <c r="E1902" s="12">
        <v>3600</v>
      </c>
      <c r="F1902" s="12">
        <v>3630</v>
      </c>
      <c r="G1902" s="12">
        <v>3650</v>
      </c>
      <c r="H1902" s="12">
        <v>3670</v>
      </c>
      <c r="I1902" s="12">
        <v>3690</v>
      </c>
      <c r="J1902" s="5"/>
      <c r="K1902" s="5"/>
      <c r="L1902" s="5"/>
    </row>
    <row r="1903" spans="1:12" x14ac:dyDescent="0.25">
      <c r="A1903" s="11" t="s">
        <v>3978</v>
      </c>
      <c r="B1903" s="10" t="s">
        <v>2136</v>
      </c>
      <c r="C1903" s="13">
        <v>1240</v>
      </c>
      <c r="D1903" s="13">
        <v>1260</v>
      </c>
      <c r="E1903" s="13">
        <v>1290</v>
      </c>
      <c r="F1903" s="13">
        <v>1310</v>
      </c>
      <c r="G1903" s="13">
        <v>1330</v>
      </c>
      <c r="H1903" s="13">
        <v>1350</v>
      </c>
      <c r="I1903" s="13">
        <v>1350</v>
      </c>
      <c r="J1903" s="5"/>
      <c r="K1903" s="5"/>
      <c r="L1903" s="5"/>
    </row>
    <row r="1904" spans="1:12" x14ac:dyDescent="0.25">
      <c r="A1904" s="11" t="s">
        <v>3979</v>
      </c>
      <c r="B1904" s="10" t="s">
        <v>2136</v>
      </c>
      <c r="C1904" s="12">
        <v>830</v>
      </c>
      <c r="D1904" s="12">
        <v>840</v>
      </c>
      <c r="E1904" s="12">
        <v>850</v>
      </c>
      <c r="F1904" s="12">
        <v>860</v>
      </c>
      <c r="G1904" s="12">
        <v>860</v>
      </c>
      <c r="H1904" s="12">
        <v>850</v>
      </c>
      <c r="I1904" s="12">
        <v>850</v>
      </c>
      <c r="J1904" s="5"/>
      <c r="K1904" s="5"/>
      <c r="L1904" s="5"/>
    </row>
    <row r="1905" spans="1:12" x14ac:dyDescent="0.25">
      <c r="A1905" s="11" t="s">
        <v>3980</v>
      </c>
      <c r="B1905" s="10" t="s">
        <v>2136</v>
      </c>
      <c r="C1905" s="13">
        <v>4730</v>
      </c>
      <c r="D1905" s="13">
        <v>4880</v>
      </c>
      <c r="E1905" s="13">
        <v>4950</v>
      </c>
      <c r="F1905" s="13">
        <v>4960</v>
      </c>
      <c r="G1905" s="13">
        <v>4970</v>
      </c>
      <c r="H1905" s="13">
        <v>4970</v>
      </c>
      <c r="I1905" s="13">
        <v>4960</v>
      </c>
      <c r="J1905" s="5"/>
      <c r="K1905" s="5"/>
      <c r="L1905" s="5"/>
    </row>
    <row r="1906" spans="1:12" x14ac:dyDescent="0.25">
      <c r="A1906" s="11" t="s">
        <v>3981</v>
      </c>
      <c r="B1906" s="10" t="s">
        <v>2136</v>
      </c>
      <c r="C1906" s="12">
        <v>2410</v>
      </c>
      <c r="D1906" s="12">
        <v>2550</v>
      </c>
      <c r="E1906" s="12">
        <v>2630</v>
      </c>
      <c r="F1906" s="12">
        <v>2710</v>
      </c>
      <c r="G1906" s="12">
        <v>2790</v>
      </c>
      <c r="H1906" s="12">
        <v>2860</v>
      </c>
      <c r="I1906" s="12">
        <v>2910</v>
      </c>
      <c r="J1906" s="5"/>
      <c r="K1906" s="5"/>
      <c r="L1906" s="5"/>
    </row>
    <row r="1907" spans="1:12" x14ac:dyDescent="0.25">
      <c r="A1907" s="11" t="s">
        <v>3982</v>
      </c>
      <c r="B1907" s="10" t="s">
        <v>2136</v>
      </c>
      <c r="C1907" s="13">
        <v>820</v>
      </c>
      <c r="D1907" s="13">
        <v>830</v>
      </c>
      <c r="E1907" s="13">
        <v>840</v>
      </c>
      <c r="F1907" s="13">
        <v>860</v>
      </c>
      <c r="G1907" s="13">
        <v>880</v>
      </c>
      <c r="H1907" s="13">
        <v>890</v>
      </c>
      <c r="I1907" s="13">
        <v>900</v>
      </c>
      <c r="J1907" s="5"/>
      <c r="K1907" s="5"/>
      <c r="L1907" s="5"/>
    </row>
    <row r="1908" spans="1:12" x14ac:dyDescent="0.25">
      <c r="A1908" s="11" t="s">
        <v>3983</v>
      </c>
      <c r="B1908" s="10" t="s">
        <v>2136</v>
      </c>
      <c r="C1908" s="12">
        <v>3590</v>
      </c>
      <c r="D1908" s="12">
        <v>3640</v>
      </c>
      <c r="E1908" s="12">
        <v>3670</v>
      </c>
      <c r="F1908" s="12">
        <v>3710</v>
      </c>
      <c r="G1908" s="12">
        <v>3740</v>
      </c>
      <c r="H1908" s="12">
        <v>3780</v>
      </c>
      <c r="I1908" s="12">
        <v>3810</v>
      </c>
      <c r="J1908" s="5"/>
      <c r="K1908" s="5"/>
      <c r="L1908" s="5"/>
    </row>
    <row r="1909" spans="1:12" x14ac:dyDescent="0.25">
      <c r="A1909" s="11" t="s">
        <v>3984</v>
      </c>
      <c r="B1909" s="10" t="s">
        <v>2136</v>
      </c>
      <c r="C1909" s="13">
        <v>5290</v>
      </c>
      <c r="D1909" s="13">
        <v>5430</v>
      </c>
      <c r="E1909" s="13">
        <v>5530</v>
      </c>
      <c r="F1909" s="13">
        <v>5570</v>
      </c>
      <c r="G1909" s="13">
        <v>5620</v>
      </c>
      <c r="H1909" s="13">
        <v>5660</v>
      </c>
      <c r="I1909" s="13">
        <v>5710</v>
      </c>
      <c r="J1909" s="5"/>
      <c r="K1909" s="5"/>
      <c r="L1909" s="5"/>
    </row>
    <row r="1910" spans="1:12" x14ac:dyDescent="0.25">
      <c r="A1910" s="11" t="s">
        <v>3985</v>
      </c>
      <c r="B1910" s="10" t="s">
        <v>2136</v>
      </c>
      <c r="C1910" s="12">
        <v>1930</v>
      </c>
      <c r="D1910" s="12">
        <v>1990</v>
      </c>
      <c r="E1910" s="12">
        <v>1980</v>
      </c>
      <c r="F1910" s="12">
        <v>1980</v>
      </c>
      <c r="G1910" s="12">
        <v>1970</v>
      </c>
      <c r="H1910" s="12">
        <v>1950</v>
      </c>
      <c r="I1910" s="12">
        <v>1910</v>
      </c>
      <c r="J1910" s="5"/>
      <c r="K1910" s="5"/>
      <c r="L1910" s="5"/>
    </row>
    <row r="1911" spans="1:12" x14ac:dyDescent="0.25">
      <c r="A1911" s="11" t="s">
        <v>3986</v>
      </c>
      <c r="B1911" s="10" t="s">
        <v>2136</v>
      </c>
      <c r="C1911" s="13">
        <v>780</v>
      </c>
      <c r="D1911" s="13">
        <v>820</v>
      </c>
      <c r="E1911" s="13">
        <v>820</v>
      </c>
      <c r="F1911" s="13">
        <v>820</v>
      </c>
      <c r="G1911" s="13">
        <v>810</v>
      </c>
      <c r="H1911" s="13">
        <v>810</v>
      </c>
      <c r="I1911" s="13">
        <v>800</v>
      </c>
      <c r="J1911" s="5"/>
      <c r="K1911" s="5"/>
      <c r="L1911" s="5"/>
    </row>
    <row r="1912" spans="1:12" x14ac:dyDescent="0.25">
      <c r="A1912" s="11" t="s">
        <v>3987</v>
      </c>
      <c r="B1912" s="10" t="s">
        <v>2136</v>
      </c>
      <c r="C1912" s="12">
        <v>630</v>
      </c>
      <c r="D1912" s="12">
        <v>700</v>
      </c>
      <c r="E1912" s="12">
        <v>720</v>
      </c>
      <c r="F1912" s="12">
        <v>730</v>
      </c>
      <c r="G1912" s="12">
        <v>740</v>
      </c>
      <c r="H1912" s="12">
        <v>740</v>
      </c>
      <c r="I1912" s="12">
        <v>730</v>
      </c>
      <c r="J1912" s="5"/>
      <c r="K1912" s="5"/>
      <c r="L1912" s="5"/>
    </row>
    <row r="1913" spans="1:12" x14ac:dyDescent="0.25">
      <c r="A1913" s="11" t="s">
        <v>3988</v>
      </c>
      <c r="B1913" s="10" t="s">
        <v>2136</v>
      </c>
      <c r="C1913" s="13">
        <v>1080</v>
      </c>
      <c r="D1913" s="13">
        <v>1110</v>
      </c>
      <c r="E1913" s="13">
        <v>1120</v>
      </c>
      <c r="F1913" s="13">
        <v>1130</v>
      </c>
      <c r="G1913" s="13">
        <v>1140</v>
      </c>
      <c r="H1913" s="13">
        <v>1140</v>
      </c>
      <c r="I1913" s="13">
        <v>1140</v>
      </c>
      <c r="J1913" s="5"/>
      <c r="K1913" s="5"/>
      <c r="L1913" s="5"/>
    </row>
    <row r="1914" spans="1:12" x14ac:dyDescent="0.25">
      <c r="A1914" s="11" t="s">
        <v>3989</v>
      </c>
      <c r="B1914" s="10" t="s">
        <v>2136</v>
      </c>
      <c r="C1914" s="12">
        <v>3210</v>
      </c>
      <c r="D1914" s="12">
        <v>3450</v>
      </c>
      <c r="E1914" s="12">
        <v>3520</v>
      </c>
      <c r="F1914" s="12">
        <v>3470</v>
      </c>
      <c r="G1914" s="12">
        <v>3450</v>
      </c>
      <c r="H1914" s="12">
        <v>3440</v>
      </c>
      <c r="I1914" s="12">
        <v>3430</v>
      </c>
      <c r="J1914" s="5"/>
      <c r="K1914" s="5"/>
      <c r="L1914" s="5"/>
    </row>
    <row r="1915" spans="1:12" x14ac:dyDescent="0.25">
      <c r="A1915" s="11" t="s">
        <v>3990</v>
      </c>
      <c r="B1915" s="10" t="s">
        <v>2136</v>
      </c>
      <c r="C1915" s="13">
        <v>1900</v>
      </c>
      <c r="D1915" s="13">
        <v>1920</v>
      </c>
      <c r="E1915" s="13">
        <v>1900</v>
      </c>
      <c r="F1915" s="13">
        <v>1890</v>
      </c>
      <c r="G1915" s="13">
        <v>1880</v>
      </c>
      <c r="H1915" s="13">
        <v>1870</v>
      </c>
      <c r="I1915" s="13">
        <v>1860</v>
      </c>
      <c r="J1915" s="5"/>
      <c r="K1915" s="5"/>
      <c r="L1915" s="5"/>
    </row>
    <row r="1916" spans="1:12" x14ac:dyDescent="0.25">
      <c r="A1916" s="11" t="s">
        <v>3991</v>
      </c>
      <c r="B1916" s="10" t="s">
        <v>2136</v>
      </c>
      <c r="C1916" s="12">
        <v>3370</v>
      </c>
      <c r="D1916" s="12">
        <v>3460</v>
      </c>
      <c r="E1916" s="12">
        <v>3480</v>
      </c>
      <c r="F1916" s="12">
        <v>3490</v>
      </c>
      <c r="G1916" s="12">
        <v>3490</v>
      </c>
      <c r="H1916" s="12">
        <v>3470</v>
      </c>
      <c r="I1916" s="12">
        <v>3430</v>
      </c>
      <c r="J1916" s="5"/>
      <c r="K1916" s="5"/>
      <c r="L1916" s="5"/>
    </row>
    <row r="1917" spans="1:12" x14ac:dyDescent="0.25">
      <c r="A1917" s="11" t="s">
        <v>3992</v>
      </c>
      <c r="B1917" s="10" t="s">
        <v>2136</v>
      </c>
      <c r="C1917" s="13">
        <v>1920</v>
      </c>
      <c r="D1917" s="13">
        <v>1920</v>
      </c>
      <c r="E1917" s="13">
        <v>1950</v>
      </c>
      <c r="F1917" s="13">
        <v>1990</v>
      </c>
      <c r="G1917" s="13">
        <v>2020</v>
      </c>
      <c r="H1917" s="13">
        <v>2050</v>
      </c>
      <c r="I1917" s="13">
        <v>2090</v>
      </c>
      <c r="J1917" s="5"/>
      <c r="K1917" s="5"/>
      <c r="L1917" s="5"/>
    </row>
    <row r="1918" spans="1:12" x14ac:dyDescent="0.25">
      <c r="A1918" s="11" t="s">
        <v>3993</v>
      </c>
      <c r="B1918" s="10" t="s">
        <v>2136</v>
      </c>
      <c r="C1918" s="12">
        <v>2310</v>
      </c>
      <c r="D1918" s="12">
        <v>2380</v>
      </c>
      <c r="E1918" s="12">
        <v>2400</v>
      </c>
      <c r="F1918" s="12">
        <v>2430</v>
      </c>
      <c r="G1918" s="12">
        <v>2440</v>
      </c>
      <c r="H1918" s="12">
        <v>2440</v>
      </c>
      <c r="I1918" s="12">
        <v>2420</v>
      </c>
      <c r="J1918" s="5"/>
      <c r="K1918" s="5"/>
      <c r="L1918" s="5"/>
    </row>
    <row r="1919" spans="1:12" x14ac:dyDescent="0.25">
      <c r="A1919" s="11" t="s">
        <v>3994</v>
      </c>
      <c r="B1919" s="10" t="s">
        <v>2136</v>
      </c>
      <c r="C1919" s="13">
        <v>3360</v>
      </c>
      <c r="D1919" s="13">
        <v>3450</v>
      </c>
      <c r="E1919" s="13">
        <v>3480</v>
      </c>
      <c r="F1919" s="13">
        <v>3520</v>
      </c>
      <c r="G1919" s="13">
        <v>3550</v>
      </c>
      <c r="H1919" s="13">
        <v>3560</v>
      </c>
      <c r="I1919" s="13">
        <v>3550</v>
      </c>
      <c r="J1919" s="5"/>
      <c r="K1919" s="5"/>
      <c r="L1919" s="5"/>
    </row>
    <row r="1920" spans="1:12" x14ac:dyDescent="0.25">
      <c r="A1920" s="11" t="s">
        <v>3995</v>
      </c>
      <c r="B1920" s="10" t="s">
        <v>2136</v>
      </c>
      <c r="C1920" s="12">
        <v>1780</v>
      </c>
      <c r="D1920" s="12">
        <v>1840</v>
      </c>
      <c r="E1920" s="12">
        <v>1900</v>
      </c>
      <c r="F1920" s="12">
        <v>1950</v>
      </c>
      <c r="G1920" s="12">
        <v>1990</v>
      </c>
      <c r="H1920" s="12">
        <v>2020</v>
      </c>
      <c r="I1920" s="12">
        <v>2050</v>
      </c>
      <c r="J1920" s="5"/>
      <c r="K1920" s="5"/>
      <c r="L1920" s="5"/>
    </row>
    <row r="1921" spans="1:12" x14ac:dyDescent="0.25">
      <c r="A1921" s="11" t="s">
        <v>3996</v>
      </c>
      <c r="B1921" s="10" t="s">
        <v>2136</v>
      </c>
      <c r="C1921" s="13">
        <v>1850</v>
      </c>
      <c r="D1921" s="13">
        <v>1950</v>
      </c>
      <c r="E1921" s="13">
        <v>2000</v>
      </c>
      <c r="F1921" s="13">
        <v>2040</v>
      </c>
      <c r="G1921" s="13">
        <v>2080</v>
      </c>
      <c r="H1921" s="13">
        <v>2110</v>
      </c>
      <c r="I1921" s="13">
        <v>2150</v>
      </c>
      <c r="J1921" s="5"/>
      <c r="K1921" s="5"/>
      <c r="L1921" s="5"/>
    </row>
    <row r="1922" spans="1:12" x14ac:dyDescent="0.25">
      <c r="A1922" s="11" t="s">
        <v>3997</v>
      </c>
      <c r="B1922" s="10" t="s">
        <v>2136</v>
      </c>
      <c r="C1922" s="12">
        <v>4960</v>
      </c>
      <c r="D1922" s="12">
        <v>5010</v>
      </c>
      <c r="E1922" s="12">
        <v>5050</v>
      </c>
      <c r="F1922" s="12">
        <v>5050</v>
      </c>
      <c r="G1922" s="12">
        <v>5010</v>
      </c>
      <c r="H1922" s="12">
        <v>4970</v>
      </c>
      <c r="I1922" s="12">
        <v>4920</v>
      </c>
      <c r="J1922" s="5"/>
      <c r="K1922" s="5"/>
      <c r="L1922" s="5"/>
    </row>
    <row r="1923" spans="1:12" x14ac:dyDescent="0.25">
      <c r="A1923" s="11" t="s">
        <v>3998</v>
      </c>
      <c r="B1923" s="10" t="s">
        <v>2136</v>
      </c>
      <c r="C1923" s="13">
        <v>560</v>
      </c>
      <c r="D1923" s="13">
        <v>590</v>
      </c>
      <c r="E1923" s="13">
        <v>600</v>
      </c>
      <c r="F1923" s="13">
        <v>610</v>
      </c>
      <c r="G1923" s="13">
        <v>610</v>
      </c>
      <c r="H1923" s="13">
        <v>610</v>
      </c>
      <c r="I1923" s="13">
        <v>610</v>
      </c>
      <c r="J1923" s="5"/>
      <c r="K1923" s="5"/>
      <c r="L1923" s="5"/>
    </row>
    <row r="1924" spans="1:12" x14ac:dyDescent="0.25">
      <c r="A1924" s="11" t="s">
        <v>3999</v>
      </c>
      <c r="B1924" s="10" t="s">
        <v>2136</v>
      </c>
      <c r="C1924" s="12">
        <v>860</v>
      </c>
      <c r="D1924" s="12">
        <v>880</v>
      </c>
      <c r="E1924" s="12">
        <v>890</v>
      </c>
      <c r="F1924" s="12">
        <v>900</v>
      </c>
      <c r="G1924" s="12">
        <v>900</v>
      </c>
      <c r="H1924" s="12">
        <v>900</v>
      </c>
      <c r="I1924" s="12">
        <v>910</v>
      </c>
      <c r="J1924" s="5"/>
      <c r="K1924" s="5"/>
      <c r="L1924" s="5"/>
    </row>
    <row r="1925" spans="1:12" x14ac:dyDescent="0.25">
      <c r="A1925" s="11" t="s">
        <v>4000</v>
      </c>
      <c r="B1925" s="10" t="s">
        <v>2136</v>
      </c>
      <c r="C1925" s="13">
        <v>0</v>
      </c>
      <c r="D1925" s="13">
        <v>0</v>
      </c>
      <c r="E1925" s="13">
        <v>0</v>
      </c>
      <c r="F1925" s="13">
        <v>0</v>
      </c>
      <c r="G1925" s="13">
        <v>0</v>
      </c>
      <c r="H1925" s="13">
        <v>0</v>
      </c>
      <c r="I1925" s="13">
        <v>0</v>
      </c>
      <c r="J1925" s="5"/>
      <c r="K1925" s="5"/>
      <c r="L1925" s="5"/>
    </row>
    <row r="1926" spans="1:12" x14ac:dyDescent="0.25">
      <c r="A1926" s="11" t="s">
        <v>4001</v>
      </c>
      <c r="B1926" s="10" t="s">
        <v>2136</v>
      </c>
      <c r="C1926" s="12">
        <v>2470</v>
      </c>
      <c r="D1926" s="12">
        <v>2480</v>
      </c>
      <c r="E1926" s="12">
        <v>2460</v>
      </c>
      <c r="F1926" s="12">
        <v>2450</v>
      </c>
      <c r="G1926" s="12">
        <v>2430</v>
      </c>
      <c r="H1926" s="12">
        <v>2400</v>
      </c>
      <c r="I1926" s="12">
        <v>2370</v>
      </c>
      <c r="J1926" s="5"/>
      <c r="K1926" s="5"/>
      <c r="L1926" s="5"/>
    </row>
    <row r="1927" spans="1:12" x14ac:dyDescent="0.25">
      <c r="A1927" s="11" t="s">
        <v>4002</v>
      </c>
      <c r="B1927" s="10" t="s">
        <v>2136</v>
      </c>
      <c r="C1927" s="13">
        <v>990</v>
      </c>
      <c r="D1927" s="13">
        <v>990</v>
      </c>
      <c r="E1927" s="13">
        <v>990</v>
      </c>
      <c r="F1927" s="13">
        <v>990</v>
      </c>
      <c r="G1927" s="13">
        <v>980</v>
      </c>
      <c r="H1927" s="13">
        <v>980</v>
      </c>
      <c r="I1927" s="13">
        <v>980</v>
      </c>
      <c r="J1927" s="5"/>
      <c r="K1927" s="5"/>
      <c r="L1927" s="5"/>
    </row>
    <row r="1928" spans="1:12" x14ac:dyDescent="0.25">
      <c r="A1928" s="11" t="s">
        <v>4003</v>
      </c>
      <c r="B1928" s="10" t="s">
        <v>2136</v>
      </c>
      <c r="C1928" s="12">
        <v>4420</v>
      </c>
      <c r="D1928" s="12">
        <v>4580</v>
      </c>
      <c r="E1928" s="12">
        <v>4630</v>
      </c>
      <c r="F1928" s="12">
        <v>4680</v>
      </c>
      <c r="G1928" s="12">
        <v>4700</v>
      </c>
      <c r="H1928" s="12">
        <v>4700</v>
      </c>
      <c r="I1928" s="12">
        <v>4660</v>
      </c>
      <c r="J1928" s="5"/>
      <c r="K1928" s="5"/>
      <c r="L1928" s="5"/>
    </row>
    <row r="1929" spans="1:12" x14ac:dyDescent="0.25">
      <c r="A1929" s="11" t="s">
        <v>4004</v>
      </c>
      <c r="B1929" s="10" t="s">
        <v>2136</v>
      </c>
      <c r="C1929" s="13">
        <v>2730</v>
      </c>
      <c r="D1929" s="13">
        <v>2820</v>
      </c>
      <c r="E1929" s="13">
        <v>2870</v>
      </c>
      <c r="F1929" s="13">
        <v>2910</v>
      </c>
      <c r="G1929" s="13">
        <v>2940</v>
      </c>
      <c r="H1929" s="13">
        <v>2960</v>
      </c>
      <c r="I1929" s="13">
        <v>2960</v>
      </c>
      <c r="J1929" s="5"/>
      <c r="K1929" s="5"/>
      <c r="L1929" s="5"/>
    </row>
    <row r="1930" spans="1:12" x14ac:dyDescent="0.25">
      <c r="A1930" s="11" t="s">
        <v>4005</v>
      </c>
      <c r="B1930" s="10" t="s">
        <v>2136</v>
      </c>
      <c r="C1930" s="12">
        <v>2550</v>
      </c>
      <c r="D1930" s="12">
        <v>2580</v>
      </c>
      <c r="E1930" s="12">
        <v>2610</v>
      </c>
      <c r="F1930" s="12">
        <v>2650</v>
      </c>
      <c r="G1930" s="12">
        <v>2680</v>
      </c>
      <c r="H1930" s="12">
        <v>2690</v>
      </c>
      <c r="I1930" s="12">
        <v>2690</v>
      </c>
      <c r="J1930" s="5"/>
      <c r="K1930" s="5"/>
      <c r="L1930" s="5"/>
    </row>
    <row r="1931" spans="1:12" x14ac:dyDescent="0.25">
      <c r="A1931" s="11" t="s">
        <v>4006</v>
      </c>
      <c r="B1931" s="10" t="s">
        <v>2136</v>
      </c>
      <c r="C1931" s="13">
        <v>4000</v>
      </c>
      <c r="D1931" s="13">
        <v>4160</v>
      </c>
      <c r="E1931" s="13">
        <v>4260</v>
      </c>
      <c r="F1931" s="13">
        <v>4300</v>
      </c>
      <c r="G1931" s="13">
        <v>4300</v>
      </c>
      <c r="H1931" s="13">
        <v>4280</v>
      </c>
      <c r="I1931" s="13">
        <v>4240</v>
      </c>
      <c r="J1931" s="5"/>
      <c r="K1931" s="5"/>
      <c r="L1931" s="5"/>
    </row>
    <row r="1932" spans="1:12" ht="21" x14ac:dyDescent="0.25">
      <c r="A1932" s="11" t="s">
        <v>4007</v>
      </c>
      <c r="B1932" s="10" t="s">
        <v>2136</v>
      </c>
      <c r="C1932" s="12">
        <v>800</v>
      </c>
      <c r="D1932" s="12">
        <v>830</v>
      </c>
      <c r="E1932" s="12">
        <v>820</v>
      </c>
      <c r="F1932" s="12">
        <v>820</v>
      </c>
      <c r="G1932" s="12">
        <v>820</v>
      </c>
      <c r="H1932" s="12">
        <v>820</v>
      </c>
      <c r="I1932" s="12">
        <v>800</v>
      </c>
      <c r="J1932" s="5"/>
      <c r="K1932" s="5"/>
      <c r="L1932" s="5"/>
    </row>
    <row r="1933" spans="1:12" x14ac:dyDescent="0.25">
      <c r="A1933" s="11" t="s">
        <v>4008</v>
      </c>
      <c r="B1933" s="10" t="s">
        <v>2136</v>
      </c>
      <c r="C1933" s="13">
        <v>1270</v>
      </c>
      <c r="D1933" s="13">
        <v>1330</v>
      </c>
      <c r="E1933" s="13">
        <v>1340</v>
      </c>
      <c r="F1933" s="13">
        <v>1340</v>
      </c>
      <c r="G1933" s="13">
        <v>1320</v>
      </c>
      <c r="H1933" s="13">
        <v>1300</v>
      </c>
      <c r="I1933" s="13">
        <v>1280</v>
      </c>
      <c r="J1933" s="5"/>
      <c r="K1933" s="5"/>
      <c r="L1933" s="5"/>
    </row>
    <row r="1934" spans="1:12" x14ac:dyDescent="0.25">
      <c r="A1934" s="11" t="s">
        <v>4009</v>
      </c>
      <c r="B1934" s="10" t="s">
        <v>2136</v>
      </c>
      <c r="C1934" s="12">
        <v>1010</v>
      </c>
      <c r="D1934" s="12">
        <v>1050</v>
      </c>
      <c r="E1934" s="12">
        <v>1100</v>
      </c>
      <c r="F1934" s="12">
        <v>1140</v>
      </c>
      <c r="G1934" s="12">
        <v>1170</v>
      </c>
      <c r="H1934" s="12">
        <v>1190</v>
      </c>
      <c r="I1934" s="12">
        <v>1190</v>
      </c>
      <c r="J1934" s="5"/>
      <c r="K1934" s="5"/>
      <c r="L1934" s="5"/>
    </row>
    <row r="1935" spans="1:12" x14ac:dyDescent="0.25">
      <c r="A1935" s="11" t="s">
        <v>4010</v>
      </c>
      <c r="B1935" s="10" t="s">
        <v>2136</v>
      </c>
      <c r="C1935" s="13">
        <v>340</v>
      </c>
      <c r="D1935" s="13">
        <v>400</v>
      </c>
      <c r="E1935" s="13">
        <v>420</v>
      </c>
      <c r="F1935" s="13">
        <v>440</v>
      </c>
      <c r="G1935" s="13">
        <v>450</v>
      </c>
      <c r="H1935" s="13">
        <v>460</v>
      </c>
      <c r="I1935" s="13">
        <v>470</v>
      </c>
      <c r="J1935" s="5"/>
      <c r="K1935" s="5"/>
      <c r="L1935" s="5"/>
    </row>
    <row r="1936" spans="1:12" x14ac:dyDescent="0.25">
      <c r="A1936" s="11" t="s">
        <v>4011</v>
      </c>
      <c r="B1936" s="10" t="s">
        <v>2136</v>
      </c>
      <c r="C1936" s="12">
        <v>1180</v>
      </c>
      <c r="D1936" s="12">
        <v>1210</v>
      </c>
      <c r="E1936" s="12">
        <v>1230</v>
      </c>
      <c r="F1936" s="12">
        <v>1250</v>
      </c>
      <c r="G1936" s="12">
        <v>1260</v>
      </c>
      <c r="H1936" s="12">
        <v>1260</v>
      </c>
      <c r="I1936" s="12">
        <v>1250</v>
      </c>
      <c r="J1936" s="5"/>
      <c r="K1936" s="5"/>
      <c r="L1936" s="5"/>
    </row>
    <row r="1937" spans="1:12" x14ac:dyDescent="0.25">
      <c r="A1937" s="11" t="s">
        <v>4012</v>
      </c>
      <c r="B1937" s="10" t="s">
        <v>2136</v>
      </c>
      <c r="C1937" s="13">
        <v>1140</v>
      </c>
      <c r="D1937" s="13">
        <v>1200</v>
      </c>
      <c r="E1937" s="13">
        <v>1220</v>
      </c>
      <c r="F1937" s="13">
        <v>1240</v>
      </c>
      <c r="G1937" s="13">
        <v>1260</v>
      </c>
      <c r="H1937" s="13">
        <v>1270</v>
      </c>
      <c r="I1937" s="13">
        <v>1260</v>
      </c>
      <c r="J1937" s="5"/>
      <c r="K1937" s="5"/>
      <c r="L1937" s="5"/>
    </row>
    <row r="1938" spans="1:12" ht="21" x14ac:dyDescent="0.25">
      <c r="A1938" s="11" t="s">
        <v>4013</v>
      </c>
      <c r="B1938" s="10" t="s">
        <v>2136</v>
      </c>
      <c r="C1938" s="12">
        <v>480</v>
      </c>
      <c r="D1938" s="12">
        <v>470</v>
      </c>
      <c r="E1938" s="12">
        <v>460</v>
      </c>
      <c r="F1938" s="12">
        <v>450</v>
      </c>
      <c r="G1938" s="12">
        <v>440</v>
      </c>
      <c r="H1938" s="12">
        <v>420</v>
      </c>
      <c r="I1938" s="12">
        <v>400</v>
      </c>
      <c r="J1938" s="5"/>
      <c r="K1938" s="5"/>
      <c r="L1938" s="5"/>
    </row>
    <row r="1939" spans="1:12" x14ac:dyDescent="0.25">
      <c r="A1939" s="11" t="s">
        <v>4014</v>
      </c>
      <c r="B1939" s="10" t="s">
        <v>2136</v>
      </c>
      <c r="C1939" s="13">
        <v>180</v>
      </c>
      <c r="D1939" s="13">
        <v>180</v>
      </c>
      <c r="E1939" s="13">
        <v>180</v>
      </c>
      <c r="F1939" s="13">
        <v>180</v>
      </c>
      <c r="G1939" s="13">
        <v>180</v>
      </c>
      <c r="H1939" s="13">
        <v>170</v>
      </c>
      <c r="I1939" s="13">
        <v>170</v>
      </c>
      <c r="J1939" s="5"/>
      <c r="K1939" s="5"/>
      <c r="L1939" s="5"/>
    </row>
    <row r="1940" spans="1:12" x14ac:dyDescent="0.25">
      <c r="A1940" s="11" t="s">
        <v>4015</v>
      </c>
      <c r="B1940" s="10" t="s">
        <v>2136</v>
      </c>
      <c r="C1940" s="12">
        <v>1240</v>
      </c>
      <c r="D1940" s="12">
        <v>1310</v>
      </c>
      <c r="E1940" s="12">
        <v>1330</v>
      </c>
      <c r="F1940" s="12">
        <v>1350</v>
      </c>
      <c r="G1940" s="12">
        <v>1360</v>
      </c>
      <c r="H1940" s="12">
        <v>1350</v>
      </c>
      <c r="I1940" s="12">
        <v>1340</v>
      </c>
      <c r="J1940" s="5"/>
      <c r="K1940" s="5"/>
      <c r="L1940" s="5"/>
    </row>
    <row r="1941" spans="1:12" x14ac:dyDescent="0.25">
      <c r="A1941" s="11" t="s">
        <v>4016</v>
      </c>
      <c r="B1941" s="10" t="s">
        <v>2136</v>
      </c>
      <c r="C1941" s="13">
        <v>1400</v>
      </c>
      <c r="D1941" s="13">
        <v>1420</v>
      </c>
      <c r="E1941" s="13">
        <v>1430</v>
      </c>
      <c r="F1941" s="13">
        <v>1450</v>
      </c>
      <c r="G1941" s="13">
        <v>1460</v>
      </c>
      <c r="H1941" s="13">
        <v>1480</v>
      </c>
      <c r="I1941" s="13">
        <v>1480</v>
      </c>
      <c r="J1941" s="5"/>
      <c r="K1941" s="5"/>
      <c r="L1941" s="5"/>
    </row>
    <row r="1942" spans="1:12" x14ac:dyDescent="0.25">
      <c r="A1942" s="11" t="s">
        <v>4017</v>
      </c>
      <c r="B1942" s="10" t="s">
        <v>2136</v>
      </c>
      <c r="C1942" s="12">
        <v>1910</v>
      </c>
      <c r="D1942" s="12">
        <v>1950</v>
      </c>
      <c r="E1942" s="12">
        <v>1960</v>
      </c>
      <c r="F1942" s="12">
        <v>1960</v>
      </c>
      <c r="G1942" s="12">
        <v>1960</v>
      </c>
      <c r="H1942" s="12">
        <v>1960</v>
      </c>
      <c r="I1942" s="12">
        <v>1950</v>
      </c>
      <c r="J1942" s="5"/>
      <c r="K1942" s="5"/>
      <c r="L1942" s="5"/>
    </row>
    <row r="1943" spans="1:12" x14ac:dyDescent="0.25">
      <c r="A1943" s="11" t="s">
        <v>4018</v>
      </c>
      <c r="B1943" s="10" t="s">
        <v>2136</v>
      </c>
      <c r="C1943" s="13">
        <v>1750</v>
      </c>
      <c r="D1943" s="13">
        <v>1760</v>
      </c>
      <c r="E1943" s="13">
        <v>1780</v>
      </c>
      <c r="F1943" s="13">
        <v>1780</v>
      </c>
      <c r="G1943" s="13">
        <v>1780</v>
      </c>
      <c r="H1943" s="13">
        <v>1780</v>
      </c>
      <c r="I1943" s="13">
        <v>1780</v>
      </c>
      <c r="J1943" s="5"/>
      <c r="K1943" s="5"/>
      <c r="L1943" s="5"/>
    </row>
    <row r="1944" spans="1:12" x14ac:dyDescent="0.25">
      <c r="A1944" s="11" t="s">
        <v>4019</v>
      </c>
      <c r="B1944" s="10" t="s">
        <v>2136</v>
      </c>
      <c r="C1944" s="12">
        <v>2740</v>
      </c>
      <c r="D1944" s="12">
        <v>2750</v>
      </c>
      <c r="E1944" s="12">
        <v>2770</v>
      </c>
      <c r="F1944" s="12">
        <v>2790</v>
      </c>
      <c r="G1944" s="12">
        <v>2810</v>
      </c>
      <c r="H1944" s="12">
        <v>2820</v>
      </c>
      <c r="I1944" s="12">
        <v>2830</v>
      </c>
      <c r="J1944" s="5"/>
      <c r="K1944" s="5"/>
      <c r="L1944" s="5"/>
    </row>
    <row r="1945" spans="1:12" x14ac:dyDescent="0.25">
      <c r="A1945" s="11" t="s">
        <v>4020</v>
      </c>
      <c r="B1945" s="10" t="s">
        <v>2136</v>
      </c>
      <c r="C1945" s="13">
        <v>2640</v>
      </c>
      <c r="D1945" s="13">
        <v>2980</v>
      </c>
      <c r="E1945" s="13">
        <v>3230</v>
      </c>
      <c r="F1945" s="13">
        <v>3380</v>
      </c>
      <c r="G1945" s="13">
        <v>3520</v>
      </c>
      <c r="H1945" s="13">
        <v>3660</v>
      </c>
      <c r="I1945" s="13">
        <v>3790</v>
      </c>
      <c r="J1945" s="5"/>
      <c r="K1945" s="5"/>
      <c r="L1945" s="5"/>
    </row>
    <row r="1946" spans="1:12" x14ac:dyDescent="0.25">
      <c r="A1946" s="11" t="s">
        <v>4021</v>
      </c>
      <c r="B1946" s="10" t="s">
        <v>2136</v>
      </c>
      <c r="C1946" s="12">
        <v>1820</v>
      </c>
      <c r="D1946" s="12">
        <v>1880</v>
      </c>
      <c r="E1946" s="12">
        <v>1960</v>
      </c>
      <c r="F1946" s="12">
        <v>2030</v>
      </c>
      <c r="G1946" s="12">
        <v>2090</v>
      </c>
      <c r="H1946" s="12">
        <v>2160</v>
      </c>
      <c r="I1946" s="12">
        <v>2210</v>
      </c>
      <c r="J1946" s="5"/>
      <c r="K1946" s="5"/>
      <c r="L1946" s="5"/>
    </row>
    <row r="1947" spans="1:12" x14ac:dyDescent="0.25">
      <c r="A1947" s="11" t="s">
        <v>4022</v>
      </c>
      <c r="B1947" s="10" t="s">
        <v>2136</v>
      </c>
      <c r="C1947" s="13">
        <v>1990</v>
      </c>
      <c r="D1947" s="13">
        <v>2100</v>
      </c>
      <c r="E1947" s="13">
        <v>2160</v>
      </c>
      <c r="F1947" s="13">
        <v>2210</v>
      </c>
      <c r="G1947" s="13">
        <v>2250</v>
      </c>
      <c r="H1947" s="13">
        <v>2260</v>
      </c>
      <c r="I1947" s="13">
        <v>2280</v>
      </c>
      <c r="J1947" s="5"/>
      <c r="K1947" s="5"/>
      <c r="L1947" s="5"/>
    </row>
    <row r="1948" spans="1:12" x14ac:dyDescent="0.25">
      <c r="A1948" s="11" t="s">
        <v>4023</v>
      </c>
      <c r="B1948" s="10" t="s">
        <v>2136</v>
      </c>
      <c r="C1948" s="12">
        <v>4040</v>
      </c>
      <c r="D1948" s="12">
        <v>4450</v>
      </c>
      <c r="E1948" s="12">
        <v>4720</v>
      </c>
      <c r="F1948" s="12">
        <v>4850</v>
      </c>
      <c r="G1948" s="12">
        <v>4950</v>
      </c>
      <c r="H1948" s="12">
        <v>5020</v>
      </c>
      <c r="I1948" s="12">
        <v>5060</v>
      </c>
      <c r="J1948" s="5"/>
      <c r="K1948" s="5"/>
      <c r="L1948" s="5"/>
    </row>
    <row r="1949" spans="1:12" x14ac:dyDescent="0.25">
      <c r="A1949" s="11" t="s">
        <v>4024</v>
      </c>
      <c r="B1949" s="10" t="s">
        <v>2136</v>
      </c>
      <c r="C1949" s="13">
        <v>2780</v>
      </c>
      <c r="D1949" s="13">
        <v>2800</v>
      </c>
      <c r="E1949" s="13">
        <v>2830</v>
      </c>
      <c r="F1949" s="13">
        <v>2880</v>
      </c>
      <c r="G1949" s="13">
        <v>2930</v>
      </c>
      <c r="H1949" s="13">
        <v>2970</v>
      </c>
      <c r="I1949" s="13">
        <v>3000</v>
      </c>
      <c r="J1949" s="5"/>
      <c r="K1949" s="5"/>
      <c r="L1949" s="5"/>
    </row>
    <row r="1950" spans="1:12" x14ac:dyDescent="0.25">
      <c r="A1950" s="11" t="s">
        <v>4025</v>
      </c>
      <c r="B1950" s="10" t="s">
        <v>2136</v>
      </c>
      <c r="C1950" s="12">
        <v>1570</v>
      </c>
      <c r="D1950" s="12">
        <v>1660</v>
      </c>
      <c r="E1950" s="12">
        <v>1740</v>
      </c>
      <c r="F1950" s="12">
        <v>1830</v>
      </c>
      <c r="G1950" s="12">
        <v>1910</v>
      </c>
      <c r="H1950" s="12">
        <v>1980</v>
      </c>
      <c r="I1950" s="12">
        <v>2030</v>
      </c>
      <c r="J1950" s="5"/>
      <c r="K1950" s="5"/>
      <c r="L1950" s="5"/>
    </row>
    <row r="1951" spans="1:12" x14ac:dyDescent="0.25">
      <c r="A1951" s="11" t="s">
        <v>4026</v>
      </c>
      <c r="B1951" s="10" t="s">
        <v>2136</v>
      </c>
      <c r="C1951" s="13">
        <v>2550</v>
      </c>
      <c r="D1951" s="13">
        <v>2610</v>
      </c>
      <c r="E1951" s="13">
        <v>2670</v>
      </c>
      <c r="F1951" s="13">
        <v>2710</v>
      </c>
      <c r="G1951" s="13">
        <v>2740</v>
      </c>
      <c r="H1951" s="13">
        <v>2750</v>
      </c>
      <c r="I1951" s="13">
        <v>2760</v>
      </c>
      <c r="J1951" s="5"/>
      <c r="K1951" s="5"/>
      <c r="L1951" s="5"/>
    </row>
    <row r="1952" spans="1:12" x14ac:dyDescent="0.25">
      <c r="A1952" s="11" t="s">
        <v>4027</v>
      </c>
      <c r="B1952" s="10" t="s">
        <v>2136</v>
      </c>
      <c r="C1952" s="12">
        <v>10</v>
      </c>
      <c r="D1952" s="12">
        <v>10</v>
      </c>
      <c r="E1952" s="12">
        <v>10</v>
      </c>
      <c r="F1952" s="12">
        <v>10</v>
      </c>
      <c r="G1952" s="12">
        <v>10</v>
      </c>
      <c r="H1952" s="12">
        <v>0</v>
      </c>
      <c r="I1952" s="12">
        <v>0</v>
      </c>
      <c r="J1952" s="5"/>
      <c r="K1952" s="5"/>
      <c r="L1952" s="5"/>
    </row>
    <row r="1953" spans="1:12" ht="21" x14ac:dyDescent="0.25">
      <c r="A1953" s="11" t="s">
        <v>4028</v>
      </c>
      <c r="B1953" s="10" t="s">
        <v>2136</v>
      </c>
      <c r="C1953" s="13">
        <v>0</v>
      </c>
      <c r="D1953" s="13">
        <v>0</v>
      </c>
      <c r="E1953" s="13">
        <v>0</v>
      </c>
      <c r="F1953" s="13">
        <v>0</v>
      </c>
      <c r="G1953" s="13">
        <v>0</v>
      </c>
      <c r="H1953" s="13">
        <v>0</v>
      </c>
      <c r="I1953" s="13">
        <v>0</v>
      </c>
      <c r="J1953" s="5"/>
      <c r="K1953" s="5"/>
      <c r="L1953" s="5"/>
    </row>
    <row r="1954" spans="1:12" x14ac:dyDescent="0.25">
      <c r="A1954" s="11" t="s">
        <v>2115</v>
      </c>
      <c r="B1954" s="10" t="s">
        <v>2136</v>
      </c>
      <c r="C1954" s="12">
        <v>17250</v>
      </c>
      <c r="D1954" s="12">
        <v>17600</v>
      </c>
      <c r="E1954" s="12">
        <v>17550</v>
      </c>
      <c r="F1954" s="12">
        <v>17500</v>
      </c>
      <c r="G1954" s="12">
        <v>17300</v>
      </c>
      <c r="H1954" s="12">
        <v>17000</v>
      </c>
      <c r="I1954" s="12">
        <v>16500</v>
      </c>
      <c r="J1954" s="5"/>
      <c r="K1954" s="5"/>
      <c r="L1954" s="5"/>
    </row>
    <row r="1955" spans="1:12" x14ac:dyDescent="0.25">
      <c r="A1955" s="11" t="s">
        <v>4029</v>
      </c>
      <c r="B1955" s="10" t="s">
        <v>2136</v>
      </c>
      <c r="C1955" s="13">
        <v>100</v>
      </c>
      <c r="D1955" s="13">
        <v>100</v>
      </c>
      <c r="E1955" s="13">
        <v>110</v>
      </c>
      <c r="F1955" s="13">
        <v>110</v>
      </c>
      <c r="G1955" s="13">
        <v>110</v>
      </c>
      <c r="H1955" s="13">
        <v>100</v>
      </c>
      <c r="I1955" s="13">
        <v>100</v>
      </c>
      <c r="J1955" s="5"/>
      <c r="K1955" s="5"/>
      <c r="L1955" s="5"/>
    </row>
    <row r="1956" spans="1:12" x14ac:dyDescent="0.25">
      <c r="A1956" s="11" t="s">
        <v>4030</v>
      </c>
      <c r="B1956" s="10" t="s">
        <v>2136</v>
      </c>
      <c r="C1956" s="12">
        <v>310</v>
      </c>
      <c r="D1956" s="12">
        <v>310</v>
      </c>
      <c r="E1956" s="12">
        <v>320</v>
      </c>
      <c r="F1956" s="12">
        <v>320</v>
      </c>
      <c r="G1956" s="12">
        <v>320</v>
      </c>
      <c r="H1956" s="12">
        <v>330</v>
      </c>
      <c r="I1956" s="12">
        <v>330</v>
      </c>
      <c r="J1956" s="5"/>
      <c r="K1956" s="5"/>
      <c r="L1956" s="5"/>
    </row>
    <row r="1957" spans="1:12" x14ac:dyDescent="0.25">
      <c r="A1957" s="11" t="s">
        <v>4031</v>
      </c>
      <c r="B1957" s="10" t="s">
        <v>2136</v>
      </c>
      <c r="C1957" s="13">
        <v>3170</v>
      </c>
      <c r="D1957" s="13">
        <v>3390</v>
      </c>
      <c r="E1957" s="13">
        <v>3500</v>
      </c>
      <c r="F1957" s="13">
        <v>3610</v>
      </c>
      <c r="G1957" s="13">
        <v>3710</v>
      </c>
      <c r="H1957" s="13">
        <v>3770</v>
      </c>
      <c r="I1957" s="13">
        <v>3800</v>
      </c>
      <c r="J1957" s="5"/>
      <c r="K1957" s="5"/>
      <c r="L1957" s="5"/>
    </row>
    <row r="1958" spans="1:12" x14ac:dyDescent="0.25">
      <c r="A1958" s="11" t="s">
        <v>4032</v>
      </c>
      <c r="B1958" s="10" t="s">
        <v>2136</v>
      </c>
      <c r="C1958" s="12">
        <v>1970</v>
      </c>
      <c r="D1958" s="12">
        <v>1950</v>
      </c>
      <c r="E1958" s="12">
        <v>1930</v>
      </c>
      <c r="F1958" s="12">
        <v>1900</v>
      </c>
      <c r="G1958" s="12">
        <v>1870</v>
      </c>
      <c r="H1958" s="12">
        <v>1810</v>
      </c>
      <c r="I1958" s="12">
        <v>1740</v>
      </c>
      <c r="J1958" s="5"/>
      <c r="K1958" s="5"/>
      <c r="L1958" s="5"/>
    </row>
    <row r="1959" spans="1:12" x14ac:dyDescent="0.25">
      <c r="A1959" s="11" t="s">
        <v>4033</v>
      </c>
      <c r="B1959" s="10" t="s">
        <v>2136</v>
      </c>
      <c r="C1959" s="13">
        <v>770</v>
      </c>
      <c r="D1959" s="13">
        <v>780</v>
      </c>
      <c r="E1959" s="13">
        <v>780</v>
      </c>
      <c r="F1959" s="13">
        <v>770</v>
      </c>
      <c r="G1959" s="13">
        <v>770</v>
      </c>
      <c r="H1959" s="13">
        <v>760</v>
      </c>
      <c r="I1959" s="13">
        <v>740</v>
      </c>
      <c r="J1959" s="5"/>
      <c r="K1959" s="5"/>
      <c r="L1959" s="5"/>
    </row>
    <row r="1960" spans="1:12" x14ac:dyDescent="0.25">
      <c r="A1960" s="11" t="s">
        <v>4034</v>
      </c>
      <c r="B1960" s="10" t="s">
        <v>2136</v>
      </c>
      <c r="C1960" s="12">
        <v>290</v>
      </c>
      <c r="D1960" s="12">
        <v>280</v>
      </c>
      <c r="E1960" s="12">
        <v>260</v>
      </c>
      <c r="F1960" s="12">
        <v>250</v>
      </c>
      <c r="G1960" s="12">
        <v>240</v>
      </c>
      <c r="H1960" s="12">
        <v>230</v>
      </c>
      <c r="I1960" s="12">
        <v>220</v>
      </c>
      <c r="J1960" s="5"/>
      <c r="K1960" s="5"/>
      <c r="L1960" s="5"/>
    </row>
    <row r="1961" spans="1:12" x14ac:dyDescent="0.25">
      <c r="A1961" s="11" t="s">
        <v>4035</v>
      </c>
      <c r="B1961" s="10" t="s">
        <v>2136</v>
      </c>
      <c r="C1961" s="13">
        <v>230</v>
      </c>
      <c r="D1961" s="13">
        <v>230</v>
      </c>
      <c r="E1961" s="13">
        <v>240</v>
      </c>
      <c r="F1961" s="13">
        <v>240</v>
      </c>
      <c r="G1961" s="13">
        <v>250</v>
      </c>
      <c r="H1961" s="13">
        <v>250</v>
      </c>
      <c r="I1961" s="13">
        <v>250</v>
      </c>
      <c r="J1961" s="5"/>
      <c r="K1961" s="5"/>
      <c r="L1961" s="5"/>
    </row>
    <row r="1962" spans="1:12" x14ac:dyDescent="0.25">
      <c r="A1962" s="11" t="s">
        <v>4036</v>
      </c>
      <c r="B1962" s="10" t="s">
        <v>2136</v>
      </c>
      <c r="C1962" s="12">
        <v>310</v>
      </c>
      <c r="D1962" s="12">
        <v>300</v>
      </c>
      <c r="E1962" s="12">
        <v>290</v>
      </c>
      <c r="F1962" s="12">
        <v>290</v>
      </c>
      <c r="G1962" s="12">
        <v>280</v>
      </c>
      <c r="H1962" s="12">
        <v>260</v>
      </c>
      <c r="I1962" s="12">
        <v>250</v>
      </c>
      <c r="J1962" s="5"/>
      <c r="K1962" s="5"/>
      <c r="L1962" s="5"/>
    </row>
    <row r="1963" spans="1:12" x14ac:dyDescent="0.25">
      <c r="A1963" s="11" t="s">
        <v>4037</v>
      </c>
      <c r="B1963" s="10" t="s">
        <v>2136</v>
      </c>
      <c r="C1963" s="13">
        <v>3330</v>
      </c>
      <c r="D1963" s="13">
        <v>3530</v>
      </c>
      <c r="E1963" s="13">
        <v>3550</v>
      </c>
      <c r="F1963" s="13">
        <v>3560</v>
      </c>
      <c r="G1963" s="13">
        <v>3530</v>
      </c>
      <c r="H1963" s="13">
        <v>3460</v>
      </c>
      <c r="I1963" s="13">
        <v>3370</v>
      </c>
      <c r="J1963" s="5"/>
      <c r="K1963" s="5"/>
      <c r="L1963" s="5"/>
    </row>
    <row r="1964" spans="1:12" x14ac:dyDescent="0.25">
      <c r="A1964" s="11" t="s">
        <v>4038</v>
      </c>
      <c r="B1964" s="10" t="s">
        <v>2136</v>
      </c>
      <c r="C1964" s="12">
        <v>3980</v>
      </c>
      <c r="D1964" s="12">
        <v>3930</v>
      </c>
      <c r="E1964" s="12">
        <v>3840</v>
      </c>
      <c r="F1964" s="12">
        <v>3750</v>
      </c>
      <c r="G1964" s="12">
        <v>3630</v>
      </c>
      <c r="H1964" s="12">
        <v>3490</v>
      </c>
      <c r="I1964" s="12">
        <v>3330</v>
      </c>
      <c r="J1964" s="5"/>
      <c r="K1964" s="5"/>
      <c r="L1964" s="5"/>
    </row>
    <row r="1965" spans="1:12" x14ac:dyDescent="0.25">
      <c r="A1965" s="11" t="s">
        <v>4039</v>
      </c>
      <c r="B1965" s="10" t="s">
        <v>2136</v>
      </c>
      <c r="C1965" s="13">
        <v>1630</v>
      </c>
      <c r="D1965" s="13">
        <v>1670</v>
      </c>
      <c r="E1965" s="13">
        <v>1650</v>
      </c>
      <c r="F1965" s="13">
        <v>1620</v>
      </c>
      <c r="G1965" s="13">
        <v>1570</v>
      </c>
      <c r="H1965" s="13">
        <v>1510</v>
      </c>
      <c r="I1965" s="13">
        <v>1440</v>
      </c>
      <c r="J1965" s="5"/>
      <c r="K1965" s="5"/>
      <c r="L1965" s="5"/>
    </row>
    <row r="1966" spans="1:12" x14ac:dyDescent="0.25">
      <c r="A1966" s="11" t="s">
        <v>4040</v>
      </c>
      <c r="B1966" s="10" t="s">
        <v>2136</v>
      </c>
      <c r="C1966" s="12">
        <v>740</v>
      </c>
      <c r="D1966" s="12">
        <v>720</v>
      </c>
      <c r="E1966" s="12">
        <v>700</v>
      </c>
      <c r="F1966" s="12">
        <v>680</v>
      </c>
      <c r="G1966" s="12">
        <v>650</v>
      </c>
      <c r="H1966" s="12">
        <v>620</v>
      </c>
      <c r="I1966" s="12">
        <v>580</v>
      </c>
      <c r="J1966" s="5"/>
      <c r="K1966" s="5"/>
      <c r="L1966" s="5"/>
    </row>
    <row r="1967" spans="1:12" x14ac:dyDescent="0.25">
      <c r="A1967" s="11" t="s">
        <v>4041</v>
      </c>
      <c r="B1967" s="10" t="s">
        <v>2136</v>
      </c>
      <c r="C1967" s="13">
        <v>430</v>
      </c>
      <c r="D1967" s="13">
        <v>410</v>
      </c>
      <c r="E1967" s="13">
        <v>400</v>
      </c>
      <c r="F1967" s="13">
        <v>400</v>
      </c>
      <c r="G1967" s="13">
        <v>390</v>
      </c>
      <c r="H1967" s="13">
        <v>380</v>
      </c>
      <c r="I1967" s="13">
        <v>360</v>
      </c>
      <c r="J1967" s="5"/>
      <c r="K1967" s="5"/>
      <c r="L1967" s="5"/>
    </row>
    <row r="1968" spans="1:12" x14ac:dyDescent="0.25">
      <c r="A1968" s="11" t="s">
        <v>2116</v>
      </c>
      <c r="B1968" s="10" t="s">
        <v>2136</v>
      </c>
      <c r="C1968" s="12">
        <v>30300</v>
      </c>
      <c r="D1968" s="12">
        <v>31400</v>
      </c>
      <c r="E1968" s="12">
        <v>31800</v>
      </c>
      <c r="F1968" s="12">
        <v>32100</v>
      </c>
      <c r="G1968" s="12">
        <v>32200</v>
      </c>
      <c r="H1968" s="12">
        <v>32100</v>
      </c>
      <c r="I1968" s="12">
        <v>32000</v>
      </c>
      <c r="J1968" s="5"/>
      <c r="K1968" s="5"/>
      <c r="L1968" s="5"/>
    </row>
    <row r="1969" spans="1:12" x14ac:dyDescent="0.25">
      <c r="A1969" s="11" t="s">
        <v>4042</v>
      </c>
      <c r="B1969" s="10" t="s">
        <v>2136</v>
      </c>
      <c r="C1969" s="13">
        <v>120</v>
      </c>
      <c r="D1969" s="13">
        <v>120</v>
      </c>
      <c r="E1969" s="13">
        <v>120</v>
      </c>
      <c r="F1969" s="13">
        <v>120</v>
      </c>
      <c r="G1969" s="13">
        <v>120</v>
      </c>
      <c r="H1969" s="13">
        <v>120</v>
      </c>
      <c r="I1969" s="13">
        <v>120</v>
      </c>
      <c r="J1969" s="5"/>
      <c r="K1969" s="5"/>
      <c r="L1969" s="5"/>
    </row>
    <row r="1970" spans="1:12" x14ac:dyDescent="0.25">
      <c r="A1970" s="11" t="s">
        <v>4043</v>
      </c>
      <c r="B1970" s="10" t="s">
        <v>2136</v>
      </c>
      <c r="C1970" s="12">
        <v>120</v>
      </c>
      <c r="D1970" s="12">
        <v>130</v>
      </c>
      <c r="E1970" s="12">
        <v>130</v>
      </c>
      <c r="F1970" s="12">
        <v>130</v>
      </c>
      <c r="G1970" s="12">
        <v>130</v>
      </c>
      <c r="H1970" s="12">
        <v>130</v>
      </c>
      <c r="I1970" s="12">
        <v>130</v>
      </c>
      <c r="J1970" s="5"/>
      <c r="K1970" s="5"/>
      <c r="L1970" s="5"/>
    </row>
    <row r="1971" spans="1:12" ht="21" x14ac:dyDescent="0.25">
      <c r="A1971" s="11" t="s">
        <v>4044</v>
      </c>
      <c r="B1971" s="10" t="s">
        <v>2136</v>
      </c>
      <c r="C1971" s="13">
        <v>380</v>
      </c>
      <c r="D1971" s="13">
        <v>370</v>
      </c>
      <c r="E1971" s="13">
        <v>360</v>
      </c>
      <c r="F1971" s="13">
        <v>360</v>
      </c>
      <c r="G1971" s="13">
        <v>350</v>
      </c>
      <c r="H1971" s="13">
        <v>340</v>
      </c>
      <c r="I1971" s="13">
        <v>320</v>
      </c>
      <c r="J1971" s="5"/>
      <c r="K1971" s="5"/>
      <c r="L1971" s="5"/>
    </row>
    <row r="1972" spans="1:12" x14ac:dyDescent="0.25">
      <c r="A1972" s="11" t="s">
        <v>4045</v>
      </c>
      <c r="B1972" s="10" t="s">
        <v>2136</v>
      </c>
      <c r="C1972" s="12">
        <v>420</v>
      </c>
      <c r="D1972" s="12">
        <v>410</v>
      </c>
      <c r="E1972" s="12">
        <v>400</v>
      </c>
      <c r="F1972" s="12">
        <v>390</v>
      </c>
      <c r="G1972" s="12">
        <v>380</v>
      </c>
      <c r="H1972" s="12">
        <v>370</v>
      </c>
      <c r="I1972" s="12">
        <v>360</v>
      </c>
      <c r="J1972" s="5"/>
      <c r="K1972" s="5"/>
      <c r="L1972" s="5"/>
    </row>
    <row r="1973" spans="1:12" x14ac:dyDescent="0.25">
      <c r="A1973" s="11" t="s">
        <v>4046</v>
      </c>
      <c r="B1973" s="10" t="s">
        <v>2136</v>
      </c>
      <c r="C1973" s="13">
        <v>570</v>
      </c>
      <c r="D1973" s="13">
        <v>570</v>
      </c>
      <c r="E1973" s="13">
        <v>560</v>
      </c>
      <c r="F1973" s="13">
        <v>550</v>
      </c>
      <c r="G1973" s="13">
        <v>550</v>
      </c>
      <c r="H1973" s="13">
        <v>540</v>
      </c>
      <c r="I1973" s="13">
        <v>530</v>
      </c>
      <c r="J1973" s="5"/>
      <c r="K1973" s="5"/>
      <c r="L1973" s="5"/>
    </row>
    <row r="1974" spans="1:12" x14ac:dyDescent="0.25">
      <c r="A1974" s="11" t="s">
        <v>4047</v>
      </c>
      <c r="B1974" s="10" t="s">
        <v>2136</v>
      </c>
      <c r="C1974" s="12">
        <v>550</v>
      </c>
      <c r="D1974" s="12">
        <v>550</v>
      </c>
      <c r="E1974" s="12">
        <v>550</v>
      </c>
      <c r="F1974" s="12">
        <v>540</v>
      </c>
      <c r="G1974" s="12">
        <v>530</v>
      </c>
      <c r="H1974" s="12">
        <v>520</v>
      </c>
      <c r="I1974" s="12">
        <v>500</v>
      </c>
      <c r="J1974" s="5"/>
      <c r="K1974" s="5"/>
      <c r="L1974" s="5"/>
    </row>
    <row r="1975" spans="1:12" x14ac:dyDescent="0.25">
      <c r="A1975" s="11" t="s">
        <v>4048</v>
      </c>
      <c r="B1975" s="10" t="s">
        <v>2136</v>
      </c>
      <c r="C1975" s="13">
        <v>330</v>
      </c>
      <c r="D1975" s="13">
        <v>350</v>
      </c>
      <c r="E1975" s="13">
        <v>350</v>
      </c>
      <c r="F1975" s="13">
        <v>350</v>
      </c>
      <c r="G1975" s="13">
        <v>350</v>
      </c>
      <c r="H1975" s="13">
        <v>350</v>
      </c>
      <c r="I1975" s="13">
        <v>350</v>
      </c>
      <c r="J1975" s="5"/>
      <c r="K1975" s="5"/>
      <c r="L1975" s="5"/>
    </row>
    <row r="1976" spans="1:12" x14ac:dyDescent="0.25">
      <c r="A1976" s="11" t="s">
        <v>4049</v>
      </c>
      <c r="B1976" s="10" t="s">
        <v>2136</v>
      </c>
      <c r="C1976" s="12">
        <v>1700</v>
      </c>
      <c r="D1976" s="12">
        <v>1820</v>
      </c>
      <c r="E1976" s="12">
        <v>1850</v>
      </c>
      <c r="F1976" s="12">
        <v>1870</v>
      </c>
      <c r="G1976" s="12">
        <v>1860</v>
      </c>
      <c r="H1976" s="12">
        <v>1840</v>
      </c>
      <c r="I1976" s="12">
        <v>1820</v>
      </c>
      <c r="J1976" s="5"/>
      <c r="K1976" s="5"/>
      <c r="L1976" s="5"/>
    </row>
    <row r="1977" spans="1:12" x14ac:dyDescent="0.25">
      <c r="A1977" s="11" t="s">
        <v>4050</v>
      </c>
      <c r="B1977" s="10" t="s">
        <v>2136</v>
      </c>
      <c r="C1977" s="13">
        <v>590</v>
      </c>
      <c r="D1977" s="13">
        <v>610</v>
      </c>
      <c r="E1977" s="13">
        <v>640</v>
      </c>
      <c r="F1977" s="13">
        <v>670</v>
      </c>
      <c r="G1977" s="13">
        <v>700</v>
      </c>
      <c r="H1977" s="13">
        <v>740</v>
      </c>
      <c r="I1977" s="13">
        <v>780</v>
      </c>
      <c r="J1977" s="5"/>
      <c r="K1977" s="5"/>
      <c r="L1977" s="5"/>
    </row>
    <row r="1978" spans="1:12" x14ac:dyDescent="0.25">
      <c r="A1978" s="11" t="s">
        <v>4051</v>
      </c>
      <c r="B1978" s="10" t="s">
        <v>2136</v>
      </c>
      <c r="C1978" s="12">
        <v>3170</v>
      </c>
      <c r="D1978" s="12">
        <v>3310</v>
      </c>
      <c r="E1978" s="12">
        <v>3390</v>
      </c>
      <c r="F1978" s="12">
        <v>3470</v>
      </c>
      <c r="G1978" s="12">
        <v>3530</v>
      </c>
      <c r="H1978" s="12">
        <v>3590</v>
      </c>
      <c r="I1978" s="12">
        <v>3640</v>
      </c>
      <c r="J1978" s="5"/>
      <c r="K1978" s="5"/>
      <c r="L1978" s="5"/>
    </row>
    <row r="1979" spans="1:12" x14ac:dyDescent="0.25">
      <c r="A1979" s="11" t="s">
        <v>4052</v>
      </c>
      <c r="B1979" s="10" t="s">
        <v>2136</v>
      </c>
      <c r="C1979" s="13">
        <v>2020</v>
      </c>
      <c r="D1979" s="13">
        <v>2100</v>
      </c>
      <c r="E1979" s="13">
        <v>2130</v>
      </c>
      <c r="F1979" s="13">
        <v>2150</v>
      </c>
      <c r="G1979" s="13">
        <v>2170</v>
      </c>
      <c r="H1979" s="13">
        <v>2170</v>
      </c>
      <c r="I1979" s="13">
        <v>2160</v>
      </c>
      <c r="J1979" s="5"/>
      <c r="K1979" s="5"/>
      <c r="L1979" s="5"/>
    </row>
    <row r="1980" spans="1:12" x14ac:dyDescent="0.25">
      <c r="A1980" s="11" t="s">
        <v>4053</v>
      </c>
      <c r="B1980" s="10" t="s">
        <v>2136</v>
      </c>
      <c r="C1980" s="12">
        <v>1660</v>
      </c>
      <c r="D1980" s="12">
        <v>1710</v>
      </c>
      <c r="E1980" s="12">
        <v>1720</v>
      </c>
      <c r="F1980" s="12">
        <v>1730</v>
      </c>
      <c r="G1980" s="12">
        <v>1730</v>
      </c>
      <c r="H1980" s="12">
        <v>1720</v>
      </c>
      <c r="I1980" s="12">
        <v>1690</v>
      </c>
      <c r="J1980" s="5"/>
      <c r="K1980" s="5"/>
      <c r="L1980" s="5"/>
    </row>
    <row r="1981" spans="1:12" x14ac:dyDescent="0.25">
      <c r="A1981" s="11" t="s">
        <v>4054</v>
      </c>
      <c r="B1981" s="10" t="s">
        <v>2136</v>
      </c>
      <c r="C1981" s="13">
        <v>1730</v>
      </c>
      <c r="D1981" s="13">
        <v>1830</v>
      </c>
      <c r="E1981" s="13">
        <v>1890</v>
      </c>
      <c r="F1981" s="13">
        <v>1920</v>
      </c>
      <c r="G1981" s="13">
        <v>1940</v>
      </c>
      <c r="H1981" s="13">
        <v>1960</v>
      </c>
      <c r="I1981" s="13">
        <v>2000</v>
      </c>
      <c r="J1981" s="5"/>
      <c r="K1981" s="5"/>
      <c r="L1981" s="5"/>
    </row>
    <row r="1982" spans="1:12" x14ac:dyDescent="0.25">
      <c r="A1982" s="11" t="s">
        <v>4055</v>
      </c>
      <c r="B1982" s="10" t="s">
        <v>2136</v>
      </c>
      <c r="C1982" s="12">
        <v>270</v>
      </c>
      <c r="D1982" s="12">
        <v>280</v>
      </c>
      <c r="E1982" s="12">
        <v>280</v>
      </c>
      <c r="F1982" s="12">
        <v>280</v>
      </c>
      <c r="G1982" s="12">
        <v>280</v>
      </c>
      <c r="H1982" s="12">
        <v>280</v>
      </c>
      <c r="I1982" s="12">
        <v>280</v>
      </c>
      <c r="J1982" s="5"/>
      <c r="K1982" s="5"/>
      <c r="L1982" s="5"/>
    </row>
    <row r="1983" spans="1:12" x14ac:dyDescent="0.25">
      <c r="A1983" s="11" t="s">
        <v>4056</v>
      </c>
      <c r="B1983" s="10" t="s">
        <v>2136</v>
      </c>
      <c r="C1983" s="13">
        <v>1690</v>
      </c>
      <c r="D1983" s="13">
        <v>1700</v>
      </c>
      <c r="E1983" s="13">
        <v>1700</v>
      </c>
      <c r="F1983" s="13">
        <v>1690</v>
      </c>
      <c r="G1983" s="13">
        <v>1690</v>
      </c>
      <c r="H1983" s="13">
        <v>1660</v>
      </c>
      <c r="I1983" s="13">
        <v>1620</v>
      </c>
      <c r="J1983" s="5"/>
      <c r="K1983" s="5"/>
      <c r="L1983" s="5"/>
    </row>
    <row r="1984" spans="1:12" x14ac:dyDescent="0.25">
      <c r="A1984" s="11" t="s">
        <v>4057</v>
      </c>
      <c r="B1984" s="10" t="s">
        <v>2136</v>
      </c>
      <c r="C1984" s="12">
        <v>680</v>
      </c>
      <c r="D1984" s="12">
        <v>700</v>
      </c>
      <c r="E1984" s="12">
        <v>700</v>
      </c>
      <c r="F1984" s="12">
        <v>700</v>
      </c>
      <c r="G1984" s="12">
        <v>690</v>
      </c>
      <c r="H1984" s="12">
        <v>680</v>
      </c>
      <c r="I1984" s="12">
        <v>660</v>
      </c>
      <c r="J1984" s="5"/>
      <c r="K1984" s="5"/>
      <c r="L1984" s="5"/>
    </row>
    <row r="1985" spans="1:12" x14ac:dyDescent="0.25">
      <c r="A1985" s="11" t="s">
        <v>4058</v>
      </c>
      <c r="B1985" s="10" t="s">
        <v>2136</v>
      </c>
      <c r="C1985" s="13">
        <v>2260</v>
      </c>
      <c r="D1985" s="13">
        <v>2320</v>
      </c>
      <c r="E1985" s="13">
        <v>2330</v>
      </c>
      <c r="F1985" s="13">
        <v>2330</v>
      </c>
      <c r="G1985" s="13">
        <v>2330</v>
      </c>
      <c r="H1985" s="13">
        <v>2320</v>
      </c>
      <c r="I1985" s="13">
        <v>2310</v>
      </c>
      <c r="J1985" s="5"/>
      <c r="K1985" s="5"/>
      <c r="L1985" s="5"/>
    </row>
    <row r="1986" spans="1:12" x14ac:dyDescent="0.25">
      <c r="A1986" s="11" t="s">
        <v>4059</v>
      </c>
      <c r="B1986" s="10" t="s">
        <v>2136</v>
      </c>
      <c r="C1986" s="12">
        <v>300</v>
      </c>
      <c r="D1986" s="12">
        <v>290</v>
      </c>
      <c r="E1986" s="12">
        <v>290</v>
      </c>
      <c r="F1986" s="12">
        <v>280</v>
      </c>
      <c r="G1986" s="12">
        <v>280</v>
      </c>
      <c r="H1986" s="12">
        <v>270</v>
      </c>
      <c r="I1986" s="12">
        <v>260</v>
      </c>
      <c r="J1986" s="5"/>
      <c r="K1986" s="5"/>
      <c r="L1986" s="5"/>
    </row>
    <row r="1987" spans="1:12" x14ac:dyDescent="0.25">
      <c r="A1987" s="11" t="s">
        <v>4060</v>
      </c>
      <c r="B1987" s="10" t="s">
        <v>2136</v>
      </c>
      <c r="C1987" s="13">
        <v>320</v>
      </c>
      <c r="D1987" s="13">
        <v>310</v>
      </c>
      <c r="E1987" s="13">
        <v>300</v>
      </c>
      <c r="F1987" s="13">
        <v>300</v>
      </c>
      <c r="G1987" s="13">
        <v>300</v>
      </c>
      <c r="H1987" s="13">
        <v>290</v>
      </c>
      <c r="I1987" s="13">
        <v>280</v>
      </c>
      <c r="J1987" s="5"/>
      <c r="K1987" s="5"/>
      <c r="L1987" s="5"/>
    </row>
    <row r="1988" spans="1:12" x14ac:dyDescent="0.25">
      <c r="A1988" s="11" t="s">
        <v>4061</v>
      </c>
      <c r="B1988" s="10" t="s">
        <v>2136</v>
      </c>
      <c r="C1988" s="12">
        <v>1950</v>
      </c>
      <c r="D1988" s="12">
        <v>2100</v>
      </c>
      <c r="E1988" s="12">
        <v>2160</v>
      </c>
      <c r="F1988" s="12">
        <v>2190</v>
      </c>
      <c r="G1988" s="12">
        <v>2200</v>
      </c>
      <c r="H1988" s="12">
        <v>2180</v>
      </c>
      <c r="I1988" s="12">
        <v>2150</v>
      </c>
      <c r="J1988" s="5"/>
      <c r="K1988" s="5"/>
      <c r="L1988" s="5"/>
    </row>
    <row r="1989" spans="1:12" x14ac:dyDescent="0.25">
      <c r="A1989" s="11" t="s">
        <v>4062</v>
      </c>
      <c r="B1989" s="10" t="s">
        <v>2136</v>
      </c>
      <c r="C1989" s="13">
        <v>570</v>
      </c>
      <c r="D1989" s="13">
        <v>560</v>
      </c>
      <c r="E1989" s="13">
        <v>550</v>
      </c>
      <c r="F1989" s="13">
        <v>550</v>
      </c>
      <c r="G1989" s="13">
        <v>540</v>
      </c>
      <c r="H1989" s="13">
        <v>520</v>
      </c>
      <c r="I1989" s="13">
        <v>500</v>
      </c>
      <c r="J1989" s="5"/>
      <c r="K1989" s="5"/>
      <c r="L1989" s="5"/>
    </row>
    <row r="1990" spans="1:12" x14ac:dyDescent="0.25">
      <c r="A1990" s="11" t="s">
        <v>4063</v>
      </c>
      <c r="B1990" s="10" t="s">
        <v>2136</v>
      </c>
      <c r="C1990" s="12">
        <v>680</v>
      </c>
      <c r="D1990" s="12">
        <v>670</v>
      </c>
      <c r="E1990" s="12">
        <v>660</v>
      </c>
      <c r="F1990" s="12">
        <v>650</v>
      </c>
      <c r="G1990" s="12">
        <v>630</v>
      </c>
      <c r="H1990" s="12">
        <v>620</v>
      </c>
      <c r="I1990" s="12">
        <v>600</v>
      </c>
      <c r="J1990" s="5"/>
      <c r="K1990" s="5"/>
      <c r="L1990" s="5"/>
    </row>
    <row r="1991" spans="1:12" x14ac:dyDescent="0.25">
      <c r="A1991" s="11" t="s">
        <v>4064</v>
      </c>
      <c r="B1991" s="10" t="s">
        <v>2136</v>
      </c>
      <c r="C1991" s="13">
        <v>230</v>
      </c>
      <c r="D1991" s="13">
        <v>230</v>
      </c>
      <c r="E1991" s="13">
        <v>230</v>
      </c>
      <c r="F1991" s="13">
        <v>220</v>
      </c>
      <c r="G1991" s="13">
        <v>220</v>
      </c>
      <c r="H1991" s="13">
        <v>210</v>
      </c>
      <c r="I1991" s="13">
        <v>200</v>
      </c>
      <c r="J1991" s="5"/>
      <c r="K1991" s="5"/>
      <c r="L1991" s="5"/>
    </row>
    <row r="1992" spans="1:12" x14ac:dyDescent="0.25">
      <c r="A1992" s="11" t="s">
        <v>4065</v>
      </c>
      <c r="B1992" s="10" t="s">
        <v>2136</v>
      </c>
      <c r="C1992" s="12">
        <v>210</v>
      </c>
      <c r="D1992" s="12">
        <v>210</v>
      </c>
      <c r="E1992" s="12">
        <v>210</v>
      </c>
      <c r="F1992" s="12">
        <v>200</v>
      </c>
      <c r="G1992" s="12">
        <v>200</v>
      </c>
      <c r="H1992" s="12">
        <v>190</v>
      </c>
      <c r="I1992" s="12">
        <v>180</v>
      </c>
      <c r="J1992" s="5"/>
      <c r="K1992" s="5"/>
      <c r="L1992" s="5"/>
    </row>
    <row r="1993" spans="1:12" x14ac:dyDescent="0.25">
      <c r="A1993" s="11" t="s">
        <v>4066</v>
      </c>
      <c r="B1993" s="10" t="s">
        <v>2136</v>
      </c>
      <c r="C1993" s="13">
        <v>1620</v>
      </c>
      <c r="D1993" s="13">
        <v>1730</v>
      </c>
      <c r="E1993" s="13">
        <v>1800</v>
      </c>
      <c r="F1993" s="13">
        <v>1860</v>
      </c>
      <c r="G1993" s="13">
        <v>1920</v>
      </c>
      <c r="H1993" s="13">
        <v>1960</v>
      </c>
      <c r="I1993" s="13">
        <v>2000</v>
      </c>
      <c r="J1993" s="5"/>
      <c r="K1993" s="5"/>
      <c r="L1993" s="5"/>
    </row>
    <row r="1994" spans="1:12" ht="21" x14ac:dyDescent="0.25">
      <c r="A1994" s="11" t="s">
        <v>4067</v>
      </c>
      <c r="B1994" s="10" t="s">
        <v>2136</v>
      </c>
      <c r="C1994" s="12">
        <v>0</v>
      </c>
      <c r="D1994" s="12">
        <v>0</v>
      </c>
      <c r="E1994" s="12">
        <v>0</v>
      </c>
      <c r="F1994" s="12">
        <v>0</v>
      </c>
      <c r="G1994" s="12">
        <v>0</v>
      </c>
      <c r="H1994" s="12">
        <v>0</v>
      </c>
      <c r="I1994" s="12">
        <v>0</v>
      </c>
      <c r="J1994" s="5"/>
      <c r="K1994" s="5"/>
      <c r="L1994" s="5"/>
    </row>
    <row r="1995" spans="1:12" x14ac:dyDescent="0.25">
      <c r="A1995" s="11" t="s">
        <v>4068</v>
      </c>
      <c r="B1995" s="10" t="s">
        <v>2136</v>
      </c>
      <c r="C1995" s="13">
        <v>970</v>
      </c>
      <c r="D1995" s="13">
        <v>980</v>
      </c>
      <c r="E1995" s="13">
        <v>1000</v>
      </c>
      <c r="F1995" s="13">
        <v>1010</v>
      </c>
      <c r="G1995" s="13">
        <v>1010</v>
      </c>
      <c r="H1995" s="13">
        <v>1010</v>
      </c>
      <c r="I1995" s="13">
        <v>1000</v>
      </c>
      <c r="J1995" s="5"/>
      <c r="K1995" s="5"/>
      <c r="L1995" s="5"/>
    </row>
    <row r="1996" spans="1:12" x14ac:dyDescent="0.25">
      <c r="A1996" s="11" t="s">
        <v>4069</v>
      </c>
      <c r="B1996" s="10" t="s">
        <v>2136</v>
      </c>
      <c r="C1996" s="12">
        <v>1420</v>
      </c>
      <c r="D1996" s="12">
        <v>1430</v>
      </c>
      <c r="E1996" s="12">
        <v>1440</v>
      </c>
      <c r="F1996" s="12">
        <v>1440</v>
      </c>
      <c r="G1996" s="12">
        <v>1430</v>
      </c>
      <c r="H1996" s="12">
        <v>1430</v>
      </c>
      <c r="I1996" s="12">
        <v>1430</v>
      </c>
      <c r="J1996" s="5"/>
      <c r="K1996" s="5"/>
      <c r="L1996" s="5"/>
    </row>
    <row r="1997" spans="1:12" x14ac:dyDescent="0.25">
      <c r="A1997" s="11" t="s">
        <v>4070</v>
      </c>
      <c r="B1997" s="10" t="s">
        <v>2136</v>
      </c>
      <c r="C1997" s="13">
        <v>1960</v>
      </c>
      <c r="D1997" s="13">
        <v>2080</v>
      </c>
      <c r="E1997" s="13">
        <v>2150</v>
      </c>
      <c r="F1997" s="13">
        <v>2220</v>
      </c>
      <c r="G1997" s="13">
        <v>2270</v>
      </c>
      <c r="H1997" s="13">
        <v>2300</v>
      </c>
      <c r="I1997" s="13">
        <v>2330</v>
      </c>
      <c r="J1997" s="5"/>
      <c r="K1997" s="5"/>
      <c r="L1997" s="5"/>
    </row>
    <row r="1998" spans="1:12" x14ac:dyDescent="0.25">
      <c r="A1998" s="11" t="s">
        <v>4071</v>
      </c>
      <c r="B1998" s="10" t="s">
        <v>2136</v>
      </c>
      <c r="C1998" s="12">
        <v>440</v>
      </c>
      <c r="D1998" s="12">
        <v>440</v>
      </c>
      <c r="E1998" s="12">
        <v>440</v>
      </c>
      <c r="F1998" s="12">
        <v>440</v>
      </c>
      <c r="G1998" s="12">
        <v>450</v>
      </c>
      <c r="H1998" s="12">
        <v>450</v>
      </c>
      <c r="I1998" s="12">
        <v>460</v>
      </c>
      <c r="J1998" s="5"/>
      <c r="K1998" s="5"/>
      <c r="L1998" s="5"/>
    </row>
    <row r="1999" spans="1:12" x14ac:dyDescent="0.25">
      <c r="A1999" s="11" t="s">
        <v>4072</v>
      </c>
      <c r="B1999" s="10" t="s">
        <v>2136</v>
      </c>
      <c r="C1999" s="13">
        <v>1020</v>
      </c>
      <c r="D1999" s="13">
        <v>1030</v>
      </c>
      <c r="E1999" s="13">
        <v>1010</v>
      </c>
      <c r="F1999" s="13">
        <v>980</v>
      </c>
      <c r="G1999" s="13">
        <v>950</v>
      </c>
      <c r="H1999" s="13">
        <v>920</v>
      </c>
      <c r="I1999" s="13">
        <v>880</v>
      </c>
      <c r="J1999" s="5"/>
      <c r="K1999" s="5"/>
      <c r="L1999" s="5"/>
    </row>
    <row r="2000" spans="1:12" x14ac:dyDescent="0.25">
      <c r="A2000" s="11" t="s">
        <v>4073</v>
      </c>
      <c r="B2000" s="10" t="s">
        <v>2136</v>
      </c>
      <c r="C2000" s="12">
        <v>10</v>
      </c>
      <c r="D2000" s="12">
        <v>10</v>
      </c>
      <c r="E2000" s="12">
        <v>10</v>
      </c>
      <c r="F2000" s="12">
        <v>10</v>
      </c>
      <c r="G2000" s="12">
        <v>10</v>
      </c>
      <c r="H2000" s="12">
        <v>10</v>
      </c>
      <c r="I2000" s="12">
        <v>10</v>
      </c>
      <c r="J2000" s="5"/>
      <c r="K2000" s="5"/>
      <c r="L2000" s="5"/>
    </row>
    <row r="2001" spans="1:12" ht="21" x14ac:dyDescent="0.25">
      <c r="A2001" s="11" t="s">
        <v>4074</v>
      </c>
      <c r="B2001" s="10" t="s">
        <v>2136</v>
      </c>
      <c r="C2001" s="13">
        <v>0</v>
      </c>
      <c r="D2001" s="13">
        <v>0</v>
      </c>
      <c r="E2001" s="13">
        <v>0</v>
      </c>
      <c r="F2001" s="13">
        <v>0</v>
      </c>
      <c r="G2001" s="13">
        <v>0</v>
      </c>
      <c r="H2001" s="13">
        <v>0</v>
      </c>
      <c r="I2001" s="13">
        <v>0</v>
      </c>
      <c r="J2001" s="5"/>
      <c r="K2001" s="5"/>
      <c r="L2001" s="5"/>
    </row>
    <row r="2002" spans="1:12" ht="21" x14ac:dyDescent="0.25">
      <c r="A2002" s="11" t="s">
        <v>4075</v>
      </c>
      <c r="B2002" s="10" t="s">
        <v>2136</v>
      </c>
      <c r="C2002" s="12">
        <v>0</v>
      </c>
      <c r="D2002" s="12">
        <v>0</v>
      </c>
      <c r="E2002" s="12">
        <v>0</v>
      </c>
      <c r="F2002" s="12">
        <v>0</v>
      </c>
      <c r="G2002" s="12">
        <v>0</v>
      </c>
      <c r="H2002" s="12">
        <v>0</v>
      </c>
      <c r="I2002" s="12">
        <v>0</v>
      </c>
      <c r="J2002" s="5"/>
      <c r="K2002" s="5"/>
      <c r="L2002" s="5"/>
    </row>
    <row r="2003" spans="1:12" x14ac:dyDescent="0.25">
      <c r="A2003" s="11" t="s">
        <v>4076</v>
      </c>
      <c r="B2003" s="10" t="s">
        <v>2136</v>
      </c>
      <c r="C2003" s="13">
        <v>390</v>
      </c>
      <c r="D2003" s="13">
        <v>430</v>
      </c>
      <c r="E2003" s="13">
        <v>440</v>
      </c>
      <c r="F2003" s="13">
        <v>450</v>
      </c>
      <c r="G2003" s="13">
        <v>450</v>
      </c>
      <c r="H2003" s="13">
        <v>450</v>
      </c>
      <c r="I2003" s="13">
        <v>450</v>
      </c>
      <c r="J2003" s="5"/>
      <c r="K2003" s="5"/>
      <c r="L2003" s="5"/>
    </row>
    <row r="2004" spans="1:12" x14ac:dyDescent="0.25">
      <c r="A2004" s="11" t="s">
        <v>4077</v>
      </c>
      <c r="B2004" s="10" t="s">
        <v>2136</v>
      </c>
      <c r="C2004" s="12">
        <v>10</v>
      </c>
      <c r="D2004" s="12">
        <v>10</v>
      </c>
      <c r="E2004" s="12">
        <v>10</v>
      </c>
      <c r="F2004" s="12">
        <v>10</v>
      </c>
      <c r="G2004" s="12">
        <v>10</v>
      </c>
      <c r="H2004" s="12">
        <v>10</v>
      </c>
      <c r="I2004" s="12">
        <v>10</v>
      </c>
      <c r="J2004" s="5"/>
      <c r="K2004" s="5"/>
      <c r="L2004" s="5"/>
    </row>
    <row r="2005" spans="1:12" x14ac:dyDescent="0.25">
      <c r="A2005" s="11" t="s">
        <v>4078</v>
      </c>
      <c r="B2005" s="10" t="s">
        <v>2136</v>
      </c>
      <c r="C2005" s="13">
        <v>0</v>
      </c>
      <c r="D2005" s="13">
        <v>0</v>
      </c>
      <c r="E2005" s="13">
        <v>0</v>
      </c>
      <c r="F2005" s="13">
        <v>0</v>
      </c>
      <c r="G2005" s="13">
        <v>0</v>
      </c>
      <c r="H2005" s="13">
        <v>0</v>
      </c>
      <c r="I2005" s="13">
        <v>0</v>
      </c>
      <c r="J2005" s="5"/>
      <c r="K2005" s="5"/>
      <c r="L2005" s="5"/>
    </row>
    <row r="2006" spans="1:12" ht="21" x14ac:dyDescent="0.25">
      <c r="A2006" s="11" t="s">
        <v>4079</v>
      </c>
      <c r="B2006" s="10" t="s">
        <v>2136</v>
      </c>
      <c r="C2006" s="12">
        <v>0</v>
      </c>
      <c r="D2006" s="12">
        <v>0</v>
      </c>
      <c r="E2006" s="12">
        <v>0</v>
      </c>
      <c r="F2006" s="12">
        <v>0</v>
      </c>
      <c r="G2006" s="12">
        <v>0</v>
      </c>
      <c r="H2006" s="12">
        <v>0</v>
      </c>
      <c r="I2006" s="12">
        <v>0</v>
      </c>
      <c r="J2006" s="5"/>
      <c r="K2006" s="5"/>
      <c r="L2006" s="5"/>
    </row>
    <row r="2007" spans="1:12" x14ac:dyDescent="0.25">
      <c r="A2007" s="11" t="s">
        <v>2117</v>
      </c>
      <c r="B2007" s="10" t="s">
        <v>2136</v>
      </c>
      <c r="C2007" s="13">
        <v>12400</v>
      </c>
      <c r="D2007" s="13">
        <v>12500</v>
      </c>
      <c r="E2007" s="13">
        <v>12400</v>
      </c>
      <c r="F2007" s="13">
        <v>12300</v>
      </c>
      <c r="G2007" s="13">
        <v>12100</v>
      </c>
      <c r="H2007" s="13">
        <v>11800</v>
      </c>
      <c r="I2007" s="13">
        <v>11450</v>
      </c>
      <c r="J2007" s="5"/>
      <c r="K2007" s="5"/>
      <c r="L2007" s="5"/>
    </row>
    <row r="2008" spans="1:12" x14ac:dyDescent="0.25">
      <c r="A2008" s="11" t="s">
        <v>4080</v>
      </c>
      <c r="B2008" s="10" t="s">
        <v>2136</v>
      </c>
      <c r="C2008" s="12">
        <v>710</v>
      </c>
      <c r="D2008" s="12">
        <v>720</v>
      </c>
      <c r="E2008" s="12">
        <v>700</v>
      </c>
      <c r="F2008" s="12">
        <v>680</v>
      </c>
      <c r="G2008" s="12">
        <v>670</v>
      </c>
      <c r="H2008" s="12">
        <v>650</v>
      </c>
      <c r="I2008" s="12">
        <v>640</v>
      </c>
      <c r="J2008" s="5"/>
      <c r="K2008" s="5"/>
      <c r="L2008" s="5"/>
    </row>
    <row r="2009" spans="1:12" x14ac:dyDescent="0.25">
      <c r="A2009" s="11" t="s">
        <v>4081</v>
      </c>
      <c r="B2009" s="10" t="s">
        <v>2136</v>
      </c>
      <c r="C2009" s="13">
        <v>1710</v>
      </c>
      <c r="D2009" s="13">
        <v>1760</v>
      </c>
      <c r="E2009" s="13">
        <v>1780</v>
      </c>
      <c r="F2009" s="13">
        <v>1790</v>
      </c>
      <c r="G2009" s="13">
        <v>1800</v>
      </c>
      <c r="H2009" s="13">
        <v>1780</v>
      </c>
      <c r="I2009" s="13">
        <v>1760</v>
      </c>
      <c r="J2009" s="5"/>
      <c r="K2009" s="5"/>
      <c r="L2009" s="5"/>
    </row>
    <row r="2010" spans="1:12" x14ac:dyDescent="0.25">
      <c r="A2010" s="11" t="s">
        <v>4082</v>
      </c>
      <c r="B2010" s="10" t="s">
        <v>2136</v>
      </c>
      <c r="C2010" s="12">
        <v>860</v>
      </c>
      <c r="D2010" s="12">
        <v>860</v>
      </c>
      <c r="E2010" s="12">
        <v>860</v>
      </c>
      <c r="F2010" s="12">
        <v>850</v>
      </c>
      <c r="G2010" s="12">
        <v>840</v>
      </c>
      <c r="H2010" s="12">
        <v>820</v>
      </c>
      <c r="I2010" s="12">
        <v>790</v>
      </c>
      <c r="J2010" s="5"/>
      <c r="K2010" s="5"/>
      <c r="L2010" s="5"/>
    </row>
    <row r="2011" spans="1:12" x14ac:dyDescent="0.25">
      <c r="A2011" s="11" t="s">
        <v>4083</v>
      </c>
      <c r="B2011" s="10" t="s">
        <v>2136</v>
      </c>
      <c r="C2011" s="13">
        <v>1610</v>
      </c>
      <c r="D2011" s="13">
        <v>1600</v>
      </c>
      <c r="E2011" s="13">
        <v>1580</v>
      </c>
      <c r="F2011" s="13">
        <v>1560</v>
      </c>
      <c r="G2011" s="13">
        <v>1530</v>
      </c>
      <c r="H2011" s="13">
        <v>1490</v>
      </c>
      <c r="I2011" s="13">
        <v>1440</v>
      </c>
      <c r="J2011" s="5"/>
      <c r="K2011" s="5"/>
      <c r="L2011" s="5"/>
    </row>
    <row r="2012" spans="1:12" x14ac:dyDescent="0.25">
      <c r="A2012" s="11" t="s">
        <v>4084</v>
      </c>
      <c r="B2012" s="10" t="s">
        <v>2136</v>
      </c>
      <c r="C2012" s="12">
        <v>1490</v>
      </c>
      <c r="D2012" s="12">
        <v>1500</v>
      </c>
      <c r="E2012" s="12">
        <v>1500</v>
      </c>
      <c r="F2012" s="12">
        <v>1510</v>
      </c>
      <c r="G2012" s="12">
        <v>1500</v>
      </c>
      <c r="H2012" s="12">
        <v>1490</v>
      </c>
      <c r="I2012" s="12">
        <v>1460</v>
      </c>
      <c r="J2012" s="5"/>
      <c r="K2012" s="5"/>
      <c r="L2012" s="5"/>
    </row>
    <row r="2013" spans="1:12" x14ac:dyDescent="0.25">
      <c r="A2013" s="11" t="s">
        <v>4085</v>
      </c>
      <c r="B2013" s="10" t="s">
        <v>2136</v>
      </c>
      <c r="C2013" s="13">
        <v>800</v>
      </c>
      <c r="D2013" s="13">
        <v>800</v>
      </c>
      <c r="E2013" s="13">
        <v>800</v>
      </c>
      <c r="F2013" s="13">
        <v>800</v>
      </c>
      <c r="G2013" s="13">
        <v>790</v>
      </c>
      <c r="H2013" s="13">
        <v>770</v>
      </c>
      <c r="I2013" s="13">
        <v>750</v>
      </c>
      <c r="J2013" s="5"/>
      <c r="K2013" s="5"/>
      <c r="L2013" s="5"/>
    </row>
    <row r="2014" spans="1:12" x14ac:dyDescent="0.25">
      <c r="A2014" s="11" t="s">
        <v>4086</v>
      </c>
      <c r="B2014" s="10" t="s">
        <v>2136</v>
      </c>
      <c r="C2014" s="12">
        <v>2790</v>
      </c>
      <c r="D2014" s="12">
        <v>2800</v>
      </c>
      <c r="E2014" s="12">
        <v>2770</v>
      </c>
      <c r="F2014" s="12">
        <v>2730</v>
      </c>
      <c r="G2014" s="12">
        <v>2660</v>
      </c>
      <c r="H2014" s="12">
        <v>2560</v>
      </c>
      <c r="I2014" s="12">
        <v>2450</v>
      </c>
      <c r="J2014" s="5"/>
      <c r="K2014" s="5"/>
      <c r="L2014" s="5"/>
    </row>
    <row r="2015" spans="1:12" x14ac:dyDescent="0.25">
      <c r="A2015" s="11" t="s">
        <v>4087</v>
      </c>
      <c r="B2015" s="10" t="s">
        <v>2136</v>
      </c>
      <c r="C2015" s="13">
        <v>870</v>
      </c>
      <c r="D2015" s="13">
        <v>860</v>
      </c>
      <c r="E2015" s="13">
        <v>850</v>
      </c>
      <c r="F2015" s="13">
        <v>840</v>
      </c>
      <c r="G2015" s="13">
        <v>820</v>
      </c>
      <c r="H2015" s="13">
        <v>810</v>
      </c>
      <c r="I2015" s="13">
        <v>790</v>
      </c>
      <c r="J2015" s="5"/>
      <c r="K2015" s="5"/>
      <c r="L2015" s="5"/>
    </row>
    <row r="2016" spans="1:12" x14ac:dyDescent="0.25">
      <c r="A2016" s="11" t="s">
        <v>4088</v>
      </c>
      <c r="B2016" s="10" t="s">
        <v>2136</v>
      </c>
      <c r="C2016" s="12">
        <v>1560</v>
      </c>
      <c r="D2016" s="12">
        <v>1580</v>
      </c>
      <c r="E2016" s="12">
        <v>1570</v>
      </c>
      <c r="F2016" s="12">
        <v>1540</v>
      </c>
      <c r="G2016" s="12">
        <v>1490</v>
      </c>
      <c r="H2016" s="12">
        <v>1430</v>
      </c>
      <c r="I2016" s="12">
        <v>1360</v>
      </c>
      <c r="J2016" s="5"/>
      <c r="K2016" s="5"/>
      <c r="L2016" s="5"/>
    </row>
    <row r="2017" spans="1:12" x14ac:dyDescent="0.25">
      <c r="A2017" s="11" t="s">
        <v>2118</v>
      </c>
      <c r="B2017" s="10" t="s">
        <v>2136</v>
      </c>
      <c r="C2017" s="13">
        <v>53200</v>
      </c>
      <c r="D2017" s="13">
        <v>55300</v>
      </c>
      <c r="E2017" s="13">
        <v>55900</v>
      </c>
      <c r="F2017" s="13">
        <v>56300</v>
      </c>
      <c r="G2017" s="13">
        <v>56300</v>
      </c>
      <c r="H2017" s="13">
        <v>56000</v>
      </c>
      <c r="I2017" s="13">
        <v>55500</v>
      </c>
      <c r="J2017" s="5"/>
      <c r="K2017" s="5"/>
      <c r="L2017" s="5"/>
    </row>
    <row r="2018" spans="1:12" x14ac:dyDescent="0.25">
      <c r="A2018" s="11" t="s">
        <v>4089</v>
      </c>
      <c r="B2018" s="10" t="s">
        <v>2136</v>
      </c>
      <c r="C2018" s="12">
        <v>1460</v>
      </c>
      <c r="D2018" s="12">
        <v>1540</v>
      </c>
      <c r="E2018" s="12">
        <v>1620</v>
      </c>
      <c r="F2018" s="12">
        <v>1700</v>
      </c>
      <c r="G2018" s="12">
        <v>1770</v>
      </c>
      <c r="H2018" s="12">
        <v>1830</v>
      </c>
      <c r="I2018" s="12">
        <v>1870</v>
      </c>
      <c r="J2018" s="5"/>
      <c r="K2018" s="5"/>
      <c r="L2018" s="5"/>
    </row>
    <row r="2019" spans="1:12" x14ac:dyDescent="0.25">
      <c r="A2019" s="11" t="s">
        <v>4090</v>
      </c>
      <c r="B2019" s="10" t="s">
        <v>2136</v>
      </c>
      <c r="C2019" s="13">
        <v>190</v>
      </c>
      <c r="D2019" s="13">
        <v>200</v>
      </c>
      <c r="E2019" s="13">
        <v>200</v>
      </c>
      <c r="F2019" s="13">
        <v>200</v>
      </c>
      <c r="G2019" s="13">
        <v>200</v>
      </c>
      <c r="H2019" s="13">
        <v>200</v>
      </c>
      <c r="I2019" s="13">
        <v>200</v>
      </c>
      <c r="J2019" s="5"/>
      <c r="K2019" s="5"/>
      <c r="L2019" s="5"/>
    </row>
    <row r="2020" spans="1:12" x14ac:dyDescent="0.25">
      <c r="A2020" s="11" t="s">
        <v>4091</v>
      </c>
      <c r="B2020" s="10" t="s">
        <v>2136</v>
      </c>
      <c r="C2020" s="12">
        <v>730</v>
      </c>
      <c r="D2020" s="12">
        <v>810</v>
      </c>
      <c r="E2020" s="12">
        <v>840</v>
      </c>
      <c r="F2020" s="12">
        <v>870</v>
      </c>
      <c r="G2020" s="12">
        <v>890</v>
      </c>
      <c r="H2020" s="12">
        <v>900</v>
      </c>
      <c r="I2020" s="12">
        <v>910</v>
      </c>
      <c r="J2020" s="5"/>
      <c r="K2020" s="5"/>
      <c r="L2020" s="5"/>
    </row>
    <row r="2021" spans="1:12" x14ac:dyDescent="0.25">
      <c r="A2021" s="11" t="s">
        <v>4092</v>
      </c>
      <c r="B2021" s="10" t="s">
        <v>2136</v>
      </c>
      <c r="C2021" s="13">
        <v>370</v>
      </c>
      <c r="D2021" s="13">
        <v>400</v>
      </c>
      <c r="E2021" s="13">
        <v>440</v>
      </c>
      <c r="F2021" s="13">
        <v>470</v>
      </c>
      <c r="G2021" s="13">
        <v>500</v>
      </c>
      <c r="H2021" s="13">
        <v>530</v>
      </c>
      <c r="I2021" s="13">
        <v>550</v>
      </c>
      <c r="J2021" s="5"/>
      <c r="K2021" s="5"/>
      <c r="L2021" s="5"/>
    </row>
    <row r="2022" spans="1:12" x14ac:dyDescent="0.25">
      <c r="A2022" s="11" t="s">
        <v>4093</v>
      </c>
      <c r="B2022" s="10" t="s">
        <v>2136</v>
      </c>
      <c r="C2022" s="12">
        <v>2620</v>
      </c>
      <c r="D2022" s="12">
        <v>2720</v>
      </c>
      <c r="E2022" s="12">
        <v>2770</v>
      </c>
      <c r="F2022" s="12">
        <v>2810</v>
      </c>
      <c r="G2022" s="12">
        <v>2830</v>
      </c>
      <c r="H2022" s="12">
        <v>2830</v>
      </c>
      <c r="I2022" s="12">
        <v>2800</v>
      </c>
      <c r="J2022" s="5"/>
      <c r="K2022" s="5"/>
      <c r="L2022" s="5"/>
    </row>
    <row r="2023" spans="1:12" x14ac:dyDescent="0.25">
      <c r="A2023" s="11" t="s">
        <v>4094</v>
      </c>
      <c r="B2023" s="10" t="s">
        <v>2136</v>
      </c>
      <c r="C2023" s="13">
        <v>580</v>
      </c>
      <c r="D2023" s="13">
        <v>610</v>
      </c>
      <c r="E2023" s="13">
        <v>640</v>
      </c>
      <c r="F2023" s="13">
        <v>670</v>
      </c>
      <c r="G2023" s="13">
        <v>700</v>
      </c>
      <c r="H2023" s="13">
        <v>730</v>
      </c>
      <c r="I2023" s="13">
        <v>760</v>
      </c>
      <c r="J2023" s="5"/>
      <c r="K2023" s="5"/>
      <c r="L2023" s="5"/>
    </row>
    <row r="2024" spans="1:12" x14ac:dyDescent="0.25">
      <c r="A2024" s="11" t="s">
        <v>4095</v>
      </c>
      <c r="B2024" s="10" t="s">
        <v>2136</v>
      </c>
      <c r="C2024" s="12">
        <v>610</v>
      </c>
      <c r="D2024" s="12">
        <v>650</v>
      </c>
      <c r="E2024" s="12">
        <v>660</v>
      </c>
      <c r="F2024" s="12">
        <v>670</v>
      </c>
      <c r="G2024" s="12">
        <v>680</v>
      </c>
      <c r="H2024" s="12">
        <v>690</v>
      </c>
      <c r="I2024" s="12">
        <v>700</v>
      </c>
      <c r="J2024" s="5"/>
      <c r="K2024" s="5"/>
      <c r="L2024" s="5"/>
    </row>
    <row r="2025" spans="1:12" x14ac:dyDescent="0.25">
      <c r="A2025" s="11" t="s">
        <v>4096</v>
      </c>
      <c r="B2025" s="10" t="s">
        <v>2136</v>
      </c>
      <c r="C2025" s="13">
        <v>870</v>
      </c>
      <c r="D2025" s="13">
        <v>950</v>
      </c>
      <c r="E2025" s="13">
        <v>1000</v>
      </c>
      <c r="F2025" s="13">
        <v>1040</v>
      </c>
      <c r="G2025" s="13">
        <v>1070</v>
      </c>
      <c r="H2025" s="13">
        <v>1100</v>
      </c>
      <c r="I2025" s="13">
        <v>1130</v>
      </c>
      <c r="J2025" s="5"/>
      <c r="K2025" s="5"/>
      <c r="L2025" s="5"/>
    </row>
    <row r="2026" spans="1:12" x14ac:dyDescent="0.25">
      <c r="A2026" s="11" t="s">
        <v>4097</v>
      </c>
      <c r="B2026" s="10" t="s">
        <v>2136</v>
      </c>
      <c r="C2026" s="12">
        <v>0</v>
      </c>
      <c r="D2026" s="12">
        <v>0</v>
      </c>
      <c r="E2026" s="12">
        <v>0</v>
      </c>
      <c r="F2026" s="12">
        <v>0</v>
      </c>
      <c r="G2026" s="12">
        <v>0</v>
      </c>
      <c r="H2026" s="12">
        <v>0</v>
      </c>
      <c r="I2026" s="12">
        <v>0</v>
      </c>
      <c r="J2026" s="5"/>
      <c r="K2026" s="5"/>
      <c r="L2026" s="5"/>
    </row>
    <row r="2027" spans="1:12" x14ac:dyDescent="0.25">
      <c r="A2027" s="11" t="s">
        <v>4098</v>
      </c>
      <c r="B2027" s="10" t="s">
        <v>2136</v>
      </c>
      <c r="C2027" s="13">
        <v>3450</v>
      </c>
      <c r="D2027" s="13">
        <v>3720</v>
      </c>
      <c r="E2027" s="13">
        <v>3750</v>
      </c>
      <c r="F2027" s="13">
        <v>3750</v>
      </c>
      <c r="G2027" s="13">
        <v>3730</v>
      </c>
      <c r="H2027" s="13">
        <v>3670</v>
      </c>
      <c r="I2027" s="13">
        <v>3610</v>
      </c>
      <c r="J2027" s="5"/>
      <c r="K2027" s="5"/>
      <c r="L2027" s="5"/>
    </row>
    <row r="2028" spans="1:12" x14ac:dyDescent="0.25">
      <c r="A2028" s="11" t="s">
        <v>4099</v>
      </c>
      <c r="B2028" s="10" t="s">
        <v>2136</v>
      </c>
      <c r="C2028" s="12">
        <v>2530</v>
      </c>
      <c r="D2028" s="12">
        <v>2720</v>
      </c>
      <c r="E2028" s="12">
        <v>2770</v>
      </c>
      <c r="F2028" s="12">
        <v>2810</v>
      </c>
      <c r="G2028" s="12">
        <v>2820</v>
      </c>
      <c r="H2028" s="12">
        <v>2820</v>
      </c>
      <c r="I2028" s="12">
        <v>2820</v>
      </c>
      <c r="J2028" s="5"/>
      <c r="K2028" s="5"/>
      <c r="L2028" s="5"/>
    </row>
    <row r="2029" spans="1:12" x14ac:dyDescent="0.25">
      <c r="A2029" s="11" t="s">
        <v>4100</v>
      </c>
      <c r="B2029" s="10" t="s">
        <v>2136</v>
      </c>
      <c r="C2029" s="13">
        <v>3970</v>
      </c>
      <c r="D2029" s="13">
        <v>4090</v>
      </c>
      <c r="E2029" s="13">
        <v>4110</v>
      </c>
      <c r="F2029" s="13">
        <v>4100</v>
      </c>
      <c r="G2029" s="13">
        <v>4070</v>
      </c>
      <c r="H2029" s="13">
        <v>4020</v>
      </c>
      <c r="I2029" s="13">
        <v>3940</v>
      </c>
      <c r="J2029" s="5"/>
      <c r="K2029" s="5"/>
      <c r="L2029" s="5"/>
    </row>
    <row r="2030" spans="1:12" x14ac:dyDescent="0.25">
      <c r="A2030" s="11" t="s">
        <v>4101</v>
      </c>
      <c r="B2030" s="10" t="s">
        <v>2136</v>
      </c>
      <c r="C2030" s="12">
        <v>3780</v>
      </c>
      <c r="D2030" s="12">
        <v>3860</v>
      </c>
      <c r="E2030" s="12">
        <v>3870</v>
      </c>
      <c r="F2030" s="12">
        <v>3880</v>
      </c>
      <c r="G2030" s="12">
        <v>3870</v>
      </c>
      <c r="H2030" s="12">
        <v>3830</v>
      </c>
      <c r="I2030" s="12">
        <v>3760</v>
      </c>
      <c r="J2030" s="5"/>
      <c r="K2030" s="5"/>
      <c r="L2030" s="5"/>
    </row>
    <row r="2031" spans="1:12" x14ac:dyDescent="0.25">
      <c r="A2031" s="11" t="s">
        <v>4102</v>
      </c>
      <c r="B2031" s="10" t="s">
        <v>2136</v>
      </c>
      <c r="C2031" s="13">
        <v>3130</v>
      </c>
      <c r="D2031" s="13">
        <v>3250</v>
      </c>
      <c r="E2031" s="13">
        <v>3260</v>
      </c>
      <c r="F2031" s="13">
        <v>3260</v>
      </c>
      <c r="G2031" s="13">
        <v>3240</v>
      </c>
      <c r="H2031" s="13">
        <v>3210</v>
      </c>
      <c r="I2031" s="13">
        <v>3160</v>
      </c>
      <c r="J2031" s="5"/>
      <c r="K2031" s="5"/>
      <c r="L2031" s="5"/>
    </row>
    <row r="2032" spans="1:12" x14ac:dyDescent="0.25">
      <c r="A2032" s="11" t="s">
        <v>4103</v>
      </c>
      <c r="B2032" s="10" t="s">
        <v>2136</v>
      </c>
      <c r="C2032" s="12">
        <v>2380</v>
      </c>
      <c r="D2032" s="12">
        <v>2500</v>
      </c>
      <c r="E2032" s="12">
        <v>2510</v>
      </c>
      <c r="F2032" s="12">
        <v>2510</v>
      </c>
      <c r="G2032" s="12">
        <v>2490</v>
      </c>
      <c r="H2032" s="12">
        <v>2470</v>
      </c>
      <c r="I2032" s="12">
        <v>2450</v>
      </c>
      <c r="J2032" s="5"/>
      <c r="K2032" s="5"/>
      <c r="L2032" s="5"/>
    </row>
    <row r="2033" spans="1:12" x14ac:dyDescent="0.25">
      <c r="A2033" s="11" t="s">
        <v>4104</v>
      </c>
      <c r="B2033" s="10" t="s">
        <v>2136</v>
      </c>
      <c r="C2033" s="13">
        <v>2320</v>
      </c>
      <c r="D2033" s="13">
        <v>2390</v>
      </c>
      <c r="E2033" s="13">
        <v>2400</v>
      </c>
      <c r="F2033" s="13">
        <v>2400</v>
      </c>
      <c r="G2033" s="13">
        <v>2400</v>
      </c>
      <c r="H2033" s="13">
        <v>2390</v>
      </c>
      <c r="I2033" s="13">
        <v>2360</v>
      </c>
      <c r="J2033" s="5"/>
      <c r="K2033" s="5"/>
      <c r="L2033" s="5"/>
    </row>
    <row r="2034" spans="1:12" x14ac:dyDescent="0.25">
      <c r="A2034" s="11" t="s">
        <v>4105</v>
      </c>
      <c r="B2034" s="10" t="s">
        <v>2136</v>
      </c>
      <c r="C2034" s="12">
        <v>2890</v>
      </c>
      <c r="D2034" s="12">
        <v>2970</v>
      </c>
      <c r="E2034" s="12">
        <v>3000</v>
      </c>
      <c r="F2034" s="12">
        <v>3020</v>
      </c>
      <c r="G2034" s="12">
        <v>3010</v>
      </c>
      <c r="H2034" s="12">
        <v>2990</v>
      </c>
      <c r="I2034" s="12">
        <v>2960</v>
      </c>
      <c r="J2034" s="5"/>
      <c r="K2034" s="5"/>
      <c r="L2034" s="5"/>
    </row>
    <row r="2035" spans="1:12" x14ac:dyDescent="0.25">
      <c r="A2035" s="11" t="s">
        <v>4106</v>
      </c>
      <c r="B2035" s="10" t="s">
        <v>2136</v>
      </c>
      <c r="C2035" s="13">
        <v>720</v>
      </c>
      <c r="D2035" s="13">
        <v>800</v>
      </c>
      <c r="E2035" s="13">
        <v>810</v>
      </c>
      <c r="F2035" s="13">
        <v>820</v>
      </c>
      <c r="G2035" s="13">
        <v>840</v>
      </c>
      <c r="H2035" s="13">
        <v>840</v>
      </c>
      <c r="I2035" s="13">
        <v>850</v>
      </c>
      <c r="J2035" s="5"/>
      <c r="K2035" s="5"/>
      <c r="L2035" s="5"/>
    </row>
    <row r="2036" spans="1:12" x14ac:dyDescent="0.25">
      <c r="A2036" s="11" t="s">
        <v>4107</v>
      </c>
      <c r="B2036" s="10" t="s">
        <v>2136</v>
      </c>
      <c r="C2036" s="12">
        <v>1810</v>
      </c>
      <c r="D2036" s="12">
        <v>1880</v>
      </c>
      <c r="E2036" s="12">
        <v>1880</v>
      </c>
      <c r="F2036" s="12">
        <v>1880</v>
      </c>
      <c r="G2036" s="12">
        <v>1860</v>
      </c>
      <c r="H2036" s="12">
        <v>1840</v>
      </c>
      <c r="I2036" s="12">
        <v>1830</v>
      </c>
      <c r="J2036" s="5"/>
      <c r="K2036" s="5"/>
      <c r="L2036" s="5"/>
    </row>
    <row r="2037" spans="1:12" x14ac:dyDescent="0.25">
      <c r="A2037" s="11" t="s">
        <v>4108</v>
      </c>
      <c r="B2037" s="10" t="s">
        <v>2136</v>
      </c>
      <c r="C2037" s="13">
        <v>130</v>
      </c>
      <c r="D2037" s="13">
        <v>120</v>
      </c>
      <c r="E2037" s="13">
        <v>130</v>
      </c>
      <c r="F2037" s="13">
        <v>140</v>
      </c>
      <c r="G2037" s="13">
        <v>140</v>
      </c>
      <c r="H2037" s="13">
        <v>150</v>
      </c>
      <c r="I2037" s="13">
        <v>160</v>
      </c>
      <c r="J2037" s="5"/>
      <c r="K2037" s="5"/>
      <c r="L2037" s="5"/>
    </row>
    <row r="2038" spans="1:12" x14ac:dyDescent="0.25">
      <c r="A2038" s="11" t="s">
        <v>4109</v>
      </c>
      <c r="B2038" s="10" t="s">
        <v>2136</v>
      </c>
      <c r="C2038" s="12">
        <v>2350</v>
      </c>
      <c r="D2038" s="12">
        <v>2380</v>
      </c>
      <c r="E2038" s="12">
        <v>2410</v>
      </c>
      <c r="F2038" s="12">
        <v>2450</v>
      </c>
      <c r="G2038" s="12">
        <v>2470</v>
      </c>
      <c r="H2038" s="12">
        <v>2490</v>
      </c>
      <c r="I2038" s="12">
        <v>2490</v>
      </c>
      <c r="J2038" s="5"/>
      <c r="K2038" s="5"/>
      <c r="L2038" s="5"/>
    </row>
    <row r="2039" spans="1:12" x14ac:dyDescent="0.25">
      <c r="A2039" s="11" t="s">
        <v>4110</v>
      </c>
      <c r="B2039" s="10" t="s">
        <v>2136</v>
      </c>
      <c r="C2039" s="13">
        <v>2980</v>
      </c>
      <c r="D2039" s="13">
        <v>3020</v>
      </c>
      <c r="E2039" s="13">
        <v>3040</v>
      </c>
      <c r="F2039" s="13">
        <v>3040</v>
      </c>
      <c r="G2039" s="13">
        <v>3040</v>
      </c>
      <c r="H2039" s="13">
        <v>3020</v>
      </c>
      <c r="I2039" s="13">
        <v>3000</v>
      </c>
      <c r="J2039" s="5"/>
      <c r="K2039" s="5"/>
      <c r="L2039" s="5"/>
    </row>
    <row r="2040" spans="1:12" x14ac:dyDescent="0.25">
      <c r="A2040" s="11" t="s">
        <v>4111</v>
      </c>
      <c r="B2040" s="10" t="s">
        <v>2136</v>
      </c>
      <c r="C2040" s="12">
        <v>3320</v>
      </c>
      <c r="D2040" s="12">
        <v>3460</v>
      </c>
      <c r="E2040" s="12">
        <v>3480</v>
      </c>
      <c r="F2040" s="12">
        <v>3490</v>
      </c>
      <c r="G2040" s="12">
        <v>3480</v>
      </c>
      <c r="H2040" s="12">
        <v>3450</v>
      </c>
      <c r="I2040" s="12">
        <v>3420</v>
      </c>
      <c r="J2040" s="5"/>
      <c r="K2040" s="5"/>
      <c r="L2040" s="5"/>
    </row>
    <row r="2041" spans="1:12" x14ac:dyDescent="0.25">
      <c r="A2041" s="11" t="s">
        <v>4112</v>
      </c>
      <c r="B2041" s="10" t="s">
        <v>2136</v>
      </c>
      <c r="C2041" s="13">
        <v>2460</v>
      </c>
      <c r="D2041" s="13">
        <v>2530</v>
      </c>
      <c r="E2041" s="13">
        <v>2550</v>
      </c>
      <c r="F2041" s="13">
        <v>2550</v>
      </c>
      <c r="G2041" s="13">
        <v>2520</v>
      </c>
      <c r="H2041" s="13">
        <v>2480</v>
      </c>
      <c r="I2041" s="13">
        <v>2430</v>
      </c>
      <c r="J2041" s="5"/>
      <c r="K2041" s="5"/>
      <c r="L2041" s="5"/>
    </row>
    <row r="2042" spans="1:12" x14ac:dyDescent="0.25">
      <c r="A2042" s="11" t="s">
        <v>4113</v>
      </c>
      <c r="B2042" s="10" t="s">
        <v>2136</v>
      </c>
      <c r="C2042" s="12">
        <v>1960</v>
      </c>
      <c r="D2042" s="12">
        <v>2000</v>
      </c>
      <c r="E2042" s="12">
        <v>2000</v>
      </c>
      <c r="F2042" s="12">
        <v>1990</v>
      </c>
      <c r="G2042" s="12">
        <v>1960</v>
      </c>
      <c r="H2042" s="12">
        <v>1930</v>
      </c>
      <c r="I2042" s="12">
        <v>1880</v>
      </c>
      <c r="J2042" s="5"/>
      <c r="K2042" s="5"/>
      <c r="L2042" s="5"/>
    </row>
    <row r="2043" spans="1:12" x14ac:dyDescent="0.25">
      <c r="A2043" s="11" t="s">
        <v>4114</v>
      </c>
      <c r="B2043" s="10" t="s">
        <v>2136</v>
      </c>
      <c r="C2043" s="13">
        <v>3490</v>
      </c>
      <c r="D2043" s="13">
        <v>3620</v>
      </c>
      <c r="E2043" s="13">
        <v>3650</v>
      </c>
      <c r="F2043" s="13">
        <v>3630</v>
      </c>
      <c r="G2043" s="13">
        <v>3570</v>
      </c>
      <c r="H2043" s="13">
        <v>3470</v>
      </c>
      <c r="I2043" s="13">
        <v>3360</v>
      </c>
      <c r="J2043" s="5"/>
      <c r="K2043" s="5"/>
      <c r="L2043" s="5"/>
    </row>
    <row r="2044" spans="1:12" x14ac:dyDescent="0.25">
      <c r="A2044" s="11" t="s">
        <v>4115</v>
      </c>
      <c r="B2044" s="10" t="s">
        <v>2136</v>
      </c>
      <c r="C2044" s="12">
        <v>290</v>
      </c>
      <c r="D2044" s="12">
        <v>300</v>
      </c>
      <c r="E2044" s="12">
        <v>310</v>
      </c>
      <c r="F2044" s="12">
        <v>310</v>
      </c>
      <c r="G2044" s="12">
        <v>310</v>
      </c>
      <c r="H2044" s="12">
        <v>320</v>
      </c>
      <c r="I2044" s="12">
        <v>320</v>
      </c>
      <c r="J2044" s="5"/>
      <c r="K2044" s="5"/>
      <c r="L2044" s="5"/>
    </row>
    <row r="2045" spans="1:12" x14ac:dyDescent="0.25">
      <c r="A2045" s="11" t="s">
        <v>4116</v>
      </c>
      <c r="B2045" s="10" t="s">
        <v>2136</v>
      </c>
      <c r="C2045" s="13">
        <v>1850</v>
      </c>
      <c r="D2045" s="13">
        <v>1850</v>
      </c>
      <c r="E2045" s="13">
        <v>1840</v>
      </c>
      <c r="F2045" s="13">
        <v>1840</v>
      </c>
      <c r="G2045" s="13">
        <v>1830</v>
      </c>
      <c r="H2045" s="13">
        <v>1800</v>
      </c>
      <c r="I2045" s="13">
        <v>1780</v>
      </c>
      <c r="J2045" s="5"/>
      <c r="K2045" s="5"/>
      <c r="L2045" s="5"/>
    </row>
    <row r="2046" spans="1:12" x14ac:dyDescent="0.25">
      <c r="A2046" s="11" t="s">
        <v>4117</v>
      </c>
      <c r="B2046" s="10" t="s">
        <v>2136</v>
      </c>
      <c r="C2046" s="12">
        <v>0</v>
      </c>
      <c r="D2046" s="12">
        <v>0</v>
      </c>
      <c r="E2046" s="12">
        <v>0</v>
      </c>
      <c r="F2046" s="12">
        <v>0</v>
      </c>
      <c r="G2046" s="12">
        <v>0</v>
      </c>
      <c r="H2046" s="12">
        <v>0</v>
      </c>
      <c r="I2046" s="12">
        <v>0</v>
      </c>
      <c r="J2046" s="5"/>
      <c r="K2046" s="5"/>
      <c r="L2046" s="5"/>
    </row>
    <row r="2047" spans="1:12" x14ac:dyDescent="0.25">
      <c r="A2047" s="11" t="s">
        <v>4118</v>
      </c>
      <c r="B2047" s="10" t="s">
        <v>2136</v>
      </c>
      <c r="C2047" s="13">
        <v>0</v>
      </c>
      <c r="D2047" s="13">
        <v>0</v>
      </c>
      <c r="E2047" s="13">
        <v>0</v>
      </c>
      <c r="F2047" s="13">
        <v>0</v>
      </c>
      <c r="G2047" s="13">
        <v>0</v>
      </c>
      <c r="H2047" s="13">
        <v>0</v>
      </c>
      <c r="I2047" s="13">
        <v>0</v>
      </c>
      <c r="J2047" s="5"/>
      <c r="K2047" s="5"/>
      <c r="L2047" s="5"/>
    </row>
    <row r="2048" spans="1:12" ht="21" x14ac:dyDescent="0.25">
      <c r="A2048" s="11" t="s">
        <v>4119</v>
      </c>
      <c r="B2048" s="10" t="s">
        <v>2136</v>
      </c>
      <c r="C2048" s="12">
        <v>0</v>
      </c>
      <c r="D2048" s="12">
        <v>0</v>
      </c>
      <c r="E2048" s="12">
        <v>0</v>
      </c>
      <c r="F2048" s="12">
        <v>0</v>
      </c>
      <c r="G2048" s="12">
        <v>0</v>
      </c>
      <c r="H2048" s="12">
        <v>0</v>
      </c>
      <c r="I2048" s="12">
        <v>0</v>
      </c>
      <c r="J2048" s="5"/>
      <c r="K2048" s="5"/>
      <c r="L2048" s="5"/>
    </row>
    <row r="2049" spans="1:12" x14ac:dyDescent="0.25">
      <c r="A2049" s="14" t="s">
        <v>4120</v>
      </c>
      <c r="B2049" s="5"/>
      <c r="C2049" s="5"/>
      <c r="D2049" s="5"/>
      <c r="E2049" s="5"/>
      <c r="F2049" s="5"/>
      <c r="G2049" s="5"/>
      <c r="H2049" s="5"/>
      <c r="I2049" s="5"/>
      <c r="J2049" s="5"/>
      <c r="K2049" s="5"/>
      <c r="L2049" s="5"/>
    </row>
  </sheetData>
  <mergeCells count="7">
    <mergeCell ref="A6:B6"/>
    <mergeCell ref="A3:B3"/>
    <mergeCell ref="C3:I3"/>
    <mergeCell ref="A4:B4"/>
    <mergeCell ref="C4:I4"/>
    <mergeCell ref="A5:B5"/>
    <mergeCell ref="C5:I5"/>
  </mergeCells>
  <hyperlinks>
    <hyperlink ref="A2" r:id="rId1" tooltip="Click once to display linked information. Click and hold to select this cell." display="http://nzdotstat.stats.govt.nz/OECDStat_Metadata/ShowMetadata.ashx?Dataset=TABLECODE7548&amp;ShowOnWeb=true&amp;Lang=en" xr:uid="{00000000-0004-0000-0000-000000000000}"/>
    <hyperlink ref="A3" r:id="rId2" tooltip="Click once to display linked information. Click and hold to select this cell." display="http://nzdotstat.stats.govt.nz/OECDStat_Metadata/ShowMetadata.ashx?Dataset=TABLECODE7548&amp;Coords=[PROJECTION]&amp;ShowOnWeb=true&amp;Lang=en" xr:uid="{00000000-0004-0000-0000-000001000000}"/>
    <hyperlink ref="C3" r:id="rId3" tooltip="Click once to display linked information. Click and hold to select this cell." display="http://nzdotstat.stats.govt.nz/OECDStat_Metadata/ShowMetadata.ashx?Dataset=TABLECODE7548&amp;Coords=[PROJECTION].[MEDIUM]&amp;ShowOnWeb=true&amp;Lang=en" xr:uid="{00000000-0004-0000-0000-000002000000}"/>
    <hyperlink ref="C6" r:id="rId4" tooltip="Click once to display linked information. Click and hold to select this cell." display="http://nzdotstat.stats.govt.nz/OECDStat_Metadata/ShowMetadata.ashx?Dataset=TABLECODE7548&amp;Coords=[YEAR].[2013]&amp;ShowOnWeb=true&amp;Lang=en" xr:uid="{00000000-0004-0000-0000-000003000000}"/>
    <hyperlink ref="A7" r:id="rId5" tooltip="Click once to display linked information. Click and hold to select this cell." display="http://nzdotstat.stats.govt.nz/OECDStat_Metadata/ShowMetadata.ashx?Dataset=TABLECODE7548&amp;Coords=[AREA]&amp;ShowOnWeb=true&amp;Lang=en" xr:uid="{00000000-0004-0000-0000-000004000000}"/>
    <hyperlink ref="A2049" r:id="rId6" tooltip="Click once to display linked information. Click and hold to select this cell." display="http://nzdotstat.stats.govt.nz/wbos" xr:uid="{00000000-0004-0000-0000-000005000000}"/>
  </hyperlinks>
  <pageMargins left="0.23622047244094491" right="0.23622047244094491" top="0.74803149606299213" bottom="0.74803149606299213" header="0.31496062992125984" footer="0.31496062992125984"/>
  <pageSetup paperSize="9" scale="53" fitToHeight="0" orientation="portrait" r:id="rId7"/>
  <headerFooter>
    <oddFooter>&amp;L&amp;F&amp;C&amp;A&amp;R&amp;P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2" tint="0.39997558519241921"/>
    <pageSetUpPr fitToPage="1"/>
  </sheetPr>
  <dimension ref="A1:M2050"/>
  <sheetViews>
    <sheetView showGridLines="0" view="pageBreakPreview" zoomScaleNormal="100" zoomScaleSheetLayoutView="100" workbookViewId="0"/>
  </sheetViews>
  <sheetFormatPr defaultRowHeight="15" customHeight="1" x14ac:dyDescent="0.25"/>
  <cols>
    <col min="1" max="1" width="14.140625" customWidth="1"/>
    <col min="2" max="2" width="11.85546875" bestFit="1" customWidth="1"/>
    <col min="3" max="3" width="33.85546875" bestFit="1" customWidth="1"/>
    <col min="4" max="4" width="27.7109375" bestFit="1" customWidth="1"/>
    <col min="5" max="11" width="10.5703125" bestFit="1" customWidth="1"/>
    <col min="12" max="12" width="3.5703125" customWidth="1"/>
    <col min="14" max="14" width="2.7109375" customWidth="1"/>
  </cols>
  <sheetData>
    <row r="1" spans="1:13" ht="26.25" x14ac:dyDescent="0.4">
      <c r="A1" s="34" t="s">
        <v>4140</v>
      </c>
    </row>
    <row r="3" spans="1:13" x14ac:dyDescent="0.25">
      <c r="A3" s="16" t="s">
        <v>4228</v>
      </c>
    </row>
    <row r="4" spans="1:13" x14ac:dyDescent="0.25">
      <c r="A4" s="18" t="s">
        <v>4141</v>
      </c>
      <c r="B4" s="16" t="s">
        <v>4162</v>
      </c>
    </row>
    <row r="5" spans="1:13" x14ac:dyDescent="0.25">
      <c r="A5" s="18" t="s">
        <v>2041</v>
      </c>
      <c r="B5" s="16" t="s">
        <v>4143</v>
      </c>
    </row>
    <row r="6" spans="1:13" x14ac:dyDescent="0.25">
      <c r="A6" s="18" t="s">
        <v>4142</v>
      </c>
      <c r="B6" s="16" t="s">
        <v>4163</v>
      </c>
    </row>
    <row r="7" spans="1:13" x14ac:dyDescent="0.25">
      <c r="A7" s="16" t="s">
        <v>2043</v>
      </c>
      <c r="B7" s="16" t="s">
        <v>4164</v>
      </c>
    </row>
    <row r="9" spans="1:13" x14ac:dyDescent="0.25">
      <c r="A9" s="2" t="s">
        <v>2040</v>
      </c>
      <c r="B9" s="2" t="s">
        <v>2041</v>
      </c>
      <c r="C9" s="2" t="s">
        <v>4142</v>
      </c>
      <c r="D9" s="2" t="s">
        <v>2043</v>
      </c>
      <c r="E9" s="19" t="s">
        <v>2044</v>
      </c>
      <c r="F9" s="19" t="s">
        <v>2045</v>
      </c>
      <c r="G9" s="19" t="s">
        <v>2046</v>
      </c>
      <c r="H9" s="19" t="s">
        <v>2047</v>
      </c>
      <c r="I9" s="19" t="s">
        <v>2048</v>
      </c>
      <c r="J9" s="19" t="s">
        <v>2049</v>
      </c>
      <c r="K9" s="19" t="s">
        <v>2050</v>
      </c>
      <c r="L9" s="3"/>
      <c r="M9" s="3" t="s">
        <v>4144</v>
      </c>
    </row>
    <row r="10" spans="1:13" x14ac:dyDescent="0.25">
      <c r="A10" s="37">
        <v>1</v>
      </c>
      <c r="B10" s="37" t="s">
        <v>2043</v>
      </c>
      <c r="C10" s="37" t="s">
        <v>2051</v>
      </c>
      <c r="D10" s="37" t="s">
        <v>2051</v>
      </c>
      <c r="E10" s="62">
        <v>60600</v>
      </c>
      <c r="F10" s="62">
        <v>62900</v>
      </c>
      <c r="G10" s="62">
        <v>64100</v>
      </c>
      <c r="H10" s="62">
        <v>64900</v>
      </c>
      <c r="I10" s="62">
        <v>65200</v>
      </c>
      <c r="J10" s="62">
        <v>64900</v>
      </c>
      <c r="K10" s="62">
        <v>64200</v>
      </c>
      <c r="L10" s="37"/>
      <c r="M10" s="37"/>
    </row>
    <row r="11" spans="1:13" x14ac:dyDescent="0.25">
      <c r="A11" s="37">
        <v>2</v>
      </c>
      <c r="B11" s="37" t="s">
        <v>2052</v>
      </c>
      <c r="C11" s="37" t="s">
        <v>6</v>
      </c>
      <c r="D11" s="37" t="s">
        <v>2051</v>
      </c>
      <c r="E11" s="63">
        <v>370</v>
      </c>
      <c r="F11" s="63">
        <v>440</v>
      </c>
      <c r="G11" s="63">
        <v>450</v>
      </c>
      <c r="H11" s="63">
        <v>470</v>
      </c>
      <c r="I11" s="63">
        <v>480</v>
      </c>
      <c r="J11" s="63">
        <v>480</v>
      </c>
      <c r="K11" s="63">
        <v>470</v>
      </c>
      <c r="L11" s="37"/>
      <c r="M11" s="37">
        <v>500100</v>
      </c>
    </row>
    <row r="12" spans="1:13" x14ac:dyDescent="0.25">
      <c r="A12" s="37">
        <v>3</v>
      </c>
      <c r="B12" s="37" t="s">
        <v>2052</v>
      </c>
      <c r="C12" s="37" t="s">
        <v>8</v>
      </c>
      <c r="D12" s="37" t="s">
        <v>2051</v>
      </c>
      <c r="E12" s="63">
        <v>4710</v>
      </c>
      <c r="F12" s="63">
        <v>4990</v>
      </c>
      <c r="G12" s="63">
        <v>5160</v>
      </c>
      <c r="H12" s="63">
        <v>5280</v>
      </c>
      <c r="I12" s="63">
        <v>5340</v>
      </c>
      <c r="J12" s="63">
        <v>5340</v>
      </c>
      <c r="K12" s="63">
        <v>5280</v>
      </c>
      <c r="L12" s="37"/>
      <c r="M12" s="37">
        <v>500202</v>
      </c>
    </row>
    <row r="13" spans="1:13" x14ac:dyDescent="0.25">
      <c r="A13" s="37">
        <v>4</v>
      </c>
      <c r="B13" s="37" t="s">
        <v>2052</v>
      </c>
      <c r="C13" s="37" t="s">
        <v>9</v>
      </c>
      <c r="D13" s="37" t="s">
        <v>2051</v>
      </c>
      <c r="E13" s="63">
        <v>1800</v>
      </c>
      <c r="F13" s="63">
        <v>2000</v>
      </c>
      <c r="G13" s="63">
        <v>2100</v>
      </c>
      <c r="H13" s="63">
        <v>2180</v>
      </c>
      <c r="I13" s="63">
        <v>2230</v>
      </c>
      <c r="J13" s="63">
        <v>2270</v>
      </c>
      <c r="K13" s="63">
        <v>2300</v>
      </c>
      <c r="L13" s="37"/>
      <c r="M13" s="37">
        <v>500203</v>
      </c>
    </row>
    <row r="14" spans="1:13" x14ac:dyDescent="0.25">
      <c r="A14" s="37">
        <v>5</v>
      </c>
      <c r="B14" s="37" t="s">
        <v>2052</v>
      </c>
      <c r="C14" s="37" t="s">
        <v>10</v>
      </c>
      <c r="D14" s="37" t="s">
        <v>2051</v>
      </c>
      <c r="E14" s="63">
        <v>2210</v>
      </c>
      <c r="F14" s="63">
        <v>2260</v>
      </c>
      <c r="G14" s="63">
        <v>2310</v>
      </c>
      <c r="H14" s="63">
        <v>2340</v>
      </c>
      <c r="I14" s="63">
        <v>2350</v>
      </c>
      <c r="J14" s="63">
        <v>2340</v>
      </c>
      <c r="K14" s="63">
        <v>2310</v>
      </c>
      <c r="L14" s="37"/>
      <c r="M14" s="37">
        <v>500204</v>
      </c>
    </row>
    <row r="15" spans="1:13" x14ac:dyDescent="0.25">
      <c r="A15" s="37">
        <v>6</v>
      </c>
      <c r="B15" s="37" t="s">
        <v>2052</v>
      </c>
      <c r="C15" s="37" t="s">
        <v>617</v>
      </c>
      <c r="D15" s="37" t="s">
        <v>2051</v>
      </c>
      <c r="E15" s="63">
        <v>1170</v>
      </c>
      <c r="F15" s="63">
        <v>1160</v>
      </c>
      <c r="G15" s="63">
        <v>1150</v>
      </c>
      <c r="H15" s="63">
        <v>1130</v>
      </c>
      <c r="I15" s="63">
        <v>1100</v>
      </c>
      <c r="J15" s="63">
        <v>1070</v>
      </c>
      <c r="K15" s="63">
        <v>1010</v>
      </c>
      <c r="L15" s="37"/>
      <c r="M15" s="37">
        <v>500205</v>
      </c>
    </row>
    <row r="16" spans="1:13" x14ac:dyDescent="0.25">
      <c r="A16" s="37">
        <v>7</v>
      </c>
      <c r="B16" s="37" t="s">
        <v>2052</v>
      </c>
      <c r="C16" s="37" t="s">
        <v>11</v>
      </c>
      <c r="D16" s="37" t="s">
        <v>2051</v>
      </c>
      <c r="E16" s="63">
        <v>490</v>
      </c>
      <c r="F16" s="63">
        <v>470</v>
      </c>
      <c r="G16" s="63">
        <v>450</v>
      </c>
      <c r="H16" s="63">
        <v>430</v>
      </c>
      <c r="I16" s="63">
        <v>410</v>
      </c>
      <c r="J16" s="63">
        <v>390</v>
      </c>
      <c r="K16" s="63">
        <v>370</v>
      </c>
      <c r="L16" s="37"/>
      <c r="M16" s="37">
        <v>500206</v>
      </c>
    </row>
    <row r="17" spans="1:13" x14ac:dyDescent="0.25">
      <c r="A17" s="37">
        <v>8</v>
      </c>
      <c r="B17" s="37" t="s">
        <v>2052</v>
      </c>
      <c r="C17" s="37" t="s">
        <v>12</v>
      </c>
      <c r="D17" s="37" t="s">
        <v>2051</v>
      </c>
      <c r="E17" s="63">
        <v>990</v>
      </c>
      <c r="F17" s="63">
        <v>1010</v>
      </c>
      <c r="G17" s="63">
        <v>1030</v>
      </c>
      <c r="H17" s="63">
        <v>1040</v>
      </c>
      <c r="I17" s="63">
        <v>1060</v>
      </c>
      <c r="J17" s="63">
        <v>1080</v>
      </c>
      <c r="K17" s="63">
        <v>1090</v>
      </c>
      <c r="L17" s="37"/>
      <c r="M17" s="37">
        <v>500207</v>
      </c>
    </row>
    <row r="18" spans="1:13" x14ac:dyDescent="0.25">
      <c r="A18" s="37">
        <v>9</v>
      </c>
      <c r="B18" s="37" t="s">
        <v>2052</v>
      </c>
      <c r="C18" s="37" t="s">
        <v>13</v>
      </c>
      <c r="D18" s="37" t="s">
        <v>2051</v>
      </c>
      <c r="E18" s="63">
        <v>1940</v>
      </c>
      <c r="F18" s="63">
        <v>2000</v>
      </c>
      <c r="G18" s="63">
        <v>2050</v>
      </c>
      <c r="H18" s="63">
        <v>2090</v>
      </c>
      <c r="I18" s="63">
        <v>2110</v>
      </c>
      <c r="J18" s="63">
        <v>2120</v>
      </c>
      <c r="K18" s="63">
        <v>2110</v>
      </c>
      <c r="L18" s="37"/>
      <c r="M18" s="37">
        <v>500208</v>
      </c>
    </row>
    <row r="19" spans="1:13" x14ac:dyDescent="0.25">
      <c r="A19" s="37">
        <v>10</v>
      </c>
      <c r="B19" s="37" t="s">
        <v>2052</v>
      </c>
      <c r="C19" s="37" t="s">
        <v>616</v>
      </c>
      <c r="D19" s="37" t="s">
        <v>2051</v>
      </c>
      <c r="E19" s="63">
        <v>3360</v>
      </c>
      <c r="F19" s="63">
        <v>3350</v>
      </c>
      <c r="G19" s="63">
        <v>3360</v>
      </c>
      <c r="H19" s="63">
        <v>3350</v>
      </c>
      <c r="I19" s="63">
        <v>3330</v>
      </c>
      <c r="J19" s="63">
        <v>3300</v>
      </c>
      <c r="K19" s="63">
        <v>3280</v>
      </c>
      <c r="L19" s="37"/>
      <c r="M19" s="37">
        <v>500301</v>
      </c>
    </row>
    <row r="20" spans="1:13" x14ac:dyDescent="0.25">
      <c r="A20" s="37">
        <v>11</v>
      </c>
      <c r="B20" s="37" t="s">
        <v>2052</v>
      </c>
      <c r="C20" s="37" t="s">
        <v>618</v>
      </c>
      <c r="D20" s="37" t="s">
        <v>2051</v>
      </c>
      <c r="E20" s="63">
        <v>1930</v>
      </c>
      <c r="F20" s="63">
        <v>2040</v>
      </c>
      <c r="G20" s="63">
        <v>2070</v>
      </c>
      <c r="H20" s="63">
        <v>2090</v>
      </c>
      <c r="I20" s="63">
        <v>2090</v>
      </c>
      <c r="J20" s="63">
        <v>2070</v>
      </c>
      <c r="K20" s="63">
        <v>2040</v>
      </c>
      <c r="L20" s="37"/>
      <c r="M20" s="37">
        <v>500302</v>
      </c>
    </row>
    <row r="21" spans="1:13" x14ac:dyDescent="0.25">
      <c r="A21" s="37">
        <v>12</v>
      </c>
      <c r="B21" s="37" t="s">
        <v>2052</v>
      </c>
      <c r="C21" s="37" t="s">
        <v>14</v>
      </c>
      <c r="D21" s="37" t="s">
        <v>2051</v>
      </c>
      <c r="E21" s="63">
        <v>500</v>
      </c>
      <c r="F21" s="63">
        <v>490</v>
      </c>
      <c r="G21" s="63">
        <v>490</v>
      </c>
      <c r="H21" s="63">
        <v>480</v>
      </c>
      <c r="I21" s="63">
        <v>470</v>
      </c>
      <c r="J21" s="63">
        <v>460</v>
      </c>
      <c r="K21" s="63">
        <v>440</v>
      </c>
      <c r="L21" s="37"/>
      <c r="M21" s="37">
        <v>500401</v>
      </c>
    </row>
    <row r="22" spans="1:13" x14ac:dyDescent="0.25">
      <c r="A22" s="37">
        <v>13</v>
      </c>
      <c r="B22" s="37" t="s">
        <v>2052</v>
      </c>
      <c r="C22" s="37" t="s">
        <v>15</v>
      </c>
      <c r="D22" s="37" t="s">
        <v>2051</v>
      </c>
      <c r="E22" s="63">
        <v>2760</v>
      </c>
      <c r="F22" s="63">
        <v>2770</v>
      </c>
      <c r="G22" s="63">
        <v>2770</v>
      </c>
      <c r="H22" s="63">
        <v>2760</v>
      </c>
      <c r="I22" s="63">
        <v>2720</v>
      </c>
      <c r="J22" s="63">
        <v>2670</v>
      </c>
      <c r="K22" s="63">
        <v>2610</v>
      </c>
      <c r="L22" s="37"/>
      <c r="M22" s="37">
        <v>500402</v>
      </c>
    </row>
    <row r="23" spans="1:13" x14ac:dyDescent="0.25">
      <c r="A23" s="37">
        <v>14</v>
      </c>
      <c r="B23" s="37" t="s">
        <v>2052</v>
      </c>
      <c r="C23" s="37" t="s">
        <v>621</v>
      </c>
      <c r="D23" s="37" t="s">
        <v>2051</v>
      </c>
      <c r="E23" s="63">
        <v>180</v>
      </c>
      <c r="F23" s="63">
        <v>180</v>
      </c>
      <c r="G23" s="63">
        <v>170</v>
      </c>
      <c r="H23" s="63">
        <v>170</v>
      </c>
      <c r="I23" s="63">
        <v>170</v>
      </c>
      <c r="J23" s="63">
        <v>160</v>
      </c>
      <c r="K23" s="63">
        <v>160</v>
      </c>
      <c r="L23" s="37"/>
      <c r="M23" s="37">
        <v>500500</v>
      </c>
    </row>
    <row r="24" spans="1:13" x14ac:dyDescent="0.25">
      <c r="A24" s="37">
        <v>15</v>
      </c>
      <c r="B24" s="37" t="s">
        <v>2052</v>
      </c>
      <c r="C24" s="37" t="s">
        <v>620</v>
      </c>
      <c r="D24" s="37" t="s">
        <v>2051</v>
      </c>
      <c r="E24" s="63">
        <v>520</v>
      </c>
      <c r="F24" s="63">
        <v>520</v>
      </c>
      <c r="G24" s="63">
        <v>520</v>
      </c>
      <c r="H24" s="63">
        <v>520</v>
      </c>
      <c r="I24" s="63">
        <v>520</v>
      </c>
      <c r="J24" s="63">
        <v>520</v>
      </c>
      <c r="K24" s="63">
        <v>520</v>
      </c>
      <c r="L24" s="37"/>
      <c r="M24" s="37">
        <v>500600</v>
      </c>
    </row>
    <row r="25" spans="1:13" x14ac:dyDescent="0.25">
      <c r="A25" s="37">
        <v>16</v>
      </c>
      <c r="B25" s="37" t="s">
        <v>2052</v>
      </c>
      <c r="C25" s="37" t="s">
        <v>624</v>
      </c>
      <c r="D25" s="37" t="s">
        <v>2051</v>
      </c>
      <c r="E25" s="63">
        <v>450</v>
      </c>
      <c r="F25" s="63">
        <v>470</v>
      </c>
      <c r="G25" s="63">
        <v>480</v>
      </c>
      <c r="H25" s="63">
        <v>490</v>
      </c>
      <c r="I25" s="63">
        <v>500</v>
      </c>
      <c r="J25" s="63">
        <v>500</v>
      </c>
      <c r="K25" s="63">
        <v>500</v>
      </c>
      <c r="L25" s="37"/>
      <c r="M25" s="37">
        <v>500700</v>
      </c>
    </row>
    <row r="26" spans="1:13" x14ac:dyDescent="0.25">
      <c r="A26" s="37">
        <v>17</v>
      </c>
      <c r="B26" s="37" t="s">
        <v>2052</v>
      </c>
      <c r="C26" s="37" t="s">
        <v>625</v>
      </c>
      <c r="D26" s="37" t="s">
        <v>2051</v>
      </c>
      <c r="E26" s="63">
        <v>1860</v>
      </c>
      <c r="F26" s="63">
        <v>1810</v>
      </c>
      <c r="G26" s="63">
        <v>1770</v>
      </c>
      <c r="H26" s="63">
        <v>1740</v>
      </c>
      <c r="I26" s="63">
        <v>1690</v>
      </c>
      <c r="J26" s="63">
        <v>1630</v>
      </c>
      <c r="K26" s="63">
        <v>1560</v>
      </c>
      <c r="L26" s="37"/>
      <c r="M26" s="37">
        <v>500801</v>
      </c>
    </row>
    <row r="27" spans="1:13" x14ac:dyDescent="0.25">
      <c r="A27" s="37">
        <v>18</v>
      </c>
      <c r="B27" s="37" t="s">
        <v>2052</v>
      </c>
      <c r="C27" s="37" t="s">
        <v>626</v>
      </c>
      <c r="D27" s="37" t="s">
        <v>2051</v>
      </c>
      <c r="E27" s="63">
        <v>2830</v>
      </c>
      <c r="F27" s="63">
        <v>2870</v>
      </c>
      <c r="G27" s="63">
        <v>2890</v>
      </c>
      <c r="H27" s="63">
        <v>2880</v>
      </c>
      <c r="I27" s="63">
        <v>2830</v>
      </c>
      <c r="J27" s="63">
        <v>2740</v>
      </c>
      <c r="K27" s="63">
        <v>2630</v>
      </c>
      <c r="L27" s="37"/>
      <c r="M27" s="37">
        <v>500802</v>
      </c>
    </row>
    <row r="28" spans="1:13" x14ac:dyDescent="0.25">
      <c r="A28" s="37">
        <v>19</v>
      </c>
      <c r="B28" s="37" t="s">
        <v>2052</v>
      </c>
      <c r="C28" s="37" t="s">
        <v>627</v>
      </c>
      <c r="D28" s="37" t="s">
        <v>2051</v>
      </c>
      <c r="E28" s="63">
        <v>7040</v>
      </c>
      <c r="F28" s="63">
        <v>7660</v>
      </c>
      <c r="G28" s="63">
        <v>7930</v>
      </c>
      <c r="H28" s="63">
        <v>8170</v>
      </c>
      <c r="I28" s="63">
        <v>8350</v>
      </c>
      <c r="J28" s="63">
        <v>8470</v>
      </c>
      <c r="K28" s="63">
        <v>8570</v>
      </c>
      <c r="L28" s="37"/>
      <c r="M28" s="37">
        <v>500900</v>
      </c>
    </row>
    <row r="29" spans="1:13" x14ac:dyDescent="0.25">
      <c r="A29" s="37">
        <v>20</v>
      </c>
      <c r="B29" s="37" t="s">
        <v>2052</v>
      </c>
      <c r="C29" s="37" t="s">
        <v>628</v>
      </c>
      <c r="D29" s="37" t="s">
        <v>2051</v>
      </c>
      <c r="E29" s="63">
        <v>780</v>
      </c>
      <c r="F29" s="63">
        <v>810</v>
      </c>
      <c r="G29" s="63">
        <v>800</v>
      </c>
      <c r="H29" s="63">
        <v>790</v>
      </c>
      <c r="I29" s="63">
        <v>770</v>
      </c>
      <c r="J29" s="63">
        <v>750</v>
      </c>
      <c r="K29" s="63">
        <v>720</v>
      </c>
      <c r="L29" s="37"/>
      <c r="M29" s="37">
        <v>501000</v>
      </c>
    </row>
    <row r="30" spans="1:13" x14ac:dyDescent="0.25">
      <c r="A30" s="37">
        <v>21</v>
      </c>
      <c r="B30" s="37" t="s">
        <v>2052</v>
      </c>
      <c r="C30" s="37" t="s">
        <v>629</v>
      </c>
      <c r="D30" s="37" t="s">
        <v>2051</v>
      </c>
      <c r="E30" s="63">
        <v>1850</v>
      </c>
      <c r="F30" s="63">
        <v>1920</v>
      </c>
      <c r="G30" s="63">
        <v>1950</v>
      </c>
      <c r="H30" s="63">
        <v>1960</v>
      </c>
      <c r="I30" s="63">
        <v>1960</v>
      </c>
      <c r="J30" s="63">
        <v>1940</v>
      </c>
      <c r="K30" s="63">
        <v>1930</v>
      </c>
      <c r="L30" s="37"/>
      <c r="M30" s="37">
        <v>501100</v>
      </c>
    </row>
    <row r="31" spans="1:13" x14ac:dyDescent="0.25">
      <c r="A31" s="37">
        <v>22</v>
      </c>
      <c r="B31" s="37" t="s">
        <v>2052</v>
      </c>
      <c r="C31" s="37" t="s">
        <v>635</v>
      </c>
      <c r="D31" s="37" t="s">
        <v>2051</v>
      </c>
      <c r="E31" s="63">
        <v>940</v>
      </c>
      <c r="F31" s="63">
        <v>990</v>
      </c>
      <c r="G31" s="63">
        <v>1000</v>
      </c>
      <c r="H31" s="63">
        <v>1000</v>
      </c>
      <c r="I31" s="63">
        <v>1000</v>
      </c>
      <c r="J31" s="63">
        <v>990</v>
      </c>
      <c r="K31" s="63">
        <v>1000</v>
      </c>
      <c r="L31" s="37"/>
      <c r="M31" s="37">
        <v>501200</v>
      </c>
    </row>
    <row r="32" spans="1:13" x14ac:dyDescent="0.25">
      <c r="A32" s="37">
        <v>23</v>
      </c>
      <c r="B32" s="37" t="s">
        <v>2052</v>
      </c>
      <c r="C32" s="37" t="s">
        <v>636</v>
      </c>
      <c r="D32" s="37" t="s">
        <v>2051</v>
      </c>
      <c r="E32" s="63">
        <v>310</v>
      </c>
      <c r="F32" s="63">
        <v>330</v>
      </c>
      <c r="G32" s="63">
        <v>330</v>
      </c>
      <c r="H32" s="63">
        <v>330</v>
      </c>
      <c r="I32" s="63">
        <v>340</v>
      </c>
      <c r="J32" s="63">
        <v>340</v>
      </c>
      <c r="K32" s="63">
        <v>340</v>
      </c>
      <c r="L32" s="37"/>
      <c r="M32" s="37">
        <v>501300</v>
      </c>
    </row>
    <row r="33" spans="1:13" x14ac:dyDescent="0.25">
      <c r="A33" s="37">
        <v>24</v>
      </c>
      <c r="B33" s="37" t="s">
        <v>2052</v>
      </c>
      <c r="C33" s="37" t="s">
        <v>622</v>
      </c>
      <c r="D33" s="37" t="s">
        <v>2051</v>
      </c>
      <c r="E33" s="63">
        <v>1350</v>
      </c>
      <c r="F33" s="63">
        <v>1400</v>
      </c>
      <c r="G33" s="63">
        <v>1420</v>
      </c>
      <c r="H33" s="63">
        <v>1420</v>
      </c>
      <c r="I33" s="63">
        <v>1410</v>
      </c>
      <c r="J33" s="63">
        <v>1390</v>
      </c>
      <c r="K33" s="63">
        <v>1360</v>
      </c>
      <c r="L33" s="37"/>
      <c r="M33" s="37">
        <v>501400</v>
      </c>
    </row>
    <row r="34" spans="1:13" x14ac:dyDescent="0.25">
      <c r="A34" s="37">
        <v>25</v>
      </c>
      <c r="B34" s="37" t="s">
        <v>2052</v>
      </c>
      <c r="C34" s="37" t="s">
        <v>16</v>
      </c>
      <c r="D34" s="37" t="s">
        <v>2051</v>
      </c>
      <c r="E34" s="63">
        <v>1580</v>
      </c>
      <c r="F34" s="63">
        <v>1580</v>
      </c>
      <c r="G34" s="63">
        <v>1570</v>
      </c>
      <c r="H34" s="63">
        <v>1540</v>
      </c>
      <c r="I34" s="63">
        <v>1480</v>
      </c>
      <c r="J34" s="63">
        <v>1390</v>
      </c>
      <c r="K34" s="63">
        <v>1280</v>
      </c>
      <c r="L34" s="37"/>
      <c r="M34" s="37">
        <v>501500</v>
      </c>
    </row>
    <row r="35" spans="1:13" x14ac:dyDescent="0.25">
      <c r="A35" s="37">
        <v>26</v>
      </c>
      <c r="B35" s="37" t="s">
        <v>2052</v>
      </c>
      <c r="C35" s="37" t="s">
        <v>630</v>
      </c>
      <c r="D35" s="37" t="s">
        <v>2051</v>
      </c>
      <c r="E35" s="63">
        <v>270</v>
      </c>
      <c r="F35" s="63">
        <v>290</v>
      </c>
      <c r="G35" s="63">
        <v>290</v>
      </c>
      <c r="H35" s="63">
        <v>290</v>
      </c>
      <c r="I35" s="63">
        <v>290</v>
      </c>
      <c r="J35" s="63">
        <v>280</v>
      </c>
      <c r="K35" s="63">
        <v>280</v>
      </c>
      <c r="L35" s="37"/>
      <c r="M35" s="37">
        <v>501612</v>
      </c>
    </row>
    <row r="36" spans="1:13" x14ac:dyDescent="0.25">
      <c r="A36" s="37">
        <v>27</v>
      </c>
      <c r="B36" s="37" t="s">
        <v>2052</v>
      </c>
      <c r="C36" s="37" t="s">
        <v>17</v>
      </c>
      <c r="D36" s="37" t="s">
        <v>2051</v>
      </c>
      <c r="E36" s="63">
        <v>10</v>
      </c>
      <c r="F36" s="63">
        <v>10</v>
      </c>
      <c r="G36" s="63">
        <v>10</v>
      </c>
      <c r="H36" s="63">
        <v>10</v>
      </c>
      <c r="I36" s="63">
        <v>10</v>
      </c>
      <c r="J36" s="63">
        <v>10</v>
      </c>
      <c r="K36" s="63">
        <v>10</v>
      </c>
      <c r="L36" s="37"/>
      <c r="M36" s="37">
        <v>501613</v>
      </c>
    </row>
    <row r="37" spans="1:13" x14ac:dyDescent="0.25">
      <c r="A37" s="37">
        <v>28</v>
      </c>
      <c r="B37" s="37" t="s">
        <v>2052</v>
      </c>
      <c r="C37" s="37" t="s">
        <v>18</v>
      </c>
      <c r="D37" s="37" t="s">
        <v>2051</v>
      </c>
      <c r="E37" s="63">
        <v>2890</v>
      </c>
      <c r="F37" s="63">
        <v>3040</v>
      </c>
      <c r="G37" s="63">
        <v>3180</v>
      </c>
      <c r="H37" s="63">
        <v>3310</v>
      </c>
      <c r="I37" s="63">
        <v>3430</v>
      </c>
      <c r="J37" s="63">
        <v>3520</v>
      </c>
      <c r="K37" s="63">
        <v>3590</v>
      </c>
      <c r="L37" s="37"/>
      <c r="M37" s="37">
        <v>501614</v>
      </c>
    </row>
    <row r="38" spans="1:13" x14ac:dyDescent="0.25">
      <c r="A38" s="37">
        <v>29</v>
      </c>
      <c r="B38" s="37" t="s">
        <v>2052</v>
      </c>
      <c r="C38" s="37" t="s">
        <v>631</v>
      </c>
      <c r="D38" s="37" t="s">
        <v>2051</v>
      </c>
      <c r="E38" s="63">
        <v>880</v>
      </c>
      <c r="F38" s="63">
        <v>930</v>
      </c>
      <c r="G38" s="63">
        <v>940</v>
      </c>
      <c r="H38" s="63">
        <v>940</v>
      </c>
      <c r="I38" s="63">
        <v>930</v>
      </c>
      <c r="J38" s="63">
        <v>910</v>
      </c>
      <c r="K38" s="63">
        <v>890</v>
      </c>
      <c r="L38" s="37"/>
      <c r="M38" s="37">
        <v>501615</v>
      </c>
    </row>
    <row r="39" spans="1:13" x14ac:dyDescent="0.25">
      <c r="A39" s="37">
        <v>30</v>
      </c>
      <c r="B39" s="37" t="s">
        <v>2052</v>
      </c>
      <c r="C39" s="37" t="s">
        <v>632</v>
      </c>
      <c r="D39" s="37" t="s">
        <v>2051</v>
      </c>
      <c r="E39" s="63">
        <v>2620</v>
      </c>
      <c r="F39" s="63">
        <v>2700</v>
      </c>
      <c r="G39" s="63">
        <v>2760</v>
      </c>
      <c r="H39" s="63">
        <v>2800</v>
      </c>
      <c r="I39" s="63">
        <v>2810</v>
      </c>
      <c r="J39" s="63">
        <v>2780</v>
      </c>
      <c r="K39" s="63">
        <v>2740</v>
      </c>
      <c r="L39" s="37"/>
      <c r="M39" s="37">
        <v>501620</v>
      </c>
    </row>
    <row r="40" spans="1:13" x14ac:dyDescent="0.25">
      <c r="A40" s="37">
        <v>31</v>
      </c>
      <c r="B40" s="37" t="s">
        <v>2052</v>
      </c>
      <c r="C40" s="37" t="s">
        <v>633</v>
      </c>
      <c r="D40" s="37" t="s">
        <v>2051</v>
      </c>
      <c r="E40" s="63">
        <v>760</v>
      </c>
      <c r="F40" s="63">
        <v>760</v>
      </c>
      <c r="G40" s="63">
        <v>770</v>
      </c>
      <c r="H40" s="63">
        <v>770</v>
      </c>
      <c r="I40" s="63">
        <v>780</v>
      </c>
      <c r="J40" s="63">
        <v>770</v>
      </c>
      <c r="K40" s="63">
        <v>760</v>
      </c>
      <c r="L40" s="37"/>
      <c r="M40" s="37">
        <v>501631</v>
      </c>
    </row>
    <row r="41" spans="1:13" x14ac:dyDescent="0.25">
      <c r="A41" s="37">
        <v>32</v>
      </c>
      <c r="B41" s="37" t="s">
        <v>2052</v>
      </c>
      <c r="C41" s="37" t="s">
        <v>634</v>
      </c>
      <c r="D41" s="37" t="s">
        <v>2051</v>
      </c>
      <c r="E41" s="63">
        <v>770</v>
      </c>
      <c r="F41" s="63">
        <v>820</v>
      </c>
      <c r="G41" s="63">
        <v>840</v>
      </c>
      <c r="H41" s="63">
        <v>850</v>
      </c>
      <c r="I41" s="63">
        <v>870</v>
      </c>
      <c r="J41" s="63">
        <v>870</v>
      </c>
      <c r="K41" s="63">
        <v>870</v>
      </c>
      <c r="L41" s="37"/>
      <c r="M41" s="37">
        <v>501632</v>
      </c>
    </row>
    <row r="42" spans="1:13" x14ac:dyDescent="0.25">
      <c r="A42" s="37">
        <v>33</v>
      </c>
      <c r="B42" s="37" t="s">
        <v>2052</v>
      </c>
      <c r="C42" s="37" t="s">
        <v>426</v>
      </c>
      <c r="D42" s="37" t="s">
        <v>2051</v>
      </c>
      <c r="E42" s="63">
        <v>3530</v>
      </c>
      <c r="F42" s="63">
        <v>3820</v>
      </c>
      <c r="G42" s="63">
        <v>4050</v>
      </c>
      <c r="H42" s="63">
        <v>4240</v>
      </c>
      <c r="I42" s="63">
        <v>4380</v>
      </c>
      <c r="J42" s="63">
        <v>4470</v>
      </c>
      <c r="K42" s="63">
        <v>4520</v>
      </c>
      <c r="L42" s="37"/>
      <c r="M42" s="37">
        <v>501633</v>
      </c>
    </row>
    <row r="43" spans="1:13" x14ac:dyDescent="0.25">
      <c r="A43" s="37">
        <v>34</v>
      </c>
      <c r="B43" s="37" t="s">
        <v>2052</v>
      </c>
      <c r="C43" s="37" t="s">
        <v>427</v>
      </c>
      <c r="D43" s="37" t="s">
        <v>2051</v>
      </c>
      <c r="E43" s="63">
        <v>2600</v>
      </c>
      <c r="F43" s="63">
        <v>2620</v>
      </c>
      <c r="G43" s="63">
        <v>2630</v>
      </c>
      <c r="H43" s="63">
        <v>2630</v>
      </c>
      <c r="I43" s="63">
        <v>2600</v>
      </c>
      <c r="J43" s="63">
        <v>2540</v>
      </c>
      <c r="K43" s="63">
        <v>2450</v>
      </c>
      <c r="L43" s="37"/>
      <c r="M43" s="37">
        <v>501634</v>
      </c>
    </row>
    <row r="44" spans="1:13" x14ac:dyDescent="0.25">
      <c r="A44" s="37">
        <v>35</v>
      </c>
      <c r="B44" s="37" t="s">
        <v>2052</v>
      </c>
      <c r="C44" s="37" t="s">
        <v>428</v>
      </c>
      <c r="D44" s="37" t="s">
        <v>2051</v>
      </c>
      <c r="E44" s="63">
        <v>4340</v>
      </c>
      <c r="F44" s="63">
        <v>4360</v>
      </c>
      <c r="G44" s="63">
        <v>4390</v>
      </c>
      <c r="H44" s="63">
        <v>4380</v>
      </c>
      <c r="I44" s="63">
        <v>4340</v>
      </c>
      <c r="J44" s="63">
        <v>4270</v>
      </c>
      <c r="K44" s="63">
        <v>4180</v>
      </c>
      <c r="L44" s="37"/>
      <c r="M44" s="37">
        <v>501700</v>
      </c>
    </row>
    <row r="45" spans="1:13" x14ac:dyDescent="0.25">
      <c r="A45" s="37">
        <v>36</v>
      </c>
      <c r="B45" s="37" t="s">
        <v>2052</v>
      </c>
      <c r="C45" s="37" t="s">
        <v>581</v>
      </c>
      <c r="D45" s="37" t="s">
        <v>2051</v>
      </c>
      <c r="E45" s="63">
        <v>0</v>
      </c>
      <c r="F45" s="63">
        <v>0</v>
      </c>
      <c r="G45" s="63">
        <v>0</v>
      </c>
      <c r="H45" s="63">
        <v>0</v>
      </c>
      <c r="I45" s="63">
        <v>0</v>
      </c>
      <c r="J45" s="63">
        <v>0</v>
      </c>
      <c r="K45" s="63">
        <v>0</v>
      </c>
      <c r="L45" s="37"/>
      <c r="M45" s="37">
        <v>614502</v>
      </c>
    </row>
    <row r="46" spans="1:13" x14ac:dyDescent="0.25">
      <c r="A46" s="37">
        <v>37</v>
      </c>
      <c r="B46" s="37" t="s">
        <v>2052</v>
      </c>
      <c r="C46" s="37" t="s">
        <v>592</v>
      </c>
      <c r="D46" s="37" t="s">
        <v>2051</v>
      </c>
      <c r="E46" s="63">
        <v>0</v>
      </c>
      <c r="F46" s="63">
        <v>0</v>
      </c>
      <c r="G46" s="63">
        <v>0</v>
      </c>
      <c r="H46" s="63">
        <v>0</v>
      </c>
      <c r="I46" s="63">
        <v>0</v>
      </c>
      <c r="J46" s="63">
        <v>0</v>
      </c>
      <c r="K46" s="63">
        <v>0</v>
      </c>
      <c r="L46" s="37"/>
      <c r="M46" s="37">
        <v>614601</v>
      </c>
    </row>
    <row r="47" spans="1:13" x14ac:dyDescent="0.25">
      <c r="A47" s="37">
        <v>38</v>
      </c>
      <c r="B47" s="37" t="s">
        <v>2052</v>
      </c>
      <c r="C47" s="37" t="s">
        <v>594</v>
      </c>
      <c r="D47" s="37" t="s">
        <v>2051</v>
      </c>
      <c r="E47" s="63">
        <v>20</v>
      </c>
      <c r="F47" s="63">
        <v>20</v>
      </c>
      <c r="G47" s="63">
        <v>20</v>
      </c>
      <c r="H47" s="63">
        <v>20</v>
      </c>
      <c r="I47" s="63">
        <v>20</v>
      </c>
      <c r="J47" s="63">
        <v>10</v>
      </c>
      <c r="K47" s="63">
        <v>10</v>
      </c>
      <c r="L47" s="37"/>
      <c r="M47" s="37">
        <v>614700</v>
      </c>
    </row>
    <row r="48" spans="1:13" x14ac:dyDescent="0.25">
      <c r="A48" s="37">
        <v>39</v>
      </c>
      <c r="B48" s="37" t="s">
        <v>2052</v>
      </c>
      <c r="C48" s="37" t="s">
        <v>595</v>
      </c>
      <c r="D48" s="37" t="s">
        <v>2051</v>
      </c>
      <c r="E48" s="63">
        <v>10</v>
      </c>
      <c r="F48" s="63">
        <v>10</v>
      </c>
      <c r="G48" s="63">
        <v>10</v>
      </c>
      <c r="H48" s="63">
        <v>10</v>
      </c>
      <c r="I48" s="63">
        <v>10</v>
      </c>
      <c r="J48" s="63">
        <v>10</v>
      </c>
      <c r="K48" s="63">
        <v>0</v>
      </c>
      <c r="L48" s="37"/>
      <c r="M48" s="37">
        <v>614800</v>
      </c>
    </row>
    <row r="49" spans="1:13" x14ac:dyDescent="0.25">
      <c r="A49" s="37">
        <v>40</v>
      </c>
      <c r="B49" s="37" t="s">
        <v>2043</v>
      </c>
      <c r="C49" s="37" t="s">
        <v>2053</v>
      </c>
      <c r="D49" s="37" t="s">
        <v>2053</v>
      </c>
      <c r="E49" s="63">
        <v>83700</v>
      </c>
      <c r="F49" s="63">
        <v>90600</v>
      </c>
      <c r="G49" s="63">
        <v>95500</v>
      </c>
      <c r="H49" s="63">
        <v>99200</v>
      </c>
      <c r="I49" s="63">
        <v>102400</v>
      </c>
      <c r="J49" s="63">
        <v>105000</v>
      </c>
      <c r="K49" s="63">
        <v>107300</v>
      </c>
      <c r="L49" s="37"/>
      <c r="M49" s="37"/>
    </row>
    <row r="50" spans="1:13" x14ac:dyDescent="0.25">
      <c r="A50" s="37">
        <v>41</v>
      </c>
      <c r="B50" s="37" t="s">
        <v>2052</v>
      </c>
      <c r="C50" s="37" t="s">
        <v>435</v>
      </c>
      <c r="D50" s="37" t="s">
        <v>2053</v>
      </c>
      <c r="E50" s="63">
        <v>5120</v>
      </c>
      <c r="F50" s="63">
        <v>5510</v>
      </c>
      <c r="G50" s="63">
        <v>5850</v>
      </c>
      <c r="H50" s="63">
        <v>6120</v>
      </c>
      <c r="I50" s="63">
        <v>6360</v>
      </c>
      <c r="J50" s="63">
        <v>6560</v>
      </c>
      <c r="K50" s="63">
        <v>6730</v>
      </c>
      <c r="L50" s="37"/>
      <c r="M50" s="37">
        <v>501802</v>
      </c>
    </row>
    <row r="51" spans="1:13" x14ac:dyDescent="0.25">
      <c r="A51" s="37">
        <v>42</v>
      </c>
      <c r="B51" s="37" t="s">
        <v>2052</v>
      </c>
      <c r="C51" s="37" t="s">
        <v>436</v>
      </c>
      <c r="D51" s="37" t="s">
        <v>2053</v>
      </c>
      <c r="E51" s="63">
        <v>3850</v>
      </c>
      <c r="F51" s="63">
        <v>4820</v>
      </c>
      <c r="G51" s="63">
        <v>5520</v>
      </c>
      <c r="H51" s="63">
        <v>6080</v>
      </c>
      <c r="I51" s="63">
        <v>6600</v>
      </c>
      <c r="J51" s="63">
        <v>7100</v>
      </c>
      <c r="K51" s="63">
        <v>7590</v>
      </c>
      <c r="L51" s="37"/>
      <c r="M51" s="37">
        <v>501806</v>
      </c>
    </row>
    <row r="52" spans="1:13" x14ac:dyDescent="0.25">
      <c r="A52" s="37">
        <v>43</v>
      </c>
      <c r="B52" s="37" t="s">
        <v>2052</v>
      </c>
      <c r="C52" s="37" t="s">
        <v>437</v>
      </c>
      <c r="D52" s="37" t="s">
        <v>2053</v>
      </c>
      <c r="E52" s="63">
        <v>1650</v>
      </c>
      <c r="F52" s="63">
        <v>1830</v>
      </c>
      <c r="G52" s="63">
        <v>1960</v>
      </c>
      <c r="H52" s="63">
        <v>2050</v>
      </c>
      <c r="I52" s="63">
        <v>2130</v>
      </c>
      <c r="J52" s="63">
        <v>2210</v>
      </c>
      <c r="K52" s="63">
        <v>2290</v>
      </c>
      <c r="L52" s="37"/>
      <c r="M52" s="37">
        <v>501807</v>
      </c>
    </row>
    <row r="53" spans="1:13" x14ac:dyDescent="0.25">
      <c r="A53" s="37">
        <v>44</v>
      </c>
      <c r="B53" s="37" t="s">
        <v>2052</v>
      </c>
      <c r="C53" s="37" t="s">
        <v>438</v>
      </c>
      <c r="D53" s="37" t="s">
        <v>2053</v>
      </c>
      <c r="E53" s="63">
        <v>3880</v>
      </c>
      <c r="F53" s="63">
        <v>4170</v>
      </c>
      <c r="G53" s="63">
        <v>4440</v>
      </c>
      <c r="H53" s="63">
        <v>4710</v>
      </c>
      <c r="I53" s="63">
        <v>4940</v>
      </c>
      <c r="J53" s="63">
        <v>5130</v>
      </c>
      <c r="K53" s="63">
        <v>5290</v>
      </c>
      <c r="L53" s="37"/>
      <c r="M53" s="37">
        <v>501809</v>
      </c>
    </row>
    <row r="54" spans="1:13" x14ac:dyDescent="0.25">
      <c r="A54" s="37">
        <v>45</v>
      </c>
      <c r="B54" s="37" t="s">
        <v>2052</v>
      </c>
      <c r="C54" s="37" t="s">
        <v>639</v>
      </c>
      <c r="D54" s="37" t="s">
        <v>2053</v>
      </c>
      <c r="E54" s="63">
        <v>1430</v>
      </c>
      <c r="F54" s="63">
        <v>1490</v>
      </c>
      <c r="G54" s="63">
        <v>1550</v>
      </c>
      <c r="H54" s="63">
        <v>1620</v>
      </c>
      <c r="I54" s="63">
        <v>1680</v>
      </c>
      <c r="J54" s="63">
        <v>1730</v>
      </c>
      <c r="K54" s="63">
        <v>1780</v>
      </c>
      <c r="L54" s="37"/>
      <c r="M54" s="37">
        <v>501810</v>
      </c>
    </row>
    <row r="55" spans="1:13" x14ac:dyDescent="0.25">
      <c r="A55" s="37">
        <v>46</v>
      </c>
      <c r="B55" s="37" t="s">
        <v>2052</v>
      </c>
      <c r="C55" s="37" t="s">
        <v>19</v>
      </c>
      <c r="D55" s="37" t="s">
        <v>2053</v>
      </c>
      <c r="E55" s="63">
        <v>2170</v>
      </c>
      <c r="F55" s="63">
        <v>2360</v>
      </c>
      <c r="G55" s="63">
        <v>2540</v>
      </c>
      <c r="H55" s="63">
        <v>2720</v>
      </c>
      <c r="I55" s="63">
        <v>2890</v>
      </c>
      <c r="J55" s="63">
        <v>3040</v>
      </c>
      <c r="K55" s="63">
        <v>3180</v>
      </c>
      <c r="L55" s="37"/>
      <c r="M55" s="37">
        <v>501811</v>
      </c>
    </row>
    <row r="56" spans="1:13" x14ac:dyDescent="0.25">
      <c r="A56" s="37">
        <v>47</v>
      </c>
      <c r="B56" s="37" t="s">
        <v>2052</v>
      </c>
      <c r="C56" s="37" t="s">
        <v>21</v>
      </c>
      <c r="D56" s="37" t="s">
        <v>2053</v>
      </c>
      <c r="E56" s="63">
        <v>0</v>
      </c>
      <c r="F56" s="63">
        <v>0</v>
      </c>
      <c r="G56" s="63">
        <v>0</v>
      </c>
      <c r="H56" s="63">
        <v>0</v>
      </c>
      <c r="I56" s="63">
        <v>0</v>
      </c>
      <c r="J56" s="63">
        <v>0</v>
      </c>
      <c r="K56" s="63">
        <v>0</v>
      </c>
      <c r="L56" s="37"/>
      <c r="M56" s="37">
        <v>501813</v>
      </c>
    </row>
    <row r="57" spans="1:13" x14ac:dyDescent="0.25">
      <c r="A57" s="37">
        <v>48</v>
      </c>
      <c r="B57" s="37" t="s">
        <v>2052</v>
      </c>
      <c r="C57" s="37" t="s">
        <v>22</v>
      </c>
      <c r="D57" s="37" t="s">
        <v>2053</v>
      </c>
      <c r="E57" s="63">
        <v>4390</v>
      </c>
      <c r="F57" s="63">
        <v>4780</v>
      </c>
      <c r="G57" s="63">
        <v>5120</v>
      </c>
      <c r="H57" s="63">
        <v>5390</v>
      </c>
      <c r="I57" s="63">
        <v>5620</v>
      </c>
      <c r="J57" s="63">
        <v>5820</v>
      </c>
      <c r="K57" s="63">
        <v>6000</v>
      </c>
      <c r="L57" s="37"/>
      <c r="M57" s="37">
        <v>501814</v>
      </c>
    </row>
    <row r="58" spans="1:13" x14ac:dyDescent="0.25">
      <c r="A58" s="37">
        <v>49</v>
      </c>
      <c r="B58" s="37" t="s">
        <v>2052</v>
      </c>
      <c r="C58" s="37" t="s">
        <v>23</v>
      </c>
      <c r="D58" s="37" t="s">
        <v>2053</v>
      </c>
      <c r="E58" s="63">
        <v>950</v>
      </c>
      <c r="F58" s="63">
        <v>1050</v>
      </c>
      <c r="G58" s="63">
        <v>1150</v>
      </c>
      <c r="H58" s="63">
        <v>1250</v>
      </c>
      <c r="I58" s="63">
        <v>1340</v>
      </c>
      <c r="J58" s="63">
        <v>1430</v>
      </c>
      <c r="K58" s="63">
        <v>1510</v>
      </c>
      <c r="L58" s="37"/>
      <c r="M58" s="37">
        <v>501815</v>
      </c>
    </row>
    <row r="59" spans="1:13" x14ac:dyDescent="0.25">
      <c r="A59" s="37">
        <v>50</v>
      </c>
      <c r="B59" s="37" t="s">
        <v>2052</v>
      </c>
      <c r="C59" s="37" t="s">
        <v>24</v>
      </c>
      <c r="D59" s="37" t="s">
        <v>2053</v>
      </c>
      <c r="E59" s="63">
        <v>1780</v>
      </c>
      <c r="F59" s="63">
        <v>2190</v>
      </c>
      <c r="G59" s="63">
        <v>2480</v>
      </c>
      <c r="H59" s="63">
        <v>2650</v>
      </c>
      <c r="I59" s="63">
        <v>2790</v>
      </c>
      <c r="J59" s="63">
        <v>2900</v>
      </c>
      <c r="K59" s="63">
        <v>3000</v>
      </c>
      <c r="L59" s="37"/>
      <c r="M59" s="37">
        <v>501816</v>
      </c>
    </row>
    <row r="60" spans="1:13" x14ac:dyDescent="0.25">
      <c r="A60" s="37">
        <v>51</v>
      </c>
      <c r="B60" s="37" t="s">
        <v>2052</v>
      </c>
      <c r="C60" s="37" t="s">
        <v>25</v>
      </c>
      <c r="D60" s="37" t="s">
        <v>2053</v>
      </c>
      <c r="E60" s="63">
        <v>1230</v>
      </c>
      <c r="F60" s="63">
        <v>1370</v>
      </c>
      <c r="G60" s="63">
        <v>1510</v>
      </c>
      <c r="H60" s="63">
        <v>1650</v>
      </c>
      <c r="I60" s="63">
        <v>1790</v>
      </c>
      <c r="J60" s="63">
        <v>1930</v>
      </c>
      <c r="K60" s="63">
        <v>2070</v>
      </c>
      <c r="L60" s="37"/>
      <c r="M60" s="37">
        <v>501817</v>
      </c>
    </row>
    <row r="61" spans="1:13" x14ac:dyDescent="0.25">
      <c r="A61" s="37">
        <v>52</v>
      </c>
      <c r="B61" s="37" t="s">
        <v>2052</v>
      </c>
      <c r="C61" s="37" t="s">
        <v>26</v>
      </c>
      <c r="D61" s="37" t="s">
        <v>2053</v>
      </c>
      <c r="E61" s="63">
        <v>2180</v>
      </c>
      <c r="F61" s="63">
        <v>2410</v>
      </c>
      <c r="G61" s="63">
        <v>2590</v>
      </c>
      <c r="H61" s="63">
        <v>2710</v>
      </c>
      <c r="I61" s="63">
        <v>2800</v>
      </c>
      <c r="J61" s="63">
        <v>2880</v>
      </c>
      <c r="K61" s="63">
        <v>2940</v>
      </c>
      <c r="L61" s="37"/>
      <c r="M61" s="37">
        <v>501818</v>
      </c>
    </row>
    <row r="62" spans="1:13" x14ac:dyDescent="0.25">
      <c r="A62" s="37">
        <v>53</v>
      </c>
      <c r="B62" s="37" t="s">
        <v>2052</v>
      </c>
      <c r="C62" s="37" t="s">
        <v>27</v>
      </c>
      <c r="D62" s="37" t="s">
        <v>2053</v>
      </c>
      <c r="E62" s="63">
        <v>1410</v>
      </c>
      <c r="F62" s="63">
        <v>1540</v>
      </c>
      <c r="G62" s="63">
        <v>1620</v>
      </c>
      <c r="H62" s="63">
        <v>1700</v>
      </c>
      <c r="I62" s="63">
        <v>1760</v>
      </c>
      <c r="J62" s="63">
        <v>1830</v>
      </c>
      <c r="K62" s="63">
        <v>1890</v>
      </c>
      <c r="L62" s="37"/>
      <c r="M62" s="37">
        <v>501819</v>
      </c>
    </row>
    <row r="63" spans="1:13" x14ac:dyDescent="0.25">
      <c r="A63" s="37">
        <v>54</v>
      </c>
      <c r="B63" s="37" t="s">
        <v>2052</v>
      </c>
      <c r="C63" s="37" t="s">
        <v>28</v>
      </c>
      <c r="D63" s="37" t="s">
        <v>2053</v>
      </c>
      <c r="E63" s="63">
        <v>1570</v>
      </c>
      <c r="F63" s="63">
        <v>1770</v>
      </c>
      <c r="G63" s="63">
        <v>1920</v>
      </c>
      <c r="H63" s="63">
        <v>2000</v>
      </c>
      <c r="I63" s="63">
        <v>2070</v>
      </c>
      <c r="J63" s="63">
        <v>2110</v>
      </c>
      <c r="K63" s="63">
        <v>2140</v>
      </c>
      <c r="L63" s="37"/>
      <c r="M63" s="37">
        <v>502001</v>
      </c>
    </row>
    <row r="64" spans="1:13" x14ac:dyDescent="0.25">
      <c r="A64" s="37">
        <v>55</v>
      </c>
      <c r="B64" s="37" t="s">
        <v>2052</v>
      </c>
      <c r="C64" s="37" t="s">
        <v>643</v>
      </c>
      <c r="D64" s="37" t="s">
        <v>2053</v>
      </c>
      <c r="E64" s="63">
        <v>1090</v>
      </c>
      <c r="F64" s="63">
        <v>1190</v>
      </c>
      <c r="G64" s="63">
        <v>1280</v>
      </c>
      <c r="H64" s="63">
        <v>1370</v>
      </c>
      <c r="I64" s="63">
        <v>1460</v>
      </c>
      <c r="J64" s="63">
        <v>1550</v>
      </c>
      <c r="K64" s="63">
        <v>1620</v>
      </c>
      <c r="L64" s="37"/>
      <c r="M64" s="37">
        <v>502002</v>
      </c>
    </row>
    <row r="65" spans="1:13" x14ac:dyDescent="0.25">
      <c r="A65" s="37">
        <v>56</v>
      </c>
      <c r="B65" s="37" t="s">
        <v>2052</v>
      </c>
      <c r="C65" s="37" t="s">
        <v>29</v>
      </c>
      <c r="D65" s="37" t="s">
        <v>2053</v>
      </c>
      <c r="E65" s="63">
        <v>1270</v>
      </c>
      <c r="F65" s="63">
        <v>1440</v>
      </c>
      <c r="G65" s="63">
        <v>1560</v>
      </c>
      <c r="H65" s="63">
        <v>1680</v>
      </c>
      <c r="I65" s="63">
        <v>1800</v>
      </c>
      <c r="J65" s="63">
        <v>1920</v>
      </c>
      <c r="K65" s="63">
        <v>2030</v>
      </c>
      <c r="L65" s="37"/>
      <c r="M65" s="37">
        <v>502003</v>
      </c>
    </row>
    <row r="66" spans="1:13" x14ac:dyDescent="0.25">
      <c r="A66" s="37">
        <v>57</v>
      </c>
      <c r="B66" s="37" t="s">
        <v>2052</v>
      </c>
      <c r="C66" s="37" t="s">
        <v>644</v>
      </c>
      <c r="D66" s="37" t="s">
        <v>2053</v>
      </c>
      <c r="E66" s="63">
        <v>680</v>
      </c>
      <c r="F66" s="63">
        <v>740</v>
      </c>
      <c r="G66" s="63">
        <v>790</v>
      </c>
      <c r="H66" s="63">
        <v>840</v>
      </c>
      <c r="I66" s="63">
        <v>880</v>
      </c>
      <c r="J66" s="63">
        <v>910</v>
      </c>
      <c r="K66" s="63">
        <v>930</v>
      </c>
      <c r="L66" s="37"/>
      <c r="M66" s="37">
        <v>502004</v>
      </c>
    </row>
    <row r="67" spans="1:13" x14ac:dyDescent="0.25">
      <c r="A67" s="37">
        <v>58</v>
      </c>
      <c r="B67" s="37" t="s">
        <v>2052</v>
      </c>
      <c r="C67" s="37" t="s">
        <v>30</v>
      </c>
      <c r="D67" s="37" t="s">
        <v>2053</v>
      </c>
      <c r="E67" s="63">
        <v>1130</v>
      </c>
      <c r="F67" s="63">
        <v>1220</v>
      </c>
      <c r="G67" s="63">
        <v>1270</v>
      </c>
      <c r="H67" s="63">
        <v>1320</v>
      </c>
      <c r="I67" s="63">
        <v>1350</v>
      </c>
      <c r="J67" s="63">
        <v>1370</v>
      </c>
      <c r="K67" s="63">
        <v>1390</v>
      </c>
      <c r="L67" s="37"/>
      <c r="M67" s="37">
        <v>502005</v>
      </c>
    </row>
    <row r="68" spans="1:13" x14ac:dyDescent="0.25">
      <c r="A68" s="37">
        <v>59</v>
      </c>
      <c r="B68" s="37" t="s">
        <v>2052</v>
      </c>
      <c r="C68" s="37" t="s">
        <v>637</v>
      </c>
      <c r="D68" s="37" t="s">
        <v>2053</v>
      </c>
      <c r="E68" s="63">
        <v>3930</v>
      </c>
      <c r="F68" s="63">
        <v>4030</v>
      </c>
      <c r="G68" s="63">
        <v>4000</v>
      </c>
      <c r="H68" s="63">
        <v>3980</v>
      </c>
      <c r="I68" s="63">
        <v>3970</v>
      </c>
      <c r="J68" s="63">
        <v>3980</v>
      </c>
      <c r="K68" s="63">
        <v>3990</v>
      </c>
      <c r="L68" s="37"/>
      <c r="M68" s="37">
        <v>502101</v>
      </c>
    </row>
    <row r="69" spans="1:13" x14ac:dyDescent="0.25">
      <c r="A69" s="37">
        <v>60</v>
      </c>
      <c r="B69" s="37" t="s">
        <v>2052</v>
      </c>
      <c r="C69" s="37" t="s">
        <v>640</v>
      </c>
      <c r="D69" s="37" t="s">
        <v>2053</v>
      </c>
      <c r="E69" s="63">
        <v>3710</v>
      </c>
      <c r="F69" s="63">
        <v>4030</v>
      </c>
      <c r="G69" s="63">
        <v>4290</v>
      </c>
      <c r="H69" s="63">
        <v>4440</v>
      </c>
      <c r="I69" s="63">
        <v>4570</v>
      </c>
      <c r="J69" s="63">
        <v>4680</v>
      </c>
      <c r="K69" s="63">
        <v>4790</v>
      </c>
      <c r="L69" s="37"/>
      <c r="M69" s="37">
        <v>502102</v>
      </c>
    </row>
    <row r="70" spans="1:13" x14ac:dyDescent="0.25">
      <c r="A70" s="37">
        <v>61</v>
      </c>
      <c r="B70" s="37" t="s">
        <v>2052</v>
      </c>
      <c r="C70" s="37" t="s">
        <v>31</v>
      </c>
      <c r="D70" s="37" t="s">
        <v>2053</v>
      </c>
      <c r="E70" s="63">
        <v>3260</v>
      </c>
      <c r="F70" s="63">
        <v>3970</v>
      </c>
      <c r="G70" s="63">
        <v>4590</v>
      </c>
      <c r="H70" s="63">
        <v>4780</v>
      </c>
      <c r="I70" s="63">
        <v>4900</v>
      </c>
      <c r="J70" s="63">
        <v>4980</v>
      </c>
      <c r="K70" s="63">
        <v>5020</v>
      </c>
      <c r="L70" s="37"/>
      <c r="M70" s="37">
        <v>502201</v>
      </c>
    </row>
    <row r="71" spans="1:13" x14ac:dyDescent="0.25">
      <c r="A71" s="37">
        <v>62</v>
      </c>
      <c r="B71" s="37" t="s">
        <v>2052</v>
      </c>
      <c r="C71" s="37" t="s">
        <v>641</v>
      </c>
      <c r="D71" s="37" t="s">
        <v>2053</v>
      </c>
      <c r="E71" s="63">
        <v>3210</v>
      </c>
      <c r="F71" s="63">
        <v>3490</v>
      </c>
      <c r="G71" s="63">
        <v>3610</v>
      </c>
      <c r="H71" s="63">
        <v>3660</v>
      </c>
      <c r="I71" s="63">
        <v>3690</v>
      </c>
      <c r="J71" s="63">
        <v>3710</v>
      </c>
      <c r="K71" s="63">
        <v>3720</v>
      </c>
      <c r="L71" s="37"/>
      <c r="M71" s="37">
        <v>502202</v>
      </c>
    </row>
    <row r="72" spans="1:13" x14ac:dyDescent="0.25">
      <c r="A72" s="37">
        <v>63</v>
      </c>
      <c r="B72" s="37" t="s">
        <v>2052</v>
      </c>
      <c r="C72" s="37" t="s">
        <v>646</v>
      </c>
      <c r="D72" s="37" t="s">
        <v>2053</v>
      </c>
      <c r="E72" s="63">
        <v>2560</v>
      </c>
      <c r="F72" s="63">
        <v>2660</v>
      </c>
      <c r="G72" s="63">
        <v>2710</v>
      </c>
      <c r="H72" s="63">
        <v>2740</v>
      </c>
      <c r="I72" s="63">
        <v>2750</v>
      </c>
      <c r="J72" s="63">
        <v>2750</v>
      </c>
      <c r="K72" s="63">
        <v>2740</v>
      </c>
      <c r="L72" s="37"/>
      <c r="M72" s="37">
        <v>502300</v>
      </c>
    </row>
    <row r="73" spans="1:13" x14ac:dyDescent="0.25">
      <c r="A73" s="37">
        <v>64</v>
      </c>
      <c r="B73" s="37" t="s">
        <v>2052</v>
      </c>
      <c r="C73" s="37" t="s">
        <v>648</v>
      </c>
      <c r="D73" s="37" t="s">
        <v>2053</v>
      </c>
      <c r="E73" s="63">
        <v>1930</v>
      </c>
      <c r="F73" s="63">
        <v>1950</v>
      </c>
      <c r="G73" s="63">
        <v>1970</v>
      </c>
      <c r="H73" s="63">
        <v>1990</v>
      </c>
      <c r="I73" s="63">
        <v>1990</v>
      </c>
      <c r="J73" s="63">
        <v>1960</v>
      </c>
      <c r="K73" s="63">
        <v>1920</v>
      </c>
      <c r="L73" s="37"/>
      <c r="M73" s="37">
        <v>502400</v>
      </c>
    </row>
    <row r="74" spans="1:13" x14ac:dyDescent="0.25">
      <c r="A74" s="37">
        <v>65</v>
      </c>
      <c r="B74" s="37" t="s">
        <v>2052</v>
      </c>
      <c r="C74" s="37" t="s">
        <v>650</v>
      </c>
      <c r="D74" s="37" t="s">
        <v>2053</v>
      </c>
      <c r="E74" s="63">
        <v>270</v>
      </c>
      <c r="F74" s="63">
        <v>280</v>
      </c>
      <c r="G74" s="63">
        <v>290</v>
      </c>
      <c r="H74" s="63">
        <v>300</v>
      </c>
      <c r="I74" s="63">
        <v>310</v>
      </c>
      <c r="J74" s="63">
        <v>320</v>
      </c>
      <c r="K74" s="63">
        <v>320</v>
      </c>
      <c r="L74" s="37"/>
      <c r="M74" s="37">
        <v>502500</v>
      </c>
    </row>
    <row r="75" spans="1:13" x14ac:dyDescent="0.25">
      <c r="A75" s="37">
        <v>66</v>
      </c>
      <c r="B75" s="37" t="s">
        <v>2052</v>
      </c>
      <c r="C75" s="37" t="s">
        <v>651</v>
      </c>
      <c r="D75" s="37" t="s">
        <v>2053</v>
      </c>
      <c r="E75" s="63">
        <v>1330</v>
      </c>
      <c r="F75" s="63">
        <v>1440</v>
      </c>
      <c r="G75" s="63">
        <v>1460</v>
      </c>
      <c r="H75" s="63">
        <v>1470</v>
      </c>
      <c r="I75" s="63">
        <v>1480</v>
      </c>
      <c r="J75" s="63">
        <v>1490</v>
      </c>
      <c r="K75" s="63">
        <v>1490</v>
      </c>
      <c r="L75" s="37"/>
      <c r="M75" s="37">
        <v>502600</v>
      </c>
    </row>
    <row r="76" spans="1:13" x14ac:dyDescent="0.25">
      <c r="A76" s="37">
        <v>67</v>
      </c>
      <c r="B76" s="37" t="s">
        <v>2052</v>
      </c>
      <c r="C76" s="37" t="s">
        <v>38</v>
      </c>
      <c r="D76" s="37" t="s">
        <v>2053</v>
      </c>
      <c r="E76" s="63">
        <v>2560</v>
      </c>
      <c r="F76" s="63">
        <v>2670</v>
      </c>
      <c r="G76" s="63">
        <v>2710</v>
      </c>
      <c r="H76" s="63">
        <v>2740</v>
      </c>
      <c r="I76" s="63">
        <v>2770</v>
      </c>
      <c r="J76" s="63">
        <v>2790</v>
      </c>
      <c r="K76" s="63">
        <v>2800</v>
      </c>
      <c r="L76" s="37"/>
      <c r="M76" s="37">
        <v>502700</v>
      </c>
    </row>
    <row r="77" spans="1:13" x14ac:dyDescent="0.25">
      <c r="A77" s="37">
        <v>68</v>
      </c>
      <c r="B77" s="37" t="s">
        <v>2052</v>
      </c>
      <c r="C77" s="37" t="s">
        <v>654</v>
      </c>
      <c r="D77" s="37" t="s">
        <v>2053</v>
      </c>
      <c r="E77" s="63">
        <v>1730</v>
      </c>
      <c r="F77" s="63">
        <v>1750</v>
      </c>
      <c r="G77" s="63">
        <v>1770</v>
      </c>
      <c r="H77" s="63">
        <v>1780</v>
      </c>
      <c r="I77" s="63">
        <v>1790</v>
      </c>
      <c r="J77" s="63">
        <v>1790</v>
      </c>
      <c r="K77" s="63">
        <v>1790</v>
      </c>
      <c r="L77" s="37"/>
      <c r="M77" s="37">
        <v>502800</v>
      </c>
    </row>
    <row r="78" spans="1:13" x14ac:dyDescent="0.25">
      <c r="A78" s="37">
        <v>69</v>
      </c>
      <c r="B78" s="37" t="s">
        <v>2052</v>
      </c>
      <c r="C78" s="37" t="s">
        <v>655</v>
      </c>
      <c r="D78" s="37" t="s">
        <v>2053</v>
      </c>
      <c r="E78" s="63">
        <v>1840</v>
      </c>
      <c r="F78" s="63">
        <v>1930</v>
      </c>
      <c r="G78" s="63">
        <v>2020</v>
      </c>
      <c r="H78" s="63">
        <v>2090</v>
      </c>
      <c r="I78" s="63">
        <v>2150</v>
      </c>
      <c r="J78" s="63">
        <v>2200</v>
      </c>
      <c r="K78" s="63">
        <v>2260</v>
      </c>
      <c r="L78" s="37"/>
      <c r="M78" s="37">
        <v>502900</v>
      </c>
    </row>
    <row r="79" spans="1:13" x14ac:dyDescent="0.25">
      <c r="A79" s="37">
        <v>70</v>
      </c>
      <c r="B79" s="37" t="s">
        <v>2052</v>
      </c>
      <c r="C79" s="37" t="s">
        <v>656</v>
      </c>
      <c r="D79" s="37" t="s">
        <v>2053</v>
      </c>
      <c r="E79" s="63">
        <v>1620</v>
      </c>
      <c r="F79" s="63">
        <v>1640</v>
      </c>
      <c r="G79" s="63">
        <v>1680</v>
      </c>
      <c r="H79" s="63">
        <v>1730</v>
      </c>
      <c r="I79" s="63">
        <v>1780</v>
      </c>
      <c r="J79" s="63">
        <v>1820</v>
      </c>
      <c r="K79" s="63">
        <v>1850</v>
      </c>
      <c r="L79" s="37"/>
      <c r="M79" s="37">
        <v>503000</v>
      </c>
    </row>
    <row r="80" spans="1:13" x14ac:dyDescent="0.25">
      <c r="A80" s="37">
        <v>71</v>
      </c>
      <c r="B80" s="37" t="s">
        <v>2052</v>
      </c>
      <c r="C80" s="37" t="s">
        <v>658</v>
      </c>
      <c r="D80" s="37" t="s">
        <v>2053</v>
      </c>
      <c r="E80" s="63">
        <v>190</v>
      </c>
      <c r="F80" s="63">
        <v>200</v>
      </c>
      <c r="G80" s="63">
        <v>210</v>
      </c>
      <c r="H80" s="63">
        <v>210</v>
      </c>
      <c r="I80" s="63">
        <v>220</v>
      </c>
      <c r="J80" s="63">
        <v>220</v>
      </c>
      <c r="K80" s="63">
        <v>230</v>
      </c>
      <c r="L80" s="37"/>
      <c r="M80" s="37">
        <v>503100</v>
      </c>
    </row>
    <row r="81" spans="1:13" x14ac:dyDescent="0.25">
      <c r="A81" s="37">
        <v>72</v>
      </c>
      <c r="B81" s="37" t="s">
        <v>2052</v>
      </c>
      <c r="C81" s="37" t="s">
        <v>659</v>
      </c>
      <c r="D81" s="37" t="s">
        <v>2053</v>
      </c>
      <c r="E81" s="63">
        <v>770</v>
      </c>
      <c r="F81" s="63">
        <v>780</v>
      </c>
      <c r="G81" s="63">
        <v>790</v>
      </c>
      <c r="H81" s="63">
        <v>800</v>
      </c>
      <c r="I81" s="63">
        <v>800</v>
      </c>
      <c r="J81" s="63">
        <v>800</v>
      </c>
      <c r="K81" s="63">
        <v>790</v>
      </c>
      <c r="L81" s="37"/>
      <c r="M81" s="37">
        <v>503200</v>
      </c>
    </row>
    <row r="82" spans="1:13" x14ac:dyDescent="0.25">
      <c r="A82" s="37">
        <v>73</v>
      </c>
      <c r="B82" s="37" t="s">
        <v>2052</v>
      </c>
      <c r="C82" s="37" t="s">
        <v>661</v>
      </c>
      <c r="D82" s="37" t="s">
        <v>2053</v>
      </c>
      <c r="E82" s="63">
        <v>1140</v>
      </c>
      <c r="F82" s="63">
        <v>1200</v>
      </c>
      <c r="G82" s="63">
        <v>1260</v>
      </c>
      <c r="H82" s="63">
        <v>1300</v>
      </c>
      <c r="I82" s="63">
        <v>1330</v>
      </c>
      <c r="J82" s="63">
        <v>1350</v>
      </c>
      <c r="K82" s="63">
        <v>1380</v>
      </c>
      <c r="L82" s="37"/>
      <c r="M82" s="37">
        <v>503300</v>
      </c>
    </row>
    <row r="83" spans="1:13" x14ac:dyDescent="0.25">
      <c r="A83" s="37">
        <v>74</v>
      </c>
      <c r="B83" s="37" t="s">
        <v>2052</v>
      </c>
      <c r="C83" s="37" t="s">
        <v>662</v>
      </c>
      <c r="D83" s="37" t="s">
        <v>2053</v>
      </c>
      <c r="E83" s="63">
        <v>1460</v>
      </c>
      <c r="F83" s="63">
        <v>1470</v>
      </c>
      <c r="G83" s="63">
        <v>1480</v>
      </c>
      <c r="H83" s="63">
        <v>1500</v>
      </c>
      <c r="I83" s="63">
        <v>1520</v>
      </c>
      <c r="J83" s="63">
        <v>1530</v>
      </c>
      <c r="K83" s="63">
        <v>1540</v>
      </c>
      <c r="L83" s="37"/>
      <c r="M83" s="37">
        <v>503400</v>
      </c>
    </row>
    <row r="84" spans="1:13" x14ac:dyDescent="0.25">
      <c r="A84" s="37">
        <v>75</v>
      </c>
      <c r="B84" s="37" t="s">
        <v>2052</v>
      </c>
      <c r="C84" s="37" t="s">
        <v>652</v>
      </c>
      <c r="D84" s="37" t="s">
        <v>2053</v>
      </c>
      <c r="E84" s="63">
        <v>1820</v>
      </c>
      <c r="F84" s="63">
        <v>1870</v>
      </c>
      <c r="G84" s="63">
        <v>1930</v>
      </c>
      <c r="H84" s="63">
        <v>1980</v>
      </c>
      <c r="I84" s="63">
        <v>2030</v>
      </c>
      <c r="J84" s="63">
        <v>2090</v>
      </c>
      <c r="K84" s="63">
        <v>2160</v>
      </c>
      <c r="L84" s="37"/>
      <c r="M84" s="37">
        <v>503500</v>
      </c>
    </row>
    <row r="85" spans="1:13" x14ac:dyDescent="0.25">
      <c r="A85" s="37">
        <v>76</v>
      </c>
      <c r="B85" s="37" t="s">
        <v>2052</v>
      </c>
      <c r="C85" s="37" t="s">
        <v>653</v>
      </c>
      <c r="D85" s="37" t="s">
        <v>2053</v>
      </c>
      <c r="E85" s="63">
        <v>2280</v>
      </c>
      <c r="F85" s="63">
        <v>2400</v>
      </c>
      <c r="G85" s="63">
        <v>2420</v>
      </c>
      <c r="H85" s="63">
        <v>2440</v>
      </c>
      <c r="I85" s="63">
        <v>2430</v>
      </c>
      <c r="J85" s="63">
        <v>2410</v>
      </c>
      <c r="K85" s="63">
        <v>2370</v>
      </c>
      <c r="L85" s="37"/>
      <c r="M85" s="37">
        <v>503600</v>
      </c>
    </row>
    <row r="86" spans="1:13" x14ac:dyDescent="0.25">
      <c r="A86" s="37">
        <v>77</v>
      </c>
      <c r="B86" s="37" t="s">
        <v>2052</v>
      </c>
      <c r="C86" s="37" t="s">
        <v>663</v>
      </c>
      <c r="D86" s="37" t="s">
        <v>2053</v>
      </c>
      <c r="E86" s="63">
        <v>1220</v>
      </c>
      <c r="F86" s="63">
        <v>1280</v>
      </c>
      <c r="G86" s="63">
        <v>1290</v>
      </c>
      <c r="H86" s="63">
        <v>1310</v>
      </c>
      <c r="I86" s="63">
        <v>1310</v>
      </c>
      <c r="J86" s="63">
        <v>1300</v>
      </c>
      <c r="K86" s="63">
        <v>1290</v>
      </c>
      <c r="L86" s="37"/>
      <c r="M86" s="37">
        <v>503700</v>
      </c>
    </row>
    <row r="87" spans="1:13" x14ac:dyDescent="0.25">
      <c r="A87" s="37">
        <v>78</v>
      </c>
      <c r="B87" s="37" t="s">
        <v>2052</v>
      </c>
      <c r="C87" s="37" t="s">
        <v>39</v>
      </c>
      <c r="D87" s="37" t="s">
        <v>2053</v>
      </c>
      <c r="E87" s="63">
        <v>3140</v>
      </c>
      <c r="F87" s="63">
        <v>3320</v>
      </c>
      <c r="G87" s="63">
        <v>3340</v>
      </c>
      <c r="H87" s="63">
        <v>3340</v>
      </c>
      <c r="I87" s="63">
        <v>3320</v>
      </c>
      <c r="J87" s="63">
        <v>3290</v>
      </c>
      <c r="K87" s="63">
        <v>3250</v>
      </c>
      <c r="L87" s="37"/>
      <c r="M87" s="37">
        <v>503800</v>
      </c>
    </row>
    <row r="88" spans="1:13" x14ac:dyDescent="0.25">
      <c r="A88" s="37">
        <v>79</v>
      </c>
      <c r="B88" s="37" t="s">
        <v>2052</v>
      </c>
      <c r="C88" s="37" t="s">
        <v>40</v>
      </c>
      <c r="D88" s="37" t="s">
        <v>2053</v>
      </c>
      <c r="E88" s="63">
        <v>40</v>
      </c>
      <c r="F88" s="63">
        <v>40</v>
      </c>
      <c r="G88" s="63">
        <v>40</v>
      </c>
      <c r="H88" s="63">
        <v>40</v>
      </c>
      <c r="I88" s="63">
        <v>40</v>
      </c>
      <c r="J88" s="63">
        <v>40</v>
      </c>
      <c r="K88" s="63">
        <v>30</v>
      </c>
      <c r="L88" s="37"/>
      <c r="M88" s="37">
        <v>503900</v>
      </c>
    </row>
    <row r="89" spans="1:13" x14ac:dyDescent="0.25">
      <c r="A89" s="37">
        <v>80</v>
      </c>
      <c r="B89" s="37" t="s">
        <v>2052</v>
      </c>
      <c r="C89" s="37" t="s">
        <v>667</v>
      </c>
      <c r="D89" s="37" t="s">
        <v>2053</v>
      </c>
      <c r="E89" s="63">
        <v>4060</v>
      </c>
      <c r="F89" s="63">
        <v>4330</v>
      </c>
      <c r="G89" s="63">
        <v>4500</v>
      </c>
      <c r="H89" s="63">
        <v>4670</v>
      </c>
      <c r="I89" s="63">
        <v>4830</v>
      </c>
      <c r="J89" s="63">
        <v>4980</v>
      </c>
      <c r="K89" s="63">
        <v>5130</v>
      </c>
      <c r="L89" s="37"/>
      <c r="M89" s="37">
        <v>504000</v>
      </c>
    </row>
    <row r="90" spans="1:13" x14ac:dyDescent="0.25">
      <c r="A90" s="37">
        <v>81</v>
      </c>
      <c r="B90" s="37" t="s">
        <v>2052</v>
      </c>
      <c r="C90" s="37" t="s">
        <v>669</v>
      </c>
      <c r="D90" s="37" t="s">
        <v>2053</v>
      </c>
      <c r="E90" s="63">
        <v>2220</v>
      </c>
      <c r="F90" s="63">
        <v>2310</v>
      </c>
      <c r="G90" s="63">
        <v>2350</v>
      </c>
      <c r="H90" s="63">
        <v>2370</v>
      </c>
      <c r="I90" s="63">
        <v>2370</v>
      </c>
      <c r="J90" s="63">
        <v>2360</v>
      </c>
      <c r="K90" s="63">
        <v>2310</v>
      </c>
      <c r="L90" s="37"/>
      <c r="M90" s="37">
        <v>504100</v>
      </c>
    </row>
    <row r="91" spans="1:13" x14ac:dyDescent="0.25">
      <c r="A91" s="37">
        <v>82</v>
      </c>
      <c r="B91" s="37" t="s">
        <v>2052</v>
      </c>
      <c r="C91" s="37" t="s">
        <v>670</v>
      </c>
      <c r="D91" s="37" t="s">
        <v>2053</v>
      </c>
      <c r="E91" s="63">
        <v>1550</v>
      </c>
      <c r="F91" s="63">
        <v>1630</v>
      </c>
      <c r="G91" s="63">
        <v>1670</v>
      </c>
      <c r="H91" s="63">
        <v>1700</v>
      </c>
      <c r="I91" s="63">
        <v>1730</v>
      </c>
      <c r="J91" s="63">
        <v>1750</v>
      </c>
      <c r="K91" s="63">
        <v>1760</v>
      </c>
      <c r="L91" s="37"/>
      <c r="M91" s="37">
        <v>504300</v>
      </c>
    </row>
    <row r="92" spans="1:13" x14ac:dyDescent="0.25">
      <c r="A92" s="37">
        <v>83</v>
      </c>
      <c r="B92" s="37" t="s">
        <v>2052</v>
      </c>
      <c r="C92" s="37" t="s">
        <v>1992</v>
      </c>
      <c r="D92" s="37" t="s">
        <v>2053</v>
      </c>
      <c r="E92" s="63">
        <v>30</v>
      </c>
      <c r="F92" s="63">
        <v>30</v>
      </c>
      <c r="G92" s="63">
        <v>20</v>
      </c>
      <c r="H92" s="63">
        <v>20</v>
      </c>
      <c r="I92" s="63">
        <v>20</v>
      </c>
      <c r="J92" s="63">
        <v>20</v>
      </c>
      <c r="K92" s="63">
        <v>20</v>
      </c>
      <c r="L92" s="37"/>
      <c r="M92" s="37">
        <v>615101</v>
      </c>
    </row>
    <row r="93" spans="1:13" x14ac:dyDescent="0.25">
      <c r="A93" s="37">
        <v>84</v>
      </c>
      <c r="B93" s="37" t="s">
        <v>2052</v>
      </c>
      <c r="C93" s="37" t="s">
        <v>1993</v>
      </c>
      <c r="D93" s="37" t="s">
        <v>2053</v>
      </c>
      <c r="E93" s="63">
        <v>10</v>
      </c>
      <c r="F93" s="63">
        <v>10</v>
      </c>
      <c r="G93" s="63">
        <v>10</v>
      </c>
      <c r="H93" s="63">
        <v>10</v>
      </c>
      <c r="I93" s="63">
        <v>10</v>
      </c>
      <c r="J93" s="63">
        <v>0</v>
      </c>
      <c r="K93" s="63">
        <v>0</v>
      </c>
      <c r="L93" s="37"/>
      <c r="M93" s="37">
        <v>615102</v>
      </c>
    </row>
    <row r="94" spans="1:13" x14ac:dyDescent="0.25">
      <c r="A94" s="37">
        <v>85</v>
      </c>
      <c r="B94" s="37" t="s">
        <v>2052</v>
      </c>
      <c r="C94" s="37" t="s">
        <v>1990</v>
      </c>
      <c r="D94" s="37" t="s">
        <v>2053</v>
      </c>
      <c r="E94" s="63">
        <v>0</v>
      </c>
      <c r="F94" s="63">
        <v>0</v>
      </c>
      <c r="G94" s="63">
        <v>0</v>
      </c>
      <c r="H94" s="63">
        <v>0</v>
      </c>
      <c r="I94" s="63">
        <v>0</v>
      </c>
      <c r="J94" s="63">
        <v>0</v>
      </c>
      <c r="K94" s="63">
        <v>0</v>
      </c>
      <c r="L94" s="37"/>
      <c r="M94" s="37">
        <v>615301</v>
      </c>
    </row>
    <row r="95" spans="1:13" x14ac:dyDescent="0.25">
      <c r="A95" s="37">
        <v>86</v>
      </c>
      <c r="B95" s="37" t="s">
        <v>2043</v>
      </c>
      <c r="C95" s="37" t="s">
        <v>2054</v>
      </c>
      <c r="D95" s="37" t="s">
        <v>2054</v>
      </c>
      <c r="E95" s="63">
        <v>20500</v>
      </c>
      <c r="F95" s="63">
        <v>22600</v>
      </c>
      <c r="G95" s="63">
        <v>23600</v>
      </c>
      <c r="H95" s="63">
        <v>24400</v>
      </c>
      <c r="I95" s="63">
        <v>24900</v>
      </c>
      <c r="J95" s="63">
        <v>25200</v>
      </c>
      <c r="K95" s="63">
        <v>25200</v>
      </c>
      <c r="L95" s="37"/>
      <c r="M95" s="37"/>
    </row>
    <row r="96" spans="1:13" x14ac:dyDescent="0.25">
      <c r="A96" s="37">
        <v>87</v>
      </c>
      <c r="B96" s="37" t="s">
        <v>2052</v>
      </c>
      <c r="C96" s="37" t="s">
        <v>671</v>
      </c>
      <c r="D96" s="37" t="s">
        <v>2054</v>
      </c>
      <c r="E96" s="63">
        <v>510</v>
      </c>
      <c r="F96" s="63">
        <v>530</v>
      </c>
      <c r="G96" s="63">
        <v>530</v>
      </c>
      <c r="H96" s="63">
        <v>530</v>
      </c>
      <c r="I96" s="63">
        <v>530</v>
      </c>
      <c r="J96" s="63">
        <v>520</v>
      </c>
      <c r="K96" s="63">
        <v>520</v>
      </c>
      <c r="L96" s="37"/>
      <c r="M96" s="37">
        <v>504400</v>
      </c>
    </row>
    <row r="97" spans="1:13" x14ac:dyDescent="0.25">
      <c r="A97" s="37">
        <v>88</v>
      </c>
      <c r="B97" s="37" t="s">
        <v>2052</v>
      </c>
      <c r="C97" s="37" t="s">
        <v>41</v>
      </c>
      <c r="D97" s="37" t="s">
        <v>2054</v>
      </c>
      <c r="E97" s="63">
        <v>3190</v>
      </c>
      <c r="F97" s="63">
        <v>3310</v>
      </c>
      <c r="G97" s="63">
        <v>3340</v>
      </c>
      <c r="H97" s="63">
        <v>3360</v>
      </c>
      <c r="I97" s="63">
        <v>3320</v>
      </c>
      <c r="J97" s="63">
        <v>3250</v>
      </c>
      <c r="K97" s="63">
        <v>3130</v>
      </c>
      <c r="L97" s="37"/>
      <c r="M97" s="37">
        <v>504501</v>
      </c>
    </row>
    <row r="98" spans="1:13" x14ac:dyDescent="0.25">
      <c r="A98" s="37">
        <v>89</v>
      </c>
      <c r="B98" s="37" t="s">
        <v>2052</v>
      </c>
      <c r="C98" s="37" t="s">
        <v>672</v>
      </c>
      <c r="D98" s="37" t="s">
        <v>2054</v>
      </c>
      <c r="E98" s="63">
        <v>1820</v>
      </c>
      <c r="F98" s="63">
        <v>1910</v>
      </c>
      <c r="G98" s="63">
        <v>1970</v>
      </c>
      <c r="H98" s="63">
        <v>2010</v>
      </c>
      <c r="I98" s="63">
        <v>2030</v>
      </c>
      <c r="J98" s="63">
        <v>2030</v>
      </c>
      <c r="K98" s="63">
        <v>2010</v>
      </c>
      <c r="L98" s="37"/>
      <c r="M98" s="37">
        <v>504502</v>
      </c>
    </row>
    <row r="99" spans="1:13" x14ac:dyDescent="0.25">
      <c r="A99" s="37">
        <v>90</v>
      </c>
      <c r="B99" s="37" t="s">
        <v>2052</v>
      </c>
      <c r="C99" s="37" t="s">
        <v>673</v>
      </c>
      <c r="D99" s="37" t="s">
        <v>2054</v>
      </c>
      <c r="E99" s="63">
        <v>4610</v>
      </c>
      <c r="F99" s="63">
        <v>4920</v>
      </c>
      <c r="G99" s="63">
        <v>4960</v>
      </c>
      <c r="H99" s="63">
        <v>4980</v>
      </c>
      <c r="I99" s="63">
        <v>4940</v>
      </c>
      <c r="J99" s="63">
        <v>4870</v>
      </c>
      <c r="K99" s="63">
        <v>4760</v>
      </c>
      <c r="L99" s="37"/>
      <c r="M99" s="37">
        <v>504600</v>
      </c>
    </row>
    <row r="100" spans="1:13" x14ac:dyDescent="0.25">
      <c r="A100" s="37">
        <v>91</v>
      </c>
      <c r="B100" s="37" t="s">
        <v>2052</v>
      </c>
      <c r="C100" s="37" t="s">
        <v>44</v>
      </c>
      <c r="D100" s="37" t="s">
        <v>2054</v>
      </c>
      <c r="E100" s="63">
        <v>810</v>
      </c>
      <c r="F100" s="63">
        <v>900</v>
      </c>
      <c r="G100" s="63">
        <v>910</v>
      </c>
      <c r="H100" s="63">
        <v>910</v>
      </c>
      <c r="I100" s="63">
        <v>910</v>
      </c>
      <c r="J100" s="63">
        <v>900</v>
      </c>
      <c r="K100" s="63">
        <v>890</v>
      </c>
      <c r="L100" s="37"/>
      <c r="M100" s="37">
        <v>504700</v>
      </c>
    </row>
    <row r="101" spans="1:13" x14ac:dyDescent="0.25">
      <c r="A101" s="37">
        <v>92</v>
      </c>
      <c r="B101" s="37" t="s">
        <v>2052</v>
      </c>
      <c r="C101" s="37" t="s">
        <v>660</v>
      </c>
      <c r="D101" s="37" t="s">
        <v>2054</v>
      </c>
      <c r="E101" s="63">
        <v>470</v>
      </c>
      <c r="F101" s="63">
        <v>470</v>
      </c>
      <c r="G101" s="63">
        <v>460</v>
      </c>
      <c r="H101" s="63">
        <v>460</v>
      </c>
      <c r="I101" s="63">
        <v>450</v>
      </c>
      <c r="J101" s="63">
        <v>450</v>
      </c>
      <c r="K101" s="63">
        <v>440</v>
      </c>
      <c r="L101" s="37"/>
      <c r="M101" s="37">
        <v>504800</v>
      </c>
    </row>
    <row r="102" spans="1:13" x14ac:dyDescent="0.25">
      <c r="A102" s="37">
        <v>93</v>
      </c>
      <c r="B102" s="37" t="s">
        <v>2052</v>
      </c>
      <c r="C102" s="37" t="s">
        <v>675</v>
      </c>
      <c r="D102" s="37" t="s">
        <v>2054</v>
      </c>
      <c r="E102" s="63">
        <v>640</v>
      </c>
      <c r="F102" s="63">
        <v>690</v>
      </c>
      <c r="G102" s="63">
        <v>720</v>
      </c>
      <c r="H102" s="63">
        <v>740</v>
      </c>
      <c r="I102" s="63">
        <v>760</v>
      </c>
      <c r="J102" s="63">
        <v>780</v>
      </c>
      <c r="K102" s="63">
        <v>800</v>
      </c>
      <c r="L102" s="37"/>
      <c r="M102" s="37">
        <v>504900</v>
      </c>
    </row>
    <row r="103" spans="1:13" x14ac:dyDescent="0.25">
      <c r="A103" s="37">
        <v>94</v>
      </c>
      <c r="B103" s="37" t="s">
        <v>2052</v>
      </c>
      <c r="C103" s="37" t="s">
        <v>45</v>
      </c>
      <c r="D103" s="37" t="s">
        <v>2054</v>
      </c>
      <c r="E103" s="63">
        <v>5840</v>
      </c>
      <c r="F103" s="63">
        <v>6390</v>
      </c>
      <c r="G103" s="63">
        <v>6730</v>
      </c>
      <c r="H103" s="63">
        <v>7010</v>
      </c>
      <c r="I103" s="63">
        <v>7210</v>
      </c>
      <c r="J103" s="63">
        <v>7320</v>
      </c>
      <c r="K103" s="63">
        <v>7390</v>
      </c>
      <c r="L103" s="37"/>
      <c r="M103" s="37">
        <v>505010</v>
      </c>
    </row>
    <row r="104" spans="1:13" x14ac:dyDescent="0.25">
      <c r="A104" s="37">
        <v>95</v>
      </c>
      <c r="B104" s="37" t="s">
        <v>2052</v>
      </c>
      <c r="C104" s="37" t="s">
        <v>46</v>
      </c>
      <c r="D104" s="37" t="s">
        <v>2054</v>
      </c>
      <c r="E104" s="63">
        <v>1430</v>
      </c>
      <c r="F104" s="63">
        <v>1950</v>
      </c>
      <c r="G104" s="63">
        <v>2220</v>
      </c>
      <c r="H104" s="63">
        <v>2460</v>
      </c>
      <c r="I104" s="63">
        <v>2660</v>
      </c>
      <c r="J104" s="63">
        <v>2820</v>
      </c>
      <c r="K104" s="63">
        <v>2960</v>
      </c>
      <c r="L104" s="37"/>
      <c r="M104" s="37">
        <v>505021</v>
      </c>
    </row>
    <row r="105" spans="1:13" x14ac:dyDescent="0.25">
      <c r="A105" s="37">
        <v>96</v>
      </c>
      <c r="B105" s="37" t="s">
        <v>2052</v>
      </c>
      <c r="C105" s="37" t="s">
        <v>677</v>
      </c>
      <c r="D105" s="37" t="s">
        <v>2054</v>
      </c>
      <c r="E105" s="63">
        <v>1170</v>
      </c>
      <c r="F105" s="63">
        <v>1570</v>
      </c>
      <c r="G105" s="63">
        <v>1770</v>
      </c>
      <c r="H105" s="63">
        <v>1960</v>
      </c>
      <c r="I105" s="63">
        <v>2110</v>
      </c>
      <c r="J105" s="63">
        <v>2240</v>
      </c>
      <c r="K105" s="63">
        <v>2350</v>
      </c>
      <c r="L105" s="37"/>
      <c r="M105" s="37">
        <v>505022</v>
      </c>
    </row>
    <row r="106" spans="1:13" x14ac:dyDescent="0.25">
      <c r="A106" s="37">
        <v>97</v>
      </c>
      <c r="B106" s="37" t="s">
        <v>2052</v>
      </c>
      <c r="C106" s="37" t="s">
        <v>596</v>
      </c>
      <c r="D106" s="37" t="s">
        <v>2054</v>
      </c>
      <c r="E106" s="63">
        <v>0</v>
      </c>
      <c r="F106" s="63">
        <v>0</v>
      </c>
      <c r="G106" s="63">
        <v>0</v>
      </c>
      <c r="H106" s="63">
        <v>0</v>
      </c>
      <c r="I106" s="63">
        <v>0</v>
      </c>
      <c r="J106" s="63">
        <v>0</v>
      </c>
      <c r="K106" s="63">
        <v>0</v>
      </c>
      <c r="L106" s="37"/>
      <c r="M106" s="37">
        <v>615302</v>
      </c>
    </row>
    <row r="107" spans="1:13" x14ac:dyDescent="0.25">
      <c r="A107" s="37">
        <v>98</v>
      </c>
      <c r="B107" s="37" t="s">
        <v>2043</v>
      </c>
      <c r="C107" s="37" t="s">
        <v>2055</v>
      </c>
      <c r="D107" s="37" t="s">
        <v>2055</v>
      </c>
      <c r="E107" s="63">
        <v>1493200</v>
      </c>
      <c r="F107" s="63">
        <v>1699900</v>
      </c>
      <c r="G107" s="63">
        <v>1859300</v>
      </c>
      <c r="H107" s="63">
        <v>1990100</v>
      </c>
      <c r="I107" s="63">
        <v>2112000</v>
      </c>
      <c r="J107" s="63">
        <v>2222700</v>
      </c>
      <c r="K107" s="63">
        <v>2326200</v>
      </c>
      <c r="L107" s="37"/>
      <c r="M107" s="37"/>
    </row>
    <row r="108" spans="1:13" x14ac:dyDescent="0.25">
      <c r="A108" s="37">
        <v>99</v>
      </c>
      <c r="B108" s="37" t="s">
        <v>2052</v>
      </c>
      <c r="C108" s="37" t="s">
        <v>664</v>
      </c>
      <c r="D108" s="37" t="s">
        <v>2055</v>
      </c>
      <c r="E108" s="63">
        <v>1770</v>
      </c>
      <c r="F108" s="63">
        <v>2010</v>
      </c>
      <c r="G108" s="63">
        <v>2120</v>
      </c>
      <c r="H108" s="63">
        <v>2240</v>
      </c>
      <c r="I108" s="63">
        <v>2350</v>
      </c>
      <c r="J108" s="63">
        <v>2430</v>
      </c>
      <c r="K108" s="63">
        <v>2510</v>
      </c>
      <c r="L108" s="37"/>
      <c r="M108" s="37">
        <v>505300</v>
      </c>
    </row>
    <row r="109" spans="1:13" x14ac:dyDescent="0.25">
      <c r="A109" s="37">
        <v>100</v>
      </c>
      <c r="B109" s="37" t="s">
        <v>2052</v>
      </c>
      <c r="C109" s="37" t="s">
        <v>679</v>
      </c>
      <c r="D109" s="37" t="s">
        <v>2055</v>
      </c>
      <c r="E109" s="63">
        <v>450</v>
      </c>
      <c r="F109" s="63">
        <v>490</v>
      </c>
      <c r="G109" s="63">
        <v>510</v>
      </c>
      <c r="H109" s="63">
        <v>530</v>
      </c>
      <c r="I109" s="63">
        <v>550</v>
      </c>
      <c r="J109" s="63">
        <v>560</v>
      </c>
      <c r="K109" s="63">
        <v>580</v>
      </c>
      <c r="L109" s="37"/>
      <c r="M109" s="37">
        <v>505400</v>
      </c>
    </row>
    <row r="110" spans="1:13" x14ac:dyDescent="0.25">
      <c r="A110" s="37">
        <v>101</v>
      </c>
      <c r="B110" s="37" t="s">
        <v>2052</v>
      </c>
      <c r="C110" s="37" t="s">
        <v>680</v>
      </c>
      <c r="D110" s="37" t="s">
        <v>2055</v>
      </c>
      <c r="E110" s="63">
        <v>4090</v>
      </c>
      <c r="F110" s="63">
        <v>5090</v>
      </c>
      <c r="G110" s="63">
        <v>5650</v>
      </c>
      <c r="H110" s="63">
        <v>6230</v>
      </c>
      <c r="I110" s="63">
        <v>6790</v>
      </c>
      <c r="J110" s="63">
        <v>7320</v>
      </c>
      <c r="K110" s="63">
        <v>7840</v>
      </c>
      <c r="L110" s="37"/>
      <c r="M110" s="37">
        <v>505500</v>
      </c>
    </row>
    <row r="111" spans="1:13" x14ac:dyDescent="0.25">
      <c r="A111" s="37">
        <v>102</v>
      </c>
      <c r="B111" s="37" t="s">
        <v>2052</v>
      </c>
      <c r="C111" s="37" t="s">
        <v>668</v>
      </c>
      <c r="D111" s="37" t="s">
        <v>2055</v>
      </c>
      <c r="E111" s="63">
        <v>1090</v>
      </c>
      <c r="F111" s="63">
        <v>1260</v>
      </c>
      <c r="G111" s="63">
        <v>1370</v>
      </c>
      <c r="H111" s="63">
        <v>1500</v>
      </c>
      <c r="I111" s="63">
        <v>1630</v>
      </c>
      <c r="J111" s="63">
        <v>1750</v>
      </c>
      <c r="K111" s="63">
        <v>1860</v>
      </c>
      <c r="L111" s="37"/>
      <c r="M111" s="37">
        <v>505601</v>
      </c>
    </row>
    <row r="112" spans="1:13" x14ac:dyDescent="0.25">
      <c r="A112" s="37">
        <v>103</v>
      </c>
      <c r="B112" s="37" t="s">
        <v>2052</v>
      </c>
      <c r="C112" s="37" t="s">
        <v>682</v>
      </c>
      <c r="D112" s="37" t="s">
        <v>2055</v>
      </c>
      <c r="E112" s="63">
        <v>1590</v>
      </c>
      <c r="F112" s="63">
        <v>2950</v>
      </c>
      <c r="G112" s="63">
        <v>4380</v>
      </c>
      <c r="H112" s="63">
        <v>5330</v>
      </c>
      <c r="I112" s="63">
        <v>6270</v>
      </c>
      <c r="J112" s="63">
        <v>7200</v>
      </c>
      <c r="K112" s="63">
        <v>8120</v>
      </c>
      <c r="L112" s="37"/>
      <c r="M112" s="37">
        <v>505602</v>
      </c>
    </row>
    <row r="113" spans="1:13" x14ac:dyDescent="0.25">
      <c r="A113" s="37">
        <v>104</v>
      </c>
      <c r="B113" s="37" t="s">
        <v>2052</v>
      </c>
      <c r="C113" s="37" t="s">
        <v>684</v>
      </c>
      <c r="D113" s="37" t="s">
        <v>2055</v>
      </c>
      <c r="E113" s="63">
        <v>1360</v>
      </c>
      <c r="F113" s="63">
        <v>2170</v>
      </c>
      <c r="G113" s="63">
        <v>2830</v>
      </c>
      <c r="H113" s="63">
        <v>3210</v>
      </c>
      <c r="I113" s="63">
        <v>3590</v>
      </c>
      <c r="J113" s="63">
        <v>3970</v>
      </c>
      <c r="K113" s="63">
        <v>4350</v>
      </c>
      <c r="L113" s="37"/>
      <c r="M113" s="37">
        <v>505603</v>
      </c>
    </row>
    <row r="114" spans="1:13" x14ac:dyDescent="0.25">
      <c r="A114" s="37">
        <v>105</v>
      </c>
      <c r="B114" s="37" t="s">
        <v>2052</v>
      </c>
      <c r="C114" s="37" t="s">
        <v>47</v>
      </c>
      <c r="D114" s="37" t="s">
        <v>2055</v>
      </c>
      <c r="E114" s="63">
        <v>1520</v>
      </c>
      <c r="F114" s="63">
        <v>1740</v>
      </c>
      <c r="G114" s="63">
        <v>2100</v>
      </c>
      <c r="H114" s="63">
        <v>2490</v>
      </c>
      <c r="I114" s="63">
        <v>2880</v>
      </c>
      <c r="J114" s="63">
        <v>3260</v>
      </c>
      <c r="K114" s="63">
        <v>3640</v>
      </c>
      <c r="L114" s="37"/>
      <c r="M114" s="37">
        <v>505604</v>
      </c>
    </row>
    <row r="115" spans="1:13" x14ac:dyDescent="0.25">
      <c r="A115" s="37">
        <v>106</v>
      </c>
      <c r="B115" s="37" t="s">
        <v>2052</v>
      </c>
      <c r="C115" s="37" t="s">
        <v>48</v>
      </c>
      <c r="D115" s="37" t="s">
        <v>2055</v>
      </c>
      <c r="E115" s="63">
        <v>1800</v>
      </c>
      <c r="F115" s="63">
        <v>2040</v>
      </c>
      <c r="G115" s="63">
        <v>2300</v>
      </c>
      <c r="H115" s="63">
        <v>2580</v>
      </c>
      <c r="I115" s="63">
        <v>2840</v>
      </c>
      <c r="J115" s="63">
        <v>3080</v>
      </c>
      <c r="K115" s="63">
        <v>3300</v>
      </c>
      <c r="L115" s="37"/>
      <c r="M115" s="37">
        <v>505605</v>
      </c>
    </row>
    <row r="116" spans="1:13" x14ac:dyDescent="0.25">
      <c r="A116" s="37">
        <v>107</v>
      </c>
      <c r="B116" s="37" t="s">
        <v>2052</v>
      </c>
      <c r="C116" s="37" t="s">
        <v>685</v>
      </c>
      <c r="D116" s="37" t="s">
        <v>2055</v>
      </c>
      <c r="E116" s="63">
        <v>980</v>
      </c>
      <c r="F116" s="63">
        <v>1050</v>
      </c>
      <c r="G116" s="63">
        <v>1090</v>
      </c>
      <c r="H116" s="63">
        <v>1120</v>
      </c>
      <c r="I116" s="63">
        <v>1150</v>
      </c>
      <c r="J116" s="63">
        <v>1180</v>
      </c>
      <c r="K116" s="63">
        <v>1210</v>
      </c>
      <c r="L116" s="37"/>
      <c r="M116" s="37">
        <v>505700</v>
      </c>
    </row>
    <row r="117" spans="1:13" x14ac:dyDescent="0.25">
      <c r="A117" s="37">
        <v>108</v>
      </c>
      <c r="B117" s="37" t="s">
        <v>2052</v>
      </c>
      <c r="C117" s="37" t="s">
        <v>687</v>
      </c>
      <c r="D117" s="37" t="s">
        <v>2055</v>
      </c>
      <c r="E117" s="63">
        <v>300</v>
      </c>
      <c r="F117" s="63">
        <v>320</v>
      </c>
      <c r="G117" s="63">
        <v>330</v>
      </c>
      <c r="H117" s="63">
        <v>350</v>
      </c>
      <c r="I117" s="63">
        <v>370</v>
      </c>
      <c r="J117" s="63">
        <v>380</v>
      </c>
      <c r="K117" s="63">
        <v>400</v>
      </c>
      <c r="L117" s="37"/>
      <c r="M117" s="37">
        <v>505803</v>
      </c>
    </row>
    <row r="118" spans="1:13" x14ac:dyDescent="0.25">
      <c r="A118" s="37">
        <v>109</v>
      </c>
      <c r="B118" s="37" t="s">
        <v>2052</v>
      </c>
      <c r="C118" s="37" t="s">
        <v>49</v>
      </c>
      <c r="D118" s="37" t="s">
        <v>2055</v>
      </c>
      <c r="E118" s="63">
        <v>1440</v>
      </c>
      <c r="F118" s="63">
        <v>1560</v>
      </c>
      <c r="G118" s="63">
        <v>1600</v>
      </c>
      <c r="H118" s="63">
        <v>1640</v>
      </c>
      <c r="I118" s="63">
        <v>1690</v>
      </c>
      <c r="J118" s="63">
        <v>1710</v>
      </c>
      <c r="K118" s="63">
        <v>1720</v>
      </c>
      <c r="L118" s="37"/>
      <c r="M118" s="37">
        <v>505804</v>
      </c>
    </row>
    <row r="119" spans="1:13" x14ac:dyDescent="0.25">
      <c r="A119" s="37">
        <v>110</v>
      </c>
      <c r="B119" s="37" t="s">
        <v>2052</v>
      </c>
      <c r="C119" s="37" t="s">
        <v>50</v>
      </c>
      <c r="D119" s="37" t="s">
        <v>2055</v>
      </c>
      <c r="E119" s="63">
        <v>8820</v>
      </c>
      <c r="F119" s="63">
        <v>10250</v>
      </c>
      <c r="G119" s="63">
        <v>11200</v>
      </c>
      <c r="H119" s="63">
        <v>12100</v>
      </c>
      <c r="I119" s="63">
        <v>12850</v>
      </c>
      <c r="J119" s="63">
        <v>13550</v>
      </c>
      <c r="K119" s="63">
        <v>14150</v>
      </c>
      <c r="L119" s="37"/>
      <c r="M119" s="37">
        <v>505805</v>
      </c>
    </row>
    <row r="120" spans="1:13" x14ac:dyDescent="0.25">
      <c r="A120" s="37">
        <v>111</v>
      </c>
      <c r="B120" s="37" t="s">
        <v>2052</v>
      </c>
      <c r="C120" s="37" t="s">
        <v>689</v>
      </c>
      <c r="D120" s="37" t="s">
        <v>2055</v>
      </c>
      <c r="E120" s="63">
        <v>1940</v>
      </c>
      <c r="F120" s="63">
        <v>6630</v>
      </c>
      <c r="G120" s="63">
        <v>8510</v>
      </c>
      <c r="H120" s="63">
        <v>9380</v>
      </c>
      <c r="I120" s="63">
        <v>10150</v>
      </c>
      <c r="J120" s="63">
        <v>10850</v>
      </c>
      <c r="K120" s="63">
        <v>11550</v>
      </c>
      <c r="L120" s="37"/>
      <c r="M120" s="37">
        <v>505806</v>
      </c>
    </row>
    <row r="121" spans="1:13" x14ac:dyDescent="0.25">
      <c r="A121" s="37">
        <v>112</v>
      </c>
      <c r="B121" s="37" t="s">
        <v>2052</v>
      </c>
      <c r="C121" s="37" t="s">
        <v>683</v>
      </c>
      <c r="D121" s="37" t="s">
        <v>2055</v>
      </c>
      <c r="E121" s="63">
        <v>2700</v>
      </c>
      <c r="F121" s="63">
        <v>2940</v>
      </c>
      <c r="G121" s="63">
        <v>4480</v>
      </c>
      <c r="H121" s="63">
        <v>4640</v>
      </c>
      <c r="I121" s="63">
        <v>4810</v>
      </c>
      <c r="J121" s="63">
        <v>5000</v>
      </c>
      <c r="K121" s="63">
        <v>5200</v>
      </c>
      <c r="L121" s="37"/>
      <c r="M121" s="37">
        <v>505807</v>
      </c>
    </row>
    <row r="122" spans="1:13" x14ac:dyDescent="0.25">
      <c r="A122" s="37">
        <v>113</v>
      </c>
      <c r="B122" s="37" t="s">
        <v>2052</v>
      </c>
      <c r="C122" s="37" t="s">
        <v>690</v>
      </c>
      <c r="D122" s="37" t="s">
        <v>2055</v>
      </c>
      <c r="E122" s="63">
        <v>4010</v>
      </c>
      <c r="F122" s="63">
        <v>4150</v>
      </c>
      <c r="G122" s="63">
        <v>4310</v>
      </c>
      <c r="H122" s="63">
        <v>4480</v>
      </c>
      <c r="I122" s="63">
        <v>4640</v>
      </c>
      <c r="J122" s="63">
        <v>4770</v>
      </c>
      <c r="K122" s="63">
        <v>4880</v>
      </c>
      <c r="L122" s="37"/>
      <c r="M122" s="37">
        <v>505808</v>
      </c>
    </row>
    <row r="123" spans="1:13" x14ac:dyDescent="0.25">
      <c r="A123" s="37">
        <v>114</v>
      </c>
      <c r="B123" s="37" t="s">
        <v>2052</v>
      </c>
      <c r="C123" s="37" t="s">
        <v>51</v>
      </c>
      <c r="D123" s="37" t="s">
        <v>2055</v>
      </c>
      <c r="E123" s="63">
        <v>6870</v>
      </c>
      <c r="F123" s="63">
        <v>7240</v>
      </c>
      <c r="G123" s="63">
        <v>7350</v>
      </c>
      <c r="H123" s="63">
        <v>7500</v>
      </c>
      <c r="I123" s="63">
        <v>7610</v>
      </c>
      <c r="J123" s="63">
        <v>7670</v>
      </c>
      <c r="K123" s="63">
        <v>7720</v>
      </c>
      <c r="L123" s="37"/>
      <c r="M123" s="37">
        <v>505902</v>
      </c>
    </row>
    <row r="124" spans="1:13" x14ac:dyDescent="0.25">
      <c r="A124" s="37">
        <v>115</v>
      </c>
      <c r="B124" s="37" t="s">
        <v>2052</v>
      </c>
      <c r="C124" s="37" t="s">
        <v>52</v>
      </c>
      <c r="D124" s="37" t="s">
        <v>2055</v>
      </c>
      <c r="E124" s="63">
        <v>4170</v>
      </c>
      <c r="F124" s="63">
        <v>4650</v>
      </c>
      <c r="G124" s="63">
        <v>4790</v>
      </c>
      <c r="H124" s="63">
        <v>4920</v>
      </c>
      <c r="I124" s="63">
        <v>5020</v>
      </c>
      <c r="J124" s="63">
        <v>5060</v>
      </c>
      <c r="K124" s="63">
        <v>5060</v>
      </c>
      <c r="L124" s="37"/>
      <c r="M124" s="37">
        <v>505904</v>
      </c>
    </row>
    <row r="125" spans="1:13" x14ac:dyDescent="0.25">
      <c r="A125" s="37">
        <v>116</v>
      </c>
      <c r="B125" s="37" t="s">
        <v>2052</v>
      </c>
      <c r="C125" s="37" t="s">
        <v>692</v>
      </c>
      <c r="D125" s="37" t="s">
        <v>2055</v>
      </c>
      <c r="E125" s="63">
        <v>2900</v>
      </c>
      <c r="F125" s="63">
        <v>3110</v>
      </c>
      <c r="G125" s="63">
        <v>3230</v>
      </c>
      <c r="H125" s="63">
        <v>3320</v>
      </c>
      <c r="I125" s="63">
        <v>3390</v>
      </c>
      <c r="J125" s="63">
        <v>3440</v>
      </c>
      <c r="K125" s="63">
        <v>3470</v>
      </c>
      <c r="L125" s="37"/>
      <c r="M125" s="37">
        <v>505906</v>
      </c>
    </row>
    <row r="126" spans="1:13" x14ac:dyDescent="0.25">
      <c r="A126" s="37">
        <v>117</v>
      </c>
      <c r="B126" s="37" t="s">
        <v>2052</v>
      </c>
      <c r="C126" s="37" t="s">
        <v>693</v>
      </c>
      <c r="D126" s="37" t="s">
        <v>2055</v>
      </c>
      <c r="E126" s="63">
        <v>2690</v>
      </c>
      <c r="F126" s="63">
        <v>2850</v>
      </c>
      <c r="G126" s="63">
        <v>2940</v>
      </c>
      <c r="H126" s="63">
        <v>2990</v>
      </c>
      <c r="I126" s="63">
        <v>3020</v>
      </c>
      <c r="J126" s="63">
        <v>3050</v>
      </c>
      <c r="K126" s="63">
        <v>3070</v>
      </c>
      <c r="L126" s="37"/>
      <c r="M126" s="37">
        <v>505907</v>
      </c>
    </row>
    <row r="127" spans="1:13" x14ac:dyDescent="0.25">
      <c r="A127" s="37">
        <v>118</v>
      </c>
      <c r="B127" s="37" t="s">
        <v>2052</v>
      </c>
      <c r="C127" s="37" t="s">
        <v>694</v>
      </c>
      <c r="D127" s="37" t="s">
        <v>2055</v>
      </c>
      <c r="E127" s="63">
        <v>2680</v>
      </c>
      <c r="F127" s="63">
        <v>2830</v>
      </c>
      <c r="G127" s="63">
        <v>2920</v>
      </c>
      <c r="H127" s="63">
        <v>3020</v>
      </c>
      <c r="I127" s="63">
        <v>3090</v>
      </c>
      <c r="J127" s="63">
        <v>3140</v>
      </c>
      <c r="K127" s="63">
        <v>3170</v>
      </c>
      <c r="L127" s="37"/>
      <c r="M127" s="37">
        <v>505908</v>
      </c>
    </row>
    <row r="128" spans="1:13" x14ac:dyDescent="0.25">
      <c r="A128" s="37">
        <v>119</v>
      </c>
      <c r="B128" s="37" t="s">
        <v>2052</v>
      </c>
      <c r="C128" s="37" t="s">
        <v>695</v>
      </c>
      <c r="D128" s="37" t="s">
        <v>2055</v>
      </c>
      <c r="E128" s="63">
        <v>3370</v>
      </c>
      <c r="F128" s="63">
        <v>3970</v>
      </c>
      <c r="G128" s="63">
        <v>4410</v>
      </c>
      <c r="H128" s="63">
        <v>4870</v>
      </c>
      <c r="I128" s="63">
        <v>5330</v>
      </c>
      <c r="J128" s="63">
        <v>5760</v>
      </c>
      <c r="K128" s="63">
        <v>6170</v>
      </c>
      <c r="L128" s="37"/>
      <c r="M128" s="37">
        <v>505909</v>
      </c>
    </row>
    <row r="129" spans="1:13" x14ac:dyDescent="0.25">
      <c r="A129" s="37">
        <v>120</v>
      </c>
      <c r="B129" s="37" t="s">
        <v>2052</v>
      </c>
      <c r="C129" s="37" t="s">
        <v>697</v>
      </c>
      <c r="D129" s="37" t="s">
        <v>2055</v>
      </c>
      <c r="E129" s="63">
        <v>2670</v>
      </c>
      <c r="F129" s="63">
        <v>3780</v>
      </c>
      <c r="G129" s="63">
        <v>4450</v>
      </c>
      <c r="H129" s="63">
        <v>5130</v>
      </c>
      <c r="I129" s="63">
        <v>5790</v>
      </c>
      <c r="J129" s="63">
        <v>6420</v>
      </c>
      <c r="K129" s="63">
        <v>7040</v>
      </c>
      <c r="L129" s="37"/>
      <c r="M129" s="37">
        <v>505910</v>
      </c>
    </row>
    <row r="130" spans="1:13" x14ac:dyDescent="0.25">
      <c r="A130" s="37">
        <v>121</v>
      </c>
      <c r="B130" s="37" t="s">
        <v>2052</v>
      </c>
      <c r="C130" s="37" t="s">
        <v>53</v>
      </c>
      <c r="D130" s="37" t="s">
        <v>2055</v>
      </c>
      <c r="E130" s="63">
        <v>30</v>
      </c>
      <c r="F130" s="63">
        <v>30</v>
      </c>
      <c r="G130" s="63">
        <v>30</v>
      </c>
      <c r="H130" s="63">
        <v>30</v>
      </c>
      <c r="I130" s="63">
        <v>30</v>
      </c>
      <c r="J130" s="63">
        <v>30</v>
      </c>
      <c r="K130" s="63">
        <v>30</v>
      </c>
      <c r="L130" s="37"/>
      <c r="M130" s="37">
        <v>505911</v>
      </c>
    </row>
    <row r="131" spans="1:13" x14ac:dyDescent="0.25">
      <c r="A131" s="37">
        <v>122</v>
      </c>
      <c r="B131" s="37" t="s">
        <v>2052</v>
      </c>
      <c r="C131" s="37" t="s">
        <v>54</v>
      </c>
      <c r="D131" s="37" t="s">
        <v>2055</v>
      </c>
      <c r="E131" s="63">
        <v>480</v>
      </c>
      <c r="F131" s="63">
        <v>550</v>
      </c>
      <c r="G131" s="63">
        <v>820</v>
      </c>
      <c r="H131" s="63">
        <v>1360</v>
      </c>
      <c r="I131" s="63">
        <v>1900</v>
      </c>
      <c r="J131" s="63">
        <v>2450</v>
      </c>
      <c r="K131" s="63">
        <v>3010</v>
      </c>
      <c r="L131" s="37"/>
      <c r="M131" s="37">
        <v>506001</v>
      </c>
    </row>
    <row r="132" spans="1:13" x14ac:dyDescent="0.25">
      <c r="A132" s="37">
        <v>123</v>
      </c>
      <c r="B132" s="37" t="s">
        <v>2052</v>
      </c>
      <c r="C132" s="37" t="s">
        <v>59</v>
      </c>
      <c r="D132" s="37" t="s">
        <v>2055</v>
      </c>
      <c r="E132" s="63">
        <v>920</v>
      </c>
      <c r="F132" s="63">
        <v>960</v>
      </c>
      <c r="G132" s="63">
        <v>1010</v>
      </c>
      <c r="H132" s="63">
        <v>1060</v>
      </c>
      <c r="I132" s="63">
        <v>1090</v>
      </c>
      <c r="J132" s="63">
        <v>1130</v>
      </c>
      <c r="K132" s="63">
        <v>1160</v>
      </c>
      <c r="L132" s="37"/>
      <c r="M132" s="37">
        <v>506002</v>
      </c>
    </row>
    <row r="133" spans="1:13" x14ac:dyDescent="0.25">
      <c r="A133" s="37">
        <v>124</v>
      </c>
      <c r="B133" s="37" t="s">
        <v>2052</v>
      </c>
      <c r="C133" s="37" t="s">
        <v>60</v>
      </c>
      <c r="D133" s="37" t="s">
        <v>2055</v>
      </c>
      <c r="E133" s="63">
        <v>1160</v>
      </c>
      <c r="F133" s="63">
        <v>1300</v>
      </c>
      <c r="G133" s="63">
        <v>1770</v>
      </c>
      <c r="H133" s="63">
        <v>2270</v>
      </c>
      <c r="I133" s="63">
        <v>2770</v>
      </c>
      <c r="J133" s="63">
        <v>3280</v>
      </c>
      <c r="K133" s="63">
        <v>3790</v>
      </c>
      <c r="L133" s="37"/>
      <c r="M133" s="37">
        <v>506003</v>
      </c>
    </row>
    <row r="134" spans="1:13" x14ac:dyDescent="0.25">
      <c r="A134" s="37">
        <v>125</v>
      </c>
      <c r="B134" s="37" t="s">
        <v>2052</v>
      </c>
      <c r="C134" s="37" t="s">
        <v>698</v>
      </c>
      <c r="D134" s="37" t="s">
        <v>2055</v>
      </c>
      <c r="E134" s="63">
        <v>830</v>
      </c>
      <c r="F134" s="63">
        <v>960</v>
      </c>
      <c r="G134" s="63">
        <v>2210</v>
      </c>
      <c r="H134" s="63">
        <v>3490</v>
      </c>
      <c r="I134" s="63">
        <v>4800</v>
      </c>
      <c r="J134" s="63">
        <v>6140</v>
      </c>
      <c r="K134" s="63">
        <v>7500</v>
      </c>
      <c r="L134" s="37"/>
      <c r="M134" s="37">
        <v>506201</v>
      </c>
    </row>
    <row r="135" spans="1:13" x14ac:dyDescent="0.25">
      <c r="A135" s="37">
        <v>126</v>
      </c>
      <c r="B135" s="37" t="s">
        <v>2052</v>
      </c>
      <c r="C135" s="37" t="s">
        <v>699</v>
      </c>
      <c r="D135" s="37" t="s">
        <v>2055</v>
      </c>
      <c r="E135" s="63">
        <v>90</v>
      </c>
      <c r="F135" s="63">
        <v>590</v>
      </c>
      <c r="G135" s="63">
        <v>1600</v>
      </c>
      <c r="H135" s="63">
        <v>3020</v>
      </c>
      <c r="I135" s="63">
        <v>4410</v>
      </c>
      <c r="J135" s="63">
        <v>5800</v>
      </c>
      <c r="K135" s="63">
        <v>7170</v>
      </c>
      <c r="L135" s="37"/>
      <c r="M135" s="37">
        <v>506202</v>
      </c>
    </row>
    <row r="136" spans="1:13" x14ac:dyDescent="0.25">
      <c r="A136" s="37">
        <v>127</v>
      </c>
      <c r="B136" s="37" t="s">
        <v>2052</v>
      </c>
      <c r="C136" s="37" t="s">
        <v>701</v>
      </c>
      <c r="D136" s="37" t="s">
        <v>2055</v>
      </c>
      <c r="E136" s="63">
        <v>2850</v>
      </c>
      <c r="F136" s="63">
        <v>3280</v>
      </c>
      <c r="G136" s="63">
        <v>3760</v>
      </c>
      <c r="H136" s="63">
        <v>4270</v>
      </c>
      <c r="I136" s="63">
        <v>4780</v>
      </c>
      <c r="J136" s="63">
        <v>5260</v>
      </c>
      <c r="K136" s="63">
        <v>5720</v>
      </c>
      <c r="L136" s="37"/>
      <c r="M136" s="37">
        <v>506300</v>
      </c>
    </row>
    <row r="137" spans="1:13" x14ac:dyDescent="0.25">
      <c r="A137" s="37">
        <v>128</v>
      </c>
      <c r="B137" s="37" t="s">
        <v>2052</v>
      </c>
      <c r="C137" s="37" t="s">
        <v>61</v>
      </c>
      <c r="D137" s="37" t="s">
        <v>2055</v>
      </c>
      <c r="E137" s="63">
        <v>830</v>
      </c>
      <c r="F137" s="63">
        <v>900</v>
      </c>
      <c r="G137" s="63">
        <v>940</v>
      </c>
      <c r="H137" s="63">
        <v>990</v>
      </c>
      <c r="I137" s="63">
        <v>1030</v>
      </c>
      <c r="J137" s="63">
        <v>1070</v>
      </c>
      <c r="K137" s="63">
        <v>1090</v>
      </c>
      <c r="L137" s="37"/>
      <c r="M137" s="37">
        <v>506400</v>
      </c>
    </row>
    <row r="138" spans="1:13" x14ac:dyDescent="0.25">
      <c r="A138" s="37">
        <v>129</v>
      </c>
      <c r="B138" s="37" t="s">
        <v>2052</v>
      </c>
      <c r="C138" s="37" t="s">
        <v>62</v>
      </c>
      <c r="D138" s="37" t="s">
        <v>2055</v>
      </c>
      <c r="E138" s="63">
        <v>4760</v>
      </c>
      <c r="F138" s="63">
        <v>5290</v>
      </c>
      <c r="G138" s="63">
        <v>5860</v>
      </c>
      <c r="H138" s="63">
        <v>6450</v>
      </c>
      <c r="I138" s="63">
        <v>7030</v>
      </c>
      <c r="J138" s="63">
        <v>7560</v>
      </c>
      <c r="K138" s="63">
        <v>8040</v>
      </c>
      <c r="L138" s="37"/>
      <c r="M138" s="37">
        <v>506613</v>
      </c>
    </row>
    <row r="139" spans="1:13" x14ac:dyDescent="0.25">
      <c r="A139" s="37">
        <v>130</v>
      </c>
      <c r="B139" s="37" t="s">
        <v>2052</v>
      </c>
      <c r="C139" s="37" t="s">
        <v>63</v>
      </c>
      <c r="D139" s="37" t="s">
        <v>2055</v>
      </c>
      <c r="E139" s="63">
        <v>3970</v>
      </c>
      <c r="F139" s="63">
        <v>4480</v>
      </c>
      <c r="G139" s="63">
        <v>4840</v>
      </c>
      <c r="H139" s="63">
        <v>5200</v>
      </c>
      <c r="I139" s="63">
        <v>5540</v>
      </c>
      <c r="J139" s="63">
        <v>5820</v>
      </c>
      <c r="K139" s="63">
        <v>6040</v>
      </c>
      <c r="L139" s="37"/>
      <c r="M139" s="37">
        <v>506614</v>
      </c>
    </row>
    <row r="140" spans="1:13" x14ac:dyDescent="0.25">
      <c r="A140" s="37">
        <v>131</v>
      </c>
      <c r="B140" s="37" t="s">
        <v>2052</v>
      </c>
      <c r="C140" s="37" t="s">
        <v>702</v>
      </c>
      <c r="D140" s="37" t="s">
        <v>2055</v>
      </c>
      <c r="E140" s="63">
        <v>130</v>
      </c>
      <c r="F140" s="63">
        <v>140</v>
      </c>
      <c r="G140" s="63">
        <v>140</v>
      </c>
      <c r="H140" s="63">
        <v>140</v>
      </c>
      <c r="I140" s="63">
        <v>140</v>
      </c>
      <c r="J140" s="63">
        <v>140</v>
      </c>
      <c r="K140" s="63">
        <v>140</v>
      </c>
      <c r="L140" s="37"/>
      <c r="M140" s="37">
        <v>506616</v>
      </c>
    </row>
    <row r="141" spans="1:13" x14ac:dyDescent="0.25">
      <c r="A141" s="37">
        <v>132</v>
      </c>
      <c r="B141" s="37" t="s">
        <v>2052</v>
      </c>
      <c r="C141" s="37" t="s">
        <v>64</v>
      </c>
      <c r="D141" s="37" t="s">
        <v>2055</v>
      </c>
      <c r="E141" s="63">
        <v>80</v>
      </c>
      <c r="F141" s="63">
        <v>90</v>
      </c>
      <c r="G141" s="63">
        <v>100</v>
      </c>
      <c r="H141" s="63">
        <v>100</v>
      </c>
      <c r="I141" s="63">
        <v>110</v>
      </c>
      <c r="J141" s="63">
        <v>110</v>
      </c>
      <c r="K141" s="63">
        <v>110</v>
      </c>
      <c r="L141" s="37"/>
      <c r="M141" s="37">
        <v>506620</v>
      </c>
    </row>
    <row r="142" spans="1:13" x14ac:dyDescent="0.25">
      <c r="A142" s="37">
        <v>133</v>
      </c>
      <c r="B142" s="37" t="s">
        <v>2052</v>
      </c>
      <c r="C142" s="37" t="s">
        <v>65</v>
      </c>
      <c r="D142" s="37" t="s">
        <v>2055</v>
      </c>
      <c r="E142" s="63">
        <v>3700</v>
      </c>
      <c r="F142" s="63">
        <v>4270</v>
      </c>
      <c r="G142" s="63">
        <v>4630</v>
      </c>
      <c r="H142" s="63">
        <v>5000</v>
      </c>
      <c r="I142" s="63">
        <v>5340</v>
      </c>
      <c r="J142" s="63">
        <v>5650</v>
      </c>
      <c r="K142" s="63">
        <v>5960</v>
      </c>
      <c r="L142" s="37"/>
      <c r="M142" s="37">
        <v>506631</v>
      </c>
    </row>
    <row r="143" spans="1:13" x14ac:dyDescent="0.25">
      <c r="A143" s="37">
        <v>134</v>
      </c>
      <c r="B143" s="37" t="s">
        <v>2052</v>
      </c>
      <c r="C143" s="37" t="s">
        <v>704</v>
      </c>
      <c r="D143" s="37" t="s">
        <v>2055</v>
      </c>
      <c r="E143" s="63">
        <v>710</v>
      </c>
      <c r="F143" s="63">
        <v>760</v>
      </c>
      <c r="G143" s="63">
        <v>810</v>
      </c>
      <c r="H143" s="63">
        <v>860</v>
      </c>
      <c r="I143" s="63">
        <v>910</v>
      </c>
      <c r="J143" s="63">
        <v>960</v>
      </c>
      <c r="K143" s="63">
        <v>1020</v>
      </c>
      <c r="L143" s="37"/>
      <c r="M143" s="37">
        <v>506633</v>
      </c>
    </row>
    <row r="144" spans="1:13" x14ac:dyDescent="0.25">
      <c r="A144" s="37">
        <v>135</v>
      </c>
      <c r="B144" s="37" t="s">
        <v>2052</v>
      </c>
      <c r="C144" s="37" t="s">
        <v>66</v>
      </c>
      <c r="D144" s="37" t="s">
        <v>2055</v>
      </c>
      <c r="E144" s="63">
        <v>370</v>
      </c>
      <c r="F144" s="63">
        <v>420</v>
      </c>
      <c r="G144" s="63">
        <v>480</v>
      </c>
      <c r="H144" s="63">
        <v>530</v>
      </c>
      <c r="I144" s="63">
        <v>580</v>
      </c>
      <c r="J144" s="63">
        <v>640</v>
      </c>
      <c r="K144" s="63">
        <v>690</v>
      </c>
      <c r="L144" s="37"/>
      <c r="M144" s="37">
        <v>506634</v>
      </c>
    </row>
    <row r="145" spans="1:13" x14ac:dyDescent="0.25">
      <c r="A145" s="37">
        <v>136</v>
      </c>
      <c r="B145" s="37" t="s">
        <v>2052</v>
      </c>
      <c r="C145" s="37" t="s">
        <v>67</v>
      </c>
      <c r="D145" s="37" t="s">
        <v>2055</v>
      </c>
      <c r="E145" s="63">
        <v>1520</v>
      </c>
      <c r="F145" s="63">
        <v>1660</v>
      </c>
      <c r="G145" s="63">
        <v>1830</v>
      </c>
      <c r="H145" s="63">
        <v>2000</v>
      </c>
      <c r="I145" s="63">
        <v>2150</v>
      </c>
      <c r="J145" s="63">
        <v>2280</v>
      </c>
      <c r="K145" s="63">
        <v>2400</v>
      </c>
      <c r="L145" s="37"/>
      <c r="M145" s="37">
        <v>506642</v>
      </c>
    </row>
    <row r="146" spans="1:13" x14ac:dyDescent="0.25">
      <c r="A146" s="37">
        <v>137</v>
      </c>
      <c r="B146" s="37" t="s">
        <v>2052</v>
      </c>
      <c r="C146" s="37" t="s">
        <v>68</v>
      </c>
      <c r="D146" s="37" t="s">
        <v>2055</v>
      </c>
      <c r="E146" s="63">
        <v>600</v>
      </c>
      <c r="F146" s="63">
        <v>660</v>
      </c>
      <c r="G146" s="63">
        <v>730</v>
      </c>
      <c r="H146" s="63">
        <v>790</v>
      </c>
      <c r="I146" s="63">
        <v>850</v>
      </c>
      <c r="J146" s="63">
        <v>910</v>
      </c>
      <c r="K146" s="63">
        <v>950</v>
      </c>
      <c r="L146" s="37"/>
      <c r="M146" s="37">
        <v>506644</v>
      </c>
    </row>
    <row r="147" spans="1:13" x14ac:dyDescent="0.25">
      <c r="A147" s="37">
        <v>138</v>
      </c>
      <c r="B147" s="37" t="s">
        <v>2052</v>
      </c>
      <c r="C147" s="37" t="s">
        <v>688</v>
      </c>
      <c r="D147" s="37" t="s">
        <v>2055</v>
      </c>
      <c r="E147" s="63">
        <v>1090</v>
      </c>
      <c r="F147" s="63">
        <v>1140</v>
      </c>
      <c r="G147" s="63">
        <v>1190</v>
      </c>
      <c r="H147" s="63">
        <v>1230</v>
      </c>
      <c r="I147" s="63">
        <v>1280</v>
      </c>
      <c r="J147" s="63">
        <v>1330</v>
      </c>
      <c r="K147" s="63">
        <v>1390</v>
      </c>
      <c r="L147" s="37"/>
      <c r="M147" s="37">
        <v>506645</v>
      </c>
    </row>
    <row r="148" spans="1:13" x14ac:dyDescent="0.25">
      <c r="A148" s="37">
        <v>139</v>
      </c>
      <c r="B148" s="37" t="s">
        <v>2052</v>
      </c>
      <c r="C148" s="37" t="s">
        <v>69</v>
      </c>
      <c r="D148" s="37" t="s">
        <v>2055</v>
      </c>
      <c r="E148" s="63">
        <v>2590</v>
      </c>
      <c r="F148" s="63">
        <v>2980</v>
      </c>
      <c r="G148" s="63">
        <v>3300</v>
      </c>
      <c r="H148" s="63">
        <v>3640</v>
      </c>
      <c r="I148" s="63">
        <v>3960</v>
      </c>
      <c r="J148" s="63">
        <v>4260</v>
      </c>
      <c r="K148" s="63">
        <v>4530</v>
      </c>
      <c r="L148" s="37"/>
      <c r="M148" s="37">
        <v>506646</v>
      </c>
    </row>
    <row r="149" spans="1:13" x14ac:dyDescent="0.25">
      <c r="A149" s="37">
        <v>140</v>
      </c>
      <c r="B149" s="37" t="s">
        <v>2052</v>
      </c>
      <c r="C149" s="37" t="s">
        <v>691</v>
      </c>
      <c r="D149" s="37" t="s">
        <v>2055</v>
      </c>
      <c r="E149" s="63">
        <v>460</v>
      </c>
      <c r="F149" s="63">
        <v>600</v>
      </c>
      <c r="G149" s="63">
        <v>630</v>
      </c>
      <c r="H149" s="63">
        <v>670</v>
      </c>
      <c r="I149" s="63">
        <v>700</v>
      </c>
      <c r="J149" s="63">
        <v>740</v>
      </c>
      <c r="K149" s="63">
        <v>760</v>
      </c>
      <c r="L149" s="37"/>
      <c r="M149" s="37">
        <v>506647</v>
      </c>
    </row>
    <row r="150" spans="1:13" x14ac:dyDescent="0.25">
      <c r="A150" s="37">
        <v>141</v>
      </c>
      <c r="B150" s="37" t="s">
        <v>2052</v>
      </c>
      <c r="C150" s="37" t="s">
        <v>70</v>
      </c>
      <c r="D150" s="37" t="s">
        <v>2055</v>
      </c>
      <c r="E150" s="63">
        <v>600</v>
      </c>
      <c r="F150" s="63">
        <v>650</v>
      </c>
      <c r="G150" s="63">
        <v>760</v>
      </c>
      <c r="H150" s="63">
        <v>870</v>
      </c>
      <c r="I150" s="63">
        <v>980</v>
      </c>
      <c r="J150" s="63">
        <v>1090</v>
      </c>
      <c r="K150" s="63">
        <v>1180</v>
      </c>
      <c r="L150" s="37"/>
      <c r="M150" s="37">
        <v>506648</v>
      </c>
    </row>
    <row r="151" spans="1:13" x14ac:dyDescent="0.25">
      <c r="A151" s="37">
        <v>142</v>
      </c>
      <c r="B151" s="37" t="s">
        <v>2052</v>
      </c>
      <c r="C151" s="37" t="s">
        <v>71</v>
      </c>
      <c r="D151" s="37" t="s">
        <v>2055</v>
      </c>
      <c r="E151" s="63">
        <v>2090</v>
      </c>
      <c r="F151" s="63">
        <v>2300</v>
      </c>
      <c r="G151" s="63">
        <v>2450</v>
      </c>
      <c r="H151" s="63">
        <v>2610</v>
      </c>
      <c r="I151" s="63">
        <v>2750</v>
      </c>
      <c r="J151" s="63">
        <v>2880</v>
      </c>
      <c r="K151" s="63">
        <v>2970</v>
      </c>
      <c r="L151" s="37"/>
      <c r="M151" s="37">
        <v>506652</v>
      </c>
    </row>
    <row r="152" spans="1:13" x14ac:dyDescent="0.25">
      <c r="A152" s="37">
        <v>143</v>
      </c>
      <c r="B152" s="37" t="s">
        <v>2052</v>
      </c>
      <c r="C152" s="37" t="s">
        <v>72</v>
      </c>
      <c r="D152" s="37" t="s">
        <v>2055</v>
      </c>
      <c r="E152" s="63">
        <v>3360</v>
      </c>
      <c r="F152" s="63">
        <v>3760</v>
      </c>
      <c r="G152" s="63">
        <v>3990</v>
      </c>
      <c r="H152" s="63">
        <v>4230</v>
      </c>
      <c r="I152" s="63">
        <v>4450</v>
      </c>
      <c r="J152" s="63">
        <v>4620</v>
      </c>
      <c r="K152" s="63">
        <v>4760</v>
      </c>
      <c r="L152" s="37"/>
      <c r="M152" s="37">
        <v>506653</v>
      </c>
    </row>
    <row r="153" spans="1:13" x14ac:dyDescent="0.25">
      <c r="A153" s="37">
        <v>144</v>
      </c>
      <c r="B153" s="37" t="s">
        <v>2052</v>
      </c>
      <c r="C153" s="37" t="s">
        <v>706</v>
      </c>
      <c r="D153" s="37" t="s">
        <v>2055</v>
      </c>
      <c r="E153" s="63">
        <v>1190</v>
      </c>
      <c r="F153" s="63">
        <v>1280</v>
      </c>
      <c r="G153" s="63">
        <v>1310</v>
      </c>
      <c r="H153" s="63">
        <v>1340</v>
      </c>
      <c r="I153" s="63">
        <v>1360</v>
      </c>
      <c r="J153" s="63">
        <v>1370</v>
      </c>
      <c r="K153" s="63">
        <v>1380</v>
      </c>
      <c r="L153" s="37"/>
      <c r="M153" s="37">
        <v>506654</v>
      </c>
    </row>
    <row r="154" spans="1:13" x14ac:dyDescent="0.25">
      <c r="A154" s="37">
        <v>145</v>
      </c>
      <c r="B154" s="37" t="s">
        <v>2052</v>
      </c>
      <c r="C154" s="37" t="s">
        <v>73</v>
      </c>
      <c r="D154" s="37" t="s">
        <v>2055</v>
      </c>
      <c r="E154" s="63">
        <v>750</v>
      </c>
      <c r="F154" s="63">
        <v>840</v>
      </c>
      <c r="G154" s="63">
        <v>930</v>
      </c>
      <c r="H154" s="63">
        <v>1040</v>
      </c>
      <c r="I154" s="63">
        <v>1140</v>
      </c>
      <c r="J154" s="63">
        <v>1230</v>
      </c>
      <c r="K154" s="63">
        <v>1320</v>
      </c>
      <c r="L154" s="37"/>
      <c r="M154" s="37">
        <v>506655</v>
      </c>
    </row>
    <row r="155" spans="1:13" x14ac:dyDescent="0.25">
      <c r="A155" s="37">
        <v>146</v>
      </c>
      <c r="B155" s="37" t="s">
        <v>2052</v>
      </c>
      <c r="C155" s="37" t="s">
        <v>74</v>
      </c>
      <c r="D155" s="37" t="s">
        <v>2055</v>
      </c>
      <c r="E155" s="63">
        <v>630</v>
      </c>
      <c r="F155" s="63">
        <v>670</v>
      </c>
      <c r="G155" s="63">
        <v>690</v>
      </c>
      <c r="H155" s="63">
        <v>720</v>
      </c>
      <c r="I155" s="63">
        <v>730</v>
      </c>
      <c r="J155" s="63">
        <v>740</v>
      </c>
      <c r="K155" s="63">
        <v>730</v>
      </c>
      <c r="L155" s="37"/>
      <c r="M155" s="37">
        <v>506656</v>
      </c>
    </row>
    <row r="156" spans="1:13" x14ac:dyDescent="0.25">
      <c r="A156" s="37">
        <v>147</v>
      </c>
      <c r="B156" s="37" t="s">
        <v>2052</v>
      </c>
      <c r="C156" s="37" t="s">
        <v>707</v>
      </c>
      <c r="D156" s="37" t="s">
        <v>2055</v>
      </c>
      <c r="E156" s="63">
        <v>400</v>
      </c>
      <c r="F156" s="63">
        <v>430</v>
      </c>
      <c r="G156" s="63">
        <v>460</v>
      </c>
      <c r="H156" s="63">
        <v>480</v>
      </c>
      <c r="I156" s="63">
        <v>500</v>
      </c>
      <c r="J156" s="63">
        <v>510</v>
      </c>
      <c r="K156" s="63">
        <v>520</v>
      </c>
      <c r="L156" s="37"/>
      <c r="M156" s="37">
        <v>506657</v>
      </c>
    </row>
    <row r="157" spans="1:13" x14ac:dyDescent="0.25">
      <c r="A157" s="37">
        <v>148</v>
      </c>
      <c r="B157" s="37" t="s">
        <v>2052</v>
      </c>
      <c r="C157" s="37" t="s">
        <v>709</v>
      </c>
      <c r="D157" s="37" t="s">
        <v>2055</v>
      </c>
      <c r="E157" s="63">
        <v>650</v>
      </c>
      <c r="F157" s="63">
        <v>750</v>
      </c>
      <c r="G157" s="63">
        <v>850</v>
      </c>
      <c r="H157" s="63">
        <v>940</v>
      </c>
      <c r="I157" s="63">
        <v>1020</v>
      </c>
      <c r="J157" s="63">
        <v>1080</v>
      </c>
      <c r="K157" s="63">
        <v>1130</v>
      </c>
      <c r="L157" s="37"/>
      <c r="M157" s="37">
        <v>506658</v>
      </c>
    </row>
    <row r="158" spans="1:13" x14ac:dyDescent="0.25">
      <c r="A158" s="37">
        <v>149</v>
      </c>
      <c r="B158" s="37" t="s">
        <v>2052</v>
      </c>
      <c r="C158" s="37" t="s">
        <v>75</v>
      </c>
      <c r="D158" s="37" t="s">
        <v>2055</v>
      </c>
      <c r="E158" s="63">
        <v>300</v>
      </c>
      <c r="F158" s="63">
        <v>440</v>
      </c>
      <c r="G158" s="63">
        <v>490</v>
      </c>
      <c r="H158" s="63">
        <v>530</v>
      </c>
      <c r="I158" s="63">
        <v>560</v>
      </c>
      <c r="J158" s="63">
        <v>600</v>
      </c>
      <c r="K158" s="63">
        <v>630</v>
      </c>
      <c r="L158" s="37"/>
      <c r="M158" s="37">
        <v>506659</v>
      </c>
    </row>
    <row r="159" spans="1:13" x14ac:dyDescent="0.25">
      <c r="A159" s="37">
        <v>150</v>
      </c>
      <c r="B159" s="37" t="s">
        <v>2052</v>
      </c>
      <c r="C159" s="37" t="s">
        <v>76</v>
      </c>
      <c r="D159" s="37" t="s">
        <v>2055</v>
      </c>
      <c r="E159" s="63">
        <v>3050</v>
      </c>
      <c r="F159" s="63">
        <v>3360</v>
      </c>
      <c r="G159" s="63">
        <v>3710</v>
      </c>
      <c r="H159" s="63">
        <v>4090</v>
      </c>
      <c r="I159" s="63">
        <v>4480</v>
      </c>
      <c r="J159" s="63">
        <v>4860</v>
      </c>
      <c r="K159" s="63">
        <v>5230</v>
      </c>
      <c r="L159" s="37"/>
      <c r="M159" s="37">
        <v>506660</v>
      </c>
    </row>
    <row r="160" spans="1:13" x14ac:dyDescent="0.25">
      <c r="A160" s="37">
        <v>151</v>
      </c>
      <c r="B160" s="37" t="s">
        <v>2052</v>
      </c>
      <c r="C160" s="37" t="s">
        <v>77</v>
      </c>
      <c r="D160" s="37" t="s">
        <v>2055</v>
      </c>
      <c r="E160" s="63">
        <v>2950</v>
      </c>
      <c r="F160" s="63">
        <v>3620</v>
      </c>
      <c r="G160" s="63">
        <v>4240</v>
      </c>
      <c r="H160" s="63">
        <v>4680</v>
      </c>
      <c r="I160" s="63">
        <v>5080</v>
      </c>
      <c r="J160" s="63">
        <v>5430</v>
      </c>
      <c r="K160" s="63">
        <v>5730</v>
      </c>
      <c r="L160" s="37"/>
      <c r="M160" s="37">
        <v>506661</v>
      </c>
    </row>
    <row r="161" spans="1:13" x14ac:dyDescent="0.25">
      <c r="A161" s="37">
        <v>152</v>
      </c>
      <c r="B161" s="37" t="s">
        <v>2052</v>
      </c>
      <c r="C161" s="37" t="s">
        <v>710</v>
      </c>
      <c r="D161" s="37" t="s">
        <v>2055</v>
      </c>
      <c r="E161" s="63">
        <v>2760</v>
      </c>
      <c r="F161" s="63">
        <v>2930</v>
      </c>
      <c r="G161" s="63">
        <v>3080</v>
      </c>
      <c r="H161" s="63">
        <v>3250</v>
      </c>
      <c r="I161" s="63">
        <v>3420</v>
      </c>
      <c r="J161" s="63">
        <v>3580</v>
      </c>
      <c r="K161" s="63">
        <v>3710</v>
      </c>
      <c r="L161" s="37"/>
      <c r="M161" s="37">
        <v>506800</v>
      </c>
    </row>
    <row r="162" spans="1:13" x14ac:dyDescent="0.25">
      <c r="A162" s="37">
        <v>153</v>
      </c>
      <c r="B162" s="37" t="s">
        <v>2052</v>
      </c>
      <c r="C162" s="37" t="s">
        <v>82</v>
      </c>
      <c r="D162" s="37" t="s">
        <v>2055</v>
      </c>
      <c r="E162" s="63">
        <v>3800</v>
      </c>
      <c r="F162" s="63">
        <v>4040</v>
      </c>
      <c r="G162" s="63">
        <v>4150</v>
      </c>
      <c r="H162" s="63">
        <v>4270</v>
      </c>
      <c r="I162" s="63">
        <v>4350</v>
      </c>
      <c r="J162" s="63">
        <v>4400</v>
      </c>
      <c r="K162" s="63">
        <v>4420</v>
      </c>
      <c r="L162" s="37"/>
      <c r="M162" s="37">
        <v>506901</v>
      </c>
    </row>
    <row r="163" spans="1:13" x14ac:dyDescent="0.25">
      <c r="A163" s="37">
        <v>154</v>
      </c>
      <c r="B163" s="37" t="s">
        <v>2052</v>
      </c>
      <c r="C163" s="37" t="s">
        <v>83</v>
      </c>
      <c r="D163" s="37" t="s">
        <v>2055</v>
      </c>
      <c r="E163" s="63">
        <v>3470</v>
      </c>
      <c r="F163" s="63">
        <v>3660</v>
      </c>
      <c r="G163" s="63">
        <v>3790</v>
      </c>
      <c r="H163" s="63">
        <v>3880</v>
      </c>
      <c r="I163" s="63">
        <v>3940</v>
      </c>
      <c r="J163" s="63">
        <v>3970</v>
      </c>
      <c r="K163" s="63">
        <v>3990</v>
      </c>
      <c r="L163" s="37"/>
      <c r="M163" s="37">
        <v>506902</v>
      </c>
    </row>
    <row r="164" spans="1:13" x14ac:dyDescent="0.25">
      <c r="A164" s="37">
        <v>155</v>
      </c>
      <c r="B164" s="37" t="s">
        <v>2052</v>
      </c>
      <c r="C164" s="37" t="s">
        <v>712</v>
      </c>
      <c r="D164" s="37" t="s">
        <v>2055</v>
      </c>
      <c r="E164" s="63">
        <v>5110</v>
      </c>
      <c r="F164" s="63">
        <v>5510</v>
      </c>
      <c r="G164" s="63">
        <v>5820</v>
      </c>
      <c r="H164" s="63">
        <v>6140</v>
      </c>
      <c r="I164" s="63">
        <v>6460</v>
      </c>
      <c r="J164" s="63">
        <v>6740</v>
      </c>
      <c r="K164" s="63">
        <v>7010</v>
      </c>
      <c r="L164" s="37"/>
      <c r="M164" s="37">
        <v>506903</v>
      </c>
    </row>
    <row r="165" spans="1:13" x14ac:dyDescent="0.25">
      <c r="A165" s="37">
        <v>156</v>
      </c>
      <c r="B165" s="37" t="s">
        <v>2052</v>
      </c>
      <c r="C165" s="37" t="s">
        <v>696</v>
      </c>
      <c r="D165" s="37" t="s">
        <v>2055</v>
      </c>
      <c r="E165" s="63">
        <v>4550</v>
      </c>
      <c r="F165" s="63">
        <v>4760</v>
      </c>
      <c r="G165" s="63">
        <v>4910</v>
      </c>
      <c r="H165" s="63">
        <v>5020</v>
      </c>
      <c r="I165" s="63">
        <v>5110</v>
      </c>
      <c r="J165" s="63">
        <v>5170</v>
      </c>
      <c r="K165" s="63">
        <v>5220</v>
      </c>
      <c r="L165" s="37"/>
      <c r="M165" s="37">
        <v>507000</v>
      </c>
    </row>
    <row r="166" spans="1:13" x14ac:dyDescent="0.25">
      <c r="A166" s="37">
        <v>157</v>
      </c>
      <c r="B166" s="37" t="s">
        <v>2052</v>
      </c>
      <c r="C166" s="37" t="s">
        <v>700</v>
      </c>
      <c r="D166" s="37" t="s">
        <v>2055</v>
      </c>
      <c r="E166" s="63">
        <v>4430</v>
      </c>
      <c r="F166" s="63">
        <v>4880</v>
      </c>
      <c r="G166" s="63">
        <v>5150</v>
      </c>
      <c r="H166" s="63">
        <v>5440</v>
      </c>
      <c r="I166" s="63">
        <v>5720</v>
      </c>
      <c r="J166" s="63">
        <v>5960</v>
      </c>
      <c r="K166" s="63">
        <v>6170</v>
      </c>
      <c r="L166" s="37"/>
      <c r="M166" s="37">
        <v>507101</v>
      </c>
    </row>
    <row r="167" spans="1:13" x14ac:dyDescent="0.25">
      <c r="A167" s="37">
        <v>158</v>
      </c>
      <c r="B167" s="37" t="s">
        <v>2052</v>
      </c>
      <c r="C167" s="37" t="s">
        <v>703</v>
      </c>
      <c r="D167" s="37" t="s">
        <v>2055</v>
      </c>
      <c r="E167" s="63">
        <v>4830</v>
      </c>
      <c r="F167" s="63">
        <v>5120</v>
      </c>
      <c r="G167" s="63">
        <v>5240</v>
      </c>
      <c r="H167" s="63">
        <v>5320</v>
      </c>
      <c r="I167" s="63">
        <v>5350</v>
      </c>
      <c r="J167" s="63">
        <v>5360</v>
      </c>
      <c r="K167" s="63">
        <v>5350</v>
      </c>
      <c r="L167" s="37"/>
      <c r="M167" s="37">
        <v>507102</v>
      </c>
    </row>
    <row r="168" spans="1:13" x14ac:dyDescent="0.25">
      <c r="A168" s="37">
        <v>159</v>
      </c>
      <c r="B168" s="37" t="s">
        <v>2052</v>
      </c>
      <c r="C168" s="37" t="s">
        <v>713</v>
      </c>
      <c r="D168" s="37" t="s">
        <v>2055</v>
      </c>
      <c r="E168" s="63">
        <v>5730</v>
      </c>
      <c r="F168" s="63">
        <v>6120</v>
      </c>
      <c r="G168" s="63">
        <v>6350</v>
      </c>
      <c r="H168" s="63">
        <v>6520</v>
      </c>
      <c r="I168" s="63">
        <v>6670</v>
      </c>
      <c r="J168" s="63">
        <v>6780</v>
      </c>
      <c r="K168" s="63">
        <v>6850</v>
      </c>
      <c r="L168" s="37"/>
      <c r="M168" s="37">
        <v>507200</v>
      </c>
    </row>
    <row r="169" spans="1:13" x14ac:dyDescent="0.25">
      <c r="A169" s="37">
        <v>160</v>
      </c>
      <c r="B169" s="37" t="s">
        <v>2052</v>
      </c>
      <c r="C169" s="37" t="s">
        <v>676</v>
      </c>
      <c r="D169" s="37" t="s">
        <v>2055</v>
      </c>
      <c r="E169" s="63">
        <v>4950</v>
      </c>
      <c r="F169" s="63">
        <v>5250</v>
      </c>
      <c r="G169" s="63">
        <v>5450</v>
      </c>
      <c r="H169" s="63">
        <v>5580</v>
      </c>
      <c r="I169" s="63">
        <v>5680</v>
      </c>
      <c r="J169" s="63">
        <v>5730</v>
      </c>
      <c r="K169" s="63">
        <v>5740</v>
      </c>
      <c r="L169" s="37"/>
      <c r="M169" s="37">
        <v>507300</v>
      </c>
    </row>
    <row r="170" spans="1:13" x14ac:dyDescent="0.25">
      <c r="A170" s="37">
        <v>161</v>
      </c>
      <c r="B170" s="37" t="s">
        <v>2052</v>
      </c>
      <c r="C170" s="37" t="s">
        <v>686</v>
      </c>
      <c r="D170" s="37" t="s">
        <v>2055</v>
      </c>
      <c r="E170" s="63">
        <v>5620</v>
      </c>
      <c r="F170" s="63">
        <v>6010</v>
      </c>
      <c r="G170" s="63">
        <v>6220</v>
      </c>
      <c r="H170" s="63">
        <v>6460</v>
      </c>
      <c r="I170" s="63">
        <v>6690</v>
      </c>
      <c r="J170" s="63">
        <v>6900</v>
      </c>
      <c r="K170" s="63">
        <v>7110</v>
      </c>
      <c r="L170" s="37"/>
      <c r="M170" s="37">
        <v>507400</v>
      </c>
    </row>
    <row r="171" spans="1:13" x14ac:dyDescent="0.25">
      <c r="A171" s="37">
        <v>162</v>
      </c>
      <c r="B171" s="37" t="s">
        <v>2052</v>
      </c>
      <c r="C171" s="37" t="s">
        <v>666</v>
      </c>
      <c r="D171" s="37" t="s">
        <v>2055</v>
      </c>
      <c r="E171" s="63">
        <v>2530</v>
      </c>
      <c r="F171" s="63">
        <v>2660</v>
      </c>
      <c r="G171" s="63">
        <v>2790</v>
      </c>
      <c r="H171" s="63">
        <v>2930</v>
      </c>
      <c r="I171" s="63">
        <v>3060</v>
      </c>
      <c r="J171" s="63">
        <v>3160</v>
      </c>
      <c r="K171" s="63">
        <v>3240</v>
      </c>
      <c r="L171" s="37"/>
      <c r="M171" s="37">
        <v>507500</v>
      </c>
    </row>
    <row r="172" spans="1:13" x14ac:dyDescent="0.25">
      <c r="A172" s="37">
        <v>163</v>
      </c>
      <c r="B172" s="37" t="s">
        <v>2052</v>
      </c>
      <c r="C172" s="37" t="s">
        <v>714</v>
      </c>
      <c r="D172" s="37" t="s">
        <v>2055</v>
      </c>
      <c r="E172" s="63">
        <v>3170</v>
      </c>
      <c r="F172" s="63">
        <v>3350</v>
      </c>
      <c r="G172" s="63">
        <v>3460</v>
      </c>
      <c r="H172" s="63">
        <v>3590</v>
      </c>
      <c r="I172" s="63">
        <v>3700</v>
      </c>
      <c r="J172" s="63">
        <v>3790</v>
      </c>
      <c r="K172" s="63">
        <v>3880</v>
      </c>
      <c r="L172" s="37"/>
      <c r="M172" s="37">
        <v>507710</v>
      </c>
    </row>
    <row r="173" spans="1:13" x14ac:dyDescent="0.25">
      <c r="A173" s="37">
        <v>164</v>
      </c>
      <c r="B173" s="37" t="s">
        <v>2052</v>
      </c>
      <c r="C173" s="37" t="s">
        <v>715</v>
      </c>
      <c r="D173" s="37" t="s">
        <v>2055</v>
      </c>
      <c r="E173" s="63">
        <v>3710</v>
      </c>
      <c r="F173" s="63">
        <v>4070</v>
      </c>
      <c r="G173" s="63">
        <v>4150</v>
      </c>
      <c r="H173" s="63">
        <v>4240</v>
      </c>
      <c r="I173" s="63">
        <v>4320</v>
      </c>
      <c r="J173" s="63">
        <v>4390</v>
      </c>
      <c r="K173" s="63">
        <v>4450</v>
      </c>
      <c r="L173" s="37"/>
      <c r="M173" s="37">
        <v>507720</v>
      </c>
    </row>
    <row r="174" spans="1:13" x14ac:dyDescent="0.25">
      <c r="A174" s="37">
        <v>165</v>
      </c>
      <c r="B174" s="37" t="s">
        <v>2052</v>
      </c>
      <c r="C174" s="37" t="s">
        <v>718</v>
      </c>
      <c r="D174" s="37" t="s">
        <v>2055</v>
      </c>
      <c r="E174" s="63">
        <v>5460</v>
      </c>
      <c r="F174" s="63">
        <v>5920</v>
      </c>
      <c r="G174" s="63">
        <v>6210</v>
      </c>
      <c r="H174" s="63">
        <v>6510</v>
      </c>
      <c r="I174" s="63">
        <v>6780</v>
      </c>
      <c r="J174" s="63">
        <v>7000</v>
      </c>
      <c r="K174" s="63">
        <v>7200</v>
      </c>
      <c r="L174" s="37"/>
      <c r="M174" s="37">
        <v>507800</v>
      </c>
    </row>
    <row r="175" spans="1:13" x14ac:dyDescent="0.25">
      <c r="A175" s="37">
        <v>166</v>
      </c>
      <c r="B175" s="37" t="s">
        <v>2052</v>
      </c>
      <c r="C175" s="37" t="s">
        <v>720</v>
      </c>
      <c r="D175" s="37" t="s">
        <v>2055</v>
      </c>
      <c r="E175" s="63">
        <v>5530</v>
      </c>
      <c r="F175" s="63">
        <v>6200</v>
      </c>
      <c r="G175" s="63">
        <v>6640</v>
      </c>
      <c r="H175" s="63">
        <v>7110</v>
      </c>
      <c r="I175" s="63">
        <v>7570</v>
      </c>
      <c r="J175" s="63">
        <v>8030</v>
      </c>
      <c r="K175" s="63">
        <v>8490</v>
      </c>
      <c r="L175" s="37"/>
      <c r="M175" s="37">
        <v>507900</v>
      </c>
    </row>
    <row r="176" spans="1:13" x14ac:dyDescent="0.25">
      <c r="A176" s="37">
        <v>167</v>
      </c>
      <c r="B176" s="37" t="s">
        <v>2052</v>
      </c>
      <c r="C176" s="37" t="s">
        <v>723</v>
      </c>
      <c r="D176" s="37" t="s">
        <v>2055</v>
      </c>
      <c r="E176" s="63">
        <v>3290</v>
      </c>
      <c r="F176" s="63">
        <v>3980</v>
      </c>
      <c r="G176" s="63">
        <v>4590</v>
      </c>
      <c r="H176" s="63">
        <v>5220</v>
      </c>
      <c r="I176" s="63">
        <v>5840</v>
      </c>
      <c r="J176" s="63">
        <v>6420</v>
      </c>
      <c r="K176" s="63">
        <v>6990</v>
      </c>
      <c r="L176" s="37"/>
      <c r="M176" s="37">
        <v>508010</v>
      </c>
    </row>
    <row r="177" spans="1:13" x14ac:dyDescent="0.25">
      <c r="A177" s="37">
        <v>168</v>
      </c>
      <c r="B177" s="37" t="s">
        <v>2052</v>
      </c>
      <c r="C177" s="37" t="s">
        <v>84</v>
      </c>
      <c r="D177" s="37" t="s">
        <v>2055</v>
      </c>
      <c r="E177" s="63">
        <v>6150</v>
      </c>
      <c r="F177" s="63">
        <v>6630</v>
      </c>
      <c r="G177" s="63">
        <v>6950</v>
      </c>
      <c r="H177" s="63">
        <v>7290</v>
      </c>
      <c r="I177" s="63">
        <v>7610</v>
      </c>
      <c r="J177" s="63">
        <v>7880</v>
      </c>
      <c r="K177" s="63">
        <v>8140</v>
      </c>
      <c r="L177" s="37"/>
      <c r="M177" s="37">
        <v>508020</v>
      </c>
    </row>
    <row r="178" spans="1:13" x14ac:dyDescent="0.25">
      <c r="A178" s="37">
        <v>169</v>
      </c>
      <c r="B178" s="37" t="s">
        <v>2052</v>
      </c>
      <c r="C178" s="37" t="s">
        <v>725</v>
      </c>
      <c r="D178" s="37" t="s">
        <v>2055</v>
      </c>
      <c r="E178" s="63">
        <v>3660</v>
      </c>
      <c r="F178" s="63">
        <v>3860</v>
      </c>
      <c r="G178" s="63">
        <v>4090</v>
      </c>
      <c r="H178" s="63">
        <v>4340</v>
      </c>
      <c r="I178" s="63">
        <v>4590</v>
      </c>
      <c r="J178" s="63">
        <v>4830</v>
      </c>
      <c r="K178" s="63">
        <v>5070</v>
      </c>
      <c r="L178" s="37"/>
      <c r="M178" s="37">
        <v>508110</v>
      </c>
    </row>
    <row r="179" spans="1:13" x14ac:dyDescent="0.25">
      <c r="A179" s="37">
        <v>170</v>
      </c>
      <c r="B179" s="37" t="s">
        <v>2052</v>
      </c>
      <c r="C179" s="37" t="s">
        <v>727</v>
      </c>
      <c r="D179" s="37" t="s">
        <v>2055</v>
      </c>
      <c r="E179" s="63">
        <v>2650</v>
      </c>
      <c r="F179" s="63">
        <v>2780</v>
      </c>
      <c r="G179" s="63">
        <v>2890</v>
      </c>
      <c r="H179" s="63">
        <v>3000</v>
      </c>
      <c r="I179" s="63">
        <v>3110</v>
      </c>
      <c r="J179" s="63">
        <v>3200</v>
      </c>
      <c r="K179" s="63">
        <v>3280</v>
      </c>
      <c r="L179" s="37"/>
      <c r="M179" s="37">
        <v>508120</v>
      </c>
    </row>
    <row r="180" spans="1:13" x14ac:dyDescent="0.25">
      <c r="A180" s="37">
        <v>171</v>
      </c>
      <c r="B180" s="37" t="s">
        <v>2052</v>
      </c>
      <c r="C180" s="37" t="s">
        <v>719</v>
      </c>
      <c r="D180" s="37" t="s">
        <v>2055</v>
      </c>
      <c r="E180" s="63">
        <v>4810</v>
      </c>
      <c r="F180" s="63">
        <v>5430</v>
      </c>
      <c r="G180" s="63">
        <v>5810</v>
      </c>
      <c r="H180" s="63">
        <v>6070</v>
      </c>
      <c r="I180" s="63">
        <v>6300</v>
      </c>
      <c r="J180" s="63">
        <v>6520</v>
      </c>
      <c r="K180" s="63">
        <v>6750</v>
      </c>
      <c r="L180" s="37"/>
      <c r="M180" s="37">
        <v>508210</v>
      </c>
    </row>
    <row r="181" spans="1:13" x14ac:dyDescent="0.25">
      <c r="A181" s="37">
        <v>172</v>
      </c>
      <c r="B181" s="37" t="s">
        <v>2052</v>
      </c>
      <c r="C181" s="37" t="s">
        <v>721</v>
      </c>
      <c r="D181" s="37" t="s">
        <v>2055</v>
      </c>
      <c r="E181" s="63">
        <v>3810</v>
      </c>
      <c r="F181" s="63">
        <v>4200</v>
      </c>
      <c r="G181" s="63">
        <v>4520</v>
      </c>
      <c r="H181" s="63">
        <v>4730</v>
      </c>
      <c r="I181" s="63">
        <v>4900</v>
      </c>
      <c r="J181" s="63">
        <v>5060</v>
      </c>
      <c r="K181" s="63">
        <v>5210</v>
      </c>
      <c r="L181" s="37"/>
      <c r="M181" s="37">
        <v>508220</v>
      </c>
    </row>
    <row r="182" spans="1:13" x14ac:dyDescent="0.25">
      <c r="A182" s="37">
        <v>173</v>
      </c>
      <c r="B182" s="37" t="s">
        <v>2052</v>
      </c>
      <c r="C182" s="37" t="s">
        <v>722</v>
      </c>
      <c r="D182" s="37" t="s">
        <v>2055</v>
      </c>
      <c r="E182" s="63">
        <v>5040</v>
      </c>
      <c r="F182" s="63">
        <v>5420</v>
      </c>
      <c r="G182" s="63">
        <v>5710</v>
      </c>
      <c r="H182" s="63">
        <v>5940</v>
      </c>
      <c r="I182" s="63">
        <v>6120</v>
      </c>
      <c r="J182" s="63">
        <v>6270</v>
      </c>
      <c r="K182" s="63">
        <v>6400</v>
      </c>
      <c r="L182" s="37"/>
      <c r="M182" s="37">
        <v>508310</v>
      </c>
    </row>
    <row r="183" spans="1:13" x14ac:dyDescent="0.25">
      <c r="A183" s="37">
        <v>174</v>
      </c>
      <c r="B183" s="37" t="s">
        <v>2052</v>
      </c>
      <c r="C183" s="37" t="s">
        <v>85</v>
      </c>
      <c r="D183" s="37" t="s">
        <v>2055</v>
      </c>
      <c r="E183" s="63">
        <v>4580</v>
      </c>
      <c r="F183" s="63">
        <v>5080</v>
      </c>
      <c r="G183" s="63">
        <v>5370</v>
      </c>
      <c r="H183" s="63">
        <v>5520</v>
      </c>
      <c r="I183" s="63">
        <v>5620</v>
      </c>
      <c r="J183" s="63">
        <v>5690</v>
      </c>
      <c r="K183" s="63">
        <v>5750</v>
      </c>
      <c r="L183" s="37"/>
      <c r="M183" s="37">
        <v>508320</v>
      </c>
    </row>
    <row r="184" spans="1:13" x14ac:dyDescent="0.25">
      <c r="A184" s="37">
        <v>175</v>
      </c>
      <c r="B184" s="37" t="s">
        <v>2052</v>
      </c>
      <c r="C184" s="37" t="s">
        <v>726</v>
      </c>
      <c r="D184" s="37" t="s">
        <v>2055</v>
      </c>
      <c r="E184" s="63">
        <v>5800</v>
      </c>
      <c r="F184" s="63">
        <v>6390</v>
      </c>
      <c r="G184" s="63">
        <v>6750</v>
      </c>
      <c r="H184" s="63">
        <v>6980</v>
      </c>
      <c r="I184" s="63">
        <v>7140</v>
      </c>
      <c r="J184" s="63">
        <v>7250</v>
      </c>
      <c r="K184" s="63">
        <v>7350</v>
      </c>
      <c r="L184" s="37"/>
      <c r="M184" s="37">
        <v>508411</v>
      </c>
    </row>
    <row r="185" spans="1:13" x14ac:dyDescent="0.25">
      <c r="A185" s="37">
        <v>176</v>
      </c>
      <c r="B185" s="37" t="s">
        <v>2052</v>
      </c>
      <c r="C185" s="37" t="s">
        <v>730</v>
      </c>
      <c r="D185" s="37" t="s">
        <v>2055</v>
      </c>
      <c r="E185" s="63">
        <v>3300</v>
      </c>
      <c r="F185" s="63">
        <v>3610</v>
      </c>
      <c r="G185" s="63">
        <v>3780</v>
      </c>
      <c r="H185" s="63">
        <v>3870</v>
      </c>
      <c r="I185" s="63">
        <v>3900</v>
      </c>
      <c r="J185" s="63">
        <v>3880</v>
      </c>
      <c r="K185" s="63">
        <v>3850</v>
      </c>
      <c r="L185" s="37"/>
      <c r="M185" s="37">
        <v>508412</v>
      </c>
    </row>
    <row r="186" spans="1:13" x14ac:dyDescent="0.25">
      <c r="A186" s="37">
        <v>177</v>
      </c>
      <c r="B186" s="37" t="s">
        <v>2052</v>
      </c>
      <c r="C186" s="37" t="s">
        <v>731</v>
      </c>
      <c r="D186" s="37" t="s">
        <v>2055</v>
      </c>
      <c r="E186" s="63">
        <v>7030</v>
      </c>
      <c r="F186" s="63">
        <v>7710</v>
      </c>
      <c r="G186" s="63">
        <v>8070</v>
      </c>
      <c r="H186" s="63">
        <v>8290</v>
      </c>
      <c r="I186" s="63">
        <v>8430</v>
      </c>
      <c r="J186" s="63">
        <v>8490</v>
      </c>
      <c r="K186" s="63">
        <v>8520</v>
      </c>
      <c r="L186" s="37"/>
      <c r="M186" s="37">
        <v>508420</v>
      </c>
    </row>
    <row r="187" spans="1:13" x14ac:dyDescent="0.25">
      <c r="A187" s="37">
        <v>178</v>
      </c>
      <c r="B187" s="37" t="s">
        <v>2052</v>
      </c>
      <c r="C187" s="37" t="s">
        <v>732</v>
      </c>
      <c r="D187" s="37" t="s">
        <v>2055</v>
      </c>
      <c r="E187" s="63">
        <v>6090</v>
      </c>
      <c r="F187" s="63">
        <v>6500</v>
      </c>
      <c r="G187" s="63">
        <v>6690</v>
      </c>
      <c r="H187" s="63">
        <v>6890</v>
      </c>
      <c r="I187" s="63">
        <v>7060</v>
      </c>
      <c r="J187" s="63">
        <v>7200</v>
      </c>
      <c r="K187" s="63">
        <v>7310</v>
      </c>
      <c r="L187" s="37"/>
      <c r="M187" s="37">
        <v>508510</v>
      </c>
    </row>
    <row r="188" spans="1:13" x14ac:dyDescent="0.25">
      <c r="A188" s="37">
        <v>179</v>
      </c>
      <c r="B188" s="37" t="s">
        <v>2052</v>
      </c>
      <c r="C188" s="37" t="s">
        <v>86</v>
      </c>
      <c r="D188" s="37" t="s">
        <v>2055</v>
      </c>
      <c r="E188" s="63">
        <v>7120</v>
      </c>
      <c r="F188" s="63">
        <v>7630</v>
      </c>
      <c r="G188" s="63">
        <v>7890</v>
      </c>
      <c r="H188" s="63">
        <v>8160</v>
      </c>
      <c r="I188" s="63">
        <v>8380</v>
      </c>
      <c r="J188" s="63">
        <v>8560</v>
      </c>
      <c r="K188" s="63">
        <v>8720</v>
      </c>
      <c r="L188" s="37"/>
      <c r="M188" s="37">
        <v>508520</v>
      </c>
    </row>
    <row r="189" spans="1:13" x14ac:dyDescent="0.25">
      <c r="A189" s="37">
        <v>180</v>
      </c>
      <c r="B189" s="37" t="s">
        <v>2052</v>
      </c>
      <c r="C189" s="37" t="s">
        <v>728</v>
      </c>
      <c r="D189" s="37" t="s">
        <v>2055</v>
      </c>
      <c r="E189" s="63">
        <v>5110</v>
      </c>
      <c r="F189" s="63">
        <v>5550</v>
      </c>
      <c r="G189" s="63">
        <v>5850</v>
      </c>
      <c r="H189" s="63">
        <v>6050</v>
      </c>
      <c r="I189" s="63">
        <v>6210</v>
      </c>
      <c r="J189" s="63">
        <v>6360</v>
      </c>
      <c r="K189" s="63">
        <v>6500</v>
      </c>
      <c r="L189" s="37"/>
      <c r="M189" s="37">
        <v>508610</v>
      </c>
    </row>
    <row r="190" spans="1:13" x14ac:dyDescent="0.25">
      <c r="A190" s="37">
        <v>181</v>
      </c>
      <c r="B190" s="37" t="s">
        <v>2052</v>
      </c>
      <c r="C190" s="37" t="s">
        <v>614</v>
      </c>
      <c r="D190" s="37" t="s">
        <v>2055</v>
      </c>
      <c r="E190" s="63">
        <v>3390</v>
      </c>
      <c r="F190" s="63">
        <v>3630</v>
      </c>
      <c r="G190" s="63">
        <v>3890</v>
      </c>
      <c r="H190" s="63">
        <v>4010</v>
      </c>
      <c r="I190" s="63">
        <v>4110</v>
      </c>
      <c r="J190" s="63">
        <v>4200</v>
      </c>
      <c r="K190" s="63">
        <v>4300</v>
      </c>
      <c r="L190" s="37"/>
      <c r="M190" s="37">
        <v>508620</v>
      </c>
    </row>
    <row r="191" spans="1:13" x14ac:dyDescent="0.25">
      <c r="A191" s="37">
        <v>182</v>
      </c>
      <c r="B191" s="37" t="s">
        <v>2052</v>
      </c>
      <c r="C191" s="37" t="s">
        <v>733</v>
      </c>
      <c r="D191" s="37" t="s">
        <v>2055</v>
      </c>
      <c r="E191" s="63">
        <v>3200</v>
      </c>
      <c r="F191" s="63">
        <v>5390</v>
      </c>
      <c r="G191" s="63">
        <v>8190</v>
      </c>
      <c r="H191" s="63">
        <v>11550</v>
      </c>
      <c r="I191" s="63">
        <v>15000</v>
      </c>
      <c r="J191" s="63">
        <v>18550</v>
      </c>
      <c r="K191" s="63">
        <v>22100</v>
      </c>
      <c r="L191" s="37"/>
      <c r="M191" s="37">
        <v>508701</v>
      </c>
    </row>
    <row r="192" spans="1:13" x14ac:dyDescent="0.25">
      <c r="A192" s="37">
        <v>183</v>
      </c>
      <c r="B192" s="37" t="s">
        <v>2052</v>
      </c>
      <c r="C192" s="37" t="s">
        <v>734</v>
      </c>
      <c r="D192" s="37" t="s">
        <v>2055</v>
      </c>
      <c r="E192" s="63">
        <v>3100</v>
      </c>
      <c r="F192" s="63">
        <v>3780</v>
      </c>
      <c r="G192" s="63">
        <v>4120</v>
      </c>
      <c r="H192" s="63">
        <v>4450</v>
      </c>
      <c r="I192" s="63">
        <v>4720</v>
      </c>
      <c r="J192" s="63">
        <v>4970</v>
      </c>
      <c r="K192" s="63">
        <v>5200</v>
      </c>
      <c r="L192" s="37"/>
      <c r="M192" s="37">
        <v>508703</v>
      </c>
    </row>
    <row r="193" spans="1:13" x14ac:dyDescent="0.25">
      <c r="A193" s="37">
        <v>184</v>
      </c>
      <c r="B193" s="37" t="s">
        <v>2052</v>
      </c>
      <c r="C193" s="37" t="s">
        <v>735</v>
      </c>
      <c r="D193" s="37" t="s">
        <v>2055</v>
      </c>
      <c r="E193" s="63">
        <v>4810</v>
      </c>
      <c r="F193" s="63">
        <v>5650</v>
      </c>
      <c r="G193" s="63">
        <v>6160</v>
      </c>
      <c r="H193" s="63">
        <v>6360</v>
      </c>
      <c r="I193" s="63">
        <v>6500</v>
      </c>
      <c r="J193" s="63">
        <v>6580</v>
      </c>
      <c r="K193" s="63">
        <v>6630</v>
      </c>
      <c r="L193" s="37"/>
      <c r="M193" s="37">
        <v>508704</v>
      </c>
    </row>
    <row r="194" spans="1:13" x14ac:dyDescent="0.25">
      <c r="A194" s="37">
        <v>185</v>
      </c>
      <c r="B194" s="37" t="s">
        <v>2052</v>
      </c>
      <c r="C194" s="37" t="s">
        <v>619</v>
      </c>
      <c r="D194" s="37" t="s">
        <v>2055</v>
      </c>
      <c r="E194" s="63">
        <v>5720</v>
      </c>
      <c r="F194" s="63">
        <v>6380</v>
      </c>
      <c r="G194" s="63">
        <v>6640</v>
      </c>
      <c r="H194" s="63">
        <v>6670</v>
      </c>
      <c r="I194" s="63">
        <v>6680</v>
      </c>
      <c r="J194" s="63">
        <v>6640</v>
      </c>
      <c r="K194" s="63">
        <v>6580</v>
      </c>
      <c r="L194" s="37"/>
      <c r="M194" s="37">
        <v>508803</v>
      </c>
    </row>
    <row r="195" spans="1:13" x14ac:dyDescent="0.25">
      <c r="A195" s="37">
        <v>186</v>
      </c>
      <c r="B195" s="37" t="s">
        <v>2052</v>
      </c>
      <c r="C195" s="37" t="s">
        <v>681</v>
      </c>
      <c r="D195" s="37" t="s">
        <v>2055</v>
      </c>
      <c r="E195" s="63">
        <v>4230</v>
      </c>
      <c r="F195" s="63">
        <v>4670</v>
      </c>
      <c r="G195" s="63">
        <v>4960</v>
      </c>
      <c r="H195" s="63">
        <v>5260</v>
      </c>
      <c r="I195" s="63">
        <v>5720</v>
      </c>
      <c r="J195" s="63">
        <v>6130</v>
      </c>
      <c r="K195" s="63">
        <v>6520</v>
      </c>
      <c r="L195" s="37"/>
      <c r="M195" s="37">
        <v>508804</v>
      </c>
    </row>
    <row r="196" spans="1:13" x14ac:dyDescent="0.25">
      <c r="A196" s="37">
        <v>187</v>
      </c>
      <c r="B196" s="37" t="s">
        <v>2052</v>
      </c>
      <c r="C196" s="37" t="s">
        <v>705</v>
      </c>
      <c r="D196" s="37" t="s">
        <v>2055</v>
      </c>
      <c r="E196" s="63">
        <v>2020</v>
      </c>
      <c r="F196" s="63">
        <v>2330</v>
      </c>
      <c r="G196" s="63">
        <v>2380</v>
      </c>
      <c r="H196" s="63">
        <v>2420</v>
      </c>
      <c r="I196" s="63">
        <v>2460</v>
      </c>
      <c r="J196" s="63">
        <v>2500</v>
      </c>
      <c r="K196" s="63">
        <v>2540</v>
      </c>
      <c r="L196" s="37"/>
      <c r="M196" s="37">
        <v>508805</v>
      </c>
    </row>
    <row r="197" spans="1:13" x14ac:dyDescent="0.25">
      <c r="A197" s="37">
        <v>188</v>
      </c>
      <c r="B197" s="37" t="s">
        <v>2052</v>
      </c>
      <c r="C197" s="37" t="s">
        <v>87</v>
      </c>
      <c r="D197" s="37" t="s">
        <v>2055</v>
      </c>
      <c r="E197" s="63">
        <v>5530</v>
      </c>
      <c r="F197" s="63">
        <v>5920</v>
      </c>
      <c r="G197" s="63">
        <v>6060</v>
      </c>
      <c r="H197" s="63">
        <v>6190</v>
      </c>
      <c r="I197" s="63">
        <v>6260</v>
      </c>
      <c r="J197" s="63">
        <v>6260</v>
      </c>
      <c r="K197" s="63">
        <v>6210</v>
      </c>
      <c r="L197" s="37"/>
      <c r="M197" s="37">
        <v>508806</v>
      </c>
    </row>
    <row r="198" spans="1:13" x14ac:dyDescent="0.25">
      <c r="A198" s="37">
        <v>189</v>
      </c>
      <c r="B198" s="37" t="s">
        <v>2052</v>
      </c>
      <c r="C198" s="37" t="s">
        <v>736</v>
      </c>
      <c r="D198" s="37" t="s">
        <v>2055</v>
      </c>
      <c r="E198" s="63">
        <v>3990</v>
      </c>
      <c r="F198" s="63">
        <v>4150</v>
      </c>
      <c r="G198" s="63">
        <v>4300</v>
      </c>
      <c r="H198" s="63">
        <v>4450</v>
      </c>
      <c r="I198" s="63">
        <v>4560</v>
      </c>
      <c r="J198" s="63">
        <v>4610</v>
      </c>
      <c r="K198" s="63">
        <v>4630</v>
      </c>
      <c r="L198" s="37"/>
      <c r="M198" s="37">
        <v>508807</v>
      </c>
    </row>
    <row r="199" spans="1:13" x14ac:dyDescent="0.25">
      <c r="A199" s="37">
        <v>190</v>
      </c>
      <c r="B199" s="37" t="s">
        <v>2052</v>
      </c>
      <c r="C199" s="37" t="s">
        <v>739</v>
      </c>
      <c r="D199" s="37" t="s">
        <v>2055</v>
      </c>
      <c r="E199" s="63">
        <v>930</v>
      </c>
      <c r="F199" s="63">
        <v>2350</v>
      </c>
      <c r="G199" s="63">
        <v>3280</v>
      </c>
      <c r="H199" s="63">
        <v>4190</v>
      </c>
      <c r="I199" s="63">
        <v>5070</v>
      </c>
      <c r="J199" s="63">
        <v>5920</v>
      </c>
      <c r="K199" s="63">
        <v>6760</v>
      </c>
      <c r="L199" s="37"/>
      <c r="M199" s="37">
        <v>508900</v>
      </c>
    </row>
    <row r="200" spans="1:13" x14ac:dyDescent="0.25">
      <c r="A200" s="37">
        <v>191</v>
      </c>
      <c r="B200" s="37" t="s">
        <v>2052</v>
      </c>
      <c r="C200" s="37" t="s">
        <v>88</v>
      </c>
      <c r="D200" s="37" t="s">
        <v>2055</v>
      </c>
      <c r="E200" s="63">
        <v>2730</v>
      </c>
      <c r="F200" s="63">
        <v>2930</v>
      </c>
      <c r="G200" s="63">
        <v>3060</v>
      </c>
      <c r="H200" s="63">
        <v>3200</v>
      </c>
      <c r="I200" s="63">
        <v>3330</v>
      </c>
      <c r="J200" s="63">
        <v>3420</v>
      </c>
      <c r="K200" s="63">
        <v>3500</v>
      </c>
      <c r="L200" s="37"/>
      <c r="M200" s="37">
        <v>509000</v>
      </c>
    </row>
    <row r="201" spans="1:13" x14ac:dyDescent="0.25">
      <c r="A201" s="37">
        <v>192</v>
      </c>
      <c r="B201" s="37" t="s">
        <v>2052</v>
      </c>
      <c r="C201" s="37" t="s">
        <v>89</v>
      </c>
      <c r="D201" s="37" t="s">
        <v>2055</v>
      </c>
      <c r="E201" s="63">
        <v>8880</v>
      </c>
      <c r="F201" s="63">
        <v>10250</v>
      </c>
      <c r="G201" s="63">
        <v>10650</v>
      </c>
      <c r="H201" s="63">
        <v>11100</v>
      </c>
      <c r="I201" s="63">
        <v>11550</v>
      </c>
      <c r="J201" s="63">
        <v>11850</v>
      </c>
      <c r="K201" s="63">
        <v>12050</v>
      </c>
      <c r="L201" s="37"/>
      <c r="M201" s="37">
        <v>509100</v>
      </c>
    </row>
    <row r="202" spans="1:13" x14ac:dyDescent="0.25">
      <c r="A202" s="37">
        <v>193</v>
      </c>
      <c r="B202" s="37" t="s">
        <v>2052</v>
      </c>
      <c r="C202" s="37" t="s">
        <v>741</v>
      </c>
      <c r="D202" s="37" t="s">
        <v>2055</v>
      </c>
      <c r="E202" s="63">
        <v>3910</v>
      </c>
      <c r="F202" s="63">
        <v>4110</v>
      </c>
      <c r="G202" s="63">
        <v>4780</v>
      </c>
      <c r="H202" s="63">
        <v>4860</v>
      </c>
      <c r="I202" s="63">
        <v>4910</v>
      </c>
      <c r="J202" s="63">
        <v>4940</v>
      </c>
      <c r="K202" s="63">
        <v>4940</v>
      </c>
      <c r="L202" s="37"/>
      <c r="M202" s="37">
        <v>509300</v>
      </c>
    </row>
    <row r="203" spans="1:13" x14ac:dyDescent="0.25">
      <c r="A203" s="37">
        <v>194</v>
      </c>
      <c r="B203" s="37" t="s">
        <v>2052</v>
      </c>
      <c r="C203" s="37" t="s">
        <v>737</v>
      </c>
      <c r="D203" s="37" t="s">
        <v>2055</v>
      </c>
      <c r="E203" s="63">
        <v>5610</v>
      </c>
      <c r="F203" s="63">
        <v>5820</v>
      </c>
      <c r="G203" s="63">
        <v>5890</v>
      </c>
      <c r="H203" s="63">
        <v>5970</v>
      </c>
      <c r="I203" s="63">
        <v>6050</v>
      </c>
      <c r="J203" s="63">
        <v>6080</v>
      </c>
      <c r="K203" s="63">
        <v>6080</v>
      </c>
      <c r="L203" s="37"/>
      <c r="M203" s="37">
        <v>509400</v>
      </c>
    </row>
    <row r="204" spans="1:13" x14ac:dyDescent="0.25">
      <c r="A204" s="37">
        <v>195</v>
      </c>
      <c r="B204" s="37" t="s">
        <v>2052</v>
      </c>
      <c r="C204" s="37" t="s">
        <v>743</v>
      </c>
      <c r="D204" s="37" t="s">
        <v>2055</v>
      </c>
      <c r="E204" s="63">
        <v>2340</v>
      </c>
      <c r="F204" s="63">
        <v>2410</v>
      </c>
      <c r="G204" s="63">
        <v>2440</v>
      </c>
      <c r="H204" s="63">
        <v>2470</v>
      </c>
      <c r="I204" s="63">
        <v>2490</v>
      </c>
      <c r="J204" s="63">
        <v>2500</v>
      </c>
      <c r="K204" s="63">
        <v>2500</v>
      </c>
      <c r="L204" s="37"/>
      <c r="M204" s="37">
        <v>509500</v>
      </c>
    </row>
    <row r="205" spans="1:13" x14ac:dyDescent="0.25">
      <c r="A205" s="37">
        <v>196</v>
      </c>
      <c r="B205" s="37" t="s">
        <v>2052</v>
      </c>
      <c r="C205" s="37" t="s">
        <v>91</v>
      </c>
      <c r="D205" s="37" t="s">
        <v>2055</v>
      </c>
      <c r="E205" s="63">
        <v>4740</v>
      </c>
      <c r="F205" s="63">
        <v>5070</v>
      </c>
      <c r="G205" s="63">
        <v>5430</v>
      </c>
      <c r="H205" s="63">
        <v>5640</v>
      </c>
      <c r="I205" s="63">
        <v>5840</v>
      </c>
      <c r="J205" s="63">
        <v>6030</v>
      </c>
      <c r="K205" s="63">
        <v>6220</v>
      </c>
      <c r="L205" s="37"/>
      <c r="M205" s="37">
        <v>509701</v>
      </c>
    </row>
    <row r="206" spans="1:13" x14ac:dyDescent="0.25">
      <c r="A206" s="37">
        <v>197</v>
      </c>
      <c r="B206" s="37" t="s">
        <v>2052</v>
      </c>
      <c r="C206" s="37" t="s">
        <v>744</v>
      </c>
      <c r="D206" s="37" t="s">
        <v>2055</v>
      </c>
      <c r="E206" s="63">
        <v>4630</v>
      </c>
      <c r="F206" s="63">
        <v>4970</v>
      </c>
      <c r="G206" s="63">
        <v>5350</v>
      </c>
      <c r="H206" s="63">
        <v>5630</v>
      </c>
      <c r="I206" s="63">
        <v>5910</v>
      </c>
      <c r="J206" s="63">
        <v>6170</v>
      </c>
      <c r="K206" s="63">
        <v>6430</v>
      </c>
      <c r="L206" s="37"/>
      <c r="M206" s="37">
        <v>509702</v>
      </c>
    </row>
    <row r="207" spans="1:13" x14ac:dyDescent="0.25">
      <c r="A207" s="37">
        <v>198</v>
      </c>
      <c r="B207" s="37" t="s">
        <v>2052</v>
      </c>
      <c r="C207" s="37" t="s">
        <v>746</v>
      </c>
      <c r="D207" s="37" t="s">
        <v>2055</v>
      </c>
      <c r="E207" s="63">
        <v>4480</v>
      </c>
      <c r="F207" s="63">
        <v>4690</v>
      </c>
      <c r="G207" s="63">
        <v>4850</v>
      </c>
      <c r="H207" s="63">
        <v>4930</v>
      </c>
      <c r="I207" s="63">
        <v>4970</v>
      </c>
      <c r="J207" s="63">
        <v>4990</v>
      </c>
      <c r="K207" s="63">
        <v>5010</v>
      </c>
      <c r="L207" s="37"/>
      <c r="M207" s="37">
        <v>509800</v>
      </c>
    </row>
    <row r="208" spans="1:13" x14ac:dyDescent="0.25">
      <c r="A208" s="37">
        <v>199</v>
      </c>
      <c r="B208" s="37" t="s">
        <v>2052</v>
      </c>
      <c r="C208" s="37" t="s">
        <v>748</v>
      </c>
      <c r="D208" s="37" t="s">
        <v>2055</v>
      </c>
      <c r="E208" s="63">
        <v>5690</v>
      </c>
      <c r="F208" s="63">
        <v>6310</v>
      </c>
      <c r="G208" s="63">
        <v>6690</v>
      </c>
      <c r="H208" s="63">
        <v>6950</v>
      </c>
      <c r="I208" s="63">
        <v>7140</v>
      </c>
      <c r="J208" s="63">
        <v>7280</v>
      </c>
      <c r="K208" s="63">
        <v>7410</v>
      </c>
      <c r="L208" s="37"/>
      <c r="M208" s="37">
        <v>510010</v>
      </c>
    </row>
    <row r="209" spans="1:13" x14ac:dyDescent="0.25">
      <c r="A209" s="37">
        <v>200</v>
      </c>
      <c r="B209" s="37" t="s">
        <v>2052</v>
      </c>
      <c r="C209" s="37" t="s">
        <v>750</v>
      </c>
      <c r="D209" s="37" t="s">
        <v>2055</v>
      </c>
      <c r="E209" s="63">
        <v>4930</v>
      </c>
      <c r="F209" s="63">
        <v>5340</v>
      </c>
      <c r="G209" s="63">
        <v>5620</v>
      </c>
      <c r="H209" s="63">
        <v>5820</v>
      </c>
      <c r="I209" s="63">
        <v>5970</v>
      </c>
      <c r="J209" s="63">
        <v>6080</v>
      </c>
      <c r="K209" s="63">
        <v>6180</v>
      </c>
      <c r="L209" s="37"/>
      <c r="M209" s="37">
        <v>510020</v>
      </c>
    </row>
    <row r="210" spans="1:13" x14ac:dyDescent="0.25">
      <c r="A210" s="37">
        <v>201</v>
      </c>
      <c r="B210" s="37" t="s">
        <v>2052</v>
      </c>
      <c r="C210" s="37" t="s">
        <v>752</v>
      </c>
      <c r="D210" s="37" t="s">
        <v>2055</v>
      </c>
      <c r="E210" s="63">
        <v>3160</v>
      </c>
      <c r="F210" s="63">
        <v>3370</v>
      </c>
      <c r="G210" s="63">
        <v>3490</v>
      </c>
      <c r="H210" s="63">
        <v>3520</v>
      </c>
      <c r="I210" s="63">
        <v>3520</v>
      </c>
      <c r="J210" s="63">
        <v>3490</v>
      </c>
      <c r="K210" s="63">
        <v>3450</v>
      </c>
      <c r="L210" s="37"/>
      <c r="M210" s="37">
        <v>510210</v>
      </c>
    </row>
    <row r="211" spans="1:13" x14ac:dyDescent="0.25">
      <c r="A211" s="37">
        <v>202</v>
      </c>
      <c r="B211" s="37" t="s">
        <v>2052</v>
      </c>
      <c r="C211" s="37" t="s">
        <v>753</v>
      </c>
      <c r="D211" s="37" t="s">
        <v>2055</v>
      </c>
      <c r="E211" s="63">
        <v>4390</v>
      </c>
      <c r="F211" s="63">
        <v>4750</v>
      </c>
      <c r="G211" s="63">
        <v>4980</v>
      </c>
      <c r="H211" s="63">
        <v>5160</v>
      </c>
      <c r="I211" s="63">
        <v>5310</v>
      </c>
      <c r="J211" s="63">
        <v>5440</v>
      </c>
      <c r="K211" s="63">
        <v>5570</v>
      </c>
      <c r="L211" s="37"/>
      <c r="M211" s="37">
        <v>510220</v>
      </c>
    </row>
    <row r="212" spans="1:13" x14ac:dyDescent="0.25">
      <c r="A212" s="37">
        <v>203</v>
      </c>
      <c r="B212" s="37" t="s">
        <v>2052</v>
      </c>
      <c r="C212" s="37" t="s">
        <v>754</v>
      </c>
      <c r="D212" s="37" t="s">
        <v>2055</v>
      </c>
      <c r="E212" s="63">
        <v>4090</v>
      </c>
      <c r="F212" s="63">
        <v>4770</v>
      </c>
      <c r="G212" s="63">
        <v>5140</v>
      </c>
      <c r="H212" s="63">
        <v>5390</v>
      </c>
      <c r="I212" s="63">
        <v>5600</v>
      </c>
      <c r="J212" s="63">
        <v>5780</v>
      </c>
      <c r="K212" s="63">
        <v>5980</v>
      </c>
      <c r="L212" s="37"/>
      <c r="M212" s="37">
        <v>510401</v>
      </c>
    </row>
    <row r="213" spans="1:13" x14ac:dyDescent="0.25">
      <c r="A213" s="37">
        <v>204</v>
      </c>
      <c r="B213" s="37" t="s">
        <v>2052</v>
      </c>
      <c r="C213" s="37" t="s">
        <v>756</v>
      </c>
      <c r="D213" s="37" t="s">
        <v>2055</v>
      </c>
      <c r="E213" s="63">
        <v>4070</v>
      </c>
      <c r="F213" s="63">
        <v>4420</v>
      </c>
      <c r="G213" s="63">
        <v>4680</v>
      </c>
      <c r="H213" s="63">
        <v>4930</v>
      </c>
      <c r="I213" s="63">
        <v>5140</v>
      </c>
      <c r="J213" s="63">
        <v>5330</v>
      </c>
      <c r="K213" s="63">
        <v>5510</v>
      </c>
      <c r="L213" s="37"/>
      <c r="M213" s="37">
        <v>510402</v>
      </c>
    </row>
    <row r="214" spans="1:13" x14ac:dyDescent="0.25">
      <c r="A214" s="37">
        <v>205</v>
      </c>
      <c r="B214" s="37" t="s">
        <v>2052</v>
      </c>
      <c r="C214" s="37" t="s">
        <v>758</v>
      </c>
      <c r="D214" s="37" t="s">
        <v>2055</v>
      </c>
      <c r="E214" s="63">
        <v>4400</v>
      </c>
      <c r="F214" s="63">
        <v>4750</v>
      </c>
      <c r="G214" s="63">
        <v>4940</v>
      </c>
      <c r="H214" s="63">
        <v>5120</v>
      </c>
      <c r="I214" s="63">
        <v>5280</v>
      </c>
      <c r="J214" s="63">
        <v>5400</v>
      </c>
      <c r="K214" s="63">
        <v>5500</v>
      </c>
      <c r="L214" s="37"/>
      <c r="M214" s="37">
        <v>510500</v>
      </c>
    </row>
    <row r="215" spans="1:13" x14ac:dyDescent="0.25">
      <c r="A215" s="37">
        <v>206</v>
      </c>
      <c r="B215" s="37" t="s">
        <v>2052</v>
      </c>
      <c r="C215" s="37" t="s">
        <v>92</v>
      </c>
      <c r="D215" s="37" t="s">
        <v>2055</v>
      </c>
      <c r="E215" s="63">
        <v>6110</v>
      </c>
      <c r="F215" s="63">
        <v>6430</v>
      </c>
      <c r="G215" s="63">
        <v>6780</v>
      </c>
      <c r="H215" s="63">
        <v>7260</v>
      </c>
      <c r="I215" s="63">
        <v>8370</v>
      </c>
      <c r="J215" s="63">
        <v>10050</v>
      </c>
      <c r="K215" s="63">
        <v>11750</v>
      </c>
      <c r="L215" s="37"/>
      <c r="M215" s="37">
        <v>510700</v>
      </c>
    </row>
    <row r="216" spans="1:13" x14ac:dyDescent="0.25">
      <c r="A216" s="37">
        <v>207</v>
      </c>
      <c r="B216" s="37" t="s">
        <v>2052</v>
      </c>
      <c r="C216" s="37" t="s">
        <v>760</v>
      </c>
      <c r="D216" s="37" t="s">
        <v>2055</v>
      </c>
      <c r="E216" s="63">
        <v>4900</v>
      </c>
      <c r="F216" s="63">
        <v>5490</v>
      </c>
      <c r="G216" s="63">
        <v>6150</v>
      </c>
      <c r="H216" s="63">
        <v>6860</v>
      </c>
      <c r="I216" s="63">
        <v>8000</v>
      </c>
      <c r="J216" s="63">
        <v>9680</v>
      </c>
      <c r="K216" s="63">
        <v>11400</v>
      </c>
      <c r="L216" s="37"/>
      <c r="M216" s="37">
        <v>510800</v>
      </c>
    </row>
    <row r="217" spans="1:13" x14ac:dyDescent="0.25">
      <c r="A217" s="37">
        <v>208</v>
      </c>
      <c r="B217" s="37" t="s">
        <v>2052</v>
      </c>
      <c r="C217" s="37" t="s">
        <v>761</v>
      </c>
      <c r="D217" s="37" t="s">
        <v>2055</v>
      </c>
      <c r="E217" s="63">
        <v>3300</v>
      </c>
      <c r="F217" s="63">
        <v>3640</v>
      </c>
      <c r="G217" s="63">
        <v>3810</v>
      </c>
      <c r="H217" s="63">
        <v>3870</v>
      </c>
      <c r="I217" s="63">
        <v>3880</v>
      </c>
      <c r="J217" s="63">
        <v>3830</v>
      </c>
      <c r="K217" s="63">
        <v>3760</v>
      </c>
      <c r="L217" s="37"/>
      <c r="M217" s="37">
        <v>511001</v>
      </c>
    </row>
    <row r="218" spans="1:13" x14ac:dyDescent="0.25">
      <c r="A218" s="37">
        <v>209</v>
      </c>
      <c r="B218" s="37" t="s">
        <v>2052</v>
      </c>
      <c r="C218" s="37" t="s">
        <v>762</v>
      </c>
      <c r="D218" s="37" t="s">
        <v>2055</v>
      </c>
      <c r="E218" s="63">
        <v>4820</v>
      </c>
      <c r="F218" s="63">
        <v>5220</v>
      </c>
      <c r="G218" s="63">
        <v>5450</v>
      </c>
      <c r="H218" s="63">
        <v>5660</v>
      </c>
      <c r="I218" s="63">
        <v>5840</v>
      </c>
      <c r="J218" s="63">
        <v>5990</v>
      </c>
      <c r="K218" s="63">
        <v>6150</v>
      </c>
      <c r="L218" s="37"/>
      <c r="M218" s="37">
        <v>511002</v>
      </c>
    </row>
    <row r="219" spans="1:13" x14ac:dyDescent="0.25">
      <c r="A219" s="37">
        <v>210</v>
      </c>
      <c r="B219" s="37" t="s">
        <v>2052</v>
      </c>
      <c r="C219" s="37" t="s">
        <v>742</v>
      </c>
      <c r="D219" s="37" t="s">
        <v>2055</v>
      </c>
      <c r="E219" s="63">
        <v>7340</v>
      </c>
      <c r="F219" s="63">
        <v>8080</v>
      </c>
      <c r="G219" s="63">
        <v>8670</v>
      </c>
      <c r="H219" s="63">
        <v>9160</v>
      </c>
      <c r="I219" s="63">
        <v>9640</v>
      </c>
      <c r="J219" s="63">
        <v>10100</v>
      </c>
      <c r="K219" s="63">
        <v>10550</v>
      </c>
      <c r="L219" s="37"/>
      <c r="M219" s="37">
        <v>511100</v>
      </c>
    </row>
    <row r="220" spans="1:13" x14ac:dyDescent="0.25">
      <c r="A220" s="37">
        <v>211</v>
      </c>
      <c r="B220" s="37" t="s">
        <v>2052</v>
      </c>
      <c r="C220" s="37" t="s">
        <v>763</v>
      </c>
      <c r="D220" s="37" t="s">
        <v>2055</v>
      </c>
      <c r="E220" s="63">
        <v>2740</v>
      </c>
      <c r="F220" s="63">
        <v>3150</v>
      </c>
      <c r="G220" s="63">
        <v>3300</v>
      </c>
      <c r="H220" s="63">
        <v>3440</v>
      </c>
      <c r="I220" s="63">
        <v>3550</v>
      </c>
      <c r="J220" s="63">
        <v>3640</v>
      </c>
      <c r="K220" s="63">
        <v>3730</v>
      </c>
      <c r="L220" s="37"/>
      <c r="M220" s="37">
        <v>511301</v>
      </c>
    </row>
    <row r="221" spans="1:13" x14ac:dyDescent="0.25">
      <c r="A221" s="37">
        <v>212</v>
      </c>
      <c r="B221" s="37" t="s">
        <v>2052</v>
      </c>
      <c r="C221" s="37" t="s">
        <v>764</v>
      </c>
      <c r="D221" s="37" t="s">
        <v>2055</v>
      </c>
      <c r="E221" s="63">
        <v>2900</v>
      </c>
      <c r="F221" s="63">
        <v>3270</v>
      </c>
      <c r="G221" s="63">
        <v>3440</v>
      </c>
      <c r="H221" s="63">
        <v>3600</v>
      </c>
      <c r="I221" s="63">
        <v>3740</v>
      </c>
      <c r="J221" s="63">
        <v>3860</v>
      </c>
      <c r="K221" s="63">
        <v>3970</v>
      </c>
      <c r="L221" s="37"/>
      <c r="M221" s="37">
        <v>511302</v>
      </c>
    </row>
    <row r="222" spans="1:13" x14ac:dyDescent="0.25">
      <c r="A222" s="37">
        <v>213</v>
      </c>
      <c r="B222" s="37" t="s">
        <v>2052</v>
      </c>
      <c r="C222" s="37" t="s">
        <v>766</v>
      </c>
      <c r="D222" s="37" t="s">
        <v>2055</v>
      </c>
      <c r="E222" s="63">
        <v>2430</v>
      </c>
      <c r="F222" s="63">
        <v>4130</v>
      </c>
      <c r="G222" s="63">
        <v>6890</v>
      </c>
      <c r="H222" s="63">
        <v>9810</v>
      </c>
      <c r="I222" s="63">
        <v>12850</v>
      </c>
      <c r="J222" s="63">
        <v>15950</v>
      </c>
      <c r="K222" s="63">
        <v>19050</v>
      </c>
      <c r="L222" s="37"/>
      <c r="M222" s="37">
        <v>511303</v>
      </c>
    </row>
    <row r="223" spans="1:13" x14ac:dyDescent="0.25">
      <c r="A223" s="37">
        <v>214</v>
      </c>
      <c r="B223" s="37" t="s">
        <v>2052</v>
      </c>
      <c r="C223" s="37" t="s">
        <v>93</v>
      </c>
      <c r="D223" s="37" t="s">
        <v>2055</v>
      </c>
      <c r="E223" s="63">
        <v>4700</v>
      </c>
      <c r="F223" s="63">
        <v>5310</v>
      </c>
      <c r="G223" s="63">
        <v>5990</v>
      </c>
      <c r="H223" s="63">
        <v>6410</v>
      </c>
      <c r="I223" s="63">
        <v>6800</v>
      </c>
      <c r="J223" s="63">
        <v>7160</v>
      </c>
      <c r="K223" s="63">
        <v>7500</v>
      </c>
      <c r="L223" s="37"/>
      <c r="M223" s="37">
        <v>511401</v>
      </c>
    </row>
    <row r="224" spans="1:13" x14ac:dyDescent="0.25">
      <c r="A224" s="37">
        <v>215</v>
      </c>
      <c r="B224" s="37" t="s">
        <v>2052</v>
      </c>
      <c r="C224" s="37" t="s">
        <v>767</v>
      </c>
      <c r="D224" s="37" t="s">
        <v>2055</v>
      </c>
      <c r="E224" s="63">
        <v>4610</v>
      </c>
      <c r="F224" s="63">
        <v>5180</v>
      </c>
      <c r="G224" s="63">
        <v>5720</v>
      </c>
      <c r="H224" s="63">
        <v>5970</v>
      </c>
      <c r="I224" s="63">
        <v>6210</v>
      </c>
      <c r="J224" s="63">
        <v>6420</v>
      </c>
      <c r="K224" s="63">
        <v>6620</v>
      </c>
      <c r="L224" s="37"/>
      <c r="M224" s="37">
        <v>511402</v>
      </c>
    </row>
    <row r="225" spans="1:13" x14ac:dyDescent="0.25">
      <c r="A225" s="37">
        <v>216</v>
      </c>
      <c r="B225" s="37" t="s">
        <v>2052</v>
      </c>
      <c r="C225" s="37" t="s">
        <v>759</v>
      </c>
      <c r="D225" s="37" t="s">
        <v>2055</v>
      </c>
      <c r="E225" s="63">
        <v>4680</v>
      </c>
      <c r="F225" s="63">
        <v>5100</v>
      </c>
      <c r="G225" s="63">
        <v>5360</v>
      </c>
      <c r="H225" s="63">
        <v>5630</v>
      </c>
      <c r="I225" s="63">
        <v>5880</v>
      </c>
      <c r="J225" s="63">
        <v>6120</v>
      </c>
      <c r="K225" s="63">
        <v>6370</v>
      </c>
      <c r="L225" s="37"/>
      <c r="M225" s="37">
        <v>511601</v>
      </c>
    </row>
    <row r="226" spans="1:13" x14ac:dyDescent="0.25">
      <c r="A226" s="37">
        <v>217</v>
      </c>
      <c r="B226" s="37" t="s">
        <v>2052</v>
      </c>
      <c r="C226" s="37" t="s">
        <v>768</v>
      </c>
      <c r="D226" s="37" t="s">
        <v>2055</v>
      </c>
      <c r="E226" s="63">
        <v>2860</v>
      </c>
      <c r="F226" s="63">
        <v>3170</v>
      </c>
      <c r="G226" s="63">
        <v>3310</v>
      </c>
      <c r="H226" s="63">
        <v>3450</v>
      </c>
      <c r="I226" s="63">
        <v>3560</v>
      </c>
      <c r="J226" s="63">
        <v>3650</v>
      </c>
      <c r="K226" s="63">
        <v>3720</v>
      </c>
      <c r="L226" s="37"/>
      <c r="M226" s="37">
        <v>511602</v>
      </c>
    </row>
    <row r="227" spans="1:13" x14ac:dyDescent="0.25">
      <c r="A227" s="37">
        <v>218</v>
      </c>
      <c r="B227" s="37" t="s">
        <v>2052</v>
      </c>
      <c r="C227" s="37" t="s">
        <v>771</v>
      </c>
      <c r="D227" s="37" t="s">
        <v>2055</v>
      </c>
      <c r="E227" s="63">
        <v>4710</v>
      </c>
      <c r="F227" s="63">
        <v>5300</v>
      </c>
      <c r="G227" s="63">
        <v>5460</v>
      </c>
      <c r="H227" s="63">
        <v>5640</v>
      </c>
      <c r="I227" s="63">
        <v>5760</v>
      </c>
      <c r="J227" s="63">
        <v>5840</v>
      </c>
      <c r="K227" s="63">
        <v>5890</v>
      </c>
      <c r="L227" s="37"/>
      <c r="M227" s="37">
        <v>511700</v>
      </c>
    </row>
    <row r="228" spans="1:13" x14ac:dyDescent="0.25">
      <c r="A228" s="37">
        <v>219</v>
      </c>
      <c r="B228" s="37" t="s">
        <v>2052</v>
      </c>
      <c r="C228" s="37" t="s">
        <v>772</v>
      </c>
      <c r="D228" s="37" t="s">
        <v>2055</v>
      </c>
      <c r="E228" s="63">
        <v>4170</v>
      </c>
      <c r="F228" s="63">
        <v>4860</v>
      </c>
      <c r="G228" s="63">
        <v>5120</v>
      </c>
      <c r="H228" s="63">
        <v>5360</v>
      </c>
      <c r="I228" s="63">
        <v>5550</v>
      </c>
      <c r="J228" s="63">
        <v>5700</v>
      </c>
      <c r="K228" s="63">
        <v>5830</v>
      </c>
      <c r="L228" s="37"/>
      <c r="M228" s="37">
        <v>511800</v>
      </c>
    </row>
    <row r="229" spans="1:13" x14ac:dyDescent="0.25">
      <c r="A229" s="37">
        <v>220</v>
      </c>
      <c r="B229" s="37" t="s">
        <v>2052</v>
      </c>
      <c r="C229" s="37" t="s">
        <v>769</v>
      </c>
      <c r="D229" s="37" t="s">
        <v>2055</v>
      </c>
      <c r="E229" s="63">
        <v>3320</v>
      </c>
      <c r="F229" s="63">
        <v>3530</v>
      </c>
      <c r="G229" s="63">
        <v>3710</v>
      </c>
      <c r="H229" s="63">
        <v>3860</v>
      </c>
      <c r="I229" s="63">
        <v>3990</v>
      </c>
      <c r="J229" s="63">
        <v>4110</v>
      </c>
      <c r="K229" s="63">
        <v>4210</v>
      </c>
      <c r="L229" s="37"/>
      <c r="M229" s="37">
        <v>511901</v>
      </c>
    </row>
    <row r="230" spans="1:13" x14ac:dyDescent="0.25">
      <c r="A230" s="37">
        <v>221</v>
      </c>
      <c r="B230" s="37" t="s">
        <v>2052</v>
      </c>
      <c r="C230" s="37" t="s">
        <v>717</v>
      </c>
      <c r="D230" s="37" t="s">
        <v>2055</v>
      </c>
      <c r="E230" s="63">
        <v>4080</v>
      </c>
      <c r="F230" s="63">
        <v>4530</v>
      </c>
      <c r="G230" s="63">
        <v>4820</v>
      </c>
      <c r="H230" s="63">
        <v>5100</v>
      </c>
      <c r="I230" s="63">
        <v>5370</v>
      </c>
      <c r="J230" s="63">
        <v>5610</v>
      </c>
      <c r="K230" s="63">
        <v>5850</v>
      </c>
      <c r="L230" s="37"/>
      <c r="M230" s="37">
        <v>511902</v>
      </c>
    </row>
    <row r="231" spans="1:13" x14ac:dyDescent="0.25">
      <c r="A231" s="37">
        <v>222</v>
      </c>
      <c r="B231" s="37" t="s">
        <v>2052</v>
      </c>
      <c r="C231" s="37" t="s">
        <v>94</v>
      </c>
      <c r="D231" s="37" t="s">
        <v>2055</v>
      </c>
      <c r="E231" s="63">
        <v>3630</v>
      </c>
      <c r="F231" s="63">
        <v>3870</v>
      </c>
      <c r="G231" s="63">
        <v>4040</v>
      </c>
      <c r="H231" s="63">
        <v>4110</v>
      </c>
      <c r="I231" s="63">
        <v>4150</v>
      </c>
      <c r="J231" s="63">
        <v>4150</v>
      </c>
      <c r="K231" s="63">
        <v>4130</v>
      </c>
      <c r="L231" s="37"/>
      <c r="M231" s="37">
        <v>512000</v>
      </c>
    </row>
    <row r="232" spans="1:13" x14ac:dyDescent="0.25">
      <c r="A232" s="37">
        <v>223</v>
      </c>
      <c r="B232" s="37" t="s">
        <v>2052</v>
      </c>
      <c r="C232" s="37" t="s">
        <v>774</v>
      </c>
      <c r="D232" s="37" t="s">
        <v>2055</v>
      </c>
      <c r="E232" s="63">
        <v>4320</v>
      </c>
      <c r="F232" s="63">
        <v>4510</v>
      </c>
      <c r="G232" s="63">
        <v>4710</v>
      </c>
      <c r="H232" s="63">
        <v>4900</v>
      </c>
      <c r="I232" s="63">
        <v>5090</v>
      </c>
      <c r="J232" s="63">
        <v>5260</v>
      </c>
      <c r="K232" s="63">
        <v>5420</v>
      </c>
      <c r="L232" s="37"/>
      <c r="M232" s="37">
        <v>512100</v>
      </c>
    </row>
    <row r="233" spans="1:13" x14ac:dyDescent="0.25">
      <c r="A233" s="37">
        <v>224</v>
      </c>
      <c r="B233" s="37" t="s">
        <v>2052</v>
      </c>
      <c r="C233" s="37" t="s">
        <v>777</v>
      </c>
      <c r="D233" s="37" t="s">
        <v>2055</v>
      </c>
      <c r="E233" s="63">
        <v>3150</v>
      </c>
      <c r="F233" s="63">
        <v>3490</v>
      </c>
      <c r="G233" s="63">
        <v>3580</v>
      </c>
      <c r="H233" s="63">
        <v>3670</v>
      </c>
      <c r="I233" s="63">
        <v>3750</v>
      </c>
      <c r="J233" s="63">
        <v>3810</v>
      </c>
      <c r="K233" s="63">
        <v>3880</v>
      </c>
      <c r="L233" s="37"/>
      <c r="M233" s="37">
        <v>512201</v>
      </c>
    </row>
    <row r="234" spans="1:13" x14ac:dyDescent="0.25">
      <c r="A234" s="37">
        <v>225</v>
      </c>
      <c r="B234" s="37" t="s">
        <v>2052</v>
      </c>
      <c r="C234" s="37" t="s">
        <v>778</v>
      </c>
      <c r="D234" s="37" t="s">
        <v>2055</v>
      </c>
      <c r="E234" s="63">
        <v>4780</v>
      </c>
      <c r="F234" s="63">
        <v>5120</v>
      </c>
      <c r="G234" s="63">
        <v>5250</v>
      </c>
      <c r="H234" s="63">
        <v>5370</v>
      </c>
      <c r="I234" s="63">
        <v>5470</v>
      </c>
      <c r="J234" s="63">
        <v>5560</v>
      </c>
      <c r="K234" s="63">
        <v>5630</v>
      </c>
      <c r="L234" s="37"/>
      <c r="M234" s="37">
        <v>512202</v>
      </c>
    </row>
    <row r="235" spans="1:13" x14ac:dyDescent="0.25">
      <c r="A235" s="37">
        <v>226</v>
      </c>
      <c r="B235" s="37" t="s">
        <v>2052</v>
      </c>
      <c r="C235" s="37" t="s">
        <v>779</v>
      </c>
      <c r="D235" s="37" t="s">
        <v>2055</v>
      </c>
      <c r="E235" s="63">
        <v>5190</v>
      </c>
      <c r="F235" s="63">
        <v>5560</v>
      </c>
      <c r="G235" s="63">
        <v>5840</v>
      </c>
      <c r="H235" s="63">
        <v>6120</v>
      </c>
      <c r="I235" s="63">
        <v>6400</v>
      </c>
      <c r="J235" s="63">
        <v>6680</v>
      </c>
      <c r="K235" s="63">
        <v>6970</v>
      </c>
      <c r="L235" s="37"/>
      <c r="M235" s="37">
        <v>512300</v>
      </c>
    </row>
    <row r="236" spans="1:13" x14ac:dyDescent="0.25">
      <c r="A236" s="37">
        <v>227</v>
      </c>
      <c r="B236" s="37" t="s">
        <v>2052</v>
      </c>
      <c r="C236" s="37" t="s">
        <v>775</v>
      </c>
      <c r="D236" s="37" t="s">
        <v>2055</v>
      </c>
      <c r="E236" s="63">
        <v>3650</v>
      </c>
      <c r="F236" s="63">
        <v>3910</v>
      </c>
      <c r="G236" s="63">
        <v>4080</v>
      </c>
      <c r="H236" s="63">
        <v>4260</v>
      </c>
      <c r="I236" s="63">
        <v>4430</v>
      </c>
      <c r="J236" s="63">
        <v>4590</v>
      </c>
      <c r="K236" s="63">
        <v>4740</v>
      </c>
      <c r="L236" s="37"/>
      <c r="M236" s="37">
        <v>512401</v>
      </c>
    </row>
    <row r="237" spans="1:13" x14ac:dyDescent="0.25">
      <c r="A237" s="37">
        <v>228</v>
      </c>
      <c r="B237" s="37" t="s">
        <v>2052</v>
      </c>
      <c r="C237" s="37" t="s">
        <v>781</v>
      </c>
      <c r="D237" s="37" t="s">
        <v>2055</v>
      </c>
      <c r="E237" s="63">
        <v>4080</v>
      </c>
      <c r="F237" s="63">
        <v>4390</v>
      </c>
      <c r="G237" s="63">
        <v>4570</v>
      </c>
      <c r="H237" s="63">
        <v>4770</v>
      </c>
      <c r="I237" s="63">
        <v>4960</v>
      </c>
      <c r="J237" s="63">
        <v>5160</v>
      </c>
      <c r="K237" s="63">
        <v>5350</v>
      </c>
      <c r="L237" s="37"/>
      <c r="M237" s="37">
        <v>512402</v>
      </c>
    </row>
    <row r="238" spans="1:13" x14ac:dyDescent="0.25">
      <c r="A238" s="37">
        <v>229</v>
      </c>
      <c r="B238" s="37" t="s">
        <v>2052</v>
      </c>
      <c r="C238" s="37" t="s">
        <v>783</v>
      </c>
      <c r="D238" s="37" t="s">
        <v>2055</v>
      </c>
      <c r="E238" s="63">
        <v>6650</v>
      </c>
      <c r="F238" s="63">
        <v>7280</v>
      </c>
      <c r="G238" s="63">
        <v>7620</v>
      </c>
      <c r="H238" s="63">
        <v>7920</v>
      </c>
      <c r="I238" s="63">
        <v>8170</v>
      </c>
      <c r="J238" s="63">
        <v>8410</v>
      </c>
      <c r="K238" s="63">
        <v>8640</v>
      </c>
      <c r="L238" s="37"/>
      <c r="M238" s="37">
        <v>512500</v>
      </c>
    </row>
    <row r="239" spans="1:13" x14ac:dyDescent="0.25">
      <c r="A239" s="37">
        <v>230</v>
      </c>
      <c r="B239" s="37" t="s">
        <v>2052</v>
      </c>
      <c r="C239" s="37" t="s">
        <v>780</v>
      </c>
      <c r="D239" s="37" t="s">
        <v>2055</v>
      </c>
      <c r="E239" s="63">
        <v>3680</v>
      </c>
      <c r="F239" s="63">
        <v>3980</v>
      </c>
      <c r="G239" s="63">
        <v>4210</v>
      </c>
      <c r="H239" s="63">
        <v>4330</v>
      </c>
      <c r="I239" s="63">
        <v>4420</v>
      </c>
      <c r="J239" s="63">
        <v>4450</v>
      </c>
      <c r="K239" s="63">
        <v>4460</v>
      </c>
      <c r="L239" s="37"/>
      <c r="M239" s="37">
        <v>512600</v>
      </c>
    </row>
    <row r="240" spans="1:13" x14ac:dyDescent="0.25">
      <c r="A240" s="37">
        <v>231</v>
      </c>
      <c r="B240" s="37" t="s">
        <v>2052</v>
      </c>
      <c r="C240" s="37" t="s">
        <v>785</v>
      </c>
      <c r="D240" s="37" t="s">
        <v>2055</v>
      </c>
      <c r="E240" s="63">
        <v>2570</v>
      </c>
      <c r="F240" s="63">
        <v>2770</v>
      </c>
      <c r="G240" s="63">
        <v>2890</v>
      </c>
      <c r="H240" s="63">
        <v>2910</v>
      </c>
      <c r="I240" s="63">
        <v>2900</v>
      </c>
      <c r="J240" s="63">
        <v>2880</v>
      </c>
      <c r="K240" s="63">
        <v>2820</v>
      </c>
      <c r="L240" s="37"/>
      <c r="M240" s="37">
        <v>512700</v>
      </c>
    </row>
    <row r="241" spans="1:13" x14ac:dyDescent="0.25">
      <c r="A241" s="37">
        <v>232</v>
      </c>
      <c r="B241" s="37" t="s">
        <v>2052</v>
      </c>
      <c r="C241" s="37" t="s">
        <v>95</v>
      </c>
      <c r="D241" s="37" t="s">
        <v>2055</v>
      </c>
      <c r="E241" s="63">
        <v>2560</v>
      </c>
      <c r="F241" s="63">
        <v>2670</v>
      </c>
      <c r="G241" s="63">
        <v>2740</v>
      </c>
      <c r="H241" s="63">
        <v>2760</v>
      </c>
      <c r="I241" s="63">
        <v>2760</v>
      </c>
      <c r="J241" s="63">
        <v>2730</v>
      </c>
      <c r="K241" s="63">
        <v>2670</v>
      </c>
      <c r="L241" s="37"/>
      <c r="M241" s="37">
        <v>512801</v>
      </c>
    </row>
    <row r="242" spans="1:13" x14ac:dyDescent="0.25">
      <c r="A242" s="37">
        <v>233</v>
      </c>
      <c r="B242" s="37" t="s">
        <v>2052</v>
      </c>
      <c r="C242" s="37" t="s">
        <v>782</v>
      </c>
      <c r="D242" s="37" t="s">
        <v>2055</v>
      </c>
      <c r="E242" s="63">
        <v>490</v>
      </c>
      <c r="F242" s="63">
        <v>520</v>
      </c>
      <c r="G242" s="63">
        <v>520</v>
      </c>
      <c r="H242" s="63">
        <v>530</v>
      </c>
      <c r="I242" s="63">
        <v>530</v>
      </c>
      <c r="J242" s="63">
        <v>530</v>
      </c>
      <c r="K242" s="63">
        <v>520</v>
      </c>
      <c r="L242" s="37"/>
      <c r="M242" s="37">
        <v>512802</v>
      </c>
    </row>
    <row r="243" spans="1:13" x14ac:dyDescent="0.25">
      <c r="A243" s="37">
        <v>234</v>
      </c>
      <c r="B243" s="37" t="s">
        <v>2052</v>
      </c>
      <c r="C243" s="37" t="s">
        <v>787</v>
      </c>
      <c r="D243" s="37" t="s">
        <v>2055</v>
      </c>
      <c r="E243" s="63">
        <v>3100</v>
      </c>
      <c r="F243" s="63">
        <v>3300</v>
      </c>
      <c r="G243" s="63">
        <v>3390</v>
      </c>
      <c r="H243" s="63">
        <v>3470</v>
      </c>
      <c r="I243" s="63">
        <v>3520</v>
      </c>
      <c r="J243" s="63">
        <v>3530</v>
      </c>
      <c r="K243" s="63">
        <v>3500</v>
      </c>
      <c r="L243" s="37"/>
      <c r="M243" s="37">
        <v>512902</v>
      </c>
    </row>
    <row r="244" spans="1:13" x14ac:dyDescent="0.25">
      <c r="A244" s="37">
        <v>235</v>
      </c>
      <c r="B244" s="37" t="s">
        <v>2052</v>
      </c>
      <c r="C244" s="37" t="s">
        <v>788</v>
      </c>
      <c r="D244" s="37" t="s">
        <v>2055</v>
      </c>
      <c r="E244" s="63">
        <v>2250</v>
      </c>
      <c r="F244" s="63">
        <v>2780</v>
      </c>
      <c r="G244" s="63">
        <v>3250</v>
      </c>
      <c r="H244" s="63">
        <v>3730</v>
      </c>
      <c r="I244" s="63">
        <v>4190</v>
      </c>
      <c r="J244" s="63">
        <v>4640</v>
      </c>
      <c r="K244" s="63">
        <v>5100</v>
      </c>
      <c r="L244" s="37"/>
      <c r="M244" s="37">
        <v>512903</v>
      </c>
    </row>
    <row r="245" spans="1:13" x14ac:dyDescent="0.25">
      <c r="A245" s="37">
        <v>236</v>
      </c>
      <c r="B245" s="37" t="s">
        <v>2052</v>
      </c>
      <c r="C245" s="37" t="s">
        <v>789</v>
      </c>
      <c r="D245" s="37" t="s">
        <v>2055</v>
      </c>
      <c r="E245" s="63">
        <v>1440</v>
      </c>
      <c r="F245" s="63">
        <v>1530</v>
      </c>
      <c r="G245" s="63">
        <v>1550</v>
      </c>
      <c r="H245" s="63">
        <v>1560</v>
      </c>
      <c r="I245" s="63">
        <v>1560</v>
      </c>
      <c r="J245" s="63">
        <v>1540</v>
      </c>
      <c r="K245" s="63">
        <v>1490</v>
      </c>
      <c r="L245" s="37"/>
      <c r="M245" s="37">
        <v>512904</v>
      </c>
    </row>
    <row r="246" spans="1:13" x14ac:dyDescent="0.25">
      <c r="A246" s="37">
        <v>237</v>
      </c>
      <c r="B246" s="37" t="s">
        <v>2052</v>
      </c>
      <c r="C246" s="37" t="s">
        <v>96</v>
      </c>
      <c r="D246" s="37" t="s">
        <v>2055</v>
      </c>
      <c r="E246" s="63">
        <v>230</v>
      </c>
      <c r="F246" s="63">
        <v>250</v>
      </c>
      <c r="G246" s="63">
        <v>250</v>
      </c>
      <c r="H246" s="63">
        <v>260</v>
      </c>
      <c r="I246" s="63">
        <v>260</v>
      </c>
      <c r="J246" s="63">
        <v>250</v>
      </c>
      <c r="K246" s="63">
        <v>250</v>
      </c>
      <c r="L246" s="37"/>
      <c r="M246" s="37">
        <v>512905</v>
      </c>
    </row>
    <row r="247" spans="1:13" x14ac:dyDescent="0.25">
      <c r="A247" s="37">
        <v>238</v>
      </c>
      <c r="B247" s="37" t="s">
        <v>2052</v>
      </c>
      <c r="C247" s="37" t="s">
        <v>790</v>
      </c>
      <c r="D247" s="37" t="s">
        <v>2055</v>
      </c>
      <c r="E247" s="63">
        <v>3610</v>
      </c>
      <c r="F247" s="63">
        <v>3910</v>
      </c>
      <c r="G247" s="63">
        <v>4080</v>
      </c>
      <c r="H247" s="63">
        <v>4120</v>
      </c>
      <c r="I247" s="63">
        <v>4110</v>
      </c>
      <c r="J247" s="63">
        <v>4060</v>
      </c>
      <c r="K247" s="63">
        <v>3980</v>
      </c>
      <c r="L247" s="37"/>
      <c r="M247" s="37">
        <v>512906</v>
      </c>
    </row>
    <row r="248" spans="1:13" x14ac:dyDescent="0.25">
      <c r="A248" s="37">
        <v>239</v>
      </c>
      <c r="B248" s="37" t="s">
        <v>2052</v>
      </c>
      <c r="C248" s="37" t="s">
        <v>776</v>
      </c>
      <c r="D248" s="37" t="s">
        <v>2055</v>
      </c>
      <c r="E248" s="63">
        <v>2320</v>
      </c>
      <c r="F248" s="63">
        <v>2430</v>
      </c>
      <c r="G248" s="63">
        <v>2500</v>
      </c>
      <c r="H248" s="63">
        <v>2580</v>
      </c>
      <c r="I248" s="63">
        <v>2630</v>
      </c>
      <c r="J248" s="63">
        <v>2660</v>
      </c>
      <c r="K248" s="63">
        <v>2670</v>
      </c>
      <c r="L248" s="37"/>
      <c r="M248" s="37">
        <v>513011</v>
      </c>
    </row>
    <row r="249" spans="1:13" x14ac:dyDescent="0.25">
      <c r="A249" s="37">
        <v>240</v>
      </c>
      <c r="B249" s="37" t="s">
        <v>2052</v>
      </c>
      <c r="C249" s="37" t="s">
        <v>791</v>
      </c>
      <c r="D249" s="37" t="s">
        <v>2055</v>
      </c>
      <c r="E249" s="63">
        <v>2640</v>
      </c>
      <c r="F249" s="63">
        <v>3070</v>
      </c>
      <c r="G249" s="63">
        <v>3270</v>
      </c>
      <c r="H249" s="63">
        <v>3490</v>
      </c>
      <c r="I249" s="63">
        <v>3690</v>
      </c>
      <c r="J249" s="63">
        <v>3850</v>
      </c>
      <c r="K249" s="63">
        <v>3990</v>
      </c>
      <c r="L249" s="37"/>
      <c r="M249" s="37">
        <v>513012</v>
      </c>
    </row>
    <row r="250" spans="1:13" x14ac:dyDescent="0.25">
      <c r="A250" s="37">
        <v>241</v>
      </c>
      <c r="B250" s="37" t="s">
        <v>2052</v>
      </c>
      <c r="C250" s="37" t="s">
        <v>32</v>
      </c>
      <c r="D250" s="37" t="s">
        <v>2055</v>
      </c>
      <c r="E250" s="63">
        <v>3090</v>
      </c>
      <c r="F250" s="63">
        <v>3300</v>
      </c>
      <c r="G250" s="63">
        <v>3370</v>
      </c>
      <c r="H250" s="63">
        <v>3430</v>
      </c>
      <c r="I250" s="63">
        <v>3470</v>
      </c>
      <c r="J250" s="63">
        <v>3490</v>
      </c>
      <c r="K250" s="63">
        <v>3500</v>
      </c>
      <c r="L250" s="37"/>
      <c r="M250" s="37">
        <v>513013</v>
      </c>
    </row>
    <row r="251" spans="1:13" x14ac:dyDescent="0.25">
      <c r="A251" s="37">
        <v>242</v>
      </c>
      <c r="B251" s="37" t="s">
        <v>2052</v>
      </c>
      <c r="C251" s="37" t="s">
        <v>794</v>
      </c>
      <c r="D251" s="37" t="s">
        <v>2055</v>
      </c>
      <c r="E251" s="63">
        <v>2190</v>
      </c>
      <c r="F251" s="63">
        <v>2330</v>
      </c>
      <c r="G251" s="63">
        <v>2430</v>
      </c>
      <c r="H251" s="63">
        <v>2540</v>
      </c>
      <c r="I251" s="63">
        <v>2630</v>
      </c>
      <c r="J251" s="63">
        <v>2690</v>
      </c>
      <c r="K251" s="63">
        <v>2730</v>
      </c>
      <c r="L251" s="37"/>
      <c r="M251" s="37">
        <v>513020</v>
      </c>
    </row>
    <row r="252" spans="1:13" x14ac:dyDescent="0.25">
      <c r="A252" s="37">
        <v>243</v>
      </c>
      <c r="B252" s="37" t="s">
        <v>2052</v>
      </c>
      <c r="C252" s="37" t="s">
        <v>792</v>
      </c>
      <c r="D252" s="37" t="s">
        <v>2055</v>
      </c>
      <c r="E252" s="63">
        <v>1320</v>
      </c>
      <c r="F252" s="63">
        <v>1810</v>
      </c>
      <c r="G252" s="63">
        <v>2030</v>
      </c>
      <c r="H252" s="63">
        <v>2260</v>
      </c>
      <c r="I252" s="63">
        <v>2480</v>
      </c>
      <c r="J252" s="63">
        <v>2690</v>
      </c>
      <c r="K252" s="63">
        <v>2900</v>
      </c>
      <c r="L252" s="37"/>
      <c r="M252" s="37">
        <v>513101</v>
      </c>
    </row>
    <row r="253" spans="1:13" x14ac:dyDescent="0.25">
      <c r="A253" s="37">
        <v>244</v>
      </c>
      <c r="B253" s="37" t="s">
        <v>2052</v>
      </c>
      <c r="C253" s="37" t="s">
        <v>793</v>
      </c>
      <c r="D253" s="37" t="s">
        <v>2055</v>
      </c>
      <c r="E253" s="63">
        <v>1200</v>
      </c>
      <c r="F253" s="63">
        <v>1340</v>
      </c>
      <c r="G253" s="63">
        <v>1450</v>
      </c>
      <c r="H253" s="63">
        <v>1550</v>
      </c>
      <c r="I253" s="63">
        <v>1630</v>
      </c>
      <c r="J253" s="63">
        <v>1690</v>
      </c>
      <c r="K253" s="63">
        <v>1730</v>
      </c>
      <c r="L253" s="37"/>
      <c r="M253" s="37">
        <v>513102</v>
      </c>
    </row>
    <row r="254" spans="1:13" x14ac:dyDescent="0.25">
      <c r="A254" s="37">
        <v>245</v>
      </c>
      <c r="B254" s="37" t="s">
        <v>2052</v>
      </c>
      <c r="C254" s="37" t="s">
        <v>97</v>
      </c>
      <c r="D254" s="37" t="s">
        <v>2055</v>
      </c>
      <c r="E254" s="63">
        <v>2430</v>
      </c>
      <c r="F254" s="63">
        <v>2620</v>
      </c>
      <c r="G254" s="63">
        <v>2730</v>
      </c>
      <c r="H254" s="63">
        <v>2840</v>
      </c>
      <c r="I254" s="63">
        <v>2930</v>
      </c>
      <c r="J254" s="63">
        <v>3000</v>
      </c>
      <c r="K254" s="63">
        <v>3060</v>
      </c>
      <c r="L254" s="37"/>
      <c r="M254" s="37">
        <v>513211</v>
      </c>
    </row>
    <row r="255" spans="1:13" x14ac:dyDescent="0.25">
      <c r="A255" s="37">
        <v>246</v>
      </c>
      <c r="B255" s="37" t="s">
        <v>2052</v>
      </c>
      <c r="C255" s="37" t="s">
        <v>796</v>
      </c>
      <c r="D255" s="37" t="s">
        <v>2055</v>
      </c>
      <c r="E255" s="63">
        <v>2960</v>
      </c>
      <c r="F255" s="63">
        <v>3240</v>
      </c>
      <c r="G255" s="63">
        <v>3400</v>
      </c>
      <c r="H255" s="63">
        <v>3490</v>
      </c>
      <c r="I255" s="63">
        <v>3560</v>
      </c>
      <c r="J255" s="63">
        <v>3610</v>
      </c>
      <c r="K255" s="63">
        <v>3640</v>
      </c>
      <c r="L255" s="37"/>
      <c r="M255" s="37">
        <v>513212</v>
      </c>
    </row>
    <row r="256" spans="1:13" x14ac:dyDescent="0.25">
      <c r="A256" s="37">
        <v>247</v>
      </c>
      <c r="B256" s="37" t="s">
        <v>2052</v>
      </c>
      <c r="C256" s="37" t="s">
        <v>98</v>
      </c>
      <c r="D256" s="37" t="s">
        <v>2055</v>
      </c>
      <c r="E256" s="63">
        <v>3240</v>
      </c>
      <c r="F256" s="63">
        <v>3480</v>
      </c>
      <c r="G256" s="63">
        <v>3640</v>
      </c>
      <c r="H256" s="63">
        <v>3810</v>
      </c>
      <c r="I256" s="63">
        <v>3960</v>
      </c>
      <c r="J256" s="63">
        <v>4080</v>
      </c>
      <c r="K256" s="63">
        <v>4170</v>
      </c>
      <c r="L256" s="37"/>
      <c r="M256" s="37">
        <v>513213</v>
      </c>
    </row>
    <row r="257" spans="1:13" x14ac:dyDescent="0.25">
      <c r="A257" s="37">
        <v>248</v>
      </c>
      <c r="B257" s="37" t="s">
        <v>2052</v>
      </c>
      <c r="C257" s="37" t="s">
        <v>797</v>
      </c>
      <c r="D257" s="37" t="s">
        <v>2055</v>
      </c>
      <c r="E257" s="63">
        <v>3200</v>
      </c>
      <c r="F257" s="63">
        <v>3610</v>
      </c>
      <c r="G257" s="63">
        <v>3910</v>
      </c>
      <c r="H257" s="63">
        <v>4230</v>
      </c>
      <c r="I257" s="63">
        <v>4570</v>
      </c>
      <c r="J257" s="63">
        <v>4910</v>
      </c>
      <c r="K257" s="63">
        <v>5260</v>
      </c>
      <c r="L257" s="37"/>
      <c r="M257" s="37">
        <v>513214</v>
      </c>
    </row>
    <row r="258" spans="1:13" x14ac:dyDescent="0.25">
      <c r="A258" s="37">
        <v>249</v>
      </c>
      <c r="B258" s="37" t="s">
        <v>2052</v>
      </c>
      <c r="C258" s="37" t="s">
        <v>798</v>
      </c>
      <c r="D258" s="37" t="s">
        <v>2055</v>
      </c>
      <c r="E258" s="63">
        <v>7400</v>
      </c>
      <c r="F258" s="63">
        <v>8460</v>
      </c>
      <c r="G258" s="63">
        <v>9320</v>
      </c>
      <c r="H258" s="63">
        <v>10200</v>
      </c>
      <c r="I258" s="63">
        <v>11050</v>
      </c>
      <c r="J258" s="63">
        <v>11800</v>
      </c>
      <c r="K258" s="63">
        <v>12550</v>
      </c>
      <c r="L258" s="37"/>
      <c r="M258" s="37">
        <v>513220</v>
      </c>
    </row>
    <row r="259" spans="1:13" x14ac:dyDescent="0.25">
      <c r="A259" s="37">
        <v>250</v>
      </c>
      <c r="B259" s="37" t="s">
        <v>2052</v>
      </c>
      <c r="C259" s="37" t="s">
        <v>99</v>
      </c>
      <c r="D259" s="37" t="s">
        <v>2055</v>
      </c>
      <c r="E259" s="63">
        <v>4020</v>
      </c>
      <c r="F259" s="63">
        <v>4340</v>
      </c>
      <c r="G259" s="63">
        <v>4960</v>
      </c>
      <c r="H259" s="63">
        <v>5180</v>
      </c>
      <c r="I259" s="63">
        <v>5410</v>
      </c>
      <c r="J259" s="63">
        <v>5640</v>
      </c>
      <c r="K259" s="63">
        <v>5880</v>
      </c>
      <c r="L259" s="37"/>
      <c r="M259" s="37">
        <v>513301</v>
      </c>
    </row>
    <row r="260" spans="1:13" x14ac:dyDescent="0.25">
      <c r="A260" s="37">
        <v>251</v>
      </c>
      <c r="B260" s="37" t="s">
        <v>2052</v>
      </c>
      <c r="C260" s="37" t="s">
        <v>800</v>
      </c>
      <c r="D260" s="37" t="s">
        <v>2055</v>
      </c>
      <c r="E260" s="63">
        <v>4980</v>
      </c>
      <c r="F260" s="63">
        <v>5350</v>
      </c>
      <c r="G260" s="63">
        <v>5650</v>
      </c>
      <c r="H260" s="63">
        <v>5980</v>
      </c>
      <c r="I260" s="63">
        <v>6300</v>
      </c>
      <c r="J260" s="63">
        <v>6600</v>
      </c>
      <c r="K260" s="63">
        <v>6870</v>
      </c>
      <c r="L260" s="37"/>
      <c r="M260" s="37">
        <v>513302</v>
      </c>
    </row>
    <row r="261" spans="1:13" x14ac:dyDescent="0.25">
      <c r="A261" s="37">
        <v>252</v>
      </c>
      <c r="B261" s="37" t="s">
        <v>2052</v>
      </c>
      <c r="C261" s="37" t="s">
        <v>801</v>
      </c>
      <c r="D261" s="37" t="s">
        <v>2055</v>
      </c>
      <c r="E261" s="63">
        <v>2170</v>
      </c>
      <c r="F261" s="63">
        <v>3120</v>
      </c>
      <c r="G261" s="63">
        <v>7170</v>
      </c>
      <c r="H261" s="63">
        <v>12350</v>
      </c>
      <c r="I261" s="63">
        <v>16750</v>
      </c>
      <c r="J261" s="63">
        <v>20200</v>
      </c>
      <c r="K261" s="63">
        <v>23900</v>
      </c>
      <c r="L261" s="37"/>
      <c r="M261" s="37">
        <v>513410</v>
      </c>
    </row>
    <row r="262" spans="1:13" x14ac:dyDescent="0.25">
      <c r="A262" s="37">
        <v>253</v>
      </c>
      <c r="B262" s="37" t="s">
        <v>2052</v>
      </c>
      <c r="C262" s="37" t="s">
        <v>802</v>
      </c>
      <c r="D262" s="37" t="s">
        <v>2055</v>
      </c>
      <c r="E262" s="63">
        <v>1780</v>
      </c>
      <c r="F262" s="63">
        <v>1930</v>
      </c>
      <c r="G262" s="63">
        <v>2110</v>
      </c>
      <c r="H262" s="63">
        <v>2290</v>
      </c>
      <c r="I262" s="63">
        <v>2780</v>
      </c>
      <c r="J262" s="63">
        <v>3270</v>
      </c>
      <c r="K262" s="63">
        <v>3740</v>
      </c>
      <c r="L262" s="37"/>
      <c r="M262" s="37">
        <v>513420</v>
      </c>
    </row>
    <row r="263" spans="1:13" x14ac:dyDescent="0.25">
      <c r="A263" s="37">
        <v>254</v>
      </c>
      <c r="B263" s="37" t="s">
        <v>2052</v>
      </c>
      <c r="C263" s="37" t="s">
        <v>803</v>
      </c>
      <c r="D263" s="37" t="s">
        <v>2055</v>
      </c>
      <c r="E263" s="63">
        <v>1110</v>
      </c>
      <c r="F263" s="63">
        <v>4880</v>
      </c>
      <c r="G263" s="63">
        <v>8830</v>
      </c>
      <c r="H263" s="63">
        <v>11900</v>
      </c>
      <c r="I263" s="63">
        <v>14450</v>
      </c>
      <c r="J263" s="63">
        <v>17000</v>
      </c>
      <c r="K263" s="63">
        <v>19600</v>
      </c>
      <c r="L263" s="37"/>
      <c r="M263" s="37">
        <v>513431</v>
      </c>
    </row>
    <row r="264" spans="1:13" x14ac:dyDescent="0.25">
      <c r="A264" s="37">
        <v>255</v>
      </c>
      <c r="B264" s="37" t="s">
        <v>2052</v>
      </c>
      <c r="C264" s="37" t="s">
        <v>804</v>
      </c>
      <c r="D264" s="37" t="s">
        <v>2055</v>
      </c>
      <c r="E264" s="63">
        <v>2300</v>
      </c>
      <c r="F264" s="63">
        <v>2420</v>
      </c>
      <c r="G264" s="63">
        <v>2540</v>
      </c>
      <c r="H264" s="63">
        <v>2670</v>
      </c>
      <c r="I264" s="63">
        <v>2760</v>
      </c>
      <c r="J264" s="63">
        <v>2810</v>
      </c>
      <c r="K264" s="63">
        <v>2830</v>
      </c>
      <c r="L264" s="37"/>
      <c r="M264" s="37">
        <v>513432</v>
      </c>
    </row>
    <row r="265" spans="1:13" x14ac:dyDescent="0.25">
      <c r="A265" s="37">
        <v>256</v>
      </c>
      <c r="B265" s="37" t="s">
        <v>2052</v>
      </c>
      <c r="C265" s="37" t="s">
        <v>100</v>
      </c>
      <c r="D265" s="37" t="s">
        <v>2055</v>
      </c>
      <c r="E265" s="63">
        <v>1410</v>
      </c>
      <c r="F265" s="63">
        <v>1690</v>
      </c>
      <c r="G265" s="63">
        <v>2680</v>
      </c>
      <c r="H265" s="63">
        <v>3200</v>
      </c>
      <c r="I265" s="63">
        <v>3740</v>
      </c>
      <c r="J265" s="63">
        <v>4290</v>
      </c>
      <c r="K265" s="63">
        <v>4850</v>
      </c>
      <c r="L265" s="37"/>
      <c r="M265" s="37">
        <v>513511</v>
      </c>
    </row>
    <row r="266" spans="1:13" x14ac:dyDescent="0.25">
      <c r="A266" s="37">
        <v>257</v>
      </c>
      <c r="B266" s="37" t="s">
        <v>2052</v>
      </c>
      <c r="C266" s="37" t="s">
        <v>101</v>
      </c>
      <c r="D266" s="37" t="s">
        <v>2055</v>
      </c>
      <c r="E266" s="63">
        <v>3000</v>
      </c>
      <c r="F266" s="63">
        <v>3280</v>
      </c>
      <c r="G266" s="63">
        <v>3480</v>
      </c>
      <c r="H266" s="63">
        <v>3690</v>
      </c>
      <c r="I266" s="63">
        <v>3880</v>
      </c>
      <c r="J266" s="63">
        <v>4070</v>
      </c>
      <c r="K266" s="63">
        <v>4270</v>
      </c>
      <c r="L266" s="37"/>
      <c r="M266" s="37">
        <v>513512</v>
      </c>
    </row>
    <row r="267" spans="1:13" x14ac:dyDescent="0.25">
      <c r="A267" s="37">
        <v>258</v>
      </c>
      <c r="B267" s="37" t="s">
        <v>2052</v>
      </c>
      <c r="C267" s="37" t="s">
        <v>805</v>
      </c>
      <c r="D267" s="37" t="s">
        <v>2055</v>
      </c>
      <c r="E267" s="63">
        <v>5200</v>
      </c>
      <c r="F267" s="63">
        <v>5490</v>
      </c>
      <c r="G267" s="63">
        <v>5640</v>
      </c>
      <c r="H267" s="63">
        <v>5760</v>
      </c>
      <c r="I267" s="63">
        <v>5850</v>
      </c>
      <c r="J267" s="63">
        <v>5900</v>
      </c>
      <c r="K267" s="63">
        <v>5920</v>
      </c>
      <c r="L267" s="37"/>
      <c r="M267" s="37">
        <v>513521</v>
      </c>
    </row>
    <row r="268" spans="1:13" x14ac:dyDescent="0.25">
      <c r="A268" s="37">
        <v>259</v>
      </c>
      <c r="B268" s="37" t="s">
        <v>2052</v>
      </c>
      <c r="C268" s="37" t="s">
        <v>806</v>
      </c>
      <c r="D268" s="37" t="s">
        <v>2055</v>
      </c>
      <c r="E268" s="63">
        <v>5570</v>
      </c>
      <c r="F268" s="63">
        <v>5910</v>
      </c>
      <c r="G268" s="63">
        <v>6130</v>
      </c>
      <c r="H268" s="63">
        <v>6330</v>
      </c>
      <c r="I268" s="63">
        <v>6460</v>
      </c>
      <c r="J268" s="63">
        <v>6510</v>
      </c>
      <c r="K268" s="63">
        <v>6490</v>
      </c>
      <c r="L268" s="37"/>
      <c r="M268" s="37">
        <v>513522</v>
      </c>
    </row>
    <row r="269" spans="1:13" x14ac:dyDescent="0.25">
      <c r="A269" s="37">
        <v>260</v>
      </c>
      <c r="B269" s="37" t="s">
        <v>2052</v>
      </c>
      <c r="C269" s="37" t="s">
        <v>809</v>
      </c>
      <c r="D269" s="37" t="s">
        <v>2055</v>
      </c>
      <c r="E269" s="63">
        <v>6470</v>
      </c>
      <c r="F269" s="63">
        <v>7110</v>
      </c>
      <c r="G269" s="63">
        <v>7600</v>
      </c>
      <c r="H269" s="63">
        <v>7880</v>
      </c>
      <c r="I269" s="63">
        <v>8090</v>
      </c>
      <c r="J269" s="63">
        <v>8230</v>
      </c>
      <c r="K269" s="63">
        <v>8330</v>
      </c>
      <c r="L269" s="37"/>
      <c r="M269" s="37">
        <v>513530</v>
      </c>
    </row>
    <row r="270" spans="1:13" x14ac:dyDescent="0.25">
      <c r="A270" s="37">
        <v>261</v>
      </c>
      <c r="B270" s="37" t="s">
        <v>2052</v>
      </c>
      <c r="C270" s="37" t="s">
        <v>724</v>
      </c>
      <c r="D270" s="37" t="s">
        <v>2055</v>
      </c>
      <c r="E270" s="63">
        <v>370</v>
      </c>
      <c r="F270" s="63">
        <v>580</v>
      </c>
      <c r="G270" s="63">
        <v>1310</v>
      </c>
      <c r="H270" s="63">
        <v>2080</v>
      </c>
      <c r="I270" s="63">
        <v>2880</v>
      </c>
      <c r="J270" s="63">
        <v>3720</v>
      </c>
      <c r="K270" s="63">
        <v>4590</v>
      </c>
      <c r="L270" s="37"/>
      <c r="M270" s="37">
        <v>513610</v>
      </c>
    </row>
    <row r="271" spans="1:13" x14ac:dyDescent="0.25">
      <c r="A271" s="37">
        <v>262</v>
      </c>
      <c r="B271" s="37" t="s">
        <v>2052</v>
      </c>
      <c r="C271" s="37" t="s">
        <v>811</v>
      </c>
      <c r="D271" s="37" t="s">
        <v>2055</v>
      </c>
      <c r="E271" s="63">
        <v>530</v>
      </c>
      <c r="F271" s="63">
        <v>660</v>
      </c>
      <c r="G271" s="63">
        <v>1010</v>
      </c>
      <c r="H271" s="63">
        <v>1060</v>
      </c>
      <c r="I271" s="63">
        <v>1100</v>
      </c>
      <c r="J271" s="63">
        <v>1140</v>
      </c>
      <c r="K271" s="63">
        <v>1160</v>
      </c>
      <c r="L271" s="37"/>
      <c r="M271" s="37">
        <v>513621</v>
      </c>
    </row>
    <row r="272" spans="1:13" x14ac:dyDescent="0.25">
      <c r="A272" s="37">
        <v>263</v>
      </c>
      <c r="B272" s="37" t="s">
        <v>2052</v>
      </c>
      <c r="C272" s="37" t="s">
        <v>812</v>
      </c>
      <c r="D272" s="37" t="s">
        <v>2055</v>
      </c>
      <c r="E272" s="63">
        <v>1550</v>
      </c>
      <c r="F272" s="63">
        <v>1890</v>
      </c>
      <c r="G272" s="63">
        <v>2140</v>
      </c>
      <c r="H272" s="63">
        <v>2390</v>
      </c>
      <c r="I272" s="63">
        <v>2640</v>
      </c>
      <c r="J272" s="63">
        <v>2900</v>
      </c>
      <c r="K272" s="63">
        <v>3170</v>
      </c>
      <c r="L272" s="37"/>
      <c r="M272" s="37">
        <v>513622</v>
      </c>
    </row>
    <row r="273" spans="1:13" x14ac:dyDescent="0.25">
      <c r="A273" s="37">
        <v>264</v>
      </c>
      <c r="B273" s="37" t="s">
        <v>2052</v>
      </c>
      <c r="C273" s="37" t="s">
        <v>102</v>
      </c>
      <c r="D273" s="37" t="s">
        <v>2055</v>
      </c>
      <c r="E273" s="63">
        <v>6090</v>
      </c>
      <c r="F273" s="63">
        <v>6750</v>
      </c>
      <c r="G273" s="63">
        <v>7060</v>
      </c>
      <c r="H273" s="63">
        <v>7350</v>
      </c>
      <c r="I273" s="63">
        <v>7600</v>
      </c>
      <c r="J273" s="63">
        <v>7820</v>
      </c>
      <c r="K273" s="63">
        <v>8030</v>
      </c>
      <c r="L273" s="37"/>
      <c r="M273" s="37">
        <v>513631</v>
      </c>
    </row>
    <row r="274" spans="1:13" x14ac:dyDescent="0.25">
      <c r="A274" s="37">
        <v>265</v>
      </c>
      <c r="B274" s="37" t="s">
        <v>2052</v>
      </c>
      <c r="C274" s="37" t="s">
        <v>814</v>
      </c>
      <c r="D274" s="37" t="s">
        <v>2055</v>
      </c>
      <c r="E274" s="63">
        <v>4220</v>
      </c>
      <c r="F274" s="63">
        <v>4590</v>
      </c>
      <c r="G274" s="63">
        <v>4730</v>
      </c>
      <c r="H274" s="63">
        <v>4860</v>
      </c>
      <c r="I274" s="63">
        <v>4960</v>
      </c>
      <c r="J274" s="63">
        <v>5020</v>
      </c>
      <c r="K274" s="63">
        <v>5070</v>
      </c>
      <c r="L274" s="37"/>
      <c r="M274" s="37">
        <v>513632</v>
      </c>
    </row>
    <row r="275" spans="1:13" x14ac:dyDescent="0.25">
      <c r="A275" s="37">
        <v>266</v>
      </c>
      <c r="B275" s="37" t="s">
        <v>2052</v>
      </c>
      <c r="C275" s="37" t="s">
        <v>103</v>
      </c>
      <c r="D275" s="37" t="s">
        <v>2055</v>
      </c>
      <c r="E275" s="63">
        <v>920</v>
      </c>
      <c r="F275" s="63">
        <v>970</v>
      </c>
      <c r="G275" s="63">
        <v>990</v>
      </c>
      <c r="H275" s="63">
        <v>1010</v>
      </c>
      <c r="I275" s="63">
        <v>1020</v>
      </c>
      <c r="J275" s="63">
        <v>1030</v>
      </c>
      <c r="K275" s="63">
        <v>1020</v>
      </c>
      <c r="L275" s="37"/>
      <c r="M275" s="37">
        <v>513701</v>
      </c>
    </row>
    <row r="276" spans="1:13" x14ac:dyDescent="0.25">
      <c r="A276" s="37">
        <v>267</v>
      </c>
      <c r="B276" s="37" t="s">
        <v>2052</v>
      </c>
      <c r="C276" s="37" t="s">
        <v>815</v>
      </c>
      <c r="D276" s="37" t="s">
        <v>2055</v>
      </c>
      <c r="E276" s="63">
        <v>2040</v>
      </c>
      <c r="F276" s="63">
        <v>2180</v>
      </c>
      <c r="G276" s="63">
        <v>2290</v>
      </c>
      <c r="H276" s="63">
        <v>2390</v>
      </c>
      <c r="I276" s="63">
        <v>2460</v>
      </c>
      <c r="J276" s="63">
        <v>2510</v>
      </c>
      <c r="K276" s="63">
        <v>2540</v>
      </c>
      <c r="L276" s="37"/>
      <c r="M276" s="37">
        <v>513702</v>
      </c>
    </row>
    <row r="277" spans="1:13" x14ac:dyDescent="0.25">
      <c r="A277" s="37">
        <v>268</v>
      </c>
      <c r="B277" s="37" t="s">
        <v>2052</v>
      </c>
      <c r="C277" s="37" t="s">
        <v>104</v>
      </c>
      <c r="D277" s="37" t="s">
        <v>2055</v>
      </c>
      <c r="E277" s="63">
        <v>2660</v>
      </c>
      <c r="F277" s="63">
        <v>2960</v>
      </c>
      <c r="G277" s="63">
        <v>3110</v>
      </c>
      <c r="H277" s="63">
        <v>3240</v>
      </c>
      <c r="I277" s="63">
        <v>3350</v>
      </c>
      <c r="J277" s="63">
        <v>3430</v>
      </c>
      <c r="K277" s="63">
        <v>3480</v>
      </c>
      <c r="L277" s="37"/>
      <c r="M277" s="37">
        <v>513800</v>
      </c>
    </row>
    <row r="278" spans="1:13" x14ac:dyDescent="0.25">
      <c r="A278" s="37">
        <v>269</v>
      </c>
      <c r="B278" s="37" t="s">
        <v>2052</v>
      </c>
      <c r="C278" s="37" t="s">
        <v>105</v>
      </c>
      <c r="D278" s="37" t="s">
        <v>2055</v>
      </c>
      <c r="E278" s="63">
        <v>3950</v>
      </c>
      <c r="F278" s="63">
        <v>4830</v>
      </c>
      <c r="G278" s="63">
        <v>5500</v>
      </c>
      <c r="H278" s="63">
        <v>6040</v>
      </c>
      <c r="I278" s="63">
        <v>6550</v>
      </c>
      <c r="J278" s="63">
        <v>7030</v>
      </c>
      <c r="K278" s="63">
        <v>7480</v>
      </c>
      <c r="L278" s="37"/>
      <c r="M278" s="37">
        <v>514000</v>
      </c>
    </row>
    <row r="279" spans="1:13" x14ac:dyDescent="0.25">
      <c r="A279" s="37">
        <v>270</v>
      </c>
      <c r="B279" s="37" t="s">
        <v>2052</v>
      </c>
      <c r="C279" s="37" t="s">
        <v>817</v>
      </c>
      <c r="D279" s="37" t="s">
        <v>2055</v>
      </c>
      <c r="E279" s="63">
        <v>4760</v>
      </c>
      <c r="F279" s="63">
        <v>7460</v>
      </c>
      <c r="G279" s="63">
        <v>10250</v>
      </c>
      <c r="H279" s="63">
        <v>13150</v>
      </c>
      <c r="I279" s="63">
        <v>16050</v>
      </c>
      <c r="J279" s="63">
        <v>18850</v>
      </c>
      <c r="K279" s="63">
        <v>21700</v>
      </c>
      <c r="L279" s="37"/>
      <c r="M279" s="37">
        <v>514101</v>
      </c>
    </row>
    <row r="280" spans="1:13" x14ac:dyDescent="0.25">
      <c r="A280" s="37">
        <v>271</v>
      </c>
      <c r="B280" s="37" t="s">
        <v>2052</v>
      </c>
      <c r="C280" s="37" t="s">
        <v>818</v>
      </c>
      <c r="D280" s="37" t="s">
        <v>2055</v>
      </c>
      <c r="E280" s="63">
        <v>12350</v>
      </c>
      <c r="F280" s="63">
        <v>22800</v>
      </c>
      <c r="G280" s="63">
        <v>28500</v>
      </c>
      <c r="H280" s="63">
        <v>30700</v>
      </c>
      <c r="I280" s="63">
        <v>32800</v>
      </c>
      <c r="J280" s="63">
        <v>34800</v>
      </c>
      <c r="K280" s="63">
        <v>36600</v>
      </c>
      <c r="L280" s="37"/>
      <c r="M280" s="37">
        <v>514102</v>
      </c>
    </row>
    <row r="281" spans="1:13" x14ac:dyDescent="0.25">
      <c r="A281" s="37">
        <v>272</v>
      </c>
      <c r="B281" s="37" t="s">
        <v>2052</v>
      </c>
      <c r="C281" s="37" t="s">
        <v>110</v>
      </c>
      <c r="D281" s="37" t="s">
        <v>2055</v>
      </c>
      <c r="E281" s="63">
        <v>10700</v>
      </c>
      <c r="F281" s="63">
        <v>18050</v>
      </c>
      <c r="G281" s="63">
        <v>22100</v>
      </c>
      <c r="H281" s="63">
        <v>23700</v>
      </c>
      <c r="I281" s="63">
        <v>25200</v>
      </c>
      <c r="J281" s="63">
        <v>26600</v>
      </c>
      <c r="K281" s="63">
        <v>28000</v>
      </c>
      <c r="L281" s="37"/>
      <c r="M281" s="37">
        <v>514103</v>
      </c>
    </row>
    <row r="282" spans="1:13" x14ac:dyDescent="0.25">
      <c r="A282" s="37">
        <v>273</v>
      </c>
      <c r="B282" s="37" t="s">
        <v>2052</v>
      </c>
      <c r="C282" s="37" t="s">
        <v>111</v>
      </c>
      <c r="D282" s="37" t="s">
        <v>2055</v>
      </c>
      <c r="E282" s="63">
        <v>1720</v>
      </c>
      <c r="F282" s="63">
        <v>2970</v>
      </c>
      <c r="G282" s="63">
        <v>3540</v>
      </c>
      <c r="H282" s="63">
        <v>3750</v>
      </c>
      <c r="I282" s="63">
        <v>3950</v>
      </c>
      <c r="J282" s="63">
        <v>4140</v>
      </c>
      <c r="K282" s="63">
        <v>4310</v>
      </c>
      <c r="L282" s="37"/>
      <c r="M282" s="37">
        <v>514200</v>
      </c>
    </row>
    <row r="283" spans="1:13" x14ac:dyDescent="0.25">
      <c r="A283" s="37">
        <v>274</v>
      </c>
      <c r="B283" s="37" t="s">
        <v>2052</v>
      </c>
      <c r="C283" s="37" t="s">
        <v>740</v>
      </c>
      <c r="D283" s="37" t="s">
        <v>2055</v>
      </c>
      <c r="E283" s="63">
        <v>3600</v>
      </c>
      <c r="F283" s="63">
        <v>5700</v>
      </c>
      <c r="G283" s="63">
        <v>6350</v>
      </c>
      <c r="H283" s="63">
        <v>6590</v>
      </c>
      <c r="I283" s="63">
        <v>6820</v>
      </c>
      <c r="J283" s="63">
        <v>7010</v>
      </c>
      <c r="K283" s="63">
        <v>7200</v>
      </c>
      <c r="L283" s="37"/>
      <c r="M283" s="37">
        <v>514301</v>
      </c>
    </row>
    <row r="284" spans="1:13" x14ac:dyDescent="0.25">
      <c r="A284" s="37">
        <v>275</v>
      </c>
      <c r="B284" s="37" t="s">
        <v>2052</v>
      </c>
      <c r="C284" s="37" t="s">
        <v>745</v>
      </c>
      <c r="D284" s="37" t="s">
        <v>2055</v>
      </c>
      <c r="E284" s="63">
        <v>1130</v>
      </c>
      <c r="F284" s="63">
        <v>1610</v>
      </c>
      <c r="G284" s="63">
        <v>1750</v>
      </c>
      <c r="H284" s="63">
        <v>1890</v>
      </c>
      <c r="I284" s="63">
        <v>2030</v>
      </c>
      <c r="J284" s="63">
        <v>2160</v>
      </c>
      <c r="K284" s="63">
        <v>2280</v>
      </c>
      <c r="L284" s="37"/>
      <c r="M284" s="37">
        <v>514302</v>
      </c>
    </row>
    <row r="285" spans="1:13" x14ac:dyDescent="0.25">
      <c r="A285" s="37">
        <v>276</v>
      </c>
      <c r="B285" s="37" t="s">
        <v>2052</v>
      </c>
      <c r="C285" s="37" t="s">
        <v>820</v>
      </c>
      <c r="D285" s="37" t="s">
        <v>2055</v>
      </c>
      <c r="E285" s="63">
        <v>5560</v>
      </c>
      <c r="F285" s="63">
        <v>6460</v>
      </c>
      <c r="G285" s="63">
        <v>7260</v>
      </c>
      <c r="H285" s="63">
        <v>7870</v>
      </c>
      <c r="I285" s="63">
        <v>8440</v>
      </c>
      <c r="J285" s="63">
        <v>8960</v>
      </c>
      <c r="K285" s="63">
        <v>9460</v>
      </c>
      <c r="L285" s="37"/>
      <c r="M285" s="37">
        <v>514401</v>
      </c>
    </row>
    <row r="286" spans="1:13" x14ac:dyDescent="0.25">
      <c r="A286" s="37">
        <v>277</v>
      </c>
      <c r="B286" s="37" t="s">
        <v>2052</v>
      </c>
      <c r="C286" s="37" t="s">
        <v>822</v>
      </c>
      <c r="D286" s="37" t="s">
        <v>2055</v>
      </c>
      <c r="E286" s="63">
        <v>6750</v>
      </c>
      <c r="F286" s="63">
        <v>7620</v>
      </c>
      <c r="G286" s="63">
        <v>8200</v>
      </c>
      <c r="H286" s="63">
        <v>8610</v>
      </c>
      <c r="I286" s="63">
        <v>8970</v>
      </c>
      <c r="J286" s="63">
        <v>9290</v>
      </c>
      <c r="K286" s="63">
        <v>9600</v>
      </c>
      <c r="L286" s="37"/>
      <c r="M286" s="37">
        <v>514402</v>
      </c>
    </row>
    <row r="287" spans="1:13" x14ac:dyDescent="0.25">
      <c r="A287" s="37">
        <v>278</v>
      </c>
      <c r="B287" s="37" t="s">
        <v>2052</v>
      </c>
      <c r="C287" s="37" t="s">
        <v>821</v>
      </c>
      <c r="D287" s="37" t="s">
        <v>2055</v>
      </c>
      <c r="E287" s="63">
        <v>6900</v>
      </c>
      <c r="F287" s="63">
        <v>7610</v>
      </c>
      <c r="G287" s="63">
        <v>8000</v>
      </c>
      <c r="H287" s="63">
        <v>8410</v>
      </c>
      <c r="I287" s="63">
        <v>8770</v>
      </c>
      <c r="J287" s="63">
        <v>9080</v>
      </c>
      <c r="K287" s="63">
        <v>9380</v>
      </c>
      <c r="L287" s="37"/>
      <c r="M287" s="37">
        <v>514500</v>
      </c>
    </row>
    <row r="288" spans="1:13" x14ac:dyDescent="0.25">
      <c r="A288" s="37">
        <v>279</v>
      </c>
      <c r="B288" s="37" t="s">
        <v>2052</v>
      </c>
      <c r="C288" s="37" t="s">
        <v>824</v>
      </c>
      <c r="D288" s="37" t="s">
        <v>2055</v>
      </c>
      <c r="E288" s="63">
        <v>5790</v>
      </c>
      <c r="F288" s="63">
        <v>6500</v>
      </c>
      <c r="G288" s="63">
        <v>6790</v>
      </c>
      <c r="H288" s="63">
        <v>7060</v>
      </c>
      <c r="I288" s="63">
        <v>7300</v>
      </c>
      <c r="J288" s="63">
        <v>7500</v>
      </c>
      <c r="K288" s="63">
        <v>7670</v>
      </c>
      <c r="L288" s="37"/>
      <c r="M288" s="37">
        <v>514600</v>
      </c>
    </row>
    <row r="289" spans="1:13" x14ac:dyDescent="0.25">
      <c r="A289" s="37">
        <v>280</v>
      </c>
      <c r="B289" s="37" t="s">
        <v>2052</v>
      </c>
      <c r="C289" s="37" t="s">
        <v>826</v>
      </c>
      <c r="D289" s="37" t="s">
        <v>2055</v>
      </c>
      <c r="E289" s="63">
        <v>6450</v>
      </c>
      <c r="F289" s="63">
        <v>6850</v>
      </c>
      <c r="G289" s="63">
        <v>7060</v>
      </c>
      <c r="H289" s="63">
        <v>7300</v>
      </c>
      <c r="I289" s="63">
        <v>7530</v>
      </c>
      <c r="J289" s="63">
        <v>7750</v>
      </c>
      <c r="K289" s="63">
        <v>7950</v>
      </c>
      <c r="L289" s="37"/>
      <c r="M289" s="37">
        <v>514700</v>
      </c>
    </row>
    <row r="290" spans="1:13" x14ac:dyDescent="0.25">
      <c r="A290" s="37">
        <v>281</v>
      </c>
      <c r="B290" s="37" t="s">
        <v>2052</v>
      </c>
      <c r="C290" s="37" t="s">
        <v>112</v>
      </c>
      <c r="D290" s="37" t="s">
        <v>2055</v>
      </c>
      <c r="E290" s="63">
        <v>4810</v>
      </c>
      <c r="F290" s="63">
        <v>5420</v>
      </c>
      <c r="G290" s="63">
        <v>5680</v>
      </c>
      <c r="H290" s="63">
        <v>5920</v>
      </c>
      <c r="I290" s="63">
        <v>6090</v>
      </c>
      <c r="J290" s="63">
        <v>6220</v>
      </c>
      <c r="K290" s="63">
        <v>6340</v>
      </c>
      <c r="L290" s="37"/>
      <c r="M290" s="37">
        <v>514801</v>
      </c>
    </row>
    <row r="291" spans="1:13" x14ac:dyDescent="0.25">
      <c r="A291" s="37">
        <v>282</v>
      </c>
      <c r="B291" s="37" t="s">
        <v>2052</v>
      </c>
      <c r="C291" s="37" t="s">
        <v>828</v>
      </c>
      <c r="D291" s="37" t="s">
        <v>2055</v>
      </c>
      <c r="E291" s="63">
        <v>5140</v>
      </c>
      <c r="F291" s="63">
        <v>5680</v>
      </c>
      <c r="G291" s="63">
        <v>6090</v>
      </c>
      <c r="H291" s="63">
        <v>6510</v>
      </c>
      <c r="I291" s="63">
        <v>6900</v>
      </c>
      <c r="J291" s="63">
        <v>7270</v>
      </c>
      <c r="K291" s="63">
        <v>7630</v>
      </c>
      <c r="L291" s="37"/>
      <c r="M291" s="37">
        <v>514802</v>
      </c>
    </row>
    <row r="292" spans="1:13" x14ac:dyDescent="0.25">
      <c r="A292" s="37">
        <v>283</v>
      </c>
      <c r="B292" s="37" t="s">
        <v>2052</v>
      </c>
      <c r="C292" s="37" t="s">
        <v>831</v>
      </c>
      <c r="D292" s="37" t="s">
        <v>2055</v>
      </c>
      <c r="E292" s="63">
        <v>3490</v>
      </c>
      <c r="F292" s="63">
        <v>3910</v>
      </c>
      <c r="G292" s="63">
        <v>4390</v>
      </c>
      <c r="H292" s="63">
        <v>4650</v>
      </c>
      <c r="I292" s="63">
        <v>4910</v>
      </c>
      <c r="J292" s="63">
        <v>5140</v>
      </c>
      <c r="K292" s="63">
        <v>5360</v>
      </c>
      <c r="L292" s="37"/>
      <c r="M292" s="37">
        <v>514900</v>
      </c>
    </row>
    <row r="293" spans="1:13" x14ac:dyDescent="0.25">
      <c r="A293" s="37">
        <v>284</v>
      </c>
      <c r="B293" s="37" t="s">
        <v>2052</v>
      </c>
      <c r="C293" s="37" t="s">
        <v>834</v>
      </c>
      <c r="D293" s="37" t="s">
        <v>2055</v>
      </c>
      <c r="E293" s="63">
        <v>3780</v>
      </c>
      <c r="F293" s="63">
        <v>4010</v>
      </c>
      <c r="G293" s="63">
        <v>4230</v>
      </c>
      <c r="H293" s="63">
        <v>4440</v>
      </c>
      <c r="I293" s="63">
        <v>4640</v>
      </c>
      <c r="J293" s="63">
        <v>4830</v>
      </c>
      <c r="K293" s="63">
        <v>5000</v>
      </c>
      <c r="L293" s="37"/>
      <c r="M293" s="37">
        <v>515001</v>
      </c>
    </row>
    <row r="294" spans="1:13" x14ac:dyDescent="0.25">
      <c r="A294" s="37">
        <v>285</v>
      </c>
      <c r="B294" s="37" t="s">
        <v>2052</v>
      </c>
      <c r="C294" s="37" t="s">
        <v>838</v>
      </c>
      <c r="D294" s="37" t="s">
        <v>2055</v>
      </c>
      <c r="E294" s="63">
        <v>4780</v>
      </c>
      <c r="F294" s="63">
        <v>5120</v>
      </c>
      <c r="G294" s="63">
        <v>5400</v>
      </c>
      <c r="H294" s="63">
        <v>5710</v>
      </c>
      <c r="I294" s="63">
        <v>6020</v>
      </c>
      <c r="J294" s="63">
        <v>6330</v>
      </c>
      <c r="K294" s="63">
        <v>6630</v>
      </c>
      <c r="L294" s="37"/>
      <c r="M294" s="37">
        <v>515002</v>
      </c>
    </row>
    <row r="295" spans="1:13" x14ac:dyDescent="0.25">
      <c r="A295" s="37">
        <v>286</v>
      </c>
      <c r="B295" s="37" t="s">
        <v>2052</v>
      </c>
      <c r="C295" s="37" t="s">
        <v>839</v>
      </c>
      <c r="D295" s="37" t="s">
        <v>2055</v>
      </c>
      <c r="E295" s="63">
        <v>1730</v>
      </c>
      <c r="F295" s="63">
        <v>1910</v>
      </c>
      <c r="G295" s="63">
        <v>2010</v>
      </c>
      <c r="H295" s="63">
        <v>2100</v>
      </c>
      <c r="I295" s="63">
        <v>2190</v>
      </c>
      <c r="J295" s="63">
        <v>2270</v>
      </c>
      <c r="K295" s="63">
        <v>2350</v>
      </c>
      <c r="L295" s="37"/>
      <c r="M295" s="37">
        <v>515003</v>
      </c>
    </row>
    <row r="296" spans="1:13" x14ac:dyDescent="0.25">
      <c r="A296" s="37">
        <v>287</v>
      </c>
      <c r="B296" s="37" t="s">
        <v>2052</v>
      </c>
      <c r="C296" s="37" t="s">
        <v>840</v>
      </c>
      <c r="D296" s="37" t="s">
        <v>2055</v>
      </c>
      <c r="E296" s="63">
        <v>5350</v>
      </c>
      <c r="F296" s="63">
        <v>5610</v>
      </c>
      <c r="G296" s="63">
        <v>5800</v>
      </c>
      <c r="H296" s="63">
        <v>5990</v>
      </c>
      <c r="I296" s="63">
        <v>6170</v>
      </c>
      <c r="J296" s="63">
        <v>6310</v>
      </c>
      <c r="K296" s="63">
        <v>6390</v>
      </c>
      <c r="L296" s="37"/>
      <c r="M296" s="37">
        <v>515100</v>
      </c>
    </row>
    <row r="297" spans="1:13" x14ac:dyDescent="0.25">
      <c r="A297" s="37">
        <v>288</v>
      </c>
      <c r="B297" s="37" t="s">
        <v>2052</v>
      </c>
      <c r="C297" s="37" t="s">
        <v>827</v>
      </c>
      <c r="D297" s="37" t="s">
        <v>2055</v>
      </c>
      <c r="E297" s="63">
        <v>2900</v>
      </c>
      <c r="F297" s="63">
        <v>3060</v>
      </c>
      <c r="G297" s="63">
        <v>3130</v>
      </c>
      <c r="H297" s="63">
        <v>3210</v>
      </c>
      <c r="I297" s="63">
        <v>3280</v>
      </c>
      <c r="J297" s="63">
        <v>3330</v>
      </c>
      <c r="K297" s="63">
        <v>3350</v>
      </c>
      <c r="L297" s="37"/>
      <c r="M297" s="37">
        <v>515201</v>
      </c>
    </row>
    <row r="298" spans="1:13" x14ac:dyDescent="0.25">
      <c r="A298" s="37">
        <v>289</v>
      </c>
      <c r="B298" s="37" t="s">
        <v>2052</v>
      </c>
      <c r="C298" s="37" t="s">
        <v>829</v>
      </c>
      <c r="D298" s="37" t="s">
        <v>2055</v>
      </c>
      <c r="E298" s="63">
        <v>3050</v>
      </c>
      <c r="F298" s="63">
        <v>3530</v>
      </c>
      <c r="G298" s="63">
        <v>4020</v>
      </c>
      <c r="H298" s="63">
        <v>4490</v>
      </c>
      <c r="I298" s="63">
        <v>4940</v>
      </c>
      <c r="J298" s="63">
        <v>5350</v>
      </c>
      <c r="K298" s="63">
        <v>5730</v>
      </c>
      <c r="L298" s="37"/>
      <c r="M298" s="37">
        <v>515202</v>
      </c>
    </row>
    <row r="299" spans="1:13" x14ac:dyDescent="0.25">
      <c r="A299" s="37">
        <v>290</v>
      </c>
      <c r="B299" s="37" t="s">
        <v>2052</v>
      </c>
      <c r="C299" s="37" t="s">
        <v>832</v>
      </c>
      <c r="D299" s="37" t="s">
        <v>2055</v>
      </c>
      <c r="E299" s="63">
        <v>2580</v>
      </c>
      <c r="F299" s="63">
        <v>2860</v>
      </c>
      <c r="G299" s="63">
        <v>2920</v>
      </c>
      <c r="H299" s="63">
        <v>2980</v>
      </c>
      <c r="I299" s="63">
        <v>3010</v>
      </c>
      <c r="J299" s="63">
        <v>3020</v>
      </c>
      <c r="K299" s="63">
        <v>3010</v>
      </c>
      <c r="L299" s="37"/>
      <c r="M299" s="37">
        <v>515301</v>
      </c>
    </row>
    <row r="300" spans="1:13" x14ac:dyDescent="0.25">
      <c r="A300" s="37">
        <v>291</v>
      </c>
      <c r="B300" s="37" t="s">
        <v>2052</v>
      </c>
      <c r="C300" s="37" t="s">
        <v>833</v>
      </c>
      <c r="D300" s="37" t="s">
        <v>2055</v>
      </c>
      <c r="E300" s="63">
        <v>3490</v>
      </c>
      <c r="F300" s="63">
        <v>3840</v>
      </c>
      <c r="G300" s="63">
        <v>4010</v>
      </c>
      <c r="H300" s="63">
        <v>4180</v>
      </c>
      <c r="I300" s="63">
        <v>4340</v>
      </c>
      <c r="J300" s="63">
        <v>4470</v>
      </c>
      <c r="K300" s="63">
        <v>4580</v>
      </c>
      <c r="L300" s="37"/>
      <c r="M300" s="37">
        <v>515302</v>
      </c>
    </row>
    <row r="301" spans="1:13" x14ac:dyDescent="0.25">
      <c r="A301" s="37">
        <v>292</v>
      </c>
      <c r="B301" s="37" t="s">
        <v>2052</v>
      </c>
      <c r="C301" s="37" t="s">
        <v>835</v>
      </c>
      <c r="D301" s="37" t="s">
        <v>2055</v>
      </c>
      <c r="E301" s="63">
        <v>3630</v>
      </c>
      <c r="F301" s="63">
        <v>4010</v>
      </c>
      <c r="G301" s="63">
        <v>4210</v>
      </c>
      <c r="H301" s="63">
        <v>4410</v>
      </c>
      <c r="I301" s="63">
        <v>4610</v>
      </c>
      <c r="J301" s="63">
        <v>4780</v>
      </c>
      <c r="K301" s="63">
        <v>4930</v>
      </c>
      <c r="L301" s="37"/>
      <c r="M301" s="37">
        <v>515410</v>
      </c>
    </row>
    <row r="302" spans="1:13" x14ac:dyDescent="0.25">
      <c r="A302" s="37">
        <v>293</v>
      </c>
      <c r="B302" s="37" t="s">
        <v>2052</v>
      </c>
      <c r="C302" s="37" t="s">
        <v>836</v>
      </c>
      <c r="D302" s="37" t="s">
        <v>2055</v>
      </c>
      <c r="E302" s="63">
        <v>3410</v>
      </c>
      <c r="F302" s="63">
        <v>4330</v>
      </c>
      <c r="G302" s="63">
        <v>4740</v>
      </c>
      <c r="H302" s="63">
        <v>5160</v>
      </c>
      <c r="I302" s="63">
        <v>5550</v>
      </c>
      <c r="J302" s="63">
        <v>5910</v>
      </c>
      <c r="K302" s="63">
        <v>6240</v>
      </c>
      <c r="L302" s="37"/>
      <c r="M302" s="37">
        <v>515420</v>
      </c>
    </row>
    <row r="303" spans="1:13" x14ac:dyDescent="0.25">
      <c r="A303" s="37">
        <v>294</v>
      </c>
      <c r="B303" s="37" t="s">
        <v>2052</v>
      </c>
      <c r="C303" s="37" t="s">
        <v>841</v>
      </c>
      <c r="D303" s="37" t="s">
        <v>2055</v>
      </c>
      <c r="E303" s="63">
        <v>2900</v>
      </c>
      <c r="F303" s="63">
        <v>3350</v>
      </c>
      <c r="G303" s="63">
        <v>3540</v>
      </c>
      <c r="H303" s="63">
        <v>3750</v>
      </c>
      <c r="I303" s="63">
        <v>3940</v>
      </c>
      <c r="J303" s="63">
        <v>4110</v>
      </c>
      <c r="K303" s="63">
        <v>4260</v>
      </c>
      <c r="L303" s="37"/>
      <c r="M303" s="37">
        <v>515431</v>
      </c>
    </row>
    <row r="304" spans="1:13" x14ac:dyDescent="0.25">
      <c r="A304" s="37">
        <v>295</v>
      </c>
      <c r="B304" s="37" t="s">
        <v>2052</v>
      </c>
      <c r="C304" s="37" t="s">
        <v>638</v>
      </c>
      <c r="D304" s="37" t="s">
        <v>2055</v>
      </c>
      <c r="E304" s="63">
        <v>840</v>
      </c>
      <c r="F304" s="63">
        <v>920</v>
      </c>
      <c r="G304" s="63">
        <v>980</v>
      </c>
      <c r="H304" s="63">
        <v>1040</v>
      </c>
      <c r="I304" s="63">
        <v>1110</v>
      </c>
      <c r="J304" s="63">
        <v>1160</v>
      </c>
      <c r="K304" s="63">
        <v>1220</v>
      </c>
      <c r="L304" s="37"/>
      <c r="M304" s="37">
        <v>515432</v>
      </c>
    </row>
    <row r="305" spans="1:13" x14ac:dyDescent="0.25">
      <c r="A305" s="37">
        <v>296</v>
      </c>
      <c r="B305" s="37" t="s">
        <v>2052</v>
      </c>
      <c r="C305" s="37" t="s">
        <v>645</v>
      </c>
      <c r="D305" s="37" t="s">
        <v>2055</v>
      </c>
      <c r="E305" s="63">
        <v>1650</v>
      </c>
      <c r="F305" s="63">
        <v>2150</v>
      </c>
      <c r="G305" s="63">
        <v>2390</v>
      </c>
      <c r="H305" s="63">
        <v>2620</v>
      </c>
      <c r="I305" s="63">
        <v>2840</v>
      </c>
      <c r="J305" s="63">
        <v>3040</v>
      </c>
      <c r="K305" s="63">
        <v>3230</v>
      </c>
      <c r="L305" s="37"/>
      <c r="M305" s="37">
        <v>515500</v>
      </c>
    </row>
    <row r="306" spans="1:13" x14ac:dyDescent="0.25">
      <c r="A306" s="37">
        <v>297</v>
      </c>
      <c r="B306" s="37" t="s">
        <v>2052</v>
      </c>
      <c r="C306" s="37" t="s">
        <v>657</v>
      </c>
      <c r="D306" s="37" t="s">
        <v>2055</v>
      </c>
      <c r="E306" s="63">
        <v>2690</v>
      </c>
      <c r="F306" s="63">
        <v>3950</v>
      </c>
      <c r="G306" s="63">
        <v>4460</v>
      </c>
      <c r="H306" s="63">
        <v>4980</v>
      </c>
      <c r="I306" s="63">
        <v>5480</v>
      </c>
      <c r="J306" s="63">
        <v>5960</v>
      </c>
      <c r="K306" s="63">
        <v>6430</v>
      </c>
      <c r="L306" s="37"/>
      <c r="M306" s="37">
        <v>515600</v>
      </c>
    </row>
    <row r="307" spans="1:13" x14ac:dyDescent="0.25">
      <c r="A307" s="37">
        <v>298</v>
      </c>
      <c r="B307" s="37" t="s">
        <v>2052</v>
      </c>
      <c r="C307" s="37" t="s">
        <v>708</v>
      </c>
      <c r="D307" s="37" t="s">
        <v>2055</v>
      </c>
      <c r="E307" s="63">
        <v>3830</v>
      </c>
      <c r="F307" s="63">
        <v>4400</v>
      </c>
      <c r="G307" s="63">
        <v>4730</v>
      </c>
      <c r="H307" s="63">
        <v>4970</v>
      </c>
      <c r="I307" s="63">
        <v>5190</v>
      </c>
      <c r="J307" s="63">
        <v>5390</v>
      </c>
      <c r="K307" s="63">
        <v>5560</v>
      </c>
      <c r="L307" s="37"/>
      <c r="M307" s="37">
        <v>515700</v>
      </c>
    </row>
    <row r="308" spans="1:13" x14ac:dyDescent="0.25">
      <c r="A308" s="37">
        <v>299</v>
      </c>
      <c r="B308" s="37" t="s">
        <v>2052</v>
      </c>
      <c r="C308" s="37" t="s">
        <v>711</v>
      </c>
      <c r="D308" s="37" t="s">
        <v>2055</v>
      </c>
      <c r="E308" s="63">
        <v>4060</v>
      </c>
      <c r="F308" s="63">
        <v>4270</v>
      </c>
      <c r="G308" s="63">
        <v>4490</v>
      </c>
      <c r="H308" s="63">
        <v>4700</v>
      </c>
      <c r="I308" s="63">
        <v>4910</v>
      </c>
      <c r="J308" s="63">
        <v>5100</v>
      </c>
      <c r="K308" s="63">
        <v>5250</v>
      </c>
      <c r="L308" s="37"/>
      <c r="M308" s="37">
        <v>515801</v>
      </c>
    </row>
    <row r="309" spans="1:13" x14ac:dyDescent="0.25">
      <c r="A309" s="37">
        <v>300</v>
      </c>
      <c r="B309" s="37" t="s">
        <v>2052</v>
      </c>
      <c r="C309" s="37" t="s">
        <v>716</v>
      </c>
      <c r="D309" s="37" t="s">
        <v>2055</v>
      </c>
      <c r="E309" s="63">
        <v>3880</v>
      </c>
      <c r="F309" s="63">
        <v>4140</v>
      </c>
      <c r="G309" s="63">
        <v>4270</v>
      </c>
      <c r="H309" s="63">
        <v>4410</v>
      </c>
      <c r="I309" s="63">
        <v>4550</v>
      </c>
      <c r="J309" s="63">
        <v>4650</v>
      </c>
      <c r="K309" s="63">
        <v>4730</v>
      </c>
      <c r="L309" s="37"/>
      <c r="M309" s="37">
        <v>515802</v>
      </c>
    </row>
    <row r="310" spans="1:13" x14ac:dyDescent="0.25">
      <c r="A310" s="37">
        <v>301</v>
      </c>
      <c r="B310" s="37" t="s">
        <v>2052</v>
      </c>
      <c r="C310" s="37" t="s">
        <v>842</v>
      </c>
      <c r="D310" s="37" t="s">
        <v>2055</v>
      </c>
      <c r="E310" s="63">
        <v>2460</v>
      </c>
      <c r="F310" s="63">
        <v>2910</v>
      </c>
      <c r="G310" s="63">
        <v>3080</v>
      </c>
      <c r="H310" s="63">
        <v>3260</v>
      </c>
      <c r="I310" s="63">
        <v>3430</v>
      </c>
      <c r="J310" s="63">
        <v>3590</v>
      </c>
      <c r="K310" s="63">
        <v>3720</v>
      </c>
      <c r="L310" s="37"/>
      <c r="M310" s="37">
        <v>515901</v>
      </c>
    </row>
    <row r="311" spans="1:13" x14ac:dyDescent="0.25">
      <c r="A311" s="37">
        <v>302</v>
      </c>
      <c r="B311" s="37" t="s">
        <v>2052</v>
      </c>
      <c r="C311" s="37" t="s">
        <v>843</v>
      </c>
      <c r="D311" s="37" t="s">
        <v>2055</v>
      </c>
      <c r="E311" s="63">
        <v>5020</v>
      </c>
      <c r="F311" s="63">
        <v>5660</v>
      </c>
      <c r="G311" s="63">
        <v>6330</v>
      </c>
      <c r="H311" s="63">
        <v>7020</v>
      </c>
      <c r="I311" s="63">
        <v>7690</v>
      </c>
      <c r="J311" s="63">
        <v>8320</v>
      </c>
      <c r="K311" s="63">
        <v>8920</v>
      </c>
      <c r="L311" s="37"/>
      <c r="M311" s="37">
        <v>515902</v>
      </c>
    </row>
    <row r="312" spans="1:13" x14ac:dyDescent="0.25">
      <c r="A312" s="37">
        <v>303</v>
      </c>
      <c r="B312" s="37" t="s">
        <v>2052</v>
      </c>
      <c r="C312" s="37" t="s">
        <v>113</v>
      </c>
      <c r="D312" s="37" t="s">
        <v>2055</v>
      </c>
      <c r="E312" s="63">
        <v>1470</v>
      </c>
      <c r="F312" s="63">
        <v>1870</v>
      </c>
      <c r="G312" s="63">
        <v>2280</v>
      </c>
      <c r="H312" s="63">
        <v>2690</v>
      </c>
      <c r="I312" s="63">
        <v>3100</v>
      </c>
      <c r="J312" s="63">
        <v>3510</v>
      </c>
      <c r="K312" s="63">
        <v>3900</v>
      </c>
      <c r="L312" s="37"/>
      <c r="M312" s="37">
        <v>516001</v>
      </c>
    </row>
    <row r="313" spans="1:13" x14ac:dyDescent="0.25">
      <c r="A313" s="37">
        <v>304</v>
      </c>
      <c r="B313" s="37" t="s">
        <v>2052</v>
      </c>
      <c r="C313" s="37" t="s">
        <v>844</v>
      </c>
      <c r="D313" s="37" t="s">
        <v>2055</v>
      </c>
      <c r="E313" s="63">
        <v>4150</v>
      </c>
      <c r="F313" s="63">
        <v>4460</v>
      </c>
      <c r="G313" s="63">
        <v>4720</v>
      </c>
      <c r="H313" s="63">
        <v>4940</v>
      </c>
      <c r="I313" s="63">
        <v>5150</v>
      </c>
      <c r="J313" s="63">
        <v>5340</v>
      </c>
      <c r="K313" s="63">
        <v>5500</v>
      </c>
      <c r="L313" s="37"/>
      <c r="M313" s="37">
        <v>516002</v>
      </c>
    </row>
    <row r="314" spans="1:13" x14ac:dyDescent="0.25">
      <c r="A314" s="37">
        <v>305</v>
      </c>
      <c r="B314" s="37" t="s">
        <v>2052</v>
      </c>
      <c r="C314" s="37" t="s">
        <v>786</v>
      </c>
      <c r="D314" s="37" t="s">
        <v>2055</v>
      </c>
      <c r="E314" s="63">
        <v>4560</v>
      </c>
      <c r="F314" s="63">
        <v>5030</v>
      </c>
      <c r="G314" s="63">
        <v>5430</v>
      </c>
      <c r="H314" s="63">
        <v>5750</v>
      </c>
      <c r="I314" s="63">
        <v>6040</v>
      </c>
      <c r="J314" s="63">
        <v>6310</v>
      </c>
      <c r="K314" s="63">
        <v>6550</v>
      </c>
      <c r="L314" s="37"/>
      <c r="M314" s="37">
        <v>516003</v>
      </c>
    </row>
    <row r="315" spans="1:13" x14ac:dyDescent="0.25">
      <c r="A315" s="37">
        <v>306</v>
      </c>
      <c r="B315" s="37" t="s">
        <v>2052</v>
      </c>
      <c r="C315" s="37" t="s">
        <v>114</v>
      </c>
      <c r="D315" s="37" t="s">
        <v>2055</v>
      </c>
      <c r="E315" s="63">
        <v>3550</v>
      </c>
      <c r="F315" s="63">
        <v>3890</v>
      </c>
      <c r="G315" s="63">
        <v>4180</v>
      </c>
      <c r="H315" s="63">
        <v>4440</v>
      </c>
      <c r="I315" s="63">
        <v>4670</v>
      </c>
      <c r="J315" s="63">
        <v>4870</v>
      </c>
      <c r="K315" s="63">
        <v>5040</v>
      </c>
      <c r="L315" s="37"/>
      <c r="M315" s="37">
        <v>516101</v>
      </c>
    </row>
    <row r="316" spans="1:13" x14ac:dyDescent="0.25">
      <c r="A316" s="37">
        <v>307</v>
      </c>
      <c r="B316" s="37" t="s">
        <v>2052</v>
      </c>
      <c r="C316" s="37" t="s">
        <v>115</v>
      </c>
      <c r="D316" s="37" t="s">
        <v>2055</v>
      </c>
      <c r="E316" s="63">
        <v>4150</v>
      </c>
      <c r="F316" s="63">
        <v>4450</v>
      </c>
      <c r="G316" s="63">
        <v>4730</v>
      </c>
      <c r="H316" s="63">
        <v>4970</v>
      </c>
      <c r="I316" s="63">
        <v>5210</v>
      </c>
      <c r="J316" s="63">
        <v>5410</v>
      </c>
      <c r="K316" s="63">
        <v>5580</v>
      </c>
      <c r="L316" s="37"/>
      <c r="M316" s="37">
        <v>516102</v>
      </c>
    </row>
    <row r="317" spans="1:13" x14ac:dyDescent="0.25">
      <c r="A317" s="37">
        <v>308</v>
      </c>
      <c r="B317" s="37" t="s">
        <v>2052</v>
      </c>
      <c r="C317" s="37" t="s">
        <v>845</v>
      </c>
      <c r="D317" s="37" t="s">
        <v>2055</v>
      </c>
      <c r="E317" s="63">
        <v>3650</v>
      </c>
      <c r="F317" s="63">
        <v>4020</v>
      </c>
      <c r="G317" s="63">
        <v>4430</v>
      </c>
      <c r="H317" s="63">
        <v>4870</v>
      </c>
      <c r="I317" s="63">
        <v>5300</v>
      </c>
      <c r="J317" s="63">
        <v>5710</v>
      </c>
      <c r="K317" s="63">
        <v>6090</v>
      </c>
      <c r="L317" s="37"/>
      <c r="M317" s="37">
        <v>516201</v>
      </c>
    </row>
    <row r="318" spans="1:13" x14ac:dyDescent="0.25">
      <c r="A318" s="37">
        <v>309</v>
      </c>
      <c r="B318" s="37" t="s">
        <v>2052</v>
      </c>
      <c r="C318" s="37" t="s">
        <v>846</v>
      </c>
      <c r="D318" s="37" t="s">
        <v>2055</v>
      </c>
      <c r="E318" s="63">
        <v>4440</v>
      </c>
      <c r="F318" s="63">
        <v>4680</v>
      </c>
      <c r="G318" s="63">
        <v>4790</v>
      </c>
      <c r="H318" s="63">
        <v>4900</v>
      </c>
      <c r="I318" s="63">
        <v>4960</v>
      </c>
      <c r="J318" s="63">
        <v>5000</v>
      </c>
      <c r="K318" s="63">
        <v>4990</v>
      </c>
      <c r="L318" s="37"/>
      <c r="M318" s="37">
        <v>516202</v>
      </c>
    </row>
    <row r="319" spans="1:13" x14ac:dyDescent="0.25">
      <c r="A319" s="37">
        <v>310</v>
      </c>
      <c r="B319" s="37" t="s">
        <v>2052</v>
      </c>
      <c r="C319" s="37" t="s">
        <v>848</v>
      </c>
      <c r="D319" s="37" t="s">
        <v>2055</v>
      </c>
      <c r="E319" s="63">
        <v>6920</v>
      </c>
      <c r="F319" s="63">
        <v>7480</v>
      </c>
      <c r="G319" s="63">
        <v>7880</v>
      </c>
      <c r="H319" s="63">
        <v>8120</v>
      </c>
      <c r="I319" s="63">
        <v>8350</v>
      </c>
      <c r="J319" s="63">
        <v>8560</v>
      </c>
      <c r="K319" s="63">
        <v>8770</v>
      </c>
      <c r="L319" s="37"/>
      <c r="M319" s="37">
        <v>516301</v>
      </c>
    </row>
    <row r="320" spans="1:13" x14ac:dyDescent="0.25">
      <c r="A320" s="37">
        <v>311</v>
      </c>
      <c r="B320" s="37" t="s">
        <v>2052</v>
      </c>
      <c r="C320" s="37" t="s">
        <v>849</v>
      </c>
      <c r="D320" s="37" t="s">
        <v>2055</v>
      </c>
      <c r="E320" s="63">
        <v>5430</v>
      </c>
      <c r="F320" s="63">
        <v>5870</v>
      </c>
      <c r="G320" s="63">
        <v>6330</v>
      </c>
      <c r="H320" s="63">
        <v>6790</v>
      </c>
      <c r="I320" s="63">
        <v>7220</v>
      </c>
      <c r="J320" s="63">
        <v>7610</v>
      </c>
      <c r="K320" s="63">
        <v>7980</v>
      </c>
      <c r="L320" s="37"/>
      <c r="M320" s="37">
        <v>516302</v>
      </c>
    </row>
    <row r="321" spans="1:13" x14ac:dyDescent="0.25">
      <c r="A321" s="37">
        <v>312</v>
      </c>
      <c r="B321" s="37" t="s">
        <v>2052</v>
      </c>
      <c r="C321" s="37" t="s">
        <v>851</v>
      </c>
      <c r="D321" s="37" t="s">
        <v>2055</v>
      </c>
      <c r="E321" s="63">
        <v>5710</v>
      </c>
      <c r="F321" s="63">
        <v>6400</v>
      </c>
      <c r="G321" s="63">
        <v>6980</v>
      </c>
      <c r="H321" s="63">
        <v>7380</v>
      </c>
      <c r="I321" s="63">
        <v>7740</v>
      </c>
      <c r="J321" s="63">
        <v>8030</v>
      </c>
      <c r="K321" s="63">
        <v>8280</v>
      </c>
      <c r="L321" s="37"/>
      <c r="M321" s="37">
        <v>516400</v>
      </c>
    </row>
    <row r="322" spans="1:13" x14ac:dyDescent="0.25">
      <c r="A322" s="37">
        <v>313</v>
      </c>
      <c r="B322" s="37" t="s">
        <v>2052</v>
      </c>
      <c r="C322" s="37" t="s">
        <v>852</v>
      </c>
      <c r="D322" s="37" t="s">
        <v>2055</v>
      </c>
      <c r="E322" s="63">
        <v>5730</v>
      </c>
      <c r="F322" s="63">
        <v>6160</v>
      </c>
      <c r="G322" s="63">
        <v>6580</v>
      </c>
      <c r="H322" s="63">
        <v>6950</v>
      </c>
      <c r="I322" s="63">
        <v>7280</v>
      </c>
      <c r="J322" s="63">
        <v>7580</v>
      </c>
      <c r="K322" s="63">
        <v>7850</v>
      </c>
      <c r="L322" s="37"/>
      <c r="M322" s="37">
        <v>516500</v>
      </c>
    </row>
    <row r="323" spans="1:13" x14ac:dyDescent="0.25">
      <c r="A323" s="37">
        <v>314</v>
      </c>
      <c r="B323" s="37" t="s">
        <v>2052</v>
      </c>
      <c r="C323" s="37" t="s">
        <v>120</v>
      </c>
      <c r="D323" s="37" t="s">
        <v>2055</v>
      </c>
      <c r="E323" s="63">
        <v>3510</v>
      </c>
      <c r="F323" s="63">
        <v>3880</v>
      </c>
      <c r="G323" s="63">
        <v>4120</v>
      </c>
      <c r="H323" s="63">
        <v>4270</v>
      </c>
      <c r="I323" s="63">
        <v>4400</v>
      </c>
      <c r="J323" s="63">
        <v>4500</v>
      </c>
      <c r="K323" s="63">
        <v>4610</v>
      </c>
      <c r="L323" s="37"/>
      <c r="M323" s="37">
        <v>516601</v>
      </c>
    </row>
    <row r="324" spans="1:13" x14ac:dyDescent="0.25">
      <c r="A324" s="37">
        <v>315</v>
      </c>
      <c r="B324" s="37" t="s">
        <v>2052</v>
      </c>
      <c r="C324" s="37" t="s">
        <v>795</v>
      </c>
      <c r="D324" s="37" t="s">
        <v>2055</v>
      </c>
      <c r="E324" s="63">
        <v>3970</v>
      </c>
      <c r="F324" s="63">
        <v>4320</v>
      </c>
      <c r="G324" s="63">
        <v>4560</v>
      </c>
      <c r="H324" s="63">
        <v>4710</v>
      </c>
      <c r="I324" s="63">
        <v>4850</v>
      </c>
      <c r="J324" s="63">
        <v>4960</v>
      </c>
      <c r="K324" s="63">
        <v>5050</v>
      </c>
      <c r="L324" s="37"/>
      <c r="M324" s="37">
        <v>516602</v>
      </c>
    </row>
    <row r="325" spans="1:13" x14ac:dyDescent="0.25">
      <c r="A325" s="37">
        <v>316</v>
      </c>
      <c r="B325" s="37" t="s">
        <v>2052</v>
      </c>
      <c r="C325" s="37" t="s">
        <v>813</v>
      </c>
      <c r="D325" s="37" t="s">
        <v>2055</v>
      </c>
      <c r="E325" s="63">
        <v>5070</v>
      </c>
      <c r="F325" s="63">
        <v>5580</v>
      </c>
      <c r="G325" s="63">
        <v>5850</v>
      </c>
      <c r="H325" s="63">
        <v>6140</v>
      </c>
      <c r="I325" s="63">
        <v>6390</v>
      </c>
      <c r="J325" s="63">
        <v>6590</v>
      </c>
      <c r="K325" s="63">
        <v>6770</v>
      </c>
      <c r="L325" s="37"/>
      <c r="M325" s="37">
        <v>516700</v>
      </c>
    </row>
    <row r="326" spans="1:13" x14ac:dyDescent="0.25">
      <c r="A326" s="37">
        <v>317</v>
      </c>
      <c r="B326" s="37" t="s">
        <v>2052</v>
      </c>
      <c r="C326" s="37" t="s">
        <v>825</v>
      </c>
      <c r="D326" s="37" t="s">
        <v>2055</v>
      </c>
      <c r="E326" s="63">
        <v>4520</v>
      </c>
      <c r="F326" s="63">
        <v>4860</v>
      </c>
      <c r="G326" s="63">
        <v>5100</v>
      </c>
      <c r="H326" s="63">
        <v>5270</v>
      </c>
      <c r="I326" s="63">
        <v>5440</v>
      </c>
      <c r="J326" s="63">
        <v>5590</v>
      </c>
      <c r="K326" s="63">
        <v>5700</v>
      </c>
      <c r="L326" s="37"/>
      <c r="M326" s="37">
        <v>516800</v>
      </c>
    </row>
    <row r="327" spans="1:13" x14ac:dyDescent="0.25">
      <c r="A327" s="37">
        <v>318</v>
      </c>
      <c r="B327" s="37" t="s">
        <v>2052</v>
      </c>
      <c r="C327" s="37" t="s">
        <v>853</v>
      </c>
      <c r="D327" s="37" t="s">
        <v>2055</v>
      </c>
      <c r="E327" s="63">
        <v>6350</v>
      </c>
      <c r="F327" s="63">
        <v>6690</v>
      </c>
      <c r="G327" s="63">
        <v>6920</v>
      </c>
      <c r="H327" s="63">
        <v>7060</v>
      </c>
      <c r="I327" s="63">
        <v>7180</v>
      </c>
      <c r="J327" s="63">
        <v>7270</v>
      </c>
      <c r="K327" s="63">
        <v>7290</v>
      </c>
      <c r="L327" s="37"/>
      <c r="M327" s="37">
        <v>516900</v>
      </c>
    </row>
    <row r="328" spans="1:13" x14ac:dyDescent="0.25">
      <c r="A328" s="37">
        <v>319</v>
      </c>
      <c r="B328" s="37" t="s">
        <v>2052</v>
      </c>
      <c r="C328" s="37" t="s">
        <v>854</v>
      </c>
      <c r="D328" s="37" t="s">
        <v>2055</v>
      </c>
      <c r="E328" s="63">
        <v>4630</v>
      </c>
      <c r="F328" s="63">
        <v>5540</v>
      </c>
      <c r="G328" s="63">
        <v>6510</v>
      </c>
      <c r="H328" s="63">
        <v>7490</v>
      </c>
      <c r="I328" s="63">
        <v>8490</v>
      </c>
      <c r="J328" s="63">
        <v>9460</v>
      </c>
      <c r="K328" s="63">
        <v>10400</v>
      </c>
      <c r="L328" s="37"/>
      <c r="M328" s="37">
        <v>517001</v>
      </c>
    </row>
    <row r="329" spans="1:13" x14ac:dyDescent="0.25">
      <c r="A329" s="37">
        <v>320</v>
      </c>
      <c r="B329" s="37" t="s">
        <v>2052</v>
      </c>
      <c r="C329" s="37" t="s">
        <v>855</v>
      </c>
      <c r="D329" s="37" t="s">
        <v>2055</v>
      </c>
      <c r="E329" s="63">
        <v>2840</v>
      </c>
      <c r="F329" s="63">
        <v>3320</v>
      </c>
      <c r="G329" s="63">
        <v>3740</v>
      </c>
      <c r="H329" s="63">
        <v>4130</v>
      </c>
      <c r="I329" s="63">
        <v>4520</v>
      </c>
      <c r="J329" s="63">
        <v>4880</v>
      </c>
      <c r="K329" s="63">
        <v>5210</v>
      </c>
      <c r="L329" s="37"/>
      <c r="M329" s="37">
        <v>517002</v>
      </c>
    </row>
    <row r="330" spans="1:13" x14ac:dyDescent="0.25">
      <c r="A330" s="37">
        <v>321</v>
      </c>
      <c r="B330" s="37" t="s">
        <v>2052</v>
      </c>
      <c r="C330" s="37" t="s">
        <v>856</v>
      </c>
      <c r="D330" s="37" t="s">
        <v>2055</v>
      </c>
      <c r="E330" s="63">
        <v>4480</v>
      </c>
      <c r="F330" s="63">
        <v>5130</v>
      </c>
      <c r="G330" s="63">
        <v>5690</v>
      </c>
      <c r="H330" s="63">
        <v>6180</v>
      </c>
      <c r="I330" s="63">
        <v>6620</v>
      </c>
      <c r="J330" s="63">
        <v>7010</v>
      </c>
      <c r="K330" s="63">
        <v>7370</v>
      </c>
      <c r="L330" s="37"/>
      <c r="M330" s="37">
        <v>517100</v>
      </c>
    </row>
    <row r="331" spans="1:13" x14ac:dyDescent="0.25">
      <c r="A331" s="37">
        <v>322</v>
      </c>
      <c r="B331" s="37" t="s">
        <v>2052</v>
      </c>
      <c r="C331" s="37" t="s">
        <v>857</v>
      </c>
      <c r="D331" s="37" t="s">
        <v>2055</v>
      </c>
      <c r="E331" s="63">
        <v>2880</v>
      </c>
      <c r="F331" s="63">
        <v>3290</v>
      </c>
      <c r="G331" s="63">
        <v>3620</v>
      </c>
      <c r="H331" s="63">
        <v>3950</v>
      </c>
      <c r="I331" s="63">
        <v>4280</v>
      </c>
      <c r="J331" s="63">
        <v>4600</v>
      </c>
      <c r="K331" s="63">
        <v>4930</v>
      </c>
      <c r="L331" s="37"/>
      <c r="M331" s="37">
        <v>517201</v>
      </c>
    </row>
    <row r="332" spans="1:13" x14ac:dyDescent="0.25">
      <c r="A332" s="37">
        <v>323</v>
      </c>
      <c r="B332" s="37" t="s">
        <v>2052</v>
      </c>
      <c r="C332" s="37" t="s">
        <v>858</v>
      </c>
      <c r="D332" s="37" t="s">
        <v>2055</v>
      </c>
      <c r="E332" s="63">
        <v>2370</v>
      </c>
      <c r="F332" s="63">
        <v>4590</v>
      </c>
      <c r="G332" s="63">
        <v>5890</v>
      </c>
      <c r="H332" s="63">
        <v>6690</v>
      </c>
      <c r="I332" s="63">
        <v>7440</v>
      </c>
      <c r="J332" s="63">
        <v>8140</v>
      </c>
      <c r="K332" s="63">
        <v>8820</v>
      </c>
      <c r="L332" s="37"/>
      <c r="M332" s="37">
        <v>517202</v>
      </c>
    </row>
    <row r="333" spans="1:13" x14ac:dyDescent="0.25">
      <c r="A333" s="37">
        <v>324</v>
      </c>
      <c r="B333" s="37" t="s">
        <v>2052</v>
      </c>
      <c r="C333" s="37" t="s">
        <v>859</v>
      </c>
      <c r="D333" s="37" t="s">
        <v>2055</v>
      </c>
      <c r="E333" s="63">
        <v>3150</v>
      </c>
      <c r="F333" s="63">
        <v>4250</v>
      </c>
      <c r="G333" s="63">
        <v>4890</v>
      </c>
      <c r="H333" s="63">
        <v>5540</v>
      </c>
      <c r="I333" s="63">
        <v>6170</v>
      </c>
      <c r="J333" s="63">
        <v>6790</v>
      </c>
      <c r="K333" s="63">
        <v>7390</v>
      </c>
      <c r="L333" s="37"/>
      <c r="M333" s="37">
        <v>517400</v>
      </c>
    </row>
    <row r="334" spans="1:13" x14ac:dyDescent="0.25">
      <c r="A334" s="37">
        <v>325</v>
      </c>
      <c r="B334" s="37" t="s">
        <v>2052</v>
      </c>
      <c r="C334" s="37" t="s">
        <v>747</v>
      </c>
      <c r="D334" s="37" t="s">
        <v>2055</v>
      </c>
      <c r="E334" s="63">
        <v>4860</v>
      </c>
      <c r="F334" s="63">
        <v>5440</v>
      </c>
      <c r="G334" s="63">
        <v>5900</v>
      </c>
      <c r="H334" s="63">
        <v>6200</v>
      </c>
      <c r="I334" s="63">
        <v>6480</v>
      </c>
      <c r="J334" s="63">
        <v>6720</v>
      </c>
      <c r="K334" s="63">
        <v>6950</v>
      </c>
      <c r="L334" s="37"/>
      <c r="M334" s="37">
        <v>517500</v>
      </c>
    </row>
    <row r="335" spans="1:13" x14ac:dyDescent="0.25">
      <c r="A335" s="37">
        <v>326</v>
      </c>
      <c r="B335" s="37" t="s">
        <v>2052</v>
      </c>
      <c r="C335" s="37" t="s">
        <v>751</v>
      </c>
      <c r="D335" s="37" t="s">
        <v>2055</v>
      </c>
      <c r="E335" s="63">
        <v>4930</v>
      </c>
      <c r="F335" s="63">
        <v>5730</v>
      </c>
      <c r="G335" s="63">
        <v>6070</v>
      </c>
      <c r="H335" s="63">
        <v>6380</v>
      </c>
      <c r="I335" s="63">
        <v>6650</v>
      </c>
      <c r="J335" s="63">
        <v>6880</v>
      </c>
      <c r="K335" s="63">
        <v>7100</v>
      </c>
      <c r="L335" s="37"/>
      <c r="M335" s="37">
        <v>517600</v>
      </c>
    </row>
    <row r="336" spans="1:13" x14ac:dyDescent="0.25">
      <c r="A336" s="37">
        <v>327</v>
      </c>
      <c r="B336" s="37" t="s">
        <v>2052</v>
      </c>
      <c r="C336" s="37" t="s">
        <v>121</v>
      </c>
      <c r="D336" s="37" t="s">
        <v>2055</v>
      </c>
      <c r="E336" s="63">
        <v>3370</v>
      </c>
      <c r="F336" s="63">
        <v>3630</v>
      </c>
      <c r="G336" s="63">
        <v>3770</v>
      </c>
      <c r="H336" s="63">
        <v>3910</v>
      </c>
      <c r="I336" s="63">
        <v>4060</v>
      </c>
      <c r="J336" s="63">
        <v>4190</v>
      </c>
      <c r="K336" s="63">
        <v>4310</v>
      </c>
      <c r="L336" s="37"/>
      <c r="M336" s="37">
        <v>517701</v>
      </c>
    </row>
    <row r="337" spans="1:13" x14ac:dyDescent="0.25">
      <c r="A337" s="37">
        <v>328</v>
      </c>
      <c r="B337" s="37" t="s">
        <v>2052</v>
      </c>
      <c r="C337" s="37" t="s">
        <v>757</v>
      </c>
      <c r="D337" s="37" t="s">
        <v>2055</v>
      </c>
      <c r="E337" s="63">
        <v>5130</v>
      </c>
      <c r="F337" s="63">
        <v>5890</v>
      </c>
      <c r="G337" s="63">
        <v>6390</v>
      </c>
      <c r="H337" s="63">
        <v>6770</v>
      </c>
      <c r="I337" s="63">
        <v>7120</v>
      </c>
      <c r="J337" s="63">
        <v>7450</v>
      </c>
      <c r="K337" s="63">
        <v>7750</v>
      </c>
      <c r="L337" s="37"/>
      <c r="M337" s="37">
        <v>517702</v>
      </c>
    </row>
    <row r="338" spans="1:13" x14ac:dyDescent="0.25">
      <c r="A338" s="37">
        <v>329</v>
      </c>
      <c r="B338" s="37" t="s">
        <v>2052</v>
      </c>
      <c r="C338" s="37" t="s">
        <v>765</v>
      </c>
      <c r="D338" s="37" t="s">
        <v>2055</v>
      </c>
      <c r="E338" s="63">
        <v>3450</v>
      </c>
      <c r="F338" s="63">
        <v>3760</v>
      </c>
      <c r="G338" s="63">
        <v>3970</v>
      </c>
      <c r="H338" s="63">
        <v>4080</v>
      </c>
      <c r="I338" s="63">
        <v>4170</v>
      </c>
      <c r="J338" s="63">
        <v>4250</v>
      </c>
      <c r="K338" s="63">
        <v>4300</v>
      </c>
      <c r="L338" s="37"/>
      <c r="M338" s="37">
        <v>517703</v>
      </c>
    </row>
    <row r="339" spans="1:13" x14ac:dyDescent="0.25">
      <c r="A339" s="37">
        <v>330</v>
      </c>
      <c r="B339" s="37" t="s">
        <v>2052</v>
      </c>
      <c r="C339" s="37" t="s">
        <v>823</v>
      </c>
      <c r="D339" s="37" t="s">
        <v>2055</v>
      </c>
      <c r="E339" s="63">
        <v>5970</v>
      </c>
      <c r="F339" s="63">
        <v>6440</v>
      </c>
      <c r="G339" s="63">
        <v>6850</v>
      </c>
      <c r="H339" s="63">
        <v>7180</v>
      </c>
      <c r="I339" s="63">
        <v>7500</v>
      </c>
      <c r="J339" s="63">
        <v>7790</v>
      </c>
      <c r="K339" s="63">
        <v>8050</v>
      </c>
      <c r="L339" s="37"/>
      <c r="M339" s="37">
        <v>517800</v>
      </c>
    </row>
    <row r="340" spans="1:13" x14ac:dyDescent="0.25">
      <c r="A340" s="37">
        <v>331</v>
      </c>
      <c r="B340" s="37" t="s">
        <v>2052</v>
      </c>
      <c r="C340" s="37" t="s">
        <v>860</v>
      </c>
      <c r="D340" s="37" t="s">
        <v>2055</v>
      </c>
      <c r="E340" s="63">
        <v>2980</v>
      </c>
      <c r="F340" s="63">
        <v>3230</v>
      </c>
      <c r="G340" s="63">
        <v>3510</v>
      </c>
      <c r="H340" s="63">
        <v>3710</v>
      </c>
      <c r="I340" s="63">
        <v>3900</v>
      </c>
      <c r="J340" s="63">
        <v>4070</v>
      </c>
      <c r="K340" s="63">
        <v>4230</v>
      </c>
      <c r="L340" s="37"/>
      <c r="M340" s="37">
        <v>517901</v>
      </c>
    </row>
    <row r="341" spans="1:13" x14ac:dyDescent="0.25">
      <c r="A341" s="37">
        <v>332</v>
      </c>
      <c r="B341" s="37" t="s">
        <v>2052</v>
      </c>
      <c r="C341" s="37" t="s">
        <v>861</v>
      </c>
      <c r="D341" s="37" t="s">
        <v>2055</v>
      </c>
      <c r="E341" s="63">
        <v>2700</v>
      </c>
      <c r="F341" s="63">
        <v>2980</v>
      </c>
      <c r="G341" s="63">
        <v>3310</v>
      </c>
      <c r="H341" s="63">
        <v>3470</v>
      </c>
      <c r="I341" s="63">
        <v>3610</v>
      </c>
      <c r="J341" s="63">
        <v>3730</v>
      </c>
      <c r="K341" s="63">
        <v>3830</v>
      </c>
      <c r="L341" s="37"/>
      <c r="M341" s="37">
        <v>517902</v>
      </c>
    </row>
    <row r="342" spans="1:13" x14ac:dyDescent="0.25">
      <c r="A342" s="37">
        <v>333</v>
      </c>
      <c r="B342" s="37" t="s">
        <v>2052</v>
      </c>
      <c r="C342" s="37" t="s">
        <v>862</v>
      </c>
      <c r="D342" s="37" t="s">
        <v>2055</v>
      </c>
      <c r="E342" s="63">
        <v>4520</v>
      </c>
      <c r="F342" s="63">
        <v>4830</v>
      </c>
      <c r="G342" s="63">
        <v>5090</v>
      </c>
      <c r="H342" s="63">
        <v>5310</v>
      </c>
      <c r="I342" s="63">
        <v>5520</v>
      </c>
      <c r="J342" s="63">
        <v>5680</v>
      </c>
      <c r="K342" s="63">
        <v>5820</v>
      </c>
      <c r="L342" s="37"/>
      <c r="M342" s="37">
        <v>517903</v>
      </c>
    </row>
    <row r="343" spans="1:13" x14ac:dyDescent="0.25">
      <c r="A343" s="37">
        <v>334</v>
      </c>
      <c r="B343" s="37" t="s">
        <v>2052</v>
      </c>
      <c r="C343" s="37" t="s">
        <v>770</v>
      </c>
      <c r="D343" s="37" t="s">
        <v>2055</v>
      </c>
      <c r="E343" s="63">
        <v>3390</v>
      </c>
      <c r="F343" s="63">
        <v>4380</v>
      </c>
      <c r="G343" s="63">
        <v>4910</v>
      </c>
      <c r="H343" s="63">
        <v>5210</v>
      </c>
      <c r="I343" s="63">
        <v>5490</v>
      </c>
      <c r="J343" s="63">
        <v>5740</v>
      </c>
      <c r="K343" s="63">
        <v>5980</v>
      </c>
      <c r="L343" s="37"/>
      <c r="M343" s="37">
        <v>518101</v>
      </c>
    </row>
    <row r="344" spans="1:13" x14ac:dyDescent="0.25">
      <c r="A344" s="37">
        <v>335</v>
      </c>
      <c r="B344" s="37" t="s">
        <v>2052</v>
      </c>
      <c r="C344" s="37" t="s">
        <v>773</v>
      </c>
      <c r="D344" s="37" t="s">
        <v>2055</v>
      </c>
      <c r="E344" s="63">
        <v>2910</v>
      </c>
      <c r="F344" s="63">
        <v>3190</v>
      </c>
      <c r="G344" s="63">
        <v>3300</v>
      </c>
      <c r="H344" s="63">
        <v>3410</v>
      </c>
      <c r="I344" s="63">
        <v>3530</v>
      </c>
      <c r="J344" s="63">
        <v>3630</v>
      </c>
      <c r="K344" s="63">
        <v>3730</v>
      </c>
      <c r="L344" s="37"/>
      <c r="M344" s="37">
        <v>518102</v>
      </c>
    </row>
    <row r="345" spans="1:13" x14ac:dyDescent="0.25">
      <c r="A345" s="37">
        <v>336</v>
      </c>
      <c r="B345" s="37" t="s">
        <v>2052</v>
      </c>
      <c r="C345" s="37" t="s">
        <v>810</v>
      </c>
      <c r="D345" s="37" t="s">
        <v>2055</v>
      </c>
      <c r="E345" s="63">
        <v>5750</v>
      </c>
      <c r="F345" s="63">
        <v>6220</v>
      </c>
      <c r="G345" s="63">
        <v>6590</v>
      </c>
      <c r="H345" s="63">
        <v>6890</v>
      </c>
      <c r="I345" s="63">
        <v>7180</v>
      </c>
      <c r="J345" s="63">
        <v>7420</v>
      </c>
      <c r="K345" s="63">
        <v>7620</v>
      </c>
      <c r="L345" s="37"/>
      <c r="M345" s="37">
        <v>518201</v>
      </c>
    </row>
    <row r="346" spans="1:13" x14ac:dyDescent="0.25">
      <c r="A346" s="37">
        <v>337</v>
      </c>
      <c r="B346" s="37" t="s">
        <v>2052</v>
      </c>
      <c r="C346" s="37" t="s">
        <v>816</v>
      </c>
      <c r="D346" s="37" t="s">
        <v>2055</v>
      </c>
      <c r="E346" s="63">
        <v>2830</v>
      </c>
      <c r="F346" s="63">
        <v>3100</v>
      </c>
      <c r="G346" s="63">
        <v>3300</v>
      </c>
      <c r="H346" s="63">
        <v>3440</v>
      </c>
      <c r="I346" s="63">
        <v>3580</v>
      </c>
      <c r="J346" s="63">
        <v>3690</v>
      </c>
      <c r="K346" s="63">
        <v>3780</v>
      </c>
      <c r="L346" s="37"/>
      <c r="M346" s="37">
        <v>518202</v>
      </c>
    </row>
    <row r="347" spans="1:13" x14ac:dyDescent="0.25">
      <c r="A347" s="37">
        <v>338</v>
      </c>
      <c r="B347" s="37" t="s">
        <v>2052</v>
      </c>
      <c r="C347" s="37" t="s">
        <v>819</v>
      </c>
      <c r="D347" s="37" t="s">
        <v>2055</v>
      </c>
      <c r="E347" s="63">
        <v>4130</v>
      </c>
      <c r="F347" s="63">
        <v>4440</v>
      </c>
      <c r="G347" s="63">
        <v>4670</v>
      </c>
      <c r="H347" s="63">
        <v>4810</v>
      </c>
      <c r="I347" s="63">
        <v>4920</v>
      </c>
      <c r="J347" s="63">
        <v>5000</v>
      </c>
      <c r="K347" s="63">
        <v>5050</v>
      </c>
      <c r="L347" s="37"/>
      <c r="M347" s="37">
        <v>518301</v>
      </c>
    </row>
    <row r="348" spans="1:13" x14ac:dyDescent="0.25">
      <c r="A348" s="37">
        <v>339</v>
      </c>
      <c r="B348" s="37" t="s">
        <v>2052</v>
      </c>
      <c r="C348" s="37" t="s">
        <v>807</v>
      </c>
      <c r="D348" s="37" t="s">
        <v>2055</v>
      </c>
      <c r="E348" s="63">
        <v>5100</v>
      </c>
      <c r="F348" s="63">
        <v>5550</v>
      </c>
      <c r="G348" s="63">
        <v>5900</v>
      </c>
      <c r="H348" s="63">
        <v>6150</v>
      </c>
      <c r="I348" s="63">
        <v>6380</v>
      </c>
      <c r="J348" s="63">
        <v>6570</v>
      </c>
      <c r="K348" s="63">
        <v>6730</v>
      </c>
      <c r="L348" s="37"/>
      <c r="M348" s="37">
        <v>518302</v>
      </c>
    </row>
    <row r="349" spans="1:13" x14ac:dyDescent="0.25">
      <c r="A349" s="37">
        <v>340</v>
      </c>
      <c r="B349" s="37" t="s">
        <v>2052</v>
      </c>
      <c r="C349" s="37" t="s">
        <v>642</v>
      </c>
      <c r="D349" s="37" t="s">
        <v>2055</v>
      </c>
      <c r="E349" s="63">
        <v>5750</v>
      </c>
      <c r="F349" s="63">
        <v>6610</v>
      </c>
      <c r="G349" s="63">
        <v>7770</v>
      </c>
      <c r="H349" s="63">
        <v>8570</v>
      </c>
      <c r="I349" s="63">
        <v>9340</v>
      </c>
      <c r="J349" s="63">
        <v>10050</v>
      </c>
      <c r="K349" s="63">
        <v>10700</v>
      </c>
      <c r="L349" s="37"/>
      <c r="M349" s="37">
        <v>518500</v>
      </c>
    </row>
    <row r="350" spans="1:13" x14ac:dyDescent="0.25">
      <c r="A350" s="37">
        <v>341</v>
      </c>
      <c r="B350" s="37" t="s">
        <v>2052</v>
      </c>
      <c r="C350" s="37" t="s">
        <v>799</v>
      </c>
      <c r="D350" s="37" t="s">
        <v>2055</v>
      </c>
      <c r="E350" s="63">
        <v>5900</v>
      </c>
      <c r="F350" s="63">
        <v>6360</v>
      </c>
      <c r="G350" s="63">
        <v>6710</v>
      </c>
      <c r="H350" s="63">
        <v>7020</v>
      </c>
      <c r="I350" s="63">
        <v>7280</v>
      </c>
      <c r="J350" s="63">
        <v>7500</v>
      </c>
      <c r="K350" s="63">
        <v>7660</v>
      </c>
      <c r="L350" s="37"/>
      <c r="M350" s="37">
        <v>518600</v>
      </c>
    </row>
    <row r="351" spans="1:13" x14ac:dyDescent="0.25">
      <c r="A351" s="37">
        <v>342</v>
      </c>
      <c r="B351" s="37" t="s">
        <v>2052</v>
      </c>
      <c r="C351" s="37" t="s">
        <v>589</v>
      </c>
      <c r="D351" s="37" t="s">
        <v>2055</v>
      </c>
      <c r="E351" s="63">
        <v>7840</v>
      </c>
      <c r="F351" s="63">
        <v>9080</v>
      </c>
      <c r="G351" s="63">
        <v>9800</v>
      </c>
      <c r="H351" s="63">
        <v>10300</v>
      </c>
      <c r="I351" s="63">
        <v>10750</v>
      </c>
      <c r="J351" s="63">
        <v>11100</v>
      </c>
      <c r="K351" s="63">
        <v>11350</v>
      </c>
      <c r="L351" s="37"/>
      <c r="M351" s="37">
        <v>518701</v>
      </c>
    </row>
    <row r="352" spans="1:13" x14ac:dyDescent="0.25">
      <c r="A352" s="37">
        <v>343</v>
      </c>
      <c r="B352" s="37" t="s">
        <v>2052</v>
      </c>
      <c r="C352" s="37" t="s">
        <v>863</v>
      </c>
      <c r="D352" s="37" t="s">
        <v>2055</v>
      </c>
      <c r="E352" s="63">
        <v>4540</v>
      </c>
      <c r="F352" s="63">
        <v>5590</v>
      </c>
      <c r="G352" s="63">
        <v>6220</v>
      </c>
      <c r="H352" s="63">
        <v>6670</v>
      </c>
      <c r="I352" s="63">
        <v>7090</v>
      </c>
      <c r="J352" s="63">
        <v>7460</v>
      </c>
      <c r="K352" s="63">
        <v>7800</v>
      </c>
      <c r="L352" s="37"/>
      <c r="M352" s="37">
        <v>518702</v>
      </c>
    </row>
    <row r="353" spans="1:13" x14ac:dyDescent="0.25">
      <c r="A353" s="37">
        <v>344</v>
      </c>
      <c r="B353" s="37" t="s">
        <v>2052</v>
      </c>
      <c r="C353" s="37" t="s">
        <v>830</v>
      </c>
      <c r="D353" s="37" t="s">
        <v>2055</v>
      </c>
      <c r="E353" s="63">
        <v>4170</v>
      </c>
      <c r="F353" s="63">
        <v>4590</v>
      </c>
      <c r="G353" s="63">
        <v>5090</v>
      </c>
      <c r="H353" s="63">
        <v>5620</v>
      </c>
      <c r="I353" s="63">
        <v>6140</v>
      </c>
      <c r="J353" s="63">
        <v>6660</v>
      </c>
      <c r="K353" s="63">
        <v>7180</v>
      </c>
      <c r="L353" s="37"/>
      <c r="M353" s="37">
        <v>518801</v>
      </c>
    </row>
    <row r="354" spans="1:13" x14ac:dyDescent="0.25">
      <c r="A354" s="37">
        <v>345</v>
      </c>
      <c r="B354" s="37" t="s">
        <v>2052</v>
      </c>
      <c r="C354" s="37" t="s">
        <v>122</v>
      </c>
      <c r="D354" s="37" t="s">
        <v>2055</v>
      </c>
      <c r="E354" s="63">
        <v>3060</v>
      </c>
      <c r="F354" s="63">
        <v>3420</v>
      </c>
      <c r="G354" s="63">
        <v>3660</v>
      </c>
      <c r="H354" s="63">
        <v>3910</v>
      </c>
      <c r="I354" s="63">
        <v>4140</v>
      </c>
      <c r="J354" s="63">
        <v>4340</v>
      </c>
      <c r="K354" s="63">
        <v>4530</v>
      </c>
      <c r="L354" s="37"/>
      <c r="M354" s="37">
        <v>518802</v>
      </c>
    </row>
    <row r="355" spans="1:13" x14ac:dyDescent="0.25">
      <c r="A355" s="37">
        <v>346</v>
      </c>
      <c r="B355" s="37" t="s">
        <v>2052</v>
      </c>
      <c r="C355" s="37" t="s">
        <v>847</v>
      </c>
      <c r="D355" s="37" t="s">
        <v>2055</v>
      </c>
      <c r="E355" s="63">
        <v>5940</v>
      </c>
      <c r="F355" s="63">
        <v>6710</v>
      </c>
      <c r="G355" s="63">
        <v>7180</v>
      </c>
      <c r="H355" s="63">
        <v>7450</v>
      </c>
      <c r="I355" s="63">
        <v>7660</v>
      </c>
      <c r="J355" s="63">
        <v>7800</v>
      </c>
      <c r="K355" s="63">
        <v>7890</v>
      </c>
      <c r="L355" s="37"/>
      <c r="M355" s="37">
        <v>518803</v>
      </c>
    </row>
    <row r="356" spans="1:13" x14ac:dyDescent="0.25">
      <c r="A356" s="37">
        <v>347</v>
      </c>
      <c r="B356" s="37" t="s">
        <v>2052</v>
      </c>
      <c r="C356" s="37" t="s">
        <v>864</v>
      </c>
      <c r="D356" s="37" t="s">
        <v>2055</v>
      </c>
      <c r="E356" s="63">
        <v>6110</v>
      </c>
      <c r="F356" s="63">
        <v>6750</v>
      </c>
      <c r="G356" s="63">
        <v>7070</v>
      </c>
      <c r="H356" s="63">
        <v>7380</v>
      </c>
      <c r="I356" s="63">
        <v>7660</v>
      </c>
      <c r="J356" s="63">
        <v>7910</v>
      </c>
      <c r="K356" s="63">
        <v>8110</v>
      </c>
      <c r="L356" s="37"/>
      <c r="M356" s="37">
        <v>518901</v>
      </c>
    </row>
    <row r="357" spans="1:13" x14ac:dyDescent="0.25">
      <c r="A357" s="37">
        <v>348</v>
      </c>
      <c r="B357" s="37" t="s">
        <v>2052</v>
      </c>
      <c r="C357" s="37" t="s">
        <v>865</v>
      </c>
      <c r="D357" s="37" t="s">
        <v>2055</v>
      </c>
      <c r="E357" s="63">
        <v>4530</v>
      </c>
      <c r="F357" s="63">
        <v>5020</v>
      </c>
      <c r="G357" s="63">
        <v>5340</v>
      </c>
      <c r="H357" s="63">
        <v>5620</v>
      </c>
      <c r="I357" s="63">
        <v>5830</v>
      </c>
      <c r="J357" s="63">
        <v>6030</v>
      </c>
      <c r="K357" s="63">
        <v>6220</v>
      </c>
      <c r="L357" s="37"/>
      <c r="M357" s="37">
        <v>518902</v>
      </c>
    </row>
    <row r="358" spans="1:13" x14ac:dyDescent="0.25">
      <c r="A358" s="37">
        <v>349</v>
      </c>
      <c r="B358" s="37" t="s">
        <v>2052</v>
      </c>
      <c r="C358" s="37" t="s">
        <v>867</v>
      </c>
      <c r="D358" s="37" t="s">
        <v>2055</v>
      </c>
      <c r="E358" s="63">
        <v>3790</v>
      </c>
      <c r="F358" s="63">
        <v>4170</v>
      </c>
      <c r="G358" s="63">
        <v>4430</v>
      </c>
      <c r="H358" s="63">
        <v>4700</v>
      </c>
      <c r="I358" s="63">
        <v>4950</v>
      </c>
      <c r="J358" s="63">
        <v>5180</v>
      </c>
      <c r="K358" s="63">
        <v>5410</v>
      </c>
      <c r="L358" s="37"/>
      <c r="M358" s="37">
        <v>519001</v>
      </c>
    </row>
    <row r="359" spans="1:13" x14ac:dyDescent="0.25">
      <c r="A359" s="37">
        <v>350</v>
      </c>
      <c r="B359" s="37" t="s">
        <v>2052</v>
      </c>
      <c r="C359" s="37" t="s">
        <v>868</v>
      </c>
      <c r="D359" s="37" t="s">
        <v>2055</v>
      </c>
      <c r="E359" s="63">
        <v>4850</v>
      </c>
      <c r="F359" s="63">
        <v>5560</v>
      </c>
      <c r="G359" s="63">
        <v>5900</v>
      </c>
      <c r="H359" s="63">
        <v>6230</v>
      </c>
      <c r="I359" s="63">
        <v>6520</v>
      </c>
      <c r="J359" s="63">
        <v>6760</v>
      </c>
      <c r="K359" s="63">
        <v>6960</v>
      </c>
      <c r="L359" s="37"/>
      <c r="M359" s="37">
        <v>519002</v>
      </c>
    </row>
    <row r="360" spans="1:13" x14ac:dyDescent="0.25">
      <c r="A360" s="37">
        <v>351</v>
      </c>
      <c r="B360" s="37" t="s">
        <v>2052</v>
      </c>
      <c r="C360" s="37" t="s">
        <v>123</v>
      </c>
      <c r="D360" s="37" t="s">
        <v>2055</v>
      </c>
      <c r="E360" s="63">
        <v>5060</v>
      </c>
      <c r="F360" s="63">
        <v>5500</v>
      </c>
      <c r="G360" s="63">
        <v>5850</v>
      </c>
      <c r="H360" s="63">
        <v>6090</v>
      </c>
      <c r="I360" s="63">
        <v>6340</v>
      </c>
      <c r="J360" s="63">
        <v>6570</v>
      </c>
      <c r="K360" s="63">
        <v>6770</v>
      </c>
      <c r="L360" s="37"/>
      <c r="M360" s="37">
        <v>519200</v>
      </c>
    </row>
    <row r="361" spans="1:13" x14ac:dyDescent="0.25">
      <c r="A361" s="37">
        <v>352</v>
      </c>
      <c r="B361" s="37" t="s">
        <v>2052</v>
      </c>
      <c r="C361" s="37" t="s">
        <v>869</v>
      </c>
      <c r="D361" s="37" t="s">
        <v>2055</v>
      </c>
      <c r="E361" s="63">
        <v>2810</v>
      </c>
      <c r="F361" s="63">
        <v>3340</v>
      </c>
      <c r="G361" s="63">
        <v>3710</v>
      </c>
      <c r="H361" s="63">
        <v>3920</v>
      </c>
      <c r="I361" s="63">
        <v>4100</v>
      </c>
      <c r="J361" s="63">
        <v>4250</v>
      </c>
      <c r="K361" s="63">
        <v>4380</v>
      </c>
      <c r="L361" s="37"/>
      <c r="M361" s="37">
        <v>519300</v>
      </c>
    </row>
    <row r="362" spans="1:13" x14ac:dyDescent="0.25">
      <c r="A362" s="37">
        <v>353</v>
      </c>
      <c r="B362" s="37" t="s">
        <v>2052</v>
      </c>
      <c r="C362" s="37" t="s">
        <v>870</v>
      </c>
      <c r="D362" s="37" t="s">
        <v>2055</v>
      </c>
      <c r="E362" s="63">
        <v>6060</v>
      </c>
      <c r="F362" s="63">
        <v>6570</v>
      </c>
      <c r="G362" s="63">
        <v>7090</v>
      </c>
      <c r="H362" s="63">
        <v>7200</v>
      </c>
      <c r="I362" s="63">
        <v>7250</v>
      </c>
      <c r="J362" s="63">
        <v>7250</v>
      </c>
      <c r="K362" s="63">
        <v>7230</v>
      </c>
      <c r="L362" s="37"/>
      <c r="M362" s="37">
        <v>519400</v>
      </c>
    </row>
    <row r="363" spans="1:13" x14ac:dyDescent="0.25">
      <c r="A363" s="37">
        <v>354</v>
      </c>
      <c r="B363" s="37" t="s">
        <v>2052</v>
      </c>
      <c r="C363" s="37" t="s">
        <v>872</v>
      </c>
      <c r="D363" s="37" t="s">
        <v>2055</v>
      </c>
      <c r="E363" s="63">
        <v>730</v>
      </c>
      <c r="F363" s="63">
        <v>810</v>
      </c>
      <c r="G363" s="63">
        <v>880</v>
      </c>
      <c r="H363" s="63">
        <v>950</v>
      </c>
      <c r="I363" s="63">
        <v>1010</v>
      </c>
      <c r="J363" s="63">
        <v>1070</v>
      </c>
      <c r="K363" s="63">
        <v>1140</v>
      </c>
      <c r="L363" s="37"/>
      <c r="M363" s="37">
        <v>519500</v>
      </c>
    </row>
    <row r="364" spans="1:13" x14ac:dyDescent="0.25">
      <c r="A364" s="37">
        <v>355</v>
      </c>
      <c r="B364" s="37" t="s">
        <v>2052</v>
      </c>
      <c r="C364" s="37" t="s">
        <v>873</v>
      </c>
      <c r="D364" s="37" t="s">
        <v>2055</v>
      </c>
      <c r="E364" s="63">
        <v>3990</v>
      </c>
      <c r="F364" s="63">
        <v>4280</v>
      </c>
      <c r="G364" s="63">
        <v>4600</v>
      </c>
      <c r="H364" s="63">
        <v>4950</v>
      </c>
      <c r="I364" s="63">
        <v>5290</v>
      </c>
      <c r="J364" s="63">
        <v>5640</v>
      </c>
      <c r="K364" s="63">
        <v>5970</v>
      </c>
      <c r="L364" s="37"/>
      <c r="M364" s="37">
        <v>519710</v>
      </c>
    </row>
    <row r="365" spans="1:13" x14ac:dyDescent="0.25">
      <c r="A365" s="37">
        <v>356</v>
      </c>
      <c r="B365" s="37" t="s">
        <v>2052</v>
      </c>
      <c r="C365" s="37" t="s">
        <v>649</v>
      </c>
      <c r="D365" s="37" t="s">
        <v>2055</v>
      </c>
      <c r="E365" s="63">
        <v>3780</v>
      </c>
      <c r="F365" s="63">
        <v>4060</v>
      </c>
      <c r="G365" s="63">
        <v>4280</v>
      </c>
      <c r="H365" s="63">
        <v>4400</v>
      </c>
      <c r="I365" s="63">
        <v>4490</v>
      </c>
      <c r="J365" s="63">
        <v>4550</v>
      </c>
      <c r="K365" s="63">
        <v>4600</v>
      </c>
      <c r="L365" s="37"/>
      <c r="M365" s="37">
        <v>519720</v>
      </c>
    </row>
    <row r="366" spans="1:13" x14ac:dyDescent="0.25">
      <c r="A366" s="37">
        <v>357</v>
      </c>
      <c r="B366" s="37" t="s">
        <v>2052</v>
      </c>
      <c r="C366" s="37" t="s">
        <v>876</v>
      </c>
      <c r="D366" s="37" t="s">
        <v>2055</v>
      </c>
      <c r="E366" s="63">
        <v>4040</v>
      </c>
      <c r="F366" s="63">
        <v>4500</v>
      </c>
      <c r="G366" s="63">
        <v>4990</v>
      </c>
      <c r="H366" s="63">
        <v>5500</v>
      </c>
      <c r="I366" s="63">
        <v>6000</v>
      </c>
      <c r="J366" s="63">
        <v>6490</v>
      </c>
      <c r="K366" s="63">
        <v>6960</v>
      </c>
      <c r="L366" s="37"/>
      <c r="M366" s="37">
        <v>519810</v>
      </c>
    </row>
    <row r="367" spans="1:13" x14ac:dyDescent="0.25">
      <c r="A367" s="37">
        <v>358</v>
      </c>
      <c r="B367" s="37" t="s">
        <v>2052</v>
      </c>
      <c r="C367" s="37" t="s">
        <v>877</v>
      </c>
      <c r="D367" s="37" t="s">
        <v>2055</v>
      </c>
      <c r="E367" s="63">
        <v>3750</v>
      </c>
      <c r="F367" s="63">
        <v>4300</v>
      </c>
      <c r="G367" s="63">
        <v>5010</v>
      </c>
      <c r="H367" s="63">
        <v>5760</v>
      </c>
      <c r="I367" s="63">
        <v>6510</v>
      </c>
      <c r="J367" s="63">
        <v>7240</v>
      </c>
      <c r="K367" s="63">
        <v>7950</v>
      </c>
      <c r="L367" s="37"/>
      <c r="M367" s="37">
        <v>519820</v>
      </c>
    </row>
    <row r="368" spans="1:13" x14ac:dyDescent="0.25">
      <c r="A368" s="37">
        <v>359</v>
      </c>
      <c r="B368" s="37" t="s">
        <v>2052</v>
      </c>
      <c r="C368" s="37" t="s">
        <v>808</v>
      </c>
      <c r="D368" s="37" t="s">
        <v>2055</v>
      </c>
      <c r="E368" s="63">
        <v>4290</v>
      </c>
      <c r="F368" s="63">
        <v>4720</v>
      </c>
      <c r="G368" s="63">
        <v>4990</v>
      </c>
      <c r="H368" s="63">
        <v>5160</v>
      </c>
      <c r="I368" s="63">
        <v>5290</v>
      </c>
      <c r="J368" s="63">
        <v>5370</v>
      </c>
      <c r="K368" s="63">
        <v>5430</v>
      </c>
      <c r="L368" s="37"/>
      <c r="M368" s="37">
        <v>519900</v>
      </c>
    </row>
    <row r="369" spans="1:13" x14ac:dyDescent="0.25">
      <c r="A369" s="37">
        <v>360</v>
      </c>
      <c r="B369" s="37" t="s">
        <v>2052</v>
      </c>
      <c r="C369" s="37" t="s">
        <v>878</v>
      </c>
      <c r="D369" s="37" t="s">
        <v>2055</v>
      </c>
      <c r="E369" s="63">
        <v>3560</v>
      </c>
      <c r="F369" s="63">
        <v>3890</v>
      </c>
      <c r="G369" s="63">
        <v>4090</v>
      </c>
      <c r="H369" s="63">
        <v>4290</v>
      </c>
      <c r="I369" s="63">
        <v>4470</v>
      </c>
      <c r="J369" s="63">
        <v>4640</v>
      </c>
      <c r="K369" s="63">
        <v>4800</v>
      </c>
      <c r="L369" s="37"/>
      <c r="M369" s="37">
        <v>520000</v>
      </c>
    </row>
    <row r="370" spans="1:13" x14ac:dyDescent="0.25">
      <c r="A370" s="37">
        <v>361</v>
      </c>
      <c r="B370" s="37" t="s">
        <v>2052</v>
      </c>
      <c r="C370" s="37" t="s">
        <v>871</v>
      </c>
      <c r="D370" s="37" t="s">
        <v>2055</v>
      </c>
      <c r="E370" s="63">
        <v>6880</v>
      </c>
      <c r="F370" s="63">
        <v>7400</v>
      </c>
      <c r="G370" s="63">
        <v>7790</v>
      </c>
      <c r="H370" s="63">
        <v>8170</v>
      </c>
      <c r="I370" s="63">
        <v>8500</v>
      </c>
      <c r="J370" s="63">
        <v>8800</v>
      </c>
      <c r="K370" s="63">
        <v>9100</v>
      </c>
      <c r="L370" s="37"/>
      <c r="M370" s="37">
        <v>520201</v>
      </c>
    </row>
    <row r="371" spans="1:13" x14ac:dyDescent="0.25">
      <c r="A371" s="37">
        <v>362</v>
      </c>
      <c r="B371" s="37" t="s">
        <v>2052</v>
      </c>
      <c r="C371" s="37" t="s">
        <v>874</v>
      </c>
      <c r="D371" s="37" t="s">
        <v>2055</v>
      </c>
      <c r="E371" s="63">
        <v>2250</v>
      </c>
      <c r="F371" s="63">
        <v>2540</v>
      </c>
      <c r="G371" s="63">
        <v>2740</v>
      </c>
      <c r="H371" s="63">
        <v>2930</v>
      </c>
      <c r="I371" s="63">
        <v>3120</v>
      </c>
      <c r="J371" s="63">
        <v>3290</v>
      </c>
      <c r="K371" s="63">
        <v>3470</v>
      </c>
      <c r="L371" s="37"/>
      <c r="M371" s="37">
        <v>520202</v>
      </c>
    </row>
    <row r="372" spans="1:13" x14ac:dyDescent="0.25">
      <c r="A372" s="37">
        <v>363</v>
      </c>
      <c r="B372" s="37" t="s">
        <v>2052</v>
      </c>
      <c r="C372" s="37" t="s">
        <v>880</v>
      </c>
      <c r="D372" s="37" t="s">
        <v>2055</v>
      </c>
      <c r="E372" s="63">
        <v>1760</v>
      </c>
      <c r="F372" s="63">
        <v>2110</v>
      </c>
      <c r="G372" s="63">
        <v>2440</v>
      </c>
      <c r="H372" s="63">
        <v>2730</v>
      </c>
      <c r="I372" s="63">
        <v>3020</v>
      </c>
      <c r="J372" s="63">
        <v>3290</v>
      </c>
      <c r="K372" s="63">
        <v>3570</v>
      </c>
      <c r="L372" s="37"/>
      <c r="M372" s="37">
        <v>520301</v>
      </c>
    </row>
    <row r="373" spans="1:13" x14ac:dyDescent="0.25">
      <c r="A373" s="37">
        <v>364</v>
      </c>
      <c r="B373" s="37" t="s">
        <v>2052</v>
      </c>
      <c r="C373" s="37" t="s">
        <v>881</v>
      </c>
      <c r="D373" s="37" t="s">
        <v>2055</v>
      </c>
      <c r="E373" s="63">
        <v>3110</v>
      </c>
      <c r="F373" s="63">
        <v>3300</v>
      </c>
      <c r="G373" s="63">
        <v>3460</v>
      </c>
      <c r="H373" s="63">
        <v>3590</v>
      </c>
      <c r="I373" s="63">
        <v>3710</v>
      </c>
      <c r="J373" s="63">
        <v>3830</v>
      </c>
      <c r="K373" s="63">
        <v>3950</v>
      </c>
      <c r="L373" s="37"/>
      <c r="M373" s="37">
        <v>520302</v>
      </c>
    </row>
    <row r="374" spans="1:13" x14ac:dyDescent="0.25">
      <c r="A374" s="37">
        <v>365</v>
      </c>
      <c r="B374" s="37" t="s">
        <v>2052</v>
      </c>
      <c r="C374" s="37" t="s">
        <v>124</v>
      </c>
      <c r="D374" s="37" t="s">
        <v>2055</v>
      </c>
      <c r="E374" s="63">
        <v>3370</v>
      </c>
      <c r="F374" s="63">
        <v>3680</v>
      </c>
      <c r="G374" s="63">
        <v>4030</v>
      </c>
      <c r="H374" s="63">
        <v>4400</v>
      </c>
      <c r="I374" s="63">
        <v>4780</v>
      </c>
      <c r="J374" s="63">
        <v>5170</v>
      </c>
      <c r="K374" s="63">
        <v>5570</v>
      </c>
      <c r="L374" s="37"/>
      <c r="M374" s="37">
        <v>520303</v>
      </c>
    </row>
    <row r="375" spans="1:13" x14ac:dyDescent="0.25">
      <c r="A375" s="37">
        <v>366</v>
      </c>
      <c r="B375" s="37" t="s">
        <v>2052</v>
      </c>
      <c r="C375" s="37" t="s">
        <v>882</v>
      </c>
      <c r="D375" s="37" t="s">
        <v>2055</v>
      </c>
      <c r="E375" s="63">
        <v>4820</v>
      </c>
      <c r="F375" s="63">
        <v>5760</v>
      </c>
      <c r="G375" s="63">
        <v>6200</v>
      </c>
      <c r="H375" s="63">
        <v>6480</v>
      </c>
      <c r="I375" s="63">
        <v>6640</v>
      </c>
      <c r="J375" s="63">
        <v>6720</v>
      </c>
      <c r="K375" s="63">
        <v>6760</v>
      </c>
      <c r="L375" s="37"/>
      <c r="M375" s="37">
        <v>520401</v>
      </c>
    </row>
    <row r="376" spans="1:13" x14ac:dyDescent="0.25">
      <c r="A376" s="37">
        <v>367</v>
      </c>
      <c r="B376" s="37" t="s">
        <v>2052</v>
      </c>
      <c r="C376" s="37" t="s">
        <v>883</v>
      </c>
      <c r="D376" s="37" t="s">
        <v>2055</v>
      </c>
      <c r="E376" s="63">
        <v>5550</v>
      </c>
      <c r="F376" s="63">
        <v>6090</v>
      </c>
      <c r="G376" s="63">
        <v>6560</v>
      </c>
      <c r="H376" s="63">
        <v>6920</v>
      </c>
      <c r="I376" s="63">
        <v>7220</v>
      </c>
      <c r="J376" s="63">
        <v>7460</v>
      </c>
      <c r="K376" s="63">
        <v>7660</v>
      </c>
      <c r="L376" s="37"/>
      <c r="M376" s="37">
        <v>520402</v>
      </c>
    </row>
    <row r="377" spans="1:13" x14ac:dyDescent="0.25">
      <c r="A377" s="37">
        <v>368</v>
      </c>
      <c r="B377" s="37" t="s">
        <v>2052</v>
      </c>
      <c r="C377" s="37" t="s">
        <v>125</v>
      </c>
      <c r="D377" s="37" t="s">
        <v>2055</v>
      </c>
      <c r="E377" s="63">
        <v>5900</v>
      </c>
      <c r="F377" s="63">
        <v>6910</v>
      </c>
      <c r="G377" s="63">
        <v>8560</v>
      </c>
      <c r="H377" s="63">
        <v>10300</v>
      </c>
      <c r="I377" s="63">
        <v>12050</v>
      </c>
      <c r="J377" s="63">
        <v>13750</v>
      </c>
      <c r="K377" s="63">
        <v>15500</v>
      </c>
      <c r="L377" s="37"/>
      <c r="M377" s="37">
        <v>520500</v>
      </c>
    </row>
    <row r="378" spans="1:13" x14ac:dyDescent="0.25">
      <c r="A378" s="37">
        <v>369</v>
      </c>
      <c r="B378" s="37" t="s">
        <v>2052</v>
      </c>
      <c r="C378" s="37" t="s">
        <v>884</v>
      </c>
      <c r="D378" s="37" t="s">
        <v>2055</v>
      </c>
      <c r="E378" s="63">
        <v>4700</v>
      </c>
      <c r="F378" s="63">
        <v>5230</v>
      </c>
      <c r="G378" s="63">
        <v>5830</v>
      </c>
      <c r="H378" s="63">
        <v>6470</v>
      </c>
      <c r="I378" s="63">
        <v>7100</v>
      </c>
      <c r="J378" s="63">
        <v>7670</v>
      </c>
      <c r="K378" s="63">
        <v>8220</v>
      </c>
      <c r="L378" s="37"/>
      <c r="M378" s="37">
        <v>520601</v>
      </c>
    </row>
    <row r="379" spans="1:13" x14ac:dyDescent="0.25">
      <c r="A379" s="37">
        <v>370</v>
      </c>
      <c r="B379" s="37" t="s">
        <v>2052</v>
      </c>
      <c r="C379" s="37" t="s">
        <v>885</v>
      </c>
      <c r="D379" s="37" t="s">
        <v>2055</v>
      </c>
      <c r="E379" s="63">
        <v>2900</v>
      </c>
      <c r="F379" s="63">
        <v>3120</v>
      </c>
      <c r="G379" s="63">
        <v>3370</v>
      </c>
      <c r="H379" s="63">
        <v>3620</v>
      </c>
      <c r="I379" s="63">
        <v>3880</v>
      </c>
      <c r="J379" s="63">
        <v>4120</v>
      </c>
      <c r="K379" s="63">
        <v>4340</v>
      </c>
      <c r="L379" s="37"/>
      <c r="M379" s="37">
        <v>520602</v>
      </c>
    </row>
    <row r="380" spans="1:13" x14ac:dyDescent="0.25">
      <c r="A380" s="37">
        <v>371</v>
      </c>
      <c r="B380" s="37" t="s">
        <v>2052</v>
      </c>
      <c r="C380" s="37" t="s">
        <v>126</v>
      </c>
      <c r="D380" s="37" t="s">
        <v>2055</v>
      </c>
      <c r="E380" s="63">
        <v>8530</v>
      </c>
      <c r="F380" s="63">
        <v>9460</v>
      </c>
      <c r="G380" s="63">
        <v>10000</v>
      </c>
      <c r="H380" s="63">
        <v>10550</v>
      </c>
      <c r="I380" s="63">
        <v>11000</v>
      </c>
      <c r="J380" s="63">
        <v>11300</v>
      </c>
      <c r="K380" s="63">
        <v>11550</v>
      </c>
      <c r="L380" s="37"/>
      <c r="M380" s="37">
        <v>520801</v>
      </c>
    </row>
    <row r="381" spans="1:13" x14ac:dyDescent="0.25">
      <c r="A381" s="37">
        <v>372</v>
      </c>
      <c r="B381" s="37" t="s">
        <v>2052</v>
      </c>
      <c r="C381" s="37" t="s">
        <v>127</v>
      </c>
      <c r="D381" s="37" t="s">
        <v>2055</v>
      </c>
      <c r="E381" s="63">
        <v>20</v>
      </c>
      <c r="F381" s="63">
        <v>20</v>
      </c>
      <c r="G381" s="63">
        <v>20</v>
      </c>
      <c r="H381" s="63">
        <v>20</v>
      </c>
      <c r="I381" s="63">
        <v>20</v>
      </c>
      <c r="J381" s="63">
        <v>20</v>
      </c>
      <c r="K381" s="63">
        <v>20</v>
      </c>
      <c r="L381" s="37"/>
      <c r="M381" s="37">
        <v>520803</v>
      </c>
    </row>
    <row r="382" spans="1:13" x14ac:dyDescent="0.25">
      <c r="A382" s="37">
        <v>373</v>
      </c>
      <c r="B382" s="37" t="s">
        <v>2052</v>
      </c>
      <c r="C382" s="37" t="s">
        <v>128</v>
      </c>
      <c r="D382" s="37" t="s">
        <v>2055</v>
      </c>
      <c r="E382" s="63">
        <v>0</v>
      </c>
      <c r="F382" s="63">
        <v>0</v>
      </c>
      <c r="G382" s="63">
        <v>0</v>
      </c>
      <c r="H382" s="63">
        <v>0</v>
      </c>
      <c r="I382" s="63">
        <v>0</v>
      </c>
      <c r="J382" s="63">
        <v>0</v>
      </c>
      <c r="K382" s="63">
        <v>0</v>
      </c>
      <c r="L382" s="37"/>
      <c r="M382" s="37">
        <v>520804</v>
      </c>
    </row>
    <row r="383" spans="1:13" x14ac:dyDescent="0.25">
      <c r="A383" s="37">
        <v>374</v>
      </c>
      <c r="B383" s="37" t="s">
        <v>2052</v>
      </c>
      <c r="C383" s="37" t="s">
        <v>129</v>
      </c>
      <c r="D383" s="37" t="s">
        <v>2055</v>
      </c>
      <c r="E383" s="63">
        <v>60</v>
      </c>
      <c r="F383" s="63">
        <v>60</v>
      </c>
      <c r="G383" s="63">
        <v>60</v>
      </c>
      <c r="H383" s="63">
        <v>60</v>
      </c>
      <c r="I383" s="63">
        <v>60</v>
      </c>
      <c r="J383" s="63">
        <v>70</v>
      </c>
      <c r="K383" s="63">
        <v>70</v>
      </c>
      <c r="L383" s="37"/>
      <c r="M383" s="37">
        <v>520900</v>
      </c>
    </row>
    <row r="384" spans="1:13" x14ac:dyDescent="0.25">
      <c r="A384" s="37">
        <v>375</v>
      </c>
      <c r="B384" s="37" t="s">
        <v>2052</v>
      </c>
      <c r="C384" s="37" t="s">
        <v>130</v>
      </c>
      <c r="D384" s="37" t="s">
        <v>2055</v>
      </c>
      <c r="E384" s="63">
        <v>900</v>
      </c>
      <c r="F384" s="63">
        <v>920</v>
      </c>
      <c r="G384" s="63">
        <v>940</v>
      </c>
      <c r="H384" s="63">
        <v>950</v>
      </c>
      <c r="I384" s="63">
        <v>970</v>
      </c>
      <c r="J384" s="63">
        <v>990</v>
      </c>
      <c r="K384" s="63">
        <v>1000</v>
      </c>
      <c r="L384" s="37"/>
      <c r="M384" s="37">
        <v>521000</v>
      </c>
    </row>
    <row r="385" spans="1:13" x14ac:dyDescent="0.25">
      <c r="A385" s="37">
        <v>376</v>
      </c>
      <c r="B385" s="37" t="s">
        <v>2052</v>
      </c>
      <c r="C385" s="37" t="s">
        <v>888</v>
      </c>
      <c r="D385" s="37" t="s">
        <v>2055</v>
      </c>
      <c r="E385" s="63">
        <v>1150</v>
      </c>
      <c r="F385" s="63">
        <v>1620</v>
      </c>
      <c r="G385" s="63">
        <v>2120</v>
      </c>
      <c r="H385" s="63">
        <v>2640</v>
      </c>
      <c r="I385" s="63">
        <v>3530</v>
      </c>
      <c r="J385" s="63">
        <v>4460</v>
      </c>
      <c r="K385" s="63">
        <v>5410</v>
      </c>
      <c r="L385" s="37"/>
      <c r="M385" s="37">
        <v>521111</v>
      </c>
    </row>
    <row r="386" spans="1:13" x14ac:dyDescent="0.25">
      <c r="A386" s="37">
        <v>377</v>
      </c>
      <c r="B386" s="37" t="s">
        <v>2052</v>
      </c>
      <c r="C386" s="37" t="s">
        <v>132</v>
      </c>
      <c r="D386" s="37" t="s">
        <v>2055</v>
      </c>
      <c r="E386" s="63">
        <v>620</v>
      </c>
      <c r="F386" s="63">
        <v>850</v>
      </c>
      <c r="G386" s="63">
        <v>1100</v>
      </c>
      <c r="H386" s="63">
        <v>1360</v>
      </c>
      <c r="I386" s="63">
        <v>1830</v>
      </c>
      <c r="J386" s="63">
        <v>2300</v>
      </c>
      <c r="K386" s="63">
        <v>2790</v>
      </c>
      <c r="L386" s="37"/>
      <c r="M386" s="37">
        <v>521112</v>
      </c>
    </row>
    <row r="387" spans="1:13" x14ac:dyDescent="0.25">
      <c r="A387" s="37">
        <v>378</v>
      </c>
      <c r="B387" s="37" t="s">
        <v>2052</v>
      </c>
      <c r="C387" s="37" t="s">
        <v>893</v>
      </c>
      <c r="D387" s="37" t="s">
        <v>2055</v>
      </c>
      <c r="E387" s="63">
        <v>580</v>
      </c>
      <c r="F387" s="63">
        <v>600</v>
      </c>
      <c r="G387" s="63">
        <v>620</v>
      </c>
      <c r="H387" s="63">
        <v>650</v>
      </c>
      <c r="I387" s="63">
        <v>680</v>
      </c>
      <c r="J387" s="63">
        <v>710</v>
      </c>
      <c r="K387" s="63">
        <v>730</v>
      </c>
      <c r="L387" s="37"/>
      <c r="M387" s="37">
        <v>521116</v>
      </c>
    </row>
    <row r="388" spans="1:13" x14ac:dyDescent="0.25">
      <c r="A388" s="37">
        <v>379</v>
      </c>
      <c r="B388" s="37" t="s">
        <v>2052</v>
      </c>
      <c r="C388" s="37" t="s">
        <v>896</v>
      </c>
      <c r="D388" s="37" t="s">
        <v>2055</v>
      </c>
      <c r="E388" s="63">
        <v>2570</v>
      </c>
      <c r="F388" s="63">
        <v>3070</v>
      </c>
      <c r="G388" s="63">
        <v>3390</v>
      </c>
      <c r="H388" s="63">
        <v>3740</v>
      </c>
      <c r="I388" s="63">
        <v>4070</v>
      </c>
      <c r="J388" s="63">
        <v>4380</v>
      </c>
      <c r="K388" s="63">
        <v>4650</v>
      </c>
      <c r="L388" s="37"/>
      <c r="M388" s="37">
        <v>521121</v>
      </c>
    </row>
    <row r="389" spans="1:13" x14ac:dyDescent="0.25">
      <c r="A389" s="37">
        <v>380</v>
      </c>
      <c r="B389" s="37" t="s">
        <v>2052</v>
      </c>
      <c r="C389" s="37" t="s">
        <v>897</v>
      </c>
      <c r="D389" s="37" t="s">
        <v>2055</v>
      </c>
      <c r="E389" s="63">
        <v>6500</v>
      </c>
      <c r="F389" s="63">
        <v>7290</v>
      </c>
      <c r="G389" s="63">
        <v>8330</v>
      </c>
      <c r="H389" s="63">
        <v>9580</v>
      </c>
      <c r="I389" s="63">
        <v>11300</v>
      </c>
      <c r="J389" s="63">
        <v>13450</v>
      </c>
      <c r="K389" s="63">
        <v>15500</v>
      </c>
      <c r="L389" s="37"/>
      <c r="M389" s="37">
        <v>521122</v>
      </c>
    </row>
    <row r="390" spans="1:13" x14ac:dyDescent="0.25">
      <c r="A390" s="37">
        <v>381</v>
      </c>
      <c r="B390" s="37" t="s">
        <v>2052</v>
      </c>
      <c r="C390" s="37" t="s">
        <v>899</v>
      </c>
      <c r="D390" s="37" t="s">
        <v>2055</v>
      </c>
      <c r="E390" s="63">
        <v>4430</v>
      </c>
      <c r="F390" s="63">
        <v>4800</v>
      </c>
      <c r="G390" s="63">
        <v>5220</v>
      </c>
      <c r="H390" s="63">
        <v>5660</v>
      </c>
      <c r="I390" s="63">
        <v>6100</v>
      </c>
      <c r="J390" s="63">
        <v>6510</v>
      </c>
      <c r="K390" s="63">
        <v>6890</v>
      </c>
      <c r="L390" s="37"/>
      <c r="M390" s="37">
        <v>521132</v>
      </c>
    </row>
    <row r="391" spans="1:13" x14ac:dyDescent="0.25">
      <c r="A391" s="37">
        <v>382</v>
      </c>
      <c r="B391" s="37" t="s">
        <v>2052</v>
      </c>
      <c r="C391" s="37" t="s">
        <v>900</v>
      </c>
      <c r="D391" s="37" t="s">
        <v>2055</v>
      </c>
      <c r="E391" s="63">
        <v>260</v>
      </c>
      <c r="F391" s="63">
        <v>270</v>
      </c>
      <c r="G391" s="63">
        <v>270</v>
      </c>
      <c r="H391" s="63">
        <v>280</v>
      </c>
      <c r="I391" s="63">
        <v>290</v>
      </c>
      <c r="J391" s="63">
        <v>300</v>
      </c>
      <c r="K391" s="63">
        <v>310</v>
      </c>
      <c r="L391" s="37"/>
      <c r="M391" s="37">
        <v>521134</v>
      </c>
    </row>
    <row r="392" spans="1:13" x14ac:dyDescent="0.25">
      <c r="A392" s="37">
        <v>383</v>
      </c>
      <c r="B392" s="37" t="s">
        <v>2052</v>
      </c>
      <c r="C392" s="37" t="s">
        <v>136</v>
      </c>
      <c r="D392" s="37" t="s">
        <v>2055</v>
      </c>
      <c r="E392" s="63">
        <v>2600</v>
      </c>
      <c r="F392" s="63">
        <v>2820</v>
      </c>
      <c r="G392" s="63">
        <v>3080</v>
      </c>
      <c r="H392" s="63">
        <v>3340</v>
      </c>
      <c r="I392" s="63">
        <v>3590</v>
      </c>
      <c r="J392" s="63">
        <v>3810</v>
      </c>
      <c r="K392" s="63">
        <v>4000</v>
      </c>
      <c r="L392" s="37"/>
      <c r="M392" s="37">
        <v>521151</v>
      </c>
    </row>
    <row r="393" spans="1:13" x14ac:dyDescent="0.25">
      <c r="A393" s="37">
        <v>384</v>
      </c>
      <c r="B393" s="37" t="s">
        <v>2052</v>
      </c>
      <c r="C393" s="37" t="s">
        <v>137</v>
      </c>
      <c r="D393" s="37" t="s">
        <v>2055</v>
      </c>
      <c r="E393" s="63">
        <v>2240</v>
      </c>
      <c r="F393" s="63">
        <v>2420</v>
      </c>
      <c r="G393" s="63">
        <v>3240</v>
      </c>
      <c r="H393" s="63">
        <v>4120</v>
      </c>
      <c r="I393" s="63">
        <v>4310</v>
      </c>
      <c r="J393" s="63">
        <v>4470</v>
      </c>
      <c r="K393" s="63">
        <v>4620</v>
      </c>
      <c r="L393" s="37"/>
      <c r="M393" s="37">
        <v>521152</v>
      </c>
    </row>
    <row r="394" spans="1:13" x14ac:dyDescent="0.25">
      <c r="A394" s="37">
        <v>385</v>
      </c>
      <c r="B394" s="37" t="s">
        <v>2052</v>
      </c>
      <c r="C394" s="37" t="s">
        <v>889</v>
      </c>
      <c r="D394" s="37" t="s">
        <v>2055</v>
      </c>
      <c r="E394" s="63">
        <v>830</v>
      </c>
      <c r="F394" s="63">
        <v>1000</v>
      </c>
      <c r="G394" s="63">
        <v>1130</v>
      </c>
      <c r="H394" s="63">
        <v>1260</v>
      </c>
      <c r="I394" s="63">
        <v>1400</v>
      </c>
      <c r="J394" s="63">
        <v>1530</v>
      </c>
      <c r="K394" s="63">
        <v>1650</v>
      </c>
      <c r="L394" s="37"/>
      <c r="M394" s="37">
        <v>521160</v>
      </c>
    </row>
    <row r="395" spans="1:13" x14ac:dyDescent="0.25">
      <c r="A395" s="37">
        <v>386</v>
      </c>
      <c r="B395" s="37" t="s">
        <v>2052</v>
      </c>
      <c r="C395" s="37" t="s">
        <v>139</v>
      </c>
      <c r="D395" s="37" t="s">
        <v>2055</v>
      </c>
      <c r="E395" s="63">
        <v>1770</v>
      </c>
      <c r="F395" s="63">
        <v>3940</v>
      </c>
      <c r="G395" s="63">
        <v>6240</v>
      </c>
      <c r="H395" s="63">
        <v>8370</v>
      </c>
      <c r="I395" s="63">
        <v>10300</v>
      </c>
      <c r="J395" s="63">
        <v>12250</v>
      </c>
      <c r="K395" s="63">
        <v>14250</v>
      </c>
      <c r="L395" s="37"/>
      <c r="M395" s="37">
        <v>521201</v>
      </c>
    </row>
    <row r="396" spans="1:13" x14ac:dyDescent="0.25">
      <c r="A396" s="37">
        <v>387</v>
      </c>
      <c r="B396" s="37" t="s">
        <v>2052</v>
      </c>
      <c r="C396" s="37" t="s">
        <v>140</v>
      </c>
      <c r="D396" s="37" t="s">
        <v>2055</v>
      </c>
      <c r="E396" s="63">
        <v>570</v>
      </c>
      <c r="F396" s="63">
        <v>640</v>
      </c>
      <c r="G396" s="63">
        <v>720</v>
      </c>
      <c r="H396" s="63">
        <v>790</v>
      </c>
      <c r="I396" s="63">
        <v>860</v>
      </c>
      <c r="J396" s="63">
        <v>930</v>
      </c>
      <c r="K396" s="63">
        <v>990</v>
      </c>
      <c r="L396" s="37"/>
      <c r="M396" s="37">
        <v>521202</v>
      </c>
    </row>
    <row r="397" spans="1:13" x14ac:dyDescent="0.25">
      <c r="A397" s="37">
        <v>388</v>
      </c>
      <c r="B397" s="37" t="s">
        <v>2052</v>
      </c>
      <c r="C397" s="37" t="s">
        <v>141</v>
      </c>
      <c r="D397" s="37" t="s">
        <v>2055</v>
      </c>
      <c r="E397" s="63">
        <v>400</v>
      </c>
      <c r="F397" s="63">
        <v>450</v>
      </c>
      <c r="G397" s="63">
        <v>1500</v>
      </c>
      <c r="H397" s="63">
        <v>2610</v>
      </c>
      <c r="I397" s="63">
        <v>3090</v>
      </c>
      <c r="J397" s="63">
        <v>3400</v>
      </c>
      <c r="K397" s="63">
        <v>3710</v>
      </c>
      <c r="L397" s="37"/>
      <c r="M397" s="37">
        <v>521203</v>
      </c>
    </row>
    <row r="398" spans="1:13" x14ac:dyDescent="0.25">
      <c r="A398" s="37">
        <v>389</v>
      </c>
      <c r="B398" s="37" t="s">
        <v>2052</v>
      </c>
      <c r="C398" s="37" t="s">
        <v>142</v>
      </c>
      <c r="D398" s="37" t="s">
        <v>2055</v>
      </c>
      <c r="E398" s="63">
        <v>3700</v>
      </c>
      <c r="F398" s="63">
        <v>4190</v>
      </c>
      <c r="G398" s="63">
        <v>4870</v>
      </c>
      <c r="H398" s="63">
        <v>5670</v>
      </c>
      <c r="I398" s="63">
        <v>7920</v>
      </c>
      <c r="J398" s="63">
        <v>10250</v>
      </c>
      <c r="K398" s="63">
        <v>12650</v>
      </c>
      <c r="L398" s="37"/>
      <c r="M398" s="37">
        <v>521301</v>
      </c>
    </row>
    <row r="399" spans="1:13" x14ac:dyDescent="0.25">
      <c r="A399" s="37">
        <v>390</v>
      </c>
      <c r="B399" s="37" t="s">
        <v>2052</v>
      </c>
      <c r="C399" s="37" t="s">
        <v>901</v>
      </c>
      <c r="D399" s="37" t="s">
        <v>2055</v>
      </c>
      <c r="E399" s="63">
        <v>510</v>
      </c>
      <c r="F399" s="63">
        <v>540</v>
      </c>
      <c r="G399" s="63">
        <v>900</v>
      </c>
      <c r="H399" s="63">
        <v>1270</v>
      </c>
      <c r="I399" s="63">
        <v>1630</v>
      </c>
      <c r="J399" s="63">
        <v>1630</v>
      </c>
      <c r="K399" s="63">
        <v>1630</v>
      </c>
      <c r="L399" s="37"/>
      <c r="M399" s="37">
        <v>521302</v>
      </c>
    </row>
    <row r="400" spans="1:13" x14ac:dyDescent="0.25">
      <c r="A400" s="37">
        <v>391</v>
      </c>
      <c r="B400" s="37" t="s">
        <v>2052</v>
      </c>
      <c r="C400" s="37" t="s">
        <v>902</v>
      </c>
      <c r="D400" s="37" t="s">
        <v>2055</v>
      </c>
      <c r="E400" s="63">
        <v>3380</v>
      </c>
      <c r="F400" s="63">
        <v>3590</v>
      </c>
      <c r="G400" s="63">
        <v>3770</v>
      </c>
      <c r="H400" s="63">
        <v>3900</v>
      </c>
      <c r="I400" s="63">
        <v>4010</v>
      </c>
      <c r="J400" s="63">
        <v>4100</v>
      </c>
      <c r="K400" s="63">
        <v>4170</v>
      </c>
      <c r="L400" s="37"/>
      <c r="M400" s="37">
        <v>521501</v>
      </c>
    </row>
    <row r="401" spans="1:13" x14ac:dyDescent="0.25">
      <c r="A401" s="37">
        <v>392</v>
      </c>
      <c r="B401" s="37" t="s">
        <v>2052</v>
      </c>
      <c r="C401" s="37" t="s">
        <v>904</v>
      </c>
      <c r="D401" s="37" t="s">
        <v>2055</v>
      </c>
      <c r="E401" s="63">
        <v>4980</v>
      </c>
      <c r="F401" s="63">
        <v>5270</v>
      </c>
      <c r="G401" s="63">
        <v>5480</v>
      </c>
      <c r="H401" s="63">
        <v>5590</v>
      </c>
      <c r="I401" s="63">
        <v>5670</v>
      </c>
      <c r="J401" s="63">
        <v>5690</v>
      </c>
      <c r="K401" s="63">
        <v>5670</v>
      </c>
      <c r="L401" s="37"/>
      <c r="M401" s="37">
        <v>521502</v>
      </c>
    </row>
    <row r="402" spans="1:13" x14ac:dyDescent="0.25">
      <c r="A402" s="37">
        <v>393</v>
      </c>
      <c r="B402" s="37" t="s">
        <v>2052</v>
      </c>
      <c r="C402" s="37" t="s">
        <v>905</v>
      </c>
      <c r="D402" s="37" t="s">
        <v>2055</v>
      </c>
      <c r="E402" s="63">
        <v>2860</v>
      </c>
      <c r="F402" s="63">
        <v>3150</v>
      </c>
      <c r="G402" s="63">
        <v>3430</v>
      </c>
      <c r="H402" s="63">
        <v>3650</v>
      </c>
      <c r="I402" s="63">
        <v>3870</v>
      </c>
      <c r="J402" s="63">
        <v>4060</v>
      </c>
      <c r="K402" s="63">
        <v>4250</v>
      </c>
      <c r="L402" s="37"/>
      <c r="M402" s="37">
        <v>521601</v>
      </c>
    </row>
    <row r="403" spans="1:13" x14ac:dyDescent="0.25">
      <c r="A403" s="37">
        <v>394</v>
      </c>
      <c r="B403" s="37" t="s">
        <v>2052</v>
      </c>
      <c r="C403" s="37" t="s">
        <v>906</v>
      </c>
      <c r="D403" s="37" t="s">
        <v>2055</v>
      </c>
      <c r="E403" s="63">
        <v>6710</v>
      </c>
      <c r="F403" s="63">
        <v>7320</v>
      </c>
      <c r="G403" s="63">
        <v>7640</v>
      </c>
      <c r="H403" s="63">
        <v>7930</v>
      </c>
      <c r="I403" s="63">
        <v>8160</v>
      </c>
      <c r="J403" s="63">
        <v>8370</v>
      </c>
      <c r="K403" s="63">
        <v>8550</v>
      </c>
      <c r="L403" s="37"/>
      <c r="M403" s="37">
        <v>521602</v>
      </c>
    </row>
    <row r="404" spans="1:13" x14ac:dyDescent="0.25">
      <c r="A404" s="37">
        <v>395</v>
      </c>
      <c r="B404" s="37" t="s">
        <v>2052</v>
      </c>
      <c r="C404" s="37" t="s">
        <v>886</v>
      </c>
      <c r="D404" s="37" t="s">
        <v>2055</v>
      </c>
      <c r="E404" s="63">
        <v>3130</v>
      </c>
      <c r="F404" s="63">
        <v>3480</v>
      </c>
      <c r="G404" s="63">
        <v>3780</v>
      </c>
      <c r="H404" s="63">
        <v>4000</v>
      </c>
      <c r="I404" s="63">
        <v>4190</v>
      </c>
      <c r="J404" s="63">
        <v>4350</v>
      </c>
      <c r="K404" s="63">
        <v>4470</v>
      </c>
      <c r="L404" s="37"/>
      <c r="M404" s="37">
        <v>521801</v>
      </c>
    </row>
    <row r="405" spans="1:13" x14ac:dyDescent="0.25">
      <c r="A405" s="37">
        <v>396</v>
      </c>
      <c r="B405" s="37" t="s">
        <v>2052</v>
      </c>
      <c r="C405" s="37" t="s">
        <v>909</v>
      </c>
      <c r="D405" s="37" t="s">
        <v>2055</v>
      </c>
      <c r="E405" s="63">
        <v>3780</v>
      </c>
      <c r="F405" s="63">
        <v>4300</v>
      </c>
      <c r="G405" s="63">
        <v>4730</v>
      </c>
      <c r="H405" s="63">
        <v>4990</v>
      </c>
      <c r="I405" s="63">
        <v>5090</v>
      </c>
      <c r="J405" s="63">
        <v>5130</v>
      </c>
      <c r="K405" s="63">
        <v>5150</v>
      </c>
      <c r="L405" s="37"/>
      <c r="M405" s="37">
        <v>521802</v>
      </c>
    </row>
    <row r="406" spans="1:13" x14ac:dyDescent="0.25">
      <c r="A406" s="37">
        <v>397</v>
      </c>
      <c r="B406" s="37" t="s">
        <v>2052</v>
      </c>
      <c r="C406" s="37" t="s">
        <v>912</v>
      </c>
      <c r="D406" s="37" t="s">
        <v>2055</v>
      </c>
      <c r="E406" s="63">
        <v>2220</v>
      </c>
      <c r="F406" s="63">
        <v>2420</v>
      </c>
      <c r="G406" s="63">
        <v>2650</v>
      </c>
      <c r="H406" s="63">
        <v>2910</v>
      </c>
      <c r="I406" s="63">
        <v>2950</v>
      </c>
      <c r="J406" s="63">
        <v>2950</v>
      </c>
      <c r="K406" s="63">
        <v>2920</v>
      </c>
      <c r="L406" s="37"/>
      <c r="M406" s="37">
        <v>521803</v>
      </c>
    </row>
    <row r="407" spans="1:13" x14ac:dyDescent="0.25">
      <c r="A407" s="37">
        <v>398</v>
      </c>
      <c r="B407" s="37" t="s">
        <v>2052</v>
      </c>
      <c r="C407" s="37" t="s">
        <v>913</v>
      </c>
      <c r="D407" s="37" t="s">
        <v>2055</v>
      </c>
      <c r="E407" s="63">
        <v>5210</v>
      </c>
      <c r="F407" s="63">
        <v>5790</v>
      </c>
      <c r="G407" s="63">
        <v>6360</v>
      </c>
      <c r="H407" s="63">
        <v>7060</v>
      </c>
      <c r="I407" s="63">
        <v>8150</v>
      </c>
      <c r="J407" s="63">
        <v>9240</v>
      </c>
      <c r="K407" s="63">
        <v>10350</v>
      </c>
      <c r="L407" s="37"/>
      <c r="M407" s="37">
        <v>521901</v>
      </c>
    </row>
    <row r="408" spans="1:13" x14ac:dyDescent="0.25">
      <c r="A408" s="37">
        <v>399</v>
      </c>
      <c r="B408" s="37" t="s">
        <v>2052</v>
      </c>
      <c r="C408" s="37" t="s">
        <v>914</v>
      </c>
      <c r="D408" s="37" t="s">
        <v>2055</v>
      </c>
      <c r="E408" s="63">
        <v>110</v>
      </c>
      <c r="F408" s="63">
        <v>190</v>
      </c>
      <c r="G408" s="63">
        <v>550</v>
      </c>
      <c r="H408" s="63">
        <v>910</v>
      </c>
      <c r="I408" s="63">
        <v>900</v>
      </c>
      <c r="J408" s="63">
        <v>900</v>
      </c>
      <c r="K408" s="63">
        <v>910</v>
      </c>
      <c r="L408" s="37"/>
      <c r="M408" s="37">
        <v>521902</v>
      </c>
    </row>
    <row r="409" spans="1:13" x14ac:dyDescent="0.25">
      <c r="A409" s="37">
        <v>400</v>
      </c>
      <c r="B409" s="37" t="s">
        <v>2052</v>
      </c>
      <c r="C409" s="37" t="s">
        <v>907</v>
      </c>
      <c r="D409" s="37" t="s">
        <v>2055</v>
      </c>
      <c r="E409" s="63">
        <v>6260</v>
      </c>
      <c r="F409" s="63">
        <v>6950</v>
      </c>
      <c r="G409" s="63">
        <v>7440</v>
      </c>
      <c r="H409" s="63">
        <v>7690</v>
      </c>
      <c r="I409" s="63">
        <v>7980</v>
      </c>
      <c r="J409" s="63">
        <v>8210</v>
      </c>
      <c r="K409" s="63">
        <v>8410</v>
      </c>
      <c r="L409" s="37"/>
      <c r="M409" s="37">
        <v>522100</v>
      </c>
    </row>
    <row r="410" spans="1:13" x14ac:dyDescent="0.25">
      <c r="A410" s="37">
        <v>401</v>
      </c>
      <c r="B410" s="37" t="s">
        <v>2052</v>
      </c>
      <c r="C410" s="37" t="s">
        <v>890</v>
      </c>
      <c r="D410" s="37" t="s">
        <v>2055</v>
      </c>
      <c r="E410" s="63">
        <v>6050</v>
      </c>
      <c r="F410" s="63">
        <v>6630</v>
      </c>
      <c r="G410" s="63">
        <v>7210</v>
      </c>
      <c r="H410" s="63">
        <v>7710</v>
      </c>
      <c r="I410" s="63">
        <v>8200</v>
      </c>
      <c r="J410" s="63">
        <v>8660</v>
      </c>
      <c r="K410" s="63">
        <v>9110</v>
      </c>
      <c r="L410" s="37"/>
      <c r="M410" s="37">
        <v>522201</v>
      </c>
    </row>
    <row r="411" spans="1:13" x14ac:dyDescent="0.25">
      <c r="A411" s="37">
        <v>402</v>
      </c>
      <c r="B411" s="37" t="s">
        <v>2052</v>
      </c>
      <c r="C411" s="37" t="s">
        <v>911</v>
      </c>
      <c r="D411" s="37" t="s">
        <v>2055</v>
      </c>
      <c r="E411" s="63">
        <v>5060</v>
      </c>
      <c r="F411" s="63">
        <v>5570</v>
      </c>
      <c r="G411" s="63">
        <v>6080</v>
      </c>
      <c r="H411" s="63">
        <v>6420</v>
      </c>
      <c r="I411" s="63">
        <v>6790</v>
      </c>
      <c r="J411" s="63">
        <v>7130</v>
      </c>
      <c r="K411" s="63">
        <v>7470</v>
      </c>
      <c r="L411" s="37"/>
      <c r="M411" s="37">
        <v>522202</v>
      </c>
    </row>
    <row r="412" spans="1:13" x14ac:dyDescent="0.25">
      <c r="A412" s="37">
        <v>403</v>
      </c>
      <c r="B412" s="37" t="s">
        <v>2052</v>
      </c>
      <c r="C412" s="37" t="s">
        <v>887</v>
      </c>
      <c r="D412" s="37" t="s">
        <v>2055</v>
      </c>
      <c r="E412" s="63">
        <v>3940</v>
      </c>
      <c r="F412" s="63">
        <v>4330</v>
      </c>
      <c r="G412" s="63">
        <v>4670</v>
      </c>
      <c r="H412" s="63">
        <v>4920</v>
      </c>
      <c r="I412" s="63">
        <v>5150</v>
      </c>
      <c r="J412" s="63">
        <v>5340</v>
      </c>
      <c r="K412" s="63">
        <v>5510</v>
      </c>
      <c r="L412" s="37"/>
      <c r="M412" s="37">
        <v>522301</v>
      </c>
    </row>
    <row r="413" spans="1:13" x14ac:dyDescent="0.25">
      <c r="A413" s="37">
        <v>404</v>
      </c>
      <c r="B413" s="37" t="s">
        <v>2052</v>
      </c>
      <c r="C413" s="37" t="s">
        <v>866</v>
      </c>
      <c r="D413" s="37" t="s">
        <v>2055</v>
      </c>
      <c r="E413" s="63">
        <v>5920</v>
      </c>
      <c r="F413" s="63">
        <v>6470</v>
      </c>
      <c r="G413" s="63">
        <v>6910</v>
      </c>
      <c r="H413" s="63">
        <v>7160</v>
      </c>
      <c r="I413" s="63">
        <v>7480</v>
      </c>
      <c r="J413" s="63">
        <v>7750</v>
      </c>
      <c r="K413" s="63">
        <v>7980</v>
      </c>
      <c r="L413" s="37"/>
      <c r="M413" s="37">
        <v>522302</v>
      </c>
    </row>
    <row r="414" spans="1:13" x14ac:dyDescent="0.25">
      <c r="A414" s="37">
        <v>405</v>
      </c>
      <c r="B414" s="37" t="s">
        <v>2052</v>
      </c>
      <c r="C414" s="37" t="s">
        <v>915</v>
      </c>
      <c r="D414" s="37" t="s">
        <v>2055</v>
      </c>
      <c r="E414" s="63">
        <v>4720</v>
      </c>
      <c r="F414" s="63">
        <v>5200</v>
      </c>
      <c r="G414" s="63">
        <v>5570</v>
      </c>
      <c r="H414" s="63">
        <v>5690</v>
      </c>
      <c r="I414" s="63">
        <v>5850</v>
      </c>
      <c r="J414" s="63">
        <v>5970</v>
      </c>
      <c r="K414" s="63">
        <v>6060</v>
      </c>
      <c r="L414" s="37"/>
      <c r="M414" s="37">
        <v>522400</v>
      </c>
    </row>
    <row r="415" spans="1:13" x14ac:dyDescent="0.25">
      <c r="A415" s="37">
        <v>406</v>
      </c>
      <c r="B415" s="37" t="s">
        <v>2052</v>
      </c>
      <c r="C415" s="37" t="s">
        <v>916</v>
      </c>
      <c r="D415" s="37" t="s">
        <v>2055</v>
      </c>
      <c r="E415" s="63">
        <v>5360</v>
      </c>
      <c r="F415" s="63">
        <v>5820</v>
      </c>
      <c r="G415" s="63">
        <v>6090</v>
      </c>
      <c r="H415" s="63">
        <v>6350</v>
      </c>
      <c r="I415" s="63">
        <v>6570</v>
      </c>
      <c r="J415" s="63">
        <v>6730</v>
      </c>
      <c r="K415" s="63">
        <v>6860</v>
      </c>
      <c r="L415" s="37"/>
      <c r="M415" s="37">
        <v>522601</v>
      </c>
    </row>
    <row r="416" spans="1:13" x14ac:dyDescent="0.25">
      <c r="A416" s="37">
        <v>407</v>
      </c>
      <c r="B416" s="37" t="s">
        <v>2052</v>
      </c>
      <c r="C416" s="37" t="s">
        <v>918</v>
      </c>
      <c r="D416" s="37" t="s">
        <v>2055</v>
      </c>
      <c r="E416" s="63">
        <v>1970</v>
      </c>
      <c r="F416" s="63">
        <v>2130</v>
      </c>
      <c r="G416" s="63">
        <v>2260</v>
      </c>
      <c r="H416" s="63">
        <v>2330</v>
      </c>
      <c r="I416" s="63">
        <v>2380</v>
      </c>
      <c r="J416" s="63">
        <v>2410</v>
      </c>
      <c r="K416" s="63">
        <v>2430</v>
      </c>
      <c r="L416" s="37"/>
      <c r="M416" s="37">
        <v>522603</v>
      </c>
    </row>
    <row r="417" spans="1:13" x14ac:dyDescent="0.25">
      <c r="A417" s="37">
        <v>408</v>
      </c>
      <c r="B417" s="37" t="s">
        <v>2052</v>
      </c>
      <c r="C417" s="37" t="s">
        <v>919</v>
      </c>
      <c r="D417" s="37" t="s">
        <v>2055</v>
      </c>
      <c r="E417" s="63">
        <v>2850</v>
      </c>
      <c r="F417" s="63">
        <v>2980</v>
      </c>
      <c r="G417" s="63">
        <v>3080</v>
      </c>
      <c r="H417" s="63">
        <v>3170</v>
      </c>
      <c r="I417" s="63">
        <v>3250</v>
      </c>
      <c r="J417" s="63">
        <v>3300</v>
      </c>
      <c r="K417" s="63">
        <v>3340</v>
      </c>
      <c r="L417" s="37"/>
      <c r="M417" s="37">
        <v>522604</v>
      </c>
    </row>
    <row r="418" spans="1:13" x14ac:dyDescent="0.25">
      <c r="A418" s="37">
        <v>409</v>
      </c>
      <c r="B418" s="37" t="s">
        <v>2052</v>
      </c>
      <c r="C418" s="37" t="s">
        <v>920</v>
      </c>
      <c r="D418" s="37" t="s">
        <v>2055</v>
      </c>
      <c r="E418" s="63">
        <v>10</v>
      </c>
      <c r="F418" s="63">
        <v>10</v>
      </c>
      <c r="G418" s="63">
        <v>10</v>
      </c>
      <c r="H418" s="63">
        <v>10</v>
      </c>
      <c r="I418" s="63">
        <v>10</v>
      </c>
      <c r="J418" s="63">
        <v>10</v>
      </c>
      <c r="K418" s="63">
        <v>10</v>
      </c>
      <c r="L418" s="37"/>
      <c r="M418" s="37">
        <v>522605</v>
      </c>
    </row>
    <row r="419" spans="1:13" x14ac:dyDescent="0.25">
      <c r="A419" s="37">
        <v>410</v>
      </c>
      <c r="B419" s="37" t="s">
        <v>2052</v>
      </c>
      <c r="C419" s="37" t="s">
        <v>921</v>
      </c>
      <c r="D419" s="37" t="s">
        <v>2055</v>
      </c>
      <c r="E419" s="63">
        <v>3520</v>
      </c>
      <c r="F419" s="63">
        <v>3760</v>
      </c>
      <c r="G419" s="63">
        <v>3920</v>
      </c>
      <c r="H419" s="63">
        <v>3980</v>
      </c>
      <c r="I419" s="63">
        <v>4020</v>
      </c>
      <c r="J419" s="63">
        <v>4030</v>
      </c>
      <c r="K419" s="63">
        <v>4010</v>
      </c>
      <c r="L419" s="37"/>
      <c r="M419" s="37">
        <v>522711</v>
      </c>
    </row>
    <row r="420" spans="1:13" x14ac:dyDescent="0.25">
      <c r="A420" s="37">
        <v>411</v>
      </c>
      <c r="B420" s="37" t="s">
        <v>2052</v>
      </c>
      <c r="C420" s="37" t="s">
        <v>922</v>
      </c>
      <c r="D420" s="37" t="s">
        <v>2055</v>
      </c>
      <c r="E420" s="63">
        <v>4290</v>
      </c>
      <c r="F420" s="63">
        <v>4620</v>
      </c>
      <c r="G420" s="63">
        <v>4880</v>
      </c>
      <c r="H420" s="63">
        <v>5030</v>
      </c>
      <c r="I420" s="63">
        <v>5150</v>
      </c>
      <c r="J420" s="63">
        <v>5230</v>
      </c>
      <c r="K420" s="63">
        <v>5270</v>
      </c>
      <c r="L420" s="37"/>
      <c r="M420" s="37">
        <v>522712</v>
      </c>
    </row>
    <row r="421" spans="1:13" x14ac:dyDescent="0.25">
      <c r="A421" s="37">
        <v>412</v>
      </c>
      <c r="B421" s="37" t="s">
        <v>2052</v>
      </c>
      <c r="C421" s="37" t="s">
        <v>143</v>
      </c>
      <c r="D421" s="37" t="s">
        <v>2055</v>
      </c>
      <c r="E421" s="63">
        <v>1430</v>
      </c>
      <c r="F421" s="63">
        <v>1440</v>
      </c>
      <c r="G421" s="63">
        <v>1450</v>
      </c>
      <c r="H421" s="63">
        <v>1450</v>
      </c>
      <c r="I421" s="63">
        <v>1450</v>
      </c>
      <c r="J421" s="63">
        <v>1450</v>
      </c>
      <c r="K421" s="63">
        <v>1440</v>
      </c>
      <c r="L421" s="37"/>
      <c r="M421" s="37">
        <v>522721</v>
      </c>
    </row>
    <row r="422" spans="1:13" x14ac:dyDescent="0.25">
      <c r="A422" s="37">
        <v>413</v>
      </c>
      <c r="B422" s="37" t="s">
        <v>2052</v>
      </c>
      <c r="C422" s="37" t="s">
        <v>144</v>
      </c>
      <c r="D422" s="37" t="s">
        <v>2055</v>
      </c>
      <c r="E422" s="63">
        <v>4450</v>
      </c>
      <c r="F422" s="63">
        <v>4680</v>
      </c>
      <c r="G422" s="63">
        <v>4850</v>
      </c>
      <c r="H422" s="63">
        <v>4950</v>
      </c>
      <c r="I422" s="63">
        <v>5010</v>
      </c>
      <c r="J422" s="63">
        <v>5030</v>
      </c>
      <c r="K422" s="63">
        <v>5030</v>
      </c>
      <c r="L422" s="37"/>
      <c r="M422" s="37">
        <v>522722</v>
      </c>
    </row>
    <row r="423" spans="1:13" x14ac:dyDescent="0.25">
      <c r="A423" s="37">
        <v>414</v>
      </c>
      <c r="B423" s="37" t="s">
        <v>2052</v>
      </c>
      <c r="C423" s="37" t="s">
        <v>923</v>
      </c>
      <c r="D423" s="37" t="s">
        <v>2055</v>
      </c>
      <c r="E423" s="63">
        <v>3150</v>
      </c>
      <c r="F423" s="63">
        <v>3470</v>
      </c>
      <c r="G423" s="63">
        <v>3710</v>
      </c>
      <c r="H423" s="63">
        <v>3840</v>
      </c>
      <c r="I423" s="63">
        <v>3930</v>
      </c>
      <c r="J423" s="63">
        <v>3990</v>
      </c>
      <c r="K423" s="63">
        <v>4030</v>
      </c>
      <c r="L423" s="37"/>
      <c r="M423" s="37">
        <v>522723</v>
      </c>
    </row>
    <row r="424" spans="1:13" x14ac:dyDescent="0.25">
      <c r="A424" s="37">
        <v>415</v>
      </c>
      <c r="B424" s="37" t="s">
        <v>2052</v>
      </c>
      <c r="C424" s="37" t="s">
        <v>924</v>
      </c>
      <c r="D424" s="37" t="s">
        <v>2055</v>
      </c>
      <c r="E424" s="63">
        <v>3920</v>
      </c>
      <c r="F424" s="63">
        <v>4220</v>
      </c>
      <c r="G424" s="63">
        <v>4380</v>
      </c>
      <c r="H424" s="63">
        <v>4530</v>
      </c>
      <c r="I424" s="63">
        <v>4630</v>
      </c>
      <c r="J424" s="63">
        <v>4680</v>
      </c>
      <c r="K424" s="63">
        <v>4720</v>
      </c>
      <c r="L424" s="37"/>
      <c r="M424" s="37">
        <v>522730</v>
      </c>
    </row>
    <row r="425" spans="1:13" x14ac:dyDescent="0.25">
      <c r="A425" s="37">
        <v>416</v>
      </c>
      <c r="B425" s="37" t="s">
        <v>2052</v>
      </c>
      <c r="C425" s="37" t="s">
        <v>925</v>
      </c>
      <c r="D425" s="37" t="s">
        <v>2055</v>
      </c>
      <c r="E425" s="63">
        <v>4690</v>
      </c>
      <c r="F425" s="63">
        <v>4980</v>
      </c>
      <c r="G425" s="63">
        <v>5190</v>
      </c>
      <c r="H425" s="63">
        <v>5400</v>
      </c>
      <c r="I425" s="63">
        <v>5570</v>
      </c>
      <c r="J425" s="63">
        <v>5710</v>
      </c>
      <c r="K425" s="63">
        <v>5830</v>
      </c>
      <c r="L425" s="37"/>
      <c r="M425" s="37">
        <v>522810</v>
      </c>
    </row>
    <row r="426" spans="1:13" x14ac:dyDescent="0.25">
      <c r="A426" s="37">
        <v>417</v>
      </c>
      <c r="B426" s="37" t="s">
        <v>2052</v>
      </c>
      <c r="C426" s="37" t="s">
        <v>927</v>
      </c>
      <c r="D426" s="37" t="s">
        <v>2055</v>
      </c>
      <c r="E426" s="63">
        <v>3560</v>
      </c>
      <c r="F426" s="63">
        <v>3770</v>
      </c>
      <c r="G426" s="63">
        <v>4010</v>
      </c>
      <c r="H426" s="63">
        <v>4370</v>
      </c>
      <c r="I426" s="63">
        <v>4710</v>
      </c>
      <c r="J426" s="63">
        <v>5040</v>
      </c>
      <c r="K426" s="63">
        <v>5370</v>
      </c>
      <c r="L426" s="37"/>
      <c r="M426" s="37">
        <v>522820</v>
      </c>
    </row>
    <row r="427" spans="1:13" x14ac:dyDescent="0.25">
      <c r="A427" s="37">
        <v>418</v>
      </c>
      <c r="B427" s="37" t="s">
        <v>2052</v>
      </c>
      <c r="C427" s="37" t="s">
        <v>928</v>
      </c>
      <c r="D427" s="37" t="s">
        <v>2055</v>
      </c>
      <c r="E427" s="63">
        <v>3750</v>
      </c>
      <c r="F427" s="63">
        <v>4230</v>
      </c>
      <c r="G427" s="63">
        <v>4760</v>
      </c>
      <c r="H427" s="63">
        <v>5420</v>
      </c>
      <c r="I427" s="63">
        <v>6100</v>
      </c>
      <c r="J427" s="63">
        <v>6810</v>
      </c>
      <c r="K427" s="63">
        <v>7540</v>
      </c>
      <c r="L427" s="37"/>
      <c r="M427" s="37">
        <v>522910</v>
      </c>
    </row>
    <row r="428" spans="1:13" x14ac:dyDescent="0.25">
      <c r="A428" s="37">
        <v>419</v>
      </c>
      <c r="B428" s="37" t="s">
        <v>2052</v>
      </c>
      <c r="C428" s="37" t="s">
        <v>145</v>
      </c>
      <c r="D428" s="37" t="s">
        <v>2055</v>
      </c>
      <c r="E428" s="63">
        <v>4620</v>
      </c>
      <c r="F428" s="63">
        <v>5010</v>
      </c>
      <c r="G428" s="63">
        <v>5230</v>
      </c>
      <c r="H428" s="63">
        <v>5430</v>
      </c>
      <c r="I428" s="63">
        <v>5600</v>
      </c>
      <c r="J428" s="63">
        <v>5760</v>
      </c>
      <c r="K428" s="63">
        <v>5900</v>
      </c>
      <c r="L428" s="37"/>
      <c r="M428" s="37">
        <v>522920</v>
      </c>
    </row>
    <row r="429" spans="1:13" x14ac:dyDescent="0.25">
      <c r="A429" s="37">
        <v>420</v>
      </c>
      <c r="B429" s="37" t="s">
        <v>2052</v>
      </c>
      <c r="C429" s="37" t="s">
        <v>929</v>
      </c>
      <c r="D429" s="37" t="s">
        <v>2055</v>
      </c>
      <c r="E429" s="63">
        <v>5470</v>
      </c>
      <c r="F429" s="63">
        <v>5990</v>
      </c>
      <c r="G429" s="63">
        <v>6230</v>
      </c>
      <c r="H429" s="63">
        <v>6440</v>
      </c>
      <c r="I429" s="63">
        <v>6580</v>
      </c>
      <c r="J429" s="63">
        <v>6660</v>
      </c>
      <c r="K429" s="63">
        <v>6750</v>
      </c>
      <c r="L429" s="37"/>
      <c r="M429" s="37">
        <v>523000</v>
      </c>
    </row>
    <row r="430" spans="1:13" x14ac:dyDescent="0.25">
      <c r="A430" s="37">
        <v>421</v>
      </c>
      <c r="B430" s="37" t="s">
        <v>2052</v>
      </c>
      <c r="C430" s="37" t="s">
        <v>930</v>
      </c>
      <c r="D430" s="37" t="s">
        <v>2055</v>
      </c>
      <c r="E430" s="63">
        <v>5240</v>
      </c>
      <c r="F430" s="63">
        <v>5620</v>
      </c>
      <c r="G430" s="63">
        <v>5860</v>
      </c>
      <c r="H430" s="63">
        <v>6040</v>
      </c>
      <c r="I430" s="63">
        <v>6180</v>
      </c>
      <c r="J430" s="63">
        <v>6270</v>
      </c>
      <c r="K430" s="63">
        <v>6330</v>
      </c>
      <c r="L430" s="37"/>
      <c r="M430" s="37">
        <v>523101</v>
      </c>
    </row>
    <row r="431" spans="1:13" x14ac:dyDescent="0.25">
      <c r="A431" s="37">
        <v>422</v>
      </c>
      <c r="B431" s="37" t="s">
        <v>2052</v>
      </c>
      <c r="C431" s="37" t="s">
        <v>931</v>
      </c>
      <c r="D431" s="37" t="s">
        <v>2055</v>
      </c>
      <c r="E431" s="63">
        <v>4610</v>
      </c>
      <c r="F431" s="63">
        <v>4940</v>
      </c>
      <c r="G431" s="63">
        <v>5190</v>
      </c>
      <c r="H431" s="63">
        <v>5310</v>
      </c>
      <c r="I431" s="63">
        <v>5390</v>
      </c>
      <c r="J431" s="63">
        <v>5420</v>
      </c>
      <c r="K431" s="63">
        <v>5420</v>
      </c>
      <c r="L431" s="37"/>
      <c r="M431" s="37">
        <v>523102</v>
      </c>
    </row>
    <row r="432" spans="1:13" x14ac:dyDescent="0.25">
      <c r="A432" s="37">
        <v>423</v>
      </c>
      <c r="B432" s="37" t="s">
        <v>2052</v>
      </c>
      <c r="C432" s="37" t="s">
        <v>932</v>
      </c>
      <c r="D432" s="37" t="s">
        <v>2055</v>
      </c>
      <c r="E432" s="63">
        <v>2520</v>
      </c>
      <c r="F432" s="63">
        <v>2720</v>
      </c>
      <c r="G432" s="63">
        <v>3200</v>
      </c>
      <c r="H432" s="63">
        <v>3310</v>
      </c>
      <c r="I432" s="63">
        <v>3390</v>
      </c>
      <c r="J432" s="63">
        <v>3460</v>
      </c>
      <c r="K432" s="63">
        <v>3520</v>
      </c>
      <c r="L432" s="37"/>
      <c r="M432" s="37">
        <v>523105</v>
      </c>
    </row>
    <row r="433" spans="1:13" x14ac:dyDescent="0.25">
      <c r="A433" s="37">
        <v>424</v>
      </c>
      <c r="B433" s="37" t="s">
        <v>2052</v>
      </c>
      <c r="C433" s="37" t="s">
        <v>933</v>
      </c>
      <c r="D433" s="37" t="s">
        <v>2055</v>
      </c>
      <c r="E433" s="63">
        <v>5280</v>
      </c>
      <c r="F433" s="63">
        <v>5650</v>
      </c>
      <c r="G433" s="63">
        <v>5790</v>
      </c>
      <c r="H433" s="63">
        <v>5900</v>
      </c>
      <c r="I433" s="63">
        <v>5940</v>
      </c>
      <c r="J433" s="63">
        <v>5900</v>
      </c>
      <c r="K433" s="63">
        <v>5800</v>
      </c>
      <c r="L433" s="37"/>
      <c r="M433" s="37">
        <v>523106</v>
      </c>
    </row>
    <row r="434" spans="1:13" x14ac:dyDescent="0.25">
      <c r="A434" s="37">
        <v>425</v>
      </c>
      <c r="B434" s="37" t="s">
        <v>2052</v>
      </c>
      <c r="C434" s="37" t="s">
        <v>934</v>
      </c>
      <c r="D434" s="37" t="s">
        <v>2055</v>
      </c>
      <c r="E434" s="63">
        <v>1760</v>
      </c>
      <c r="F434" s="63">
        <v>1900</v>
      </c>
      <c r="G434" s="63">
        <v>1990</v>
      </c>
      <c r="H434" s="63">
        <v>2080</v>
      </c>
      <c r="I434" s="63">
        <v>2150</v>
      </c>
      <c r="J434" s="63">
        <v>2200</v>
      </c>
      <c r="K434" s="63">
        <v>2250</v>
      </c>
      <c r="L434" s="37"/>
      <c r="M434" s="37">
        <v>523107</v>
      </c>
    </row>
    <row r="435" spans="1:13" x14ac:dyDescent="0.25">
      <c r="A435" s="37">
        <v>426</v>
      </c>
      <c r="B435" s="37" t="s">
        <v>2052</v>
      </c>
      <c r="C435" s="37" t="s">
        <v>935</v>
      </c>
      <c r="D435" s="37" t="s">
        <v>2055</v>
      </c>
      <c r="E435" s="63">
        <v>4130</v>
      </c>
      <c r="F435" s="63">
        <v>4370</v>
      </c>
      <c r="G435" s="63">
        <v>4460</v>
      </c>
      <c r="H435" s="63">
        <v>4560</v>
      </c>
      <c r="I435" s="63">
        <v>4610</v>
      </c>
      <c r="J435" s="63">
        <v>4620</v>
      </c>
      <c r="K435" s="63">
        <v>4590</v>
      </c>
      <c r="L435" s="37"/>
      <c r="M435" s="37">
        <v>523109</v>
      </c>
    </row>
    <row r="436" spans="1:13" x14ac:dyDescent="0.25">
      <c r="A436" s="37">
        <v>427</v>
      </c>
      <c r="B436" s="37" t="s">
        <v>2052</v>
      </c>
      <c r="C436" s="37" t="s">
        <v>148</v>
      </c>
      <c r="D436" s="37" t="s">
        <v>2055</v>
      </c>
      <c r="E436" s="63">
        <v>2950</v>
      </c>
      <c r="F436" s="63">
        <v>3670</v>
      </c>
      <c r="G436" s="63">
        <v>3660</v>
      </c>
      <c r="H436" s="63">
        <v>3650</v>
      </c>
      <c r="I436" s="63">
        <v>3630</v>
      </c>
      <c r="J436" s="63">
        <v>3600</v>
      </c>
      <c r="K436" s="63">
        <v>3540</v>
      </c>
      <c r="L436" s="37"/>
      <c r="M436" s="37">
        <v>523110</v>
      </c>
    </row>
    <row r="437" spans="1:13" x14ac:dyDescent="0.25">
      <c r="A437" s="37">
        <v>428</v>
      </c>
      <c r="B437" s="37" t="s">
        <v>2052</v>
      </c>
      <c r="C437" s="37" t="s">
        <v>149</v>
      </c>
      <c r="D437" s="37" t="s">
        <v>2055</v>
      </c>
      <c r="E437" s="63">
        <v>40</v>
      </c>
      <c r="F437" s="63">
        <v>50</v>
      </c>
      <c r="G437" s="63">
        <v>60</v>
      </c>
      <c r="H437" s="63">
        <v>70</v>
      </c>
      <c r="I437" s="63">
        <v>80</v>
      </c>
      <c r="J437" s="63">
        <v>90</v>
      </c>
      <c r="K437" s="63">
        <v>100</v>
      </c>
      <c r="L437" s="37"/>
      <c r="M437" s="37">
        <v>523112</v>
      </c>
    </row>
    <row r="438" spans="1:13" x14ac:dyDescent="0.25">
      <c r="A438" s="37">
        <v>429</v>
      </c>
      <c r="B438" s="37" t="s">
        <v>2052</v>
      </c>
      <c r="C438" s="37" t="s">
        <v>150</v>
      </c>
      <c r="D438" s="37" t="s">
        <v>2055</v>
      </c>
      <c r="E438" s="63">
        <v>4930</v>
      </c>
      <c r="F438" s="63">
        <v>5240</v>
      </c>
      <c r="G438" s="63">
        <v>5440</v>
      </c>
      <c r="H438" s="63">
        <v>5600</v>
      </c>
      <c r="I438" s="63">
        <v>5720</v>
      </c>
      <c r="J438" s="63">
        <v>5800</v>
      </c>
      <c r="K438" s="63">
        <v>5850</v>
      </c>
      <c r="L438" s="37"/>
      <c r="M438" s="37">
        <v>523113</v>
      </c>
    </row>
    <row r="439" spans="1:13" x14ac:dyDescent="0.25">
      <c r="A439" s="37">
        <v>430</v>
      </c>
      <c r="B439" s="37" t="s">
        <v>2052</v>
      </c>
      <c r="C439" s="37" t="s">
        <v>936</v>
      </c>
      <c r="D439" s="37" t="s">
        <v>2055</v>
      </c>
      <c r="E439" s="63">
        <v>5610</v>
      </c>
      <c r="F439" s="63">
        <v>6220</v>
      </c>
      <c r="G439" s="63">
        <v>6760</v>
      </c>
      <c r="H439" s="63">
        <v>7290</v>
      </c>
      <c r="I439" s="63">
        <v>7780</v>
      </c>
      <c r="J439" s="63">
        <v>8200</v>
      </c>
      <c r="K439" s="63">
        <v>8540</v>
      </c>
      <c r="L439" s="37"/>
      <c r="M439" s="37">
        <v>523114</v>
      </c>
    </row>
    <row r="440" spans="1:13" x14ac:dyDescent="0.25">
      <c r="A440" s="37">
        <v>431</v>
      </c>
      <c r="B440" s="37" t="s">
        <v>2052</v>
      </c>
      <c r="C440" s="37" t="s">
        <v>937</v>
      </c>
      <c r="D440" s="37" t="s">
        <v>2055</v>
      </c>
      <c r="E440" s="63">
        <v>7290</v>
      </c>
      <c r="F440" s="63">
        <v>8240</v>
      </c>
      <c r="G440" s="63">
        <v>8730</v>
      </c>
      <c r="H440" s="63">
        <v>8960</v>
      </c>
      <c r="I440" s="63">
        <v>9120</v>
      </c>
      <c r="J440" s="63">
        <v>9170</v>
      </c>
      <c r="K440" s="63">
        <v>9160</v>
      </c>
      <c r="L440" s="37"/>
      <c r="M440" s="37">
        <v>523115</v>
      </c>
    </row>
    <row r="441" spans="1:13" x14ac:dyDescent="0.25">
      <c r="A441" s="37">
        <v>432</v>
      </c>
      <c r="B441" s="37" t="s">
        <v>2052</v>
      </c>
      <c r="C441" s="37" t="s">
        <v>938</v>
      </c>
      <c r="D441" s="37" t="s">
        <v>2055</v>
      </c>
      <c r="E441" s="63">
        <v>2740</v>
      </c>
      <c r="F441" s="63">
        <v>3040</v>
      </c>
      <c r="G441" s="63">
        <v>3140</v>
      </c>
      <c r="H441" s="63">
        <v>3220</v>
      </c>
      <c r="I441" s="63">
        <v>3280</v>
      </c>
      <c r="J441" s="63">
        <v>3330</v>
      </c>
      <c r="K441" s="63">
        <v>3360</v>
      </c>
      <c r="L441" s="37"/>
      <c r="M441" s="37">
        <v>523116</v>
      </c>
    </row>
    <row r="442" spans="1:13" x14ac:dyDescent="0.25">
      <c r="A442" s="37">
        <v>433</v>
      </c>
      <c r="B442" s="37" t="s">
        <v>2052</v>
      </c>
      <c r="C442" s="37" t="s">
        <v>939</v>
      </c>
      <c r="D442" s="37" t="s">
        <v>2055</v>
      </c>
      <c r="E442" s="63">
        <v>2240</v>
      </c>
      <c r="F442" s="63">
        <v>2300</v>
      </c>
      <c r="G442" s="63">
        <v>2380</v>
      </c>
      <c r="H442" s="63">
        <v>2440</v>
      </c>
      <c r="I442" s="63">
        <v>2480</v>
      </c>
      <c r="J442" s="63">
        <v>2510</v>
      </c>
      <c r="K442" s="63">
        <v>2520</v>
      </c>
      <c r="L442" s="37"/>
      <c r="M442" s="37">
        <v>523201</v>
      </c>
    </row>
    <row r="443" spans="1:13" x14ac:dyDescent="0.25">
      <c r="A443" s="37">
        <v>434</v>
      </c>
      <c r="B443" s="37" t="s">
        <v>2052</v>
      </c>
      <c r="C443" s="37" t="s">
        <v>151</v>
      </c>
      <c r="D443" s="37" t="s">
        <v>2055</v>
      </c>
      <c r="E443" s="63">
        <v>2230</v>
      </c>
      <c r="F443" s="63">
        <v>2430</v>
      </c>
      <c r="G443" s="63">
        <v>2650</v>
      </c>
      <c r="H443" s="63">
        <v>2870</v>
      </c>
      <c r="I443" s="63">
        <v>3090</v>
      </c>
      <c r="J443" s="63">
        <v>3300</v>
      </c>
      <c r="K443" s="63">
        <v>3500</v>
      </c>
      <c r="L443" s="37"/>
      <c r="M443" s="37">
        <v>523202</v>
      </c>
    </row>
    <row r="444" spans="1:13" x14ac:dyDescent="0.25">
      <c r="A444" s="37">
        <v>435</v>
      </c>
      <c r="B444" s="37" t="s">
        <v>2052</v>
      </c>
      <c r="C444" s="37" t="s">
        <v>152</v>
      </c>
      <c r="D444" s="37" t="s">
        <v>2055</v>
      </c>
      <c r="E444" s="63">
        <v>7080</v>
      </c>
      <c r="F444" s="63">
        <v>8570</v>
      </c>
      <c r="G444" s="63">
        <v>9240</v>
      </c>
      <c r="H444" s="63">
        <v>9970</v>
      </c>
      <c r="I444" s="63">
        <v>10700</v>
      </c>
      <c r="J444" s="63">
        <v>11400</v>
      </c>
      <c r="K444" s="63">
        <v>12050</v>
      </c>
      <c r="L444" s="37"/>
      <c r="M444" s="37">
        <v>523300</v>
      </c>
    </row>
    <row r="445" spans="1:13" x14ac:dyDescent="0.25">
      <c r="A445" s="37">
        <v>436</v>
      </c>
      <c r="B445" s="37" t="s">
        <v>2052</v>
      </c>
      <c r="C445" s="37" t="s">
        <v>940</v>
      </c>
      <c r="D445" s="37" t="s">
        <v>2055</v>
      </c>
      <c r="E445" s="63">
        <v>3220</v>
      </c>
      <c r="F445" s="63">
        <v>3530</v>
      </c>
      <c r="G445" s="63">
        <v>3800</v>
      </c>
      <c r="H445" s="63">
        <v>4080</v>
      </c>
      <c r="I445" s="63">
        <v>4350</v>
      </c>
      <c r="J445" s="63">
        <v>4610</v>
      </c>
      <c r="K445" s="63">
        <v>4870</v>
      </c>
      <c r="L445" s="37"/>
      <c r="M445" s="37">
        <v>523402</v>
      </c>
    </row>
    <row r="446" spans="1:13" x14ac:dyDescent="0.25">
      <c r="A446" s="37">
        <v>437</v>
      </c>
      <c r="B446" s="37" t="s">
        <v>2052</v>
      </c>
      <c r="C446" s="37" t="s">
        <v>941</v>
      </c>
      <c r="D446" s="37" t="s">
        <v>2055</v>
      </c>
      <c r="E446" s="63">
        <v>1250</v>
      </c>
      <c r="F446" s="63">
        <v>1330</v>
      </c>
      <c r="G446" s="63">
        <v>1340</v>
      </c>
      <c r="H446" s="63">
        <v>1350</v>
      </c>
      <c r="I446" s="63">
        <v>1360</v>
      </c>
      <c r="J446" s="63">
        <v>1350</v>
      </c>
      <c r="K446" s="63">
        <v>1330</v>
      </c>
      <c r="L446" s="37"/>
      <c r="M446" s="37">
        <v>523403</v>
      </c>
    </row>
    <row r="447" spans="1:13" x14ac:dyDescent="0.25">
      <c r="A447" s="37">
        <v>438</v>
      </c>
      <c r="B447" s="37" t="s">
        <v>2052</v>
      </c>
      <c r="C447" s="37" t="s">
        <v>942</v>
      </c>
      <c r="D447" s="37" t="s">
        <v>2055</v>
      </c>
      <c r="E447" s="63">
        <v>710</v>
      </c>
      <c r="F447" s="63">
        <v>850</v>
      </c>
      <c r="G447" s="63">
        <v>1430</v>
      </c>
      <c r="H447" s="63">
        <v>1550</v>
      </c>
      <c r="I447" s="63">
        <v>1660</v>
      </c>
      <c r="J447" s="63">
        <v>1770</v>
      </c>
      <c r="K447" s="63">
        <v>1860</v>
      </c>
      <c r="L447" s="37"/>
      <c r="M447" s="37">
        <v>523404</v>
      </c>
    </row>
    <row r="448" spans="1:13" x14ac:dyDescent="0.25">
      <c r="A448" s="37">
        <v>439</v>
      </c>
      <c r="B448" s="37" t="s">
        <v>2052</v>
      </c>
      <c r="C448" s="37" t="s">
        <v>944</v>
      </c>
      <c r="D448" s="37" t="s">
        <v>2055</v>
      </c>
      <c r="E448" s="63">
        <v>1770</v>
      </c>
      <c r="F448" s="63">
        <v>2100</v>
      </c>
      <c r="G448" s="63">
        <v>2580</v>
      </c>
      <c r="H448" s="63">
        <v>2800</v>
      </c>
      <c r="I448" s="63">
        <v>3030</v>
      </c>
      <c r="J448" s="63">
        <v>3250</v>
      </c>
      <c r="K448" s="63">
        <v>3460</v>
      </c>
      <c r="L448" s="37"/>
      <c r="M448" s="37">
        <v>523501</v>
      </c>
    </row>
    <row r="449" spans="1:13" x14ac:dyDescent="0.25">
      <c r="A449" s="37">
        <v>440</v>
      </c>
      <c r="B449" s="37" t="s">
        <v>2052</v>
      </c>
      <c r="C449" s="37" t="s">
        <v>945</v>
      </c>
      <c r="D449" s="37" t="s">
        <v>2055</v>
      </c>
      <c r="E449" s="63">
        <v>4710</v>
      </c>
      <c r="F449" s="63">
        <v>5170</v>
      </c>
      <c r="G449" s="63">
        <v>5400</v>
      </c>
      <c r="H449" s="63">
        <v>5640</v>
      </c>
      <c r="I449" s="63">
        <v>5860</v>
      </c>
      <c r="J449" s="63">
        <v>6020</v>
      </c>
      <c r="K449" s="63">
        <v>6140</v>
      </c>
      <c r="L449" s="37"/>
      <c r="M449" s="37">
        <v>523502</v>
      </c>
    </row>
    <row r="450" spans="1:13" x14ac:dyDescent="0.25">
      <c r="A450" s="37">
        <v>441</v>
      </c>
      <c r="B450" s="37" t="s">
        <v>2052</v>
      </c>
      <c r="C450" s="37" t="s">
        <v>910</v>
      </c>
      <c r="D450" s="37" t="s">
        <v>2055</v>
      </c>
      <c r="E450" s="63">
        <v>3500</v>
      </c>
      <c r="F450" s="63">
        <v>3850</v>
      </c>
      <c r="G450" s="63">
        <v>3980</v>
      </c>
      <c r="H450" s="63">
        <v>4120</v>
      </c>
      <c r="I450" s="63">
        <v>4220</v>
      </c>
      <c r="J450" s="63">
        <v>4270</v>
      </c>
      <c r="K450" s="63">
        <v>4270</v>
      </c>
      <c r="L450" s="37"/>
      <c r="M450" s="37">
        <v>523601</v>
      </c>
    </row>
    <row r="451" spans="1:13" x14ac:dyDescent="0.25">
      <c r="A451" s="37">
        <v>442</v>
      </c>
      <c r="B451" s="37" t="s">
        <v>2052</v>
      </c>
      <c r="C451" s="37" t="s">
        <v>917</v>
      </c>
      <c r="D451" s="37" t="s">
        <v>2055</v>
      </c>
      <c r="E451" s="63">
        <v>4270</v>
      </c>
      <c r="F451" s="63">
        <v>4750</v>
      </c>
      <c r="G451" s="63">
        <v>5020</v>
      </c>
      <c r="H451" s="63">
        <v>5280</v>
      </c>
      <c r="I451" s="63">
        <v>5500</v>
      </c>
      <c r="J451" s="63">
        <v>5680</v>
      </c>
      <c r="K451" s="63">
        <v>5860</v>
      </c>
      <c r="L451" s="37"/>
      <c r="M451" s="37">
        <v>523602</v>
      </c>
    </row>
    <row r="452" spans="1:13" x14ac:dyDescent="0.25">
      <c r="A452" s="37">
        <v>443</v>
      </c>
      <c r="B452" s="37" t="s">
        <v>2052</v>
      </c>
      <c r="C452" s="37" t="s">
        <v>908</v>
      </c>
      <c r="D452" s="37" t="s">
        <v>2055</v>
      </c>
      <c r="E452" s="63">
        <v>4740</v>
      </c>
      <c r="F452" s="63">
        <v>5390</v>
      </c>
      <c r="G452" s="63">
        <v>5730</v>
      </c>
      <c r="H452" s="63">
        <v>6060</v>
      </c>
      <c r="I452" s="63">
        <v>6320</v>
      </c>
      <c r="J452" s="63">
        <v>6530</v>
      </c>
      <c r="K452" s="63">
        <v>6710</v>
      </c>
      <c r="L452" s="37"/>
      <c r="M452" s="37">
        <v>523711</v>
      </c>
    </row>
    <row r="453" spans="1:13" x14ac:dyDescent="0.25">
      <c r="A453" s="37">
        <v>444</v>
      </c>
      <c r="B453" s="37" t="s">
        <v>2052</v>
      </c>
      <c r="C453" s="37" t="s">
        <v>738</v>
      </c>
      <c r="D453" s="37" t="s">
        <v>2055</v>
      </c>
      <c r="E453" s="63">
        <v>7200</v>
      </c>
      <c r="F453" s="63">
        <v>10300</v>
      </c>
      <c r="G453" s="63">
        <v>12600</v>
      </c>
      <c r="H453" s="63">
        <v>13850</v>
      </c>
      <c r="I453" s="63">
        <v>14950</v>
      </c>
      <c r="J453" s="63">
        <v>15900</v>
      </c>
      <c r="K453" s="63">
        <v>16850</v>
      </c>
      <c r="L453" s="37"/>
      <c r="M453" s="37">
        <v>523712</v>
      </c>
    </row>
    <row r="454" spans="1:13" x14ac:dyDescent="0.25">
      <c r="A454" s="37">
        <v>445</v>
      </c>
      <c r="B454" s="37" t="s">
        <v>2052</v>
      </c>
      <c r="C454" s="37" t="s">
        <v>947</v>
      </c>
      <c r="D454" s="37" t="s">
        <v>2055</v>
      </c>
      <c r="E454" s="63">
        <v>5490</v>
      </c>
      <c r="F454" s="63">
        <v>10600</v>
      </c>
      <c r="G454" s="63">
        <v>15050</v>
      </c>
      <c r="H454" s="63">
        <v>18550</v>
      </c>
      <c r="I454" s="63">
        <v>22100</v>
      </c>
      <c r="J454" s="63">
        <v>25600</v>
      </c>
      <c r="K454" s="63">
        <v>29100</v>
      </c>
      <c r="L454" s="37"/>
      <c r="M454" s="37">
        <v>523713</v>
      </c>
    </row>
    <row r="455" spans="1:13" x14ac:dyDescent="0.25">
      <c r="A455" s="37">
        <v>446</v>
      </c>
      <c r="B455" s="37" t="s">
        <v>2052</v>
      </c>
      <c r="C455" s="37" t="s">
        <v>948</v>
      </c>
      <c r="D455" s="37" t="s">
        <v>2055</v>
      </c>
      <c r="E455" s="63">
        <v>4410</v>
      </c>
      <c r="F455" s="63">
        <v>4990</v>
      </c>
      <c r="G455" s="63">
        <v>5290</v>
      </c>
      <c r="H455" s="63">
        <v>5560</v>
      </c>
      <c r="I455" s="63">
        <v>5780</v>
      </c>
      <c r="J455" s="63">
        <v>5940</v>
      </c>
      <c r="K455" s="63">
        <v>6060</v>
      </c>
      <c r="L455" s="37"/>
      <c r="M455" s="37">
        <v>523721</v>
      </c>
    </row>
    <row r="456" spans="1:13" x14ac:dyDescent="0.25">
      <c r="A456" s="37">
        <v>447</v>
      </c>
      <c r="B456" s="37" t="s">
        <v>2052</v>
      </c>
      <c r="C456" s="37" t="s">
        <v>949</v>
      </c>
      <c r="D456" s="37" t="s">
        <v>2055</v>
      </c>
      <c r="E456" s="63">
        <v>5110</v>
      </c>
      <c r="F456" s="63">
        <v>5720</v>
      </c>
      <c r="G456" s="63">
        <v>6030</v>
      </c>
      <c r="H456" s="63">
        <v>6320</v>
      </c>
      <c r="I456" s="63">
        <v>6550</v>
      </c>
      <c r="J456" s="63">
        <v>6720</v>
      </c>
      <c r="K456" s="63">
        <v>6860</v>
      </c>
      <c r="L456" s="37"/>
      <c r="M456" s="37">
        <v>523722</v>
      </c>
    </row>
    <row r="457" spans="1:13" x14ac:dyDescent="0.25">
      <c r="A457" s="37">
        <v>448</v>
      </c>
      <c r="B457" s="37" t="s">
        <v>2052</v>
      </c>
      <c r="C457" s="37" t="s">
        <v>950</v>
      </c>
      <c r="D457" s="37" t="s">
        <v>2055</v>
      </c>
      <c r="E457" s="63">
        <v>1430</v>
      </c>
      <c r="F457" s="63">
        <v>1940</v>
      </c>
      <c r="G457" s="63">
        <v>2270</v>
      </c>
      <c r="H457" s="63">
        <v>2610</v>
      </c>
      <c r="I457" s="63">
        <v>2950</v>
      </c>
      <c r="J457" s="63">
        <v>3290</v>
      </c>
      <c r="K457" s="63">
        <v>3630</v>
      </c>
      <c r="L457" s="37"/>
      <c r="M457" s="37">
        <v>523813</v>
      </c>
    </row>
    <row r="458" spans="1:13" x14ac:dyDescent="0.25">
      <c r="A458" s="37">
        <v>449</v>
      </c>
      <c r="B458" s="37" t="s">
        <v>2052</v>
      </c>
      <c r="C458" s="37" t="s">
        <v>951</v>
      </c>
      <c r="D458" s="37" t="s">
        <v>2055</v>
      </c>
      <c r="E458" s="63">
        <v>6340</v>
      </c>
      <c r="F458" s="63">
        <v>6880</v>
      </c>
      <c r="G458" s="63">
        <v>7040</v>
      </c>
      <c r="H458" s="63">
        <v>7160</v>
      </c>
      <c r="I458" s="63">
        <v>7210</v>
      </c>
      <c r="J458" s="63">
        <v>7180</v>
      </c>
      <c r="K458" s="63">
        <v>7090</v>
      </c>
      <c r="L458" s="37"/>
      <c r="M458" s="37">
        <v>523814</v>
      </c>
    </row>
    <row r="459" spans="1:13" x14ac:dyDescent="0.25">
      <c r="A459" s="37">
        <v>450</v>
      </c>
      <c r="B459" s="37" t="s">
        <v>2052</v>
      </c>
      <c r="C459" s="37" t="s">
        <v>153</v>
      </c>
      <c r="D459" s="37" t="s">
        <v>2055</v>
      </c>
      <c r="E459" s="63">
        <v>3760</v>
      </c>
      <c r="F459" s="63">
        <v>4030</v>
      </c>
      <c r="G459" s="63">
        <v>4200</v>
      </c>
      <c r="H459" s="63">
        <v>4270</v>
      </c>
      <c r="I459" s="63">
        <v>4300</v>
      </c>
      <c r="J459" s="63">
        <v>4280</v>
      </c>
      <c r="K459" s="63">
        <v>4210</v>
      </c>
      <c r="L459" s="37"/>
      <c r="M459" s="37">
        <v>523816</v>
      </c>
    </row>
    <row r="460" spans="1:13" x14ac:dyDescent="0.25">
      <c r="A460" s="37">
        <v>451</v>
      </c>
      <c r="B460" s="37" t="s">
        <v>2052</v>
      </c>
      <c r="C460" s="37" t="s">
        <v>952</v>
      </c>
      <c r="D460" s="37" t="s">
        <v>2055</v>
      </c>
      <c r="E460" s="63">
        <v>2350</v>
      </c>
      <c r="F460" s="63">
        <v>2590</v>
      </c>
      <c r="G460" s="63">
        <v>2660</v>
      </c>
      <c r="H460" s="63">
        <v>2710</v>
      </c>
      <c r="I460" s="63">
        <v>2710</v>
      </c>
      <c r="J460" s="63">
        <v>2670</v>
      </c>
      <c r="K460" s="63">
        <v>2600</v>
      </c>
      <c r="L460" s="37"/>
      <c r="M460" s="37">
        <v>523817</v>
      </c>
    </row>
    <row r="461" spans="1:13" x14ac:dyDescent="0.25">
      <c r="A461" s="37">
        <v>452</v>
      </c>
      <c r="B461" s="37" t="s">
        <v>2052</v>
      </c>
      <c r="C461" s="37" t="s">
        <v>953</v>
      </c>
      <c r="D461" s="37" t="s">
        <v>2055</v>
      </c>
      <c r="E461" s="63">
        <v>900</v>
      </c>
      <c r="F461" s="63">
        <v>1050</v>
      </c>
      <c r="G461" s="63">
        <v>1200</v>
      </c>
      <c r="H461" s="63">
        <v>1370</v>
      </c>
      <c r="I461" s="63">
        <v>1530</v>
      </c>
      <c r="J461" s="63">
        <v>1680</v>
      </c>
      <c r="K461" s="63">
        <v>1830</v>
      </c>
      <c r="L461" s="37"/>
      <c r="M461" s="37">
        <v>523818</v>
      </c>
    </row>
    <row r="462" spans="1:13" x14ac:dyDescent="0.25">
      <c r="A462" s="37">
        <v>453</v>
      </c>
      <c r="B462" s="37" t="s">
        <v>2052</v>
      </c>
      <c r="C462" s="37" t="s">
        <v>954</v>
      </c>
      <c r="D462" s="37" t="s">
        <v>2055</v>
      </c>
      <c r="E462" s="63">
        <v>920</v>
      </c>
      <c r="F462" s="63">
        <v>990</v>
      </c>
      <c r="G462" s="63">
        <v>1020</v>
      </c>
      <c r="H462" s="63">
        <v>1050</v>
      </c>
      <c r="I462" s="63">
        <v>1060</v>
      </c>
      <c r="J462" s="63">
        <v>1070</v>
      </c>
      <c r="K462" s="63">
        <v>1060</v>
      </c>
      <c r="L462" s="37"/>
      <c r="M462" s="37">
        <v>523819</v>
      </c>
    </row>
    <row r="463" spans="1:13" x14ac:dyDescent="0.25">
      <c r="A463" s="37">
        <v>454</v>
      </c>
      <c r="B463" s="37" t="s">
        <v>2052</v>
      </c>
      <c r="C463" s="37" t="s">
        <v>955</v>
      </c>
      <c r="D463" s="37" t="s">
        <v>2055</v>
      </c>
      <c r="E463" s="63">
        <v>6810</v>
      </c>
      <c r="F463" s="63">
        <v>7380</v>
      </c>
      <c r="G463" s="63">
        <v>7660</v>
      </c>
      <c r="H463" s="63">
        <v>7790</v>
      </c>
      <c r="I463" s="63">
        <v>7810</v>
      </c>
      <c r="J463" s="63">
        <v>7730</v>
      </c>
      <c r="K463" s="63">
        <v>7580</v>
      </c>
      <c r="L463" s="37"/>
      <c r="M463" s="37">
        <v>523820</v>
      </c>
    </row>
    <row r="464" spans="1:13" x14ac:dyDescent="0.25">
      <c r="A464" s="37">
        <v>455</v>
      </c>
      <c r="B464" s="37" t="s">
        <v>2052</v>
      </c>
      <c r="C464" s="37" t="s">
        <v>956</v>
      </c>
      <c r="D464" s="37" t="s">
        <v>2055</v>
      </c>
      <c r="E464" s="63">
        <v>3870</v>
      </c>
      <c r="F464" s="63">
        <v>4390</v>
      </c>
      <c r="G464" s="63">
        <v>4560</v>
      </c>
      <c r="H464" s="63">
        <v>4740</v>
      </c>
      <c r="I464" s="63">
        <v>4890</v>
      </c>
      <c r="J464" s="63">
        <v>5030</v>
      </c>
      <c r="K464" s="63">
        <v>5170</v>
      </c>
      <c r="L464" s="37"/>
      <c r="M464" s="37">
        <v>523911</v>
      </c>
    </row>
    <row r="465" spans="1:13" x14ac:dyDescent="0.25">
      <c r="A465" s="37">
        <v>456</v>
      </c>
      <c r="B465" s="37" t="s">
        <v>2052</v>
      </c>
      <c r="C465" s="37" t="s">
        <v>957</v>
      </c>
      <c r="D465" s="37" t="s">
        <v>2055</v>
      </c>
      <c r="E465" s="63">
        <v>4850</v>
      </c>
      <c r="F465" s="63">
        <v>7170</v>
      </c>
      <c r="G465" s="63">
        <v>8650</v>
      </c>
      <c r="H465" s="63">
        <v>9430</v>
      </c>
      <c r="I465" s="63">
        <v>10100</v>
      </c>
      <c r="J465" s="63">
        <v>10750</v>
      </c>
      <c r="K465" s="63">
        <v>11400</v>
      </c>
      <c r="L465" s="37"/>
      <c r="M465" s="37">
        <v>523912</v>
      </c>
    </row>
    <row r="466" spans="1:13" x14ac:dyDescent="0.25">
      <c r="A466" s="37">
        <v>457</v>
      </c>
      <c r="B466" s="37" t="s">
        <v>2052</v>
      </c>
      <c r="C466" s="37" t="s">
        <v>959</v>
      </c>
      <c r="D466" s="37" t="s">
        <v>2055</v>
      </c>
      <c r="E466" s="63">
        <v>4880</v>
      </c>
      <c r="F466" s="63">
        <v>5080</v>
      </c>
      <c r="G466" s="63">
        <v>5620</v>
      </c>
      <c r="H466" s="63">
        <v>6240</v>
      </c>
      <c r="I466" s="63">
        <v>6390</v>
      </c>
      <c r="J466" s="63">
        <v>6510</v>
      </c>
      <c r="K466" s="63">
        <v>6620</v>
      </c>
      <c r="L466" s="37"/>
      <c r="M466" s="37">
        <v>523920</v>
      </c>
    </row>
    <row r="467" spans="1:13" x14ac:dyDescent="0.25">
      <c r="A467" s="37">
        <v>458</v>
      </c>
      <c r="B467" s="37" t="s">
        <v>2052</v>
      </c>
      <c r="C467" s="37" t="s">
        <v>154</v>
      </c>
      <c r="D467" s="37" t="s">
        <v>2055</v>
      </c>
      <c r="E467" s="63">
        <v>3480</v>
      </c>
      <c r="F467" s="63">
        <v>3670</v>
      </c>
      <c r="G467" s="63">
        <v>3780</v>
      </c>
      <c r="H467" s="63">
        <v>3890</v>
      </c>
      <c r="I467" s="63">
        <v>3990</v>
      </c>
      <c r="J467" s="63">
        <v>4060</v>
      </c>
      <c r="K467" s="63">
        <v>4140</v>
      </c>
      <c r="L467" s="37"/>
      <c r="M467" s="37">
        <v>524001</v>
      </c>
    </row>
    <row r="468" spans="1:13" x14ac:dyDescent="0.25">
      <c r="A468" s="37">
        <v>459</v>
      </c>
      <c r="B468" s="37" t="s">
        <v>2052</v>
      </c>
      <c r="C468" s="37" t="s">
        <v>961</v>
      </c>
      <c r="D468" s="37" t="s">
        <v>2055</v>
      </c>
      <c r="E468" s="63">
        <v>6290</v>
      </c>
      <c r="F468" s="63">
        <v>6880</v>
      </c>
      <c r="G468" s="63">
        <v>7410</v>
      </c>
      <c r="H468" s="63">
        <v>7960</v>
      </c>
      <c r="I468" s="63">
        <v>8520</v>
      </c>
      <c r="J468" s="63">
        <v>9060</v>
      </c>
      <c r="K468" s="63">
        <v>9600</v>
      </c>
      <c r="L468" s="37"/>
      <c r="M468" s="37">
        <v>524002</v>
      </c>
    </row>
    <row r="469" spans="1:13" x14ac:dyDescent="0.25">
      <c r="A469" s="37">
        <v>460</v>
      </c>
      <c r="B469" s="37" t="s">
        <v>2052</v>
      </c>
      <c r="C469" s="37" t="s">
        <v>962</v>
      </c>
      <c r="D469" s="37" t="s">
        <v>2055</v>
      </c>
      <c r="E469" s="63">
        <v>3050</v>
      </c>
      <c r="F469" s="63">
        <v>3430</v>
      </c>
      <c r="G469" s="63">
        <v>3850</v>
      </c>
      <c r="H469" s="63">
        <v>4300</v>
      </c>
      <c r="I469" s="63">
        <v>4760</v>
      </c>
      <c r="J469" s="63">
        <v>5240</v>
      </c>
      <c r="K469" s="63">
        <v>5710</v>
      </c>
      <c r="L469" s="37"/>
      <c r="M469" s="37">
        <v>524111</v>
      </c>
    </row>
    <row r="470" spans="1:13" x14ac:dyDescent="0.25">
      <c r="A470" s="37">
        <v>461</v>
      </c>
      <c r="B470" s="37" t="s">
        <v>2052</v>
      </c>
      <c r="C470" s="37" t="s">
        <v>963</v>
      </c>
      <c r="D470" s="37" t="s">
        <v>2055</v>
      </c>
      <c r="E470" s="63">
        <v>4040</v>
      </c>
      <c r="F470" s="63">
        <v>4310</v>
      </c>
      <c r="G470" s="63">
        <v>4460</v>
      </c>
      <c r="H470" s="63">
        <v>4600</v>
      </c>
      <c r="I470" s="63">
        <v>4690</v>
      </c>
      <c r="J470" s="63">
        <v>4740</v>
      </c>
      <c r="K470" s="63">
        <v>4760</v>
      </c>
      <c r="L470" s="37"/>
      <c r="M470" s="37">
        <v>524112</v>
      </c>
    </row>
    <row r="471" spans="1:13" x14ac:dyDescent="0.25">
      <c r="A471" s="37">
        <v>462</v>
      </c>
      <c r="B471" s="37" t="s">
        <v>2052</v>
      </c>
      <c r="C471" s="37" t="s">
        <v>964</v>
      </c>
      <c r="D471" s="37" t="s">
        <v>2055</v>
      </c>
      <c r="E471" s="63">
        <v>2180</v>
      </c>
      <c r="F471" s="63">
        <v>2400</v>
      </c>
      <c r="G471" s="63">
        <v>2490</v>
      </c>
      <c r="H471" s="63">
        <v>2580</v>
      </c>
      <c r="I471" s="63">
        <v>2660</v>
      </c>
      <c r="J471" s="63">
        <v>2720</v>
      </c>
      <c r="K471" s="63">
        <v>2750</v>
      </c>
      <c r="L471" s="37"/>
      <c r="M471" s="37">
        <v>524121</v>
      </c>
    </row>
    <row r="472" spans="1:13" x14ac:dyDescent="0.25">
      <c r="A472" s="37">
        <v>463</v>
      </c>
      <c r="B472" s="37" t="s">
        <v>2052</v>
      </c>
      <c r="C472" s="37" t="s">
        <v>155</v>
      </c>
      <c r="D472" s="37" t="s">
        <v>2055</v>
      </c>
      <c r="E472" s="63">
        <v>4250</v>
      </c>
      <c r="F472" s="63">
        <v>4490</v>
      </c>
      <c r="G472" s="63">
        <v>4700</v>
      </c>
      <c r="H472" s="63">
        <v>4830</v>
      </c>
      <c r="I472" s="63">
        <v>4920</v>
      </c>
      <c r="J472" s="63">
        <v>4970</v>
      </c>
      <c r="K472" s="63">
        <v>4970</v>
      </c>
      <c r="L472" s="37"/>
      <c r="M472" s="37">
        <v>524122</v>
      </c>
    </row>
    <row r="473" spans="1:13" x14ac:dyDescent="0.25">
      <c r="A473" s="37">
        <v>464</v>
      </c>
      <c r="B473" s="37" t="s">
        <v>2052</v>
      </c>
      <c r="C473" s="37" t="s">
        <v>156</v>
      </c>
      <c r="D473" s="37" t="s">
        <v>2055</v>
      </c>
      <c r="E473" s="63">
        <v>7590</v>
      </c>
      <c r="F473" s="63">
        <v>8390</v>
      </c>
      <c r="G473" s="63">
        <v>9000</v>
      </c>
      <c r="H473" s="63">
        <v>9380</v>
      </c>
      <c r="I473" s="63">
        <v>9690</v>
      </c>
      <c r="J473" s="63">
        <v>9900</v>
      </c>
      <c r="K473" s="63">
        <v>10000</v>
      </c>
      <c r="L473" s="37"/>
      <c r="M473" s="37">
        <v>524200</v>
      </c>
    </row>
    <row r="474" spans="1:13" x14ac:dyDescent="0.25">
      <c r="A474" s="37">
        <v>465</v>
      </c>
      <c r="B474" s="37" t="s">
        <v>2052</v>
      </c>
      <c r="C474" s="37" t="s">
        <v>157</v>
      </c>
      <c r="D474" s="37" t="s">
        <v>2055</v>
      </c>
      <c r="E474" s="63">
        <v>6310</v>
      </c>
      <c r="F474" s="63">
        <v>6940</v>
      </c>
      <c r="G474" s="63">
        <v>7390</v>
      </c>
      <c r="H474" s="63">
        <v>7640</v>
      </c>
      <c r="I474" s="63">
        <v>7830</v>
      </c>
      <c r="J474" s="63">
        <v>7950</v>
      </c>
      <c r="K474" s="63">
        <v>8020</v>
      </c>
      <c r="L474" s="37"/>
      <c r="M474" s="37">
        <v>524301</v>
      </c>
    </row>
    <row r="475" spans="1:13" x14ac:dyDescent="0.25">
      <c r="A475" s="37">
        <v>466</v>
      </c>
      <c r="B475" s="37" t="s">
        <v>2052</v>
      </c>
      <c r="C475" s="37" t="s">
        <v>158</v>
      </c>
      <c r="D475" s="37" t="s">
        <v>2055</v>
      </c>
      <c r="E475" s="63">
        <v>5740</v>
      </c>
      <c r="F475" s="63">
        <v>6260</v>
      </c>
      <c r="G475" s="63">
        <v>6520</v>
      </c>
      <c r="H475" s="63">
        <v>6660</v>
      </c>
      <c r="I475" s="63">
        <v>6740</v>
      </c>
      <c r="J475" s="63">
        <v>6760</v>
      </c>
      <c r="K475" s="63">
        <v>6730</v>
      </c>
      <c r="L475" s="37"/>
      <c r="M475" s="37">
        <v>524302</v>
      </c>
    </row>
    <row r="476" spans="1:13" x14ac:dyDescent="0.25">
      <c r="A476" s="37">
        <v>467</v>
      </c>
      <c r="B476" s="37" t="s">
        <v>2052</v>
      </c>
      <c r="C476" s="37" t="s">
        <v>159</v>
      </c>
      <c r="D476" s="37" t="s">
        <v>2055</v>
      </c>
      <c r="E476" s="63">
        <v>6450</v>
      </c>
      <c r="F476" s="63">
        <v>7080</v>
      </c>
      <c r="G476" s="63">
        <v>7470</v>
      </c>
      <c r="H476" s="63">
        <v>7770</v>
      </c>
      <c r="I476" s="63">
        <v>8020</v>
      </c>
      <c r="J476" s="63">
        <v>8220</v>
      </c>
      <c r="K476" s="63">
        <v>8380</v>
      </c>
      <c r="L476" s="37"/>
      <c r="M476" s="37">
        <v>524303</v>
      </c>
    </row>
    <row r="477" spans="1:13" x14ac:dyDescent="0.25">
      <c r="A477" s="37">
        <v>468</v>
      </c>
      <c r="B477" s="37" t="s">
        <v>2052</v>
      </c>
      <c r="C477" s="37" t="s">
        <v>965</v>
      </c>
      <c r="D477" s="37" t="s">
        <v>2055</v>
      </c>
      <c r="E477" s="63">
        <v>170</v>
      </c>
      <c r="F477" s="63">
        <v>190</v>
      </c>
      <c r="G477" s="63">
        <v>220</v>
      </c>
      <c r="H477" s="63">
        <v>250</v>
      </c>
      <c r="I477" s="63">
        <v>290</v>
      </c>
      <c r="J477" s="63">
        <v>330</v>
      </c>
      <c r="K477" s="63">
        <v>370</v>
      </c>
      <c r="L477" s="37"/>
      <c r="M477" s="37">
        <v>524402</v>
      </c>
    </row>
    <row r="478" spans="1:13" x14ac:dyDescent="0.25">
      <c r="A478" s="37">
        <v>469</v>
      </c>
      <c r="B478" s="37" t="s">
        <v>2052</v>
      </c>
      <c r="C478" s="37" t="s">
        <v>146</v>
      </c>
      <c r="D478" s="37" t="s">
        <v>2055</v>
      </c>
      <c r="E478" s="63">
        <v>2870</v>
      </c>
      <c r="F478" s="63">
        <v>3710</v>
      </c>
      <c r="G478" s="63">
        <v>4420</v>
      </c>
      <c r="H478" s="63">
        <v>5160</v>
      </c>
      <c r="I478" s="63">
        <v>5920</v>
      </c>
      <c r="J478" s="63">
        <v>6680</v>
      </c>
      <c r="K478" s="63">
        <v>7450</v>
      </c>
      <c r="L478" s="37"/>
      <c r="M478" s="37">
        <v>524403</v>
      </c>
    </row>
    <row r="479" spans="1:13" x14ac:dyDescent="0.25">
      <c r="A479" s="37">
        <v>470</v>
      </c>
      <c r="B479" s="37" t="s">
        <v>2052</v>
      </c>
      <c r="C479" s="37" t="s">
        <v>968</v>
      </c>
      <c r="D479" s="37" t="s">
        <v>2055</v>
      </c>
      <c r="E479" s="63">
        <v>2690</v>
      </c>
      <c r="F479" s="63">
        <v>3070</v>
      </c>
      <c r="G479" s="63">
        <v>3370</v>
      </c>
      <c r="H479" s="63">
        <v>3670</v>
      </c>
      <c r="I479" s="63">
        <v>3960</v>
      </c>
      <c r="J479" s="63">
        <v>4220</v>
      </c>
      <c r="K479" s="63">
        <v>4470</v>
      </c>
      <c r="L479" s="37"/>
      <c r="M479" s="37">
        <v>524404</v>
      </c>
    </row>
    <row r="480" spans="1:13" x14ac:dyDescent="0.25">
      <c r="A480" s="37">
        <v>471</v>
      </c>
      <c r="B480" s="37" t="s">
        <v>2052</v>
      </c>
      <c r="C480" s="37" t="s">
        <v>966</v>
      </c>
      <c r="D480" s="37" t="s">
        <v>2055</v>
      </c>
      <c r="E480" s="63">
        <v>3510</v>
      </c>
      <c r="F480" s="63">
        <v>3810</v>
      </c>
      <c r="G480" s="63">
        <v>4060</v>
      </c>
      <c r="H480" s="63">
        <v>4230</v>
      </c>
      <c r="I480" s="63">
        <v>4370</v>
      </c>
      <c r="J480" s="63">
        <v>4460</v>
      </c>
      <c r="K480" s="63">
        <v>4510</v>
      </c>
      <c r="L480" s="37"/>
      <c r="M480" s="37">
        <v>524405</v>
      </c>
    </row>
    <row r="481" spans="1:13" x14ac:dyDescent="0.25">
      <c r="A481" s="37">
        <v>472</v>
      </c>
      <c r="B481" s="37" t="s">
        <v>2052</v>
      </c>
      <c r="C481" s="37" t="s">
        <v>960</v>
      </c>
      <c r="D481" s="37" t="s">
        <v>2055</v>
      </c>
      <c r="E481" s="63">
        <v>3850</v>
      </c>
      <c r="F481" s="63">
        <v>4160</v>
      </c>
      <c r="G481" s="63">
        <v>4380</v>
      </c>
      <c r="H481" s="63">
        <v>4490</v>
      </c>
      <c r="I481" s="63">
        <v>4550</v>
      </c>
      <c r="J481" s="63">
        <v>4550</v>
      </c>
      <c r="K481" s="63">
        <v>4500</v>
      </c>
      <c r="L481" s="37"/>
      <c r="M481" s="37">
        <v>524510</v>
      </c>
    </row>
    <row r="482" spans="1:13" x14ac:dyDescent="0.25">
      <c r="A482" s="37">
        <v>473</v>
      </c>
      <c r="B482" s="37" t="s">
        <v>2052</v>
      </c>
      <c r="C482" s="37" t="s">
        <v>131</v>
      </c>
      <c r="D482" s="37" t="s">
        <v>2055</v>
      </c>
      <c r="E482" s="63">
        <v>5200</v>
      </c>
      <c r="F482" s="63">
        <v>5570</v>
      </c>
      <c r="G482" s="63">
        <v>5840</v>
      </c>
      <c r="H482" s="63">
        <v>6000</v>
      </c>
      <c r="I482" s="63">
        <v>6000</v>
      </c>
      <c r="J482" s="63">
        <v>5920</v>
      </c>
      <c r="K482" s="63">
        <v>5810</v>
      </c>
      <c r="L482" s="37"/>
      <c r="M482" s="37">
        <v>524520</v>
      </c>
    </row>
    <row r="483" spans="1:13" x14ac:dyDescent="0.25">
      <c r="A483" s="37">
        <v>474</v>
      </c>
      <c r="B483" s="37" t="s">
        <v>2052</v>
      </c>
      <c r="C483" s="37" t="s">
        <v>970</v>
      </c>
      <c r="D483" s="37" t="s">
        <v>2055</v>
      </c>
      <c r="E483" s="63">
        <v>5390</v>
      </c>
      <c r="F483" s="63">
        <v>5730</v>
      </c>
      <c r="G483" s="63">
        <v>5960</v>
      </c>
      <c r="H483" s="63">
        <v>6180</v>
      </c>
      <c r="I483" s="63">
        <v>6340</v>
      </c>
      <c r="J483" s="63">
        <v>6430</v>
      </c>
      <c r="K483" s="63">
        <v>6470</v>
      </c>
      <c r="L483" s="37"/>
      <c r="M483" s="37">
        <v>524530</v>
      </c>
    </row>
    <row r="484" spans="1:13" x14ac:dyDescent="0.25">
      <c r="A484" s="37">
        <v>475</v>
      </c>
      <c r="B484" s="37" t="s">
        <v>2052</v>
      </c>
      <c r="C484" s="37" t="s">
        <v>971</v>
      </c>
      <c r="D484" s="37" t="s">
        <v>2055</v>
      </c>
      <c r="E484" s="63">
        <v>4170</v>
      </c>
      <c r="F484" s="63">
        <v>4750</v>
      </c>
      <c r="G484" s="63">
        <v>6160</v>
      </c>
      <c r="H484" s="63">
        <v>6830</v>
      </c>
      <c r="I484" s="63">
        <v>7460</v>
      </c>
      <c r="J484" s="63">
        <v>8050</v>
      </c>
      <c r="K484" s="63">
        <v>8630</v>
      </c>
      <c r="L484" s="37"/>
      <c r="M484" s="37">
        <v>524602</v>
      </c>
    </row>
    <row r="485" spans="1:13" x14ac:dyDescent="0.25">
      <c r="A485" s="37">
        <v>476</v>
      </c>
      <c r="B485" s="37" t="s">
        <v>2052</v>
      </c>
      <c r="C485" s="37" t="s">
        <v>972</v>
      </c>
      <c r="D485" s="37" t="s">
        <v>2055</v>
      </c>
      <c r="E485" s="63">
        <v>3080</v>
      </c>
      <c r="F485" s="63">
        <v>3340</v>
      </c>
      <c r="G485" s="63">
        <v>3430</v>
      </c>
      <c r="H485" s="63">
        <v>3520</v>
      </c>
      <c r="I485" s="63">
        <v>3590</v>
      </c>
      <c r="J485" s="63">
        <v>3650</v>
      </c>
      <c r="K485" s="63">
        <v>3700</v>
      </c>
      <c r="L485" s="37"/>
      <c r="M485" s="37">
        <v>524603</v>
      </c>
    </row>
    <row r="486" spans="1:13" x14ac:dyDescent="0.25">
      <c r="A486" s="37">
        <v>477</v>
      </c>
      <c r="B486" s="37" t="s">
        <v>2052</v>
      </c>
      <c r="C486" s="37" t="s">
        <v>973</v>
      </c>
      <c r="D486" s="37" t="s">
        <v>2055</v>
      </c>
      <c r="E486" s="63">
        <v>680</v>
      </c>
      <c r="F486" s="63">
        <v>1830</v>
      </c>
      <c r="G486" s="63">
        <v>2210</v>
      </c>
      <c r="H486" s="63">
        <v>2700</v>
      </c>
      <c r="I486" s="63">
        <v>3210</v>
      </c>
      <c r="J486" s="63">
        <v>3720</v>
      </c>
      <c r="K486" s="63">
        <v>4240</v>
      </c>
      <c r="L486" s="37"/>
      <c r="M486" s="37">
        <v>524604</v>
      </c>
    </row>
    <row r="487" spans="1:13" x14ac:dyDescent="0.25">
      <c r="A487" s="37">
        <v>478</v>
      </c>
      <c r="B487" s="37" t="s">
        <v>2052</v>
      </c>
      <c r="C487" s="37" t="s">
        <v>974</v>
      </c>
      <c r="D487" s="37" t="s">
        <v>2055</v>
      </c>
      <c r="E487" s="63">
        <v>3550</v>
      </c>
      <c r="F487" s="63">
        <v>4010</v>
      </c>
      <c r="G487" s="63">
        <v>4080</v>
      </c>
      <c r="H487" s="63">
        <v>4130</v>
      </c>
      <c r="I487" s="63">
        <v>4140</v>
      </c>
      <c r="J487" s="63">
        <v>4110</v>
      </c>
      <c r="K487" s="63">
        <v>4070</v>
      </c>
      <c r="L487" s="37"/>
      <c r="M487" s="37">
        <v>524711</v>
      </c>
    </row>
    <row r="488" spans="1:13" x14ac:dyDescent="0.25">
      <c r="A488" s="37">
        <v>479</v>
      </c>
      <c r="B488" s="37" t="s">
        <v>2052</v>
      </c>
      <c r="C488" s="37" t="s">
        <v>975</v>
      </c>
      <c r="D488" s="37" t="s">
        <v>2055</v>
      </c>
      <c r="E488" s="63">
        <v>2180</v>
      </c>
      <c r="F488" s="63">
        <v>2470</v>
      </c>
      <c r="G488" s="63">
        <v>2510</v>
      </c>
      <c r="H488" s="63">
        <v>2540</v>
      </c>
      <c r="I488" s="63">
        <v>2530</v>
      </c>
      <c r="J488" s="63">
        <v>2490</v>
      </c>
      <c r="K488" s="63">
        <v>2410</v>
      </c>
      <c r="L488" s="37"/>
      <c r="M488" s="37">
        <v>524712</v>
      </c>
    </row>
    <row r="489" spans="1:13" x14ac:dyDescent="0.25">
      <c r="A489" s="37">
        <v>480</v>
      </c>
      <c r="B489" s="37" t="s">
        <v>2052</v>
      </c>
      <c r="C489" s="37" t="s">
        <v>976</v>
      </c>
      <c r="D489" s="37" t="s">
        <v>2055</v>
      </c>
      <c r="E489" s="63">
        <v>3310</v>
      </c>
      <c r="F489" s="63">
        <v>3770</v>
      </c>
      <c r="G489" s="63">
        <v>3870</v>
      </c>
      <c r="H489" s="63">
        <v>3940</v>
      </c>
      <c r="I489" s="63">
        <v>3940</v>
      </c>
      <c r="J489" s="63">
        <v>3880</v>
      </c>
      <c r="K489" s="63">
        <v>3790</v>
      </c>
      <c r="L489" s="37"/>
      <c r="M489" s="37">
        <v>524713</v>
      </c>
    </row>
    <row r="490" spans="1:13" x14ac:dyDescent="0.25">
      <c r="A490" s="37">
        <v>481</v>
      </c>
      <c r="B490" s="37" t="s">
        <v>2052</v>
      </c>
      <c r="C490" s="37" t="s">
        <v>160</v>
      </c>
      <c r="D490" s="37" t="s">
        <v>2055</v>
      </c>
      <c r="E490" s="63">
        <v>6520</v>
      </c>
      <c r="F490" s="63">
        <v>7180</v>
      </c>
      <c r="G490" s="63">
        <v>7520</v>
      </c>
      <c r="H490" s="63">
        <v>7650</v>
      </c>
      <c r="I490" s="63">
        <v>7710</v>
      </c>
      <c r="J490" s="63">
        <v>7710</v>
      </c>
      <c r="K490" s="63">
        <v>7670</v>
      </c>
      <c r="L490" s="37"/>
      <c r="M490" s="37">
        <v>524720</v>
      </c>
    </row>
    <row r="491" spans="1:13" x14ac:dyDescent="0.25">
      <c r="A491" s="37">
        <v>482</v>
      </c>
      <c r="B491" s="37" t="s">
        <v>2052</v>
      </c>
      <c r="C491" s="37" t="s">
        <v>161</v>
      </c>
      <c r="D491" s="37" t="s">
        <v>2055</v>
      </c>
      <c r="E491" s="63">
        <v>4450</v>
      </c>
      <c r="F491" s="63">
        <v>4890</v>
      </c>
      <c r="G491" s="63">
        <v>5100</v>
      </c>
      <c r="H491" s="63">
        <v>5190</v>
      </c>
      <c r="I491" s="63">
        <v>5220</v>
      </c>
      <c r="J491" s="63">
        <v>5180</v>
      </c>
      <c r="K491" s="63">
        <v>5110</v>
      </c>
      <c r="L491" s="37"/>
      <c r="M491" s="37">
        <v>524811</v>
      </c>
    </row>
    <row r="492" spans="1:13" x14ac:dyDescent="0.25">
      <c r="A492" s="37">
        <v>483</v>
      </c>
      <c r="B492" s="37" t="s">
        <v>2052</v>
      </c>
      <c r="C492" s="37" t="s">
        <v>977</v>
      </c>
      <c r="D492" s="37" t="s">
        <v>2055</v>
      </c>
      <c r="E492" s="63">
        <v>5320</v>
      </c>
      <c r="F492" s="63">
        <v>5920</v>
      </c>
      <c r="G492" s="63">
        <v>6300</v>
      </c>
      <c r="H492" s="63">
        <v>6450</v>
      </c>
      <c r="I492" s="63">
        <v>6500</v>
      </c>
      <c r="J492" s="63">
        <v>6450</v>
      </c>
      <c r="K492" s="63">
        <v>6340</v>
      </c>
      <c r="L492" s="37"/>
      <c r="M492" s="37">
        <v>524812</v>
      </c>
    </row>
    <row r="493" spans="1:13" x14ac:dyDescent="0.25">
      <c r="A493" s="37">
        <v>484</v>
      </c>
      <c r="B493" s="37" t="s">
        <v>2052</v>
      </c>
      <c r="C493" s="37" t="s">
        <v>980</v>
      </c>
      <c r="D493" s="37" t="s">
        <v>2055</v>
      </c>
      <c r="E493" s="63">
        <v>3000</v>
      </c>
      <c r="F493" s="63">
        <v>3430</v>
      </c>
      <c r="G493" s="63">
        <v>3620</v>
      </c>
      <c r="H493" s="63">
        <v>3690</v>
      </c>
      <c r="I493" s="63">
        <v>3690</v>
      </c>
      <c r="J493" s="63">
        <v>3640</v>
      </c>
      <c r="K493" s="63">
        <v>3540</v>
      </c>
      <c r="L493" s="37"/>
      <c r="M493" s="37">
        <v>524821</v>
      </c>
    </row>
    <row r="494" spans="1:13" x14ac:dyDescent="0.25">
      <c r="A494" s="37">
        <v>485</v>
      </c>
      <c r="B494" s="37" t="s">
        <v>2052</v>
      </c>
      <c r="C494" s="37" t="s">
        <v>981</v>
      </c>
      <c r="D494" s="37" t="s">
        <v>2055</v>
      </c>
      <c r="E494" s="63">
        <v>5240</v>
      </c>
      <c r="F494" s="63">
        <v>5790</v>
      </c>
      <c r="G494" s="63">
        <v>6080</v>
      </c>
      <c r="H494" s="63">
        <v>6210</v>
      </c>
      <c r="I494" s="63">
        <v>6230</v>
      </c>
      <c r="J494" s="63">
        <v>6150</v>
      </c>
      <c r="K494" s="63">
        <v>5990</v>
      </c>
      <c r="L494" s="37"/>
      <c r="M494" s="37">
        <v>524822</v>
      </c>
    </row>
    <row r="495" spans="1:13" x14ac:dyDescent="0.25">
      <c r="A495" s="37">
        <v>486</v>
      </c>
      <c r="B495" s="37" t="s">
        <v>2052</v>
      </c>
      <c r="C495" s="37" t="s">
        <v>982</v>
      </c>
      <c r="D495" s="37" t="s">
        <v>2055</v>
      </c>
      <c r="E495" s="63">
        <v>5480</v>
      </c>
      <c r="F495" s="63">
        <v>5840</v>
      </c>
      <c r="G495" s="63">
        <v>6150</v>
      </c>
      <c r="H495" s="63">
        <v>6340</v>
      </c>
      <c r="I495" s="63">
        <v>6480</v>
      </c>
      <c r="J495" s="63">
        <v>6570</v>
      </c>
      <c r="K495" s="63">
        <v>6650</v>
      </c>
      <c r="L495" s="37"/>
      <c r="M495" s="37">
        <v>524901</v>
      </c>
    </row>
    <row r="496" spans="1:13" x14ac:dyDescent="0.25">
      <c r="A496" s="37">
        <v>487</v>
      </c>
      <c r="B496" s="37" t="s">
        <v>2052</v>
      </c>
      <c r="C496" s="37" t="s">
        <v>162</v>
      </c>
      <c r="D496" s="37" t="s">
        <v>2055</v>
      </c>
      <c r="E496" s="63">
        <v>2650</v>
      </c>
      <c r="F496" s="63">
        <v>2940</v>
      </c>
      <c r="G496" s="63">
        <v>3070</v>
      </c>
      <c r="H496" s="63">
        <v>3110</v>
      </c>
      <c r="I496" s="63">
        <v>3130</v>
      </c>
      <c r="J496" s="63">
        <v>3130</v>
      </c>
      <c r="K496" s="63">
        <v>3120</v>
      </c>
      <c r="L496" s="37"/>
      <c r="M496" s="37">
        <v>524902</v>
      </c>
    </row>
    <row r="497" spans="1:13" x14ac:dyDescent="0.25">
      <c r="A497" s="37">
        <v>488</v>
      </c>
      <c r="B497" s="37" t="s">
        <v>2052</v>
      </c>
      <c r="C497" s="37" t="s">
        <v>163</v>
      </c>
      <c r="D497" s="37" t="s">
        <v>2055</v>
      </c>
      <c r="E497" s="63">
        <v>4720</v>
      </c>
      <c r="F497" s="63">
        <v>5080</v>
      </c>
      <c r="G497" s="63">
        <v>5400</v>
      </c>
      <c r="H497" s="63">
        <v>5630</v>
      </c>
      <c r="I497" s="63">
        <v>5810</v>
      </c>
      <c r="J497" s="63">
        <v>5950</v>
      </c>
      <c r="K497" s="63">
        <v>6060</v>
      </c>
      <c r="L497" s="37"/>
      <c r="M497" s="37">
        <v>525001</v>
      </c>
    </row>
    <row r="498" spans="1:13" x14ac:dyDescent="0.25">
      <c r="A498" s="37">
        <v>489</v>
      </c>
      <c r="B498" s="37" t="s">
        <v>2052</v>
      </c>
      <c r="C498" s="37" t="s">
        <v>978</v>
      </c>
      <c r="D498" s="37" t="s">
        <v>2055</v>
      </c>
      <c r="E498" s="63">
        <v>2600</v>
      </c>
      <c r="F498" s="63">
        <v>2830</v>
      </c>
      <c r="G498" s="63">
        <v>2960</v>
      </c>
      <c r="H498" s="63">
        <v>2980</v>
      </c>
      <c r="I498" s="63">
        <v>2960</v>
      </c>
      <c r="J498" s="63">
        <v>2890</v>
      </c>
      <c r="K498" s="63">
        <v>2800</v>
      </c>
      <c r="L498" s="37"/>
      <c r="M498" s="37">
        <v>525002</v>
      </c>
    </row>
    <row r="499" spans="1:13" x14ac:dyDescent="0.25">
      <c r="A499" s="37">
        <v>490</v>
      </c>
      <c r="B499" s="37" t="s">
        <v>2052</v>
      </c>
      <c r="C499" s="37" t="s">
        <v>164</v>
      </c>
      <c r="D499" s="37" t="s">
        <v>2055</v>
      </c>
      <c r="E499" s="63">
        <v>5590</v>
      </c>
      <c r="F499" s="63">
        <v>6110</v>
      </c>
      <c r="G499" s="63">
        <v>6330</v>
      </c>
      <c r="H499" s="63">
        <v>6350</v>
      </c>
      <c r="I499" s="63">
        <v>6320</v>
      </c>
      <c r="J499" s="63">
        <v>6220</v>
      </c>
      <c r="K499" s="63">
        <v>6070</v>
      </c>
      <c r="L499" s="37"/>
      <c r="M499" s="37">
        <v>525101</v>
      </c>
    </row>
    <row r="500" spans="1:13" x14ac:dyDescent="0.25">
      <c r="A500" s="37">
        <v>491</v>
      </c>
      <c r="B500" s="37" t="s">
        <v>2052</v>
      </c>
      <c r="C500" s="37" t="s">
        <v>165</v>
      </c>
      <c r="D500" s="37" t="s">
        <v>2055</v>
      </c>
      <c r="E500" s="63">
        <v>7810</v>
      </c>
      <c r="F500" s="63">
        <v>8440</v>
      </c>
      <c r="G500" s="63">
        <v>8690</v>
      </c>
      <c r="H500" s="63">
        <v>8760</v>
      </c>
      <c r="I500" s="63">
        <v>8730</v>
      </c>
      <c r="J500" s="63">
        <v>8620</v>
      </c>
      <c r="K500" s="63">
        <v>8460</v>
      </c>
      <c r="L500" s="37"/>
      <c r="M500" s="37">
        <v>525102</v>
      </c>
    </row>
    <row r="501" spans="1:13" x14ac:dyDescent="0.25">
      <c r="A501" s="37">
        <v>492</v>
      </c>
      <c r="B501" s="37" t="s">
        <v>2052</v>
      </c>
      <c r="C501" s="37" t="s">
        <v>979</v>
      </c>
      <c r="D501" s="37" t="s">
        <v>2055</v>
      </c>
      <c r="E501" s="63">
        <v>2680</v>
      </c>
      <c r="F501" s="63">
        <v>2930</v>
      </c>
      <c r="G501" s="63">
        <v>3210</v>
      </c>
      <c r="H501" s="63">
        <v>3500</v>
      </c>
      <c r="I501" s="63">
        <v>3780</v>
      </c>
      <c r="J501" s="63">
        <v>4040</v>
      </c>
      <c r="K501" s="63">
        <v>4260</v>
      </c>
      <c r="L501" s="37"/>
      <c r="M501" s="37">
        <v>525201</v>
      </c>
    </row>
    <row r="502" spans="1:13" x14ac:dyDescent="0.25">
      <c r="A502" s="37">
        <v>493</v>
      </c>
      <c r="B502" s="37" t="s">
        <v>2052</v>
      </c>
      <c r="C502" s="37" t="s">
        <v>983</v>
      </c>
      <c r="D502" s="37" t="s">
        <v>2055</v>
      </c>
      <c r="E502" s="63">
        <v>1080</v>
      </c>
      <c r="F502" s="63">
        <v>1120</v>
      </c>
      <c r="G502" s="63">
        <v>1180</v>
      </c>
      <c r="H502" s="63">
        <v>1240</v>
      </c>
      <c r="I502" s="63">
        <v>1300</v>
      </c>
      <c r="J502" s="63">
        <v>1340</v>
      </c>
      <c r="K502" s="63">
        <v>1380</v>
      </c>
      <c r="L502" s="37"/>
      <c r="M502" s="37">
        <v>525202</v>
      </c>
    </row>
    <row r="503" spans="1:13" x14ac:dyDescent="0.25">
      <c r="A503" s="37">
        <v>494</v>
      </c>
      <c r="B503" s="37" t="s">
        <v>2052</v>
      </c>
      <c r="C503" s="37" t="s">
        <v>984</v>
      </c>
      <c r="D503" s="37" t="s">
        <v>2055</v>
      </c>
      <c r="E503" s="63">
        <v>2200</v>
      </c>
      <c r="F503" s="63">
        <v>2470</v>
      </c>
      <c r="G503" s="63">
        <v>2720</v>
      </c>
      <c r="H503" s="63">
        <v>2980</v>
      </c>
      <c r="I503" s="63">
        <v>3230</v>
      </c>
      <c r="J503" s="63">
        <v>3480</v>
      </c>
      <c r="K503" s="63">
        <v>3710</v>
      </c>
      <c r="L503" s="37"/>
      <c r="M503" s="37">
        <v>525410</v>
      </c>
    </row>
    <row r="504" spans="1:13" x14ac:dyDescent="0.25">
      <c r="A504" s="37">
        <v>495</v>
      </c>
      <c r="B504" s="37" t="s">
        <v>2052</v>
      </c>
      <c r="C504" s="37" t="s">
        <v>988</v>
      </c>
      <c r="D504" s="37" t="s">
        <v>2055</v>
      </c>
      <c r="E504" s="63">
        <v>2630</v>
      </c>
      <c r="F504" s="63">
        <v>2780</v>
      </c>
      <c r="G504" s="63">
        <v>2980</v>
      </c>
      <c r="H504" s="63">
        <v>3210</v>
      </c>
      <c r="I504" s="63">
        <v>3430</v>
      </c>
      <c r="J504" s="63">
        <v>3640</v>
      </c>
      <c r="K504" s="63">
        <v>3840</v>
      </c>
      <c r="L504" s="37"/>
      <c r="M504" s="37">
        <v>525420</v>
      </c>
    </row>
    <row r="505" spans="1:13" x14ac:dyDescent="0.25">
      <c r="A505" s="37">
        <v>496</v>
      </c>
      <c r="B505" s="37" t="s">
        <v>2052</v>
      </c>
      <c r="C505" s="37" t="s">
        <v>989</v>
      </c>
      <c r="D505" s="37" t="s">
        <v>2055</v>
      </c>
      <c r="E505" s="63">
        <v>1760</v>
      </c>
      <c r="F505" s="63">
        <v>1780</v>
      </c>
      <c r="G505" s="63">
        <v>1830</v>
      </c>
      <c r="H505" s="63">
        <v>1890</v>
      </c>
      <c r="I505" s="63">
        <v>1940</v>
      </c>
      <c r="J505" s="63">
        <v>1970</v>
      </c>
      <c r="K505" s="63">
        <v>1990</v>
      </c>
      <c r="L505" s="37"/>
      <c r="M505" s="37">
        <v>525510</v>
      </c>
    </row>
    <row r="506" spans="1:13" x14ac:dyDescent="0.25">
      <c r="A506" s="37">
        <v>497</v>
      </c>
      <c r="B506" s="37" t="s">
        <v>2052</v>
      </c>
      <c r="C506" s="37" t="s">
        <v>990</v>
      </c>
      <c r="D506" s="37" t="s">
        <v>2055</v>
      </c>
      <c r="E506" s="63">
        <v>2730</v>
      </c>
      <c r="F506" s="63">
        <v>2910</v>
      </c>
      <c r="G506" s="63">
        <v>3130</v>
      </c>
      <c r="H506" s="63">
        <v>3220</v>
      </c>
      <c r="I506" s="63">
        <v>3290</v>
      </c>
      <c r="J506" s="63">
        <v>3340</v>
      </c>
      <c r="K506" s="63">
        <v>3380</v>
      </c>
      <c r="L506" s="37"/>
      <c r="M506" s="37">
        <v>525520</v>
      </c>
    </row>
    <row r="507" spans="1:13" x14ac:dyDescent="0.25">
      <c r="A507" s="37">
        <v>498</v>
      </c>
      <c r="B507" s="37" t="s">
        <v>2052</v>
      </c>
      <c r="C507" s="37" t="s">
        <v>168</v>
      </c>
      <c r="D507" s="37" t="s">
        <v>2055</v>
      </c>
      <c r="E507" s="63">
        <v>3360</v>
      </c>
      <c r="F507" s="63">
        <v>3610</v>
      </c>
      <c r="G507" s="63">
        <v>3760</v>
      </c>
      <c r="H507" s="63">
        <v>3910</v>
      </c>
      <c r="I507" s="63">
        <v>4010</v>
      </c>
      <c r="J507" s="63">
        <v>4080</v>
      </c>
      <c r="K507" s="63">
        <v>4130</v>
      </c>
      <c r="L507" s="37"/>
      <c r="M507" s="37">
        <v>525530</v>
      </c>
    </row>
    <row r="508" spans="1:13" x14ac:dyDescent="0.25">
      <c r="A508" s="37">
        <v>499</v>
      </c>
      <c r="B508" s="37" t="s">
        <v>2052</v>
      </c>
      <c r="C508" s="37" t="s">
        <v>991</v>
      </c>
      <c r="D508" s="37" t="s">
        <v>2055</v>
      </c>
      <c r="E508" s="63">
        <v>3210</v>
      </c>
      <c r="F508" s="63">
        <v>3320</v>
      </c>
      <c r="G508" s="63">
        <v>3410</v>
      </c>
      <c r="H508" s="63">
        <v>3490</v>
      </c>
      <c r="I508" s="63">
        <v>3550</v>
      </c>
      <c r="J508" s="63">
        <v>3580</v>
      </c>
      <c r="K508" s="63">
        <v>3610</v>
      </c>
      <c r="L508" s="37"/>
      <c r="M508" s="37">
        <v>525540</v>
      </c>
    </row>
    <row r="509" spans="1:13" x14ac:dyDescent="0.25">
      <c r="A509" s="37">
        <v>500</v>
      </c>
      <c r="B509" s="37" t="s">
        <v>2052</v>
      </c>
      <c r="C509" s="37" t="s">
        <v>992</v>
      </c>
      <c r="D509" s="37" t="s">
        <v>2055</v>
      </c>
      <c r="E509" s="63">
        <v>6370</v>
      </c>
      <c r="F509" s="63">
        <v>6970</v>
      </c>
      <c r="G509" s="63">
        <v>7140</v>
      </c>
      <c r="H509" s="63">
        <v>7260</v>
      </c>
      <c r="I509" s="63">
        <v>7300</v>
      </c>
      <c r="J509" s="63">
        <v>7250</v>
      </c>
      <c r="K509" s="63">
        <v>7170</v>
      </c>
      <c r="L509" s="37"/>
      <c r="M509" s="37">
        <v>525610</v>
      </c>
    </row>
    <row r="510" spans="1:13" x14ac:dyDescent="0.25">
      <c r="A510" s="37">
        <v>501</v>
      </c>
      <c r="B510" s="37" t="s">
        <v>2052</v>
      </c>
      <c r="C510" s="37" t="s">
        <v>993</v>
      </c>
      <c r="D510" s="37" t="s">
        <v>2055</v>
      </c>
      <c r="E510" s="63">
        <v>2010</v>
      </c>
      <c r="F510" s="63">
        <v>2070</v>
      </c>
      <c r="G510" s="63">
        <v>2160</v>
      </c>
      <c r="H510" s="63">
        <v>2250</v>
      </c>
      <c r="I510" s="63">
        <v>2320</v>
      </c>
      <c r="J510" s="63">
        <v>2390</v>
      </c>
      <c r="K510" s="63">
        <v>2460</v>
      </c>
      <c r="L510" s="37"/>
      <c r="M510" s="37">
        <v>525620</v>
      </c>
    </row>
    <row r="511" spans="1:13" x14ac:dyDescent="0.25">
      <c r="A511" s="37">
        <v>502</v>
      </c>
      <c r="B511" s="37" t="s">
        <v>2052</v>
      </c>
      <c r="C511" s="37" t="s">
        <v>994</v>
      </c>
      <c r="D511" s="37" t="s">
        <v>2055</v>
      </c>
      <c r="E511" s="63">
        <v>4460</v>
      </c>
      <c r="F511" s="63">
        <v>4920</v>
      </c>
      <c r="G511" s="63">
        <v>5490</v>
      </c>
      <c r="H511" s="63">
        <v>6130</v>
      </c>
      <c r="I511" s="63">
        <v>6270</v>
      </c>
      <c r="J511" s="63">
        <v>6360</v>
      </c>
      <c r="K511" s="63">
        <v>6420</v>
      </c>
      <c r="L511" s="37"/>
      <c r="M511" s="37">
        <v>525630</v>
      </c>
    </row>
    <row r="512" spans="1:13" x14ac:dyDescent="0.25">
      <c r="A512" s="37">
        <v>503</v>
      </c>
      <c r="B512" s="37" t="s">
        <v>2052</v>
      </c>
      <c r="C512" s="37" t="s">
        <v>169</v>
      </c>
      <c r="D512" s="37" t="s">
        <v>2055</v>
      </c>
      <c r="E512" s="63">
        <v>2600</v>
      </c>
      <c r="F512" s="63">
        <v>2700</v>
      </c>
      <c r="G512" s="63">
        <v>2830</v>
      </c>
      <c r="H512" s="63">
        <v>2950</v>
      </c>
      <c r="I512" s="63">
        <v>3040</v>
      </c>
      <c r="J512" s="63">
        <v>3080</v>
      </c>
      <c r="K512" s="63">
        <v>3120</v>
      </c>
      <c r="L512" s="37"/>
      <c r="M512" s="37">
        <v>525700</v>
      </c>
    </row>
    <row r="513" spans="1:13" x14ac:dyDescent="0.25">
      <c r="A513" s="37">
        <v>504</v>
      </c>
      <c r="B513" s="37" t="s">
        <v>2052</v>
      </c>
      <c r="C513" s="37" t="s">
        <v>995</v>
      </c>
      <c r="D513" s="37" t="s">
        <v>2055</v>
      </c>
      <c r="E513" s="63">
        <v>9390</v>
      </c>
      <c r="F513" s="63">
        <v>11250</v>
      </c>
      <c r="G513" s="63">
        <v>12100</v>
      </c>
      <c r="H513" s="63">
        <v>12500</v>
      </c>
      <c r="I513" s="63">
        <v>12900</v>
      </c>
      <c r="J513" s="63">
        <v>13250</v>
      </c>
      <c r="K513" s="63">
        <v>13600</v>
      </c>
      <c r="L513" s="37"/>
      <c r="M513" s="37">
        <v>525910</v>
      </c>
    </row>
    <row r="514" spans="1:13" x14ac:dyDescent="0.25">
      <c r="A514" s="37">
        <v>505</v>
      </c>
      <c r="B514" s="37" t="s">
        <v>2052</v>
      </c>
      <c r="C514" s="37" t="s">
        <v>958</v>
      </c>
      <c r="D514" s="37" t="s">
        <v>2055</v>
      </c>
      <c r="E514" s="63">
        <v>7270</v>
      </c>
      <c r="F514" s="63">
        <v>7860</v>
      </c>
      <c r="G514" s="63">
        <v>8440</v>
      </c>
      <c r="H514" s="63">
        <v>9090</v>
      </c>
      <c r="I514" s="63">
        <v>9750</v>
      </c>
      <c r="J514" s="63">
        <v>10400</v>
      </c>
      <c r="K514" s="63">
        <v>11050</v>
      </c>
      <c r="L514" s="37"/>
      <c r="M514" s="37">
        <v>525921</v>
      </c>
    </row>
    <row r="515" spans="1:13" x14ac:dyDescent="0.25">
      <c r="A515" s="37">
        <v>506</v>
      </c>
      <c r="B515" s="37" t="s">
        <v>2052</v>
      </c>
      <c r="C515" s="37" t="s">
        <v>170</v>
      </c>
      <c r="D515" s="37" t="s">
        <v>2055</v>
      </c>
      <c r="E515" s="63">
        <v>3080</v>
      </c>
      <c r="F515" s="63">
        <v>3370</v>
      </c>
      <c r="G515" s="63">
        <v>3920</v>
      </c>
      <c r="H515" s="63">
        <v>4480</v>
      </c>
      <c r="I515" s="63">
        <v>5150</v>
      </c>
      <c r="J515" s="63">
        <v>5820</v>
      </c>
      <c r="K515" s="63">
        <v>6470</v>
      </c>
      <c r="L515" s="37"/>
      <c r="M515" s="37">
        <v>525922</v>
      </c>
    </row>
    <row r="516" spans="1:13" x14ac:dyDescent="0.25">
      <c r="A516" s="37">
        <v>507</v>
      </c>
      <c r="B516" s="37" t="s">
        <v>2052</v>
      </c>
      <c r="C516" s="37" t="s">
        <v>996</v>
      </c>
      <c r="D516" s="37" t="s">
        <v>2055</v>
      </c>
      <c r="E516" s="63">
        <v>3240</v>
      </c>
      <c r="F516" s="63">
        <v>3530</v>
      </c>
      <c r="G516" s="63">
        <v>3830</v>
      </c>
      <c r="H516" s="63">
        <v>4130</v>
      </c>
      <c r="I516" s="63">
        <v>4400</v>
      </c>
      <c r="J516" s="63">
        <v>4640</v>
      </c>
      <c r="K516" s="63">
        <v>4870</v>
      </c>
      <c r="L516" s="37"/>
      <c r="M516" s="37">
        <v>526103</v>
      </c>
    </row>
    <row r="517" spans="1:13" x14ac:dyDescent="0.25">
      <c r="A517" s="37">
        <v>508</v>
      </c>
      <c r="B517" s="37" t="s">
        <v>2052</v>
      </c>
      <c r="C517" s="37" t="s">
        <v>998</v>
      </c>
      <c r="D517" s="37" t="s">
        <v>2055</v>
      </c>
      <c r="E517" s="63">
        <v>3640</v>
      </c>
      <c r="F517" s="63">
        <v>3910</v>
      </c>
      <c r="G517" s="63">
        <v>4020</v>
      </c>
      <c r="H517" s="63">
        <v>4130</v>
      </c>
      <c r="I517" s="63">
        <v>4240</v>
      </c>
      <c r="J517" s="63">
        <v>4350</v>
      </c>
      <c r="K517" s="63">
        <v>4460</v>
      </c>
      <c r="L517" s="37"/>
      <c r="M517" s="37">
        <v>526104</v>
      </c>
    </row>
    <row r="518" spans="1:13" x14ac:dyDescent="0.25">
      <c r="A518" s="37">
        <v>509</v>
      </c>
      <c r="B518" s="37" t="s">
        <v>2052</v>
      </c>
      <c r="C518" s="37" t="s">
        <v>171</v>
      </c>
      <c r="D518" s="37" t="s">
        <v>2055</v>
      </c>
      <c r="E518" s="63">
        <v>1670</v>
      </c>
      <c r="F518" s="63">
        <v>1830</v>
      </c>
      <c r="G518" s="63">
        <v>1910</v>
      </c>
      <c r="H518" s="63">
        <v>1990</v>
      </c>
      <c r="I518" s="63">
        <v>2090</v>
      </c>
      <c r="J518" s="63">
        <v>2170</v>
      </c>
      <c r="K518" s="63">
        <v>2240</v>
      </c>
      <c r="L518" s="37"/>
      <c r="M518" s="37">
        <v>526105</v>
      </c>
    </row>
    <row r="519" spans="1:13" x14ac:dyDescent="0.25">
      <c r="A519" s="37">
        <v>510</v>
      </c>
      <c r="B519" s="37" t="s">
        <v>2052</v>
      </c>
      <c r="C519" s="37" t="s">
        <v>597</v>
      </c>
      <c r="D519" s="37" t="s">
        <v>2055</v>
      </c>
      <c r="E519" s="63">
        <v>0</v>
      </c>
      <c r="F519" s="63">
        <v>0</v>
      </c>
      <c r="G519" s="63">
        <v>0</v>
      </c>
      <c r="H519" s="63">
        <v>0</v>
      </c>
      <c r="I519" s="63">
        <v>0</v>
      </c>
      <c r="J519" s="63">
        <v>0</v>
      </c>
      <c r="K519" s="63">
        <v>0</v>
      </c>
      <c r="L519" s="37"/>
      <c r="M519" s="37">
        <v>615800</v>
      </c>
    </row>
    <row r="520" spans="1:13" x14ac:dyDescent="0.25">
      <c r="A520" s="37">
        <v>511</v>
      </c>
      <c r="B520" s="37" t="s">
        <v>2052</v>
      </c>
      <c r="C520" s="37" t="s">
        <v>598</v>
      </c>
      <c r="D520" s="37" t="s">
        <v>2055</v>
      </c>
      <c r="E520" s="63">
        <v>0</v>
      </c>
      <c r="F520" s="63">
        <v>0</v>
      </c>
      <c r="G520" s="63">
        <v>0</v>
      </c>
      <c r="H520" s="63">
        <v>0</v>
      </c>
      <c r="I520" s="63">
        <v>0</v>
      </c>
      <c r="J520" s="63">
        <v>0</v>
      </c>
      <c r="K520" s="63">
        <v>0</v>
      </c>
      <c r="L520" s="37"/>
      <c r="M520" s="37">
        <v>615900</v>
      </c>
    </row>
    <row r="521" spans="1:13" x14ac:dyDescent="0.25">
      <c r="A521" s="37">
        <v>512</v>
      </c>
      <c r="B521" s="37" t="s">
        <v>2052</v>
      </c>
      <c r="C521" s="37" t="s">
        <v>599</v>
      </c>
      <c r="D521" s="37" t="s">
        <v>2055</v>
      </c>
      <c r="E521" s="63">
        <v>40</v>
      </c>
      <c r="F521" s="63">
        <v>40</v>
      </c>
      <c r="G521" s="63">
        <v>50</v>
      </c>
      <c r="H521" s="63">
        <v>50</v>
      </c>
      <c r="I521" s="63">
        <v>50</v>
      </c>
      <c r="J521" s="63">
        <v>50</v>
      </c>
      <c r="K521" s="63">
        <v>60</v>
      </c>
      <c r="L521" s="37"/>
      <c r="M521" s="37">
        <v>616001</v>
      </c>
    </row>
    <row r="522" spans="1:13" x14ac:dyDescent="0.25">
      <c r="A522" s="37">
        <v>513</v>
      </c>
      <c r="B522" s="37" t="s">
        <v>2052</v>
      </c>
      <c r="C522" s="37" t="s">
        <v>600</v>
      </c>
      <c r="D522" s="37" t="s">
        <v>2055</v>
      </c>
      <c r="E522" s="63">
        <v>0</v>
      </c>
      <c r="F522" s="63">
        <v>0</v>
      </c>
      <c r="G522" s="63">
        <v>0</v>
      </c>
      <c r="H522" s="63">
        <v>0</v>
      </c>
      <c r="I522" s="63">
        <v>0</v>
      </c>
      <c r="J522" s="63">
        <v>0</v>
      </c>
      <c r="K522" s="63">
        <v>0</v>
      </c>
      <c r="L522" s="37"/>
      <c r="M522" s="37">
        <v>616002</v>
      </c>
    </row>
    <row r="523" spans="1:13" x14ac:dyDescent="0.25">
      <c r="A523" s="37">
        <v>514</v>
      </c>
      <c r="B523" s="37" t="s">
        <v>2052</v>
      </c>
      <c r="C523" s="37" t="s">
        <v>601</v>
      </c>
      <c r="D523" s="37" t="s">
        <v>2055</v>
      </c>
      <c r="E523" s="63">
        <v>0</v>
      </c>
      <c r="F523" s="63">
        <v>0</v>
      </c>
      <c r="G523" s="63">
        <v>0</v>
      </c>
      <c r="H523" s="63">
        <v>0</v>
      </c>
      <c r="I523" s="63">
        <v>0</v>
      </c>
      <c r="J523" s="63">
        <v>0</v>
      </c>
      <c r="K523" s="63">
        <v>0</v>
      </c>
      <c r="L523" s="37"/>
      <c r="M523" s="37">
        <v>616100</v>
      </c>
    </row>
    <row r="524" spans="1:13" x14ac:dyDescent="0.25">
      <c r="A524" s="37">
        <v>515</v>
      </c>
      <c r="B524" s="37" t="s">
        <v>2052</v>
      </c>
      <c r="C524" s="37" t="s">
        <v>602</v>
      </c>
      <c r="D524" s="37" t="s">
        <v>2055</v>
      </c>
      <c r="E524" s="63">
        <v>0</v>
      </c>
      <c r="F524" s="63">
        <v>0</v>
      </c>
      <c r="G524" s="63">
        <v>0</v>
      </c>
      <c r="H524" s="63">
        <v>0</v>
      </c>
      <c r="I524" s="63">
        <v>0</v>
      </c>
      <c r="J524" s="63">
        <v>0</v>
      </c>
      <c r="K524" s="63">
        <v>0</v>
      </c>
      <c r="L524" s="37"/>
      <c r="M524" s="37">
        <v>616200</v>
      </c>
    </row>
    <row r="525" spans="1:13" x14ac:dyDescent="0.25">
      <c r="A525" s="37">
        <v>516</v>
      </c>
      <c r="B525" s="37" t="s">
        <v>2052</v>
      </c>
      <c r="C525" s="37" t="s">
        <v>1994</v>
      </c>
      <c r="D525" s="37" t="s">
        <v>2055</v>
      </c>
      <c r="E525" s="63">
        <v>0</v>
      </c>
      <c r="F525" s="63">
        <v>0</v>
      </c>
      <c r="G525" s="63">
        <v>0</v>
      </c>
      <c r="H525" s="63">
        <v>0</v>
      </c>
      <c r="I525" s="63">
        <v>0</v>
      </c>
      <c r="J525" s="63">
        <v>0</v>
      </c>
      <c r="K525" s="63">
        <v>0</v>
      </c>
      <c r="L525" s="37"/>
      <c r="M525" s="37">
        <v>616300</v>
      </c>
    </row>
    <row r="526" spans="1:13" x14ac:dyDescent="0.25">
      <c r="A526" s="37">
        <v>517</v>
      </c>
      <c r="B526" s="37" t="s">
        <v>2052</v>
      </c>
      <c r="C526" s="37" t="s">
        <v>603</v>
      </c>
      <c r="D526" s="37" t="s">
        <v>2055</v>
      </c>
      <c r="E526" s="63">
        <v>0</v>
      </c>
      <c r="F526" s="63">
        <v>0</v>
      </c>
      <c r="G526" s="63">
        <v>0</v>
      </c>
      <c r="H526" s="63">
        <v>0</v>
      </c>
      <c r="I526" s="63">
        <v>0</v>
      </c>
      <c r="J526" s="63">
        <v>0</v>
      </c>
      <c r="K526" s="63">
        <v>0</v>
      </c>
      <c r="L526" s="37"/>
      <c r="M526" s="37">
        <v>616400</v>
      </c>
    </row>
    <row r="527" spans="1:13" x14ac:dyDescent="0.25">
      <c r="A527" s="37">
        <v>518</v>
      </c>
      <c r="B527" s="37" t="s">
        <v>2052</v>
      </c>
      <c r="C527" s="37" t="s">
        <v>605</v>
      </c>
      <c r="D527" s="37" t="s">
        <v>2055</v>
      </c>
      <c r="E527" s="63">
        <v>0</v>
      </c>
      <c r="F527" s="63">
        <v>0</v>
      </c>
      <c r="G527" s="63">
        <v>0</v>
      </c>
      <c r="H527" s="63">
        <v>0</v>
      </c>
      <c r="I527" s="63">
        <v>0</v>
      </c>
      <c r="J527" s="63">
        <v>0</v>
      </c>
      <c r="K527" s="63">
        <v>0</v>
      </c>
      <c r="L527" s="37"/>
      <c r="M527" s="37">
        <v>617101</v>
      </c>
    </row>
    <row r="528" spans="1:13" x14ac:dyDescent="0.25">
      <c r="A528" s="37">
        <v>519</v>
      </c>
      <c r="B528" s="37" t="s">
        <v>2052</v>
      </c>
      <c r="C528" s="37" t="s">
        <v>606</v>
      </c>
      <c r="D528" s="37" t="s">
        <v>2055</v>
      </c>
      <c r="E528" s="63">
        <v>0</v>
      </c>
      <c r="F528" s="63">
        <v>0</v>
      </c>
      <c r="G528" s="63">
        <v>0</v>
      </c>
      <c r="H528" s="63">
        <v>0</v>
      </c>
      <c r="I528" s="63">
        <v>0</v>
      </c>
      <c r="J528" s="63">
        <v>0</v>
      </c>
      <c r="K528" s="63">
        <v>0</v>
      </c>
      <c r="L528" s="37"/>
      <c r="M528" s="37">
        <v>617102</v>
      </c>
    </row>
    <row r="529" spans="1:13" x14ac:dyDescent="0.25">
      <c r="A529" s="37">
        <v>520</v>
      </c>
      <c r="B529" s="37" t="s">
        <v>2052</v>
      </c>
      <c r="C529" s="37" t="s">
        <v>1995</v>
      </c>
      <c r="D529" s="37" t="s">
        <v>2055</v>
      </c>
      <c r="E529" s="63">
        <v>0</v>
      </c>
      <c r="F529" s="63">
        <v>0</v>
      </c>
      <c r="G529" s="63">
        <v>0</v>
      </c>
      <c r="H529" s="63">
        <v>0</v>
      </c>
      <c r="I529" s="63">
        <v>0</v>
      </c>
      <c r="J529" s="63">
        <v>0</v>
      </c>
      <c r="K529" s="63">
        <v>0</v>
      </c>
      <c r="L529" s="37"/>
      <c r="M529" s="37">
        <v>617200</v>
      </c>
    </row>
    <row r="530" spans="1:13" x14ac:dyDescent="0.25">
      <c r="A530" s="37">
        <v>521</v>
      </c>
      <c r="B530" s="37" t="s">
        <v>2052</v>
      </c>
      <c r="C530" s="37" t="s">
        <v>607</v>
      </c>
      <c r="D530" s="37" t="s">
        <v>2055</v>
      </c>
      <c r="E530" s="63">
        <v>0</v>
      </c>
      <c r="F530" s="63">
        <v>0</v>
      </c>
      <c r="G530" s="63">
        <v>0</v>
      </c>
      <c r="H530" s="63">
        <v>0</v>
      </c>
      <c r="I530" s="63">
        <v>0</v>
      </c>
      <c r="J530" s="63">
        <v>0</v>
      </c>
      <c r="K530" s="63">
        <v>0</v>
      </c>
      <c r="L530" s="37"/>
      <c r="M530" s="37">
        <v>617400</v>
      </c>
    </row>
    <row r="531" spans="1:13" x14ac:dyDescent="0.25">
      <c r="A531" s="37">
        <v>522</v>
      </c>
      <c r="B531" s="37" t="s">
        <v>2052</v>
      </c>
      <c r="C531" s="37" t="s">
        <v>608</v>
      </c>
      <c r="D531" s="37" t="s">
        <v>2055</v>
      </c>
      <c r="E531" s="63">
        <v>10</v>
      </c>
      <c r="F531" s="63">
        <v>10</v>
      </c>
      <c r="G531" s="63">
        <v>10</v>
      </c>
      <c r="H531" s="63">
        <v>10</v>
      </c>
      <c r="I531" s="63">
        <v>10</v>
      </c>
      <c r="J531" s="63">
        <v>10</v>
      </c>
      <c r="K531" s="63">
        <v>0</v>
      </c>
      <c r="L531" s="37"/>
      <c r="M531" s="37">
        <v>617501</v>
      </c>
    </row>
    <row r="532" spans="1:13" x14ac:dyDescent="0.25">
      <c r="A532" s="37">
        <v>523</v>
      </c>
      <c r="B532" s="37" t="s">
        <v>2052</v>
      </c>
      <c r="C532" s="37" t="s">
        <v>1999</v>
      </c>
      <c r="D532" s="37" t="s">
        <v>2055</v>
      </c>
      <c r="E532" s="63">
        <v>0</v>
      </c>
      <c r="F532" s="63">
        <v>0</v>
      </c>
      <c r="G532" s="63">
        <v>0</v>
      </c>
      <c r="H532" s="63">
        <v>0</v>
      </c>
      <c r="I532" s="63">
        <v>0</v>
      </c>
      <c r="J532" s="63">
        <v>0</v>
      </c>
      <c r="K532" s="63">
        <v>0</v>
      </c>
      <c r="L532" s="37"/>
      <c r="M532" s="37">
        <v>617502</v>
      </c>
    </row>
    <row r="533" spans="1:13" x14ac:dyDescent="0.25">
      <c r="A533" s="37">
        <v>524</v>
      </c>
      <c r="B533" s="37" t="s">
        <v>2052</v>
      </c>
      <c r="C533" s="37" t="s">
        <v>609</v>
      </c>
      <c r="D533" s="37" t="s">
        <v>2055</v>
      </c>
      <c r="E533" s="63">
        <v>0</v>
      </c>
      <c r="F533" s="63">
        <v>0</v>
      </c>
      <c r="G533" s="63">
        <v>0</v>
      </c>
      <c r="H533" s="63">
        <v>0</v>
      </c>
      <c r="I533" s="63">
        <v>0</v>
      </c>
      <c r="J533" s="63">
        <v>0</v>
      </c>
      <c r="K533" s="63">
        <v>0</v>
      </c>
      <c r="L533" s="37"/>
      <c r="M533" s="37">
        <v>617503</v>
      </c>
    </row>
    <row r="534" spans="1:13" x14ac:dyDescent="0.25">
      <c r="A534" s="37">
        <v>525</v>
      </c>
      <c r="B534" s="37" t="s">
        <v>2052</v>
      </c>
      <c r="C534" s="37" t="s">
        <v>2000</v>
      </c>
      <c r="D534" s="37" t="s">
        <v>2055</v>
      </c>
      <c r="E534" s="63">
        <v>0</v>
      </c>
      <c r="F534" s="63">
        <v>0</v>
      </c>
      <c r="G534" s="63">
        <v>0</v>
      </c>
      <c r="H534" s="63">
        <v>0</v>
      </c>
      <c r="I534" s="63">
        <v>0</v>
      </c>
      <c r="J534" s="63">
        <v>0</v>
      </c>
      <c r="K534" s="63">
        <v>0</v>
      </c>
      <c r="L534" s="37"/>
      <c r="M534" s="37">
        <v>617602</v>
      </c>
    </row>
    <row r="535" spans="1:13" x14ac:dyDescent="0.25">
      <c r="A535" s="37">
        <v>526</v>
      </c>
      <c r="B535" s="37" t="s">
        <v>2052</v>
      </c>
      <c r="C535" s="37" t="s">
        <v>2001</v>
      </c>
      <c r="D535" s="37" t="s">
        <v>2055</v>
      </c>
      <c r="E535" s="63">
        <v>20</v>
      </c>
      <c r="F535" s="63">
        <v>20</v>
      </c>
      <c r="G535" s="63">
        <v>20</v>
      </c>
      <c r="H535" s="63">
        <v>20</v>
      </c>
      <c r="I535" s="63">
        <v>20</v>
      </c>
      <c r="J535" s="63">
        <v>20</v>
      </c>
      <c r="K535" s="63">
        <v>20</v>
      </c>
      <c r="L535" s="37"/>
      <c r="M535" s="37">
        <v>617604</v>
      </c>
    </row>
    <row r="536" spans="1:13" x14ac:dyDescent="0.25">
      <c r="A536" s="37">
        <v>527</v>
      </c>
      <c r="B536" s="37" t="s">
        <v>2052</v>
      </c>
      <c r="C536" s="37" t="s">
        <v>2002</v>
      </c>
      <c r="D536" s="37" t="s">
        <v>2055</v>
      </c>
      <c r="E536" s="63">
        <v>0</v>
      </c>
      <c r="F536" s="63">
        <v>0</v>
      </c>
      <c r="G536" s="63">
        <v>0</v>
      </c>
      <c r="H536" s="63">
        <v>0</v>
      </c>
      <c r="I536" s="63">
        <v>0</v>
      </c>
      <c r="J536" s="63">
        <v>0</v>
      </c>
      <c r="K536" s="63">
        <v>0</v>
      </c>
      <c r="L536" s="37"/>
      <c r="M536" s="37">
        <v>617605</v>
      </c>
    </row>
    <row r="537" spans="1:13" x14ac:dyDescent="0.25">
      <c r="A537" s="37">
        <v>528</v>
      </c>
      <c r="B537" s="37" t="s">
        <v>2052</v>
      </c>
      <c r="C537" s="37" t="s">
        <v>2003</v>
      </c>
      <c r="D537" s="37" t="s">
        <v>2055</v>
      </c>
      <c r="E537" s="63">
        <v>0</v>
      </c>
      <c r="F537" s="63">
        <v>0</v>
      </c>
      <c r="G537" s="63">
        <v>0</v>
      </c>
      <c r="H537" s="63">
        <v>0</v>
      </c>
      <c r="I537" s="63">
        <v>0</v>
      </c>
      <c r="J537" s="63">
        <v>0</v>
      </c>
      <c r="K537" s="63">
        <v>0</v>
      </c>
      <c r="L537" s="37"/>
      <c r="M537" s="37">
        <v>617606</v>
      </c>
    </row>
    <row r="538" spans="1:13" x14ac:dyDescent="0.25">
      <c r="A538" s="37">
        <v>529</v>
      </c>
      <c r="B538" s="37" t="s">
        <v>2052</v>
      </c>
      <c r="C538" s="37" t="s">
        <v>2004</v>
      </c>
      <c r="D538" s="37" t="s">
        <v>2055</v>
      </c>
      <c r="E538" s="63">
        <v>0</v>
      </c>
      <c r="F538" s="63">
        <v>0</v>
      </c>
      <c r="G538" s="63">
        <v>0</v>
      </c>
      <c r="H538" s="63">
        <v>0</v>
      </c>
      <c r="I538" s="63">
        <v>0</v>
      </c>
      <c r="J538" s="63">
        <v>0</v>
      </c>
      <c r="K538" s="63">
        <v>0</v>
      </c>
      <c r="L538" s="37"/>
      <c r="M538" s="37">
        <v>617702</v>
      </c>
    </row>
    <row r="539" spans="1:13" x14ac:dyDescent="0.25">
      <c r="A539" s="37">
        <v>530</v>
      </c>
      <c r="B539" s="37" t="s">
        <v>2052</v>
      </c>
      <c r="C539" s="37" t="s">
        <v>2005</v>
      </c>
      <c r="D539" s="37" t="s">
        <v>2055</v>
      </c>
      <c r="E539" s="63">
        <v>20</v>
      </c>
      <c r="F539" s="63">
        <v>20</v>
      </c>
      <c r="G539" s="63">
        <v>20</v>
      </c>
      <c r="H539" s="63">
        <v>20</v>
      </c>
      <c r="I539" s="63">
        <v>10</v>
      </c>
      <c r="J539" s="63">
        <v>10</v>
      </c>
      <c r="K539" s="63">
        <v>10</v>
      </c>
      <c r="L539" s="37"/>
      <c r="M539" s="37">
        <v>617703</v>
      </c>
    </row>
    <row r="540" spans="1:13" x14ac:dyDescent="0.25">
      <c r="A540" s="37">
        <v>531</v>
      </c>
      <c r="B540" s="37" t="s">
        <v>2052</v>
      </c>
      <c r="C540" s="37" t="s">
        <v>2006</v>
      </c>
      <c r="D540" s="37" t="s">
        <v>2055</v>
      </c>
      <c r="E540" s="63">
        <v>0</v>
      </c>
      <c r="F540" s="63">
        <v>0</v>
      </c>
      <c r="G540" s="63">
        <v>0</v>
      </c>
      <c r="H540" s="63">
        <v>0</v>
      </c>
      <c r="I540" s="63">
        <v>0</v>
      </c>
      <c r="J540" s="63">
        <v>0</v>
      </c>
      <c r="K540" s="63">
        <v>0</v>
      </c>
      <c r="L540" s="37"/>
      <c r="M540" s="37">
        <v>617704</v>
      </c>
    </row>
    <row r="541" spans="1:13" x14ac:dyDescent="0.25">
      <c r="A541" s="37">
        <v>532</v>
      </c>
      <c r="B541" s="37" t="s">
        <v>2052</v>
      </c>
      <c r="C541" s="37" t="s">
        <v>2007</v>
      </c>
      <c r="D541" s="37" t="s">
        <v>2055</v>
      </c>
      <c r="E541" s="63">
        <v>0</v>
      </c>
      <c r="F541" s="63">
        <v>0</v>
      </c>
      <c r="G541" s="63">
        <v>0</v>
      </c>
      <c r="H541" s="63">
        <v>0</v>
      </c>
      <c r="I541" s="63">
        <v>0</v>
      </c>
      <c r="J541" s="63">
        <v>0</v>
      </c>
      <c r="K541" s="63">
        <v>0</v>
      </c>
      <c r="L541" s="37"/>
      <c r="M541" s="37">
        <v>617800</v>
      </c>
    </row>
    <row r="542" spans="1:13" x14ac:dyDescent="0.25">
      <c r="A542" s="37">
        <v>533</v>
      </c>
      <c r="B542" s="37" t="s">
        <v>2052</v>
      </c>
      <c r="C542" s="37" t="s">
        <v>2008</v>
      </c>
      <c r="D542" s="37" t="s">
        <v>2055</v>
      </c>
      <c r="E542" s="63">
        <v>180</v>
      </c>
      <c r="F542" s="63">
        <v>180</v>
      </c>
      <c r="G542" s="63">
        <v>180</v>
      </c>
      <c r="H542" s="63">
        <v>180</v>
      </c>
      <c r="I542" s="63">
        <v>180</v>
      </c>
      <c r="J542" s="63">
        <v>180</v>
      </c>
      <c r="K542" s="63">
        <v>170</v>
      </c>
      <c r="L542" s="37"/>
      <c r="M542" s="37">
        <v>617901</v>
      </c>
    </row>
    <row r="543" spans="1:13" x14ac:dyDescent="0.25">
      <c r="A543" s="37">
        <v>534</v>
      </c>
      <c r="B543" s="37" t="s">
        <v>2052</v>
      </c>
      <c r="C543" s="37" t="s">
        <v>2009</v>
      </c>
      <c r="D543" s="37" t="s">
        <v>2055</v>
      </c>
      <c r="E543" s="63">
        <v>0</v>
      </c>
      <c r="F543" s="63">
        <v>0</v>
      </c>
      <c r="G543" s="63">
        <v>0</v>
      </c>
      <c r="H543" s="63">
        <v>0</v>
      </c>
      <c r="I543" s="63">
        <v>0</v>
      </c>
      <c r="J543" s="63">
        <v>0</v>
      </c>
      <c r="K543" s="63">
        <v>0</v>
      </c>
      <c r="L543" s="37"/>
      <c r="M543" s="37">
        <v>617902</v>
      </c>
    </row>
    <row r="544" spans="1:13" x14ac:dyDescent="0.25">
      <c r="A544" s="37">
        <v>535</v>
      </c>
      <c r="B544" s="37" t="s">
        <v>2052</v>
      </c>
      <c r="C544" s="37" t="s">
        <v>610</v>
      </c>
      <c r="D544" s="37" t="s">
        <v>2055</v>
      </c>
      <c r="E544" s="63">
        <v>40</v>
      </c>
      <c r="F544" s="63">
        <v>40</v>
      </c>
      <c r="G544" s="63">
        <v>40</v>
      </c>
      <c r="H544" s="63">
        <v>40</v>
      </c>
      <c r="I544" s="63">
        <v>40</v>
      </c>
      <c r="J544" s="63">
        <v>40</v>
      </c>
      <c r="K544" s="63">
        <v>40</v>
      </c>
      <c r="L544" s="37"/>
      <c r="M544" s="37">
        <v>617903</v>
      </c>
    </row>
    <row r="545" spans="1:13" x14ac:dyDescent="0.25">
      <c r="A545" s="37">
        <v>536</v>
      </c>
      <c r="B545" s="37" t="s">
        <v>2043</v>
      </c>
      <c r="C545" s="37" t="s">
        <v>2056</v>
      </c>
      <c r="D545" s="37" t="s">
        <v>2056</v>
      </c>
      <c r="E545" s="63">
        <v>27300</v>
      </c>
      <c r="F545" s="63">
        <v>29000</v>
      </c>
      <c r="G545" s="63">
        <v>29400</v>
      </c>
      <c r="H545" s="63">
        <v>29600</v>
      </c>
      <c r="I545" s="63">
        <v>29500</v>
      </c>
      <c r="J545" s="63">
        <v>29000</v>
      </c>
      <c r="K545" s="63">
        <v>28400</v>
      </c>
      <c r="L545" s="37"/>
      <c r="M545" s="37"/>
    </row>
    <row r="546" spans="1:13" x14ac:dyDescent="0.25">
      <c r="A546" s="37">
        <v>537</v>
      </c>
      <c r="B546" s="37" t="s">
        <v>2052</v>
      </c>
      <c r="C546" s="37" t="s">
        <v>213</v>
      </c>
      <c r="D546" s="37" t="s">
        <v>2056</v>
      </c>
      <c r="E546" s="63">
        <v>4550</v>
      </c>
      <c r="F546" s="63">
        <v>5040</v>
      </c>
      <c r="G546" s="63">
        <v>5200</v>
      </c>
      <c r="H546" s="63">
        <v>5330</v>
      </c>
      <c r="I546" s="63">
        <v>5400</v>
      </c>
      <c r="J546" s="63">
        <v>5420</v>
      </c>
      <c r="K546" s="63">
        <v>5410</v>
      </c>
      <c r="L546" s="37"/>
      <c r="M546" s="37">
        <v>533000</v>
      </c>
    </row>
    <row r="547" spans="1:13" x14ac:dyDescent="0.25">
      <c r="A547" s="37">
        <v>538</v>
      </c>
      <c r="B547" s="37" t="s">
        <v>2052</v>
      </c>
      <c r="C547" s="37" t="s">
        <v>214</v>
      </c>
      <c r="D547" s="37" t="s">
        <v>2056</v>
      </c>
      <c r="E547" s="63">
        <v>1580</v>
      </c>
      <c r="F547" s="63">
        <v>1650</v>
      </c>
      <c r="G547" s="63">
        <v>1670</v>
      </c>
      <c r="H547" s="63">
        <v>1670</v>
      </c>
      <c r="I547" s="63">
        <v>1650</v>
      </c>
      <c r="J547" s="63">
        <v>1610</v>
      </c>
      <c r="K547" s="63">
        <v>1560</v>
      </c>
      <c r="L547" s="37"/>
      <c r="M547" s="37">
        <v>533100</v>
      </c>
    </row>
    <row r="548" spans="1:13" x14ac:dyDescent="0.25">
      <c r="A548" s="37">
        <v>539</v>
      </c>
      <c r="B548" s="37" t="s">
        <v>2052</v>
      </c>
      <c r="C548" s="37" t="s">
        <v>215</v>
      </c>
      <c r="D548" s="37" t="s">
        <v>2056</v>
      </c>
      <c r="E548" s="63">
        <v>4300</v>
      </c>
      <c r="F548" s="63">
        <v>4760</v>
      </c>
      <c r="G548" s="63">
        <v>4910</v>
      </c>
      <c r="H548" s="63">
        <v>5010</v>
      </c>
      <c r="I548" s="63">
        <v>5050</v>
      </c>
      <c r="J548" s="63">
        <v>5010</v>
      </c>
      <c r="K548" s="63">
        <v>4920</v>
      </c>
      <c r="L548" s="37"/>
      <c r="M548" s="37">
        <v>533200</v>
      </c>
    </row>
    <row r="549" spans="1:13" x14ac:dyDescent="0.25">
      <c r="A549" s="37">
        <v>540</v>
      </c>
      <c r="B549" s="37" t="s">
        <v>2052</v>
      </c>
      <c r="C549" s="37" t="s">
        <v>216</v>
      </c>
      <c r="D549" s="37" t="s">
        <v>2056</v>
      </c>
      <c r="E549" s="63">
        <v>3630</v>
      </c>
      <c r="F549" s="63">
        <v>3880</v>
      </c>
      <c r="G549" s="63">
        <v>3890</v>
      </c>
      <c r="H549" s="63">
        <v>3860</v>
      </c>
      <c r="I549" s="63">
        <v>3800</v>
      </c>
      <c r="J549" s="63">
        <v>3700</v>
      </c>
      <c r="K549" s="63">
        <v>3580</v>
      </c>
      <c r="L549" s="37"/>
      <c r="M549" s="37">
        <v>533300</v>
      </c>
    </row>
    <row r="550" spans="1:13" x14ac:dyDescent="0.25">
      <c r="A550" s="37">
        <v>541</v>
      </c>
      <c r="B550" s="37" t="s">
        <v>2052</v>
      </c>
      <c r="C550" s="37" t="s">
        <v>217</v>
      </c>
      <c r="D550" s="37" t="s">
        <v>2056</v>
      </c>
      <c r="E550" s="63">
        <v>1280</v>
      </c>
      <c r="F550" s="63">
        <v>1370</v>
      </c>
      <c r="G550" s="63">
        <v>1380</v>
      </c>
      <c r="H550" s="63">
        <v>1380</v>
      </c>
      <c r="I550" s="63">
        <v>1360</v>
      </c>
      <c r="J550" s="63">
        <v>1340</v>
      </c>
      <c r="K550" s="63">
        <v>1330</v>
      </c>
      <c r="L550" s="37"/>
      <c r="M550" s="37">
        <v>533400</v>
      </c>
    </row>
    <row r="551" spans="1:13" x14ac:dyDescent="0.25">
      <c r="A551" s="37">
        <v>542</v>
      </c>
      <c r="B551" s="37" t="s">
        <v>2052</v>
      </c>
      <c r="C551" s="37" t="s">
        <v>1103</v>
      </c>
      <c r="D551" s="37" t="s">
        <v>2056</v>
      </c>
      <c r="E551" s="63">
        <v>2530</v>
      </c>
      <c r="F551" s="63">
        <v>2520</v>
      </c>
      <c r="G551" s="63">
        <v>2490</v>
      </c>
      <c r="H551" s="63">
        <v>2460</v>
      </c>
      <c r="I551" s="63">
        <v>2410</v>
      </c>
      <c r="J551" s="63">
        <v>2340</v>
      </c>
      <c r="K551" s="63">
        <v>2250</v>
      </c>
      <c r="L551" s="37"/>
      <c r="M551" s="37">
        <v>533501</v>
      </c>
    </row>
    <row r="552" spans="1:13" x14ac:dyDescent="0.25">
      <c r="A552" s="37">
        <v>543</v>
      </c>
      <c r="B552" s="37" t="s">
        <v>2052</v>
      </c>
      <c r="C552" s="37" t="s">
        <v>1105</v>
      </c>
      <c r="D552" s="37" t="s">
        <v>2056</v>
      </c>
      <c r="E552" s="63">
        <v>4460</v>
      </c>
      <c r="F552" s="63">
        <v>4560</v>
      </c>
      <c r="G552" s="63">
        <v>4560</v>
      </c>
      <c r="H552" s="63">
        <v>4540</v>
      </c>
      <c r="I552" s="63">
        <v>4490</v>
      </c>
      <c r="J552" s="63">
        <v>4410</v>
      </c>
      <c r="K552" s="63">
        <v>4310</v>
      </c>
      <c r="L552" s="37"/>
      <c r="M552" s="37">
        <v>533502</v>
      </c>
    </row>
    <row r="553" spans="1:13" x14ac:dyDescent="0.25">
      <c r="A553" s="37">
        <v>544</v>
      </c>
      <c r="B553" s="37" t="s">
        <v>2052</v>
      </c>
      <c r="C553" s="37" t="s">
        <v>1107</v>
      </c>
      <c r="D553" s="37" t="s">
        <v>2056</v>
      </c>
      <c r="E553" s="63">
        <v>780</v>
      </c>
      <c r="F553" s="63">
        <v>850</v>
      </c>
      <c r="G553" s="63">
        <v>850</v>
      </c>
      <c r="H553" s="63">
        <v>840</v>
      </c>
      <c r="I553" s="63">
        <v>830</v>
      </c>
      <c r="J553" s="63">
        <v>820</v>
      </c>
      <c r="K553" s="63">
        <v>800</v>
      </c>
      <c r="L553" s="37"/>
      <c r="M553" s="37">
        <v>533602</v>
      </c>
    </row>
    <row r="554" spans="1:13" x14ac:dyDescent="0.25">
      <c r="A554" s="37">
        <v>545</v>
      </c>
      <c r="B554" s="37" t="s">
        <v>2052</v>
      </c>
      <c r="C554" s="37" t="s">
        <v>218</v>
      </c>
      <c r="D554" s="37" t="s">
        <v>2056</v>
      </c>
      <c r="E554" s="63">
        <v>3340</v>
      </c>
      <c r="F554" s="63">
        <v>3500</v>
      </c>
      <c r="G554" s="63">
        <v>3580</v>
      </c>
      <c r="H554" s="63">
        <v>3620</v>
      </c>
      <c r="I554" s="63">
        <v>3610</v>
      </c>
      <c r="J554" s="63">
        <v>3560</v>
      </c>
      <c r="K554" s="63">
        <v>3470</v>
      </c>
      <c r="L554" s="37"/>
      <c r="M554" s="37">
        <v>533603</v>
      </c>
    </row>
    <row r="555" spans="1:13" x14ac:dyDescent="0.25">
      <c r="A555" s="37">
        <v>546</v>
      </c>
      <c r="B555" s="37" t="s">
        <v>2052</v>
      </c>
      <c r="C555" s="37" t="s">
        <v>219</v>
      </c>
      <c r="D555" s="37" t="s">
        <v>2056</v>
      </c>
      <c r="E555" s="63">
        <v>880</v>
      </c>
      <c r="F555" s="63">
        <v>900</v>
      </c>
      <c r="G555" s="63">
        <v>890</v>
      </c>
      <c r="H555" s="63">
        <v>870</v>
      </c>
      <c r="I555" s="63">
        <v>840</v>
      </c>
      <c r="J555" s="63">
        <v>810</v>
      </c>
      <c r="K555" s="63">
        <v>760</v>
      </c>
      <c r="L555" s="37"/>
      <c r="M555" s="37">
        <v>533604</v>
      </c>
    </row>
    <row r="556" spans="1:13" x14ac:dyDescent="0.25">
      <c r="A556" s="37">
        <v>547</v>
      </c>
      <c r="B556" s="37" t="s">
        <v>2052</v>
      </c>
      <c r="C556" s="37" t="s">
        <v>1997</v>
      </c>
      <c r="D556" s="37" t="s">
        <v>2056</v>
      </c>
      <c r="E556" s="63">
        <v>10</v>
      </c>
      <c r="F556" s="63">
        <v>10</v>
      </c>
      <c r="G556" s="63">
        <v>10</v>
      </c>
      <c r="H556" s="63">
        <v>10</v>
      </c>
      <c r="I556" s="63">
        <v>10</v>
      </c>
      <c r="J556" s="63">
        <v>10</v>
      </c>
      <c r="K556" s="63">
        <v>10</v>
      </c>
      <c r="L556" s="37"/>
      <c r="M556" s="37">
        <v>619301</v>
      </c>
    </row>
    <row r="557" spans="1:13" x14ac:dyDescent="0.25">
      <c r="A557" s="37">
        <v>548</v>
      </c>
      <c r="B557" s="37" t="s">
        <v>2052</v>
      </c>
      <c r="C557" s="37" t="s">
        <v>1998</v>
      </c>
      <c r="D557" s="37" t="s">
        <v>2056</v>
      </c>
      <c r="E557" s="63">
        <v>0</v>
      </c>
      <c r="F557" s="63">
        <v>0</v>
      </c>
      <c r="G557" s="63">
        <v>0</v>
      </c>
      <c r="H557" s="63">
        <v>0</v>
      </c>
      <c r="I557" s="63">
        <v>0</v>
      </c>
      <c r="J557" s="63">
        <v>0</v>
      </c>
      <c r="K557" s="63">
        <v>0</v>
      </c>
      <c r="L557" s="37"/>
      <c r="M557" s="37">
        <v>619302</v>
      </c>
    </row>
    <row r="558" spans="1:13" x14ac:dyDescent="0.25">
      <c r="A558" s="37">
        <v>549</v>
      </c>
      <c r="B558" s="37" t="s">
        <v>2043</v>
      </c>
      <c r="C558" s="37" t="s">
        <v>2057</v>
      </c>
      <c r="D558" s="37" t="s">
        <v>2057</v>
      </c>
      <c r="E558" s="63">
        <v>18600</v>
      </c>
      <c r="F558" s="63">
        <v>20200</v>
      </c>
      <c r="G558" s="63">
        <v>20700</v>
      </c>
      <c r="H558" s="63">
        <v>20900</v>
      </c>
      <c r="I558" s="63">
        <v>20900</v>
      </c>
      <c r="J558" s="63">
        <v>20700</v>
      </c>
      <c r="K558" s="63">
        <v>20300</v>
      </c>
      <c r="L558" s="37"/>
      <c r="M558" s="37"/>
    </row>
    <row r="559" spans="1:13" x14ac:dyDescent="0.25">
      <c r="A559" s="37">
        <v>550</v>
      </c>
      <c r="B559" s="37" t="s">
        <v>2052</v>
      </c>
      <c r="C559" s="37" t="s">
        <v>135</v>
      </c>
      <c r="D559" s="37" t="s">
        <v>2057</v>
      </c>
      <c r="E559" s="63">
        <v>820</v>
      </c>
      <c r="F559" s="63">
        <v>910</v>
      </c>
      <c r="G559" s="63">
        <v>930</v>
      </c>
      <c r="H559" s="63">
        <v>940</v>
      </c>
      <c r="I559" s="63">
        <v>930</v>
      </c>
      <c r="J559" s="63">
        <v>910</v>
      </c>
      <c r="K559" s="63">
        <v>890</v>
      </c>
      <c r="L559" s="37"/>
      <c r="M559" s="37">
        <v>521136</v>
      </c>
    </row>
    <row r="560" spans="1:13" x14ac:dyDescent="0.25">
      <c r="A560" s="37">
        <v>551</v>
      </c>
      <c r="B560" s="37" t="s">
        <v>2052</v>
      </c>
      <c r="C560" s="37" t="s">
        <v>1108</v>
      </c>
      <c r="D560" s="37" t="s">
        <v>2057</v>
      </c>
      <c r="E560" s="63">
        <v>1290</v>
      </c>
      <c r="F560" s="63">
        <v>1410</v>
      </c>
      <c r="G560" s="63">
        <v>1440</v>
      </c>
      <c r="H560" s="63">
        <v>1460</v>
      </c>
      <c r="I560" s="63">
        <v>1480</v>
      </c>
      <c r="J560" s="63">
        <v>1470</v>
      </c>
      <c r="K560" s="63">
        <v>1450</v>
      </c>
      <c r="L560" s="37"/>
      <c r="M560" s="37">
        <v>533800</v>
      </c>
    </row>
    <row r="561" spans="1:13" x14ac:dyDescent="0.25">
      <c r="A561" s="37">
        <v>552</v>
      </c>
      <c r="B561" s="37" t="s">
        <v>2052</v>
      </c>
      <c r="C561" s="37" t="s">
        <v>220</v>
      </c>
      <c r="D561" s="37" t="s">
        <v>2057</v>
      </c>
      <c r="E561" s="63">
        <v>2610</v>
      </c>
      <c r="F561" s="63">
        <v>2860</v>
      </c>
      <c r="G561" s="63">
        <v>2920</v>
      </c>
      <c r="H561" s="63">
        <v>2940</v>
      </c>
      <c r="I561" s="63">
        <v>2930</v>
      </c>
      <c r="J561" s="63">
        <v>2870</v>
      </c>
      <c r="K561" s="63">
        <v>2780</v>
      </c>
      <c r="L561" s="37"/>
      <c r="M561" s="37">
        <v>533901</v>
      </c>
    </row>
    <row r="562" spans="1:13" x14ac:dyDescent="0.25">
      <c r="A562" s="37">
        <v>553</v>
      </c>
      <c r="B562" s="37" t="s">
        <v>2052</v>
      </c>
      <c r="C562" s="37" t="s">
        <v>221</v>
      </c>
      <c r="D562" s="37" t="s">
        <v>2057</v>
      </c>
      <c r="E562" s="63">
        <v>1380</v>
      </c>
      <c r="F562" s="63">
        <v>1450</v>
      </c>
      <c r="G562" s="63">
        <v>1470</v>
      </c>
      <c r="H562" s="63">
        <v>1490</v>
      </c>
      <c r="I562" s="63">
        <v>1490</v>
      </c>
      <c r="J562" s="63">
        <v>1480</v>
      </c>
      <c r="K562" s="63">
        <v>1470</v>
      </c>
      <c r="L562" s="37"/>
      <c r="M562" s="37">
        <v>533902</v>
      </c>
    </row>
    <row r="563" spans="1:13" x14ac:dyDescent="0.25">
      <c r="A563" s="37">
        <v>554</v>
      </c>
      <c r="B563" s="37" t="s">
        <v>2052</v>
      </c>
      <c r="C563" s="37" t="s">
        <v>223</v>
      </c>
      <c r="D563" s="37" t="s">
        <v>2057</v>
      </c>
      <c r="E563" s="63">
        <v>450</v>
      </c>
      <c r="F563" s="63">
        <v>470</v>
      </c>
      <c r="G563" s="63">
        <v>480</v>
      </c>
      <c r="H563" s="63">
        <v>490</v>
      </c>
      <c r="I563" s="63">
        <v>490</v>
      </c>
      <c r="J563" s="63">
        <v>500</v>
      </c>
      <c r="K563" s="63">
        <v>500</v>
      </c>
      <c r="L563" s="37"/>
      <c r="M563" s="37">
        <v>533903</v>
      </c>
    </row>
    <row r="564" spans="1:13" x14ac:dyDescent="0.25">
      <c r="A564" s="37">
        <v>555</v>
      </c>
      <c r="B564" s="37" t="s">
        <v>2052</v>
      </c>
      <c r="C564" s="37" t="s">
        <v>225</v>
      </c>
      <c r="D564" s="37" t="s">
        <v>2057</v>
      </c>
      <c r="E564" s="63">
        <v>3250</v>
      </c>
      <c r="F564" s="63">
        <v>3470</v>
      </c>
      <c r="G564" s="63">
        <v>3550</v>
      </c>
      <c r="H564" s="63">
        <v>3600</v>
      </c>
      <c r="I564" s="63">
        <v>3590</v>
      </c>
      <c r="J564" s="63">
        <v>3530</v>
      </c>
      <c r="K564" s="63">
        <v>3420</v>
      </c>
      <c r="L564" s="37"/>
      <c r="M564" s="37">
        <v>534200</v>
      </c>
    </row>
    <row r="565" spans="1:13" x14ac:dyDescent="0.25">
      <c r="A565" s="37">
        <v>556</v>
      </c>
      <c r="B565" s="37" t="s">
        <v>2052</v>
      </c>
      <c r="C565" s="37" t="s">
        <v>1110</v>
      </c>
      <c r="D565" s="37" t="s">
        <v>2057</v>
      </c>
      <c r="E565" s="63">
        <v>4070</v>
      </c>
      <c r="F565" s="63">
        <v>4460</v>
      </c>
      <c r="G565" s="63">
        <v>4600</v>
      </c>
      <c r="H565" s="63">
        <v>4690</v>
      </c>
      <c r="I565" s="63">
        <v>4730</v>
      </c>
      <c r="J565" s="63">
        <v>4730</v>
      </c>
      <c r="K565" s="63">
        <v>4720</v>
      </c>
      <c r="L565" s="37"/>
      <c r="M565" s="37">
        <v>534300</v>
      </c>
    </row>
    <row r="566" spans="1:13" x14ac:dyDescent="0.25">
      <c r="A566" s="37">
        <v>557</v>
      </c>
      <c r="B566" s="37" t="s">
        <v>2052</v>
      </c>
      <c r="C566" s="37" t="s">
        <v>226</v>
      </c>
      <c r="D566" s="37" t="s">
        <v>2057</v>
      </c>
      <c r="E566" s="63">
        <v>4730</v>
      </c>
      <c r="F566" s="63">
        <v>5200</v>
      </c>
      <c r="G566" s="63">
        <v>5270</v>
      </c>
      <c r="H566" s="63">
        <v>5300</v>
      </c>
      <c r="I566" s="63">
        <v>5270</v>
      </c>
      <c r="J566" s="63">
        <v>5170</v>
      </c>
      <c r="K566" s="63">
        <v>5050</v>
      </c>
      <c r="L566" s="37"/>
      <c r="M566" s="37">
        <v>534400</v>
      </c>
    </row>
    <row r="567" spans="1:13" x14ac:dyDescent="0.25">
      <c r="A567" s="37">
        <v>558</v>
      </c>
      <c r="B567" s="37" t="s">
        <v>2043</v>
      </c>
      <c r="C567" s="37" t="s">
        <v>2058</v>
      </c>
      <c r="D567" s="37" t="s">
        <v>2058</v>
      </c>
      <c r="E567" s="63">
        <v>66500</v>
      </c>
      <c r="F567" s="63">
        <v>75200</v>
      </c>
      <c r="G567" s="63">
        <v>81700</v>
      </c>
      <c r="H567" s="63">
        <v>87200</v>
      </c>
      <c r="I567" s="63">
        <v>92400</v>
      </c>
      <c r="J567" s="63">
        <v>97200</v>
      </c>
      <c r="K567" s="63">
        <v>101700</v>
      </c>
      <c r="L567" s="37"/>
      <c r="M567" s="37"/>
    </row>
    <row r="568" spans="1:13" x14ac:dyDescent="0.25">
      <c r="A568" s="37">
        <v>559</v>
      </c>
      <c r="B568" s="37" t="s">
        <v>2052</v>
      </c>
      <c r="C568" s="37" t="s">
        <v>891</v>
      </c>
      <c r="D568" s="37" t="s">
        <v>2058</v>
      </c>
      <c r="E568" s="63">
        <v>210</v>
      </c>
      <c r="F568" s="63">
        <v>220</v>
      </c>
      <c r="G568" s="63">
        <v>230</v>
      </c>
      <c r="H568" s="63">
        <v>290</v>
      </c>
      <c r="I568" s="63">
        <v>350</v>
      </c>
      <c r="J568" s="63">
        <v>410</v>
      </c>
      <c r="K568" s="63">
        <v>460</v>
      </c>
      <c r="L568" s="37"/>
      <c r="M568" s="37">
        <v>521114</v>
      </c>
    </row>
    <row r="569" spans="1:13" x14ac:dyDescent="0.25">
      <c r="A569" s="37">
        <v>560</v>
      </c>
      <c r="B569" s="37" t="s">
        <v>2052</v>
      </c>
      <c r="C569" s="37" t="s">
        <v>892</v>
      </c>
      <c r="D569" s="37" t="s">
        <v>2058</v>
      </c>
      <c r="E569" s="63">
        <v>240</v>
      </c>
      <c r="F569" s="63">
        <v>250</v>
      </c>
      <c r="G569" s="63">
        <v>260</v>
      </c>
      <c r="H569" s="63">
        <v>320</v>
      </c>
      <c r="I569" s="63">
        <v>380</v>
      </c>
      <c r="J569" s="63">
        <v>440</v>
      </c>
      <c r="K569" s="63">
        <v>500</v>
      </c>
      <c r="L569" s="37"/>
      <c r="M569" s="37">
        <v>521115</v>
      </c>
    </row>
    <row r="570" spans="1:13" x14ac:dyDescent="0.25">
      <c r="A570" s="37">
        <v>561</v>
      </c>
      <c r="B570" s="37" t="s">
        <v>2052</v>
      </c>
      <c r="C570" s="37" t="s">
        <v>895</v>
      </c>
      <c r="D570" s="37" t="s">
        <v>2058</v>
      </c>
      <c r="E570" s="63">
        <v>890</v>
      </c>
      <c r="F570" s="63">
        <v>960</v>
      </c>
      <c r="G570" s="63">
        <v>1030</v>
      </c>
      <c r="H570" s="63">
        <v>1110</v>
      </c>
      <c r="I570" s="63">
        <v>1180</v>
      </c>
      <c r="J570" s="63">
        <v>1250</v>
      </c>
      <c r="K570" s="63">
        <v>1320</v>
      </c>
      <c r="L570" s="37"/>
      <c r="M570" s="37">
        <v>521117</v>
      </c>
    </row>
    <row r="571" spans="1:13" x14ac:dyDescent="0.25">
      <c r="A571" s="37">
        <v>562</v>
      </c>
      <c r="B571" s="37" t="s">
        <v>2052</v>
      </c>
      <c r="C571" s="37" t="s">
        <v>898</v>
      </c>
      <c r="D571" s="37" t="s">
        <v>2058</v>
      </c>
      <c r="E571" s="63">
        <v>1860</v>
      </c>
      <c r="F571" s="63">
        <v>3460</v>
      </c>
      <c r="G571" s="63">
        <v>5120</v>
      </c>
      <c r="H571" s="63">
        <v>5800</v>
      </c>
      <c r="I571" s="63">
        <v>6440</v>
      </c>
      <c r="J571" s="63">
        <v>7060</v>
      </c>
      <c r="K571" s="63">
        <v>7650</v>
      </c>
      <c r="L571" s="37"/>
      <c r="M571" s="37">
        <v>521131</v>
      </c>
    </row>
    <row r="572" spans="1:13" x14ac:dyDescent="0.25">
      <c r="A572" s="37">
        <v>563</v>
      </c>
      <c r="B572" s="37" t="s">
        <v>2052</v>
      </c>
      <c r="C572" s="37" t="s">
        <v>134</v>
      </c>
      <c r="D572" s="37" t="s">
        <v>2058</v>
      </c>
      <c r="E572" s="63">
        <v>1600</v>
      </c>
      <c r="F572" s="63">
        <v>1820</v>
      </c>
      <c r="G572" s="63">
        <v>1930</v>
      </c>
      <c r="H572" s="63">
        <v>2030</v>
      </c>
      <c r="I572" s="63">
        <v>2120</v>
      </c>
      <c r="J572" s="63">
        <v>2190</v>
      </c>
      <c r="K572" s="63">
        <v>2260</v>
      </c>
      <c r="L572" s="37"/>
      <c r="M572" s="37">
        <v>521135</v>
      </c>
    </row>
    <row r="573" spans="1:13" x14ac:dyDescent="0.25">
      <c r="A573" s="37">
        <v>564</v>
      </c>
      <c r="B573" s="37" t="s">
        <v>2052</v>
      </c>
      <c r="C573" s="37" t="s">
        <v>138</v>
      </c>
      <c r="D573" s="37" t="s">
        <v>2058</v>
      </c>
      <c r="E573" s="63">
        <v>2370</v>
      </c>
      <c r="F573" s="63">
        <v>2540</v>
      </c>
      <c r="G573" s="63">
        <v>2620</v>
      </c>
      <c r="H573" s="63">
        <v>2690</v>
      </c>
      <c r="I573" s="63">
        <v>2760</v>
      </c>
      <c r="J573" s="63">
        <v>2790</v>
      </c>
      <c r="K573" s="63">
        <v>2810</v>
      </c>
      <c r="L573" s="37"/>
      <c r="M573" s="37">
        <v>521153</v>
      </c>
    </row>
    <row r="574" spans="1:13" x14ac:dyDescent="0.25">
      <c r="A574" s="37">
        <v>565</v>
      </c>
      <c r="B574" s="37" t="s">
        <v>2052</v>
      </c>
      <c r="C574" s="37" t="s">
        <v>172</v>
      </c>
      <c r="D574" s="37" t="s">
        <v>2058</v>
      </c>
      <c r="E574" s="63">
        <v>240</v>
      </c>
      <c r="F574" s="63">
        <v>240</v>
      </c>
      <c r="G574" s="63">
        <v>240</v>
      </c>
      <c r="H574" s="63">
        <v>250</v>
      </c>
      <c r="I574" s="63">
        <v>250</v>
      </c>
      <c r="J574" s="63">
        <v>260</v>
      </c>
      <c r="K574" s="63">
        <v>260</v>
      </c>
      <c r="L574" s="37"/>
      <c r="M574" s="37">
        <v>526106</v>
      </c>
    </row>
    <row r="575" spans="1:13" x14ac:dyDescent="0.25">
      <c r="A575" s="37">
        <v>566</v>
      </c>
      <c r="B575" s="37" t="s">
        <v>2052</v>
      </c>
      <c r="C575" s="37" t="s">
        <v>997</v>
      </c>
      <c r="D575" s="37" t="s">
        <v>2058</v>
      </c>
      <c r="E575" s="63">
        <v>4400</v>
      </c>
      <c r="F575" s="63">
        <v>5090</v>
      </c>
      <c r="G575" s="63">
        <v>5710</v>
      </c>
      <c r="H575" s="63">
        <v>6330</v>
      </c>
      <c r="I575" s="63">
        <v>6980</v>
      </c>
      <c r="J575" s="63">
        <v>7650</v>
      </c>
      <c r="K575" s="63">
        <v>8360</v>
      </c>
      <c r="L575" s="37"/>
      <c r="M575" s="37">
        <v>526200</v>
      </c>
    </row>
    <row r="576" spans="1:13" x14ac:dyDescent="0.25">
      <c r="A576" s="37">
        <v>567</v>
      </c>
      <c r="B576" s="37" t="s">
        <v>2052</v>
      </c>
      <c r="C576" s="37" t="s">
        <v>1001</v>
      </c>
      <c r="D576" s="37" t="s">
        <v>2058</v>
      </c>
      <c r="E576" s="63">
        <v>0</v>
      </c>
      <c r="F576" s="63">
        <v>0</v>
      </c>
      <c r="G576" s="63">
        <v>0</v>
      </c>
      <c r="H576" s="63">
        <v>0</v>
      </c>
      <c r="I576" s="63">
        <v>0</v>
      </c>
      <c r="J576" s="63">
        <v>0</v>
      </c>
      <c r="K576" s="63">
        <v>0</v>
      </c>
      <c r="L576" s="37"/>
      <c r="M576" s="37">
        <v>526400</v>
      </c>
    </row>
    <row r="577" spans="1:13" x14ac:dyDescent="0.25">
      <c r="A577" s="37">
        <v>568</v>
      </c>
      <c r="B577" s="37" t="s">
        <v>2052</v>
      </c>
      <c r="C577" s="37" t="s">
        <v>173</v>
      </c>
      <c r="D577" s="37" t="s">
        <v>2058</v>
      </c>
      <c r="E577" s="63">
        <v>2870</v>
      </c>
      <c r="F577" s="63">
        <v>3210</v>
      </c>
      <c r="G577" s="63">
        <v>3290</v>
      </c>
      <c r="H577" s="63">
        <v>3340</v>
      </c>
      <c r="I577" s="63">
        <v>3370</v>
      </c>
      <c r="J577" s="63">
        <v>3390</v>
      </c>
      <c r="K577" s="63">
        <v>3390</v>
      </c>
      <c r="L577" s="37"/>
      <c r="M577" s="37">
        <v>526500</v>
      </c>
    </row>
    <row r="578" spans="1:13" x14ac:dyDescent="0.25">
      <c r="A578" s="37">
        <v>569</v>
      </c>
      <c r="B578" s="37" t="s">
        <v>2052</v>
      </c>
      <c r="C578" s="37" t="s">
        <v>1002</v>
      </c>
      <c r="D578" s="37" t="s">
        <v>2058</v>
      </c>
      <c r="E578" s="63">
        <v>4160</v>
      </c>
      <c r="F578" s="63">
        <v>4580</v>
      </c>
      <c r="G578" s="63">
        <v>4990</v>
      </c>
      <c r="H578" s="63">
        <v>5400</v>
      </c>
      <c r="I578" s="63">
        <v>5780</v>
      </c>
      <c r="J578" s="63">
        <v>6150</v>
      </c>
      <c r="K578" s="63">
        <v>6490</v>
      </c>
      <c r="L578" s="37"/>
      <c r="M578" s="37">
        <v>526601</v>
      </c>
    </row>
    <row r="579" spans="1:13" x14ac:dyDescent="0.25">
      <c r="A579" s="37">
        <v>570</v>
      </c>
      <c r="B579" s="37" t="s">
        <v>2052</v>
      </c>
      <c r="C579" s="37" t="s">
        <v>1003</v>
      </c>
      <c r="D579" s="37" t="s">
        <v>2058</v>
      </c>
      <c r="E579" s="63">
        <v>1990</v>
      </c>
      <c r="F579" s="63">
        <v>2240</v>
      </c>
      <c r="G579" s="63">
        <v>2510</v>
      </c>
      <c r="H579" s="63">
        <v>2780</v>
      </c>
      <c r="I579" s="63">
        <v>3060</v>
      </c>
      <c r="J579" s="63">
        <v>3350</v>
      </c>
      <c r="K579" s="63">
        <v>3650</v>
      </c>
      <c r="L579" s="37"/>
      <c r="M579" s="37">
        <v>526602</v>
      </c>
    </row>
    <row r="580" spans="1:13" x14ac:dyDescent="0.25">
      <c r="A580" s="37">
        <v>571</v>
      </c>
      <c r="B580" s="37" t="s">
        <v>2052</v>
      </c>
      <c r="C580" s="37" t="s">
        <v>1005</v>
      </c>
      <c r="D580" s="37" t="s">
        <v>2058</v>
      </c>
      <c r="E580" s="63">
        <v>4000</v>
      </c>
      <c r="F580" s="63">
        <v>4260</v>
      </c>
      <c r="G580" s="63">
        <v>4470</v>
      </c>
      <c r="H580" s="63">
        <v>4670</v>
      </c>
      <c r="I580" s="63">
        <v>4850</v>
      </c>
      <c r="J580" s="63">
        <v>4980</v>
      </c>
      <c r="K580" s="63">
        <v>5080</v>
      </c>
      <c r="L580" s="37"/>
      <c r="M580" s="37">
        <v>526701</v>
      </c>
    </row>
    <row r="581" spans="1:13" x14ac:dyDescent="0.25">
      <c r="A581" s="37">
        <v>572</v>
      </c>
      <c r="B581" s="37" t="s">
        <v>2052</v>
      </c>
      <c r="C581" s="37" t="s">
        <v>1006</v>
      </c>
      <c r="D581" s="37" t="s">
        <v>2058</v>
      </c>
      <c r="E581" s="63">
        <v>970</v>
      </c>
      <c r="F581" s="63">
        <v>1020</v>
      </c>
      <c r="G581" s="63">
        <v>1060</v>
      </c>
      <c r="H581" s="63">
        <v>1100</v>
      </c>
      <c r="I581" s="63">
        <v>1130</v>
      </c>
      <c r="J581" s="63">
        <v>1140</v>
      </c>
      <c r="K581" s="63">
        <v>1150</v>
      </c>
      <c r="L581" s="37"/>
      <c r="M581" s="37">
        <v>526702</v>
      </c>
    </row>
    <row r="582" spans="1:13" x14ac:dyDescent="0.25">
      <c r="A582" s="37">
        <v>573</v>
      </c>
      <c r="B582" s="37" t="s">
        <v>2052</v>
      </c>
      <c r="C582" s="37" t="s">
        <v>1007</v>
      </c>
      <c r="D582" s="37" t="s">
        <v>2058</v>
      </c>
      <c r="E582" s="63">
        <v>1540</v>
      </c>
      <c r="F582" s="63">
        <v>2070</v>
      </c>
      <c r="G582" s="63">
        <v>2430</v>
      </c>
      <c r="H582" s="63">
        <v>2810</v>
      </c>
      <c r="I582" s="63">
        <v>3190</v>
      </c>
      <c r="J582" s="63">
        <v>3580</v>
      </c>
      <c r="K582" s="63">
        <v>3990</v>
      </c>
      <c r="L582" s="37"/>
      <c r="M582" s="37">
        <v>526900</v>
      </c>
    </row>
    <row r="583" spans="1:13" x14ac:dyDescent="0.25">
      <c r="A583" s="37">
        <v>574</v>
      </c>
      <c r="B583" s="37" t="s">
        <v>2052</v>
      </c>
      <c r="C583" s="37" t="s">
        <v>1008</v>
      </c>
      <c r="D583" s="37" t="s">
        <v>2058</v>
      </c>
      <c r="E583" s="63">
        <v>2250</v>
      </c>
      <c r="F583" s="63">
        <v>2520</v>
      </c>
      <c r="G583" s="63">
        <v>2690</v>
      </c>
      <c r="H583" s="63">
        <v>2850</v>
      </c>
      <c r="I583" s="63">
        <v>3000</v>
      </c>
      <c r="J583" s="63">
        <v>3140</v>
      </c>
      <c r="K583" s="63">
        <v>3270</v>
      </c>
      <c r="L583" s="37"/>
      <c r="M583" s="37">
        <v>527004</v>
      </c>
    </row>
    <row r="584" spans="1:13" x14ac:dyDescent="0.25">
      <c r="A584" s="37">
        <v>575</v>
      </c>
      <c r="B584" s="37" t="s">
        <v>2052</v>
      </c>
      <c r="C584" s="37" t="s">
        <v>176</v>
      </c>
      <c r="D584" s="37" t="s">
        <v>2058</v>
      </c>
      <c r="E584" s="63">
        <v>2220</v>
      </c>
      <c r="F584" s="63">
        <v>2390</v>
      </c>
      <c r="G584" s="63">
        <v>2430</v>
      </c>
      <c r="H584" s="63">
        <v>2470</v>
      </c>
      <c r="I584" s="63">
        <v>2490</v>
      </c>
      <c r="J584" s="63">
        <v>2510</v>
      </c>
      <c r="K584" s="63">
        <v>2500</v>
      </c>
      <c r="L584" s="37"/>
      <c r="M584" s="37">
        <v>527111</v>
      </c>
    </row>
    <row r="585" spans="1:13" x14ac:dyDescent="0.25">
      <c r="A585" s="37">
        <v>576</v>
      </c>
      <c r="B585" s="37" t="s">
        <v>2052</v>
      </c>
      <c r="C585" s="37" t="s">
        <v>1011</v>
      </c>
      <c r="D585" s="37" t="s">
        <v>2058</v>
      </c>
      <c r="E585" s="63">
        <v>440</v>
      </c>
      <c r="F585" s="63">
        <v>430</v>
      </c>
      <c r="G585" s="63">
        <v>420</v>
      </c>
      <c r="H585" s="63">
        <v>410</v>
      </c>
      <c r="I585" s="63">
        <v>400</v>
      </c>
      <c r="J585" s="63">
        <v>390</v>
      </c>
      <c r="K585" s="63">
        <v>380</v>
      </c>
      <c r="L585" s="37"/>
      <c r="M585" s="37">
        <v>527112</v>
      </c>
    </row>
    <row r="586" spans="1:13" x14ac:dyDescent="0.25">
      <c r="A586" s="37">
        <v>577</v>
      </c>
      <c r="B586" s="37" t="s">
        <v>2052</v>
      </c>
      <c r="C586" s="37" t="s">
        <v>1012</v>
      </c>
      <c r="D586" s="37" t="s">
        <v>2058</v>
      </c>
      <c r="E586" s="63">
        <v>1200</v>
      </c>
      <c r="F586" s="63">
        <v>1310</v>
      </c>
      <c r="G586" s="63">
        <v>1440</v>
      </c>
      <c r="H586" s="63">
        <v>1580</v>
      </c>
      <c r="I586" s="63">
        <v>1720</v>
      </c>
      <c r="J586" s="63">
        <v>1860</v>
      </c>
      <c r="K586" s="63">
        <v>2010</v>
      </c>
      <c r="L586" s="37"/>
      <c r="M586" s="37">
        <v>527122</v>
      </c>
    </row>
    <row r="587" spans="1:13" x14ac:dyDescent="0.25">
      <c r="A587" s="37">
        <v>578</v>
      </c>
      <c r="B587" s="37" t="s">
        <v>2052</v>
      </c>
      <c r="C587" s="37" t="s">
        <v>177</v>
      </c>
      <c r="D587" s="37" t="s">
        <v>2058</v>
      </c>
      <c r="E587" s="63">
        <v>2910</v>
      </c>
      <c r="F587" s="63">
        <v>3200</v>
      </c>
      <c r="G587" s="63">
        <v>3490</v>
      </c>
      <c r="H587" s="63">
        <v>3780</v>
      </c>
      <c r="I587" s="63">
        <v>4070</v>
      </c>
      <c r="J587" s="63">
        <v>4340</v>
      </c>
      <c r="K587" s="63">
        <v>4590</v>
      </c>
      <c r="L587" s="37"/>
      <c r="M587" s="37">
        <v>527123</v>
      </c>
    </row>
    <row r="588" spans="1:13" x14ac:dyDescent="0.25">
      <c r="A588" s="37">
        <v>579</v>
      </c>
      <c r="B588" s="37" t="s">
        <v>2052</v>
      </c>
      <c r="C588" s="37" t="s">
        <v>1015</v>
      </c>
      <c r="D588" s="37" t="s">
        <v>2058</v>
      </c>
      <c r="E588" s="63">
        <v>2290</v>
      </c>
      <c r="F588" s="63">
        <v>2570</v>
      </c>
      <c r="G588" s="63">
        <v>2750</v>
      </c>
      <c r="H588" s="63">
        <v>2920</v>
      </c>
      <c r="I588" s="63">
        <v>3090</v>
      </c>
      <c r="J588" s="63">
        <v>3240</v>
      </c>
      <c r="K588" s="63">
        <v>3380</v>
      </c>
      <c r="L588" s="37"/>
      <c r="M588" s="37">
        <v>527125</v>
      </c>
    </row>
    <row r="589" spans="1:13" x14ac:dyDescent="0.25">
      <c r="A589" s="37">
        <v>580</v>
      </c>
      <c r="B589" s="37" t="s">
        <v>2052</v>
      </c>
      <c r="C589" s="37" t="s">
        <v>178</v>
      </c>
      <c r="D589" s="37" t="s">
        <v>2058</v>
      </c>
      <c r="E589" s="63">
        <v>5910</v>
      </c>
      <c r="F589" s="63">
        <v>6750</v>
      </c>
      <c r="G589" s="63">
        <v>7200</v>
      </c>
      <c r="H589" s="63">
        <v>7640</v>
      </c>
      <c r="I589" s="63">
        <v>8060</v>
      </c>
      <c r="J589" s="63">
        <v>8410</v>
      </c>
      <c r="K589" s="63">
        <v>8700</v>
      </c>
      <c r="L589" s="37"/>
      <c r="M589" s="37">
        <v>527131</v>
      </c>
    </row>
    <row r="590" spans="1:13" x14ac:dyDescent="0.25">
      <c r="A590" s="37">
        <v>581</v>
      </c>
      <c r="B590" s="37" t="s">
        <v>2052</v>
      </c>
      <c r="C590" s="37" t="s">
        <v>1018</v>
      </c>
      <c r="D590" s="37" t="s">
        <v>2058</v>
      </c>
      <c r="E590" s="63">
        <v>2670</v>
      </c>
      <c r="F590" s="63">
        <v>2870</v>
      </c>
      <c r="G590" s="63">
        <v>3090</v>
      </c>
      <c r="H590" s="63">
        <v>3320</v>
      </c>
      <c r="I590" s="63">
        <v>3550</v>
      </c>
      <c r="J590" s="63">
        <v>3760</v>
      </c>
      <c r="K590" s="63">
        <v>3970</v>
      </c>
      <c r="L590" s="37"/>
      <c r="M590" s="37">
        <v>527210</v>
      </c>
    </row>
    <row r="591" spans="1:13" x14ac:dyDescent="0.25">
      <c r="A591" s="37">
        <v>582</v>
      </c>
      <c r="B591" s="37" t="s">
        <v>2052</v>
      </c>
      <c r="C591" s="37" t="s">
        <v>1019</v>
      </c>
      <c r="D591" s="37" t="s">
        <v>2058</v>
      </c>
      <c r="E591" s="63">
        <v>1060</v>
      </c>
      <c r="F591" s="63">
        <v>1160</v>
      </c>
      <c r="G591" s="63">
        <v>1230</v>
      </c>
      <c r="H591" s="63">
        <v>1300</v>
      </c>
      <c r="I591" s="63">
        <v>1360</v>
      </c>
      <c r="J591" s="63">
        <v>1390</v>
      </c>
      <c r="K591" s="63">
        <v>1420</v>
      </c>
      <c r="L591" s="37"/>
      <c r="M591" s="37">
        <v>527221</v>
      </c>
    </row>
    <row r="592" spans="1:13" x14ac:dyDescent="0.25">
      <c r="A592" s="37">
        <v>583</v>
      </c>
      <c r="B592" s="37" t="s">
        <v>2052</v>
      </c>
      <c r="C592" s="37" t="s">
        <v>1020</v>
      </c>
      <c r="D592" s="37" t="s">
        <v>2058</v>
      </c>
      <c r="E592" s="63">
        <v>490</v>
      </c>
      <c r="F592" s="63">
        <v>510</v>
      </c>
      <c r="G592" s="63">
        <v>510</v>
      </c>
      <c r="H592" s="63">
        <v>510</v>
      </c>
      <c r="I592" s="63">
        <v>510</v>
      </c>
      <c r="J592" s="63">
        <v>500</v>
      </c>
      <c r="K592" s="63">
        <v>490</v>
      </c>
      <c r="L592" s="37"/>
      <c r="M592" s="37">
        <v>527222</v>
      </c>
    </row>
    <row r="593" spans="1:13" x14ac:dyDescent="0.25">
      <c r="A593" s="37">
        <v>584</v>
      </c>
      <c r="B593" s="37" t="s">
        <v>2052</v>
      </c>
      <c r="C593" s="37" t="s">
        <v>1022</v>
      </c>
      <c r="D593" s="37" t="s">
        <v>2058</v>
      </c>
      <c r="E593" s="63">
        <v>3010</v>
      </c>
      <c r="F593" s="63">
        <v>3190</v>
      </c>
      <c r="G593" s="63">
        <v>3260</v>
      </c>
      <c r="H593" s="63">
        <v>3310</v>
      </c>
      <c r="I593" s="63">
        <v>3350</v>
      </c>
      <c r="J593" s="63">
        <v>3380</v>
      </c>
      <c r="K593" s="63">
        <v>3380</v>
      </c>
      <c r="L593" s="37"/>
      <c r="M593" s="37">
        <v>527401</v>
      </c>
    </row>
    <row r="594" spans="1:13" x14ac:dyDescent="0.25">
      <c r="A594" s="37">
        <v>585</v>
      </c>
      <c r="B594" s="37" t="s">
        <v>2052</v>
      </c>
      <c r="C594" s="37" t="s">
        <v>1023</v>
      </c>
      <c r="D594" s="37" t="s">
        <v>2058</v>
      </c>
      <c r="E594" s="63">
        <v>4310</v>
      </c>
      <c r="F594" s="63">
        <v>4670</v>
      </c>
      <c r="G594" s="63">
        <v>4710</v>
      </c>
      <c r="H594" s="63">
        <v>4750</v>
      </c>
      <c r="I594" s="63">
        <v>4770</v>
      </c>
      <c r="J594" s="63">
        <v>4750</v>
      </c>
      <c r="K594" s="63">
        <v>4690</v>
      </c>
      <c r="L594" s="37"/>
      <c r="M594" s="37">
        <v>527402</v>
      </c>
    </row>
    <row r="595" spans="1:13" x14ac:dyDescent="0.25">
      <c r="A595" s="37">
        <v>586</v>
      </c>
      <c r="B595" s="37" t="s">
        <v>2052</v>
      </c>
      <c r="C595" s="37" t="s">
        <v>1029</v>
      </c>
      <c r="D595" s="37" t="s">
        <v>2058</v>
      </c>
      <c r="E595" s="63">
        <v>1570</v>
      </c>
      <c r="F595" s="63">
        <v>1770</v>
      </c>
      <c r="G595" s="63">
        <v>1970</v>
      </c>
      <c r="H595" s="63">
        <v>2170</v>
      </c>
      <c r="I595" s="63">
        <v>2380</v>
      </c>
      <c r="J595" s="63">
        <v>2590</v>
      </c>
      <c r="K595" s="63">
        <v>2800</v>
      </c>
      <c r="L595" s="37"/>
      <c r="M595" s="37">
        <v>527912</v>
      </c>
    </row>
    <row r="596" spans="1:13" x14ac:dyDescent="0.25">
      <c r="A596" s="37">
        <v>587</v>
      </c>
      <c r="B596" s="37" t="s">
        <v>2052</v>
      </c>
      <c r="C596" s="37" t="s">
        <v>187</v>
      </c>
      <c r="D596" s="37" t="s">
        <v>2058</v>
      </c>
      <c r="E596" s="63">
        <v>2600</v>
      </c>
      <c r="F596" s="63">
        <v>2830</v>
      </c>
      <c r="G596" s="63">
        <v>3060</v>
      </c>
      <c r="H596" s="63">
        <v>3290</v>
      </c>
      <c r="I596" s="63">
        <v>3530</v>
      </c>
      <c r="J596" s="63">
        <v>3750</v>
      </c>
      <c r="K596" s="63">
        <v>3960</v>
      </c>
      <c r="L596" s="37"/>
      <c r="M596" s="37">
        <v>527913</v>
      </c>
    </row>
    <row r="597" spans="1:13" x14ac:dyDescent="0.25">
      <c r="A597" s="37">
        <v>588</v>
      </c>
      <c r="B597" s="37" t="s">
        <v>2052</v>
      </c>
      <c r="C597" s="37" t="s">
        <v>1032</v>
      </c>
      <c r="D597" s="37" t="s">
        <v>2058</v>
      </c>
      <c r="E597" s="63">
        <v>800</v>
      </c>
      <c r="F597" s="63">
        <v>960</v>
      </c>
      <c r="G597" s="63">
        <v>1060</v>
      </c>
      <c r="H597" s="63">
        <v>1150</v>
      </c>
      <c r="I597" s="63">
        <v>1250</v>
      </c>
      <c r="J597" s="63">
        <v>1340</v>
      </c>
      <c r="K597" s="63">
        <v>1420</v>
      </c>
      <c r="L597" s="37"/>
      <c r="M597" s="37">
        <v>527916</v>
      </c>
    </row>
    <row r="598" spans="1:13" x14ac:dyDescent="0.25">
      <c r="A598" s="37">
        <v>589</v>
      </c>
      <c r="B598" s="37" t="s">
        <v>2052</v>
      </c>
      <c r="C598" s="37" t="s">
        <v>1037</v>
      </c>
      <c r="D598" s="37" t="s">
        <v>2058</v>
      </c>
      <c r="E598" s="63">
        <v>5440</v>
      </c>
      <c r="F598" s="63">
        <v>6130</v>
      </c>
      <c r="G598" s="63">
        <v>6520</v>
      </c>
      <c r="H598" s="63">
        <v>6820</v>
      </c>
      <c r="I598" s="63">
        <v>7050</v>
      </c>
      <c r="J598" s="63">
        <v>7240</v>
      </c>
      <c r="K598" s="63">
        <v>7400</v>
      </c>
      <c r="L598" s="37"/>
      <c r="M598" s="37">
        <v>528200</v>
      </c>
    </row>
    <row r="599" spans="1:13" x14ac:dyDescent="0.25">
      <c r="A599" s="37">
        <v>590</v>
      </c>
      <c r="B599" s="37" t="s">
        <v>2052</v>
      </c>
      <c r="C599" s="37" t="s">
        <v>277</v>
      </c>
      <c r="D599" s="37" t="s">
        <v>2058</v>
      </c>
      <c r="E599" s="63">
        <v>0</v>
      </c>
      <c r="F599" s="63">
        <v>0</v>
      </c>
      <c r="G599" s="63">
        <v>0</v>
      </c>
      <c r="H599" s="63">
        <v>0</v>
      </c>
      <c r="I599" s="63">
        <v>0</v>
      </c>
      <c r="J599" s="63">
        <v>0</v>
      </c>
      <c r="K599" s="63">
        <v>0</v>
      </c>
      <c r="L599" s="37"/>
      <c r="M599" s="37">
        <v>619000</v>
      </c>
    </row>
    <row r="600" spans="1:13" x14ac:dyDescent="0.25">
      <c r="A600" s="37">
        <v>591</v>
      </c>
      <c r="B600" s="37" t="s">
        <v>2052</v>
      </c>
      <c r="C600" s="37" t="s">
        <v>278</v>
      </c>
      <c r="D600" s="37" t="s">
        <v>2058</v>
      </c>
      <c r="E600" s="63">
        <v>0</v>
      </c>
      <c r="F600" s="63">
        <v>0</v>
      </c>
      <c r="G600" s="63">
        <v>0</v>
      </c>
      <c r="H600" s="63">
        <v>0</v>
      </c>
      <c r="I600" s="63">
        <v>0</v>
      </c>
      <c r="J600" s="63">
        <v>0</v>
      </c>
      <c r="K600" s="63">
        <v>0</v>
      </c>
      <c r="L600" s="37"/>
      <c r="M600" s="37">
        <v>619101</v>
      </c>
    </row>
    <row r="601" spans="1:13" x14ac:dyDescent="0.25">
      <c r="A601" s="37">
        <v>592</v>
      </c>
      <c r="B601" s="37" t="s">
        <v>2043</v>
      </c>
      <c r="C601" s="37" t="s">
        <v>2059</v>
      </c>
      <c r="D601" s="37" t="s">
        <v>2059</v>
      </c>
      <c r="E601" s="63">
        <v>32900</v>
      </c>
      <c r="F601" s="63">
        <v>35000</v>
      </c>
      <c r="G601" s="63">
        <v>35900</v>
      </c>
      <c r="H601" s="63">
        <v>36500</v>
      </c>
      <c r="I601" s="63">
        <v>36900</v>
      </c>
      <c r="J601" s="63">
        <v>37100</v>
      </c>
      <c r="K601" s="63">
        <v>37000</v>
      </c>
      <c r="L601" s="37"/>
      <c r="M601" s="37"/>
    </row>
    <row r="602" spans="1:13" x14ac:dyDescent="0.25">
      <c r="A602" s="37">
        <v>593</v>
      </c>
      <c r="B602" s="37" t="s">
        <v>2052</v>
      </c>
      <c r="C602" s="37" t="s">
        <v>1111</v>
      </c>
      <c r="D602" s="37" t="s">
        <v>2059</v>
      </c>
      <c r="E602" s="63">
        <v>2770</v>
      </c>
      <c r="F602" s="63">
        <v>2980</v>
      </c>
      <c r="G602" s="63">
        <v>3060</v>
      </c>
      <c r="H602" s="63">
        <v>3120</v>
      </c>
      <c r="I602" s="63">
        <v>3150</v>
      </c>
      <c r="J602" s="63">
        <v>3160</v>
      </c>
      <c r="K602" s="63">
        <v>3130</v>
      </c>
      <c r="L602" s="37"/>
      <c r="M602" s="37">
        <v>534500</v>
      </c>
    </row>
    <row r="603" spans="1:13" x14ac:dyDescent="0.25">
      <c r="A603" s="37">
        <v>594</v>
      </c>
      <c r="B603" s="37" t="s">
        <v>2052</v>
      </c>
      <c r="C603" s="37" t="s">
        <v>1112</v>
      </c>
      <c r="D603" s="37" t="s">
        <v>2059</v>
      </c>
      <c r="E603" s="63">
        <v>320</v>
      </c>
      <c r="F603" s="63">
        <v>320</v>
      </c>
      <c r="G603" s="63">
        <v>330</v>
      </c>
      <c r="H603" s="63">
        <v>330</v>
      </c>
      <c r="I603" s="63">
        <v>330</v>
      </c>
      <c r="J603" s="63">
        <v>320</v>
      </c>
      <c r="K603" s="63">
        <v>320</v>
      </c>
      <c r="L603" s="37"/>
      <c r="M603" s="37">
        <v>534602</v>
      </c>
    </row>
    <row r="604" spans="1:13" x14ac:dyDescent="0.25">
      <c r="A604" s="37">
        <v>595</v>
      </c>
      <c r="B604" s="37" t="s">
        <v>2052</v>
      </c>
      <c r="C604" s="37" t="s">
        <v>227</v>
      </c>
      <c r="D604" s="37" t="s">
        <v>2059</v>
      </c>
      <c r="E604" s="63">
        <v>2560</v>
      </c>
      <c r="F604" s="63">
        <v>2650</v>
      </c>
      <c r="G604" s="63">
        <v>2680</v>
      </c>
      <c r="H604" s="63">
        <v>2690</v>
      </c>
      <c r="I604" s="63">
        <v>2670</v>
      </c>
      <c r="J604" s="63">
        <v>2630</v>
      </c>
      <c r="K604" s="63">
        <v>2570</v>
      </c>
      <c r="L604" s="37"/>
      <c r="M604" s="37">
        <v>534603</v>
      </c>
    </row>
    <row r="605" spans="1:13" x14ac:dyDescent="0.25">
      <c r="A605" s="37">
        <v>596</v>
      </c>
      <c r="B605" s="37" t="s">
        <v>2052</v>
      </c>
      <c r="C605" s="37" t="s">
        <v>228</v>
      </c>
      <c r="D605" s="37" t="s">
        <v>2059</v>
      </c>
      <c r="E605" s="63">
        <v>4190</v>
      </c>
      <c r="F605" s="63">
        <v>4430</v>
      </c>
      <c r="G605" s="63">
        <v>4470</v>
      </c>
      <c r="H605" s="63">
        <v>4490</v>
      </c>
      <c r="I605" s="63">
        <v>4450</v>
      </c>
      <c r="J605" s="63">
        <v>4370</v>
      </c>
      <c r="K605" s="63">
        <v>4250</v>
      </c>
      <c r="L605" s="37"/>
      <c r="M605" s="37">
        <v>534604</v>
      </c>
    </row>
    <row r="606" spans="1:13" x14ac:dyDescent="0.25">
      <c r="A606" s="37">
        <v>597</v>
      </c>
      <c r="B606" s="37" t="s">
        <v>2052</v>
      </c>
      <c r="C606" s="37" t="s">
        <v>1093</v>
      </c>
      <c r="D606" s="37" t="s">
        <v>2059</v>
      </c>
      <c r="E606" s="63">
        <v>4060</v>
      </c>
      <c r="F606" s="63">
        <v>4240</v>
      </c>
      <c r="G606" s="63">
        <v>4320</v>
      </c>
      <c r="H606" s="63">
        <v>4380</v>
      </c>
      <c r="I606" s="63">
        <v>4400</v>
      </c>
      <c r="J606" s="63">
        <v>4380</v>
      </c>
      <c r="K606" s="63">
        <v>4360</v>
      </c>
      <c r="L606" s="37"/>
      <c r="M606" s="37">
        <v>534800</v>
      </c>
    </row>
    <row r="607" spans="1:13" x14ac:dyDescent="0.25">
      <c r="A607" s="37">
        <v>598</v>
      </c>
      <c r="B607" s="37" t="s">
        <v>2052</v>
      </c>
      <c r="C607" s="37" t="s">
        <v>1095</v>
      </c>
      <c r="D607" s="37" t="s">
        <v>2059</v>
      </c>
      <c r="E607" s="63">
        <v>2700</v>
      </c>
      <c r="F607" s="63">
        <v>2820</v>
      </c>
      <c r="G607" s="63">
        <v>2910</v>
      </c>
      <c r="H607" s="63">
        <v>3000</v>
      </c>
      <c r="I607" s="63">
        <v>3070</v>
      </c>
      <c r="J607" s="63">
        <v>3120</v>
      </c>
      <c r="K607" s="63">
        <v>3150</v>
      </c>
      <c r="L607" s="37"/>
      <c r="M607" s="37">
        <v>534901</v>
      </c>
    </row>
    <row r="608" spans="1:13" x14ac:dyDescent="0.25">
      <c r="A608" s="37">
        <v>599</v>
      </c>
      <c r="B608" s="37" t="s">
        <v>2052</v>
      </c>
      <c r="C608" s="37" t="s">
        <v>1098</v>
      </c>
      <c r="D608" s="37" t="s">
        <v>2059</v>
      </c>
      <c r="E608" s="63">
        <v>4610</v>
      </c>
      <c r="F608" s="63">
        <v>4970</v>
      </c>
      <c r="G608" s="63">
        <v>5130</v>
      </c>
      <c r="H608" s="63">
        <v>5280</v>
      </c>
      <c r="I608" s="63">
        <v>5390</v>
      </c>
      <c r="J608" s="63">
        <v>5470</v>
      </c>
      <c r="K608" s="63">
        <v>5520</v>
      </c>
      <c r="L608" s="37"/>
      <c r="M608" s="37">
        <v>534902</v>
      </c>
    </row>
    <row r="609" spans="1:13" x14ac:dyDescent="0.25">
      <c r="A609" s="37">
        <v>600</v>
      </c>
      <c r="B609" s="37" t="s">
        <v>2052</v>
      </c>
      <c r="C609" s="37" t="s">
        <v>229</v>
      </c>
      <c r="D609" s="37" t="s">
        <v>2059</v>
      </c>
      <c r="E609" s="63">
        <v>490</v>
      </c>
      <c r="F609" s="63">
        <v>520</v>
      </c>
      <c r="G609" s="63">
        <v>520</v>
      </c>
      <c r="H609" s="63">
        <v>520</v>
      </c>
      <c r="I609" s="63">
        <v>520</v>
      </c>
      <c r="J609" s="63">
        <v>510</v>
      </c>
      <c r="K609" s="63">
        <v>490</v>
      </c>
      <c r="L609" s="37"/>
      <c r="M609" s="37">
        <v>535000</v>
      </c>
    </row>
    <row r="610" spans="1:13" x14ac:dyDescent="0.25">
      <c r="A610" s="37">
        <v>601</v>
      </c>
      <c r="B610" s="37" t="s">
        <v>2052</v>
      </c>
      <c r="C610" s="37" t="s">
        <v>1115</v>
      </c>
      <c r="D610" s="37" t="s">
        <v>2059</v>
      </c>
      <c r="E610" s="63">
        <v>2050</v>
      </c>
      <c r="F610" s="63">
        <v>2210</v>
      </c>
      <c r="G610" s="63">
        <v>2300</v>
      </c>
      <c r="H610" s="63">
        <v>2370</v>
      </c>
      <c r="I610" s="63">
        <v>2430</v>
      </c>
      <c r="J610" s="63">
        <v>2470</v>
      </c>
      <c r="K610" s="63">
        <v>2490</v>
      </c>
      <c r="L610" s="37"/>
      <c r="M610" s="37">
        <v>535220</v>
      </c>
    </row>
    <row r="611" spans="1:13" x14ac:dyDescent="0.25">
      <c r="A611" s="37">
        <v>602</v>
      </c>
      <c r="B611" s="37" t="s">
        <v>2052</v>
      </c>
      <c r="C611" s="37" t="s">
        <v>1116</v>
      </c>
      <c r="D611" s="37" t="s">
        <v>2059</v>
      </c>
      <c r="E611" s="63">
        <v>840</v>
      </c>
      <c r="F611" s="63">
        <v>880</v>
      </c>
      <c r="G611" s="63">
        <v>910</v>
      </c>
      <c r="H611" s="63">
        <v>940</v>
      </c>
      <c r="I611" s="63">
        <v>950</v>
      </c>
      <c r="J611" s="63">
        <v>970</v>
      </c>
      <c r="K611" s="63">
        <v>1000</v>
      </c>
      <c r="L611" s="37"/>
      <c r="M611" s="37">
        <v>535231</v>
      </c>
    </row>
    <row r="612" spans="1:13" x14ac:dyDescent="0.25">
      <c r="A612" s="37">
        <v>603</v>
      </c>
      <c r="B612" s="37" t="s">
        <v>2052</v>
      </c>
      <c r="C612" s="37" t="s">
        <v>232</v>
      </c>
      <c r="D612" s="37" t="s">
        <v>2059</v>
      </c>
      <c r="E612" s="63">
        <v>950</v>
      </c>
      <c r="F612" s="63">
        <v>990</v>
      </c>
      <c r="G612" s="63">
        <v>1020</v>
      </c>
      <c r="H612" s="63">
        <v>1030</v>
      </c>
      <c r="I612" s="63">
        <v>1030</v>
      </c>
      <c r="J612" s="63">
        <v>1020</v>
      </c>
      <c r="K612" s="63">
        <v>1010</v>
      </c>
      <c r="L612" s="37"/>
      <c r="M612" s="37">
        <v>535242</v>
      </c>
    </row>
    <row r="613" spans="1:13" x14ac:dyDescent="0.25">
      <c r="A613" s="37">
        <v>604</v>
      </c>
      <c r="B613" s="37" t="s">
        <v>2052</v>
      </c>
      <c r="C613" s="37" t="s">
        <v>237</v>
      </c>
      <c r="D613" s="37" t="s">
        <v>2059</v>
      </c>
      <c r="E613" s="63">
        <v>3030</v>
      </c>
      <c r="F613" s="63">
        <v>3240</v>
      </c>
      <c r="G613" s="63">
        <v>3300</v>
      </c>
      <c r="H613" s="63">
        <v>3350</v>
      </c>
      <c r="I613" s="63">
        <v>3380</v>
      </c>
      <c r="J613" s="63">
        <v>3380</v>
      </c>
      <c r="K613" s="63">
        <v>3370</v>
      </c>
      <c r="L613" s="37"/>
      <c r="M613" s="37">
        <v>535501</v>
      </c>
    </row>
    <row r="614" spans="1:13" x14ac:dyDescent="0.25">
      <c r="A614" s="37">
        <v>605</v>
      </c>
      <c r="B614" s="37" t="s">
        <v>2052</v>
      </c>
      <c r="C614" s="37" t="s">
        <v>238</v>
      </c>
      <c r="D614" s="37" t="s">
        <v>2059</v>
      </c>
      <c r="E614" s="63">
        <v>4340</v>
      </c>
      <c r="F614" s="63">
        <v>4730</v>
      </c>
      <c r="G614" s="63">
        <v>4900</v>
      </c>
      <c r="H614" s="63">
        <v>5040</v>
      </c>
      <c r="I614" s="63">
        <v>5150</v>
      </c>
      <c r="J614" s="63">
        <v>5250</v>
      </c>
      <c r="K614" s="63">
        <v>5340</v>
      </c>
      <c r="L614" s="37"/>
      <c r="M614" s="37">
        <v>535502</v>
      </c>
    </row>
    <row r="615" spans="1:13" x14ac:dyDescent="0.25">
      <c r="A615" s="37">
        <v>606</v>
      </c>
      <c r="B615" s="37" t="s">
        <v>2043</v>
      </c>
      <c r="C615" s="37" t="s">
        <v>2060</v>
      </c>
      <c r="D615" s="37" t="s">
        <v>2060</v>
      </c>
      <c r="E615" s="63">
        <v>150200</v>
      </c>
      <c r="F615" s="63">
        <v>168700</v>
      </c>
      <c r="G615" s="63">
        <v>182100</v>
      </c>
      <c r="H615" s="63">
        <v>193500</v>
      </c>
      <c r="I615" s="63">
        <v>204400</v>
      </c>
      <c r="J615" s="63">
        <v>214700</v>
      </c>
      <c r="K615" s="63">
        <v>224800</v>
      </c>
      <c r="L615" s="37"/>
      <c r="M615" s="37"/>
    </row>
    <row r="616" spans="1:13" x14ac:dyDescent="0.25">
      <c r="A616" s="37">
        <v>607</v>
      </c>
      <c r="B616" s="37" t="s">
        <v>2052</v>
      </c>
      <c r="C616" s="37" t="s">
        <v>1009</v>
      </c>
      <c r="D616" s="37" t="s">
        <v>2060</v>
      </c>
      <c r="E616" s="63">
        <v>2200</v>
      </c>
      <c r="F616" s="63">
        <v>5470</v>
      </c>
      <c r="G616" s="63">
        <v>8370</v>
      </c>
      <c r="H616" s="63">
        <v>8530</v>
      </c>
      <c r="I616" s="63">
        <v>8640</v>
      </c>
      <c r="J616" s="63">
        <v>8750</v>
      </c>
      <c r="K616" s="63">
        <v>8880</v>
      </c>
      <c r="L616" s="37"/>
      <c r="M616" s="37">
        <v>527005</v>
      </c>
    </row>
    <row r="617" spans="1:13" x14ac:dyDescent="0.25">
      <c r="A617" s="37">
        <v>608</v>
      </c>
      <c r="B617" s="37" t="s">
        <v>2052</v>
      </c>
      <c r="C617" s="37" t="s">
        <v>174</v>
      </c>
      <c r="D617" s="37" t="s">
        <v>2060</v>
      </c>
      <c r="E617" s="63">
        <v>4050</v>
      </c>
      <c r="F617" s="63">
        <v>4360</v>
      </c>
      <c r="G617" s="63">
        <v>4430</v>
      </c>
      <c r="H617" s="63">
        <v>4490</v>
      </c>
      <c r="I617" s="63">
        <v>4540</v>
      </c>
      <c r="J617" s="63">
        <v>4550</v>
      </c>
      <c r="K617" s="63">
        <v>4550</v>
      </c>
      <c r="L617" s="37"/>
      <c r="M617" s="37">
        <v>527006</v>
      </c>
    </row>
    <row r="618" spans="1:13" x14ac:dyDescent="0.25">
      <c r="A618" s="37">
        <v>609</v>
      </c>
      <c r="B618" s="37" t="s">
        <v>2052</v>
      </c>
      <c r="C618" s="37" t="s">
        <v>999</v>
      </c>
      <c r="D618" s="37" t="s">
        <v>2060</v>
      </c>
      <c r="E618" s="63">
        <v>5150</v>
      </c>
      <c r="F618" s="63">
        <v>6040</v>
      </c>
      <c r="G618" s="63">
        <v>7670</v>
      </c>
      <c r="H618" s="63">
        <v>8110</v>
      </c>
      <c r="I618" s="63">
        <v>8510</v>
      </c>
      <c r="J618" s="63">
        <v>8900</v>
      </c>
      <c r="K618" s="63">
        <v>9260</v>
      </c>
      <c r="L618" s="37"/>
      <c r="M618" s="37">
        <v>527007</v>
      </c>
    </row>
    <row r="619" spans="1:13" x14ac:dyDescent="0.25">
      <c r="A619" s="37">
        <v>610</v>
      </c>
      <c r="B619" s="37" t="s">
        <v>2052</v>
      </c>
      <c r="C619" s="37" t="s">
        <v>1000</v>
      </c>
      <c r="D619" s="37" t="s">
        <v>2060</v>
      </c>
      <c r="E619" s="63">
        <v>3390</v>
      </c>
      <c r="F619" s="63">
        <v>3480</v>
      </c>
      <c r="G619" s="63">
        <v>3540</v>
      </c>
      <c r="H619" s="63">
        <v>3580</v>
      </c>
      <c r="I619" s="63">
        <v>3600</v>
      </c>
      <c r="J619" s="63">
        <v>3600</v>
      </c>
      <c r="K619" s="63">
        <v>3570</v>
      </c>
      <c r="L619" s="37"/>
      <c r="M619" s="37">
        <v>527008</v>
      </c>
    </row>
    <row r="620" spans="1:13" x14ac:dyDescent="0.25">
      <c r="A620" s="37">
        <v>611</v>
      </c>
      <c r="B620" s="37" t="s">
        <v>2052</v>
      </c>
      <c r="C620" s="37" t="s">
        <v>1010</v>
      </c>
      <c r="D620" s="37" t="s">
        <v>2060</v>
      </c>
      <c r="E620" s="63">
        <v>8350</v>
      </c>
      <c r="F620" s="63">
        <v>9410</v>
      </c>
      <c r="G620" s="63">
        <v>9660</v>
      </c>
      <c r="H620" s="63">
        <v>9860</v>
      </c>
      <c r="I620" s="63">
        <v>10000</v>
      </c>
      <c r="J620" s="63">
        <v>10100</v>
      </c>
      <c r="K620" s="63">
        <v>10150</v>
      </c>
      <c r="L620" s="37"/>
      <c r="M620" s="37">
        <v>527009</v>
      </c>
    </row>
    <row r="621" spans="1:13" x14ac:dyDescent="0.25">
      <c r="A621" s="37">
        <v>612</v>
      </c>
      <c r="B621" s="37" t="s">
        <v>2052</v>
      </c>
      <c r="C621" s="37" t="s">
        <v>1013</v>
      </c>
      <c r="D621" s="37" t="s">
        <v>2060</v>
      </c>
      <c r="E621" s="63">
        <v>230</v>
      </c>
      <c r="F621" s="63">
        <v>440</v>
      </c>
      <c r="G621" s="63">
        <v>1220</v>
      </c>
      <c r="H621" s="63">
        <v>2290</v>
      </c>
      <c r="I621" s="63">
        <v>3390</v>
      </c>
      <c r="J621" s="63">
        <v>4520</v>
      </c>
      <c r="K621" s="63">
        <v>5690</v>
      </c>
      <c r="L621" s="37"/>
      <c r="M621" s="37">
        <v>527124</v>
      </c>
    </row>
    <row r="622" spans="1:13" x14ac:dyDescent="0.25">
      <c r="A622" s="37">
        <v>613</v>
      </c>
      <c r="B622" s="37" t="s">
        <v>2052</v>
      </c>
      <c r="C622" s="37" t="s">
        <v>186</v>
      </c>
      <c r="D622" s="37" t="s">
        <v>2060</v>
      </c>
      <c r="E622" s="63">
        <v>560</v>
      </c>
      <c r="F622" s="63">
        <v>1530</v>
      </c>
      <c r="G622" s="63">
        <v>3440</v>
      </c>
      <c r="H622" s="63">
        <v>6380</v>
      </c>
      <c r="I622" s="63">
        <v>9390</v>
      </c>
      <c r="J622" s="63">
        <v>12450</v>
      </c>
      <c r="K622" s="63">
        <v>15600</v>
      </c>
      <c r="L622" s="37"/>
      <c r="M622" s="37">
        <v>527810</v>
      </c>
    </row>
    <row r="623" spans="1:13" x14ac:dyDescent="0.25">
      <c r="A623" s="37">
        <v>614</v>
      </c>
      <c r="B623" s="37" t="s">
        <v>2052</v>
      </c>
      <c r="C623" s="37" t="s">
        <v>1027</v>
      </c>
      <c r="D623" s="37" t="s">
        <v>2060</v>
      </c>
      <c r="E623" s="63">
        <v>1270</v>
      </c>
      <c r="F623" s="63">
        <v>1430</v>
      </c>
      <c r="G623" s="63">
        <v>1600</v>
      </c>
      <c r="H623" s="63">
        <v>1770</v>
      </c>
      <c r="I623" s="63">
        <v>1930</v>
      </c>
      <c r="J623" s="63">
        <v>2100</v>
      </c>
      <c r="K623" s="63">
        <v>2290</v>
      </c>
      <c r="L623" s="37"/>
      <c r="M623" s="37">
        <v>527820</v>
      </c>
    </row>
    <row r="624" spans="1:13" x14ac:dyDescent="0.25">
      <c r="A624" s="37">
        <v>615</v>
      </c>
      <c r="B624" s="37" t="s">
        <v>2052</v>
      </c>
      <c r="C624" s="37" t="s">
        <v>188</v>
      </c>
      <c r="D624" s="37" t="s">
        <v>2060</v>
      </c>
      <c r="E624" s="63">
        <v>150</v>
      </c>
      <c r="F624" s="63">
        <v>210</v>
      </c>
      <c r="G624" s="63">
        <v>230</v>
      </c>
      <c r="H624" s="63">
        <v>250</v>
      </c>
      <c r="I624" s="63">
        <v>260</v>
      </c>
      <c r="J624" s="63">
        <v>280</v>
      </c>
      <c r="K624" s="63">
        <v>290</v>
      </c>
      <c r="L624" s="37"/>
      <c r="M624" s="37">
        <v>527917</v>
      </c>
    </row>
    <row r="625" spans="1:13" x14ac:dyDescent="0.25">
      <c r="A625" s="37">
        <v>616</v>
      </c>
      <c r="B625" s="37" t="s">
        <v>2052</v>
      </c>
      <c r="C625" s="37" t="s">
        <v>1039</v>
      </c>
      <c r="D625" s="37" t="s">
        <v>2060</v>
      </c>
      <c r="E625" s="63">
        <v>5930</v>
      </c>
      <c r="F625" s="63">
        <v>6470</v>
      </c>
      <c r="G625" s="63">
        <v>6610</v>
      </c>
      <c r="H625" s="63">
        <v>6720</v>
      </c>
      <c r="I625" s="63">
        <v>6790</v>
      </c>
      <c r="J625" s="63">
        <v>6820</v>
      </c>
      <c r="K625" s="63">
        <v>6850</v>
      </c>
      <c r="L625" s="37"/>
      <c r="M625" s="37">
        <v>528310</v>
      </c>
    </row>
    <row r="626" spans="1:13" x14ac:dyDescent="0.25">
      <c r="A626" s="37">
        <v>617</v>
      </c>
      <c r="B626" s="37" t="s">
        <v>2052</v>
      </c>
      <c r="C626" s="37" t="s">
        <v>1040</v>
      </c>
      <c r="D626" s="37" t="s">
        <v>2060</v>
      </c>
      <c r="E626" s="63">
        <v>2420</v>
      </c>
      <c r="F626" s="63">
        <v>2580</v>
      </c>
      <c r="G626" s="63">
        <v>2630</v>
      </c>
      <c r="H626" s="63">
        <v>2670</v>
      </c>
      <c r="I626" s="63">
        <v>2680</v>
      </c>
      <c r="J626" s="63">
        <v>2650</v>
      </c>
      <c r="K626" s="63">
        <v>2590</v>
      </c>
      <c r="L626" s="37"/>
      <c r="M626" s="37">
        <v>528320</v>
      </c>
    </row>
    <row r="627" spans="1:13" x14ac:dyDescent="0.25">
      <c r="A627" s="37">
        <v>618</v>
      </c>
      <c r="B627" s="37" t="s">
        <v>2052</v>
      </c>
      <c r="C627" s="37" t="s">
        <v>183</v>
      </c>
      <c r="D627" s="37" t="s">
        <v>2060</v>
      </c>
      <c r="E627" s="63">
        <v>2140</v>
      </c>
      <c r="F627" s="63">
        <v>2360</v>
      </c>
      <c r="G627" s="63">
        <v>2500</v>
      </c>
      <c r="H627" s="63">
        <v>2540</v>
      </c>
      <c r="I627" s="63">
        <v>2550</v>
      </c>
      <c r="J627" s="63">
        <v>2540</v>
      </c>
      <c r="K627" s="63">
        <v>2520</v>
      </c>
      <c r="L627" s="37"/>
      <c r="M627" s="37">
        <v>528402</v>
      </c>
    </row>
    <row r="628" spans="1:13" x14ac:dyDescent="0.25">
      <c r="A628" s="37">
        <v>619</v>
      </c>
      <c r="B628" s="37" t="s">
        <v>2052</v>
      </c>
      <c r="C628" s="37" t="s">
        <v>1041</v>
      </c>
      <c r="D628" s="37" t="s">
        <v>2060</v>
      </c>
      <c r="E628" s="63">
        <v>350</v>
      </c>
      <c r="F628" s="63">
        <v>390</v>
      </c>
      <c r="G628" s="63">
        <v>450</v>
      </c>
      <c r="H628" s="63">
        <v>510</v>
      </c>
      <c r="I628" s="63">
        <v>570</v>
      </c>
      <c r="J628" s="63">
        <v>630</v>
      </c>
      <c r="K628" s="63">
        <v>700</v>
      </c>
      <c r="L628" s="37"/>
      <c r="M628" s="37">
        <v>528403</v>
      </c>
    </row>
    <row r="629" spans="1:13" x14ac:dyDescent="0.25">
      <c r="A629" s="37">
        <v>620</v>
      </c>
      <c r="B629" s="37" t="s">
        <v>2052</v>
      </c>
      <c r="C629" s="37" t="s">
        <v>1042</v>
      </c>
      <c r="D629" s="37" t="s">
        <v>2060</v>
      </c>
      <c r="E629" s="63">
        <v>180</v>
      </c>
      <c r="F629" s="63">
        <v>190</v>
      </c>
      <c r="G629" s="63">
        <v>500</v>
      </c>
      <c r="H629" s="63">
        <v>2610</v>
      </c>
      <c r="I629" s="63">
        <v>4850</v>
      </c>
      <c r="J629" s="63">
        <v>7210</v>
      </c>
      <c r="K629" s="63">
        <v>9700</v>
      </c>
      <c r="L629" s="37"/>
      <c r="M629" s="37">
        <v>528405</v>
      </c>
    </row>
    <row r="630" spans="1:13" x14ac:dyDescent="0.25">
      <c r="A630" s="37">
        <v>621</v>
      </c>
      <c r="B630" s="37" t="s">
        <v>2052</v>
      </c>
      <c r="C630" s="37" t="s">
        <v>1045</v>
      </c>
      <c r="D630" s="37" t="s">
        <v>2060</v>
      </c>
      <c r="E630" s="63">
        <v>180</v>
      </c>
      <c r="F630" s="63">
        <v>290</v>
      </c>
      <c r="G630" s="63">
        <v>560</v>
      </c>
      <c r="H630" s="63">
        <v>1430</v>
      </c>
      <c r="I630" s="63">
        <v>2350</v>
      </c>
      <c r="J630" s="63">
        <v>3330</v>
      </c>
      <c r="K630" s="63">
        <v>4370</v>
      </c>
      <c r="L630" s="37"/>
      <c r="M630" s="37">
        <v>528406</v>
      </c>
    </row>
    <row r="631" spans="1:13" x14ac:dyDescent="0.25">
      <c r="A631" s="37">
        <v>622</v>
      </c>
      <c r="B631" s="37" t="s">
        <v>2052</v>
      </c>
      <c r="C631" s="37" t="s">
        <v>1046</v>
      </c>
      <c r="D631" s="37" t="s">
        <v>2060</v>
      </c>
      <c r="E631" s="63">
        <v>4760</v>
      </c>
      <c r="F631" s="63">
        <v>5010</v>
      </c>
      <c r="G631" s="63">
        <v>5120</v>
      </c>
      <c r="H631" s="63">
        <v>5240</v>
      </c>
      <c r="I631" s="63">
        <v>5350</v>
      </c>
      <c r="J631" s="63">
        <v>5450</v>
      </c>
      <c r="K631" s="63">
        <v>5530</v>
      </c>
      <c r="L631" s="37"/>
      <c r="M631" s="37">
        <v>528501</v>
      </c>
    </row>
    <row r="632" spans="1:13" x14ac:dyDescent="0.25">
      <c r="A632" s="37">
        <v>623</v>
      </c>
      <c r="B632" s="37" t="s">
        <v>2052</v>
      </c>
      <c r="C632" s="37" t="s">
        <v>1047</v>
      </c>
      <c r="D632" s="37" t="s">
        <v>2060</v>
      </c>
      <c r="E632" s="63">
        <v>2980</v>
      </c>
      <c r="F632" s="63">
        <v>3230</v>
      </c>
      <c r="G632" s="63">
        <v>3300</v>
      </c>
      <c r="H632" s="63">
        <v>3360</v>
      </c>
      <c r="I632" s="63">
        <v>3400</v>
      </c>
      <c r="J632" s="63">
        <v>3440</v>
      </c>
      <c r="K632" s="63">
        <v>3490</v>
      </c>
      <c r="L632" s="37"/>
      <c r="M632" s="37">
        <v>528503</v>
      </c>
    </row>
    <row r="633" spans="1:13" x14ac:dyDescent="0.25">
      <c r="A633" s="37">
        <v>624</v>
      </c>
      <c r="B633" s="37" t="s">
        <v>2052</v>
      </c>
      <c r="C633" s="37" t="s">
        <v>203</v>
      </c>
      <c r="D633" s="37" t="s">
        <v>2060</v>
      </c>
      <c r="E633" s="63">
        <v>3340</v>
      </c>
      <c r="F633" s="63">
        <v>3550</v>
      </c>
      <c r="G633" s="63">
        <v>3590</v>
      </c>
      <c r="H633" s="63">
        <v>3640</v>
      </c>
      <c r="I633" s="63">
        <v>3690</v>
      </c>
      <c r="J633" s="63">
        <v>3700</v>
      </c>
      <c r="K633" s="63">
        <v>3680</v>
      </c>
      <c r="L633" s="37"/>
      <c r="M633" s="37">
        <v>528504</v>
      </c>
    </row>
    <row r="634" spans="1:13" x14ac:dyDescent="0.25">
      <c r="A634" s="37">
        <v>625</v>
      </c>
      <c r="B634" s="37" t="s">
        <v>2052</v>
      </c>
      <c r="C634" s="37" t="s">
        <v>1048</v>
      </c>
      <c r="D634" s="37" t="s">
        <v>2060</v>
      </c>
      <c r="E634" s="63">
        <v>2790</v>
      </c>
      <c r="F634" s="63">
        <v>3180</v>
      </c>
      <c r="G634" s="63">
        <v>3380</v>
      </c>
      <c r="H634" s="63">
        <v>3470</v>
      </c>
      <c r="I634" s="63">
        <v>3520</v>
      </c>
      <c r="J634" s="63">
        <v>3520</v>
      </c>
      <c r="K634" s="63">
        <v>3490</v>
      </c>
      <c r="L634" s="37"/>
      <c r="M634" s="37">
        <v>528505</v>
      </c>
    </row>
    <row r="635" spans="1:13" x14ac:dyDescent="0.25">
      <c r="A635" s="37">
        <v>626</v>
      </c>
      <c r="B635" s="37" t="s">
        <v>2052</v>
      </c>
      <c r="C635" s="37" t="s">
        <v>1050</v>
      </c>
      <c r="D635" s="37" t="s">
        <v>2060</v>
      </c>
      <c r="E635" s="63">
        <v>4340</v>
      </c>
      <c r="F635" s="63">
        <v>4620</v>
      </c>
      <c r="G635" s="63">
        <v>4830</v>
      </c>
      <c r="H635" s="63">
        <v>4920</v>
      </c>
      <c r="I635" s="63">
        <v>4990</v>
      </c>
      <c r="J635" s="63">
        <v>5030</v>
      </c>
      <c r="K635" s="63">
        <v>5040</v>
      </c>
      <c r="L635" s="37"/>
      <c r="M635" s="37">
        <v>528601</v>
      </c>
    </row>
    <row r="636" spans="1:13" x14ac:dyDescent="0.25">
      <c r="A636" s="37">
        <v>627</v>
      </c>
      <c r="B636" s="37" t="s">
        <v>2052</v>
      </c>
      <c r="C636" s="37" t="s">
        <v>1051</v>
      </c>
      <c r="D636" s="37" t="s">
        <v>2060</v>
      </c>
      <c r="E636" s="63">
        <v>4140</v>
      </c>
      <c r="F636" s="63">
        <v>4680</v>
      </c>
      <c r="G636" s="63">
        <v>4920</v>
      </c>
      <c r="H636" s="63">
        <v>4950</v>
      </c>
      <c r="I636" s="63">
        <v>4940</v>
      </c>
      <c r="J636" s="63">
        <v>4900</v>
      </c>
      <c r="K636" s="63">
        <v>4830</v>
      </c>
      <c r="L636" s="37"/>
      <c r="M636" s="37">
        <v>528602</v>
      </c>
    </row>
    <row r="637" spans="1:13" x14ac:dyDescent="0.25">
      <c r="A637" s="37">
        <v>628</v>
      </c>
      <c r="B637" s="37" t="s">
        <v>2052</v>
      </c>
      <c r="C637" s="37" t="s">
        <v>1052</v>
      </c>
      <c r="D637" s="37" t="s">
        <v>2060</v>
      </c>
      <c r="E637" s="63">
        <v>3350</v>
      </c>
      <c r="F637" s="63">
        <v>3540</v>
      </c>
      <c r="G637" s="63">
        <v>3630</v>
      </c>
      <c r="H637" s="63">
        <v>3730</v>
      </c>
      <c r="I637" s="63">
        <v>3810</v>
      </c>
      <c r="J637" s="63">
        <v>3890</v>
      </c>
      <c r="K637" s="63">
        <v>3980</v>
      </c>
      <c r="L637" s="37"/>
      <c r="M637" s="37">
        <v>528700</v>
      </c>
    </row>
    <row r="638" spans="1:13" x14ac:dyDescent="0.25">
      <c r="A638" s="37">
        <v>629</v>
      </c>
      <c r="B638" s="37" t="s">
        <v>2052</v>
      </c>
      <c r="C638" s="37" t="s">
        <v>1054</v>
      </c>
      <c r="D638" s="37" t="s">
        <v>2060</v>
      </c>
      <c r="E638" s="63">
        <v>3850</v>
      </c>
      <c r="F638" s="63">
        <v>4080</v>
      </c>
      <c r="G638" s="63">
        <v>4180</v>
      </c>
      <c r="H638" s="63">
        <v>4260</v>
      </c>
      <c r="I638" s="63">
        <v>4310</v>
      </c>
      <c r="J638" s="63">
        <v>4340</v>
      </c>
      <c r="K638" s="63">
        <v>4380</v>
      </c>
      <c r="L638" s="37"/>
      <c r="M638" s="37">
        <v>528800</v>
      </c>
    </row>
    <row r="639" spans="1:13" x14ac:dyDescent="0.25">
      <c r="A639" s="37">
        <v>630</v>
      </c>
      <c r="B639" s="37" t="s">
        <v>2052</v>
      </c>
      <c r="C639" s="37" t="s">
        <v>1055</v>
      </c>
      <c r="D639" s="37" t="s">
        <v>2060</v>
      </c>
      <c r="E639" s="63">
        <v>1880</v>
      </c>
      <c r="F639" s="63">
        <v>2190</v>
      </c>
      <c r="G639" s="63">
        <v>2230</v>
      </c>
      <c r="H639" s="63">
        <v>2280</v>
      </c>
      <c r="I639" s="63">
        <v>2320</v>
      </c>
      <c r="J639" s="63">
        <v>2350</v>
      </c>
      <c r="K639" s="63">
        <v>2370</v>
      </c>
      <c r="L639" s="37"/>
      <c r="M639" s="37">
        <v>528900</v>
      </c>
    </row>
    <row r="640" spans="1:13" x14ac:dyDescent="0.25">
      <c r="A640" s="37">
        <v>631</v>
      </c>
      <c r="B640" s="37" t="s">
        <v>2052</v>
      </c>
      <c r="C640" s="37" t="s">
        <v>1057</v>
      </c>
      <c r="D640" s="37" t="s">
        <v>2060</v>
      </c>
      <c r="E640" s="63">
        <v>4730</v>
      </c>
      <c r="F640" s="63">
        <v>5630</v>
      </c>
      <c r="G640" s="63">
        <v>6010</v>
      </c>
      <c r="H640" s="63">
        <v>6200</v>
      </c>
      <c r="I640" s="63">
        <v>6350</v>
      </c>
      <c r="J640" s="63">
        <v>6440</v>
      </c>
      <c r="K640" s="63">
        <v>6530</v>
      </c>
      <c r="L640" s="37"/>
      <c r="M640" s="37">
        <v>529000</v>
      </c>
    </row>
    <row r="641" spans="1:13" x14ac:dyDescent="0.25">
      <c r="A641" s="37">
        <v>632</v>
      </c>
      <c r="B641" s="37" t="s">
        <v>2052</v>
      </c>
      <c r="C641" s="37" t="s">
        <v>1058</v>
      </c>
      <c r="D641" s="37" t="s">
        <v>2060</v>
      </c>
      <c r="E641" s="63">
        <v>4340</v>
      </c>
      <c r="F641" s="63">
        <v>4700</v>
      </c>
      <c r="G641" s="63">
        <v>4890</v>
      </c>
      <c r="H641" s="63">
        <v>4980</v>
      </c>
      <c r="I641" s="63">
        <v>5050</v>
      </c>
      <c r="J641" s="63">
        <v>5090</v>
      </c>
      <c r="K641" s="63">
        <v>5120</v>
      </c>
      <c r="L641" s="37"/>
      <c r="M641" s="37">
        <v>529100</v>
      </c>
    </row>
    <row r="642" spans="1:13" x14ac:dyDescent="0.25">
      <c r="A642" s="37">
        <v>633</v>
      </c>
      <c r="B642" s="37" t="s">
        <v>2052</v>
      </c>
      <c r="C642" s="37" t="s">
        <v>1060</v>
      </c>
      <c r="D642" s="37" t="s">
        <v>2060</v>
      </c>
      <c r="E642" s="63">
        <v>5030</v>
      </c>
      <c r="F642" s="63">
        <v>5370</v>
      </c>
      <c r="G642" s="63">
        <v>5470</v>
      </c>
      <c r="H642" s="63">
        <v>5560</v>
      </c>
      <c r="I642" s="63">
        <v>5620</v>
      </c>
      <c r="J642" s="63">
        <v>5670</v>
      </c>
      <c r="K642" s="63">
        <v>5720</v>
      </c>
      <c r="L642" s="37"/>
      <c r="M642" s="37">
        <v>529200</v>
      </c>
    </row>
    <row r="643" spans="1:13" x14ac:dyDescent="0.25">
      <c r="A643" s="37">
        <v>634</v>
      </c>
      <c r="B643" s="37" t="s">
        <v>2052</v>
      </c>
      <c r="C643" s="37" t="s">
        <v>1061</v>
      </c>
      <c r="D643" s="37" t="s">
        <v>2060</v>
      </c>
      <c r="E643" s="63">
        <v>5450</v>
      </c>
      <c r="F643" s="63">
        <v>6000</v>
      </c>
      <c r="G643" s="63">
        <v>6390</v>
      </c>
      <c r="H643" s="63">
        <v>6570</v>
      </c>
      <c r="I643" s="63">
        <v>6700</v>
      </c>
      <c r="J643" s="63">
        <v>6780</v>
      </c>
      <c r="K643" s="63">
        <v>6830</v>
      </c>
      <c r="L643" s="37"/>
      <c r="M643" s="37">
        <v>529300</v>
      </c>
    </row>
    <row r="644" spans="1:13" x14ac:dyDescent="0.25">
      <c r="A644" s="37">
        <v>635</v>
      </c>
      <c r="B644" s="37" t="s">
        <v>2052</v>
      </c>
      <c r="C644" s="37" t="s">
        <v>1062</v>
      </c>
      <c r="D644" s="37" t="s">
        <v>2060</v>
      </c>
      <c r="E644" s="63">
        <v>3210</v>
      </c>
      <c r="F644" s="63">
        <v>3410</v>
      </c>
      <c r="G644" s="63">
        <v>3530</v>
      </c>
      <c r="H644" s="63">
        <v>3600</v>
      </c>
      <c r="I644" s="63">
        <v>3650</v>
      </c>
      <c r="J644" s="63">
        <v>3690</v>
      </c>
      <c r="K644" s="63">
        <v>3710</v>
      </c>
      <c r="L644" s="37"/>
      <c r="M644" s="37">
        <v>529401</v>
      </c>
    </row>
    <row r="645" spans="1:13" x14ac:dyDescent="0.25">
      <c r="A645" s="37">
        <v>636</v>
      </c>
      <c r="B645" s="37" t="s">
        <v>2052</v>
      </c>
      <c r="C645" s="37" t="s">
        <v>1063</v>
      </c>
      <c r="D645" s="37" t="s">
        <v>2060</v>
      </c>
      <c r="E645" s="63">
        <v>3690</v>
      </c>
      <c r="F645" s="63">
        <v>4090</v>
      </c>
      <c r="G645" s="63">
        <v>4170</v>
      </c>
      <c r="H645" s="63">
        <v>4250</v>
      </c>
      <c r="I645" s="63">
        <v>4300</v>
      </c>
      <c r="J645" s="63">
        <v>4340</v>
      </c>
      <c r="K645" s="63">
        <v>4370</v>
      </c>
      <c r="L645" s="37"/>
      <c r="M645" s="37">
        <v>529402</v>
      </c>
    </row>
    <row r="646" spans="1:13" x14ac:dyDescent="0.25">
      <c r="A646" s="37">
        <v>637</v>
      </c>
      <c r="B646" s="37" t="s">
        <v>2052</v>
      </c>
      <c r="C646" s="37" t="s">
        <v>204</v>
      </c>
      <c r="D646" s="37" t="s">
        <v>2060</v>
      </c>
      <c r="E646" s="63">
        <v>1850</v>
      </c>
      <c r="F646" s="63">
        <v>2060</v>
      </c>
      <c r="G646" s="63">
        <v>2200</v>
      </c>
      <c r="H646" s="63">
        <v>2300</v>
      </c>
      <c r="I646" s="63">
        <v>2390</v>
      </c>
      <c r="J646" s="63">
        <v>2470</v>
      </c>
      <c r="K646" s="63">
        <v>2530</v>
      </c>
      <c r="L646" s="37"/>
      <c r="M646" s="37">
        <v>529501</v>
      </c>
    </row>
    <row r="647" spans="1:13" x14ac:dyDescent="0.25">
      <c r="A647" s="37">
        <v>638</v>
      </c>
      <c r="B647" s="37" t="s">
        <v>2052</v>
      </c>
      <c r="C647" s="37" t="s">
        <v>205</v>
      </c>
      <c r="D647" s="37" t="s">
        <v>2060</v>
      </c>
      <c r="E647" s="63">
        <v>2700</v>
      </c>
      <c r="F647" s="63">
        <v>2850</v>
      </c>
      <c r="G647" s="63">
        <v>2930</v>
      </c>
      <c r="H647" s="63">
        <v>2990</v>
      </c>
      <c r="I647" s="63">
        <v>3020</v>
      </c>
      <c r="J647" s="63">
        <v>3040</v>
      </c>
      <c r="K647" s="63">
        <v>3060</v>
      </c>
      <c r="L647" s="37"/>
      <c r="M647" s="37">
        <v>529502</v>
      </c>
    </row>
    <row r="648" spans="1:13" x14ac:dyDescent="0.25">
      <c r="A648" s="37">
        <v>639</v>
      </c>
      <c r="B648" s="37" t="s">
        <v>2052</v>
      </c>
      <c r="C648" s="37" t="s">
        <v>1064</v>
      </c>
      <c r="D648" s="37" t="s">
        <v>2060</v>
      </c>
      <c r="E648" s="63">
        <v>3540</v>
      </c>
      <c r="F648" s="63">
        <v>3710</v>
      </c>
      <c r="G648" s="63">
        <v>3800</v>
      </c>
      <c r="H648" s="63">
        <v>3890</v>
      </c>
      <c r="I648" s="63">
        <v>3980</v>
      </c>
      <c r="J648" s="63">
        <v>4050</v>
      </c>
      <c r="K648" s="63">
        <v>4110</v>
      </c>
      <c r="L648" s="37"/>
      <c r="M648" s="37">
        <v>529503</v>
      </c>
    </row>
    <row r="649" spans="1:13" x14ac:dyDescent="0.25">
      <c r="A649" s="37">
        <v>640</v>
      </c>
      <c r="B649" s="37" t="s">
        <v>2052</v>
      </c>
      <c r="C649" s="37" t="s">
        <v>1065</v>
      </c>
      <c r="D649" s="37" t="s">
        <v>2060</v>
      </c>
      <c r="E649" s="63">
        <v>2650</v>
      </c>
      <c r="F649" s="63">
        <v>2880</v>
      </c>
      <c r="G649" s="63">
        <v>2930</v>
      </c>
      <c r="H649" s="63">
        <v>2980</v>
      </c>
      <c r="I649" s="63">
        <v>3020</v>
      </c>
      <c r="J649" s="63">
        <v>3050</v>
      </c>
      <c r="K649" s="63">
        <v>3070</v>
      </c>
      <c r="L649" s="37"/>
      <c r="M649" s="37">
        <v>529600</v>
      </c>
    </row>
    <row r="650" spans="1:13" x14ac:dyDescent="0.25">
      <c r="A650" s="37">
        <v>641</v>
      </c>
      <c r="B650" s="37" t="s">
        <v>2052</v>
      </c>
      <c r="C650" s="37" t="s">
        <v>1067</v>
      </c>
      <c r="D650" s="37" t="s">
        <v>2060</v>
      </c>
      <c r="E650" s="63">
        <v>3110</v>
      </c>
      <c r="F650" s="63">
        <v>3690</v>
      </c>
      <c r="G650" s="63">
        <v>3990</v>
      </c>
      <c r="H650" s="63">
        <v>4280</v>
      </c>
      <c r="I650" s="63">
        <v>4560</v>
      </c>
      <c r="J650" s="63">
        <v>4820</v>
      </c>
      <c r="K650" s="63">
        <v>5060</v>
      </c>
      <c r="L650" s="37"/>
      <c r="M650" s="37">
        <v>529700</v>
      </c>
    </row>
    <row r="651" spans="1:13" x14ac:dyDescent="0.25">
      <c r="A651" s="37">
        <v>642</v>
      </c>
      <c r="B651" s="37" t="s">
        <v>2052</v>
      </c>
      <c r="C651" s="37" t="s">
        <v>1068</v>
      </c>
      <c r="D651" s="37" t="s">
        <v>2060</v>
      </c>
      <c r="E651" s="63">
        <v>3230</v>
      </c>
      <c r="F651" s="63">
        <v>3430</v>
      </c>
      <c r="G651" s="63">
        <v>3500</v>
      </c>
      <c r="H651" s="63">
        <v>3560</v>
      </c>
      <c r="I651" s="63">
        <v>3620</v>
      </c>
      <c r="J651" s="63">
        <v>3660</v>
      </c>
      <c r="K651" s="63">
        <v>3680</v>
      </c>
      <c r="L651" s="37"/>
      <c r="M651" s="37">
        <v>529800</v>
      </c>
    </row>
    <row r="652" spans="1:13" x14ac:dyDescent="0.25">
      <c r="A652" s="37">
        <v>643</v>
      </c>
      <c r="B652" s="37" t="s">
        <v>2052</v>
      </c>
      <c r="C652" s="37" t="s">
        <v>1069</v>
      </c>
      <c r="D652" s="37" t="s">
        <v>2060</v>
      </c>
      <c r="E652" s="63">
        <v>2560</v>
      </c>
      <c r="F652" s="63">
        <v>2790</v>
      </c>
      <c r="G652" s="63">
        <v>2830</v>
      </c>
      <c r="H652" s="63">
        <v>2870</v>
      </c>
      <c r="I652" s="63">
        <v>2890</v>
      </c>
      <c r="J652" s="63">
        <v>2880</v>
      </c>
      <c r="K652" s="63">
        <v>2840</v>
      </c>
      <c r="L652" s="37"/>
      <c r="M652" s="37">
        <v>529900</v>
      </c>
    </row>
    <row r="653" spans="1:13" x14ac:dyDescent="0.25">
      <c r="A653" s="37">
        <v>644</v>
      </c>
      <c r="B653" s="37" t="s">
        <v>2052</v>
      </c>
      <c r="C653" s="37" t="s">
        <v>206</v>
      </c>
      <c r="D653" s="37" t="s">
        <v>2060</v>
      </c>
      <c r="E653" s="63">
        <v>4430</v>
      </c>
      <c r="F653" s="63">
        <v>4870</v>
      </c>
      <c r="G653" s="63">
        <v>5100</v>
      </c>
      <c r="H653" s="63">
        <v>5250</v>
      </c>
      <c r="I653" s="63">
        <v>5360</v>
      </c>
      <c r="J653" s="63">
        <v>5440</v>
      </c>
      <c r="K653" s="63">
        <v>5500</v>
      </c>
      <c r="L653" s="37"/>
      <c r="M653" s="37">
        <v>530000</v>
      </c>
    </row>
    <row r="654" spans="1:13" x14ac:dyDescent="0.25">
      <c r="A654" s="37">
        <v>645</v>
      </c>
      <c r="B654" s="37" t="s">
        <v>2052</v>
      </c>
      <c r="C654" s="37" t="s">
        <v>1016</v>
      </c>
      <c r="D654" s="37" t="s">
        <v>2060</v>
      </c>
      <c r="E654" s="63">
        <v>3410</v>
      </c>
      <c r="F654" s="63">
        <v>3620</v>
      </c>
      <c r="G654" s="63">
        <v>3640</v>
      </c>
      <c r="H654" s="63">
        <v>3670</v>
      </c>
      <c r="I654" s="63">
        <v>3690</v>
      </c>
      <c r="J654" s="63">
        <v>3700</v>
      </c>
      <c r="K654" s="63">
        <v>3700</v>
      </c>
      <c r="L654" s="37"/>
      <c r="M654" s="37">
        <v>530100</v>
      </c>
    </row>
    <row r="655" spans="1:13" x14ac:dyDescent="0.25">
      <c r="A655" s="37">
        <v>646</v>
      </c>
      <c r="B655" s="37" t="s">
        <v>2052</v>
      </c>
      <c r="C655" s="37" t="s">
        <v>1028</v>
      </c>
      <c r="D655" s="37" t="s">
        <v>2060</v>
      </c>
      <c r="E655" s="63">
        <v>4090</v>
      </c>
      <c r="F655" s="63">
        <v>4470</v>
      </c>
      <c r="G655" s="63">
        <v>4720</v>
      </c>
      <c r="H655" s="63">
        <v>4890</v>
      </c>
      <c r="I655" s="63">
        <v>5070</v>
      </c>
      <c r="J655" s="63">
        <v>5250</v>
      </c>
      <c r="K655" s="63">
        <v>5410</v>
      </c>
      <c r="L655" s="37"/>
      <c r="M655" s="37">
        <v>530200</v>
      </c>
    </row>
    <row r="656" spans="1:13" x14ac:dyDescent="0.25">
      <c r="A656" s="37">
        <v>647</v>
      </c>
      <c r="B656" s="37" t="s">
        <v>2052</v>
      </c>
      <c r="C656" s="37" t="s">
        <v>1066</v>
      </c>
      <c r="D656" s="37" t="s">
        <v>2060</v>
      </c>
      <c r="E656" s="63">
        <v>4580</v>
      </c>
      <c r="F656" s="63">
        <v>5050</v>
      </c>
      <c r="G656" s="63">
        <v>5260</v>
      </c>
      <c r="H656" s="63">
        <v>5360</v>
      </c>
      <c r="I656" s="63">
        <v>5430</v>
      </c>
      <c r="J656" s="63">
        <v>5460</v>
      </c>
      <c r="K656" s="63">
        <v>5470</v>
      </c>
      <c r="L656" s="37"/>
      <c r="M656" s="37">
        <v>530300</v>
      </c>
    </row>
    <row r="657" spans="1:13" x14ac:dyDescent="0.25">
      <c r="A657" s="37">
        <v>648</v>
      </c>
      <c r="B657" s="37" t="s">
        <v>2052</v>
      </c>
      <c r="C657" s="37" t="s">
        <v>1070</v>
      </c>
      <c r="D657" s="37" t="s">
        <v>2060</v>
      </c>
      <c r="E657" s="63">
        <v>4250</v>
      </c>
      <c r="F657" s="63">
        <v>4680</v>
      </c>
      <c r="G657" s="63">
        <v>4910</v>
      </c>
      <c r="H657" s="63">
        <v>5120</v>
      </c>
      <c r="I657" s="63">
        <v>5310</v>
      </c>
      <c r="J657" s="63">
        <v>5480</v>
      </c>
      <c r="K657" s="63">
        <v>5650</v>
      </c>
      <c r="L657" s="37"/>
      <c r="M657" s="37">
        <v>530400</v>
      </c>
    </row>
    <row r="658" spans="1:13" x14ac:dyDescent="0.25">
      <c r="A658" s="37">
        <v>649</v>
      </c>
      <c r="B658" s="37" t="s">
        <v>2052</v>
      </c>
      <c r="C658" s="37" t="s">
        <v>1071</v>
      </c>
      <c r="D658" s="37" t="s">
        <v>2060</v>
      </c>
      <c r="E658" s="63">
        <v>6010</v>
      </c>
      <c r="F658" s="63">
        <v>6820</v>
      </c>
      <c r="G658" s="63">
        <v>7050</v>
      </c>
      <c r="H658" s="63">
        <v>7290</v>
      </c>
      <c r="I658" s="63">
        <v>7520</v>
      </c>
      <c r="J658" s="63">
        <v>7750</v>
      </c>
      <c r="K658" s="63">
        <v>7980</v>
      </c>
      <c r="L658" s="37"/>
      <c r="M658" s="37">
        <v>530500</v>
      </c>
    </row>
    <row r="659" spans="1:13" x14ac:dyDescent="0.25">
      <c r="A659" s="37">
        <v>650</v>
      </c>
      <c r="B659" s="37" t="s">
        <v>2052</v>
      </c>
      <c r="C659" s="37" t="s">
        <v>1072</v>
      </c>
      <c r="D659" s="37" t="s">
        <v>2060</v>
      </c>
      <c r="E659" s="63">
        <v>2750</v>
      </c>
      <c r="F659" s="63">
        <v>2930</v>
      </c>
      <c r="G659" s="63">
        <v>3030</v>
      </c>
      <c r="H659" s="63">
        <v>3090</v>
      </c>
      <c r="I659" s="63">
        <v>3150</v>
      </c>
      <c r="J659" s="63">
        <v>3210</v>
      </c>
      <c r="K659" s="63">
        <v>3280</v>
      </c>
      <c r="L659" s="37"/>
      <c r="M659" s="37">
        <v>530600</v>
      </c>
    </row>
    <row r="660" spans="1:13" x14ac:dyDescent="0.25">
      <c r="A660" s="37">
        <v>651</v>
      </c>
      <c r="B660" s="37" t="s">
        <v>2052</v>
      </c>
      <c r="C660" s="37" t="s">
        <v>1038</v>
      </c>
      <c r="D660" s="37" t="s">
        <v>2060</v>
      </c>
      <c r="E660" s="63">
        <v>3850</v>
      </c>
      <c r="F660" s="63">
        <v>4080</v>
      </c>
      <c r="G660" s="63">
        <v>4220</v>
      </c>
      <c r="H660" s="63">
        <v>4280</v>
      </c>
      <c r="I660" s="63">
        <v>4340</v>
      </c>
      <c r="J660" s="63">
        <v>4380</v>
      </c>
      <c r="K660" s="63">
        <v>4420</v>
      </c>
      <c r="L660" s="37"/>
      <c r="M660" s="37">
        <v>530700</v>
      </c>
    </row>
    <row r="661" spans="1:13" x14ac:dyDescent="0.25">
      <c r="A661" s="37">
        <v>652</v>
      </c>
      <c r="B661" s="37" t="s">
        <v>2052</v>
      </c>
      <c r="C661" s="37" t="s">
        <v>1073</v>
      </c>
      <c r="D661" s="37" t="s">
        <v>2060</v>
      </c>
      <c r="E661" s="63">
        <v>2740</v>
      </c>
      <c r="F661" s="63">
        <v>2890</v>
      </c>
      <c r="G661" s="63">
        <v>2950</v>
      </c>
      <c r="H661" s="63">
        <v>2960</v>
      </c>
      <c r="I661" s="63">
        <v>2960</v>
      </c>
      <c r="J661" s="63">
        <v>2950</v>
      </c>
      <c r="K661" s="63">
        <v>2930</v>
      </c>
      <c r="L661" s="37"/>
      <c r="M661" s="37">
        <v>530800</v>
      </c>
    </row>
    <row r="662" spans="1:13" x14ac:dyDescent="0.25">
      <c r="A662" s="37">
        <v>653</v>
      </c>
      <c r="B662" s="37" t="s">
        <v>2043</v>
      </c>
      <c r="C662" s="37" t="s">
        <v>2061</v>
      </c>
      <c r="D662" s="37" t="s">
        <v>2061</v>
      </c>
      <c r="E662" s="63">
        <v>48700</v>
      </c>
      <c r="F662" s="63">
        <v>53900</v>
      </c>
      <c r="G662" s="63">
        <v>57200</v>
      </c>
      <c r="H662" s="63">
        <v>59900</v>
      </c>
      <c r="I662" s="63">
        <v>62300</v>
      </c>
      <c r="J662" s="63">
        <v>64300</v>
      </c>
      <c r="K662" s="63">
        <v>65900</v>
      </c>
      <c r="L662" s="37"/>
      <c r="M662" s="37"/>
    </row>
    <row r="663" spans="1:13" x14ac:dyDescent="0.25">
      <c r="A663" s="37">
        <v>654</v>
      </c>
      <c r="B663" s="37" t="s">
        <v>2052</v>
      </c>
      <c r="C663" s="37" t="s">
        <v>1004</v>
      </c>
      <c r="D663" s="37" t="s">
        <v>2061</v>
      </c>
      <c r="E663" s="63">
        <v>1330</v>
      </c>
      <c r="F663" s="63">
        <v>1410</v>
      </c>
      <c r="G663" s="63">
        <v>1500</v>
      </c>
      <c r="H663" s="63">
        <v>1580</v>
      </c>
      <c r="I663" s="63">
        <v>1650</v>
      </c>
      <c r="J663" s="63">
        <v>1700</v>
      </c>
      <c r="K663" s="63">
        <v>1750</v>
      </c>
      <c r="L663" s="37"/>
      <c r="M663" s="37">
        <v>526603</v>
      </c>
    </row>
    <row r="664" spans="1:13" x14ac:dyDescent="0.25">
      <c r="A664" s="37">
        <v>655</v>
      </c>
      <c r="B664" s="37" t="s">
        <v>2052</v>
      </c>
      <c r="C664" s="37" t="s">
        <v>1017</v>
      </c>
      <c r="D664" s="37" t="s">
        <v>2061</v>
      </c>
      <c r="E664" s="63">
        <v>1990</v>
      </c>
      <c r="F664" s="63">
        <v>2800</v>
      </c>
      <c r="G664" s="63">
        <v>3220</v>
      </c>
      <c r="H664" s="63">
        <v>3450</v>
      </c>
      <c r="I664" s="63">
        <v>3690</v>
      </c>
      <c r="J664" s="63">
        <v>3900</v>
      </c>
      <c r="K664" s="63">
        <v>4110</v>
      </c>
      <c r="L664" s="37"/>
      <c r="M664" s="37">
        <v>527133</v>
      </c>
    </row>
    <row r="665" spans="1:13" x14ac:dyDescent="0.25">
      <c r="A665" s="37">
        <v>656</v>
      </c>
      <c r="B665" s="37" t="s">
        <v>2052</v>
      </c>
      <c r="C665" s="37" t="s">
        <v>179</v>
      </c>
      <c r="D665" s="37" t="s">
        <v>2061</v>
      </c>
      <c r="E665" s="63">
        <v>1530</v>
      </c>
      <c r="F665" s="63">
        <v>1780</v>
      </c>
      <c r="G665" s="63">
        <v>1950</v>
      </c>
      <c r="H665" s="63">
        <v>2090</v>
      </c>
      <c r="I665" s="63">
        <v>2250</v>
      </c>
      <c r="J665" s="63">
        <v>2400</v>
      </c>
      <c r="K665" s="63">
        <v>2540</v>
      </c>
      <c r="L665" s="37"/>
      <c r="M665" s="37">
        <v>527134</v>
      </c>
    </row>
    <row r="666" spans="1:13" x14ac:dyDescent="0.25">
      <c r="A666" s="37">
        <v>657</v>
      </c>
      <c r="B666" s="37" t="s">
        <v>2052</v>
      </c>
      <c r="C666" s="37" t="s">
        <v>181</v>
      </c>
      <c r="D666" s="37" t="s">
        <v>2061</v>
      </c>
      <c r="E666" s="63">
        <v>3140</v>
      </c>
      <c r="F666" s="63">
        <v>3330</v>
      </c>
      <c r="G666" s="63">
        <v>3450</v>
      </c>
      <c r="H666" s="63">
        <v>3520</v>
      </c>
      <c r="I666" s="63">
        <v>3570</v>
      </c>
      <c r="J666" s="63">
        <v>3600</v>
      </c>
      <c r="K666" s="63">
        <v>3610</v>
      </c>
      <c r="L666" s="37"/>
      <c r="M666" s="37">
        <v>527501</v>
      </c>
    </row>
    <row r="667" spans="1:13" x14ac:dyDescent="0.25">
      <c r="A667" s="37">
        <v>658</v>
      </c>
      <c r="B667" s="37" t="s">
        <v>2052</v>
      </c>
      <c r="C667" s="37" t="s">
        <v>182</v>
      </c>
      <c r="D667" s="37" t="s">
        <v>2061</v>
      </c>
      <c r="E667" s="63">
        <v>2820</v>
      </c>
      <c r="F667" s="63">
        <v>2940</v>
      </c>
      <c r="G667" s="63">
        <v>2950</v>
      </c>
      <c r="H667" s="63">
        <v>2950</v>
      </c>
      <c r="I667" s="63">
        <v>2940</v>
      </c>
      <c r="J667" s="63">
        <v>2910</v>
      </c>
      <c r="K667" s="63">
        <v>2860</v>
      </c>
      <c r="L667" s="37"/>
      <c r="M667" s="37">
        <v>527502</v>
      </c>
    </row>
    <row r="668" spans="1:13" x14ac:dyDescent="0.25">
      <c r="A668" s="37">
        <v>659</v>
      </c>
      <c r="B668" s="37" t="s">
        <v>2052</v>
      </c>
      <c r="C668" s="37" t="s">
        <v>1014</v>
      </c>
      <c r="D668" s="37" t="s">
        <v>2061</v>
      </c>
      <c r="E668" s="63">
        <v>790</v>
      </c>
      <c r="F668" s="63">
        <v>860</v>
      </c>
      <c r="G668" s="63">
        <v>860</v>
      </c>
      <c r="H668" s="63">
        <v>860</v>
      </c>
      <c r="I668" s="63">
        <v>860</v>
      </c>
      <c r="J668" s="63">
        <v>860</v>
      </c>
      <c r="K668" s="63">
        <v>840</v>
      </c>
      <c r="L668" s="37"/>
      <c r="M668" s="37">
        <v>527503</v>
      </c>
    </row>
    <row r="669" spans="1:13" x14ac:dyDescent="0.25">
      <c r="A669" s="37">
        <v>660</v>
      </c>
      <c r="B669" s="37" t="s">
        <v>2052</v>
      </c>
      <c r="C669" s="37" t="s">
        <v>1024</v>
      </c>
      <c r="D669" s="37" t="s">
        <v>2061</v>
      </c>
      <c r="E669" s="63">
        <v>3680</v>
      </c>
      <c r="F669" s="63">
        <v>4040</v>
      </c>
      <c r="G669" s="63">
        <v>4190</v>
      </c>
      <c r="H669" s="63">
        <v>4270</v>
      </c>
      <c r="I669" s="63">
        <v>4310</v>
      </c>
      <c r="J669" s="63">
        <v>4320</v>
      </c>
      <c r="K669" s="63">
        <v>4310</v>
      </c>
      <c r="L669" s="37"/>
      <c r="M669" s="37">
        <v>527504</v>
      </c>
    </row>
    <row r="670" spans="1:13" x14ac:dyDescent="0.25">
      <c r="A670" s="37">
        <v>661</v>
      </c>
      <c r="B670" s="37" t="s">
        <v>2052</v>
      </c>
      <c r="C670" s="37" t="s">
        <v>185</v>
      </c>
      <c r="D670" s="37" t="s">
        <v>2061</v>
      </c>
      <c r="E670" s="63">
        <v>3990</v>
      </c>
      <c r="F670" s="63">
        <v>4100</v>
      </c>
      <c r="G670" s="63">
        <v>4190</v>
      </c>
      <c r="H670" s="63">
        <v>4260</v>
      </c>
      <c r="I670" s="63">
        <v>4320</v>
      </c>
      <c r="J670" s="63">
        <v>4340</v>
      </c>
      <c r="K670" s="63">
        <v>4350</v>
      </c>
      <c r="L670" s="37"/>
      <c r="M670" s="37">
        <v>527505</v>
      </c>
    </row>
    <row r="671" spans="1:13" x14ac:dyDescent="0.25">
      <c r="A671" s="37">
        <v>662</v>
      </c>
      <c r="B671" s="37" t="s">
        <v>2052</v>
      </c>
      <c r="C671" s="37" t="s">
        <v>1025</v>
      </c>
      <c r="D671" s="37" t="s">
        <v>2061</v>
      </c>
      <c r="E671" s="63">
        <v>530</v>
      </c>
      <c r="F671" s="63">
        <v>570</v>
      </c>
      <c r="G671" s="63">
        <v>590</v>
      </c>
      <c r="H671" s="63">
        <v>600</v>
      </c>
      <c r="I671" s="63">
        <v>610</v>
      </c>
      <c r="J671" s="63">
        <v>620</v>
      </c>
      <c r="K671" s="63">
        <v>630</v>
      </c>
      <c r="L671" s="37"/>
      <c r="M671" s="37">
        <v>527600</v>
      </c>
    </row>
    <row r="672" spans="1:13" x14ac:dyDescent="0.25">
      <c r="A672" s="37">
        <v>663</v>
      </c>
      <c r="B672" s="37" t="s">
        <v>2052</v>
      </c>
      <c r="C672" s="37" t="s">
        <v>1026</v>
      </c>
      <c r="D672" s="37" t="s">
        <v>2061</v>
      </c>
      <c r="E672" s="63">
        <v>2060</v>
      </c>
      <c r="F672" s="63">
        <v>2210</v>
      </c>
      <c r="G672" s="63">
        <v>2260</v>
      </c>
      <c r="H672" s="63">
        <v>2300</v>
      </c>
      <c r="I672" s="63">
        <v>2310</v>
      </c>
      <c r="J672" s="63">
        <v>2300</v>
      </c>
      <c r="K672" s="63">
        <v>2260</v>
      </c>
      <c r="L672" s="37"/>
      <c r="M672" s="37">
        <v>527700</v>
      </c>
    </row>
    <row r="673" spans="1:13" x14ac:dyDescent="0.25">
      <c r="A673" s="37">
        <v>664</v>
      </c>
      <c r="B673" s="37" t="s">
        <v>2052</v>
      </c>
      <c r="C673" s="37" t="s">
        <v>1030</v>
      </c>
      <c r="D673" s="37" t="s">
        <v>2061</v>
      </c>
      <c r="E673" s="63">
        <v>2210</v>
      </c>
      <c r="F673" s="63">
        <v>2420</v>
      </c>
      <c r="G673" s="63">
        <v>2590</v>
      </c>
      <c r="H673" s="63">
        <v>2760</v>
      </c>
      <c r="I673" s="63">
        <v>2910</v>
      </c>
      <c r="J673" s="63">
        <v>3040</v>
      </c>
      <c r="K673" s="63">
        <v>3160</v>
      </c>
      <c r="L673" s="37"/>
      <c r="M673" s="37">
        <v>527914</v>
      </c>
    </row>
    <row r="674" spans="1:13" x14ac:dyDescent="0.25">
      <c r="A674" s="37">
        <v>665</v>
      </c>
      <c r="B674" s="37" t="s">
        <v>2052</v>
      </c>
      <c r="C674" s="37" t="s">
        <v>1031</v>
      </c>
      <c r="D674" s="37" t="s">
        <v>2061</v>
      </c>
      <c r="E674" s="63">
        <v>1230</v>
      </c>
      <c r="F674" s="63">
        <v>1350</v>
      </c>
      <c r="G674" s="63">
        <v>1460</v>
      </c>
      <c r="H674" s="63">
        <v>1580</v>
      </c>
      <c r="I674" s="63">
        <v>1690</v>
      </c>
      <c r="J674" s="63">
        <v>1800</v>
      </c>
      <c r="K674" s="63">
        <v>1890</v>
      </c>
      <c r="L674" s="37"/>
      <c r="M674" s="37">
        <v>527915</v>
      </c>
    </row>
    <row r="675" spans="1:13" x14ac:dyDescent="0.25">
      <c r="A675" s="37">
        <v>666</v>
      </c>
      <c r="B675" s="37" t="s">
        <v>2052</v>
      </c>
      <c r="C675" s="37" t="s">
        <v>189</v>
      </c>
      <c r="D675" s="37" t="s">
        <v>2061</v>
      </c>
      <c r="E675" s="63">
        <v>440</v>
      </c>
      <c r="F675" s="63">
        <v>480</v>
      </c>
      <c r="G675" s="63">
        <v>490</v>
      </c>
      <c r="H675" s="63">
        <v>500</v>
      </c>
      <c r="I675" s="63">
        <v>500</v>
      </c>
      <c r="J675" s="63">
        <v>490</v>
      </c>
      <c r="K675" s="63">
        <v>490</v>
      </c>
      <c r="L675" s="37"/>
      <c r="M675" s="37">
        <v>527921</v>
      </c>
    </row>
    <row r="676" spans="1:13" x14ac:dyDescent="0.25">
      <c r="A676" s="37">
        <v>667</v>
      </c>
      <c r="B676" s="37" t="s">
        <v>2052</v>
      </c>
      <c r="C676" s="37" t="s">
        <v>190</v>
      </c>
      <c r="D676" s="37" t="s">
        <v>2061</v>
      </c>
      <c r="E676" s="63">
        <v>1480</v>
      </c>
      <c r="F676" s="63">
        <v>1600</v>
      </c>
      <c r="G676" s="63">
        <v>1720</v>
      </c>
      <c r="H676" s="63">
        <v>1850</v>
      </c>
      <c r="I676" s="63">
        <v>1960</v>
      </c>
      <c r="J676" s="63">
        <v>2070</v>
      </c>
      <c r="K676" s="63">
        <v>2170</v>
      </c>
      <c r="L676" s="37"/>
      <c r="M676" s="37">
        <v>527922</v>
      </c>
    </row>
    <row r="677" spans="1:13" x14ac:dyDescent="0.25">
      <c r="A677" s="37">
        <v>668</v>
      </c>
      <c r="B677" s="37" t="s">
        <v>2052</v>
      </c>
      <c r="C677" s="37" t="s">
        <v>191</v>
      </c>
      <c r="D677" s="37" t="s">
        <v>2061</v>
      </c>
      <c r="E677" s="63">
        <v>550</v>
      </c>
      <c r="F677" s="63">
        <v>580</v>
      </c>
      <c r="G677" s="63">
        <v>620</v>
      </c>
      <c r="H677" s="63">
        <v>650</v>
      </c>
      <c r="I677" s="63">
        <v>680</v>
      </c>
      <c r="J677" s="63">
        <v>700</v>
      </c>
      <c r="K677" s="63">
        <v>720</v>
      </c>
      <c r="L677" s="37"/>
      <c r="M677" s="37">
        <v>527923</v>
      </c>
    </row>
    <row r="678" spans="1:13" x14ac:dyDescent="0.25">
      <c r="A678" s="37">
        <v>669</v>
      </c>
      <c r="B678" s="37" t="s">
        <v>2052</v>
      </c>
      <c r="C678" s="37" t="s">
        <v>1033</v>
      </c>
      <c r="D678" s="37" t="s">
        <v>2061</v>
      </c>
      <c r="E678" s="63">
        <v>580</v>
      </c>
      <c r="F678" s="63">
        <v>630</v>
      </c>
      <c r="G678" s="63">
        <v>680</v>
      </c>
      <c r="H678" s="63">
        <v>720</v>
      </c>
      <c r="I678" s="63">
        <v>760</v>
      </c>
      <c r="J678" s="63">
        <v>800</v>
      </c>
      <c r="K678" s="63">
        <v>830</v>
      </c>
      <c r="L678" s="37"/>
      <c r="M678" s="37">
        <v>527924</v>
      </c>
    </row>
    <row r="679" spans="1:13" x14ac:dyDescent="0.25">
      <c r="A679" s="37">
        <v>670</v>
      </c>
      <c r="B679" s="37" t="s">
        <v>2052</v>
      </c>
      <c r="C679" s="37" t="s">
        <v>192</v>
      </c>
      <c r="D679" s="37" t="s">
        <v>2061</v>
      </c>
      <c r="E679" s="63">
        <v>460</v>
      </c>
      <c r="F679" s="63">
        <v>490</v>
      </c>
      <c r="G679" s="63">
        <v>490</v>
      </c>
      <c r="H679" s="63">
        <v>490</v>
      </c>
      <c r="I679" s="63">
        <v>480</v>
      </c>
      <c r="J679" s="63">
        <v>480</v>
      </c>
      <c r="K679" s="63">
        <v>470</v>
      </c>
      <c r="L679" s="37"/>
      <c r="M679" s="37">
        <v>527925</v>
      </c>
    </row>
    <row r="680" spans="1:13" x14ac:dyDescent="0.25">
      <c r="A680" s="37">
        <v>671</v>
      </c>
      <c r="B680" s="37" t="s">
        <v>2052</v>
      </c>
      <c r="C680" s="37" t="s">
        <v>1034</v>
      </c>
      <c r="D680" s="37" t="s">
        <v>2061</v>
      </c>
      <c r="E680" s="63">
        <v>480</v>
      </c>
      <c r="F680" s="63">
        <v>1000</v>
      </c>
      <c r="G680" s="63">
        <v>1280</v>
      </c>
      <c r="H680" s="63">
        <v>1410</v>
      </c>
      <c r="I680" s="63">
        <v>1530</v>
      </c>
      <c r="J680" s="63">
        <v>1650</v>
      </c>
      <c r="K680" s="63">
        <v>1760</v>
      </c>
      <c r="L680" s="37"/>
      <c r="M680" s="37">
        <v>527931</v>
      </c>
    </row>
    <row r="681" spans="1:13" x14ac:dyDescent="0.25">
      <c r="A681" s="37">
        <v>672</v>
      </c>
      <c r="B681" s="37" t="s">
        <v>2052</v>
      </c>
      <c r="C681" s="37" t="s">
        <v>193</v>
      </c>
      <c r="D681" s="37" t="s">
        <v>2061</v>
      </c>
      <c r="E681" s="63">
        <v>1020</v>
      </c>
      <c r="F681" s="63">
        <v>1140</v>
      </c>
      <c r="G681" s="63">
        <v>1250</v>
      </c>
      <c r="H681" s="63">
        <v>1370</v>
      </c>
      <c r="I681" s="63">
        <v>1470</v>
      </c>
      <c r="J681" s="63">
        <v>1560</v>
      </c>
      <c r="K681" s="63">
        <v>1650</v>
      </c>
      <c r="L681" s="37"/>
      <c r="M681" s="37">
        <v>527932</v>
      </c>
    </row>
    <row r="682" spans="1:13" x14ac:dyDescent="0.25">
      <c r="A682" s="37">
        <v>673</v>
      </c>
      <c r="B682" s="37" t="s">
        <v>2052</v>
      </c>
      <c r="C682" s="37" t="s">
        <v>194</v>
      </c>
      <c r="D682" s="37" t="s">
        <v>2061</v>
      </c>
      <c r="E682" s="63">
        <v>2010</v>
      </c>
      <c r="F682" s="63">
        <v>2160</v>
      </c>
      <c r="G682" s="63">
        <v>2270</v>
      </c>
      <c r="H682" s="63">
        <v>2390</v>
      </c>
      <c r="I682" s="63">
        <v>2500</v>
      </c>
      <c r="J682" s="63">
        <v>2590</v>
      </c>
      <c r="K682" s="63">
        <v>2670</v>
      </c>
      <c r="L682" s="37"/>
      <c r="M682" s="37">
        <v>527934</v>
      </c>
    </row>
    <row r="683" spans="1:13" x14ac:dyDescent="0.25">
      <c r="A683" s="37">
        <v>674</v>
      </c>
      <c r="B683" s="37" t="s">
        <v>2052</v>
      </c>
      <c r="C683" s="37" t="s">
        <v>1036</v>
      </c>
      <c r="D683" s="37" t="s">
        <v>2061</v>
      </c>
      <c r="E683" s="63">
        <v>940</v>
      </c>
      <c r="F683" s="63">
        <v>1080</v>
      </c>
      <c r="G683" s="63">
        <v>1180</v>
      </c>
      <c r="H683" s="63">
        <v>1280</v>
      </c>
      <c r="I683" s="63">
        <v>1380</v>
      </c>
      <c r="J683" s="63">
        <v>1460</v>
      </c>
      <c r="K683" s="63">
        <v>1530</v>
      </c>
      <c r="L683" s="37"/>
      <c r="M683" s="37">
        <v>527935</v>
      </c>
    </row>
    <row r="684" spans="1:13" x14ac:dyDescent="0.25">
      <c r="A684" s="37">
        <v>675</v>
      </c>
      <c r="B684" s="37" t="s">
        <v>2052</v>
      </c>
      <c r="C684" s="37" t="s">
        <v>195</v>
      </c>
      <c r="D684" s="37" t="s">
        <v>2061</v>
      </c>
      <c r="E684" s="63">
        <v>820</v>
      </c>
      <c r="F684" s="63">
        <v>1300</v>
      </c>
      <c r="G684" s="63">
        <v>1730</v>
      </c>
      <c r="H684" s="63">
        <v>2100</v>
      </c>
      <c r="I684" s="63">
        <v>2420</v>
      </c>
      <c r="J684" s="63">
        <v>2720</v>
      </c>
      <c r="K684" s="63">
        <v>3030</v>
      </c>
      <c r="L684" s="37"/>
      <c r="M684" s="37">
        <v>527936</v>
      </c>
    </row>
    <row r="685" spans="1:13" x14ac:dyDescent="0.25">
      <c r="A685" s="37">
        <v>676</v>
      </c>
      <c r="B685" s="37" t="s">
        <v>2052</v>
      </c>
      <c r="C685" s="37" t="s">
        <v>196</v>
      </c>
      <c r="D685" s="37" t="s">
        <v>2061</v>
      </c>
      <c r="E685" s="63">
        <v>220</v>
      </c>
      <c r="F685" s="63">
        <v>220</v>
      </c>
      <c r="G685" s="63">
        <v>230</v>
      </c>
      <c r="H685" s="63">
        <v>230</v>
      </c>
      <c r="I685" s="63">
        <v>240</v>
      </c>
      <c r="J685" s="63">
        <v>240</v>
      </c>
      <c r="K685" s="63">
        <v>240</v>
      </c>
      <c r="L685" s="37"/>
      <c r="M685" s="37">
        <v>527937</v>
      </c>
    </row>
    <row r="686" spans="1:13" x14ac:dyDescent="0.25">
      <c r="A686" s="37">
        <v>677</v>
      </c>
      <c r="B686" s="37" t="s">
        <v>2052</v>
      </c>
      <c r="C686" s="37" t="s">
        <v>197</v>
      </c>
      <c r="D686" s="37" t="s">
        <v>2061</v>
      </c>
      <c r="E686" s="63">
        <v>860</v>
      </c>
      <c r="F686" s="63">
        <v>890</v>
      </c>
      <c r="G686" s="63">
        <v>910</v>
      </c>
      <c r="H686" s="63">
        <v>930</v>
      </c>
      <c r="I686" s="63">
        <v>950</v>
      </c>
      <c r="J686" s="63">
        <v>950</v>
      </c>
      <c r="K686" s="63">
        <v>960</v>
      </c>
      <c r="L686" s="37"/>
      <c r="M686" s="37">
        <v>528000</v>
      </c>
    </row>
    <row r="687" spans="1:13" x14ac:dyDescent="0.25">
      <c r="A687" s="37">
        <v>678</v>
      </c>
      <c r="B687" s="37" t="s">
        <v>2052</v>
      </c>
      <c r="C687" s="37" t="s">
        <v>1074</v>
      </c>
      <c r="D687" s="37" t="s">
        <v>2061</v>
      </c>
      <c r="E687" s="63">
        <v>1370</v>
      </c>
      <c r="F687" s="63">
        <v>1450</v>
      </c>
      <c r="G687" s="63">
        <v>1500</v>
      </c>
      <c r="H687" s="63">
        <v>1530</v>
      </c>
      <c r="I687" s="63">
        <v>1550</v>
      </c>
      <c r="J687" s="63">
        <v>1560</v>
      </c>
      <c r="K687" s="63">
        <v>1570</v>
      </c>
      <c r="L687" s="37"/>
      <c r="M687" s="37">
        <v>531001</v>
      </c>
    </row>
    <row r="688" spans="1:13" x14ac:dyDescent="0.25">
      <c r="A688" s="37">
        <v>679</v>
      </c>
      <c r="B688" s="37" t="s">
        <v>2052</v>
      </c>
      <c r="C688" s="37" t="s">
        <v>1076</v>
      </c>
      <c r="D688" s="37" t="s">
        <v>2061</v>
      </c>
      <c r="E688" s="63">
        <v>3450</v>
      </c>
      <c r="F688" s="63">
        <v>3650</v>
      </c>
      <c r="G688" s="63">
        <v>3740</v>
      </c>
      <c r="H688" s="63">
        <v>3850</v>
      </c>
      <c r="I688" s="63">
        <v>3950</v>
      </c>
      <c r="J688" s="63">
        <v>4040</v>
      </c>
      <c r="K688" s="63">
        <v>4110</v>
      </c>
      <c r="L688" s="37"/>
      <c r="M688" s="37">
        <v>531002</v>
      </c>
    </row>
    <row r="689" spans="1:13" x14ac:dyDescent="0.25">
      <c r="A689" s="37">
        <v>680</v>
      </c>
      <c r="B689" s="37" t="s">
        <v>2052</v>
      </c>
      <c r="C689" s="37" t="s">
        <v>1077</v>
      </c>
      <c r="D689" s="37" t="s">
        <v>2061</v>
      </c>
      <c r="E689" s="63">
        <v>2900</v>
      </c>
      <c r="F689" s="63">
        <v>3180</v>
      </c>
      <c r="G689" s="63">
        <v>3350</v>
      </c>
      <c r="H689" s="63">
        <v>3510</v>
      </c>
      <c r="I689" s="63">
        <v>3640</v>
      </c>
      <c r="J689" s="63">
        <v>3740</v>
      </c>
      <c r="K689" s="63">
        <v>3810</v>
      </c>
      <c r="L689" s="37"/>
      <c r="M689" s="37">
        <v>531003</v>
      </c>
    </row>
    <row r="690" spans="1:13" x14ac:dyDescent="0.25">
      <c r="A690" s="37">
        <v>681</v>
      </c>
      <c r="B690" s="37" t="s">
        <v>2052</v>
      </c>
      <c r="C690" s="37" t="s">
        <v>1078</v>
      </c>
      <c r="D690" s="37" t="s">
        <v>2061</v>
      </c>
      <c r="E690" s="63">
        <v>3040</v>
      </c>
      <c r="F690" s="63">
        <v>3160</v>
      </c>
      <c r="G690" s="63">
        <v>3240</v>
      </c>
      <c r="H690" s="63">
        <v>3310</v>
      </c>
      <c r="I690" s="63">
        <v>3360</v>
      </c>
      <c r="J690" s="63">
        <v>3400</v>
      </c>
      <c r="K690" s="63">
        <v>3410</v>
      </c>
      <c r="L690" s="37"/>
      <c r="M690" s="37">
        <v>531004</v>
      </c>
    </row>
    <row r="691" spans="1:13" x14ac:dyDescent="0.25">
      <c r="A691" s="37">
        <v>682</v>
      </c>
      <c r="B691" s="37" t="s">
        <v>2052</v>
      </c>
      <c r="C691" s="37" t="s">
        <v>231</v>
      </c>
      <c r="D691" s="37" t="s">
        <v>2061</v>
      </c>
      <c r="E691" s="63">
        <v>2760</v>
      </c>
      <c r="F691" s="63">
        <v>3080</v>
      </c>
      <c r="G691" s="63">
        <v>3330</v>
      </c>
      <c r="H691" s="63">
        <v>3580</v>
      </c>
      <c r="I691" s="63">
        <v>3810</v>
      </c>
      <c r="J691" s="63">
        <v>4020</v>
      </c>
      <c r="K691" s="63">
        <v>4220</v>
      </c>
      <c r="L691" s="37"/>
      <c r="M691" s="37">
        <v>535241</v>
      </c>
    </row>
    <row r="692" spans="1:13" x14ac:dyDescent="0.25">
      <c r="A692" s="37">
        <v>683</v>
      </c>
      <c r="B692" s="37" t="s">
        <v>2043</v>
      </c>
      <c r="C692" s="37" t="s">
        <v>2062</v>
      </c>
      <c r="D692" s="37" t="s">
        <v>2062</v>
      </c>
      <c r="E692" s="63">
        <v>9590</v>
      </c>
      <c r="F692" s="63">
        <v>10300</v>
      </c>
      <c r="G692" s="63">
        <v>10850</v>
      </c>
      <c r="H692" s="63">
        <v>11000</v>
      </c>
      <c r="I692" s="63">
        <v>11000</v>
      </c>
      <c r="J692" s="63">
        <v>10950</v>
      </c>
      <c r="K692" s="63">
        <v>10850</v>
      </c>
      <c r="L692" s="37"/>
      <c r="M692" s="37"/>
    </row>
    <row r="693" spans="1:13" x14ac:dyDescent="0.25">
      <c r="A693" s="37">
        <v>684</v>
      </c>
      <c r="B693" s="37" t="s">
        <v>2052</v>
      </c>
      <c r="C693" s="37" t="s">
        <v>1079</v>
      </c>
      <c r="D693" s="37" t="s">
        <v>2062</v>
      </c>
      <c r="E693" s="63">
        <v>350</v>
      </c>
      <c r="F693" s="63">
        <v>350</v>
      </c>
      <c r="G693" s="63">
        <v>340</v>
      </c>
      <c r="H693" s="63">
        <v>320</v>
      </c>
      <c r="I693" s="63">
        <v>310</v>
      </c>
      <c r="J693" s="63">
        <v>300</v>
      </c>
      <c r="K693" s="63">
        <v>280</v>
      </c>
      <c r="L693" s="37"/>
      <c r="M693" s="37">
        <v>531100</v>
      </c>
    </row>
    <row r="694" spans="1:13" x14ac:dyDescent="0.25">
      <c r="A694" s="37">
        <v>685</v>
      </c>
      <c r="B694" s="37" t="s">
        <v>2052</v>
      </c>
      <c r="C694" s="37" t="s">
        <v>1080</v>
      </c>
      <c r="D694" s="37" t="s">
        <v>2062</v>
      </c>
      <c r="E694" s="63">
        <v>2650</v>
      </c>
      <c r="F694" s="63">
        <v>2760</v>
      </c>
      <c r="G694" s="63">
        <v>2870</v>
      </c>
      <c r="H694" s="63">
        <v>2880</v>
      </c>
      <c r="I694" s="63">
        <v>2860</v>
      </c>
      <c r="J694" s="63">
        <v>2820</v>
      </c>
      <c r="K694" s="63">
        <v>2770</v>
      </c>
      <c r="L694" s="37"/>
      <c r="M694" s="37">
        <v>531200</v>
      </c>
    </row>
    <row r="695" spans="1:13" x14ac:dyDescent="0.25">
      <c r="A695" s="37">
        <v>686</v>
      </c>
      <c r="B695" s="37" t="s">
        <v>2052</v>
      </c>
      <c r="C695" s="37" t="s">
        <v>1081</v>
      </c>
      <c r="D695" s="37" t="s">
        <v>2062</v>
      </c>
      <c r="E695" s="63">
        <v>1930</v>
      </c>
      <c r="F695" s="63">
        <v>2090</v>
      </c>
      <c r="G695" s="63">
        <v>2210</v>
      </c>
      <c r="H695" s="63">
        <v>2270</v>
      </c>
      <c r="I695" s="63">
        <v>2300</v>
      </c>
      <c r="J695" s="63">
        <v>2320</v>
      </c>
      <c r="K695" s="63">
        <v>2340</v>
      </c>
      <c r="L695" s="37"/>
      <c r="M695" s="37">
        <v>531301</v>
      </c>
    </row>
    <row r="696" spans="1:13" x14ac:dyDescent="0.25">
      <c r="A696" s="37">
        <v>687</v>
      </c>
      <c r="B696" s="37" t="s">
        <v>2052</v>
      </c>
      <c r="C696" s="37" t="s">
        <v>1043</v>
      </c>
      <c r="D696" s="37" t="s">
        <v>2062</v>
      </c>
      <c r="E696" s="63">
        <v>480</v>
      </c>
      <c r="F696" s="63">
        <v>520</v>
      </c>
      <c r="G696" s="63">
        <v>560</v>
      </c>
      <c r="H696" s="63">
        <v>560</v>
      </c>
      <c r="I696" s="63">
        <v>570</v>
      </c>
      <c r="J696" s="63">
        <v>570</v>
      </c>
      <c r="K696" s="63">
        <v>570</v>
      </c>
      <c r="L696" s="37"/>
      <c r="M696" s="37">
        <v>531303</v>
      </c>
    </row>
    <row r="697" spans="1:13" x14ac:dyDescent="0.25">
      <c r="A697" s="37">
        <v>688</v>
      </c>
      <c r="B697" s="37" t="s">
        <v>2052</v>
      </c>
      <c r="C697" s="37" t="s">
        <v>1044</v>
      </c>
      <c r="D697" s="37" t="s">
        <v>2062</v>
      </c>
      <c r="E697" s="63">
        <v>4180</v>
      </c>
      <c r="F697" s="63">
        <v>4590</v>
      </c>
      <c r="G697" s="63">
        <v>4900</v>
      </c>
      <c r="H697" s="63">
        <v>4960</v>
      </c>
      <c r="I697" s="63">
        <v>4960</v>
      </c>
      <c r="J697" s="63">
        <v>4920</v>
      </c>
      <c r="K697" s="63">
        <v>4860</v>
      </c>
      <c r="L697" s="37"/>
      <c r="M697" s="37">
        <v>531304</v>
      </c>
    </row>
    <row r="698" spans="1:13" x14ac:dyDescent="0.25">
      <c r="A698" s="37">
        <v>689</v>
      </c>
      <c r="B698" s="37" t="s">
        <v>2052</v>
      </c>
      <c r="C698" s="37" t="s">
        <v>1996</v>
      </c>
      <c r="D698" s="37" t="s">
        <v>2062</v>
      </c>
      <c r="E698" s="63">
        <v>0</v>
      </c>
      <c r="F698" s="63">
        <v>0</v>
      </c>
      <c r="G698" s="63">
        <v>0</v>
      </c>
      <c r="H698" s="63">
        <v>0</v>
      </c>
      <c r="I698" s="63">
        <v>0</v>
      </c>
      <c r="J698" s="63">
        <v>0</v>
      </c>
      <c r="K698" s="63">
        <v>0</v>
      </c>
      <c r="L698" s="37"/>
      <c r="M698" s="37">
        <v>618300</v>
      </c>
    </row>
    <row r="699" spans="1:13" x14ac:dyDescent="0.25">
      <c r="A699" s="37">
        <v>690</v>
      </c>
      <c r="B699" s="37" t="s">
        <v>2052</v>
      </c>
      <c r="C699" s="37" t="s">
        <v>279</v>
      </c>
      <c r="D699" s="37" t="s">
        <v>2062</v>
      </c>
      <c r="E699" s="63">
        <v>0</v>
      </c>
      <c r="F699" s="63">
        <v>0</v>
      </c>
      <c r="G699" s="63">
        <v>0</v>
      </c>
      <c r="H699" s="63">
        <v>0</v>
      </c>
      <c r="I699" s="63">
        <v>0</v>
      </c>
      <c r="J699" s="63">
        <v>0</v>
      </c>
      <c r="K699" s="63">
        <v>0</v>
      </c>
      <c r="L699" s="37"/>
      <c r="M699" s="37">
        <v>619102</v>
      </c>
    </row>
    <row r="700" spans="1:13" x14ac:dyDescent="0.25">
      <c r="A700" s="37">
        <v>691</v>
      </c>
      <c r="B700" s="37" t="s">
        <v>2043</v>
      </c>
      <c r="C700" s="37" t="s">
        <v>2063</v>
      </c>
      <c r="D700" s="37" t="s">
        <v>2063</v>
      </c>
      <c r="E700" s="63">
        <v>23200</v>
      </c>
      <c r="F700" s="63">
        <v>24000</v>
      </c>
      <c r="G700" s="63">
        <v>24000</v>
      </c>
      <c r="H700" s="63">
        <v>23800</v>
      </c>
      <c r="I700" s="63">
        <v>23300</v>
      </c>
      <c r="J700" s="63">
        <v>22600</v>
      </c>
      <c r="K700" s="63">
        <v>21700</v>
      </c>
      <c r="L700" s="37"/>
      <c r="M700" s="37"/>
    </row>
    <row r="701" spans="1:13" x14ac:dyDescent="0.25">
      <c r="A701" s="37">
        <v>692</v>
      </c>
      <c r="B701" s="37" t="s">
        <v>2052</v>
      </c>
      <c r="C701" s="37" t="s">
        <v>1100</v>
      </c>
      <c r="D701" s="37" t="s">
        <v>2063</v>
      </c>
      <c r="E701" s="63">
        <v>720</v>
      </c>
      <c r="F701" s="63">
        <v>740</v>
      </c>
      <c r="G701" s="63">
        <v>740</v>
      </c>
      <c r="H701" s="63">
        <v>730</v>
      </c>
      <c r="I701" s="63">
        <v>720</v>
      </c>
      <c r="J701" s="63">
        <v>710</v>
      </c>
      <c r="K701" s="63">
        <v>690</v>
      </c>
      <c r="L701" s="37"/>
      <c r="M701" s="37">
        <v>535100</v>
      </c>
    </row>
    <row r="702" spans="1:13" x14ac:dyDescent="0.25">
      <c r="A702" s="37">
        <v>693</v>
      </c>
      <c r="B702" s="37" t="s">
        <v>2052</v>
      </c>
      <c r="C702" s="37" t="s">
        <v>1113</v>
      </c>
      <c r="D702" s="37" t="s">
        <v>2063</v>
      </c>
      <c r="E702" s="63">
        <v>240</v>
      </c>
      <c r="F702" s="63">
        <v>250</v>
      </c>
      <c r="G702" s="63">
        <v>250</v>
      </c>
      <c r="H702" s="63">
        <v>260</v>
      </c>
      <c r="I702" s="63">
        <v>260</v>
      </c>
      <c r="J702" s="63">
        <v>250</v>
      </c>
      <c r="K702" s="63">
        <v>250</v>
      </c>
      <c r="L702" s="37"/>
      <c r="M702" s="37">
        <v>535211</v>
      </c>
    </row>
    <row r="703" spans="1:13" x14ac:dyDescent="0.25">
      <c r="A703" s="37">
        <v>694</v>
      </c>
      <c r="B703" s="37" t="s">
        <v>2052</v>
      </c>
      <c r="C703" s="37" t="s">
        <v>1114</v>
      </c>
      <c r="D703" s="37" t="s">
        <v>2063</v>
      </c>
      <c r="E703" s="63">
        <v>250</v>
      </c>
      <c r="F703" s="63">
        <v>250</v>
      </c>
      <c r="G703" s="63">
        <v>250</v>
      </c>
      <c r="H703" s="63">
        <v>250</v>
      </c>
      <c r="I703" s="63">
        <v>250</v>
      </c>
      <c r="J703" s="63">
        <v>240</v>
      </c>
      <c r="K703" s="63">
        <v>240</v>
      </c>
      <c r="L703" s="37"/>
      <c r="M703" s="37">
        <v>535212</v>
      </c>
    </row>
    <row r="704" spans="1:13" x14ac:dyDescent="0.25">
      <c r="A704" s="37">
        <v>695</v>
      </c>
      <c r="B704" s="37" t="s">
        <v>2052</v>
      </c>
      <c r="C704" s="37" t="s">
        <v>230</v>
      </c>
      <c r="D704" s="37" t="s">
        <v>2063</v>
      </c>
      <c r="E704" s="63">
        <v>1050</v>
      </c>
      <c r="F704" s="63">
        <v>1120</v>
      </c>
      <c r="G704" s="63">
        <v>1130</v>
      </c>
      <c r="H704" s="63">
        <v>1140</v>
      </c>
      <c r="I704" s="63">
        <v>1120</v>
      </c>
      <c r="J704" s="63">
        <v>1090</v>
      </c>
      <c r="K704" s="63">
        <v>1030</v>
      </c>
      <c r="L704" s="37"/>
      <c r="M704" s="37">
        <v>535232</v>
      </c>
    </row>
    <row r="705" spans="1:13" x14ac:dyDescent="0.25">
      <c r="A705" s="37">
        <v>696</v>
      </c>
      <c r="B705" s="37" t="s">
        <v>2052</v>
      </c>
      <c r="C705" s="37" t="s">
        <v>233</v>
      </c>
      <c r="D705" s="37" t="s">
        <v>2063</v>
      </c>
      <c r="E705" s="63">
        <v>2310</v>
      </c>
      <c r="F705" s="63">
        <v>2470</v>
      </c>
      <c r="G705" s="63">
        <v>2480</v>
      </c>
      <c r="H705" s="63">
        <v>2460</v>
      </c>
      <c r="I705" s="63">
        <v>2410</v>
      </c>
      <c r="J705" s="63">
        <v>2330</v>
      </c>
      <c r="K705" s="63">
        <v>2230</v>
      </c>
      <c r="L705" s="37"/>
      <c r="M705" s="37">
        <v>535250</v>
      </c>
    </row>
    <row r="706" spans="1:13" x14ac:dyDescent="0.25">
      <c r="A706" s="37">
        <v>697</v>
      </c>
      <c r="B706" s="37" t="s">
        <v>2052</v>
      </c>
      <c r="C706" s="37" t="s">
        <v>234</v>
      </c>
      <c r="D706" s="37" t="s">
        <v>2063</v>
      </c>
      <c r="E706" s="63">
        <v>1040</v>
      </c>
      <c r="F706" s="63">
        <v>1110</v>
      </c>
      <c r="G706" s="63">
        <v>1140</v>
      </c>
      <c r="H706" s="63">
        <v>1160</v>
      </c>
      <c r="I706" s="63">
        <v>1150</v>
      </c>
      <c r="J706" s="63">
        <v>1130</v>
      </c>
      <c r="K706" s="63">
        <v>1090</v>
      </c>
      <c r="L706" s="37"/>
      <c r="M706" s="37">
        <v>535261</v>
      </c>
    </row>
    <row r="707" spans="1:13" x14ac:dyDescent="0.25">
      <c r="A707" s="37">
        <v>698</v>
      </c>
      <c r="B707" s="37" t="s">
        <v>2052</v>
      </c>
      <c r="C707" s="37" t="s">
        <v>235</v>
      </c>
      <c r="D707" s="37" t="s">
        <v>2063</v>
      </c>
      <c r="E707" s="63">
        <v>740</v>
      </c>
      <c r="F707" s="63">
        <v>850</v>
      </c>
      <c r="G707" s="63">
        <v>920</v>
      </c>
      <c r="H707" s="63">
        <v>980</v>
      </c>
      <c r="I707" s="63">
        <v>1030</v>
      </c>
      <c r="J707" s="63">
        <v>1090</v>
      </c>
      <c r="K707" s="63">
        <v>1160</v>
      </c>
      <c r="L707" s="37"/>
      <c r="M707" s="37">
        <v>535262</v>
      </c>
    </row>
    <row r="708" spans="1:13" x14ac:dyDescent="0.25">
      <c r="A708" s="37">
        <v>699</v>
      </c>
      <c r="B708" s="37" t="s">
        <v>2052</v>
      </c>
      <c r="C708" s="37" t="s">
        <v>1104</v>
      </c>
      <c r="D708" s="37" t="s">
        <v>2063</v>
      </c>
      <c r="E708" s="63">
        <v>1820</v>
      </c>
      <c r="F708" s="63">
        <v>1850</v>
      </c>
      <c r="G708" s="63">
        <v>1840</v>
      </c>
      <c r="H708" s="63">
        <v>1810</v>
      </c>
      <c r="I708" s="63">
        <v>1760</v>
      </c>
      <c r="J708" s="63">
        <v>1690</v>
      </c>
      <c r="K708" s="63">
        <v>1600</v>
      </c>
      <c r="L708" s="37"/>
      <c r="M708" s="37">
        <v>535310</v>
      </c>
    </row>
    <row r="709" spans="1:13" x14ac:dyDescent="0.25">
      <c r="A709" s="37">
        <v>700</v>
      </c>
      <c r="B709" s="37" t="s">
        <v>2052</v>
      </c>
      <c r="C709" s="37" t="s">
        <v>1106</v>
      </c>
      <c r="D709" s="37" t="s">
        <v>2063</v>
      </c>
      <c r="E709" s="63">
        <v>700</v>
      </c>
      <c r="F709" s="63">
        <v>730</v>
      </c>
      <c r="G709" s="63">
        <v>720</v>
      </c>
      <c r="H709" s="63">
        <v>710</v>
      </c>
      <c r="I709" s="63">
        <v>690</v>
      </c>
      <c r="J709" s="63">
        <v>650</v>
      </c>
      <c r="K709" s="63">
        <v>590</v>
      </c>
      <c r="L709" s="37"/>
      <c r="M709" s="37">
        <v>535320</v>
      </c>
    </row>
    <row r="710" spans="1:13" x14ac:dyDescent="0.25">
      <c r="A710" s="37">
        <v>701</v>
      </c>
      <c r="B710" s="37" t="s">
        <v>2052</v>
      </c>
      <c r="C710" s="37" t="s">
        <v>1109</v>
      </c>
      <c r="D710" s="37" t="s">
        <v>2063</v>
      </c>
      <c r="E710" s="63">
        <v>1980</v>
      </c>
      <c r="F710" s="63">
        <v>2010</v>
      </c>
      <c r="G710" s="63">
        <v>2010</v>
      </c>
      <c r="H710" s="63">
        <v>2000</v>
      </c>
      <c r="I710" s="63">
        <v>1960</v>
      </c>
      <c r="J710" s="63">
        <v>1910</v>
      </c>
      <c r="K710" s="63">
        <v>1830</v>
      </c>
      <c r="L710" s="37"/>
      <c r="M710" s="37">
        <v>535330</v>
      </c>
    </row>
    <row r="711" spans="1:13" x14ac:dyDescent="0.25">
      <c r="A711" s="37">
        <v>702</v>
      </c>
      <c r="B711" s="37" t="s">
        <v>2052</v>
      </c>
      <c r="C711" s="37" t="s">
        <v>647</v>
      </c>
      <c r="D711" s="37" t="s">
        <v>2063</v>
      </c>
      <c r="E711" s="63">
        <v>2140</v>
      </c>
      <c r="F711" s="63">
        <v>2210</v>
      </c>
      <c r="G711" s="63">
        <v>2210</v>
      </c>
      <c r="H711" s="63">
        <v>2190</v>
      </c>
      <c r="I711" s="63">
        <v>2130</v>
      </c>
      <c r="J711" s="63">
        <v>2040</v>
      </c>
      <c r="K711" s="63">
        <v>1940</v>
      </c>
      <c r="L711" s="37"/>
      <c r="M711" s="37">
        <v>535340</v>
      </c>
    </row>
    <row r="712" spans="1:13" x14ac:dyDescent="0.25">
      <c r="A712" s="37">
        <v>703</v>
      </c>
      <c r="B712" s="37" t="s">
        <v>2052</v>
      </c>
      <c r="C712" s="37" t="s">
        <v>1117</v>
      </c>
      <c r="D712" s="37" t="s">
        <v>2063</v>
      </c>
      <c r="E712" s="63">
        <v>760</v>
      </c>
      <c r="F712" s="63">
        <v>790</v>
      </c>
      <c r="G712" s="63">
        <v>780</v>
      </c>
      <c r="H712" s="63">
        <v>750</v>
      </c>
      <c r="I712" s="63">
        <v>710</v>
      </c>
      <c r="J712" s="63">
        <v>670</v>
      </c>
      <c r="K712" s="63">
        <v>620</v>
      </c>
      <c r="L712" s="37"/>
      <c r="M712" s="37">
        <v>535350</v>
      </c>
    </row>
    <row r="713" spans="1:13" x14ac:dyDescent="0.25">
      <c r="A713" s="37">
        <v>704</v>
      </c>
      <c r="B713" s="37" t="s">
        <v>2052</v>
      </c>
      <c r="C713" s="37" t="s">
        <v>1118</v>
      </c>
      <c r="D713" s="37" t="s">
        <v>2063</v>
      </c>
      <c r="E713" s="63">
        <v>3150</v>
      </c>
      <c r="F713" s="63">
        <v>3260</v>
      </c>
      <c r="G713" s="63">
        <v>3210</v>
      </c>
      <c r="H713" s="63">
        <v>3130</v>
      </c>
      <c r="I713" s="63">
        <v>3020</v>
      </c>
      <c r="J713" s="63">
        <v>2890</v>
      </c>
      <c r="K713" s="63">
        <v>2740</v>
      </c>
      <c r="L713" s="37"/>
      <c r="M713" s="37">
        <v>535360</v>
      </c>
    </row>
    <row r="714" spans="1:13" x14ac:dyDescent="0.25">
      <c r="A714" s="37">
        <v>705</v>
      </c>
      <c r="B714" s="37" t="s">
        <v>2052</v>
      </c>
      <c r="C714" s="37" t="s">
        <v>1119</v>
      </c>
      <c r="D714" s="37" t="s">
        <v>2063</v>
      </c>
      <c r="E714" s="63">
        <v>2180</v>
      </c>
      <c r="F714" s="63">
        <v>2210</v>
      </c>
      <c r="G714" s="63">
        <v>2180</v>
      </c>
      <c r="H714" s="63">
        <v>2140</v>
      </c>
      <c r="I714" s="63">
        <v>2060</v>
      </c>
      <c r="J714" s="63">
        <v>1960</v>
      </c>
      <c r="K714" s="63">
        <v>1850</v>
      </c>
      <c r="L714" s="37"/>
      <c r="M714" s="37">
        <v>535370</v>
      </c>
    </row>
    <row r="715" spans="1:13" x14ac:dyDescent="0.25">
      <c r="A715" s="37">
        <v>706</v>
      </c>
      <c r="B715" s="37" t="s">
        <v>2052</v>
      </c>
      <c r="C715" s="37" t="s">
        <v>1120</v>
      </c>
      <c r="D715" s="37" t="s">
        <v>2063</v>
      </c>
      <c r="E715" s="63">
        <v>160</v>
      </c>
      <c r="F715" s="63">
        <v>160</v>
      </c>
      <c r="G715" s="63">
        <v>170</v>
      </c>
      <c r="H715" s="63">
        <v>160</v>
      </c>
      <c r="I715" s="63">
        <v>160</v>
      </c>
      <c r="J715" s="63">
        <v>160</v>
      </c>
      <c r="K715" s="63">
        <v>150</v>
      </c>
      <c r="L715" s="37"/>
      <c r="M715" s="37">
        <v>535380</v>
      </c>
    </row>
    <row r="716" spans="1:13" x14ac:dyDescent="0.25">
      <c r="A716" s="37">
        <v>707</v>
      </c>
      <c r="B716" s="37" t="s">
        <v>2052</v>
      </c>
      <c r="C716" s="37" t="s">
        <v>1121</v>
      </c>
      <c r="D716" s="37" t="s">
        <v>2063</v>
      </c>
      <c r="E716" s="63">
        <v>3940</v>
      </c>
      <c r="F716" s="63">
        <v>4010</v>
      </c>
      <c r="G716" s="63">
        <v>4010</v>
      </c>
      <c r="H716" s="63">
        <v>3970</v>
      </c>
      <c r="I716" s="63">
        <v>3880</v>
      </c>
      <c r="J716" s="63">
        <v>3770</v>
      </c>
      <c r="K716" s="63">
        <v>3630</v>
      </c>
      <c r="L716" s="37"/>
      <c r="M716" s="37">
        <v>535600</v>
      </c>
    </row>
    <row r="717" spans="1:13" x14ac:dyDescent="0.25">
      <c r="A717" s="37">
        <v>708</v>
      </c>
      <c r="B717" s="37" t="s">
        <v>2043</v>
      </c>
      <c r="C717" s="37" t="s">
        <v>2064</v>
      </c>
      <c r="D717" s="37" t="s">
        <v>2064</v>
      </c>
      <c r="E717" s="63">
        <v>9340</v>
      </c>
      <c r="F717" s="63">
        <v>9830</v>
      </c>
      <c r="G717" s="63">
        <v>9770</v>
      </c>
      <c r="H717" s="63">
        <v>9650</v>
      </c>
      <c r="I717" s="63">
        <v>9430</v>
      </c>
      <c r="J717" s="63">
        <v>9120</v>
      </c>
      <c r="K717" s="63">
        <v>8760</v>
      </c>
      <c r="L717" s="37"/>
      <c r="M717" s="37"/>
    </row>
    <row r="718" spans="1:13" x14ac:dyDescent="0.25">
      <c r="A718" s="37">
        <v>709</v>
      </c>
      <c r="B718" s="37" t="s">
        <v>2052</v>
      </c>
      <c r="C718" s="37" t="s">
        <v>1082</v>
      </c>
      <c r="D718" s="37" t="s">
        <v>2064</v>
      </c>
      <c r="E718" s="63">
        <v>420</v>
      </c>
      <c r="F718" s="63">
        <v>440</v>
      </c>
      <c r="G718" s="63">
        <v>450</v>
      </c>
      <c r="H718" s="63">
        <v>460</v>
      </c>
      <c r="I718" s="63">
        <v>460</v>
      </c>
      <c r="J718" s="63">
        <v>460</v>
      </c>
      <c r="K718" s="63">
        <v>460</v>
      </c>
      <c r="L718" s="37"/>
      <c r="M718" s="37">
        <v>531500</v>
      </c>
    </row>
    <row r="719" spans="1:13" x14ac:dyDescent="0.25">
      <c r="A719" s="37">
        <v>710</v>
      </c>
      <c r="B719" s="37" t="s">
        <v>2052</v>
      </c>
      <c r="C719" s="37" t="s">
        <v>1083</v>
      </c>
      <c r="D719" s="37" t="s">
        <v>2064</v>
      </c>
      <c r="E719" s="63">
        <v>240</v>
      </c>
      <c r="F719" s="63">
        <v>260</v>
      </c>
      <c r="G719" s="63">
        <v>280</v>
      </c>
      <c r="H719" s="63">
        <v>290</v>
      </c>
      <c r="I719" s="63">
        <v>290</v>
      </c>
      <c r="J719" s="63">
        <v>300</v>
      </c>
      <c r="K719" s="63">
        <v>300</v>
      </c>
      <c r="L719" s="37"/>
      <c r="M719" s="37">
        <v>531600</v>
      </c>
    </row>
    <row r="720" spans="1:13" x14ac:dyDescent="0.25">
      <c r="A720" s="37">
        <v>711</v>
      </c>
      <c r="B720" s="37" t="s">
        <v>2052</v>
      </c>
      <c r="C720" s="37" t="s">
        <v>1084</v>
      </c>
      <c r="D720" s="37" t="s">
        <v>2064</v>
      </c>
      <c r="E720" s="63">
        <v>420</v>
      </c>
      <c r="F720" s="63">
        <v>410</v>
      </c>
      <c r="G720" s="63">
        <v>400</v>
      </c>
      <c r="H720" s="63">
        <v>400</v>
      </c>
      <c r="I720" s="63">
        <v>390</v>
      </c>
      <c r="J720" s="63">
        <v>380</v>
      </c>
      <c r="K720" s="63">
        <v>380</v>
      </c>
      <c r="L720" s="37"/>
      <c r="M720" s="37">
        <v>531710</v>
      </c>
    </row>
    <row r="721" spans="1:13" x14ac:dyDescent="0.25">
      <c r="A721" s="37">
        <v>712</v>
      </c>
      <c r="B721" s="37" t="s">
        <v>2052</v>
      </c>
      <c r="C721" s="37" t="s">
        <v>1085</v>
      </c>
      <c r="D721" s="37" t="s">
        <v>2064</v>
      </c>
      <c r="E721" s="63">
        <v>1610</v>
      </c>
      <c r="F721" s="63">
        <v>1700</v>
      </c>
      <c r="G721" s="63">
        <v>1730</v>
      </c>
      <c r="H721" s="63">
        <v>1750</v>
      </c>
      <c r="I721" s="63">
        <v>1760</v>
      </c>
      <c r="J721" s="63">
        <v>1770</v>
      </c>
      <c r="K721" s="63">
        <v>1770</v>
      </c>
      <c r="L721" s="37"/>
      <c r="M721" s="37">
        <v>531720</v>
      </c>
    </row>
    <row r="722" spans="1:13" x14ac:dyDescent="0.25">
      <c r="A722" s="37">
        <v>713</v>
      </c>
      <c r="B722" s="37" t="s">
        <v>2052</v>
      </c>
      <c r="C722" s="37" t="s">
        <v>1086</v>
      </c>
      <c r="D722" s="37" t="s">
        <v>2064</v>
      </c>
      <c r="E722" s="63">
        <v>1100</v>
      </c>
      <c r="F722" s="63">
        <v>1140</v>
      </c>
      <c r="G722" s="63">
        <v>1180</v>
      </c>
      <c r="H722" s="63">
        <v>1210</v>
      </c>
      <c r="I722" s="63">
        <v>1240</v>
      </c>
      <c r="J722" s="63">
        <v>1260</v>
      </c>
      <c r="K722" s="63">
        <v>1280</v>
      </c>
      <c r="L722" s="37"/>
      <c r="M722" s="37">
        <v>531731</v>
      </c>
    </row>
    <row r="723" spans="1:13" x14ac:dyDescent="0.25">
      <c r="A723" s="37">
        <v>714</v>
      </c>
      <c r="B723" s="37" t="s">
        <v>2052</v>
      </c>
      <c r="C723" s="37" t="s">
        <v>1087</v>
      </c>
      <c r="D723" s="37" t="s">
        <v>2064</v>
      </c>
      <c r="E723" s="63">
        <v>50</v>
      </c>
      <c r="F723" s="63">
        <v>50</v>
      </c>
      <c r="G723" s="63">
        <v>60</v>
      </c>
      <c r="H723" s="63">
        <v>60</v>
      </c>
      <c r="I723" s="63">
        <v>70</v>
      </c>
      <c r="J723" s="63">
        <v>70</v>
      </c>
      <c r="K723" s="63">
        <v>80</v>
      </c>
      <c r="L723" s="37"/>
      <c r="M723" s="37">
        <v>531732</v>
      </c>
    </row>
    <row r="724" spans="1:13" x14ac:dyDescent="0.25">
      <c r="A724" s="37">
        <v>715</v>
      </c>
      <c r="B724" s="37" t="s">
        <v>2052</v>
      </c>
      <c r="C724" s="37" t="s">
        <v>1088</v>
      </c>
      <c r="D724" s="37" t="s">
        <v>2064</v>
      </c>
      <c r="E724" s="63">
        <v>1070</v>
      </c>
      <c r="F724" s="63">
        <v>1110</v>
      </c>
      <c r="G724" s="63">
        <v>1060</v>
      </c>
      <c r="H724" s="63">
        <v>1010</v>
      </c>
      <c r="I724" s="63">
        <v>940</v>
      </c>
      <c r="J724" s="63">
        <v>860</v>
      </c>
      <c r="K724" s="63">
        <v>770</v>
      </c>
      <c r="L724" s="37"/>
      <c r="M724" s="37">
        <v>531800</v>
      </c>
    </row>
    <row r="725" spans="1:13" x14ac:dyDescent="0.25">
      <c r="A725" s="37">
        <v>716</v>
      </c>
      <c r="B725" s="37" t="s">
        <v>2052</v>
      </c>
      <c r="C725" s="37" t="s">
        <v>1089</v>
      </c>
      <c r="D725" s="37" t="s">
        <v>2064</v>
      </c>
      <c r="E725" s="63">
        <v>4430</v>
      </c>
      <c r="F725" s="63">
        <v>4700</v>
      </c>
      <c r="G725" s="63">
        <v>4600</v>
      </c>
      <c r="H725" s="63">
        <v>4470</v>
      </c>
      <c r="I725" s="63">
        <v>4280</v>
      </c>
      <c r="J725" s="63">
        <v>4020</v>
      </c>
      <c r="K725" s="63">
        <v>3730</v>
      </c>
      <c r="L725" s="37"/>
      <c r="M725" s="37">
        <v>532000</v>
      </c>
    </row>
    <row r="726" spans="1:13" x14ac:dyDescent="0.25">
      <c r="A726" s="37">
        <v>717</v>
      </c>
      <c r="B726" s="37" t="s">
        <v>2052</v>
      </c>
      <c r="C726" s="37" t="s">
        <v>284</v>
      </c>
      <c r="D726" s="37" t="s">
        <v>2064</v>
      </c>
      <c r="E726" s="63">
        <v>0</v>
      </c>
      <c r="F726" s="63">
        <v>0</v>
      </c>
      <c r="G726" s="63">
        <v>0</v>
      </c>
      <c r="H726" s="63">
        <v>0</v>
      </c>
      <c r="I726" s="63">
        <v>0</v>
      </c>
      <c r="J726" s="63">
        <v>0</v>
      </c>
      <c r="K726" s="63">
        <v>0</v>
      </c>
      <c r="L726" s="37"/>
      <c r="M726" s="37">
        <v>619201</v>
      </c>
    </row>
    <row r="727" spans="1:13" x14ac:dyDescent="0.25">
      <c r="A727" s="37">
        <v>718</v>
      </c>
      <c r="B727" s="37" t="s">
        <v>2043</v>
      </c>
      <c r="C727" s="37" t="s">
        <v>2065</v>
      </c>
      <c r="D727" s="37" t="s">
        <v>2065</v>
      </c>
      <c r="E727" s="63">
        <v>34800</v>
      </c>
      <c r="F727" s="63">
        <v>37200</v>
      </c>
      <c r="G727" s="63">
        <v>38100</v>
      </c>
      <c r="H727" s="63">
        <v>38700</v>
      </c>
      <c r="I727" s="63">
        <v>39000</v>
      </c>
      <c r="J727" s="63">
        <v>39100</v>
      </c>
      <c r="K727" s="63">
        <v>39000</v>
      </c>
      <c r="L727" s="37"/>
      <c r="M727" s="37"/>
    </row>
    <row r="728" spans="1:13" x14ac:dyDescent="0.25">
      <c r="A728" s="37">
        <v>719</v>
      </c>
      <c r="B728" s="37" t="s">
        <v>2052</v>
      </c>
      <c r="C728" s="37" t="s">
        <v>1090</v>
      </c>
      <c r="D728" s="37" t="s">
        <v>2065</v>
      </c>
      <c r="E728" s="63">
        <v>200</v>
      </c>
      <c r="F728" s="63">
        <v>210</v>
      </c>
      <c r="G728" s="63">
        <v>210</v>
      </c>
      <c r="H728" s="63">
        <v>200</v>
      </c>
      <c r="I728" s="63">
        <v>200</v>
      </c>
      <c r="J728" s="63">
        <v>200</v>
      </c>
      <c r="K728" s="63">
        <v>210</v>
      </c>
      <c r="L728" s="37"/>
      <c r="M728" s="37">
        <v>532200</v>
      </c>
    </row>
    <row r="729" spans="1:13" x14ac:dyDescent="0.25">
      <c r="A729" s="37">
        <v>720</v>
      </c>
      <c r="B729" s="37" t="s">
        <v>2052</v>
      </c>
      <c r="C729" s="37" t="s">
        <v>209</v>
      </c>
      <c r="D729" s="37" t="s">
        <v>2065</v>
      </c>
      <c r="E729" s="63">
        <v>290</v>
      </c>
      <c r="F729" s="63">
        <v>300</v>
      </c>
      <c r="G729" s="63">
        <v>320</v>
      </c>
      <c r="H729" s="63">
        <v>330</v>
      </c>
      <c r="I729" s="63">
        <v>330</v>
      </c>
      <c r="J729" s="63">
        <v>330</v>
      </c>
      <c r="K729" s="63">
        <v>330</v>
      </c>
      <c r="L729" s="37"/>
      <c r="M729" s="37">
        <v>532502</v>
      </c>
    </row>
    <row r="730" spans="1:13" x14ac:dyDescent="0.25">
      <c r="A730" s="37">
        <v>721</v>
      </c>
      <c r="B730" s="37" t="s">
        <v>2052</v>
      </c>
      <c r="C730" s="37" t="s">
        <v>283</v>
      </c>
      <c r="D730" s="37" t="s">
        <v>2065</v>
      </c>
      <c r="E730" s="63">
        <v>790</v>
      </c>
      <c r="F730" s="63">
        <v>760</v>
      </c>
      <c r="G730" s="63">
        <v>720</v>
      </c>
      <c r="H730" s="63">
        <v>680</v>
      </c>
      <c r="I730" s="63">
        <v>640</v>
      </c>
      <c r="J730" s="63">
        <v>600</v>
      </c>
      <c r="K730" s="63">
        <v>540</v>
      </c>
      <c r="L730" s="37"/>
      <c r="M730" s="37">
        <v>540900</v>
      </c>
    </row>
    <row r="731" spans="1:13" x14ac:dyDescent="0.25">
      <c r="A731" s="37">
        <v>722</v>
      </c>
      <c r="B731" s="37" t="s">
        <v>2052</v>
      </c>
      <c r="C731" s="37" t="s">
        <v>1197</v>
      </c>
      <c r="D731" s="37" t="s">
        <v>2065</v>
      </c>
      <c r="E731" s="63">
        <v>3140</v>
      </c>
      <c r="F731" s="63">
        <v>3220</v>
      </c>
      <c r="G731" s="63">
        <v>3160</v>
      </c>
      <c r="H731" s="63">
        <v>3070</v>
      </c>
      <c r="I731" s="63">
        <v>2970</v>
      </c>
      <c r="J731" s="63">
        <v>2830</v>
      </c>
      <c r="K731" s="63">
        <v>2680</v>
      </c>
      <c r="L731" s="37"/>
      <c r="M731" s="37">
        <v>541000</v>
      </c>
    </row>
    <row r="732" spans="1:13" x14ac:dyDescent="0.25">
      <c r="A732" s="37">
        <v>723</v>
      </c>
      <c r="B732" s="37" t="s">
        <v>2052</v>
      </c>
      <c r="C732" s="37" t="s">
        <v>1199</v>
      </c>
      <c r="D732" s="37" t="s">
        <v>2065</v>
      </c>
      <c r="E732" s="63">
        <v>1510</v>
      </c>
      <c r="F732" s="63">
        <v>1620</v>
      </c>
      <c r="G732" s="63">
        <v>1720</v>
      </c>
      <c r="H732" s="63">
        <v>1820</v>
      </c>
      <c r="I732" s="63">
        <v>1910</v>
      </c>
      <c r="J732" s="63">
        <v>1990</v>
      </c>
      <c r="K732" s="63">
        <v>2050</v>
      </c>
      <c r="L732" s="37"/>
      <c r="M732" s="37">
        <v>541311</v>
      </c>
    </row>
    <row r="733" spans="1:13" x14ac:dyDescent="0.25">
      <c r="A733" s="37">
        <v>724</v>
      </c>
      <c r="B733" s="37" t="s">
        <v>2052</v>
      </c>
      <c r="C733" s="37" t="s">
        <v>256</v>
      </c>
      <c r="D733" s="37" t="s">
        <v>2065</v>
      </c>
      <c r="E733" s="63">
        <v>640</v>
      </c>
      <c r="F733" s="63">
        <v>620</v>
      </c>
      <c r="G733" s="63">
        <v>600</v>
      </c>
      <c r="H733" s="63">
        <v>570</v>
      </c>
      <c r="I733" s="63">
        <v>530</v>
      </c>
      <c r="J733" s="63">
        <v>490</v>
      </c>
      <c r="K733" s="63">
        <v>450</v>
      </c>
      <c r="L733" s="37"/>
      <c r="M733" s="37">
        <v>541312</v>
      </c>
    </row>
    <row r="734" spans="1:13" x14ac:dyDescent="0.25">
      <c r="A734" s="37">
        <v>725</v>
      </c>
      <c r="B734" s="37" t="s">
        <v>2052</v>
      </c>
      <c r="C734" s="37" t="s">
        <v>1198</v>
      </c>
      <c r="D734" s="37" t="s">
        <v>2065</v>
      </c>
      <c r="E734" s="63">
        <v>430</v>
      </c>
      <c r="F734" s="63">
        <v>550</v>
      </c>
      <c r="G734" s="63">
        <v>580</v>
      </c>
      <c r="H734" s="63">
        <v>610</v>
      </c>
      <c r="I734" s="63">
        <v>620</v>
      </c>
      <c r="J734" s="63">
        <v>630</v>
      </c>
      <c r="K734" s="63">
        <v>640</v>
      </c>
      <c r="L734" s="37"/>
      <c r="M734" s="37">
        <v>541313</v>
      </c>
    </row>
    <row r="735" spans="1:13" x14ac:dyDescent="0.25">
      <c r="A735" s="37">
        <v>726</v>
      </c>
      <c r="B735" s="37" t="s">
        <v>2052</v>
      </c>
      <c r="C735" s="37" t="s">
        <v>1200</v>
      </c>
      <c r="D735" s="37" t="s">
        <v>2065</v>
      </c>
      <c r="E735" s="63">
        <v>10</v>
      </c>
      <c r="F735" s="63">
        <v>10</v>
      </c>
      <c r="G735" s="63">
        <v>10</v>
      </c>
      <c r="H735" s="63">
        <v>10</v>
      </c>
      <c r="I735" s="63">
        <v>10</v>
      </c>
      <c r="J735" s="63">
        <v>10</v>
      </c>
      <c r="K735" s="63">
        <v>10</v>
      </c>
      <c r="L735" s="37"/>
      <c r="M735" s="37">
        <v>541315</v>
      </c>
    </row>
    <row r="736" spans="1:13" x14ac:dyDescent="0.25">
      <c r="A736" s="37">
        <v>727</v>
      </c>
      <c r="B736" s="37" t="s">
        <v>2052</v>
      </c>
      <c r="C736" s="37" t="s">
        <v>1201</v>
      </c>
      <c r="D736" s="37" t="s">
        <v>2065</v>
      </c>
      <c r="E736" s="63">
        <v>510</v>
      </c>
      <c r="F736" s="63">
        <v>520</v>
      </c>
      <c r="G736" s="63">
        <v>530</v>
      </c>
      <c r="H736" s="63">
        <v>540</v>
      </c>
      <c r="I736" s="63">
        <v>560</v>
      </c>
      <c r="J736" s="63">
        <v>580</v>
      </c>
      <c r="K736" s="63">
        <v>600</v>
      </c>
      <c r="L736" s="37"/>
      <c r="M736" s="37">
        <v>541316</v>
      </c>
    </row>
    <row r="737" spans="1:13" x14ac:dyDescent="0.25">
      <c r="A737" s="37">
        <v>728</v>
      </c>
      <c r="B737" s="37" t="s">
        <v>2052</v>
      </c>
      <c r="C737" s="37" t="s">
        <v>1202</v>
      </c>
      <c r="D737" s="37" t="s">
        <v>2065</v>
      </c>
      <c r="E737" s="63">
        <v>730</v>
      </c>
      <c r="F737" s="63">
        <v>840</v>
      </c>
      <c r="G737" s="63">
        <v>890</v>
      </c>
      <c r="H737" s="63">
        <v>940</v>
      </c>
      <c r="I737" s="63">
        <v>980</v>
      </c>
      <c r="J737" s="63">
        <v>1010</v>
      </c>
      <c r="K737" s="63">
        <v>1040</v>
      </c>
      <c r="L737" s="37"/>
      <c r="M737" s="37">
        <v>541317</v>
      </c>
    </row>
    <row r="738" spans="1:13" x14ac:dyDescent="0.25">
      <c r="A738" s="37">
        <v>729</v>
      </c>
      <c r="B738" s="37" t="s">
        <v>2052</v>
      </c>
      <c r="C738" s="37" t="s">
        <v>1204</v>
      </c>
      <c r="D738" s="37" t="s">
        <v>2065</v>
      </c>
      <c r="E738" s="63">
        <v>80</v>
      </c>
      <c r="F738" s="63">
        <v>90</v>
      </c>
      <c r="G738" s="63">
        <v>100</v>
      </c>
      <c r="H738" s="63">
        <v>110</v>
      </c>
      <c r="I738" s="63">
        <v>110</v>
      </c>
      <c r="J738" s="63">
        <v>120</v>
      </c>
      <c r="K738" s="63">
        <v>120</v>
      </c>
      <c r="L738" s="37"/>
      <c r="M738" s="37">
        <v>541318</v>
      </c>
    </row>
    <row r="739" spans="1:13" x14ac:dyDescent="0.25">
      <c r="A739" s="37">
        <v>730</v>
      </c>
      <c r="B739" s="37" t="s">
        <v>2052</v>
      </c>
      <c r="C739" s="37" t="s">
        <v>1205</v>
      </c>
      <c r="D739" s="37" t="s">
        <v>2065</v>
      </c>
      <c r="E739" s="63">
        <v>1500</v>
      </c>
      <c r="F739" s="63">
        <v>1600</v>
      </c>
      <c r="G739" s="63">
        <v>1690</v>
      </c>
      <c r="H739" s="63">
        <v>1750</v>
      </c>
      <c r="I739" s="63">
        <v>1810</v>
      </c>
      <c r="J739" s="63">
        <v>1860</v>
      </c>
      <c r="K739" s="63">
        <v>1910</v>
      </c>
      <c r="L739" s="37"/>
      <c r="M739" s="37">
        <v>541319</v>
      </c>
    </row>
    <row r="740" spans="1:13" x14ac:dyDescent="0.25">
      <c r="A740" s="37">
        <v>731</v>
      </c>
      <c r="B740" s="37" t="s">
        <v>2052</v>
      </c>
      <c r="C740" s="37" t="s">
        <v>257</v>
      </c>
      <c r="D740" s="37" t="s">
        <v>2065</v>
      </c>
      <c r="E740" s="63">
        <v>1650</v>
      </c>
      <c r="F740" s="63">
        <v>1800</v>
      </c>
      <c r="G740" s="63">
        <v>1890</v>
      </c>
      <c r="H740" s="63">
        <v>1960</v>
      </c>
      <c r="I740" s="63">
        <v>2010</v>
      </c>
      <c r="J740" s="63">
        <v>2070</v>
      </c>
      <c r="K740" s="63">
        <v>2130</v>
      </c>
      <c r="L740" s="37"/>
      <c r="M740" s="37">
        <v>541320</v>
      </c>
    </row>
    <row r="741" spans="1:13" x14ac:dyDescent="0.25">
      <c r="A741" s="37">
        <v>732</v>
      </c>
      <c r="B741" s="37" t="s">
        <v>2052</v>
      </c>
      <c r="C741" s="37" t="s">
        <v>1206</v>
      </c>
      <c r="D741" s="37" t="s">
        <v>2065</v>
      </c>
      <c r="E741" s="63">
        <v>520</v>
      </c>
      <c r="F741" s="63">
        <v>740</v>
      </c>
      <c r="G741" s="63">
        <v>760</v>
      </c>
      <c r="H741" s="63">
        <v>780</v>
      </c>
      <c r="I741" s="63">
        <v>780</v>
      </c>
      <c r="J741" s="63">
        <v>780</v>
      </c>
      <c r="K741" s="63">
        <v>760</v>
      </c>
      <c r="L741" s="37"/>
      <c r="M741" s="37">
        <v>541333</v>
      </c>
    </row>
    <row r="742" spans="1:13" x14ac:dyDescent="0.25">
      <c r="A742" s="37">
        <v>733</v>
      </c>
      <c r="B742" s="37" t="s">
        <v>2052</v>
      </c>
      <c r="C742" s="37" t="s">
        <v>258</v>
      </c>
      <c r="D742" s="37" t="s">
        <v>2065</v>
      </c>
      <c r="E742" s="63">
        <v>300</v>
      </c>
      <c r="F742" s="63">
        <v>350</v>
      </c>
      <c r="G742" s="63">
        <v>370</v>
      </c>
      <c r="H742" s="63">
        <v>390</v>
      </c>
      <c r="I742" s="63">
        <v>410</v>
      </c>
      <c r="J742" s="63">
        <v>430</v>
      </c>
      <c r="K742" s="63">
        <v>450</v>
      </c>
      <c r="L742" s="37"/>
      <c r="M742" s="37">
        <v>541334</v>
      </c>
    </row>
    <row r="743" spans="1:13" x14ac:dyDescent="0.25">
      <c r="A743" s="37">
        <v>734</v>
      </c>
      <c r="B743" s="37" t="s">
        <v>2052</v>
      </c>
      <c r="C743" s="37" t="s">
        <v>259</v>
      </c>
      <c r="D743" s="37" t="s">
        <v>2065</v>
      </c>
      <c r="E743" s="63">
        <v>2380</v>
      </c>
      <c r="F743" s="63">
        <v>2670</v>
      </c>
      <c r="G743" s="63">
        <v>2850</v>
      </c>
      <c r="H743" s="63">
        <v>3030</v>
      </c>
      <c r="I743" s="63">
        <v>3180</v>
      </c>
      <c r="J743" s="63">
        <v>3320</v>
      </c>
      <c r="K743" s="63">
        <v>3430</v>
      </c>
      <c r="L743" s="37"/>
      <c r="M743" s="37">
        <v>541335</v>
      </c>
    </row>
    <row r="744" spans="1:13" x14ac:dyDescent="0.25">
      <c r="A744" s="37">
        <v>735</v>
      </c>
      <c r="B744" s="37" t="s">
        <v>2052</v>
      </c>
      <c r="C744" s="37" t="s">
        <v>260</v>
      </c>
      <c r="D744" s="37" t="s">
        <v>2065</v>
      </c>
      <c r="E744" s="63">
        <v>140</v>
      </c>
      <c r="F744" s="63">
        <v>150</v>
      </c>
      <c r="G744" s="63">
        <v>170</v>
      </c>
      <c r="H744" s="63">
        <v>180</v>
      </c>
      <c r="I744" s="63">
        <v>180</v>
      </c>
      <c r="J744" s="63">
        <v>180</v>
      </c>
      <c r="K744" s="63">
        <v>170</v>
      </c>
      <c r="L744" s="37"/>
      <c r="M744" s="37">
        <v>541342</v>
      </c>
    </row>
    <row r="745" spans="1:13" x14ac:dyDescent="0.25">
      <c r="A745" s="37">
        <v>736</v>
      </c>
      <c r="B745" s="37" t="s">
        <v>2052</v>
      </c>
      <c r="C745" s="37" t="s">
        <v>261</v>
      </c>
      <c r="D745" s="37" t="s">
        <v>2065</v>
      </c>
      <c r="E745" s="63">
        <v>680</v>
      </c>
      <c r="F745" s="63">
        <v>760</v>
      </c>
      <c r="G745" s="63">
        <v>790</v>
      </c>
      <c r="H745" s="63">
        <v>820</v>
      </c>
      <c r="I745" s="63">
        <v>850</v>
      </c>
      <c r="J745" s="63">
        <v>860</v>
      </c>
      <c r="K745" s="63">
        <v>860</v>
      </c>
      <c r="L745" s="37"/>
      <c r="M745" s="37">
        <v>541344</v>
      </c>
    </row>
    <row r="746" spans="1:13" x14ac:dyDescent="0.25">
      <c r="A746" s="37">
        <v>737</v>
      </c>
      <c r="B746" s="37" t="s">
        <v>2052</v>
      </c>
      <c r="C746" s="37" t="s">
        <v>1207</v>
      </c>
      <c r="D746" s="37" t="s">
        <v>2065</v>
      </c>
      <c r="E746" s="63">
        <v>440</v>
      </c>
      <c r="F746" s="63">
        <v>430</v>
      </c>
      <c r="G746" s="63">
        <v>430</v>
      </c>
      <c r="H746" s="63">
        <v>410</v>
      </c>
      <c r="I746" s="63">
        <v>400</v>
      </c>
      <c r="J746" s="63">
        <v>390</v>
      </c>
      <c r="K746" s="63">
        <v>370</v>
      </c>
      <c r="L746" s="37"/>
      <c r="M746" s="37">
        <v>541345</v>
      </c>
    </row>
    <row r="747" spans="1:13" x14ac:dyDescent="0.25">
      <c r="A747" s="37">
        <v>738</v>
      </c>
      <c r="B747" s="37" t="s">
        <v>2052</v>
      </c>
      <c r="C747" s="37" t="s">
        <v>262</v>
      </c>
      <c r="D747" s="37" t="s">
        <v>2065</v>
      </c>
      <c r="E747" s="63">
        <v>530</v>
      </c>
      <c r="F747" s="63">
        <v>520</v>
      </c>
      <c r="G747" s="63">
        <v>510</v>
      </c>
      <c r="H747" s="63">
        <v>490</v>
      </c>
      <c r="I747" s="63">
        <v>480</v>
      </c>
      <c r="J747" s="63">
        <v>460</v>
      </c>
      <c r="K747" s="63">
        <v>450</v>
      </c>
      <c r="L747" s="37"/>
      <c r="M747" s="37">
        <v>541346</v>
      </c>
    </row>
    <row r="748" spans="1:13" x14ac:dyDescent="0.25">
      <c r="A748" s="37">
        <v>739</v>
      </c>
      <c r="B748" s="37" t="s">
        <v>2052</v>
      </c>
      <c r="C748" s="37" t="s">
        <v>1210</v>
      </c>
      <c r="D748" s="37" t="s">
        <v>2065</v>
      </c>
      <c r="E748" s="63">
        <v>250</v>
      </c>
      <c r="F748" s="63">
        <v>260</v>
      </c>
      <c r="G748" s="63">
        <v>260</v>
      </c>
      <c r="H748" s="63">
        <v>260</v>
      </c>
      <c r="I748" s="63">
        <v>260</v>
      </c>
      <c r="J748" s="63">
        <v>250</v>
      </c>
      <c r="K748" s="63">
        <v>240</v>
      </c>
      <c r="L748" s="37"/>
      <c r="M748" s="37">
        <v>541347</v>
      </c>
    </row>
    <row r="749" spans="1:13" x14ac:dyDescent="0.25">
      <c r="A749" s="37">
        <v>740</v>
      </c>
      <c r="B749" s="37" t="s">
        <v>2052</v>
      </c>
      <c r="C749" s="37" t="s">
        <v>263</v>
      </c>
      <c r="D749" s="37" t="s">
        <v>2065</v>
      </c>
      <c r="E749" s="63">
        <v>200</v>
      </c>
      <c r="F749" s="63">
        <v>200</v>
      </c>
      <c r="G749" s="63">
        <v>210</v>
      </c>
      <c r="H749" s="63">
        <v>210</v>
      </c>
      <c r="I749" s="63">
        <v>210</v>
      </c>
      <c r="J749" s="63">
        <v>200</v>
      </c>
      <c r="K749" s="63">
        <v>200</v>
      </c>
      <c r="L749" s="37"/>
      <c r="M749" s="37">
        <v>541348</v>
      </c>
    </row>
    <row r="750" spans="1:13" x14ac:dyDescent="0.25">
      <c r="A750" s="37">
        <v>741</v>
      </c>
      <c r="B750" s="37" t="s">
        <v>2052</v>
      </c>
      <c r="C750" s="37" t="s">
        <v>264</v>
      </c>
      <c r="D750" s="37" t="s">
        <v>2065</v>
      </c>
      <c r="E750" s="63">
        <v>100</v>
      </c>
      <c r="F750" s="63">
        <v>100</v>
      </c>
      <c r="G750" s="63">
        <v>100</v>
      </c>
      <c r="H750" s="63">
        <v>100</v>
      </c>
      <c r="I750" s="63">
        <v>100</v>
      </c>
      <c r="J750" s="63">
        <v>100</v>
      </c>
      <c r="K750" s="63">
        <v>100</v>
      </c>
      <c r="L750" s="37"/>
      <c r="M750" s="37">
        <v>541501</v>
      </c>
    </row>
    <row r="751" spans="1:13" x14ac:dyDescent="0.25">
      <c r="A751" s="37">
        <v>742</v>
      </c>
      <c r="B751" s="37" t="s">
        <v>2052</v>
      </c>
      <c r="C751" s="37" t="s">
        <v>273</v>
      </c>
      <c r="D751" s="37" t="s">
        <v>2065</v>
      </c>
      <c r="E751" s="63">
        <v>0</v>
      </c>
      <c r="F751" s="63">
        <v>0</v>
      </c>
      <c r="G751" s="63">
        <v>0</v>
      </c>
      <c r="H751" s="63">
        <v>0</v>
      </c>
      <c r="I751" s="63">
        <v>0</v>
      </c>
      <c r="J751" s="63">
        <v>0</v>
      </c>
      <c r="K751" s="63">
        <v>0</v>
      </c>
      <c r="L751" s="37"/>
      <c r="M751" s="37">
        <v>541502</v>
      </c>
    </row>
    <row r="752" spans="1:13" x14ac:dyDescent="0.25">
      <c r="A752" s="37">
        <v>743</v>
      </c>
      <c r="B752" s="37" t="s">
        <v>2052</v>
      </c>
      <c r="C752" s="37" t="s">
        <v>274</v>
      </c>
      <c r="D752" s="37" t="s">
        <v>2065</v>
      </c>
      <c r="E752" s="63">
        <v>60</v>
      </c>
      <c r="F752" s="63">
        <v>60</v>
      </c>
      <c r="G752" s="63">
        <v>60</v>
      </c>
      <c r="H752" s="63">
        <v>60</v>
      </c>
      <c r="I752" s="63">
        <v>70</v>
      </c>
      <c r="J752" s="63">
        <v>70</v>
      </c>
      <c r="K752" s="63">
        <v>60</v>
      </c>
      <c r="L752" s="37"/>
      <c r="M752" s="37">
        <v>541503</v>
      </c>
    </row>
    <row r="753" spans="1:13" x14ac:dyDescent="0.25">
      <c r="A753" s="37">
        <v>744</v>
      </c>
      <c r="B753" s="37" t="s">
        <v>2052</v>
      </c>
      <c r="C753" s="37" t="s">
        <v>1211</v>
      </c>
      <c r="D753" s="37" t="s">
        <v>2065</v>
      </c>
      <c r="E753" s="63">
        <v>1600</v>
      </c>
      <c r="F753" s="63">
        <v>1650</v>
      </c>
      <c r="G753" s="63">
        <v>1690</v>
      </c>
      <c r="H753" s="63">
        <v>1710</v>
      </c>
      <c r="I753" s="63">
        <v>1720</v>
      </c>
      <c r="J753" s="63">
        <v>1720</v>
      </c>
      <c r="K753" s="63">
        <v>1720</v>
      </c>
      <c r="L753" s="37"/>
      <c r="M753" s="37">
        <v>541710</v>
      </c>
    </row>
    <row r="754" spans="1:13" x14ac:dyDescent="0.25">
      <c r="A754" s="37">
        <v>745</v>
      </c>
      <c r="B754" s="37" t="s">
        <v>2052</v>
      </c>
      <c r="C754" s="37" t="s">
        <v>1208</v>
      </c>
      <c r="D754" s="37" t="s">
        <v>2065</v>
      </c>
      <c r="E754" s="63">
        <v>3780</v>
      </c>
      <c r="F754" s="63">
        <v>4010</v>
      </c>
      <c r="G754" s="63">
        <v>4050</v>
      </c>
      <c r="H754" s="63">
        <v>4060</v>
      </c>
      <c r="I754" s="63">
        <v>4040</v>
      </c>
      <c r="J754" s="63">
        <v>4000</v>
      </c>
      <c r="K754" s="63">
        <v>3950</v>
      </c>
      <c r="L754" s="37"/>
      <c r="M754" s="37">
        <v>541720</v>
      </c>
    </row>
    <row r="755" spans="1:13" x14ac:dyDescent="0.25">
      <c r="A755" s="37">
        <v>746</v>
      </c>
      <c r="B755" s="37" t="s">
        <v>2052</v>
      </c>
      <c r="C755" s="37" t="s">
        <v>1213</v>
      </c>
      <c r="D755" s="37" t="s">
        <v>2065</v>
      </c>
      <c r="E755" s="63">
        <v>4350</v>
      </c>
      <c r="F755" s="63">
        <v>4660</v>
      </c>
      <c r="G755" s="63">
        <v>4800</v>
      </c>
      <c r="H755" s="63">
        <v>4900</v>
      </c>
      <c r="I755" s="63">
        <v>4960</v>
      </c>
      <c r="J755" s="63">
        <v>4980</v>
      </c>
      <c r="K755" s="63">
        <v>4970</v>
      </c>
      <c r="L755" s="37"/>
      <c r="M755" s="37">
        <v>541730</v>
      </c>
    </row>
    <row r="756" spans="1:13" x14ac:dyDescent="0.25">
      <c r="A756" s="37">
        <v>747</v>
      </c>
      <c r="B756" s="37" t="s">
        <v>2052</v>
      </c>
      <c r="C756" s="37" t="s">
        <v>1214</v>
      </c>
      <c r="D756" s="37" t="s">
        <v>2065</v>
      </c>
      <c r="E756" s="63">
        <v>3730</v>
      </c>
      <c r="F756" s="63">
        <v>3910</v>
      </c>
      <c r="G756" s="63">
        <v>3930</v>
      </c>
      <c r="H756" s="63">
        <v>3930</v>
      </c>
      <c r="I756" s="63">
        <v>3910</v>
      </c>
      <c r="J756" s="63">
        <v>3850</v>
      </c>
      <c r="K756" s="63">
        <v>3770</v>
      </c>
      <c r="L756" s="37"/>
      <c r="M756" s="37">
        <v>541740</v>
      </c>
    </row>
    <row r="757" spans="1:13" x14ac:dyDescent="0.25">
      <c r="A757" s="37">
        <v>748</v>
      </c>
      <c r="B757" s="37" t="s">
        <v>2052</v>
      </c>
      <c r="C757" s="37" t="s">
        <v>1215</v>
      </c>
      <c r="D757" s="37" t="s">
        <v>2065</v>
      </c>
      <c r="E757" s="63">
        <v>1980</v>
      </c>
      <c r="F757" s="63">
        <v>2110</v>
      </c>
      <c r="G757" s="63">
        <v>2150</v>
      </c>
      <c r="H757" s="63">
        <v>2170</v>
      </c>
      <c r="I757" s="63">
        <v>2180</v>
      </c>
      <c r="J757" s="63">
        <v>2160</v>
      </c>
      <c r="K757" s="63">
        <v>2130</v>
      </c>
      <c r="L757" s="37"/>
      <c r="M757" s="37">
        <v>541750</v>
      </c>
    </row>
    <row r="758" spans="1:13" x14ac:dyDescent="0.25">
      <c r="A758" s="37">
        <v>749</v>
      </c>
      <c r="B758" s="37" t="s">
        <v>2052</v>
      </c>
      <c r="C758" s="37" t="s">
        <v>1141</v>
      </c>
      <c r="D758" s="37" t="s">
        <v>2065</v>
      </c>
      <c r="E758" s="63">
        <v>2220</v>
      </c>
      <c r="F758" s="63">
        <v>2480</v>
      </c>
      <c r="G758" s="63">
        <v>2540</v>
      </c>
      <c r="H758" s="63">
        <v>2580</v>
      </c>
      <c r="I758" s="63">
        <v>2600</v>
      </c>
      <c r="J758" s="63">
        <v>2610</v>
      </c>
      <c r="K758" s="63">
        <v>2600</v>
      </c>
      <c r="L758" s="37"/>
      <c r="M758" s="37">
        <v>541760</v>
      </c>
    </row>
    <row r="759" spans="1:13" x14ac:dyDescent="0.25">
      <c r="A759" s="37">
        <v>750</v>
      </c>
      <c r="B759" s="37" t="s">
        <v>2052</v>
      </c>
      <c r="C759" s="37" t="s">
        <v>2016</v>
      </c>
      <c r="D759" s="37" t="s">
        <v>2065</v>
      </c>
      <c r="E759" s="63">
        <v>0</v>
      </c>
      <c r="F759" s="63">
        <v>0</v>
      </c>
      <c r="G759" s="63">
        <v>0</v>
      </c>
      <c r="H759" s="63">
        <v>0</v>
      </c>
      <c r="I759" s="63">
        <v>0</v>
      </c>
      <c r="J759" s="63">
        <v>0</v>
      </c>
      <c r="K759" s="63">
        <v>0</v>
      </c>
      <c r="L759" s="37"/>
      <c r="M759" s="37">
        <v>620000</v>
      </c>
    </row>
    <row r="760" spans="1:13" x14ac:dyDescent="0.25">
      <c r="A760" s="37">
        <v>751</v>
      </c>
      <c r="B760" s="37" t="s">
        <v>2043</v>
      </c>
      <c r="C760" s="37" t="s">
        <v>2066</v>
      </c>
      <c r="D760" s="37" t="s">
        <v>2066</v>
      </c>
      <c r="E760" s="63">
        <v>45500</v>
      </c>
      <c r="F760" s="63">
        <v>49500</v>
      </c>
      <c r="G760" s="63">
        <v>51800</v>
      </c>
      <c r="H760" s="63">
        <v>53800</v>
      </c>
      <c r="I760" s="63">
        <v>55500</v>
      </c>
      <c r="J760" s="63">
        <v>56900</v>
      </c>
      <c r="K760" s="63">
        <v>57900</v>
      </c>
      <c r="L760" s="37"/>
      <c r="M760" s="37"/>
    </row>
    <row r="761" spans="1:13" x14ac:dyDescent="0.25">
      <c r="A761" s="37">
        <v>752</v>
      </c>
      <c r="B761" s="37" t="s">
        <v>2052</v>
      </c>
      <c r="C761" s="37" t="s">
        <v>224</v>
      </c>
      <c r="D761" s="37" t="s">
        <v>2066</v>
      </c>
      <c r="E761" s="63">
        <v>2010</v>
      </c>
      <c r="F761" s="63">
        <v>2220</v>
      </c>
      <c r="G761" s="63">
        <v>2330</v>
      </c>
      <c r="H761" s="63">
        <v>2420</v>
      </c>
      <c r="I761" s="63">
        <v>2500</v>
      </c>
      <c r="J761" s="63">
        <v>2550</v>
      </c>
      <c r="K761" s="63">
        <v>2580</v>
      </c>
      <c r="L761" s="37"/>
      <c r="M761" s="37">
        <v>534100</v>
      </c>
    </row>
    <row r="762" spans="1:13" x14ac:dyDescent="0.25">
      <c r="A762" s="37">
        <v>753</v>
      </c>
      <c r="B762" s="37" t="s">
        <v>2052</v>
      </c>
      <c r="C762" s="37" t="s">
        <v>1122</v>
      </c>
      <c r="D762" s="37" t="s">
        <v>2066</v>
      </c>
      <c r="E762" s="63">
        <v>700</v>
      </c>
      <c r="F762" s="63">
        <v>720</v>
      </c>
      <c r="G762" s="63">
        <v>740</v>
      </c>
      <c r="H762" s="63">
        <v>760</v>
      </c>
      <c r="I762" s="63">
        <v>770</v>
      </c>
      <c r="J762" s="63">
        <v>790</v>
      </c>
      <c r="K762" s="63">
        <v>820</v>
      </c>
      <c r="L762" s="37"/>
      <c r="M762" s="37">
        <v>535700</v>
      </c>
    </row>
    <row r="763" spans="1:13" x14ac:dyDescent="0.25">
      <c r="A763" s="37">
        <v>754</v>
      </c>
      <c r="B763" s="37" t="s">
        <v>2052</v>
      </c>
      <c r="C763" s="37" t="s">
        <v>239</v>
      </c>
      <c r="D763" s="37" t="s">
        <v>2066</v>
      </c>
      <c r="E763" s="63">
        <v>4190</v>
      </c>
      <c r="F763" s="63">
        <v>4760</v>
      </c>
      <c r="G763" s="63">
        <v>5030</v>
      </c>
      <c r="H763" s="63">
        <v>5270</v>
      </c>
      <c r="I763" s="63">
        <v>5480</v>
      </c>
      <c r="J763" s="63">
        <v>5690</v>
      </c>
      <c r="K763" s="63">
        <v>5910</v>
      </c>
      <c r="L763" s="37"/>
      <c r="M763" s="37">
        <v>535800</v>
      </c>
    </row>
    <row r="764" spans="1:13" x14ac:dyDescent="0.25">
      <c r="A764" s="37">
        <v>755</v>
      </c>
      <c r="B764" s="37" t="s">
        <v>2052</v>
      </c>
      <c r="C764" s="37" t="s">
        <v>240</v>
      </c>
      <c r="D764" s="37" t="s">
        <v>2066</v>
      </c>
      <c r="E764" s="63">
        <v>1100</v>
      </c>
      <c r="F764" s="63">
        <v>1130</v>
      </c>
      <c r="G764" s="63">
        <v>1150</v>
      </c>
      <c r="H764" s="63">
        <v>1180</v>
      </c>
      <c r="I764" s="63">
        <v>1190</v>
      </c>
      <c r="J764" s="63">
        <v>1190</v>
      </c>
      <c r="K764" s="63">
        <v>1190</v>
      </c>
      <c r="L764" s="37"/>
      <c r="M764" s="37">
        <v>535900</v>
      </c>
    </row>
    <row r="765" spans="1:13" x14ac:dyDescent="0.25">
      <c r="A765" s="37">
        <v>756</v>
      </c>
      <c r="B765" s="37" t="s">
        <v>2052</v>
      </c>
      <c r="C765" s="37" t="s">
        <v>241</v>
      </c>
      <c r="D765" s="37" t="s">
        <v>2066</v>
      </c>
      <c r="E765" s="63">
        <v>2630</v>
      </c>
      <c r="F765" s="63">
        <v>3160</v>
      </c>
      <c r="G765" s="63">
        <v>3480</v>
      </c>
      <c r="H765" s="63">
        <v>3790</v>
      </c>
      <c r="I765" s="63">
        <v>4090</v>
      </c>
      <c r="J765" s="63">
        <v>4370</v>
      </c>
      <c r="K765" s="63">
        <v>4640</v>
      </c>
      <c r="L765" s="37"/>
      <c r="M765" s="37">
        <v>536000</v>
      </c>
    </row>
    <row r="766" spans="1:13" x14ac:dyDescent="0.25">
      <c r="A766" s="37">
        <v>757</v>
      </c>
      <c r="B766" s="37" t="s">
        <v>2052</v>
      </c>
      <c r="C766" s="37" t="s">
        <v>245</v>
      </c>
      <c r="D766" s="37" t="s">
        <v>2066</v>
      </c>
      <c r="E766" s="63">
        <v>560</v>
      </c>
      <c r="F766" s="63">
        <v>610</v>
      </c>
      <c r="G766" s="63">
        <v>610</v>
      </c>
      <c r="H766" s="63">
        <v>610</v>
      </c>
      <c r="I766" s="63">
        <v>600</v>
      </c>
      <c r="J766" s="63">
        <v>580</v>
      </c>
      <c r="K766" s="63">
        <v>560</v>
      </c>
      <c r="L766" s="37"/>
      <c r="M766" s="37">
        <v>536400</v>
      </c>
    </row>
    <row r="767" spans="1:13" x14ac:dyDescent="0.25">
      <c r="A767" s="37">
        <v>758</v>
      </c>
      <c r="B767" s="37" t="s">
        <v>2052</v>
      </c>
      <c r="C767" s="37" t="s">
        <v>246</v>
      </c>
      <c r="D767" s="37" t="s">
        <v>2066</v>
      </c>
      <c r="E767" s="63">
        <v>2560</v>
      </c>
      <c r="F767" s="63">
        <v>2690</v>
      </c>
      <c r="G767" s="63">
        <v>2780</v>
      </c>
      <c r="H767" s="63">
        <v>2850</v>
      </c>
      <c r="I767" s="63">
        <v>2890</v>
      </c>
      <c r="J767" s="63">
        <v>2920</v>
      </c>
      <c r="K767" s="63">
        <v>2930</v>
      </c>
      <c r="L767" s="37"/>
      <c r="M767" s="37">
        <v>536503</v>
      </c>
    </row>
    <row r="768" spans="1:13" x14ac:dyDescent="0.25">
      <c r="A768" s="37">
        <v>759</v>
      </c>
      <c r="B768" s="37" t="s">
        <v>2052</v>
      </c>
      <c r="C768" s="37" t="s">
        <v>247</v>
      </c>
      <c r="D768" s="37" t="s">
        <v>2066</v>
      </c>
      <c r="E768" s="63">
        <v>0</v>
      </c>
      <c r="F768" s="63">
        <v>0</v>
      </c>
      <c r="G768" s="63">
        <v>0</v>
      </c>
      <c r="H768" s="63">
        <v>0</v>
      </c>
      <c r="I768" s="63">
        <v>0</v>
      </c>
      <c r="J768" s="63">
        <v>0</v>
      </c>
      <c r="K768" s="63">
        <v>0</v>
      </c>
      <c r="L768" s="37"/>
      <c r="M768" s="37">
        <v>536506</v>
      </c>
    </row>
    <row r="769" spans="1:13" x14ac:dyDescent="0.25">
      <c r="A769" s="37">
        <v>760</v>
      </c>
      <c r="B769" s="37" t="s">
        <v>2052</v>
      </c>
      <c r="C769" s="37" t="s">
        <v>252</v>
      </c>
      <c r="D769" s="37" t="s">
        <v>2066</v>
      </c>
      <c r="E769" s="63">
        <v>270</v>
      </c>
      <c r="F769" s="63">
        <v>260</v>
      </c>
      <c r="G769" s="63">
        <v>260</v>
      </c>
      <c r="H769" s="63">
        <v>260</v>
      </c>
      <c r="I769" s="63">
        <v>260</v>
      </c>
      <c r="J769" s="63">
        <v>260</v>
      </c>
      <c r="K769" s="63">
        <v>250</v>
      </c>
      <c r="L769" s="37"/>
      <c r="M769" s="37">
        <v>536611</v>
      </c>
    </row>
    <row r="770" spans="1:13" x14ac:dyDescent="0.25">
      <c r="A770" s="37">
        <v>761</v>
      </c>
      <c r="B770" s="37" t="s">
        <v>2052</v>
      </c>
      <c r="C770" s="37" t="s">
        <v>198</v>
      </c>
      <c r="D770" s="37" t="s">
        <v>2066</v>
      </c>
      <c r="E770" s="63">
        <v>0</v>
      </c>
      <c r="F770" s="63">
        <v>0</v>
      </c>
      <c r="G770" s="63">
        <v>0</v>
      </c>
      <c r="H770" s="63">
        <v>0</v>
      </c>
      <c r="I770" s="63">
        <v>0</v>
      </c>
      <c r="J770" s="63">
        <v>0</v>
      </c>
      <c r="K770" s="63">
        <v>0</v>
      </c>
      <c r="L770" s="37"/>
      <c r="M770" s="37">
        <v>536613</v>
      </c>
    </row>
    <row r="771" spans="1:13" x14ac:dyDescent="0.25">
      <c r="A771" s="37">
        <v>762</v>
      </c>
      <c r="B771" s="37" t="s">
        <v>2052</v>
      </c>
      <c r="C771" s="37" t="s">
        <v>1128</v>
      </c>
      <c r="D771" s="37" t="s">
        <v>2066</v>
      </c>
      <c r="E771" s="63">
        <v>1780</v>
      </c>
      <c r="F771" s="63">
        <v>1860</v>
      </c>
      <c r="G771" s="63">
        <v>1910</v>
      </c>
      <c r="H771" s="63">
        <v>1950</v>
      </c>
      <c r="I771" s="63">
        <v>1970</v>
      </c>
      <c r="J771" s="63">
        <v>1980</v>
      </c>
      <c r="K771" s="63">
        <v>1970</v>
      </c>
      <c r="L771" s="37"/>
      <c r="M771" s="37">
        <v>536614</v>
      </c>
    </row>
    <row r="772" spans="1:13" x14ac:dyDescent="0.25">
      <c r="A772" s="37">
        <v>763</v>
      </c>
      <c r="B772" s="37" t="s">
        <v>2052</v>
      </c>
      <c r="C772" s="37" t="s">
        <v>1132</v>
      </c>
      <c r="D772" s="37" t="s">
        <v>2066</v>
      </c>
      <c r="E772" s="63">
        <v>2960</v>
      </c>
      <c r="F772" s="63">
        <v>3320</v>
      </c>
      <c r="G772" s="63">
        <v>3480</v>
      </c>
      <c r="H772" s="63">
        <v>3610</v>
      </c>
      <c r="I772" s="63">
        <v>3700</v>
      </c>
      <c r="J772" s="63">
        <v>3750</v>
      </c>
      <c r="K772" s="63">
        <v>3770</v>
      </c>
      <c r="L772" s="37"/>
      <c r="M772" s="37">
        <v>536615</v>
      </c>
    </row>
    <row r="773" spans="1:13" x14ac:dyDescent="0.25">
      <c r="A773" s="37">
        <v>764</v>
      </c>
      <c r="B773" s="37" t="s">
        <v>2052</v>
      </c>
      <c r="C773" s="37" t="s">
        <v>1133</v>
      </c>
      <c r="D773" s="37" t="s">
        <v>2066</v>
      </c>
      <c r="E773" s="63">
        <v>4600</v>
      </c>
      <c r="F773" s="63">
        <v>4950</v>
      </c>
      <c r="G773" s="63">
        <v>5160</v>
      </c>
      <c r="H773" s="63">
        <v>5340</v>
      </c>
      <c r="I773" s="63">
        <v>5480</v>
      </c>
      <c r="J773" s="63">
        <v>5560</v>
      </c>
      <c r="K773" s="63">
        <v>5600</v>
      </c>
      <c r="L773" s="37"/>
      <c r="M773" s="37">
        <v>536620</v>
      </c>
    </row>
    <row r="774" spans="1:13" x14ac:dyDescent="0.25">
      <c r="A774" s="37">
        <v>765</v>
      </c>
      <c r="B774" s="37" t="s">
        <v>2052</v>
      </c>
      <c r="C774" s="37" t="s">
        <v>1134</v>
      </c>
      <c r="D774" s="37" t="s">
        <v>2066</v>
      </c>
      <c r="E774" s="63">
        <v>5520</v>
      </c>
      <c r="F774" s="63">
        <v>5950</v>
      </c>
      <c r="G774" s="63">
        <v>6250</v>
      </c>
      <c r="H774" s="63">
        <v>6520</v>
      </c>
      <c r="I774" s="63">
        <v>6750</v>
      </c>
      <c r="J774" s="63">
        <v>6910</v>
      </c>
      <c r="K774" s="63">
        <v>6990</v>
      </c>
      <c r="L774" s="37"/>
      <c r="M774" s="37">
        <v>536630</v>
      </c>
    </row>
    <row r="775" spans="1:13" x14ac:dyDescent="0.25">
      <c r="A775" s="37">
        <v>766</v>
      </c>
      <c r="B775" s="37" t="s">
        <v>2052</v>
      </c>
      <c r="C775" s="37" t="s">
        <v>1135</v>
      </c>
      <c r="D775" s="37" t="s">
        <v>2066</v>
      </c>
      <c r="E775" s="63">
        <v>740</v>
      </c>
      <c r="F775" s="63">
        <v>810</v>
      </c>
      <c r="G775" s="63">
        <v>870</v>
      </c>
      <c r="H775" s="63">
        <v>930</v>
      </c>
      <c r="I775" s="63">
        <v>1000</v>
      </c>
      <c r="J775" s="63">
        <v>1060</v>
      </c>
      <c r="K775" s="63">
        <v>1120</v>
      </c>
      <c r="L775" s="37"/>
      <c r="M775" s="37">
        <v>536641</v>
      </c>
    </row>
    <row r="776" spans="1:13" x14ac:dyDescent="0.25">
      <c r="A776" s="37">
        <v>767</v>
      </c>
      <c r="B776" s="37" t="s">
        <v>2052</v>
      </c>
      <c r="C776" s="37" t="s">
        <v>1136</v>
      </c>
      <c r="D776" s="37" t="s">
        <v>2066</v>
      </c>
      <c r="E776" s="63">
        <v>2260</v>
      </c>
      <c r="F776" s="63">
        <v>2410</v>
      </c>
      <c r="G776" s="63">
        <v>2530</v>
      </c>
      <c r="H776" s="63">
        <v>2630</v>
      </c>
      <c r="I776" s="63">
        <v>2710</v>
      </c>
      <c r="J776" s="63">
        <v>2760</v>
      </c>
      <c r="K776" s="63">
        <v>2780</v>
      </c>
      <c r="L776" s="37"/>
      <c r="M776" s="37">
        <v>536642</v>
      </c>
    </row>
    <row r="777" spans="1:13" x14ac:dyDescent="0.25">
      <c r="A777" s="37">
        <v>768</v>
      </c>
      <c r="B777" s="37" t="s">
        <v>2052</v>
      </c>
      <c r="C777" s="37" t="s">
        <v>1137</v>
      </c>
      <c r="D777" s="37" t="s">
        <v>2066</v>
      </c>
      <c r="E777" s="63">
        <v>940</v>
      </c>
      <c r="F777" s="63">
        <v>1070</v>
      </c>
      <c r="G777" s="63">
        <v>1110</v>
      </c>
      <c r="H777" s="63">
        <v>1160</v>
      </c>
      <c r="I777" s="63">
        <v>1200</v>
      </c>
      <c r="J777" s="63">
        <v>1230</v>
      </c>
      <c r="K777" s="63">
        <v>1260</v>
      </c>
      <c r="L777" s="37"/>
      <c r="M777" s="37">
        <v>536651</v>
      </c>
    </row>
    <row r="778" spans="1:13" x14ac:dyDescent="0.25">
      <c r="A778" s="37">
        <v>769</v>
      </c>
      <c r="B778" s="37" t="s">
        <v>2052</v>
      </c>
      <c r="C778" s="37" t="s">
        <v>199</v>
      </c>
      <c r="D778" s="37" t="s">
        <v>2066</v>
      </c>
      <c r="E778" s="63">
        <v>2200</v>
      </c>
      <c r="F778" s="63">
        <v>2340</v>
      </c>
      <c r="G778" s="63">
        <v>2440</v>
      </c>
      <c r="H778" s="63">
        <v>2530</v>
      </c>
      <c r="I778" s="63">
        <v>2600</v>
      </c>
      <c r="J778" s="63">
        <v>2650</v>
      </c>
      <c r="K778" s="63">
        <v>2680</v>
      </c>
      <c r="L778" s="37"/>
      <c r="M778" s="37">
        <v>536653</v>
      </c>
    </row>
    <row r="779" spans="1:13" x14ac:dyDescent="0.25">
      <c r="A779" s="37">
        <v>770</v>
      </c>
      <c r="B779" s="37" t="s">
        <v>2052</v>
      </c>
      <c r="C779" s="37" t="s">
        <v>200</v>
      </c>
      <c r="D779" s="37" t="s">
        <v>2066</v>
      </c>
      <c r="E779" s="63">
        <v>2700</v>
      </c>
      <c r="F779" s="63">
        <v>2950</v>
      </c>
      <c r="G779" s="63">
        <v>3120</v>
      </c>
      <c r="H779" s="63">
        <v>3270</v>
      </c>
      <c r="I779" s="63">
        <v>3380</v>
      </c>
      <c r="J779" s="63">
        <v>3470</v>
      </c>
      <c r="K779" s="63">
        <v>3550</v>
      </c>
      <c r="L779" s="37"/>
      <c r="M779" s="37">
        <v>536654</v>
      </c>
    </row>
    <row r="780" spans="1:13" x14ac:dyDescent="0.25">
      <c r="A780" s="37">
        <v>771</v>
      </c>
      <c r="B780" s="37" t="s">
        <v>2052</v>
      </c>
      <c r="C780" s="37" t="s">
        <v>1162</v>
      </c>
      <c r="D780" s="37" t="s">
        <v>2066</v>
      </c>
      <c r="E780" s="63">
        <v>3130</v>
      </c>
      <c r="F780" s="63">
        <v>3400</v>
      </c>
      <c r="G780" s="63">
        <v>3530</v>
      </c>
      <c r="H780" s="63">
        <v>3640</v>
      </c>
      <c r="I780" s="63">
        <v>3740</v>
      </c>
      <c r="J780" s="63">
        <v>3820</v>
      </c>
      <c r="K780" s="63">
        <v>3890</v>
      </c>
      <c r="L780" s="37"/>
      <c r="M780" s="37">
        <v>538501</v>
      </c>
    </row>
    <row r="781" spans="1:13" x14ac:dyDescent="0.25">
      <c r="A781" s="37">
        <v>772</v>
      </c>
      <c r="B781" s="37" t="s">
        <v>2052</v>
      </c>
      <c r="C781" s="37" t="s">
        <v>1165</v>
      </c>
      <c r="D781" s="37" t="s">
        <v>2066</v>
      </c>
      <c r="E781" s="63">
        <v>4660</v>
      </c>
      <c r="F781" s="63">
        <v>4860</v>
      </c>
      <c r="G781" s="63">
        <v>4990</v>
      </c>
      <c r="H781" s="63">
        <v>5100</v>
      </c>
      <c r="I781" s="63">
        <v>5220</v>
      </c>
      <c r="J781" s="63">
        <v>5320</v>
      </c>
      <c r="K781" s="63">
        <v>5420</v>
      </c>
      <c r="L781" s="37"/>
      <c r="M781" s="37">
        <v>538502</v>
      </c>
    </row>
    <row r="782" spans="1:13" x14ac:dyDescent="0.25">
      <c r="A782" s="37">
        <v>773</v>
      </c>
      <c r="B782" s="37" t="s">
        <v>2043</v>
      </c>
      <c r="C782" s="37" t="s">
        <v>2067</v>
      </c>
      <c r="D782" s="37" t="s">
        <v>2067</v>
      </c>
      <c r="E782" s="63">
        <v>119800</v>
      </c>
      <c r="F782" s="63">
        <v>134600</v>
      </c>
      <c r="G782" s="63">
        <v>145800</v>
      </c>
      <c r="H782" s="63">
        <v>154900</v>
      </c>
      <c r="I782" s="63">
        <v>163600</v>
      </c>
      <c r="J782" s="63">
        <v>171700</v>
      </c>
      <c r="K782" s="63">
        <v>179500</v>
      </c>
      <c r="L782" s="37"/>
      <c r="M782" s="37"/>
    </row>
    <row r="783" spans="1:13" x14ac:dyDescent="0.25">
      <c r="A783" s="37">
        <v>774</v>
      </c>
      <c r="B783" s="37" t="s">
        <v>2052</v>
      </c>
      <c r="C783" s="37" t="s">
        <v>243</v>
      </c>
      <c r="D783" s="37" t="s">
        <v>2067</v>
      </c>
      <c r="E783" s="63">
        <v>3620</v>
      </c>
      <c r="F783" s="63">
        <v>3760</v>
      </c>
      <c r="G783" s="63">
        <v>3920</v>
      </c>
      <c r="H783" s="63">
        <v>4070</v>
      </c>
      <c r="I783" s="63">
        <v>4210</v>
      </c>
      <c r="J783" s="63">
        <v>4330</v>
      </c>
      <c r="K783" s="63">
        <v>4430</v>
      </c>
      <c r="L783" s="37"/>
      <c r="M783" s="37">
        <v>536201</v>
      </c>
    </row>
    <row r="784" spans="1:13" x14ac:dyDescent="0.25">
      <c r="A784" s="37">
        <v>775</v>
      </c>
      <c r="B784" s="37" t="s">
        <v>2052</v>
      </c>
      <c r="C784" s="37" t="s">
        <v>1123</v>
      </c>
      <c r="D784" s="37" t="s">
        <v>2067</v>
      </c>
      <c r="E784" s="63">
        <v>4410</v>
      </c>
      <c r="F784" s="63">
        <v>7630</v>
      </c>
      <c r="G784" s="63">
        <v>10450</v>
      </c>
      <c r="H784" s="63">
        <v>12900</v>
      </c>
      <c r="I784" s="63">
        <v>15300</v>
      </c>
      <c r="J784" s="63">
        <v>17700</v>
      </c>
      <c r="K784" s="63">
        <v>20100</v>
      </c>
      <c r="L784" s="37"/>
      <c r="M784" s="37">
        <v>536202</v>
      </c>
    </row>
    <row r="785" spans="1:13" x14ac:dyDescent="0.25">
      <c r="A785" s="37">
        <v>776</v>
      </c>
      <c r="B785" s="37" t="s">
        <v>2052</v>
      </c>
      <c r="C785" s="37" t="s">
        <v>244</v>
      </c>
      <c r="D785" s="37" t="s">
        <v>2067</v>
      </c>
      <c r="E785" s="63">
        <v>2610</v>
      </c>
      <c r="F785" s="63">
        <v>3370</v>
      </c>
      <c r="G785" s="63">
        <v>3640</v>
      </c>
      <c r="H785" s="63">
        <v>3720</v>
      </c>
      <c r="I785" s="63">
        <v>3810</v>
      </c>
      <c r="J785" s="63">
        <v>3890</v>
      </c>
      <c r="K785" s="63">
        <v>3990</v>
      </c>
      <c r="L785" s="37"/>
      <c r="M785" s="37">
        <v>536203</v>
      </c>
    </row>
    <row r="786" spans="1:13" x14ac:dyDescent="0.25">
      <c r="A786" s="37">
        <v>777</v>
      </c>
      <c r="B786" s="37" t="s">
        <v>2052</v>
      </c>
      <c r="C786" s="37" t="s">
        <v>1124</v>
      </c>
      <c r="D786" s="37" t="s">
        <v>2067</v>
      </c>
      <c r="E786" s="63">
        <v>710</v>
      </c>
      <c r="F786" s="63">
        <v>760</v>
      </c>
      <c r="G786" s="63">
        <v>800</v>
      </c>
      <c r="H786" s="63">
        <v>840</v>
      </c>
      <c r="I786" s="63">
        <v>870</v>
      </c>
      <c r="J786" s="63">
        <v>900</v>
      </c>
      <c r="K786" s="63">
        <v>930</v>
      </c>
      <c r="L786" s="37"/>
      <c r="M786" s="37">
        <v>536505</v>
      </c>
    </row>
    <row r="787" spans="1:13" x14ac:dyDescent="0.25">
      <c r="A787" s="37">
        <v>778</v>
      </c>
      <c r="B787" s="37" t="s">
        <v>2052</v>
      </c>
      <c r="C787" s="37" t="s">
        <v>248</v>
      </c>
      <c r="D787" s="37" t="s">
        <v>2067</v>
      </c>
      <c r="E787" s="63">
        <v>0</v>
      </c>
      <c r="F787" s="63">
        <v>0</v>
      </c>
      <c r="G787" s="63">
        <v>0</v>
      </c>
      <c r="H787" s="63">
        <v>0</v>
      </c>
      <c r="I787" s="63">
        <v>0</v>
      </c>
      <c r="J787" s="63">
        <v>0</v>
      </c>
      <c r="K787" s="63">
        <v>0</v>
      </c>
      <c r="L787" s="37"/>
      <c r="M787" s="37">
        <v>536508</v>
      </c>
    </row>
    <row r="788" spans="1:13" x14ac:dyDescent="0.25">
      <c r="A788" s="37">
        <v>779</v>
      </c>
      <c r="B788" s="37" t="s">
        <v>2052</v>
      </c>
      <c r="C788" s="37" t="s">
        <v>1126</v>
      </c>
      <c r="D788" s="37" t="s">
        <v>2067</v>
      </c>
      <c r="E788" s="63">
        <v>0</v>
      </c>
      <c r="F788" s="63">
        <v>0</v>
      </c>
      <c r="G788" s="63">
        <v>0</v>
      </c>
      <c r="H788" s="63">
        <v>0</v>
      </c>
      <c r="I788" s="63">
        <v>0</v>
      </c>
      <c r="J788" s="63">
        <v>0</v>
      </c>
      <c r="K788" s="63">
        <v>0</v>
      </c>
      <c r="L788" s="37"/>
      <c r="M788" s="37">
        <v>536509</v>
      </c>
    </row>
    <row r="789" spans="1:13" x14ac:dyDescent="0.25">
      <c r="A789" s="37">
        <v>780</v>
      </c>
      <c r="B789" s="37" t="s">
        <v>2052</v>
      </c>
      <c r="C789" s="37" t="s">
        <v>249</v>
      </c>
      <c r="D789" s="37" t="s">
        <v>2067</v>
      </c>
      <c r="E789" s="63">
        <v>0</v>
      </c>
      <c r="F789" s="63">
        <v>0</v>
      </c>
      <c r="G789" s="63">
        <v>0</v>
      </c>
      <c r="H789" s="63">
        <v>0</v>
      </c>
      <c r="I789" s="63">
        <v>0</v>
      </c>
      <c r="J789" s="63">
        <v>0</v>
      </c>
      <c r="K789" s="63">
        <v>0</v>
      </c>
      <c r="L789" s="37"/>
      <c r="M789" s="37">
        <v>536510</v>
      </c>
    </row>
    <row r="790" spans="1:13" x14ac:dyDescent="0.25">
      <c r="A790" s="37">
        <v>781</v>
      </c>
      <c r="B790" s="37" t="s">
        <v>2052</v>
      </c>
      <c r="C790" s="37" t="s">
        <v>1129</v>
      </c>
      <c r="D790" s="37" t="s">
        <v>2067</v>
      </c>
      <c r="E790" s="63">
        <v>460</v>
      </c>
      <c r="F790" s="63">
        <v>480</v>
      </c>
      <c r="G790" s="63">
        <v>500</v>
      </c>
      <c r="H790" s="63">
        <v>510</v>
      </c>
      <c r="I790" s="63">
        <v>530</v>
      </c>
      <c r="J790" s="63">
        <v>530</v>
      </c>
      <c r="K790" s="63">
        <v>520</v>
      </c>
      <c r="L790" s="37"/>
      <c r="M790" s="37">
        <v>536512</v>
      </c>
    </row>
    <row r="791" spans="1:13" x14ac:dyDescent="0.25">
      <c r="A791" s="37">
        <v>782</v>
      </c>
      <c r="B791" s="37" t="s">
        <v>2052</v>
      </c>
      <c r="C791" s="37" t="s">
        <v>1130</v>
      </c>
      <c r="D791" s="37" t="s">
        <v>2067</v>
      </c>
      <c r="E791" s="63">
        <v>3550</v>
      </c>
      <c r="F791" s="63">
        <v>3810</v>
      </c>
      <c r="G791" s="63">
        <v>3920</v>
      </c>
      <c r="H791" s="63">
        <v>4020</v>
      </c>
      <c r="I791" s="63">
        <v>4110</v>
      </c>
      <c r="J791" s="63">
        <v>4160</v>
      </c>
      <c r="K791" s="63">
        <v>4180</v>
      </c>
      <c r="L791" s="37"/>
      <c r="M791" s="37">
        <v>536513</v>
      </c>
    </row>
    <row r="792" spans="1:13" x14ac:dyDescent="0.25">
      <c r="A792" s="37">
        <v>783</v>
      </c>
      <c r="B792" s="37" t="s">
        <v>2052</v>
      </c>
      <c r="C792" s="37" t="s">
        <v>250</v>
      </c>
      <c r="D792" s="37" t="s">
        <v>2067</v>
      </c>
      <c r="E792" s="63">
        <v>4040</v>
      </c>
      <c r="F792" s="63">
        <v>5070</v>
      </c>
      <c r="G792" s="63">
        <v>5860</v>
      </c>
      <c r="H792" s="63">
        <v>6390</v>
      </c>
      <c r="I792" s="63">
        <v>6860</v>
      </c>
      <c r="J792" s="63">
        <v>7280</v>
      </c>
      <c r="K792" s="63">
        <v>7640</v>
      </c>
      <c r="L792" s="37"/>
      <c r="M792" s="37">
        <v>536514</v>
      </c>
    </row>
    <row r="793" spans="1:13" x14ac:dyDescent="0.25">
      <c r="A793" s="37">
        <v>784</v>
      </c>
      <c r="B793" s="37" t="s">
        <v>2052</v>
      </c>
      <c r="C793" s="37" t="s">
        <v>1131</v>
      </c>
      <c r="D793" s="37" t="s">
        <v>2067</v>
      </c>
      <c r="E793" s="63">
        <v>2990</v>
      </c>
      <c r="F793" s="63">
        <v>3410</v>
      </c>
      <c r="G793" s="63">
        <v>3650</v>
      </c>
      <c r="H793" s="63">
        <v>3760</v>
      </c>
      <c r="I793" s="63">
        <v>3840</v>
      </c>
      <c r="J793" s="63">
        <v>3890</v>
      </c>
      <c r="K793" s="63">
        <v>3930</v>
      </c>
      <c r="L793" s="37"/>
      <c r="M793" s="37">
        <v>536515</v>
      </c>
    </row>
    <row r="794" spans="1:13" x14ac:dyDescent="0.25">
      <c r="A794" s="37">
        <v>785</v>
      </c>
      <c r="B794" s="37" t="s">
        <v>2052</v>
      </c>
      <c r="C794" s="37" t="s">
        <v>1127</v>
      </c>
      <c r="D794" s="37" t="s">
        <v>2067</v>
      </c>
      <c r="E794" s="63">
        <v>3800</v>
      </c>
      <c r="F794" s="63">
        <v>4020</v>
      </c>
      <c r="G794" s="63">
        <v>4200</v>
      </c>
      <c r="H794" s="63">
        <v>4380</v>
      </c>
      <c r="I794" s="63">
        <v>4520</v>
      </c>
      <c r="J794" s="63">
        <v>4640</v>
      </c>
      <c r="K794" s="63">
        <v>4740</v>
      </c>
      <c r="L794" s="37"/>
      <c r="M794" s="37">
        <v>536516</v>
      </c>
    </row>
    <row r="795" spans="1:13" x14ac:dyDescent="0.25">
      <c r="A795" s="37">
        <v>786</v>
      </c>
      <c r="B795" s="37" t="s">
        <v>2052</v>
      </c>
      <c r="C795" s="37" t="s">
        <v>251</v>
      </c>
      <c r="D795" s="37" t="s">
        <v>2067</v>
      </c>
      <c r="E795" s="63">
        <v>3600</v>
      </c>
      <c r="F795" s="63">
        <v>3680</v>
      </c>
      <c r="G795" s="63">
        <v>3690</v>
      </c>
      <c r="H795" s="63">
        <v>3700</v>
      </c>
      <c r="I795" s="63">
        <v>3710</v>
      </c>
      <c r="J795" s="63">
        <v>3690</v>
      </c>
      <c r="K795" s="63">
        <v>3660</v>
      </c>
      <c r="L795" s="37"/>
      <c r="M795" s="37">
        <v>536517</v>
      </c>
    </row>
    <row r="796" spans="1:13" x14ac:dyDescent="0.25">
      <c r="A796" s="37">
        <v>787</v>
      </c>
      <c r="B796" s="37" t="s">
        <v>2052</v>
      </c>
      <c r="C796" s="37" t="s">
        <v>1138</v>
      </c>
      <c r="D796" s="37" t="s">
        <v>2067</v>
      </c>
      <c r="E796" s="63">
        <v>4310</v>
      </c>
      <c r="F796" s="63">
        <v>4730</v>
      </c>
      <c r="G796" s="63">
        <v>4950</v>
      </c>
      <c r="H796" s="63">
        <v>5100</v>
      </c>
      <c r="I796" s="63">
        <v>5220</v>
      </c>
      <c r="J796" s="63">
        <v>5300</v>
      </c>
      <c r="K796" s="63">
        <v>5350</v>
      </c>
      <c r="L796" s="37"/>
      <c r="M796" s="37">
        <v>536810</v>
      </c>
    </row>
    <row r="797" spans="1:13" x14ac:dyDescent="0.25">
      <c r="A797" s="37">
        <v>788</v>
      </c>
      <c r="B797" s="37" t="s">
        <v>2052</v>
      </c>
      <c r="C797" s="37" t="s">
        <v>1140</v>
      </c>
      <c r="D797" s="37" t="s">
        <v>2067</v>
      </c>
      <c r="E797" s="63">
        <v>5410</v>
      </c>
      <c r="F797" s="63">
        <v>5820</v>
      </c>
      <c r="G797" s="63">
        <v>6090</v>
      </c>
      <c r="H797" s="63">
        <v>6270</v>
      </c>
      <c r="I797" s="63">
        <v>6440</v>
      </c>
      <c r="J797" s="63">
        <v>6580</v>
      </c>
      <c r="K797" s="63">
        <v>6720</v>
      </c>
      <c r="L797" s="37"/>
      <c r="M797" s="37">
        <v>536821</v>
      </c>
    </row>
    <row r="798" spans="1:13" x14ac:dyDescent="0.25">
      <c r="A798" s="37">
        <v>789</v>
      </c>
      <c r="B798" s="37" t="s">
        <v>2052</v>
      </c>
      <c r="C798" s="37" t="s">
        <v>222</v>
      </c>
      <c r="D798" s="37" t="s">
        <v>2067</v>
      </c>
      <c r="E798" s="63">
        <v>80</v>
      </c>
      <c r="F798" s="63">
        <v>70</v>
      </c>
      <c r="G798" s="63">
        <v>70</v>
      </c>
      <c r="H798" s="63">
        <v>70</v>
      </c>
      <c r="I798" s="63">
        <v>70</v>
      </c>
      <c r="J798" s="63">
        <v>70</v>
      </c>
      <c r="K798" s="63">
        <v>70</v>
      </c>
      <c r="L798" s="37"/>
      <c r="M798" s="37">
        <v>536822</v>
      </c>
    </row>
    <row r="799" spans="1:13" x14ac:dyDescent="0.25">
      <c r="A799" s="37">
        <v>790</v>
      </c>
      <c r="B799" s="37" t="s">
        <v>2052</v>
      </c>
      <c r="C799" s="37" t="s">
        <v>253</v>
      </c>
      <c r="D799" s="37" t="s">
        <v>2067</v>
      </c>
      <c r="E799" s="63">
        <v>5380</v>
      </c>
      <c r="F799" s="63">
        <v>5520</v>
      </c>
      <c r="G799" s="63">
        <v>5650</v>
      </c>
      <c r="H799" s="63">
        <v>5760</v>
      </c>
      <c r="I799" s="63">
        <v>5880</v>
      </c>
      <c r="J799" s="63">
        <v>6010</v>
      </c>
      <c r="K799" s="63">
        <v>6150</v>
      </c>
      <c r="L799" s="37"/>
      <c r="M799" s="37">
        <v>536831</v>
      </c>
    </row>
    <row r="800" spans="1:13" x14ac:dyDescent="0.25">
      <c r="A800" s="37">
        <v>791</v>
      </c>
      <c r="B800" s="37" t="s">
        <v>2052</v>
      </c>
      <c r="C800" s="37" t="s">
        <v>1142</v>
      </c>
      <c r="D800" s="37" t="s">
        <v>2067</v>
      </c>
      <c r="E800" s="63">
        <v>4910</v>
      </c>
      <c r="F800" s="63">
        <v>5410</v>
      </c>
      <c r="G800" s="63">
        <v>5910</v>
      </c>
      <c r="H800" s="63">
        <v>6390</v>
      </c>
      <c r="I800" s="63">
        <v>6860</v>
      </c>
      <c r="J800" s="63">
        <v>7310</v>
      </c>
      <c r="K800" s="63">
        <v>7750</v>
      </c>
      <c r="L800" s="37"/>
      <c r="M800" s="37">
        <v>536832</v>
      </c>
    </row>
    <row r="801" spans="1:13" x14ac:dyDescent="0.25">
      <c r="A801" s="37">
        <v>792</v>
      </c>
      <c r="B801" s="37" t="s">
        <v>2052</v>
      </c>
      <c r="C801" s="37" t="s">
        <v>1145</v>
      </c>
      <c r="D801" s="37" t="s">
        <v>2067</v>
      </c>
      <c r="E801" s="63">
        <v>5360</v>
      </c>
      <c r="F801" s="63">
        <v>5490</v>
      </c>
      <c r="G801" s="63">
        <v>5540</v>
      </c>
      <c r="H801" s="63">
        <v>5600</v>
      </c>
      <c r="I801" s="63">
        <v>5650</v>
      </c>
      <c r="J801" s="63">
        <v>5700</v>
      </c>
      <c r="K801" s="63">
        <v>5750</v>
      </c>
      <c r="L801" s="37"/>
      <c r="M801" s="37">
        <v>537000</v>
      </c>
    </row>
    <row r="802" spans="1:13" x14ac:dyDescent="0.25">
      <c r="A802" s="37">
        <v>793</v>
      </c>
      <c r="B802" s="37" t="s">
        <v>2052</v>
      </c>
      <c r="C802" s="37" t="s">
        <v>1146</v>
      </c>
      <c r="D802" s="37" t="s">
        <v>2067</v>
      </c>
      <c r="E802" s="63">
        <v>3700</v>
      </c>
      <c r="F802" s="63">
        <v>3890</v>
      </c>
      <c r="G802" s="63">
        <v>4000</v>
      </c>
      <c r="H802" s="63">
        <v>4060</v>
      </c>
      <c r="I802" s="63">
        <v>4100</v>
      </c>
      <c r="J802" s="63">
        <v>4110</v>
      </c>
      <c r="K802" s="63">
        <v>4130</v>
      </c>
      <c r="L802" s="37"/>
      <c r="M802" s="37">
        <v>537100</v>
      </c>
    </row>
    <row r="803" spans="1:13" x14ac:dyDescent="0.25">
      <c r="A803" s="37">
        <v>794</v>
      </c>
      <c r="B803" s="37" t="s">
        <v>2052</v>
      </c>
      <c r="C803" s="37" t="s">
        <v>1143</v>
      </c>
      <c r="D803" s="37" t="s">
        <v>2067</v>
      </c>
      <c r="E803" s="63">
        <v>3890</v>
      </c>
      <c r="F803" s="63">
        <v>4030</v>
      </c>
      <c r="G803" s="63">
        <v>4130</v>
      </c>
      <c r="H803" s="63">
        <v>4220</v>
      </c>
      <c r="I803" s="63">
        <v>4300</v>
      </c>
      <c r="J803" s="63">
        <v>4350</v>
      </c>
      <c r="K803" s="63">
        <v>4400</v>
      </c>
      <c r="L803" s="37"/>
      <c r="M803" s="37">
        <v>537201</v>
      </c>
    </row>
    <row r="804" spans="1:13" x14ac:dyDescent="0.25">
      <c r="A804" s="37">
        <v>795</v>
      </c>
      <c r="B804" s="37" t="s">
        <v>2052</v>
      </c>
      <c r="C804" s="37" t="s">
        <v>1147</v>
      </c>
      <c r="D804" s="37" t="s">
        <v>2067</v>
      </c>
      <c r="E804" s="63">
        <v>3560</v>
      </c>
      <c r="F804" s="63">
        <v>3680</v>
      </c>
      <c r="G804" s="63">
        <v>3760</v>
      </c>
      <c r="H804" s="63">
        <v>3830</v>
      </c>
      <c r="I804" s="63">
        <v>3910</v>
      </c>
      <c r="J804" s="63">
        <v>3980</v>
      </c>
      <c r="K804" s="63">
        <v>4040</v>
      </c>
      <c r="L804" s="37"/>
      <c r="M804" s="37">
        <v>537202</v>
      </c>
    </row>
    <row r="805" spans="1:13" x14ac:dyDescent="0.25">
      <c r="A805" s="37">
        <v>796</v>
      </c>
      <c r="B805" s="37" t="s">
        <v>2052</v>
      </c>
      <c r="C805" s="37" t="s">
        <v>1148</v>
      </c>
      <c r="D805" s="37" t="s">
        <v>2067</v>
      </c>
      <c r="E805" s="63">
        <v>5270</v>
      </c>
      <c r="F805" s="63">
        <v>5670</v>
      </c>
      <c r="G805" s="63">
        <v>5940</v>
      </c>
      <c r="H805" s="63">
        <v>6130</v>
      </c>
      <c r="I805" s="63">
        <v>6300</v>
      </c>
      <c r="J805" s="63">
        <v>6460</v>
      </c>
      <c r="K805" s="63">
        <v>6620</v>
      </c>
      <c r="L805" s="37"/>
      <c r="M805" s="37">
        <v>537301</v>
      </c>
    </row>
    <row r="806" spans="1:13" x14ac:dyDescent="0.25">
      <c r="A806" s="37">
        <v>797</v>
      </c>
      <c r="B806" s="37" t="s">
        <v>2052</v>
      </c>
      <c r="C806" s="37" t="s">
        <v>1149</v>
      </c>
      <c r="D806" s="37" t="s">
        <v>2067</v>
      </c>
      <c r="E806" s="63">
        <v>1730</v>
      </c>
      <c r="F806" s="63">
        <v>1750</v>
      </c>
      <c r="G806" s="63">
        <v>1780</v>
      </c>
      <c r="H806" s="63">
        <v>1810</v>
      </c>
      <c r="I806" s="63">
        <v>1830</v>
      </c>
      <c r="J806" s="63">
        <v>1850</v>
      </c>
      <c r="K806" s="63">
        <v>1870</v>
      </c>
      <c r="L806" s="37"/>
      <c r="M806" s="37">
        <v>537302</v>
      </c>
    </row>
    <row r="807" spans="1:13" x14ac:dyDescent="0.25">
      <c r="A807" s="37">
        <v>798</v>
      </c>
      <c r="B807" s="37" t="s">
        <v>2052</v>
      </c>
      <c r="C807" s="37" t="s">
        <v>1150</v>
      </c>
      <c r="D807" s="37" t="s">
        <v>2067</v>
      </c>
      <c r="E807" s="63">
        <v>2590</v>
      </c>
      <c r="F807" s="63">
        <v>2700</v>
      </c>
      <c r="G807" s="63">
        <v>2780</v>
      </c>
      <c r="H807" s="63">
        <v>2840</v>
      </c>
      <c r="I807" s="63">
        <v>2890</v>
      </c>
      <c r="J807" s="63">
        <v>2930</v>
      </c>
      <c r="K807" s="63">
        <v>2970</v>
      </c>
      <c r="L807" s="37"/>
      <c r="M807" s="37">
        <v>537400</v>
      </c>
    </row>
    <row r="808" spans="1:13" x14ac:dyDescent="0.25">
      <c r="A808" s="37">
        <v>799</v>
      </c>
      <c r="B808" s="37" t="s">
        <v>2052</v>
      </c>
      <c r="C808" s="37" t="s">
        <v>254</v>
      </c>
      <c r="D808" s="37" t="s">
        <v>2067</v>
      </c>
      <c r="E808" s="63">
        <v>3170</v>
      </c>
      <c r="F808" s="63">
        <v>3330</v>
      </c>
      <c r="G808" s="63">
        <v>3390</v>
      </c>
      <c r="H808" s="63">
        <v>3440</v>
      </c>
      <c r="I808" s="63">
        <v>3480</v>
      </c>
      <c r="J808" s="63">
        <v>3500</v>
      </c>
      <c r="K808" s="63">
        <v>3520</v>
      </c>
      <c r="L808" s="37"/>
      <c r="M808" s="37">
        <v>537500</v>
      </c>
    </row>
    <row r="809" spans="1:13" x14ac:dyDescent="0.25">
      <c r="A809" s="37">
        <v>800</v>
      </c>
      <c r="B809" s="37" t="s">
        <v>2052</v>
      </c>
      <c r="C809" s="37" t="s">
        <v>1151</v>
      </c>
      <c r="D809" s="37" t="s">
        <v>2067</v>
      </c>
      <c r="E809" s="63">
        <v>4330</v>
      </c>
      <c r="F809" s="63">
        <v>4550</v>
      </c>
      <c r="G809" s="63">
        <v>4730</v>
      </c>
      <c r="H809" s="63">
        <v>4910</v>
      </c>
      <c r="I809" s="63">
        <v>5080</v>
      </c>
      <c r="J809" s="63">
        <v>5240</v>
      </c>
      <c r="K809" s="63">
        <v>5390</v>
      </c>
      <c r="L809" s="37"/>
      <c r="M809" s="37">
        <v>537601</v>
      </c>
    </row>
    <row r="810" spans="1:13" x14ac:dyDescent="0.25">
      <c r="A810" s="37">
        <v>801</v>
      </c>
      <c r="B810" s="37" t="s">
        <v>2052</v>
      </c>
      <c r="C810" s="37" t="s">
        <v>1153</v>
      </c>
      <c r="D810" s="37" t="s">
        <v>2067</v>
      </c>
      <c r="E810" s="63">
        <v>6300</v>
      </c>
      <c r="F810" s="63">
        <v>9280</v>
      </c>
      <c r="G810" s="63">
        <v>11800</v>
      </c>
      <c r="H810" s="63">
        <v>13800</v>
      </c>
      <c r="I810" s="63">
        <v>15800</v>
      </c>
      <c r="J810" s="63">
        <v>17800</v>
      </c>
      <c r="K810" s="63">
        <v>19750</v>
      </c>
      <c r="L810" s="37"/>
      <c r="M810" s="37">
        <v>537602</v>
      </c>
    </row>
    <row r="811" spans="1:13" x14ac:dyDescent="0.25">
      <c r="A811" s="37">
        <v>802</v>
      </c>
      <c r="B811" s="37" t="s">
        <v>2052</v>
      </c>
      <c r="C811" s="37" t="s">
        <v>1154</v>
      </c>
      <c r="D811" s="37" t="s">
        <v>2067</v>
      </c>
      <c r="E811" s="63">
        <v>2510</v>
      </c>
      <c r="F811" s="63">
        <v>2700</v>
      </c>
      <c r="G811" s="63">
        <v>2770</v>
      </c>
      <c r="H811" s="63">
        <v>2850</v>
      </c>
      <c r="I811" s="63">
        <v>2910</v>
      </c>
      <c r="J811" s="63">
        <v>2950</v>
      </c>
      <c r="K811" s="63">
        <v>3000</v>
      </c>
      <c r="L811" s="37"/>
      <c r="M811" s="37">
        <v>537700</v>
      </c>
    </row>
    <row r="812" spans="1:13" x14ac:dyDescent="0.25">
      <c r="A812" s="37">
        <v>803</v>
      </c>
      <c r="B812" s="37" t="s">
        <v>2052</v>
      </c>
      <c r="C812" s="37" t="s">
        <v>255</v>
      </c>
      <c r="D812" s="37" t="s">
        <v>2067</v>
      </c>
      <c r="E812" s="63">
        <v>770</v>
      </c>
      <c r="F812" s="63">
        <v>830</v>
      </c>
      <c r="G812" s="63">
        <v>890</v>
      </c>
      <c r="H812" s="63">
        <v>960</v>
      </c>
      <c r="I812" s="63">
        <v>1020</v>
      </c>
      <c r="J812" s="63">
        <v>1090</v>
      </c>
      <c r="K812" s="63">
        <v>1160</v>
      </c>
      <c r="L812" s="37"/>
      <c r="M812" s="37">
        <v>537800</v>
      </c>
    </row>
    <row r="813" spans="1:13" x14ac:dyDescent="0.25">
      <c r="A813" s="37">
        <v>804</v>
      </c>
      <c r="B813" s="37" t="s">
        <v>2052</v>
      </c>
      <c r="C813" s="37" t="s">
        <v>1155</v>
      </c>
      <c r="D813" s="37" t="s">
        <v>2067</v>
      </c>
      <c r="E813" s="63">
        <v>6010</v>
      </c>
      <c r="F813" s="63">
        <v>6730</v>
      </c>
      <c r="G813" s="63">
        <v>7450</v>
      </c>
      <c r="H813" s="63">
        <v>8170</v>
      </c>
      <c r="I813" s="63">
        <v>8870</v>
      </c>
      <c r="J813" s="63">
        <v>9550</v>
      </c>
      <c r="K813" s="63">
        <v>10200</v>
      </c>
      <c r="L813" s="37"/>
      <c r="M813" s="37">
        <v>537900</v>
      </c>
    </row>
    <row r="814" spans="1:13" x14ac:dyDescent="0.25">
      <c r="A814" s="37">
        <v>805</v>
      </c>
      <c r="B814" s="37" t="s">
        <v>2052</v>
      </c>
      <c r="C814" s="37" t="s">
        <v>1156</v>
      </c>
      <c r="D814" s="37" t="s">
        <v>2067</v>
      </c>
      <c r="E814" s="63">
        <v>2830</v>
      </c>
      <c r="F814" s="63">
        <v>2920</v>
      </c>
      <c r="G814" s="63">
        <v>2920</v>
      </c>
      <c r="H814" s="63">
        <v>2930</v>
      </c>
      <c r="I814" s="63">
        <v>2930</v>
      </c>
      <c r="J814" s="63">
        <v>2910</v>
      </c>
      <c r="K814" s="63">
        <v>2890</v>
      </c>
      <c r="L814" s="37"/>
      <c r="M814" s="37">
        <v>538000</v>
      </c>
    </row>
    <row r="815" spans="1:13" x14ac:dyDescent="0.25">
      <c r="A815" s="37">
        <v>806</v>
      </c>
      <c r="B815" s="37" t="s">
        <v>2052</v>
      </c>
      <c r="C815" s="37" t="s">
        <v>1157</v>
      </c>
      <c r="D815" s="37" t="s">
        <v>2067</v>
      </c>
      <c r="E815" s="63">
        <v>1970</v>
      </c>
      <c r="F815" s="63">
        <v>2070</v>
      </c>
      <c r="G815" s="63">
        <v>2100</v>
      </c>
      <c r="H815" s="63">
        <v>2120</v>
      </c>
      <c r="I815" s="63">
        <v>2140</v>
      </c>
      <c r="J815" s="63">
        <v>2140</v>
      </c>
      <c r="K815" s="63">
        <v>2140</v>
      </c>
      <c r="L815" s="37"/>
      <c r="M815" s="37">
        <v>538101</v>
      </c>
    </row>
    <row r="816" spans="1:13" x14ac:dyDescent="0.25">
      <c r="A816" s="37">
        <v>807</v>
      </c>
      <c r="B816" s="37" t="s">
        <v>2052</v>
      </c>
      <c r="C816" s="37" t="s">
        <v>1158</v>
      </c>
      <c r="D816" s="37" t="s">
        <v>2067</v>
      </c>
      <c r="E816" s="63">
        <v>4540</v>
      </c>
      <c r="F816" s="63">
        <v>4620</v>
      </c>
      <c r="G816" s="63">
        <v>4710</v>
      </c>
      <c r="H816" s="63">
        <v>4770</v>
      </c>
      <c r="I816" s="63">
        <v>4800</v>
      </c>
      <c r="J816" s="63">
        <v>4800</v>
      </c>
      <c r="K816" s="63">
        <v>4770</v>
      </c>
      <c r="L816" s="37"/>
      <c r="M816" s="37">
        <v>538102</v>
      </c>
    </row>
    <row r="817" spans="1:13" x14ac:dyDescent="0.25">
      <c r="A817" s="37">
        <v>808</v>
      </c>
      <c r="B817" s="37" t="s">
        <v>2052</v>
      </c>
      <c r="C817" s="37" t="s">
        <v>1159</v>
      </c>
      <c r="D817" s="37" t="s">
        <v>2067</v>
      </c>
      <c r="E817" s="63">
        <v>2290</v>
      </c>
      <c r="F817" s="63">
        <v>2370</v>
      </c>
      <c r="G817" s="63">
        <v>2450</v>
      </c>
      <c r="H817" s="63">
        <v>2520</v>
      </c>
      <c r="I817" s="63">
        <v>2570</v>
      </c>
      <c r="J817" s="63">
        <v>2610</v>
      </c>
      <c r="K817" s="63">
        <v>2650</v>
      </c>
      <c r="L817" s="37"/>
      <c r="M817" s="37">
        <v>538201</v>
      </c>
    </row>
    <row r="818" spans="1:13" x14ac:dyDescent="0.25">
      <c r="A818" s="37">
        <v>809</v>
      </c>
      <c r="B818" s="37" t="s">
        <v>2052</v>
      </c>
      <c r="C818" s="37" t="s">
        <v>1152</v>
      </c>
      <c r="D818" s="37" t="s">
        <v>2067</v>
      </c>
      <c r="E818" s="63">
        <v>30</v>
      </c>
      <c r="F818" s="63">
        <v>30</v>
      </c>
      <c r="G818" s="63">
        <v>30</v>
      </c>
      <c r="H818" s="63">
        <v>30</v>
      </c>
      <c r="I818" s="63">
        <v>30</v>
      </c>
      <c r="J818" s="63">
        <v>30</v>
      </c>
      <c r="K818" s="63">
        <v>30</v>
      </c>
      <c r="L818" s="37"/>
      <c r="M818" s="37">
        <v>538202</v>
      </c>
    </row>
    <row r="819" spans="1:13" x14ac:dyDescent="0.25">
      <c r="A819" s="37">
        <v>810</v>
      </c>
      <c r="B819" s="37" t="s">
        <v>2052</v>
      </c>
      <c r="C819" s="37" t="s">
        <v>1160</v>
      </c>
      <c r="D819" s="37" t="s">
        <v>2067</v>
      </c>
      <c r="E819" s="63">
        <v>1490</v>
      </c>
      <c r="F819" s="63">
        <v>1600</v>
      </c>
      <c r="G819" s="63">
        <v>1700</v>
      </c>
      <c r="H819" s="63">
        <v>1790</v>
      </c>
      <c r="I819" s="63">
        <v>1880</v>
      </c>
      <c r="J819" s="63">
        <v>1950</v>
      </c>
      <c r="K819" s="63">
        <v>2020</v>
      </c>
      <c r="L819" s="37"/>
      <c r="M819" s="37">
        <v>538301</v>
      </c>
    </row>
    <row r="820" spans="1:13" x14ac:dyDescent="0.25">
      <c r="A820" s="37">
        <v>811</v>
      </c>
      <c r="B820" s="37" t="s">
        <v>2052</v>
      </c>
      <c r="C820" s="37" t="s">
        <v>265</v>
      </c>
      <c r="D820" s="37" t="s">
        <v>2067</v>
      </c>
      <c r="E820" s="63">
        <v>3740</v>
      </c>
      <c r="F820" s="63">
        <v>4000</v>
      </c>
      <c r="G820" s="63">
        <v>4200</v>
      </c>
      <c r="H820" s="63">
        <v>4350</v>
      </c>
      <c r="I820" s="63">
        <v>4490</v>
      </c>
      <c r="J820" s="63">
        <v>4610</v>
      </c>
      <c r="K820" s="63">
        <v>4720</v>
      </c>
      <c r="L820" s="37"/>
      <c r="M820" s="37">
        <v>538302</v>
      </c>
    </row>
    <row r="821" spans="1:13" x14ac:dyDescent="0.25">
      <c r="A821" s="37">
        <v>812</v>
      </c>
      <c r="B821" s="37" t="s">
        <v>2052</v>
      </c>
      <c r="C821" s="37" t="s">
        <v>266</v>
      </c>
      <c r="D821" s="37" t="s">
        <v>2067</v>
      </c>
      <c r="E821" s="63">
        <v>3850</v>
      </c>
      <c r="F821" s="63">
        <v>4750</v>
      </c>
      <c r="G821" s="63">
        <v>5390</v>
      </c>
      <c r="H821" s="63">
        <v>5890</v>
      </c>
      <c r="I821" s="63">
        <v>6370</v>
      </c>
      <c r="J821" s="63">
        <v>6820</v>
      </c>
      <c r="K821" s="63">
        <v>7260</v>
      </c>
      <c r="L821" s="37"/>
      <c r="M821" s="37">
        <v>538303</v>
      </c>
    </row>
    <row r="822" spans="1:13" x14ac:dyDescent="0.25">
      <c r="A822" s="37">
        <v>813</v>
      </c>
      <c r="B822" s="37" t="s">
        <v>2043</v>
      </c>
      <c r="C822" s="37" t="s">
        <v>2068</v>
      </c>
      <c r="D822" s="37" t="s">
        <v>2068</v>
      </c>
      <c r="E822" s="63">
        <v>68400</v>
      </c>
      <c r="F822" s="63">
        <v>71800</v>
      </c>
      <c r="G822" s="63">
        <v>73400</v>
      </c>
      <c r="H822" s="63">
        <v>74000</v>
      </c>
      <c r="I822" s="63">
        <v>74100</v>
      </c>
      <c r="J822" s="63">
        <v>73600</v>
      </c>
      <c r="K822" s="63">
        <v>72600</v>
      </c>
      <c r="L822" s="37"/>
      <c r="M822" s="37"/>
    </row>
    <row r="823" spans="1:13" x14ac:dyDescent="0.25">
      <c r="A823" s="37">
        <v>814</v>
      </c>
      <c r="B823" s="37" t="s">
        <v>2052</v>
      </c>
      <c r="C823" s="37" t="s">
        <v>267</v>
      </c>
      <c r="D823" s="37" t="s">
        <v>2068</v>
      </c>
      <c r="E823" s="63">
        <v>3130</v>
      </c>
      <c r="F823" s="63">
        <v>3360</v>
      </c>
      <c r="G823" s="63">
        <v>3510</v>
      </c>
      <c r="H823" s="63">
        <v>3570</v>
      </c>
      <c r="I823" s="63">
        <v>3590</v>
      </c>
      <c r="J823" s="63">
        <v>3570</v>
      </c>
      <c r="K823" s="63">
        <v>3520</v>
      </c>
      <c r="L823" s="37"/>
      <c r="M823" s="37">
        <v>538601</v>
      </c>
    </row>
    <row r="824" spans="1:13" x14ac:dyDescent="0.25">
      <c r="A824" s="37">
        <v>815</v>
      </c>
      <c r="B824" s="37" t="s">
        <v>2052</v>
      </c>
      <c r="C824" s="37" t="s">
        <v>1167</v>
      </c>
      <c r="D824" s="37" t="s">
        <v>2068</v>
      </c>
      <c r="E824" s="63">
        <v>1260</v>
      </c>
      <c r="F824" s="63">
        <v>1320</v>
      </c>
      <c r="G824" s="63">
        <v>1340</v>
      </c>
      <c r="H824" s="63">
        <v>1350</v>
      </c>
      <c r="I824" s="63">
        <v>1340</v>
      </c>
      <c r="J824" s="63">
        <v>1320</v>
      </c>
      <c r="K824" s="63">
        <v>1300</v>
      </c>
      <c r="L824" s="37"/>
      <c r="M824" s="37">
        <v>538602</v>
      </c>
    </row>
    <row r="825" spans="1:13" x14ac:dyDescent="0.25">
      <c r="A825" s="37">
        <v>816</v>
      </c>
      <c r="B825" s="37" t="s">
        <v>2052</v>
      </c>
      <c r="C825" s="37" t="s">
        <v>268</v>
      </c>
      <c r="D825" s="37" t="s">
        <v>2068</v>
      </c>
      <c r="E825" s="63">
        <v>280</v>
      </c>
      <c r="F825" s="63">
        <v>290</v>
      </c>
      <c r="G825" s="63">
        <v>290</v>
      </c>
      <c r="H825" s="63">
        <v>300</v>
      </c>
      <c r="I825" s="63">
        <v>300</v>
      </c>
      <c r="J825" s="63">
        <v>300</v>
      </c>
      <c r="K825" s="63">
        <v>300</v>
      </c>
      <c r="L825" s="37"/>
      <c r="M825" s="37">
        <v>538721</v>
      </c>
    </row>
    <row r="826" spans="1:13" x14ac:dyDescent="0.25">
      <c r="A826" s="37">
        <v>817</v>
      </c>
      <c r="B826" s="37" t="s">
        <v>2052</v>
      </c>
      <c r="C826" s="37" t="s">
        <v>1163</v>
      </c>
      <c r="D826" s="37" t="s">
        <v>2068</v>
      </c>
      <c r="E826" s="63">
        <v>480</v>
      </c>
      <c r="F826" s="63">
        <v>490</v>
      </c>
      <c r="G826" s="63">
        <v>480</v>
      </c>
      <c r="H826" s="63">
        <v>470</v>
      </c>
      <c r="I826" s="63">
        <v>460</v>
      </c>
      <c r="J826" s="63">
        <v>450</v>
      </c>
      <c r="K826" s="63">
        <v>430</v>
      </c>
      <c r="L826" s="37"/>
      <c r="M826" s="37">
        <v>538722</v>
      </c>
    </row>
    <row r="827" spans="1:13" x14ac:dyDescent="0.25">
      <c r="A827" s="37">
        <v>818</v>
      </c>
      <c r="B827" s="37" t="s">
        <v>2052</v>
      </c>
      <c r="C827" s="37" t="s">
        <v>269</v>
      </c>
      <c r="D827" s="37" t="s">
        <v>2068</v>
      </c>
      <c r="E827" s="63">
        <v>610</v>
      </c>
      <c r="F827" s="63">
        <v>650</v>
      </c>
      <c r="G827" s="63">
        <v>660</v>
      </c>
      <c r="H827" s="63">
        <v>660</v>
      </c>
      <c r="I827" s="63">
        <v>660</v>
      </c>
      <c r="J827" s="63">
        <v>660</v>
      </c>
      <c r="K827" s="63">
        <v>650</v>
      </c>
      <c r="L827" s="37"/>
      <c r="M827" s="37">
        <v>538731</v>
      </c>
    </row>
    <row r="828" spans="1:13" x14ac:dyDescent="0.25">
      <c r="A828" s="37">
        <v>819</v>
      </c>
      <c r="B828" s="37" t="s">
        <v>2052</v>
      </c>
      <c r="C828" s="37" t="s">
        <v>1166</v>
      </c>
      <c r="D828" s="37" t="s">
        <v>2068</v>
      </c>
      <c r="E828" s="63">
        <v>3530</v>
      </c>
      <c r="F828" s="63">
        <v>3750</v>
      </c>
      <c r="G828" s="63">
        <v>3900</v>
      </c>
      <c r="H828" s="63">
        <v>4000</v>
      </c>
      <c r="I828" s="63">
        <v>4080</v>
      </c>
      <c r="J828" s="63">
        <v>4150</v>
      </c>
      <c r="K828" s="63">
        <v>4200</v>
      </c>
      <c r="L828" s="37"/>
      <c r="M828" s="37">
        <v>538732</v>
      </c>
    </row>
    <row r="829" spans="1:13" x14ac:dyDescent="0.25">
      <c r="A829" s="37">
        <v>820</v>
      </c>
      <c r="B829" s="37" t="s">
        <v>2052</v>
      </c>
      <c r="C829" s="37" t="s">
        <v>1169</v>
      </c>
      <c r="D829" s="37" t="s">
        <v>2068</v>
      </c>
      <c r="E829" s="63">
        <v>3670</v>
      </c>
      <c r="F829" s="63">
        <v>3900</v>
      </c>
      <c r="G829" s="63">
        <v>4010</v>
      </c>
      <c r="H829" s="63">
        <v>4080</v>
      </c>
      <c r="I829" s="63">
        <v>4110</v>
      </c>
      <c r="J829" s="63">
        <v>4090</v>
      </c>
      <c r="K829" s="63">
        <v>4050</v>
      </c>
      <c r="L829" s="37"/>
      <c r="M829" s="37">
        <v>538741</v>
      </c>
    </row>
    <row r="830" spans="1:13" x14ac:dyDescent="0.25">
      <c r="A830" s="37">
        <v>821</v>
      </c>
      <c r="B830" s="37" t="s">
        <v>2052</v>
      </c>
      <c r="C830" s="37" t="s">
        <v>270</v>
      </c>
      <c r="D830" s="37" t="s">
        <v>2068</v>
      </c>
      <c r="E830" s="63">
        <v>2180</v>
      </c>
      <c r="F830" s="63">
        <v>2200</v>
      </c>
      <c r="G830" s="63">
        <v>2220</v>
      </c>
      <c r="H830" s="63">
        <v>2240</v>
      </c>
      <c r="I830" s="63">
        <v>2240</v>
      </c>
      <c r="J830" s="63">
        <v>2230</v>
      </c>
      <c r="K830" s="63">
        <v>2190</v>
      </c>
      <c r="L830" s="37"/>
      <c r="M830" s="37">
        <v>538742</v>
      </c>
    </row>
    <row r="831" spans="1:13" x14ac:dyDescent="0.25">
      <c r="A831" s="37">
        <v>822</v>
      </c>
      <c r="B831" s="37" t="s">
        <v>2052</v>
      </c>
      <c r="C831" s="37" t="s">
        <v>271</v>
      </c>
      <c r="D831" s="37" t="s">
        <v>2068</v>
      </c>
      <c r="E831" s="63">
        <v>2610</v>
      </c>
      <c r="F831" s="63">
        <v>2720</v>
      </c>
      <c r="G831" s="63">
        <v>2830</v>
      </c>
      <c r="H831" s="63">
        <v>2940</v>
      </c>
      <c r="I831" s="63">
        <v>3040</v>
      </c>
      <c r="J831" s="63">
        <v>3100</v>
      </c>
      <c r="K831" s="63">
        <v>3150</v>
      </c>
      <c r="L831" s="37"/>
      <c r="M831" s="37">
        <v>538811</v>
      </c>
    </row>
    <row r="832" spans="1:13" x14ac:dyDescent="0.25">
      <c r="A832" s="37">
        <v>823</v>
      </c>
      <c r="B832" s="37" t="s">
        <v>2052</v>
      </c>
      <c r="C832" s="37" t="s">
        <v>1170</v>
      </c>
      <c r="D832" s="37" t="s">
        <v>2068</v>
      </c>
      <c r="E832" s="63">
        <v>0</v>
      </c>
      <c r="F832" s="63">
        <v>0</v>
      </c>
      <c r="G832" s="63">
        <v>0</v>
      </c>
      <c r="H832" s="63">
        <v>0</v>
      </c>
      <c r="I832" s="63">
        <v>0</v>
      </c>
      <c r="J832" s="63">
        <v>0</v>
      </c>
      <c r="K832" s="63">
        <v>0</v>
      </c>
      <c r="L832" s="37"/>
      <c r="M832" s="37">
        <v>538812</v>
      </c>
    </row>
    <row r="833" spans="1:13" x14ac:dyDescent="0.25">
      <c r="A833" s="37">
        <v>824</v>
      </c>
      <c r="B833" s="37" t="s">
        <v>2052</v>
      </c>
      <c r="C833" s="37" t="s">
        <v>1171</v>
      </c>
      <c r="D833" s="37" t="s">
        <v>2068</v>
      </c>
      <c r="E833" s="63">
        <v>2730</v>
      </c>
      <c r="F833" s="63">
        <v>2900</v>
      </c>
      <c r="G833" s="63">
        <v>2980</v>
      </c>
      <c r="H833" s="63">
        <v>2990</v>
      </c>
      <c r="I833" s="63">
        <v>2990</v>
      </c>
      <c r="J833" s="63">
        <v>2950</v>
      </c>
      <c r="K833" s="63">
        <v>2880</v>
      </c>
      <c r="L833" s="37"/>
      <c r="M833" s="37">
        <v>538820</v>
      </c>
    </row>
    <row r="834" spans="1:13" x14ac:dyDescent="0.25">
      <c r="A834" s="37">
        <v>825</v>
      </c>
      <c r="B834" s="37" t="s">
        <v>2052</v>
      </c>
      <c r="C834" s="37" t="s">
        <v>1172</v>
      </c>
      <c r="D834" s="37" t="s">
        <v>2068</v>
      </c>
      <c r="E834" s="63">
        <v>450</v>
      </c>
      <c r="F834" s="63">
        <v>430</v>
      </c>
      <c r="G834" s="63">
        <v>420</v>
      </c>
      <c r="H834" s="63">
        <v>400</v>
      </c>
      <c r="I834" s="63">
        <v>390</v>
      </c>
      <c r="J834" s="63">
        <v>360</v>
      </c>
      <c r="K834" s="63">
        <v>330</v>
      </c>
      <c r="L834" s="37"/>
      <c r="M834" s="37">
        <v>538831</v>
      </c>
    </row>
    <row r="835" spans="1:13" x14ac:dyDescent="0.25">
      <c r="A835" s="37">
        <v>826</v>
      </c>
      <c r="B835" s="37" t="s">
        <v>2052</v>
      </c>
      <c r="C835" s="37" t="s">
        <v>1173</v>
      </c>
      <c r="D835" s="37" t="s">
        <v>2068</v>
      </c>
      <c r="E835" s="63">
        <v>1510</v>
      </c>
      <c r="F835" s="63">
        <v>1610</v>
      </c>
      <c r="G835" s="63">
        <v>1620</v>
      </c>
      <c r="H835" s="63">
        <v>1610</v>
      </c>
      <c r="I835" s="63">
        <v>1600</v>
      </c>
      <c r="J835" s="63">
        <v>1570</v>
      </c>
      <c r="K835" s="63">
        <v>1520</v>
      </c>
      <c r="L835" s="37"/>
      <c r="M835" s="37">
        <v>538832</v>
      </c>
    </row>
    <row r="836" spans="1:13" x14ac:dyDescent="0.25">
      <c r="A836" s="37">
        <v>827</v>
      </c>
      <c r="B836" s="37" t="s">
        <v>2052</v>
      </c>
      <c r="C836" s="37" t="s">
        <v>1174</v>
      </c>
      <c r="D836" s="37" t="s">
        <v>2068</v>
      </c>
      <c r="E836" s="63">
        <v>1410</v>
      </c>
      <c r="F836" s="63">
        <v>1440</v>
      </c>
      <c r="G836" s="63">
        <v>1480</v>
      </c>
      <c r="H836" s="63">
        <v>1510</v>
      </c>
      <c r="I836" s="63">
        <v>1540</v>
      </c>
      <c r="J836" s="63">
        <v>1560</v>
      </c>
      <c r="K836" s="63">
        <v>1570</v>
      </c>
      <c r="L836" s="37"/>
      <c r="M836" s="37">
        <v>538841</v>
      </c>
    </row>
    <row r="837" spans="1:13" x14ac:dyDescent="0.25">
      <c r="A837" s="37">
        <v>828</v>
      </c>
      <c r="B837" s="37" t="s">
        <v>2052</v>
      </c>
      <c r="C837" s="37" t="s">
        <v>1176</v>
      </c>
      <c r="D837" s="37" t="s">
        <v>2068</v>
      </c>
      <c r="E837" s="63">
        <v>470</v>
      </c>
      <c r="F837" s="63">
        <v>480</v>
      </c>
      <c r="G837" s="63">
        <v>470</v>
      </c>
      <c r="H837" s="63">
        <v>460</v>
      </c>
      <c r="I837" s="63">
        <v>450</v>
      </c>
      <c r="J837" s="63">
        <v>430</v>
      </c>
      <c r="K837" s="63">
        <v>410</v>
      </c>
      <c r="L837" s="37"/>
      <c r="M837" s="37">
        <v>538842</v>
      </c>
    </row>
    <row r="838" spans="1:13" x14ac:dyDescent="0.25">
      <c r="A838" s="37">
        <v>829</v>
      </c>
      <c r="B838" s="37" t="s">
        <v>2052</v>
      </c>
      <c r="C838" s="37" t="s">
        <v>1177</v>
      </c>
      <c r="D838" s="37" t="s">
        <v>2068</v>
      </c>
      <c r="E838" s="63">
        <v>1770</v>
      </c>
      <c r="F838" s="63">
        <v>1890</v>
      </c>
      <c r="G838" s="63">
        <v>1950</v>
      </c>
      <c r="H838" s="63">
        <v>2000</v>
      </c>
      <c r="I838" s="63">
        <v>2020</v>
      </c>
      <c r="J838" s="63">
        <v>2010</v>
      </c>
      <c r="K838" s="63">
        <v>1980</v>
      </c>
      <c r="L838" s="37"/>
      <c r="M838" s="37">
        <v>538850</v>
      </c>
    </row>
    <row r="839" spans="1:13" x14ac:dyDescent="0.25">
      <c r="A839" s="37">
        <v>830</v>
      </c>
      <c r="B839" s="37" t="s">
        <v>2052</v>
      </c>
      <c r="C839" s="37" t="s">
        <v>272</v>
      </c>
      <c r="D839" s="37" t="s">
        <v>2068</v>
      </c>
      <c r="E839" s="63">
        <v>180</v>
      </c>
      <c r="F839" s="63">
        <v>190</v>
      </c>
      <c r="G839" s="63">
        <v>180</v>
      </c>
      <c r="H839" s="63">
        <v>180</v>
      </c>
      <c r="I839" s="63">
        <v>180</v>
      </c>
      <c r="J839" s="63">
        <v>170</v>
      </c>
      <c r="K839" s="63">
        <v>170</v>
      </c>
      <c r="L839" s="37"/>
      <c r="M839" s="37">
        <v>538861</v>
      </c>
    </row>
    <row r="840" spans="1:13" x14ac:dyDescent="0.25">
      <c r="A840" s="37">
        <v>831</v>
      </c>
      <c r="B840" s="37" t="s">
        <v>2052</v>
      </c>
      <c r="C840" s="37" t="s">
        <v>1182</v>
      </c>
      <c r="D840" s="37" t="s">
        <v>2068</v>
      </c>
      <c r="E840" s="63">
        <v>720</v>
      </c>
      <c r="F840" s="63">
        <v>750</v>
      </c>
      <c r="G840" s="63">
        <v>760</v>
      </c>
      <c r="H840" s="63">
        <v>770</v>
      </c>
      <c r="I840" s="63">
        <v>770</v>
      </c>
      <c r="J840" s="63">
        <v>770</v>
      </c>
      <c r="K840" s="63">
        <v>760</v>
      </c>
      <c r="L840" s="37"/>
      <c r="M840" s="37">
        <v>538863</v>
      </c>
    </row>
    <row r="841" spans="1:13" x14ac:dyDescent="0.25">
      <c r="A841" s="37">
        <v>832</v>
      </c>
      <c r="B841" s="37" t="s">
        <v>2052</v>
      </c>
      <c r="C841" s="37" t="s">
        <v>1168</v>
      </c>
      <c r="D841" s="37" t="s">
        <v>2068</v>
      </c>
      <c r="E841" s="63">
        <v>720</v>
      </c>
      <c r="F841" s="63">
        <v>770</v>
      </c>
      <c r="G841" s="63">
        <v>780</v>
      </c>
      <c r="H841" s="63">
        <v>780</v>
      </c>
      <c r="I841" s="63">
        <v>780</v>
      </c>
      <c r="J841" s="63">
        <v>780</v>
      </c>
      <c r="K841" s="63">
        <v>770</v>
      </c>
      <c r="L841" s="37"/>
      <c r="M841" s="37">
        <v>538864</v>
      </c>
    </row>
    <row r="842" spans="1:13" x14ac:dyDescent="0.25">
      <c r="A842" s="37">
        <v>833</v>
      </c>
      <c r="B842" s="37" t="s">
        <v>2052</v>
      </c>
      <c r="C842" s="37" t="s">
        <v>1178</v>
      </c>
      <c r="D842" s="37" t="s">
        <v>2068</v>
      </c>
      <c r="E842" s="63">
        <v>1100</v>
      </c>
      <c r="F842" s="63">
        <v>1190</v>
      </c>
      <c r="G842" s="63">
        <v>1200</v>
      </c>
      <c r="H842" s="63">
        <v>1210</v>
      </c>
      <c r="I842" s="63">
        <v>1210</v>
      </c>
      <c r="J842" s="63">
        <v>1200</v>
      </c>
      <c r="K842" s="63">
        <v>1190</v>
      </c>
      <c r="L842" s="37"/>
      <c r="M842" s="37">
        <v>539000</v>
      </c>
    </row>
    <row r="843" spans="1:13" x14ac:dyDescent="0.25">
      <c r="A843" s="37">
        <v>834</v>
      </c>
      <c r="B843" s="37" t="s">
        <v>2052</v>
      </c>
      <c r="C843" s="37" t="s">
        <v>1179</v>
      </c>
      <c r="D843" s="37" t="s">
        <v>2068</v>
      </c>
      <c r="E843" s="63">
        <v>3670</v>
      </c>
      <c r="F843" s="63">
        <v>3990</v>
      </c>
      <c r="G843" s="63">
        <v>4050</v>
      </c>
      <c r="H843" s="63">
        <v>4040</v>
      </c>
      <c r="I843" s="63">
        <v>3980</v>
      </c>
      <c r="J843" s="63">
        <v>3870</v>
      </c>
      <c r="K843" s="63">
        <v>3720</v>
      </c>
      <c r="L843" s="37"/>
      <c r="M843" s="37">
        <v>539100</v>
      </c>
    </row>
    <row r="844" spans="1:13" x14ac:dyDescent="0.25">
      <c r="A844" s="37">
        <v>835</v>
      </c>
      <c r="B844" s="37" t="s">
        <v>2052</v>
      </c>
      <c r="C844" s="37" t="s">
        <v>1180</v>
      </c>
      <c r="D844" s="37" t="s">
        <v>2068</v>
      </c>
      <c r="E844" s="63">
        <v>2080</v>
      </c>
      <c r="F844" s="63">
        <v>2200</v>
      </c>
      <c r="G844" s="63">
        <v>2270</v>
      </c>
      <c r="H844" s="63">
        <v>2280</v>
      </c>
      <c r="I844" s="63">
        <v>2270</v>
      </c>
      <c r="J844" s="63">
        <v>2250</v>
      </c>
      <c r="K844" s="63">
        <v>2210</v>
      </c>
      <c r="L844" s="37"/>
      <c r="M844" s="37">
        <v>539200</v>
      </c>
    </row>
    <row r="845" spans="1:13" x14ac:dyDescent="0.25">
      <c r="A845" s="37">
        <v>836</v>
      </c>
      <c r="B845" s="37" t="s">
        <v>2052</v>
      </c>
      <c r="C845" s="37" t="s">
        <v>1181</v>
      </c>
      <c r="D845" s="37" t="s">
        <v>2068</v>
      </c>
      <c r="E845" s="63">
        <v>2220</v>
      </c>
      <c r="F845" s="63">
        <v>2370</v>
      </c>
      <c r="G845" s="63">
        <v>2430</v>
      </c>
      <c r="H845" s="63">
        <v>2440</v>
      </c>
      <c r="I845" s="63">
        <v>2420</v>
      </c>
      <c r="J845" s="63">
        <v>2390</v>
      </c>
      <c r="K845" s="63">
        <v>2330</v>
      </c>
      <c r="L845" s="37"/>
      <c r="M845" s="37">
        <v>539310</v>
      </c>
    </row>
    <row r="846" spans="1:13" x14ac:dyDescent="0.25">
      <c r="A846" s="37">
        <v>837</v>
      </c>
      <c r="B846" s="37" t="s">
        <v>2052</v>
      </c>
      <c r="C846" s="37" t="s">
        <v>1021</v>
      </c>
      <c r="D846" s="37" t="s">
        <v>2068</v>
      </c>
      <c r="E846" s="63">
        <v>2940</v>
      </c>
      <c r="F846" s="63">
        <v>3060</v>
      </c>
      <c r="G846" s="63">
        <v>3080</v>
      </c>
      <c r="H846" s="63">
        <v>3090</v>
      </c>
      <c r="I846" s="63">
        <v>3080</v>
      </c>
      <c r="J846" s="63">
        <v>3060</v>
      </c>
      <c r="K846" s="63">
        <v>3010</v>
      </c>
      <c r="L846" s="37"/>
      <c r="M846" s="37">
        <v>539320</v>
      </c>
    </row>
    <row r="847" spans="1:13" x14ac:dyDescent="0.25">
      <c r="A847" s="37">
        <v>838</v>
      </c>
      <c r="B847" s="37" t="s">
        <v>2052</v>
      </c>
      <c r="C847" s="37" t="s">
        <v>1183</v>
      </c>
      <c r="D847" s="37" t="s">
        <v>2068</v>
      </c>
      <c r="E847" s="63">
        <v>2550</v>
      </c>
      <c r="F847" s="63">
        <v>2690</v>
      </c>
      <c r="G847" s="63">
        <v>2750</v>
      </c>
      <c r="H847" s="63">
        <v>2750</v>
      </c>
      <c r="I847" s="63">
        <v>2740</v>
      </c>
      <c r="J847" s="63">
        <v>2710</v>
      </c>
      <c r="K847" s="63">
        <v>2660</v>
      </c>
      <c r="L847" s="37"/>
      <c r="M847" s="37">
        <v>539400</v>
      </c>
    </row>
    <row r="848" spans="1:13" x14ac:dyDescent="0.25">
      <c r="A848" s="37">
        <v>839</v>
      </c>
      <c r="B848" s="37" t="s">
        <v>2052</v>
      </c>
      <c r="C848" s="37" t="s">
        <v>242</v>
      </c>
      <c r="D848" s="37" t="s">
        <v>2068</v>
      </c>
      <c r="E848" s="63">
        <v>1960</v>
      </c>
      <c r="F848" s="63">
        <v>2020</v>
      </c>
      <c r="G848" s="63">
        <v>2020</v>
      </c>
      <c r="H848" s="63">
        <v>2020</v>
      </c>
      <c r="I848" s="63">
        <v>2020</v>
      </c>
      <c r="J848" s="63">
        <v>1990</v>
      </c>
      <c r="K848" s="63">
        <v>1960</v>
      </c>
      <c r="L848" s="37"/>
      <c r="M848" s="37">
        <v>539500</v>
      </c>
    </row>
    <row r="849" spans="1:13" x14ac:dyDescent="0.25">
      <c r="A849" s="37">
        <v>840</v>
      </c>
      <c r="B849" s="37" t="s">
        <v>2052</v>
      </c>
      <c r="C849" s="37" t="s">
        <v>1184</v>
      </c>
      <c r="D849" s="37" t="s">
        <v>2068</v>
      </c>
      <c r="E849" s="63">
        <v>1790</v>
      </c>
      <c r="F849" s="63">
        <v>1910</v>
      </c>
      <c r="G849" s="63">
        <v>1940</v>
      </c>
      <c r="H849" s="63">
        <v>1900</v>
      </c>
      <c r="I849" s="63">
        <v>1840</v>
      </c>
      <c r="J849" s="63">
        <v>1740</v>
      </c>
      <c r="K849" s="63">
        <v>1630</v>
      </c>
      <c r="L849" s="37"/>
      <c r="M849" s="37">
        <v>539600</v>
      </c>
    </row>
    <row r="850" spans="1:13" x14ac:dyDescent="0.25">
      <c r="A850" s="37">
        <v>841</v>
      </c>
      <c r="B850" s="37" t="s">
        <v>2052</v>
      </c>
      <c r="C850" s="37" t="s">
        <v>280</v>
      </c>
      <c r="D850" s="37" t="s">
        <v>2068</v>
      </c>
      <c r="E850" s="63">
        <v>1450</v>
      </c>
      <c r="F850" s="63">
        <v>1490</v>
      </c>
      <c r="G850" s="63">
        <v>1480</v>
      </c>
      <c r="H850" s="63">
        <v>1470</v>
      </c>
      <c r="I850" s="63">
        <v>1460</v>
      </c>
      <c r="J850" s="63">
        <v>1450</v>
      </c>
      <c r="K850" s="63">
        <v>1420</v>
      </c>
      <c r="L850" s="37"/>
      <c r="M850" s="37">
        <v>539700</v>
      </c>
    </row>
    <row r="851" spans="1:13" x14ac:dyDescent="0.25">
      <c r="A851" s="37">
        <v>842</v>
      </c>
      <c r="B851" s="37" t="s">
        <v>2052</v>
      </c>
      <c r="C851" s="37" t="s">
        <v>1186</v>
      </c>
      <c r="D851" s="37" t="s">
        <v>2068</v>
      </c>
      <c r="E851" s="63">
        <v>1660</v>
      </c>
      <c r="F851" s="63">
        <v>1760</v>
      </c>
      <c r="G851" s="63">
        <v>1820</v>
      </c>
      <c r="H851" s="63">
        <v>1850</v>
      </c>
      <c r="I851" s="63">
        <v>1860</v>
      </c>
      <c r="J851" s="63">
        <v>1840</v>
      </c>
      <c r="K851" s="63">
        <v>1800</v>
      </c>
      <c r="L851" s="37"/>
      <c r="M851" s="37">
        <v>539800</v>
      </c>
    </row>
    <row r="852" spans="1:13" x14ac:dyDescent="0.25">
      <c r="A852" s="37">
        <v>843</v>
      </c>
      <c r="B852" s="37" t="s">
        <v>2052</v>
      </c>
      <c r="C852" s="37" t="s">
        <v>1101</v>
      </c>
      <c r="D852" s="37" t="s">
        <v>2068</v>
      </c>
      <c r="E852" s="63">
        <v>1610</v>
      </c>
      <c r="F852" s="63">
        <v>1680</v>
      </c>
      <c r="G852" s="63">
        <v>1720</v>
      </c>
      <c r="H852" s="63">
        <v>1720</v>
      </c>
      <c r="I852" s="63">
        <v>1710</v>
      </c>
      <c r="J852" s="63">
        <v>1690</v>
      </c>
      <c r="K852" s="63">
        <v>1640</v>
      </c>
      <c r="L852" s="37"/>
      <c r="M852" s="37">
        <v>539900</v>
      </c>
    </row>
    <row r="853" spans="1:13" x14ac:dyDescent="0.25">
      <c r="A853" s="37">
        <v>844</v>
      </c>
      <c r="B853" s="37" t="s">
        <v>2052</v>
      </c>
      <c r="C853" s="37" t="s">
        <v>1188</v>
      </c>
      <c r="D853" s="37" t="s">
        <v>2068</v>
      </c>
      <c r="E853" s="63">
        <v>4280</v>
      </c>
      <c r="F853" s="63">
        <v>4290</v>
      </c>
      <c r="G853" s="63">
        <v>4310</v>
      </c>
      <c r="H853" s="63">
        <v>4330</v>
      </c>
      <c r="I853" s="63">
        <v>4340</v>
      </c>
      <c r="J853" s="63">
        <v>4330</v>
      </c>
      <c r="K853" s="63">
        <v>4330</v>
      </c>
      <c r="L853" s="37"/>
      <c r="M853" s="37">
        <v>540000</v>
      </c>
    </row>
    <row r="854" spans="1:13" x14ac:dyDescent="0.25">
      <c r="A854" s="37">
        <v>845</v>
      </c>
      <c r="B854" s="37" t="s">
        <v>2052</v>
      </c>
      <c r="C854" s="37" t="s">
        <v>1189</v>
      </c>
      <c r="D854" s="37" t="s">
        <v>2068</v>
      </c>
      <c r="E854" s="63">
        <v>1870</v>
      </c>
      <c r="F854" s="63">
        <v>1940</v>
      </c>
      <c r="G854" s="63">
        <v>1960</v>
      </c>
      <c r="H854" s="63">
        <v>1970</v>
      </c>
      <c r="I854" s="63">
        <v>1970</v>
      </c>
      <c r="J854" s="63">
        <v>1940</v>
      </c>
      <c r="K854" s="63">
        <v>1910</v>
      </c>
      <c r="L854" s="37"/>
      <c r="M854" s="37">
        <v>540100</v>
      </c>
    </row>
    <row r="855" spans="1:13" x14ac:dyDescent="0.25">
      <c r="A855" s="37">
        <v>846</v>
      </c>
      <c r="B855" s="37" t="s">
        <v>2052</v>
      </c>
      <c r="C855" s="37" t="s">
        <v>1191</v>
      </c>
      <c r="D855" s="37" t="s">
        <v>2068</v>
      </c>
      <c r="E855" s="63">
        <v>1960</v>
      </c>
      <c r="F855" s="63">
        <v>2050</v>
      </c>
      <c r="G855" s="63">
        <v>2100</v>
      </c>
      <c r="H855" s="63">
        <v>2090</v>
      </c>
      <c r="I855" s="63">
        <v>2050</v>
      </c>
      <c r="J855" s="63">
        <v>1990</v>
      </c>
      <c r="K855" s="63">
        <v>1900</v>
      </c>
      <c r="L855" s="37"/>
      <c r="M855" s="37">
        <v>540200</v>
      </c>
    </row>
    <row r="856" spans="1:13" x14ac:dyDescent="0.25">
      <c r="A856" s="37">
        <v>847</v>
      </c>
      <c r="B856" s="37" t="s">
        <v>2052</v>
      </c>
      <c r="C856" s="37" t="s">
        <v>281</v>
      </c>
      <c r="D856" s="37" t="s">
        <v>2068</v>
      </c>
      <c r="E856" s="63">
        <v>280</v>
      </c>
      <c r="F856" s="63">
        <v>280</v>
      </c>
      <c r="G856" s="63">
        <v>290</v>
      </c>
      <c r="H856" s="63">
        <v>300</v>
      </c>
      <c r="I856" s="63">
        <v>310</v>
      </c>
      <c r="J856" s="63">
        <v>320</v>
      </c>
      <c r="K856" s="63">
        <v>330</v>
      </c>
      <c r="L856" s="37"/>
      <c r="M856" s="37">
        <v>540300</v>
      </c>
    </row>
    <row r="857" spans="1:13" x14ac:dyDescent="0.25">
      <c r="A857" s="37">
        <v>848</v>
      </c>
      <c r="B857" s="37" t="s">
        <v>2052</v>
      </c>
      <c r="C857" s="37" t="s">
        <v>1195</v>
      </c>
      <c r="D857" s="37" t="s">
        <v>2068</v>
      </c>
      <c r="E857" s="63">
        <v>1240</v>
      </c>
      <c r="F857" s="63">
        <v>1320</v>
      </c>
      <c r="G857" s="63">
        <v>1370</v>
      </c>
      <c r="H857" s="63">
        <v>1370</v>
      </c>
      <c r="I857" s="63">
        <v>1360</v>
      </c>
      <c r="J857" s="63">
        <v>1350</v>
      </c>
      <c r="K857" s="63">
        <v>1350</v>
      </c>
      <c r="L857" s="37"/>
      <c r="M857" s="37">
        <v>540410</v>
      </c>
    </row>
    <row r="858" spans="1:13" x14ac:dyDescent="0.25">
      <c r="A858" s="37">
        <v>849</v>
      </c>
      <c r="B858" s="37" t="s">
        <v>2052</v>
      </c>
      <c r="C858" s="37" t="s">
        <v>1192</v>
      </c>
      <c r="D858" s="37" t="s">
        <v>2068</v>
      </c>
      <c r="E858" s="63">
        <v>1850</v>
      </c>
      <c r="F858" s="63">
        <v>1990</v>
      </c>
      <c r="G858" s="63">
        <v>2100</v>
      </c>
      <c r="H858" s="63">
        <v>2160</v>
      </c>
      <c r="I858" s="63">
        <v>2200</v>
      </c>
      <c r="J858" s="63">
        <v>2230</v>
      </c>
      <c r="K858" s="63">
        <v>2260</v>
      </c>
      <c r="L858" s="37"/>
      <c r="M858" s="37">
        <v>540420</v>
      </c>
    </row>
    <row r="859" spans="1:13" x14ac:dyDescent="0.25">
      <c r="A859" s="37">
        <v>850</v>
      </c>
      <c r="B859" s="37" t="s">
        <v>2052</v>
      </c>
      <c r="C859" s="37" t="s">
        <v>282</v>
      </c>
      <c r="D859" s="37" t="s">
        <v>2068</v>
      </c>
      <c r="E859" s="63">
        <v>2220</v>
      </c>
      <c r="F859" s="63">
        <v>2210</v>
      </c>
      <c r="G859" s="63">
        <v>2210</v>
      </c>
      <c r="H859" s="63">
        <v>2220</v>
      </c>
      <c r="I859" s="63">
        <v>2230</v>
      </c>
      <c r="J859" s="63">
        <v>2230</v>
      </c>
      <c r="K859" s="63">
        <v>2240</v>
      </c>
      <c r="L859" s="37"/>
      <c r="M859" s="37">
        <v>540510</v>
      </c>
    </row>
    <row r="860" spans="1:13" x14ac:dyDescent="0.25">
      <c r="A860" s="37">
        <v>851</v>
      </c>
      <c r="B860" s="37" t="s">
        <v>2052</v>
      </c>
      <c r="C860" s="37" t="s">
        <v>1193</v>
      </c>
      <c r="D860" s="37" t="s">
        <v>2068</v>
      </c>
      <c r="E860" s="63">
        <v>2260</v>
      </c>
      <c r="F860" s="63">
        <v>2410</v>
      </c>
      <c r="G860" s="63">
        <v>2480</v>
      </c>
      <c r="H860" s="63">
        <v>2520</v>
      </c>
      <c r="I860" s="63">
        <v>2530</v>
      </c>
      <c r="J860" s="63">
        <v>2510</v>
      </c>
      <c r="K860" s="63">
        <v>2460</v>
      </c>
      <c r="L860" s="37"/>
      <c r="M860" s="37">
        <v>540520</v>
      </c>
    </row>
    <row r="861" spans="1:13" x14ac:dyDescent="0.25">
      <c r="A861" s="37">
        <v>852</v>
      </c>
      <c r="B861" s="37" t="s">
        <v>2052</v>
      </c>
      <c r="C861" s="37" t="s">
        <v>1056</v>
      </c>
      <c r="D861" s="37" t="s">
        <v>2068</v>
      </c>
      <c r="E861" s="63">
        <v>1520</v>
      </c>
      <c r="F861" s="63">
        <v>1560</v>
      </c>
      <c r="G861" s="63">
        <v>1610</v>
      </c>
      <c r="H861" s="63">
        <v>1670</v>
      </c>
      <c r="I861" s="63">
        <v>1720</v>
      </c>
      <c r="J861" s="63">
        <v>1760</v>
      </c>
      <c r="K861" s="63">
        <v>1800</v>
      </c>
      <c r="L861" s="37"/>
      <c r="M861" s="37">
        <v>540600</v>
      </c>
    </row>
    <row r="862" spans="1:13" x14ac:dyDescent="0.25">
      <c r="A862" s="37">
        <v>853</v>
      </c>
      <c r="B862" s="37" t="s">
        <v>2052</v>
      </c>
      <c r="C862" s="37" t="s">
        <v>1075</v>
      </c>
      <c r="D862" s="37" t="s">
        <v>2068</v>
      </c>
      <c r="E862" s="63">
        <v>240</v>
      </c>
      <c r="F862" s="63">
        <v>250</v>
      </c>
      <c r="G862" s="63">
        <v>260</v>
      </c>
      <c r="H862" s="63">
        <v>270</v>
      </c>
      <c r="I862" s="63">
        <v>280</v>
      </c>
      <c r="J862" s="63">
        <v>280</v>
      </c>
      <c r="K862" s="63">
        <v>280</v>
      </c>
      <c r="L862" s="37"/>
      <c r="M862" s="37">
        <v>540700</v>
      </c>
    </row>
    <row r="863" spans="1:13" x14ac:dyDescent="0.25">
      <c r="A863" s="37">
        <v>854</v>
      </c>
      <c r="B863" s="37" t="s">
        <v>2043</v>
      </c>
      <c r="C863" s="37" t="s">
        <v>2069</v>
      </c>
      <c r="D863" s="37" t="s">
        <v>2069</v>
      </c>
      <c r="E863" s="63">
        <v>34200</v>
      </c>
      <c r="F863" s="63">
        <v>35800</v>
      </c>
      <c r="G863" s="63">
        <v>36200</v>
      </c>
      <c r="H863" s="63">
        <v>36400</v>
      </c>
      <c r="I863" s="63">
        <v>36300</v>
      </c>
      <c r="J863" s="63">
        <v>35800</v>
      </c>
      <c r="K863" s="63">
        <v>35100</v>
      </c>
      <c r="L863" s="37"/>
      <c r="M863" s="37"/>
    </row>
    <row r="864" spans="1:13" x14ac:dyDescent="0.25">
      <c r="A864" s="37">
        <v>855</v>
      </c>
      <c r="B864" s="37" t="s">
        <v>2052</v>
      </c>
      <c r="C864" s="37" t="s">
        <v>275</v>
      </c>
      <c r="D864" s="37" t="s">
        <v>2069</v>
      </c>
      <c r="E864" s="63">
        <v>2980</v>
      </c>
      <c r="F864" s="63">
        <v>3170</v>
      </c>
      <c r="G864" s="63">
        <v>3190</v>
      </c>
      <c r="H864" s="63">
        <v>3200</v>
      </c>
      <c r="I864" s="63">
        <v>3180</v>
      </c>
      <c r="J864" s="63">
        <v>3140</v>
      </c>
      <c r="K864" s="63">
        <v>3080</v>
      </c>
      <c r="L864" s="37"/>
      <c r="M864" s="37">
        <v>541900</v>
      </c>
    </row>
    <row r="865" spans="1:13" x14ac:dyDescent="0.25">
      <c r="A865" s="37">
        <v>856</v>
      </c>
      <c r="B865" s="37" t="s">
        <v>2052</v>
      </c>
      <c r="C865" s="37" t="s">
        <v>285</v>
      </c>
      <c r="D865" s="37" t="s">
        <v>2069</v>
      </c>
      <c r="E865" s="63">
        <v>670</v>
      </c>
      <c r="F865" s="63">
        <v>690</v>
      </c>
      <c r="G865" s="63">
        <v>690</v>
      </c>
      <c r="H865" s="63">
        <v>690</v>
      </c>
      <c r="I865" s="63">
        <v>690</v>
      </c>
      <c r="J865" s="63">
        <v>690</v>
      </c>
      <c r="K865" s="63">
        <v>690</v>
      </c>
      <c r="L865" s="37"/>
      <c r="M865" s="37">
        <v>542000</v>
      </c>
    </row>
    <row r="866" spans="1:13" x14ac:dyDescent="0.25">
      <c r="A866" s="37">
        <v>857</v>
      </c>
      <c r="B866" s="37" t="s">
        <v>2052</v>
      </c>
      <c r="C866" s="37" t="s">
        <v>1144</v>
      </c>
      <c r="D866" s="37" t="s">
        <v>2069</v>
      </c>
      <c r="E866" s="63">
        <v>820</v>
      </c>
      <c r="F866" s="63">
        <v>820</v>
      </c>
      <c r="G866" s="63">
        <v>820</v>
      </c>
      <c r="H866" s="63">
        <v>820</v>
      </c>
      <c r="I866" s="63">
        <v>810</v>
      </c>
      <c r="J866" s="63">
        <v>800</v>
      </c>
      <c r="K866" s="63">
        <v>770</v>
      </c>
      <c r="L866" s="37"/>
      <c r="M866" s="37">
        <v>542100</v>
      </c>
    </row>
    <row r="867" spans="1:13" x14ac:dyDescent="0.25">
      <c r="A867" s="37">
        <v>858</v>
      </c>
      <c r="B867" s="37" t="s">
        <v>2052</v>
      </c>
      <c r="C867" s="37" t="s">
        <v>1161</v>
      </c>
      <c r="D867" s="37" t="s">
        <v>2069</v>
      </c>
      <c r="E867" s="63">
        <v>1720</v>
      </c>
      <c r="F867" s="63">
        <v>1770</v>
      </c>
      <c r="G867" s="63">
        <v>1820</v>
      </c>
      <c r="H867" s="63">
        <v>1850</v>
      </c>
      <c r="I867" s="63">
        <v>1860</v>
      </c>
      <c r="J867" s="63">
        <v>1870</v>
      </c>
      <c r="K867" s="63">
        <v>1860</v>
      </c>
      <c r="L867" s="37"/>
      <c r="M867" s="37">
        <v>542200</v>
      </c>
    </row>
    <row r="868" spans="1:13" x14ac:dyDescent="0.25">
      <c r="A868" s="37">
        <v>859</v>
      </c>
      <c r="B868" s="37" t="s">
        <v>2052</v>
      </c>
      <c r="C868" s="37" t="s">
        <v>1185</v>
      </c>
      <c r="D868" s="37" t="s">
        <v>2069</v>
      </c>
      <c r="E868" s="63">
        <v>520</v>
      </c>
      <c r="F868" s="63">
        <v>520</v>
      </c>
      <c r="G868" s="63">
        <v>520</v>
      </c>
      <c r="H868" s="63">
        <v>510</v>
      </c>
      <c r="I868" s="63">
        <v>500</v>
      </c>
      <c r="J868" s="63">
        <v>480</v>
      </c>
      <c r="K868" s="63">
        <v>450</v>
      </c>
      <c r="L868" s="37"/>
      <c r="M868" s="37">
        <v>542300</v>
      </c>
    </row>
    <row r="869" spans="1:13" x14ac:dyDescent="0.25">
      <c r="A869" s="37">
        <v>860</v>
      </c>
      <c r="B869" s="37" t="s">
        <v>2052</v>
      </c>
      <c r="C869" s="37" t="s">
        <v>1216</v>
      </c>
      <c r="D869" s="37" t="s">
        <v>2069</v>
      </c>
      <c r="E869" s="63">
        <v>3130</v>
      </c>
      <c r="F869" s="63">
        <v>3310</v>
      </c>
      <c r="G869" s="63">
        <v>3280</v>
      </c>
      <c r="H869" s="63">
        <v>3230</v>
      </c>
      <c r="I869" s="63">
        <v>3150</v>
      </c>
      <c r="J869" s="63">
        <v>3060</v>
      </c>
      <c r="K869" s="63">
        <v>2950</v>
      </c>
      <c r="L869" s="37"/>
      <c r="M869" s="37">
        <v>542410</v>
      </c>
    </row>
    <row r="870" spans="1:13" x14ac:dyDescent="0.25">
      <c r="A870" s="37">
        <v>861</v>
      </c>
      <c r="B870" s="37" t="s">
        <v>2052</v>
      </c>
      <c r="C870" s="37" t="s">
        <v>1218</v>
      </c>
      <c r="D870" s="37" t="s">
        <v>2069</v>
      </c>
      <c r="E870" s="63">
        <v>1000</v>
      </c>
      <c r="F870" s="63">
        <v>1190</v>
      </c>
      <c r="G870" s="63">
        <v>1280</v>
      </c>
      <c r="H870" s="63">
        <v>1370</v>
      </c>
      <c r="I870" s="63">
        <v>1440</v>
      </c>
      <c r="J870" s="63">
        <v>1500</v>
      </c>
      <c r="K870" s="63">
        <v>1550</v>
      </c>
      <c r="L870" s="37"/>
      <c r="M870" s="37">
        <v>542421</v>
      </c>
    </row>
    <row r="871" spans="1:13" x14ac:dyDescent="0.25">
      <c r="A871" s="37">
        <v>862</v>
      </c>
      <c r="B871" s="37" t="s">
        <v>2052</v>
      </c>
      <c r="C871" s="37" t="s">
        <v>286</v>
      </c>
      <c r="D871" s="37" t="s">
        <v>2069</v>
      </c>
      <c r="E871" s="63">
        <v>3210</v>
      </c>
      <c r="F871" s="63">
        <v>3440</v>
      </c>
      <c r="G871" s="63">
        <v>3540</v>
      </c>
      <c r="H871" s="63">
        <v>3620</v>
      </c>
      <c r="I871" s="63">
        <v>3650</v>
      </c>
      <c r="J871" s="63">
        <v>3660</v>
      </c>
      <c r="K871" s="63">
        <v>3670</v>
      </c>
      <c r="L871" s="37"/>
      <c r="M871" s="37">
        <v>542422</v>
      </c>
    </row>
    <row r="872" spans="1:13" x14ac:dyDescent="0.25">
      <c r="A872" s="37">
        <v>863</v>
      </c>
      <c r="B872" s="37" t="s">
        <v>2052</v>
      </c>
      <c r="C872" s="37" t="s">
        <v>1187</v>
      </c>
      <c r="D872" s="37" t="s">
        <v>2069</v>
      </c>
      <c r="E872" s="63">
        <v>3220</v>
      </c>
      <c r="F872" s="63">
        <v>3290</v>
      </c>
      <c r="G872" s="63">
        <v>3310</v>
      </c>
      <c r="H872" s="63">
        <v>3320</v>
      </c>
      <c r="I872" s="63">
        <v>3290</v>
      </c>
      <c r="J872" s="63">
        <v>3240</v>
      </c>
      <c r="K872" s="63">
        <v>3170</v>
      </c>
      <c r="L872" s="37"/>
      <c r="M872" s="37">
        <v>542430</v>
      </c>
    </row>
    <row r="873" spans="1:13" x14ac:dyDescent="0.25">
      <c r="A873" s="37">
        <v>864</v>
      </c>
      <c r="B873" s="37" t="s">
        <v>2052</v>
      </c>
      <c r="C873" s="37" t="s">
        <v>1220</v>
      </c>
      <c r="D873" s="37" t="s">
        <v>2069</v>
      </c>
      <c r="E873" s="63">
        <v>3870</v>
      </c>
      <c r="F873" s="63">
        <v>4060</v>
      </c>
      <c r="G873" s="63">
        <v>4090</v>
      </c>
      <c r="H873" s="63">
        <v>4090</v>
      </c>
      <c r="I873" s="63">
        <v>4050</v>
      </c>
      <c r="J873" s="63">
        <v>3970</v>
      </c>
      <c r="K873" s="63">
        <v>3850</v>
      </c>
      <c r="L873" s="37"/>
      <c r="M873" s="37">
        <v>542440</v>
      </c>
    </row>
    <row r="874" spans="1:13" x14ac:dyDescent="0.25">
      <c r="A874" s="37">
        <v>865</v>
      </c>
      <c r="B874" s="37" t="s">
        <v>2052</v>
      </c>
      <c r="C874" s="37" t="s">
        <v>1223</v>
      </c>
      <c r="D874" s="37" t="s">
        <v>2069</v>
      </c>
      <c r="E874" s="63">
        <v>530</v>
      </c>
      <c r="F874" s="63">
        <v>560</v>
      </c>
      <c r="G874" s="63">
        <v>590</v>
      </c>
      <c r="H874" s="63">
        <v>610</v>
      </c>
      <c r="I874" s="63">
        <v>630</v>
      </c>
      <c r="J874" s="63">
        <v>650</v>
      </c>
      <c r="K874" s="63">
        <v>660</v>
      </c>
      <c r="L874" s="37"/>
      <c r="M874" s="37">
        <v>542511</v>
      </c>
    </row>
    <row r="875" spans="1:13" x14ac:dyDescent="0.25">
      <c r="A875" s="37">
        <v>866</v>
      </c>
      <c r="B875" s="37" t="s">
        <v>2052</v>
      </c>
      <c r="C875" s="37" t="s">
        <v>287</v>
      </c>
      <c r="D875" s="37" t="s">
        <v>2069</v>
      </c>
      <c r="E875" s="63">
        <v>0</v>
      </c>
      <c r="F875" s="63">
        <v>0</v>
      </c>
      <c r="G875" s="63">
        <v>0</v>
      </c>
      <c r="H875" s="63">
        <v>0</v>
      </c>
      <c r="I875" s="63">
        <v>0</v>
      </c>
      <c r="J875" s="63">
        <v>0</v>
      </c>
      <c r="K875" s="63">
        <v>0</v>
      </c>
      <c r="L875" s="37"/>
      <c r="M875" s="37">
        <v>542513</v>
      </c>
    </row>
    <row r="876" spans="1:13" x14ac:dyDescent="0.25">
      <c r="A876" s="37">
        <v>867</v>
      </c>
      <c r="B876" s="37" t="s">
        <v>2052</v>
      </c>
      <c r="C876" s="37" t="s">
        <v>288</v>
      </c>
      <c r="D876" s="37" t="s">
        <v>2069</v>
      </c>
      <c r="E876" s="63">
        <v>120</v>
      </c>
      <c r="F876" s="63">
        <v>120</v>
      </c>
      <c r="G876" s="63">
        <v>130</v>
      </c>
      <c r="H876" s="63">
        <v>140</v>
      </c>
      <c r="I876" s="63">
        <v>140</v>
      </c>
      <c r="J876" s="63">
        <v>140</v>
      </c>
      <c r="K876" s="63">
        <v>140</v>
      </c>
      <c r="L876" s="37"/>
      <c r="M876" s="37">
        <v>542514</v>
      </c>
    </row>
    <row r="877" spans="1:13" x14ac:dyDescent="0.25">
      <c r="A877" s="37">
        <v>868</v>
      </c>
      <c r="B877" s="37" t="s">
        <v>2052</v>
      </c>
      <c r="C877" s="37" t="s">
        <v>1226</v>
      </c>
      <c r="D877" s="37" t="s">
        <v>2069</v>
      </c>
      <c r="E877" s="63">
        <v>650</v>
      </c>
      <c r="F877" s="63">
        <v>680</v>
      </c>
      <c r="G877" s="63">
        <v>700</v>
      </c>
      <c r="H877" s="63">
        <v>730</v>
      </c>
      <c r="I877" s="63">
        <v>750</v>
      </c>
      <c r="J877" s="63">
        <v>760</v>
      </c>
      <c r="K877" s="63">
        <v>770</v>
      </c>
      <c r="L877" s="37"/>
      <c r="M877" s="37">
        <v>542520</v>
      </c>
    </row>
    <row r="878" spans="1:13" x14ac:dyDescent="0.25">
      <c r="A878" s="37">
        <v>869</v>
      </c>
      <c r="B878" s="37" t="s">
        <v>2052</v>
      </c>
      <c r="C878" s="37" t="s">
        <v>289</v>
      </c>
      <c r="D878" s="37" t="s">
        <v>2069</v>
      </c>
      <c r="E878" s="63">
        <v>3940</v>
      </c>
      <c r="F878" s="63">
        <v>4250</v>
      </c>
      <c r="G878" s="63">
        <v>4320</v>
      </c>
      <c r="H878" s="63">
        <v>4370</v>
      </c>
      <c r="I878" s="63">
        <v>4370</v>
      </c>
      <c r="J878" s="63">
        <v>4340</v>
      </c>
      <c r="K878" s="63">
        <v>4240</v>
      </c>
      <c r="L878" s="37"/>
      <c r="M878" s="37">
        <v>542530</v>
      </c>
    </row>
    <row r="879" spans="1:13" x14ac:dyDescent="0.25">
      <c r="A879" s="37">
        <v>870</v>
      </c>
      <c r="B879" s="37" t="s">
        <v>2052</v>
      </c>
      <c r="C879" s="37" t="s">
        <v>290</v>
      </c>
      <c r="D879" s="37" t="s">
        <v>2069</v>
      </c>
      <c r="E879" s="63">
        <v>1810</v>
      </c>
      <c r="F879" s="63">
        <v>1900</v>
      </c>
      <c r="G879" s="63">
        <v>1950</v>
      </c>
      <c r="H879" s="63">
        <v>1990</v>
      </c>
      <c r="I879" s="63">
        <v>1990</v>
      </c>
      <c r="J879" s="63">
        <v>1970</v>
      </c>
      <c r="K879" s="63">
        <v>1920</v>
      </c>
      <c r="L879" s="37"/>
      <c r="M879" s="37">
        <v>542540</v>
      </c>
    </row>
    <row r="880" spans="1:13" x14ac:dyDescent="0.25">
      <c r="A880" s="37">
        <v>871</v>
      </c>
      <c r="B880" s="37" t="s">
        <v>2052</v>
      </c>
      <c r="C880" s="37" t="s">
        <v>291</v>
      </c>
      <c r="D880" s="37" t="s">
        <v>2069</v>
      </c>
      <c r="E880" s="63">
        <v>1390</v>
      </c>
      <c r="F880" s="63">
        <v>1400</v>
      </c>
      <c r="G880" s="63">
        <v>1350</v>
      </c>
      <c r="H880" s="63">
        <v>1300</v>
      </c>
      <c r="I880" s="63">
        <v>1230</v>
      </c>
      <c r="J880" s="63">
        <v>1150</v>
      </c>
      <c r="K880" s="63">
        <v>1060</v>
      </c>
      <c r="L880" s="37"/>
      <c r="M880" s="37">
        <v>542550</v>
      </c>
    </row>
    <row r="881" spans="1:13" x14ac:dyDescent="0.25">
      <c r="A881" s="37">
        <v>872</v>
      </c>
      <c r="B881" s="37" t="s">
        <v>2052</v>
      </c>
      <c r="C881" s="37" t="s">
        <v>1228</v>
      </c>
      <c r="D881" s="37" t="s">
        <v>2069</v>
      </c>
      <c r="E881" s="63">
        <v>610</v>
      </c>
      <c r="F881" s="63">
        <v>600</v>
      </c>
      <c r="G881" s="63">
        <v>590</v>
      </c>
      <c r="H881" s="63">
        <v>580</v>
      </c>
      <c r="I881" s="63">
        <v>570</v>
      </c>
      <c r="J881" s="63">
        <v>560</v>
      </c>
      <c r="K881" s="63">
        <v>550</v>
      </c>
      <c r="L881" s="37"/>
      <c r="M881" s="37">
        <v>542561</v>
      </c>
    </row>
    <row r="882" spans="1:13" x14ac:dyDescent="0.25">
      <c r="A882" s="37">
        <v>873</v>
      </c>
      <c r="B882" s="37" t="s">
        <v>2052</v>
      </c>
      <c r="C882" s="37" t="s">
        <v>292</v>
      </c>
      <c r="D882" s="37" t="s">
        <v>2069</v>
      </c>
      <c r="E882" s="63">
        <v>2230</v>
      </c>
      <c r="F882" s="63">
        <v>2310</v>
      </c>
      <c r="G882" s="63">
        <v>2330</v>
      </c>
      <c r="H882" s="63">
        <v>2350</v>
      </c>
      <c r="I882" s="63">
        <v>2350</v>
      </c>
      <c r="J882" s="63">
        <v>2340</v>
      </c>
      <c r="K882" s="63">
        <v>2310</v>
      </c>
      <c r="L882" s="37"/>
      <c r="M882" s="37">
        <v>542562</v>
      </c>
    </row>
    <row r="883" spans="1:13" x14ac:dyDescent="0.25">
      <c r="A883" s="37">
        <v>874</v>
      </c>
      <c r="B883" s="37" t="s">
        <v>2052</v>
      </c>
      <c r="C883" s="37" t="s">
        <v>1232</v>
      </c>
      <c r="D883" s="37" t="s">
        <v>2069</v>
      </c>
      <c r="E883" s="63">
        <v>1740</v>
      </c>
      <c r="F883" s="63">
        <v>1710</v>
      </c>
      <c r="G883" s="63">
        <v>1690</v>
      </c>
      <c r="H883" s="63">
        <v>1660</v>
      </c>
      <c r="I883" s="63">
        <v>1610</v>
      </c>
      <c r="J883" s="63">
        <v>1540</v>
      </c>
      <c r="K883" s="63">
        <v>1430</v>
      </c>
      <c r="L883" s="37"/>
      <c r="M883" s="37">
        <v>542700</v>
      </c>
    </row>
    <row r="884" spans="1:13" x14ac:dyDescent="0.25">
      <c r="A884" s="37">
        <v>875</v>
      </c>
      <c r="B884" s="37" t="s">
        <v>2043</v>
      </c>
      <c r="C884" s="37" t="s">
        <v>2070</v>
      </c>
      <c r="D884" s="37" t="s">
        <v>2070</v>
      </c>
      <c r="E884" s="63">
        <v>6650</v>
      </c>
      <c r="F884" s="63">
        <v>6840</v>
      </c>
      <c r="G884" s="63">
        <v>6630</v>
      </c>
      <c r="H884" s="63">
        <v>6370</v>
      </c>
      <c r="I884" s="63">
        <v>6030</v>
      </c>
      <c r="J884" s="63">
        <v>5620</v>
      </c>
      <c r="K884" s="63">
        <v>5180</v>
      </c>
      <c r="L884" s="37"/>
      <c r="M884" s="37"/>
    </row>
    <row r="885" spans="1:13" x14ac:dyDescent="0.25">
      <c r="A885" s="37">
        <v>876</v>
      </c>
      <c r="B885" s="37" t="s">
        <v>2052</v>
      </c>
      <c r="C885" s="37" t="s">
        <v>1231</v>
      </c>
      <c r="D885" s="37" t="s">
        <v>2070</v>
      </c>
      <c r="E885" s="63">
        <v>6650</v>
      </c>
      <c r="F885" s="63">
        <v>6840</v>
      </c>
      <c r="G885" s="63">
        <v>6630</v>
      </c>
      <c r="H885" s="63">
        <v>6370</v>
      </c>
      <c r="I885" s="63">
        <v>6030</v>
      </c>
      <c r="J885" s="63">
        <v>5620</v>
      </c>
      <c r="K885" s="63">
        <v>5180</v>
      </c>
      <c r="L885" s="37"/>
      <c r="M885" s="37">
        <v>542600</v>
      </c>
    </row>
    <row r="886" spans="1:13" x14ac:dyDescent="0.25">
      <c r="A886" s="37">
        <v>877</v>
      </c>
      <c r="B886" s="37" t="s">
        <v>2043</v>
      </c>
      <c r="C886" s="37" t="s">
        <v>2071</v>
      </c>
      <c r="D886" s="37" t="s">
        <v>2071</v>
      </c>
      <c r="E886" s="63">
        <v>8780</v>
      </c>
      <c r="F886" s="63">
        <v>8800</v>
      </c>
      <c r="G886" s="63">
        <v>8550</v>
      </c>
      <c r="H886" s="63">
        <v>8220</v>
      </c>
      <c r="I886" s="63">
        <v>7790</v>
      </c>
      <c r="J886" s="63">
        <v>7260</v>
      </c>
      <c r="K886" s="63">
        <v>6670</v>
      </c>
      <c r="L886" s="37"/>
      <c r="M886" s="37"/>
    </row>
    <row r="887" spans="1:13" x14ac:dyDescent="0.25">
      <c r="A887" s="37">
        <v>878</v>
      </c>
      <c r="B887" s="37" t="s">
        <v>2052</v>
      </c>
      <c r="C887" s="37" t="s">
        <v>1234</v>
      </c>
      <c r="D887" s="37" t="s">
        <v>2071</v>
      </c>
      <c r="E887" s="63">
        <v>4040</v>
      </c>
      <c r="F887" s="63">
        <v>4090</v>
      </c>
      <c r="G887" s="63">
        <v>3970</v>
      </c>
      <c r="H887" s="63">
        <v>3800</v>
      </c>
      <c r="I887" s="63">
        <v>3560</v>
      </c>
      <c r="J887" s="63">
        <v>3250</v>
      </c>
      <c r="K887" s="63">
        <v>2900</v>
      </c>
      <c r="L887" s="37"/>
      <c r="M887" s="37">
        <v>542800</v>
      </c>
    </row>
    <row r="888" spans="1:13" x14ac:dyDescent="0.25">
      <c r="A888" s="37">
        <v>879</v>
      </c>
      <c r="B888" s="37" t="s">
        <v>2052</v>
      </c>
      <c r="C888" s="37" t="s">
        <v>293</v>
      </c>
      <c r="D888" s="37" t="s">
        <v>2071</v>
      </c>
      <c r="E888" s="63">
        <v>410</v>
      </c>
      <c r="F888" s="63">
        <v>400</v>
      </c>
      <c r="G888" s="63">
        <v>400</v>
      </c>
      <c r="H888" s="63">
        <v>400</v>
      </c>
      <c r="I888" s="63">
        <v>390</v>
      </c>
      <c r="J888" s="63">
        <v>380</v>
      </c>
      <c r="K888" s="63">
        <v>370</v>
      </c>
      <c r="L888" s="37"/>
      <c r="M888" s="37">
        <v>542901</v>
      </c>
    </row>
    <row r="889" spans="1:13" x14ac:dyDescent="0.25">
      <c r="A889" s="37">
        <v>880</v>
      </c>
      <c r="B889" s="37" t="s">
        <v>2052</v>
      </c>
      <c r="C889" s="37" t="s">
        <v>294</v>
      </c>
      <c r="D889" s="37" t="s">
        <v>2071</v>
      </c>
      <c r="E889" s="63">
        <v>1190</v>
      </c>
      <c r="F889" s="63">
        <v>1130</v>
      </c>
      <c r="G889" s="63">
        <v>1060</v>
      </c>
      <c r="H889" s="63">
        <v>990</v>
      </c>
      <c r="I889" s="63">
        <v>920</v>
      </c>
      <c r="J889" s="63">
        <v>850</v>
      </c>
      <c r="K889" s="63">
        <v>770</v>
      </c>
      <c r="L889" s="37"/>
      <c r="M889" s="37">
        <v>542903</v>
      </c>
    </row>
    <row r="890" spans="1:13" x14ac:dyDescent="0.25">
      <c r="A890" s="37">
        <v>881</v>
      </c>
      <c r="B890" s="37" t="s">
        <v>2052</v>
      </c>
      <c r="C890" s="37" t="s">
        <v>295</v>
      </c>
      <c r="D890" s="37" t="s">
        <v>2071</v>
      </c>
      <c r="E890" s="63">
        <v>310</v>
      </c>
      <c r="F890" s="63">
        <v>300</v>
      </c>
      <c r="G890" s="63">
        <v>300</v>
      </c>
      <c r="H890" s="63">
        <v>290</v>
      </c>
      <c r="I890" s="63">
        <v>280</v>
      </c>
      <c r="J890" s="63">
        <v>270</v>
      </c>
      <c r="K890" s="63">
        <v>250</v>
      </c>
      <c r="L890" s="37"/>
      <c r="M890" s="37">
        <v>542904</v>
      </c>
    </row>
    <row r="891" spans="1:13" x14ac:dyDescent="0.25">
      <c r="A891" s="37">
        <v>882</v>
      </c>
      <c r="B891" s="37" t="s">
        <v>2052</v>
      </c>
      <c r="C891" s="37" t="s">
        <v>296</v>
      </c>
      <c r="D891" s="37" t="s">
        <v>2071</v>
      </c>
      <c r="E891" s="63">
        <v>0</v>
      </c>
      <c r="F891" s="63">
        <v>0</v>
      </c>
      <c r="G891" s="63">
        <v>0</v>
      </c>
      <c r="H891" s="63">
        <v>0</v>
      </c>
      <c r="I891" s="63">
        <v>0</v>
      </c>
      <c r="J891" s="63">
        <v>0</v>
      </c>
      <c r="K891" s="63">
        <v>0</v>
      </c>
      <c r="L891" s="37"/>
      <c r="M891" s="37">
        <v>542905</v>
      </c>
    </row>
    <row r="892" spans="1:13" x14ac:dyDescent="0.25">
      <c r="A892" s="37">
        <v>883</v>
      </c>
      <c r="B892" s="37" t="s">
        <v>2052</v>
      </c>
      <c r="C892" s="37" t="s">
        <v>297</v>
      </c>
      <c r="D892" s="37" t="s">
        <v>2071</v>
      </c>
      <c r="E892" s="63">
        <v>2840</v>
      </c>
      <c r="F892" s="63">
        <v>2870</v>
      </c>
      <c r="G892" s="63">
        <v>2810</v>
      </c>
      <c r="H892" s="63">
        <v>2740</v>
      </c>
      <c r="I892" s="63">
        <v>2640</v>
      </c>
      <c r="J892" s="63">
        <v>2520</v>
      </c>
      <c r="K892" s="63">
        <v>2380</v>
      </c>
      <c r="L892" s="37"/>
      <c r="M892" s="37">
        <v>542906</v>
      </c>
    </row>
    <row r="893" spans="1:13" x14ac:dyDescent="0.25">
      <c r="A893" s="37">
        <v>884</v>
      </c>
      <c r="B893" s="37" t="s">
        <v>2043</v>
      </c>
      <c r="C893" s="37" t="s">
        <v>2072</v>
      </c>
      <c r="D893" s="37" t="s">
        <v>2072</v>
      </c>
      <c r="E893" s="63">
        <v>47000</v>
      </c>
      <c r="F893" s="63">
        <v>48500</v>
      </c>
      <c r="G893" s="63">
        <v>49400</v>
      </c>
      <c r="H893" s="63">
        <v>50000</v>
      </c>
      <c r="I893" s="63">
        <v>50300</v>
      </c>
      <c r="J893" s="63">
        <v>50200</v>
      </c>
      <c r="K893" s="63">
        <v>49900</v>
      </c>
      <c r="L893" s="37"/>
      <c r="M893" s="37"/>
    </row>
    <row r="894" spans="1:13" x14ac:dyDescent="0.25">
      <c r="A894" s="37">
        <v>885</v>
      </c>
      <c r="B894" s="37" t="s">
        <v>2052</v>
      </c>
      <c r="C894" s="37" t="s">
        <v>298</v>
      </c>
      <c r="D894" s="37" t="s">
        <v>2072</v>
      </c>
      <c r="E894" s="63">
        <v>2630</v>
      </c>
      <c r="F894" s="63">
        <v>2680</v>
      </c>
      <c r="G894" s="63">
        <v>2700</v>
      </c>
      <c r="H894" s="63">
        <v>2710</v>
      </c>
      <c r="I894" s="63">
        <v>2690</v>
      </c>
      <c r="J894" s="63">
        <v>2620</v>
      </c>
      <c r="K894" s="63">
        <v>2520</v>
      </c>
      <c r="L894" s="37"/>
      <c r="M894" s="37">
        <v>543301</v>
      </c>
    </row>
    <row r="895" spans="1:13" x14ac:dyDescent="0.25">
      <c r="A895" s="37">
        <v>886</v>
      </c>
      <c r="B895" s="37" t="s">
        <v>2052</v>
      </c>
      <c r="C895" s="37" t="s">
        <v>311</v>
      </c>
      <c r="D895" s="37" t="s">
        <v>2072</v>
      </c>
      <c r="E895" s="63">
        <v>820</v>
      </c>
      <c r="F895" s="63">
        <v>840</v>
      </c>
      <c r="G895" s="63">
        <v>840</v>
      </c>
      <c r="H895" s="63">
        <v>840</v>
      </c>
      <c r="I895" s="63">
        <v>850</v>
      </c>
      <c r="J895" s="63">
        <v>870</v>
      </c>
      <c r="K895" s="63">
        <v>890</v>
      </c>
      <c r="L895" s="37"/>
      <c r="M895" s="37">
        <v>543302</v>
      </c>
    </row>
    <row r="896" spans="1:13" x14ac:dyDescent="0.25">
      <c r="A896" s="37">
        <v>887</v>
      </c>
      <c r="B896" s="37" t="s">
        <v>2052</v>
      </c>
      <c r="C896" s="37" t="s">
        <v>1236</v>
      </c>
      <c r="D896" s="37" t="s">
        <v>2072</v>
      </c>
      <c r="E896" s="63">
        <v>420</v>
      </c>
      <c r="F896" s="63">
        <v>410</v>
      </c>
      <c r="G896" s="63">
        <v>400</v>
      </c>
      <c r="H896" s="63">
        <v>380</v>
      </c>
      <c r="I896" s="63">
        <v>370</v>
      </c>
      <c r="J896" s="63">
        <v>360</v>
      </c>
      <c r="K896" s="63">
        <v>340</v>
      </c>
      <c r="L896" s="37"/>
      <c r="M896" s="37">
        <v>543303</v>
      </c>
    </row>
    <row r="897" spans="1:13" x14ac:dyDescent="0.25">
      <c r="A897" s="37">
        <v>888</v>
      </c>
      <c r="B897" s="37" t="s">
        <v>2052</v>
      </c>
      <c r="C897" s="37" t="s">
        <v>312</v>
      </c>
      <c r="D897" s="37" t="s">
        <v>2072</v>
      </c>
      <c r="E897" s="63">
        <v>1590</v>
      </c>
      <c r="F897" s="63">
        <v>1570</v>
      </c>
      <c r="G897" s="63">
        <v>1560</v>
      </c>
      <c r="H897" s="63">
        <v>1540</v>
      </c>
      <c r="I897" s="63">
        <v>1500</v>
      </c>
      <c r="J897" s="63">
        <v>1430</v>
      </c>
      <c r="K897" s="63">
        <v>1340</v>
      </c>
      <c r="L897" s="37"/>
      <c r="M897" s="37">
        <v>543601</v>
      </c>
    </row>
    <row r="898" spans="1:13" x14ac:dyDescent="0.25">
      <c r="A898" s="37">
        <v>889</v>
      </c>
      <c r="B898" s="37" t="s">
        <v>2052</v>
      </c>
      <c r="C898" s="37" t="s">
        <v>1203</v>
      </c>
      <c r="D898" s="37" t="s">
        <v>2072</v>
      </c>
      <c r="E898" s="63">
        <v>520</v>
      </c>
      <c r="F898" s="63">
        <v>540</v>
      </c>
      <c r="G898" s="63">
        <v>550</v>
      </c>
      <c r="H898" s="63">
        <v>560</v>
      </c>
      <c r="I898" s="63">
        <v>550</v>
      </c>
      <c r="J898" s="63">
        <v>540</v>
      </c>
      <c r="K898" s="63">
        <v>530</v>
      </c>
      <c r="L898" s="37"/>
      <c r="M898" s="37">
        <v>543602</v>
      </c>
    </row>
    <row r="899" spans="1:13" x14ac:dyDescent="0.25">
      <c r="A899" s="37">
        <v>890</v>
      </c>
      <c r="B899" s="37" t="s">
        <v>2052</v>
      </c>
      <c r="C899" s="37" t="s">
        <v>1217</v>
      </c>
      <c r="D899" s="37" t="s">
        <v>2072</v>
      </c>
      <c r="E899" s="63">
        <v>370</v>
      </c>
      <c r="F899" s="63">
        <v>370</v>
      </c>
      <c r="G899" s="63">
        <v>360</v>
      </c>
      <c r="H899" s="63">
        <v>350</v>
      </c>
      <c r="I899" s="63">
        <v>330</v>
      </c>
      <c r="J899" s="63">
        <v>320</v>
      </c>
      <c r="K899" s="63">
        <v>300</v>
      </c>
      <c r="L899" s="37"/>
      <c r="M899" s="37">
        <v>543800</v>
      </c>
    </row>
    <row r="900" spans="1:13" x14ac:dyDescent="0.25">
      <c r="A900" s="37">
        <v>891</v>
      </c>
      <c r="B900" s="37" t="s">
        <v>2052</v>
      </c>
      <c r="C900" s="37" t="s">
        <v>313</v>
      </c>
      <c r="D900" s="37" t="s">
        <v>2072</v>
      </c>
      <c r="E900" s="63">
        <v>1270</v>
      </c>
      <c r="F900" s="63">
        <v>1420</v>
      </c>
      <c r="G900" s="63">
        <v>1480</v>
      </c>
      <c r="H900" s="63">
        <v>1520</v>
      </c>
      <c r="I900" s="63">
        <v>1550</v>
      </c>
      <c r="J900" s="63">
        <v>1570</v>
      </c>
      <c r="K900" s="63">
        <v>1570</v>
      </c>
      <c r="L900" s="37"/>
      <c r="M900" s="37">
        <v>543901</v>
      </c>
    </row>
    <row r="901" spans="1:13" x14ac:dyDescent="0.25">
      <c r="A901" s="37">
        <v>892</v>
      </c>
      <c r="B901" s="37" t="s">
        <v>2052</v>
      </c>
      <c r="C901" s="37" t="s">
        <v>1237</v>
      </c>
      <c r="D901" s="37" t="s">
        <v>2072</v>
      </c>
      <c r="E901" s="63">
        <v>570</v>
      </c>
      <c r="F901" s="63">
        <v>600</v>
      </c>
      <c r="G901" s="63">
        <v>620</v>
      </c>
      <c r="H901" s="63">
        <v>650</v>
      </c>
      <c r="I901" s="63">
        <v>670</v>
      </c>
      <c r="J901" s="63">
        <v>680</v>
      </c>
      <c r="K901" s="63">
        <v>690</v>
      </c>
      <c r="L901" s="37"/>
      <c r="M901" s="37">
        <v>543902</v>
      </c>
    </row>
    <row r="902" spans="1:13" x14ac:dyDescent="0.25">
      <c r="A902" s="37">
        <v>893</v>
      </c>
      <c r="B902" s="37" t="s">
        <v>2052</v>
      </c>
      <c r="C902" s="37" t="s">
        <v>314</v>
      </c>
      <c r="D902" s="37" t="s">
        <v>2072</v>
      </c>
      <c r="E902" s="63">
        <v>1800</v>
      </c>
      <c r="F902" s="63">
        <v>1990</v>
      </c>
      <c r="G902" s="63">
        <v>2120</v>
      </c>
      <c r="H902" s="63">
        <v>2240</v>
      </c>
      <c r="I902" s="63">
        <v>2350</v>
      </c>
      <c r="J902" s="63">
        <v>2450</v>
      </c>
      <c r="K902" s="63">
        <v>2530</v>
      </c>
      <c r="L902" s="37"/>
      <c r="M902" s="37">
        <v>543903</v>
      </c>
    </row>
    <row r="903" spans="1:13" x14ac:dyDescent="0.25">
      <c r="A903" s="37">
        <v>894</v>
      </c>
      <c r="B903" s="37" t="s">
        <v>2052</v>
      </c>
      <c r="C903" s="37" t="s">
        <v>315</v>
      </c>
      <c r="D903" s="37" t="s">
        <v>2072</v>
      </c>
      <c r="E903" s="63">
        <v>1910</v>
      </c>
      <c r="F903" s="63">
        <v>1930</v>
      </c>
      <c r="G903" s="63">
        <v>1950</v>
      </c>
      <c r="H903" s="63">
        <v>1960</v>
      </c>
      <c r="I903" s="63">
        <v>1960</v>
      </c>
      <c r="J903" s="63">
        <v>1950</v>
      </c>
      <c r="K903" s="63">
        <v>1930</v>
      </c>
      <c r="L903" s="37"/>
      <c r="M903" s="37">
        <v>544001</v>
      </c>
    </row>
    <row r="904" spans="1:13" x14ac:dyDescent="0.25">
      <c r="A904" s="37">
        <v>895</v>
      </c>
      <c r="B904" s="37" t="s">
        <v>2052</v>
      </c>
      <c r="C904" s="37" t="s">
        <v>316</v>
      </c>
      <c r="D904" s="37" t="s">
        <v>2072</v>
      </c>
      <c r="E904" s="63">
        <v>2150</v>
      </c>
      <c r="F904" s="63">
        <v>2160</v>
      </c>
      <c r="G904" s="63">
        <v>2170</v>
      </c>
      <c r="H904" s="63">
        <v>2180</v>
      </c>
      <c r="I904" s="63">
        <v>2170</v>
      </c>
      <c r="J904" s="63">
        <v>2130</v>
      </c>
      <c r="K904" s="63">
        <v>2080</v>
      </c>
      <c r="L904" s="37"/>
      <c r="M904" s="37">
        <v>544002</v>
      </c>
    </row>
    <row r="905" spans="1:13" x14ac:dyDescent="0.25">
      <c r="A905" s="37">
        <v>896</v>
      </c>
      <c r="B905" s="37" t="s">
        <v>2052</v>
      </c>
      <c r="C905" s="37" t="s">
        <v>1238</v>
      </c>
      <c r="D905" s="37" t="s">
        <v>2072</v>
      </c>
      <c r="E905" s="63">
        <v>560</v>
      </c>
      <c r="F905" s="63">
        <v>530</v>
      </c>
      <c r="G905" s="63">
        <v>510</v>
      </c>
      <c r="H905" s="63">
        <v>490</v>
      </c>
      <c r="I905" s="63">
        <v>470</v>
      </c>
      <c r="J905" s="63">
        <v>450</v>
      </c>
      <c r="K905" s="63">
        <v>420</v>
      </c>
      <c r="L905" s="37"/>
      <c r="M905" s="37">
        <v>544003</v>
      </c>
    </row>
    <row r="906" spans="1:13" x14ac:dyDescent="0.25">
      <c r="A906" s="37">
        <v>897</v>
      </c>
      <c r="B906" s="37" t="s">
        <v>2052</v>
      </c>
      <c r="C906" s="37" t="s">
        <v>317</v>
      </c>
      <c r="D906" s="37" t="s">
        <v>2072</v>
      </c>
      <c r="E906" s="63">
        <v>820</v>
      </c>
      <c r="F906" s="63">
        <v>810</v>
      </c>
      <c r="G906" s="63">
        <v>800</v>
      </c>
      <c r="H906" s="63">
        <v>790</v>
      </c>
      <c r="I906" s="63">
        <v>780</v>
      </c>
      <c r="J906" s="63">
        <v>760</v>
      </c>
      <c r="K906" s="63">
        <v>740</v>
      </c>
      <c r="L906" s="37"/>
      <c r="M906" s="37">
        <v>544004</v>
      </c>
    </row>
    <row r="907" spans="1:13" x14ac:dyDescent="0.25">
      <c r="A907" s="37">
        <v>898</v>
      </c>
      <c r="B907" s="37" t="s">
        <v>2052</v>
      </c>
      <c r="C907" s="37" t="s">
        <v>1239</v>
      </c>
      <c r="D907" s="37" t="s">
        <v>2072</v>
      </c>
      <c r="E907" s="63">
        <v>4530</v>
      </c>
      <c r="F907" s="63">
        <v>4700</v>
      </c>
      <c r="G907" s="63">
        <v>4830</v>
      </c>
      <c r="H907" s="63">
        <v>4950</v>
      </c>
      <c r="I907" s="63">
        <v>5040</v>
      </c>
      <c r="J907" s="63">
        <v>5090</v>
      </c>
      <c r="K907" s="63">
        <v>5140</v>
      </c>
      <c r="L907" s="37"/>
      <c r="M907" s="37">
        <v>544200</v>
      </c>
    </row>
    <row r="908" spans="1:13" x14ac:dyDescent="0.25">
      <c r="A908" s="37">
        <v>899</v>
      </c>
      <c r="B908" s="37" t="s">
        <v>2052</v>
      </c>
      <c r="C908" s="37" t="s">
        <v>1219</v>
      </c>
      <c r="D908" s="37" t="s">
        <v>2072</v>
      </c>
      <c r="E908" s="63">
        <v>4720</v>
      </c>
      <c r="F908" s="63">
        <v>4780</v>
      </c>
      <c r="G908" s="63">
        <v>4830</v>
      </c>
      <c r="H908" s="63">
        <v>4860</v>
      </c>
      <c r="I908" s="63">
        <v>4870</v>
      </c>
      <c r="J908" s="63">
        <v>4870</v>
      </c>
      <c r="K908" s="63">
        <v>4840</v>
      </c>
      <c r="L908" s="37"/>
      <c r="M908" s="37">
        <v>544300</v>
      </c>
    </row>
    <row r="909" spans="1:13" x14ac:dyDescent="0.25">
      <c r="A909" s="37">
        <v>900</v>
      </c>
      <c r="B909" s="37" t="s">
        <v>2052</v>
      </c>
      <c r="C909" s="37" t="s">
        <v>1221</v>
      </c>
      <c r="D909" s="37" t="s">
        <v>2072</v>
      </c>
      <c r="E909" s="63">
        <v>2840</v>
      </c>
      <c r="F909" s="63">
        <v>2960</v>
      </c>
      <c r="G909" s="63">
        <v>3010</v>
      </c>
      <c r="H909" s="63">
        <v>3060</v>
      </c>
      <c r="I909" s="63">
        <v>3080</v>
      </c>
      <c r="J909" s="63">
        <v>3090</v>
      </c>
      <c r="K909" s="63">
        <v>3090</v>
      </c>
      <c r="L909" s="37"/>
      <c r="M909" s="37">
        <v>544400</v>
      </c>
    </row>
    <row r="910" spans="1:13" x14ac:dyDescent="0.25">
      <c r="A910" s="37">
        <v>901</v>
      </c>
      <c r="B910" s="37" t="s">
        <v>2052</v>
      </c>
      <c r="C910" s="37" t="s">
        <v>1241</v>
      </c>
      <c r="D910" s="37" t="s">
        <v>2072</v>
      </c>
      <c r="E910" s="63">
        <v>3910</v>
      </c>
      <c r="F910" s="63">
        <v>4070</v>
      </c>
      <c r="G910" s="63">
        <v>4200</v>
      </c>
      <c r="H910" s="63">
        <v>4320</v>
      </c>
      <c r="I910" s="63">
        <v>4400</v>
      </c>
      <c r="J910" s="63">
        <v>4460</v>
      </c>
      <c r="K910" s="63">
        <v>4490</v>
      </c>
      <c r="L910" s="37"/>
      <c r="M910" s="37">
        <v>544500</v>
      </c>
    </row>
    <row r="911" spans="1:13" x14ac:dyDescent="0.25">
      <c r="A911" s="37">
        <v>902</v>
      </c>
      <c r="B911" s="37" t="s">
        <v>2052</v>
      </c>
      <c r="C911" s="37" t="s">
        <v>1242</v>
      </c>
      <c r="D911" s="37" t="s">
        <v>2072</v>
      </c>
      <c r="E911" s="63">
        <v>3420</v>
      </c>
      <c r="F911" s="63">
        <v>3500</v>
      </c>
      <c r="G911" s="63">
        <v>3580</v>
      </c>
      <c r="H911" s="63">
        <v>3640</v>
      </c>
      <c r="I911" s="63">
        <v>3670</v>
      </c>
      <c r="J911" s="63">
        <v>3670</v>
      </c>
      <c r="K911" s="63">
        <v>3650</v>
      </c>
      <c r="L911" s="37"/>
      <c r="M911" s="37">
        <v>544600</v>
      </c>
    </row>
    <row r="912" spans="1:13" x14ac:dyDescent="0.25">
      <c r="A912" s="37">
        <v>903</v>
      </c>
      <c r="B912" s="37" t="s">
        <v>2052</v>
      </c>
      <c r="C912" s="37" t="s">
        <v>1224</v>
      </c>
      <c r="D912" s="37" t="s">
        <v>2072</v>
      </c>
      <c r="E912" s="63">
        <v>2120</v>
      </c>
      <c r="F912" s="63">
        <v>2170</v>
      </c>
      <c r="G912" s="63">
        <v>2180</v>
      </c>
      <c r="H912" s="63">
        <v>2180</v>
      </c>
      <c r="I912" s="63">
        <v>2170</v>
      </c>
      <c r="J912" s="63">
        <v>2150</v>
      </c>
      <c r="K912" s="63">
        <v>2130</v>
      </c>
      <c r="L912" s="37"/>
      <c r="M912" s="37">
        <v>544701</v>
      </c>
    </row>
    <row r="913" spans="1:13" x14ac:dyDescent="0.25">
      <c r="A913" s="37">
        <v>904</v>
      </c>
      <c r="B913" s="37" t="s">
        <v>2052</v>
      </c>
      <c r="C913" s="37" t="s">
        <v>1225</v>
      </c>
      <c r="D913" s="37" t="s">
        <v>2072</v>
      </c>
      <c r="E913" s="63">
        <v>2440</v>
      </c>
      <c r="F913" s="63">
        <v>2520</v>
      </c>
      <c r="G913" s="63">
        <v>2530</v>
      </c>
      <c r="H913" s="63">
        <v>2530</v>
      </c>
      <c r="I913" s="63">
        <v>2490</v>
      </c>
      <c r="J913" s="63">
        <v>2430</v>
      </c>
      <c r="K913" s="63">
        <v>2350</v>
      </c>
      <c r="L913" s="37"/>
      <c r="M913" s="37">
        <v>544702</v>
      </c>
    </row>
    <row r="914" spans="1:13" x14ac:dyDescent="0.25">
      <c r="A914" s="37">
        <v>905</v>
      </c>
      <c r="B914" s="37" t="s">
        <v>2052</v>
      </c>
      <c r="C914" s="37" t="s">
        <v>1227</v>
      </c>
      <c r="D914" s="37" t="s">
        <v>2072</v>
      </c>
      <c r="E914" s="63">
        <v>2890</v>
      </c>
      <c r="F914" s="63">
        <v>2970</v>
      </c>
      <c r="G914" s="63">
        <v>3000</v>
      </c>
      <c r="H914" s="63">
        <v>3010</v>
      </c>
      <c r="I914" s="63">
        <v>2970</v>
      </c>
      <c r="J914" s="63">
        <v>2900</v>
      </c>
      <c r="K914" s="63">
        <v>2810</v>
      </c>
      <c r="L914" s="37"/>
      <c r="M914" s="37">
        <v>544801</v>
      </c>
    </row>
    <row r="915" spans="1:13" x14ac:dyDescent="0.25">
      <c r="A915" s="37">
        <v>906</v>
      </c>
      <c r="B915" s="37" t="s">
        <v>2052</v>
      </c>
      <c r="C915" s="37" t="s">
        <v>318</v>
      </c>
      <c r="D915" s="37" t="s">
        <v>2072</v>
      </c>
      <c r="E915" s="63">
        <v>2470</v>
      </c>
      <c r="F915" s="63">
        <v>2590</v>
      </c>
      <c r="G915" s="63">
        <v>2650</v>
      </c>
      <c r="H915" s="63">
        <v>2690</v>
      </c>
      <c r="I915" s="63">
        <v>2720</v>
      </c>
      <c r="J915" s="63">
        <v>2740</v>
      </c>
      <c r="K915" s="63">
        <v>2760</v>
      </c>
      <c r="L915" s="37"/>
      <c r="M915" s="37">
        <v>544802</v>
      </c>
    </row>
    <row r="916" spans="1:13" x14ac:dyDescent="0.25">
      <c r="A916" s="37">
        <v>907</v>
      </c>
      <c r="B916" s="37" t="s">
        <v>2052</v>
      </c>
      <c r="C916" s="37" t="s">
        <v>300</v>
      </c>
      <c r="D916" s="37" t="s">
        <v>2072</v>
      </c>
      <c r="E916" s="63">
        <v>2220</v>
      </c>
      <c r="F916" s="63">
        <v>2410</v>
      </c>
      <c r="G916" s="63">
        <v>2500</v>
      </c>
      <c r="H916" s="63">
        <v>2570</v>
      </c>
      <c r="I916" s="63">
        <v>2630</v>
      </c>
      <c r="J916" s="63">
        <v>2680</v>
      </c>
      <c r="K916" s="63">
        <v>2720</v>
      </c>
      <c r="L916" s="37"/>
      <c r="M916" s="37">
        <v>544900</v>
      </c>
    </row>
    <row r="917" spans="1:13" x14ac:dyDescent="0.25">
      <c r="A917" s="37">
        <v>908</v>
      </c>
      <c r="B917" s="37" t="s">
        <v>2043</v>
      </c>
      <c r="C917" s="37" t="s">
        <v>2073</v>
      </c>
      <c r="D917" s="37" t="s">
        <v>2073</v>
      </c>
      <c r="E917" s="63">
        <v>8300</v>
      </c>
      <c r="F917" s="63">
        <v>8140</v>
      </c>
      <c r="G917" s="63">
        <v>7890</v>
      </c>
      <c r="H917" s="63">
        <v>7610</v>
      </c>
      <c r="I917" s="63">
        <v>7250</v>
      </c>
      <c r="J917" s="63">
        <v>6810</v>
      </c>
      <c r="K917" s="63">
        <v>6310</v>
      </c>
      <c r="L917" s="37"/>
      <c r="M917" s="37"/>
    </row>
    <row r="918" spans="1:13" x14ac:dyDescent="0.25">
      <c r="A918" s="37">
        <v>909</v>
      </c>
      <c r="B918" s="37" t="s">
        <v>2052</v>
      </c>
      <c r="C918" s="37" t="s">
        <v>1244</v>
      </c>
      <c r="D918" s="37" t="s">
        <v>2073</v>
      </c>
      <c r="E918" s="63">
        <v>230</v>
      </c>
      <c r="F918" s="63">
        <v>230</v>
      </c>
      <c r="G918" s="63">
        <v>230</v>
      </c>
      <c r="H918" s="63">
        <v>220</v>
      </c>
      <c r="I918" s="63">
        <v>220</v>
      </c>
      <c r="J918" s="63">
        <v>200</v>
      </c>
      <c r="K918" s="63">
        <v>180</v>
      </c>
      <c r="L918" s="37"/>
      <c r="M918" s="37">
        <v>545201</v>
      </c>
    </row>
    <row r="919" spans="1:13" x14ac:dyDescent="0.25">
      <c r="A919" s="37">
        <v>910</v>
      </c>
      <c r="B919" s="37" t="s">
        <v>2052</v>
      </c>
      <c r="C919" s="37" t="s">
        <v>1246</v>
      </c>
      <c r="D919" s="37" t="s">
        <v>2073</v>
      </c>
      <c r="E919" s="63">
        <v>260</v>
      </c>
      <c r="F919" s="63">
        <v>250</v>
      </c>
      <c r="G919" s="63">
        <v>240</v>
      </c>
      <c r="H919" s="63">
        <v>230</v>
      </c>
      <c r="I919" s="63">
        <v>210</v>
      </c>
      <c r="J919" s="63">
        <v>200</v>
      </c>
      <c r="K919" s="63">
        <v>180</v>
      </c>
      <c r="L919" s="37"/>
      <c r="M919" s="37">
        <v>545202</v>
      </c>
    </row>
    <row r="920" spans="1:13" x14ac:dyDescent="0.25">
      <c r="A920" s="37">
        <v>911</v>
      </c>
      <c r="B920" s="37" t="s">
        <v>2052</v>
      </c>
      <c r="C920" s="37" t="s">
        <v>301</v>
      </c>
      <c r="D920" s="37" t="s">
        <v>2073</v>
      </c>
      <c r="E920" s="63">
        <v>750</v>
      </c>
      <c r="F920" s="63">
        <v>710</v>
      </c>
      <c r="G920" s="63">
        <v>680</v>
      </c>
      <c r="H920" s="63">
        <v>650</v>
      </c>
      <c r="I920" s="63">
        <v>620</v>
      </c>
      <c r="J920" s="63">
        <v>570</v>
      </c>
      <c r="K920" s="63">
        <v>510</v>
      </c>
      <c r="L920" s="37"/>
      <c r="M920" s="37">
        <v>545204</v>
      </c>
    </row>
    <row r="921" spans="1:13" x14ac:dyDescent="0.25">
      <c r="A921" s="37">
        <v>912</v>
      </c>
      <c r="B921" s="37" t="s">
        <v>2052</v>
      </c>
      <c r="C921" s="37" t="s">
        <v>302</v>
      </c>
      <c r="D921" s="37" t="s">
        <v>2073</v>
      </c>
      <c r="E921" s="63">
        <v>330</v>
      </c>
      <c r="F921" s="63">
        <v>320</v>
      </c>
      <c r="G921" s="63">
        <v>310</v>
      </c>
      <c r="H921" s="63">
        <v>290</v>
      </c>
      <c r="I921" s="63">
        <v>280</v>
      </c>
      <c r="J921" s="63">
        <v>260</v>
      </c>
      <c r="K921" s="63">
        <v>240</v>
      </c>
      <c r="L921" s="37"/>
      <c r="M921" s="37">
        <v>545205</v>
      </c>
    </row>
    <row r="922" spans="1:13" x14ac:dyDescent="0.25">
      <c r="A922" s="37">
        <v>913</v>
      </c>
      <c r="B922" s="37" t="s">
        <v>2052</v>
      </c>
      <c r="C922" s="37" t="s">
        <v>303</v>
      </c>
      <c r="D922" s="37" t="s">
        <v>2073</v>
      </c>
      <c r="E922" s="63">
        <v>0</v>
      </c>
      <c r="F922" s="63">
        <v>0</v>
      </c>
      <c r="G922" s="63">
        <v>0</v>
      </c>
      <c r="H922" s="63">
        <v>0</v>
      </c>
      <c r="I922" s="63">
        <v>0</v>
      </c>
      <c r="J922" s="63">
        <v>0</v>
      </c>
      <c r="K922" s="63">
        <v>0</v>
      </c>
      <c r="L922" s="37"/>
      <c r="M922" s="37">
        <v>545206</v>
      </c>
    </row>
    <row r="923" spans="1:13" x14ac:dyDescent="0.25">
      <c r="A923" s="37">
        <v>914</v>
      </c>
      <c r="B923" s="37" t="s">
        <v>2052</v>
      </c>
      <c r="C923" s="37" t="s">
        <v>304</v>
      </c>
      <c r="D923" s="37" t="s">
        <v>2073</v>
      </c>
      <c r="E923" s="63">
        <v>660</v>
      </c>
      <c r="F923" s="63">
        <v>640</v>
      </c>
      <c r="G923" s="63">
        <v>620</v>
      </c>
      <c r="H923" s="63">
        <v>590</v>
      </c>
      <c r="I923" s="63">
        <v>570</v>
      </c>
      <c r="J923" s="63">
        <v>550</v>
      </c>
      <c r="K923" s="63">
        <v>520</v>
      </c>
      <c r="L923" s="37"/>
      <c r="M923" s="37">
        <v>545301</v>
      </c>
    </row>
    <row r="924" spans="1:13" x14ac:dyDescent="0.25">
      <c r="A924" s="37">
        <v>915</v>
      </c>
      <c r="B924" s="37" t="s">
        <v>2052</v>
      </c>
      <c r="C924" s="37" t="s">
        <v>305</v>
      </c>
      <c r="D924" s="37" t="s">
        <v>2073</v>
      </c>
      <c r="E924" s="63">
        <v>760</v>
      </c>
      <c r="F924" s="63">
        <v>720</v>
      </c>
      <c r="G924" s="63">
        <v>680</v>
      </c>
      <c r="H924" s="63">
        <v>640</v>
      </c>
      <c r="I924" s="63">
        <v>610</v>
      </c>
      <c r="J924" s="63">
        <v>560</v>
      </c>
      <c r="K924" s="63">
        <v>520</v>
      </c>
      <c r="L924" s="37"/>
      <c r="M924" s="37">
        <v>545302</v>
      </c>
    </row>
    <row r="925" spans="1:13" x14ac:dyDescent="0.25">
      <c r="A925" s="37">
        <v>916</v>
      </c>
      <c r="B925" s="37" t="s">
        <v>2052</v>
      </c>
      <c r="C925" s="37" t="s">
        <v>1248</v>
      </c>
      <c r="D925" s="37" t="s">
        <v>2073</v>
      </c>
      <c r="E925" s="63">
        <v>270</v>
      </c>
      <c r="F925" s="63">
        <v>260</v>
      </c>
      <c r="G925" s="63">
        <v>250</v>
      </c>
      <c r="H925" s="63">
        <v>250</v>
      </c>
      <c r="I925" s="63">
        <v>240</v>
      </c>
      <c r="J925" s="63">
        <v>230</v>
      </c>
      <c r="K925" s="63">
        <v>220</v>
      </c>
      <c r="L925" s="37"/>
      <c r="M925" s="37">
        <v>545303</v>
      </c>
    </row>
    <row r="926" spans="1:13" x14ac:dyDescent="0.25">
      <c r="A926" s="37">
        <v>917</v>
      </c>
      <c r="B926" s="37" t="s">
        <v>2052</v>
      </c>
      <c r="C926" s="37" t="s">
        <v>306</v>
      </c>
      <c r="D926" s="37" t="s">
        <v>2073</v>
      </c>
      <c r="E926" s="63">
        <v>750</v>
      </c>
      <c r="F926" s="63">
        <v>760</v>
      </c>
      <c r="G926" s="63">
        <v>740</v>
      </c>
      <c r="H926" s="63">
        <v>710</v>
      </c>
      <c r="I926" s="63">
        <v>680</v>
      </c>
      <c r="J926" s="63">
        <v>650</v>
      </c>
      <c r="K926" s="63">
        <v>610</v>
      </c>
      <c r="L926" s="37"/>
      <c r="M926" s="37">
        <v>545304</v>
      </c>
    </row>
    <row r="927" spans="1:13" x14ac:dyDescent="0.25">
      <c r="A927" s="37">
        <v>918</v>
      </c>
      <c r="B927" s="37" t="s">
        <v>2052</v>
      </c>
      <c r="C927" s="37" t="s">
        <v>1250</v>
      </c>
      <c r="D927" s="37" t="s">
        <v>2073</v>
      </c>
      <c r="E927" s="63">
        <v>4280</v>
      </c>
      <c r="F927" s="63">
        <v>4250</v>
      </c>
      <c r="G927" s="63">
        <v>4150</v>
      </c>
      <c r="H927" s="63">
        <v>4010</v>
      </c>
      <c r="I927" s="63">
        <v>3830</v>
      </c>
      <c r="J927" s="63">
        <v>3590</v>
      </c>
      <c r="K927" s="63">
        <v>3310</v>
      </c>
      <c r="L927" s="37"/>
      <c r="M927" s="37">
        <v>545500</v>
      </c>
    </row>
    <row r="928" spans="1:13" x14ac:dyDescent="0.25">
      <c r="A928" s="37">
        <v>919</v>
      </c>
      <c r="B928" s="37" t="s">
        <v>2043</v>
      </c>
      <c r="C928" s="37" t="s">
        <v>2074</v>
      </c>
      <c r="D928" s="37" t="s">
        <v>2074</v>
      </c>
      <c r="E928" s="63">
        <v>76700</v>
      </c>
      <c r="F928" s="63">
        <v>80000</v>
      </c>
      <c r="G928" s="63">
        <v>82100</v>
      </c>
      <c r="H928" s="63">
        <v>83900</v>
      </c>
      <c r="I928" s="63">
        <v>85200</v>
      </c>
      <c r="J928" s="63">
        <v>86000</v>
      </c>
      <c r="K928" s="63">
        <v>86300</v>
      </c>
      <c r="L928" s="37"/>
      <c r="M928" s="37"/>
    </row>
    <row r="929" spans="1:13" x14ac:dyDescent="0.25">
      <c r="A929" s="37">
        <v>920</v>
      </c>
      <c r="B929" s="37" t="s">
        <v>2052</v>
      </c>
      <c r="C929" s="37" t="s">
        <v>1262</v>
      </c>
      <c r="D929" s="37" t="s">
        <v>2074</v>
      </c>
      <c r="E929" s="63">
        <v>1090</v>
      </c>
      <c r="F929" s="63">
        <v>1090</v>
      </c>
      <c r="G929" s="63">
        <v>1100</v>
      </c>
      <c r="H929" s="63">
        <v>1100</v>
      </c>
      <c r="I929" s="63">
        <v>1100</v>
      </c>
      <c r="J929" s="63">
        <v>1090</v>
      </c>
      <c r="K929" s="63">
        <v>1080</v>
      </c>
      <c r="L929" s="37"/>
      <c r="M929" s="37">
        <v>545710</v>
      </c>
    </row>
    <row r="930" spans="1:13" x14ac:dyDescent="0.25">
      <c r="A930" s="37">
        <v>921</v>
      </c>
      <c r="B930" s="37" t="s">
        <v>2052</v>
      </c>
      <c r="C930" s="37" t="s">
        <v>1265</v>
      </c>
      <c r="D930" s="37" t="s">
        <v>2074</v>
      </c>
      <c r="E930" s="63">
        <v>1470</v>
      </c>
      <c r="F930" s="63">
        <v>1640</v>
      </c>
      <c r="G930" s="63">
        <v>1810</v>
      </c>
      <c r="H930" s="63">
        <v>1960</v>
      </c>
      <c r="I930" s="63">
        <v>2090</v>
      </c>
      <c r="J930" s="63">
        <v>2210</v>
      </c>
      <c r="K930" s="63">
        <v>2320</v>
      </c>
      <c r="L930" s="37"/>
      <c r="M930" s="37">
        <v>545721</v>
      </c>
    </row>
    <row r="931" spans="1:13" x14ac:dyDescent="0.25">
      <c r="A931" s="37">
        <v>922</v>
      </c>
      <c r="B931" s="37" t="s">
        <v>2052</v>
      </c>
      <c r="C931" s="37" t="s">
        <v>1235</v>
      </c>
      <c r="D931" s="37" t="s">
        <v>2074</v>
      </c>
      <c r="E931" s="63">
        <v>860</v>
      </c>
      <c r="F931" s="63">
        <v>890</v>
      </c>
      <c r="G931" s="63">
        <v>890</v>
      </c>
      <c r="H931" s="63">
        <v>890</v>
      </c>
      <c r="I931" s="63">
        <v>880</v>
      </c>
      <c r="J931" s="63">
        <v>850</v>
      </c>
      <c r="K931" s="63">
        <v>820</v>
      </c>
      <c r="L931" s="37"/>
      <c r="M931" s="37">
        <v>545722</v>
      </c>
    </row>
    <row r="932" spans="1:13" x14ac:dyDescent="0.25">
      <c r="A932" s="37">
        <v>923</v>
      </c>
      <c r="B932" s="37" t="s">
        <v>2052</v>
      </c>
      <c r="C932" s="37" t="s">
        <v>1247</v>
      </c>
      <c r="D932" s="37" t="s">
        <v>2074</v>
      </c>
      <c r="E932" s="63">
        <v>1840</v>
      </c>
      <c r="F932" s="63">
        <v>1910</v>
      </c>
      <c r="G932" s="63">
        <v>1950</v>
      </c>
      <c r="H932" s="63">
        <v>1980</v>
      </c>
      <c r="I932" s="63">
        <v>2000</v>
      </c>
      <c r="J932" s="63">
        <v>1990</v>
      </c>
      <c r="K932" s="63">
        <v>1970</v>
      </c>
      <c r="L932" s="37"/>
      <c r="M932" s="37">
        <v>545730</v>
      </c>
    </row>
    <row r="933" spans="1:13" x14ac:dyDescent="0.25">
      <c r="A933" s="37">
        <v>924</v>
      </c>
      <c r="B933" s="37" t="s">
        <v>2052</v>
      </c>
      <c r="C933" s="37" t="s">
        <v>1267</v>
      </c>
      <c r="D933" s="37" t="s">
        <v>2074</v>
      </c>
      <c r="E933" s="63">
        <v>2350</v>
      </c>
      <c r="F933" s="63">
        <v>2460</v>
      </c>
      <c r="G933" s="63">
        <v>2530</v>
      </c>
      <c r="H933" s="63">
        <v>2570</v>
      </c>
      <c r="I933" s="63">
        <v>2590</v>
      </c>
      <c r="J933" s="63">
        <v>2590</v>
      </c>
      <c r="K933" s="63">
        <v>2560</v>
      </c>
      <c r="L933" s="37"/>
      <c r="M933" s="37">
        <v>545740</v>
      </c>
    </row>
    <row r="934" spans="1:13" x14ac:dyDescent="0.25">
      <c r="A934" s="37">
        <v>925</v>
      </c>
      <c r="B934" s="37" t="s">
        <v>2052</v>
      </c>
      <c r="C934" s="37" t="s">
        <v>1269</v>
      </c>
      <c r="D934" s="37" t="s">
        <v>2074</v>
      </c>
      <c r="E934" s="63">
        <v>600</v>
      </c>
      <c r="F934" s="63">
        <v>640</v>
      </c>
      <c r="G934" s="63">
        <v>700</v>
      </c>
      <c r="H934" s="63">
        <v>770</v>
      </c>
      <c r="I934" s="63">
        <v>840</v>
      </c>
      <c r="J934" s="63">
        <v>900</v>
      </c>
      <c r="K934" s="63">
        <v>960</v>
      </c>
      <c r="L934" s="37"/>
      <c r="M934" s="37">
        <v>545750</v>
      </c>
    </row>
    <row r="935" spans="1:13" x14ac:dyDescent="0.25">
      <c r="A935" s="37">
        <v>926</v>
      </c>
      <c r="B935" s="37" t="s">
        <v>2052</v>
      </c>
      <c r="C935" s="37" t="s">
        <v>1270</v>
      </c>
      <c r="D935" s="37" t="s">
        <v>2074</v>
      </c>
      <c r="E935" s="63">
        <v>510</v>
      </c>
      <c r="F935" s="63">
        <v>510</v>
      </c>
      <c r="G935" s="63">
        <v>520</v>
      </c>
      <c r="H935" s="63">
        <v>520</v>
      </c>
      <c r="I935" s="63">
        <v>530</v>
      </c>
      <c r="J935" s="63">
        <v>530</v>
      </c>
      <c r="K935" s="63">
        <v>520</v>
      </c>
      <c r="L935" s="37"/>
      <c r="M935" s="37">
        <v>545761</v>
      </c>
    </row>
    <row r="936" spans="1:13" x14ac:dyDescent="0.25">
      <c r="A936" s="37">
        <v>927</v>
      </c>
      <c r="B936" s="37" t="s">
        <v>2052</v>
      </c>
      <c r="C936" s="37" t="s">
        <v>327</v>
      </c>
      <c r="D936" s="37" t="s">
        <v>2074</v>
      </c>
      <c r="E936" s="63">
        <v>1000</v>
      </c>
      <c r="F936" s="63">
        <v>1020</v>
      </c>
      <c r="G936" s="63">
        <v>1090</v>
      </c>
      <c r="H936" s="63">
        <v>1150</v>
      </c>
      <c r="I936" s="63">
        <v>1210</v>
      </c>
      <c r="J936" s="63">
        <v>1270</v>
      </c>
      <c r="K936" s="63">
        <v>1320</v>
      </c>
      <c r="L936" s="37"/>
      <c r="M936" s="37">
        <v>545762</v>
      </c>
    </row>
    <row r="937" spans="1:13" x14ac:dyDescent="0.25">
      <c r="A937" s="37">
        <v>928</v>
      </c>
      <c r="B937" s="37" t="s">
        <v>2052</v>
      </c>
      <c r="C937" s="37" t="s">
        <v>328</v>
      </c>
      <c r="D937" s="37" t="s">
        <v>2074</v>
      </c>
      <c r="E937" s="63">
        <v>730</v>
      </c>
      <c r="F937" s="63">
        <v>770</v>
      </c>
      <c r="G937" s="63">
        <v>810</v>
      </c>
      <c r="H937" s="63">
        <v>850</v>
      </c>
      <c r="I937" s="63">
        <v>880</v>
      </c>
      <c r="J937" s="63">
        <v>900</v>
      </c>
      <c r="K937" s="63">
        <v>920</v>
      </c>
      <c r="L937" s="37"/>
      <c r="M937" s="37">
        <v>545811</v>
      </c>
    </row>
    <row r="938" spans="1:13" x14ac:dyDescent="0.25">
      <c r="A938" s="37">
        <v>929</v>
      </c>
      <c r="B938" s="37" t="s">
        <v>2052</v>
      </c>
      <c r="C938" s="37" t="s">
        <v>1271</v>
      </c>
      <c r="D938" s="37" t="s">
        <v>2074</v>
      </c>
      <c r="E938" s="63">
        <v>650</v>
      </c>
      <c r="F938" s="63">
        <v>710</v>
      </c>
      <c r="G938" s="63">
        <v>730</v>
      </c>
      <c r="H938" s="63">
        <v>750</v>
      </c>
      <c r="I938" s="63">
        <v>770</v>
      </c>
      <c r="J938" s="63">
        <v>780</v>
      </c>
      <c r="K938" s="63">
        <v>790</v>
      </c>
      <c r="L938" s="37"/>
      <c r="M938" s="37">
        <v>545812</v>
      </c>
    </row>
    <row r="939" spans="1:13" x14ac:dyDescent="0.25">
      <c r="A939" s="37">
        <v>930</v>
      </c>
      <c r="B939" s="37" t="s">
        <v>2052</v>
      </c>
      <c r="C939" s="37" t="s">
        <v>329</v>
      </c>
      <c r="D939" s="37" t="s">
        <v>2074</v>
      </c>
      <c r="E939" s="63">
        <v>2850</v>
      </c>
      <c r="F939" s="63">
        <v>3070</v>
      </c>
      <c r="G939" s="63">
        <v>3280</v>
      </c>
      <c r="H939" s="63">
        <v>3490</v>
      </c>
      <c r="I939" s="63">
        <v>3680</v>
      </c>
      <c r="J939" s="63">
        <v>3840</v>
      </c>
      <c r="K939" s="63">
        <v>3950</v>
      </c>
      <c r="L939" s="37"/>
      <c r="M939" s="37">
        <v>545821</v>
      </c>
    </row>
    <row r="940" spans="1:13" x14ac:dyDescent="0.25">
      <c r="A940" s="37">
        <v>931</v>
      </c>
      <c r="B940" s="37" t="s">
        <v>2052</v>
      </c>
      <c r="C940" s="37" t="s">
        <v>1273</v>
      </c>
      <c r="D940" s="37" t="s">
        <v>2074</v>
      </c>
      <c r="E940" s="63">
        <v>370</v>
      </c>
      <c r="F940" s="63">
        <v>360</v>
      </c>
      <c r="G940" s="63">
        <v>360</v>
      </c>
      <c r="H940" s="63">
        <v>360</v>
      </c>
      <c r="I940" s="63">
        <v>370</v>
      </c>
      <c r="J940" s="63">
        <v>370</v>
      </c>
      <c r="K940" s="63">
        <v>370</v>
      </c>
      <c r="L940" s="37"/>
      <c r="M940" s="37">
        <v>545822</v>
      </c>
    </row>
    <row r="941" spans="1:13" x14ac:dyDescent="0.25">
      <c r="A941" s="37">
        <v>932</v>
      </c>
      <c r="B941" s="37" t="s">
        <v>2052</v>
      </c>
      <c r="C941" s="37" t="s">
        <v>334</v>
      </c>
      <c r="D941" s="37" t="s">
        <v>2074</v>
      </c>
      <c r="E941" s="63">
        <v>370</v>
      </c>
      <c r="F941" s="63">
        <v>380</v>
      </c>
      <c r="G941" s="63">
        <v>380</v>
      </c>
      <c r="H941" s="63">
        <v>390</v>
      </c>
      <c r="I941" s="63">
        <v>390</v>
      </c>
      <c r="J941" s="63">
        <v>390</v>
      </c>
      <c r="K941" s="63">
        <v>380</v>
      </c>
      <c r="L941" s="37"/>
      <c r="M941" s="37">
        <v>545831</v>
      </c>
    </row>
    <row r="942" spans="1:13" x14ac:dyDescent="0.25">
      <c r="A942" s="37">
        <v>933</v>
      </c>
      <c r="B942" s="37" t="s">
        <v>2052</v>
      </c>
      <c r="C942" s="37" t="s">
        <v>1277</v>
      </c>
      <c r="D942" s="37" t="s">
        <v>2074</v>
      </c>
      <c r="E942" s="63">
        <v>640</v>
      </c>
      <c r="F942" s="63">
        <v>650</v>
      </c>
      <c r="G942" s="63">
        <v>660</v>
      </c>
      <c r="H942" s="63">
        <v>660</v>
      </c>
      <c r="I942" s="63">
        <v>650</v>
      </c>
      <c r="J942" s="63">
        <v>640</v>
      </c>
      <c r="K942" s="63">
        <v>630</v>
      </c>
      <c r="L942" s="37"/>
      <c r="M942" s="37">
        <v>545832</v>
      </c>
    </row>
    <row r="943" spans="1:13" x14ac:dyDescent="0.25">
      <c r="A943" s="37">
        <v>934</v>
      </c>
      <c r="B943" s="37" t="s">
        <v>2052</v>
      </c>
      <c r="C943" s="37" t="s">
        <v>335</v>
      </c>
      <c r="D943" s="37" t="s">
        <v>2074</v>
      </c>
      <c r="E943" s="63">
        <v>1350</v>
      </c>
      <c r="F943" s="63">
        <v>1420</v>
      </c>
      <c r="G943" s="63">
        <v>1490</v>
      </c>
      <c r="H943" s="63">
        <v>1560</v>
      </c>
      <c r="I943" s="63">
        <v>1620</v>
      </c>
      <c r="J943" s="63">
        <v>1660</v>
      </c>
      <c r="K943" s="63">
        <v>1690</v>
      </c>
      <c r="L943" s="37"/>
      <c r="M943" s="37">
        <v>545841</v>
      </c>
    </row>
    <row r="944" spans="1:13" x14ac:dyDescent="0.25">
      <c r="A944" s="37">
        <v>935</v>
      </c>
      <c r="B944" s="37" t="s">
        <v>2052</v>
      </c>
      <c r="C944" s="37" t="s">
        <v>1251</v>
      </c>
      <c r="D944" s="37" t="s">
        <v>2074</v>
      </c>
      <c r="E944" s="63">
        <v>1210</v>
      </c>
      <c r="F944" s="63">
        <v>1270</v>
      </c>
      <c r="G944" s="63">
        <v>1310</v>
      </c>
      <c r="H944" s="63">
        <v>1330</v>
      </c>
      <c r="I944" s="63">
        <v>1350</v>
      </c>
      <c r="J944" s="63">
        <v>1360</v>
      </c>
      <c r="K944" s="63">
        <v>1360</v>
      </c>
      <c r="L944" s="37"/>
      <c r="M944" s="37">
        <v>545842</v>
      </c>
    </row>
    <row r="945" spans="1:13" x14ac:dyDescent="0.25">
      <c r="A945" s="37">
        <v>936</v>
      </c>
      <c r="B945" s="37" t="s">
        <v>2052</v>
      </c>
      <c r="C945" s="37" t="s">
        <v>1252</v>
      </c>
      <c r="D945" s="37" t="s">
        <v>2074</v>
      </c>
      <c r="E945" s="63">
        <v>1350</v>
      </c>
      <c r="F945" s="63">
        <v>1450</v>
      </c>
      <c r="G945" s="63">
        <v>1530</v>
      </c>
      <c r="H945" s="63">
        <v>1600</v>
      </c>
      <c r="I945" s="63">
        <v>1660</v>
      </c>
      <c r="J945" s="63">
        <v>1710</v>
      </c>
      <c r="K945" s="63">
        <v>1750</v>
      </c>
      <c r="L945" s="37"/>
      <c r="M945" s="37">
        <v>545851</v>
      </c>
    </row>
    <row r="946" spans="1:13" x14ac:dyDescent="0.25">
      <c r="A946" s="37">
        <v>937</v>
      </c>
      <c r="B946" s="37" t="s">
        <v>2052</v>
      </c>
      <c r="C946" s="37" t="s">
        <v>1254</v>
      </c>
      <c r="D946" s="37" t="s">
        <v>2074</v>
      </c>
      <c r="E946" s="63">
        <v>660</v>
      </c>
      <c r="F946" s="63">
        <v>690</v>
      </c>
      <c r="G946" s="63">
        <v>720</v>
      </c>
      <c r="H946" s="63">
        <v>740</v>
      </c>
      <c r="I946" s="63">
        <v>750</v>
      </c>
      <c r="J946" s="63">
        <v>760</v>
      </c>
      <c r="K946" s="63">
        <v>770</v>
      </c>
      <c r="L946" s="37"/>
      <c r="M946" s="37">
        <v>545852</v>
      </c>
    </row>
    <row r="947" spans="1:13" x14ac:dyDescent="0.25">
      <c r="A947" s="37">
        <v>938</v>
      </c>
      <c r="B947" s="37" t="s">
        <v>2052</v>
      </c>
      <c r="C947" s="37" t="s">
        <v>1255</v>
      </c>
      <c r="D947" s="37" t="s">
        <v>2074</v>
      </c>
      <c r="E947" s="63">
        <v>1140</v>
      </c>
      <c r="F947" s="63">
        <v>1270</v>
      </c>
      <c r="G947" s="63">
        <v>1360</v>
      </c>
      <c r="H947" s="63">
        <v>1440</v>
      </c>
      <c r="I947" s="63">
        <v>1510</v>
      </c>
      <c r="J947" s="63">
        <v>1570</v>
      </c>
      <c r="K947" s="63">
        <v>1600</v>
      </c>
      <c r="L947" s="37"/>
      <c r="M947" s="37">
        <v>545860</v>
      </c>
    </row>
    <row r="948" spans="1:13" x14ac:dyDescent="0.25">
      <c r="A948" s="37">
        <v>939</v>
      </c>
      <c r="B948" s="37" t="s">
        <v>2052</v>
      </c>
      <c r="C948" s="37" t="s">
        <v>1256</v>
      </c>
      <c r="D948" s="37" t="s">
        <v>2074</v>
      </c>
      <c r="E948" s="63">
        <v>610</v>
      </c>
      <c r="F948" s="63">
        <v>610</v>
      </c>
      <c r="G948" s="63">
        <v>610</v>
      </c>
      <c r="H948" s="63">
        <v>610</v>
      </c>
      <c r="I948" s="63">
        <v>600</v>
      </c>
      <c r="J948" s="63">
        <v>580</v>
      </c>
      <c r="K948" s="63">
        <v>560</v>
      </c>
      <c r="L948" s="37"/>
      <c r="M948" s="37">
        <v>545911</v>
      </c>
    </row>
    <row r="949" spans="1:13" x14ac:dyDescent="0.25">
      <c r="A949" s="37">
        <v>940</v>
      </c>
      <c r="B949" s="37" t="s">
        <v>2052</v>
      </c>
      <c r="C949" s="37" t="s">
        <v>1257</v>
      </c>
      <c r="D949" s="37" t="s">
        <v>2074</v>
      </c>
      <c r="E949" s="63">
        <v>380</v>
      </c>
      <c r="F949" s="63">
        <v>390</v>
      </c>
      <c r="G949" s="63">
        <v>390</v>
      </c>
      <c r="H949" s="63">
        <v>400</v>
      </c>
      <c r="I949" s="63">
        <v>410</v>
      </c>
      <c r="J949" s="63">
        <v>420</v>
      </c>
      <c r="K949" s="63">
        <v>440</v>
      </c>
      <c r="L949" s="37"/>
      <c r="M949" s="37">
        <v>545912</v>
      </c>
    </row>
    <row r="950" spans="1:13" x14ac:dyDescent="0.25">
      <c r="A950" s="37">
        <v>941</v>
      </c>
      <c r="B950" s="37" t="s">
        <v>2052</v>
      </c>
      <c r="C950" s="37" t="s">
        <v>1258</v>
      </c>
      <c r="D950" s="37" t="s">
        <v>2074</v>
      </c>
      <c r="E950" s="63">
        <v>240</v>
      </c>
      <c r="F950" s="63">
        <v>230</v>
      </c>
      <c r="G950" s="63">
        <v>230</v>
      </c>
      <c r="H950" s="63">
        <v>230</v>
      </c>
      <c r="I950" s="63">
        <v>240</v>
      </c>
      <c r="J950" s="63">
        <v>250</v>
      </c>
      <c r="K950" s="63">
        <v>250</v>
      </c>
      <c r="L950" s="37"/>
      <c r="M950" s="37">
        <v>545913</v>
      </c>
    </row>
    <row r="951" spans="1:13" x14ac:dyDescent="0.25">
      <c r="A951" s="37">
        <v>942</v>
      </c>
      <c r="B951" s="37" t="s">
        <v>2052</v>
      </c>
      <c r="C951" s="37" t="s">
        <v>1284</v>
      </c>
      <c r="D951" s="37" t="s">
        <v>2074</v>
      </c>
      <c r="E951" s="63">
        <v>3710</v>
      </c>
      <c r="F951" s="63">
        <v>3740</v>
      </c>
      <c r="G951" s="63">
        <v>3760</v>
      </c>
      <c r="H951" s="63">
        <v>3770</v>
      </c>
      <c r="I951" s="63">
        <v>3770</v>
      </c>
      <c r="J951" s="63">
        <v>3750</v>
      </c>
      <c r="K951" s="63">
        <v>3710</v>
      </c>
      <c r="L951" s="37"/>
      <c r="M951" s="37">
        <v>547600</v>
      </c>
    </row>
    <row r="952" spans="1:13" x14ac:dyDescent="0.25">
      <c r="A952" s="37">
        <v>943</v>
      </c>
      <c r="B952" s="37" t="s">
        <v>2052</v>
      </c>
      <c r="C952" s="37" t="s">
        <v>1285</v>
      </c>
      <c r="D952" s="37" t="s">
        <v>2074</v>
      </c>
      <c r="E952" s="63">
        <v>3030</v>
      </c>
      <c r="F952" s="63">
        <v>3080</v>
      </c>
      <c r="G952" s="63">
        <v>3120</v>
      </c>
      <c r="H952" s="63">
        <v>3180</v>
      </c>
      <c r="I952" s="63">
        <v>3230</v>
      </c>
      <c r="J952" s="63">
        <v>3270</v>
      </c>
      <c r="K952" s="63">
        <v>3280</v>
      </c>
      <c r="L952" s="37"/>
      <c r="M952" s="37">
        <v>547700</v>
      </c>
    </row>
    <row r="953" spans="1:13" x14ac:dyDescent="0.25">
      <c r="A953" s="37">
        <v>944</v>
      </c>
      <c r="B953" s="37" t="s">
        <v>2052</v>
      </c>
      <c r="C953" s="37" t="s">
        <v>1286</v>
      </c>
      <c r="D953" s="37" t="s">
        <v>2074</v>
      </c>
      <c r="E953" s="63">
        <v>2360</v>
      </c>
      <c r="F953" s="63">
        <v>2580</v>
      </c>
      <c r="G953" s="63">
        <v>2690</v>
      </c>
      <c r="H953" s="63">
        <v>2770</v>
      </c>
      <c r="I953" s="63">
        <v>2820</v>
      </c>
      <c r="J953" s="63">
        <v>2860</v>
      </c>
      <c r="K953" s="63">
        <v>2870</v>
      </c>
      <c r="L953" s="37"/>
      <c r="M953" s="37">
        <v>547800</v>
      </c>
    </row>
    <row r="954" spans="1:13" x14ac:dyDescent="0.25">
      <c r="A954" s="37">
        <v>945</v>
      </c>
      <c r="B954" s="37" t="s">
        <v>2052</v>
      </c>
      <c r="C954" s="37" t="s">
        <v>1287</v>
      </c>
      <c r="D954" s="37" t="s">
        <v>2074</v>
      </c>
      <c r="E954" s="63">
        <v>4440</v>
      </c>
      <c r="F954" s="63">
        <v>4500</v>
      </c>
      <c r="G954" s="63">
        <v>4570</v>
      </c>
      <c r="H954" s="63">
        <v>4630</v>
      </c>
      <c r="I954" s="63">
        <v>4660</v>
      </c>
      <c r="J954" s="63">
        <v>4670</v>
      </c>
      <c r="K954" s="63">
        <v>4650</v>
      </c>
      <c r="L954" s="37"/>
      <c r="M954" s="37">
        <v>547900</v>
      </c>
    </row>
    <row r="955" spans="1:13" x14ac:dyDescent="0.25">
      <c r="A955" s="37">
        <v>946</v>
      </c>
      <c r="B955" s="37" t="s">
        <v>2052</v>
      </c>
      <c r="C955" s="37" t="s">
        <v>1288</v>
      </c>
      <c r="D955" s="37" t="s">
        <v>2074</v>
      </c>
      <c r="E955" s="63">
        <v>4390</v>
      </c>
      <c r="F955" s="63">
        <v>4570</v>
      </c>
      <c r="G955" s="63">
        <v>4690</v>
      </c>
      <c r="H955" s="63">
        <v>4780</v>
      </c>
      <c r="I955" s="63">
        <v>4850</v>
      </c>
      <c r="J955" s="63">
        <v>4900</v>
      </c>
      <c r="K955" s="63">
        <v>4960</v>
      </c>
      <c r="L955" s="37"/>
      <c r="M955" s="37">
        <v>548000</v>
      </c>
    </row>
    <row r="956" spans="1:13" x14ac:dyDescent="0.25">
      <c r="A956" s="37">
        <v>947</v>
      </c>
      <c r="B956" s="37" t="s">
        <v>2052</v>
      </c>
      <c r="C956" s="37" t="s">
        <v>336</v>
      </c>
      <c r="D956" s="37" t="s">
        <v>2074</v>
      </c>
      <c r="E956" s="63">
        <v>3250</v>
      </c>
      <c r="F956" s="63">
        <v>3310</v>
      </c>
      <c r="G956" s="63">
        <v>3350</v>
      </c>
      <c r="H956" s="63">
        <v>3380</v>
      </c>
      <c r="I956" s="63">
        <v>3400</v>
      </c>
      <c r="J956" s="63">
        <v>3410</v>
      </c>
      <c r="K956" s="63">
        <v>3390</v>
      </c>
      <c r="L956" s="37"/>
      <c r="M956" s="37">
        <v>548100</v>
      </c>
    </row>
    <row r="957" spans="1:13" x14ac:dyDescent="0.25">
      <c r="A957" s="37">
        <v>948</v>
      </c>
      <c r="B957" s="37" t="s">
        <v>2052</v>
      </c>
      <c r="C957" s="37" t="s">
        <v>1259</v>
      </c>
      <c r="D957" s="37" t="s">
        <v>2074</v>
      </c>
      <c r="E957" s="63">
        <v>2950</v>
      </c>
      <c r="F957" s="63">
        <v>3010</v>
      </c>
      <c r="G957" s="63">
        <v>3070</v>
      </c>
      <c r="H957" s="63">
        <v>3120</v>
      </c>
      <c r="I957" s="63">
        <v>3130</v>
      </c>
      <c r="J957" s="63">
        <v>3130</v>
      </c>
      <c r="K957" s="63">
        <v>3100</v>
      </c>
      <c r="L957" s="37"/>
      <c r="M957" s="37">
        <v>548200</v>
      </c>
    </row>
    <row r="958" spans="1:13" x14ac:dyDescent="0.25">
      <c r="A958" s="37">
        <v>949</v>
      </c>
      <c r="B958" s="37" t="s">
        <v>2052</v>
      </c>
      <c r="C958" s="37" t="s">
        <v>1272</v>
      </c>
      <c r="D958" s="37" t="s">
        <v>2074</v>
      </c>
      <c r="E958" s="63">
        <v>4700</v>
      </c>
      <c r="F958" s="63">
        <v>4820</v>
      </c>
      <c r="G958" s="63">
        <v>4880</v>
      </c>
      <c r="H958" s="63">
        <v>4940</v>
      </c>
      <c r="I958" s="63">
        <v>4980</v>
      </c>
      <c r="J958" s="63">
        <v>4990</v>
      </c>
      <c r="K958" s="63">
        <v>4990</v>
      </c>
      <c r="L958" s="37"/>
      <c r="M958" s="37">
        <v>548300</v>
      </c>
    </row>
    <row r="959" spans="1:13" x14ac:dyDescent="0.25">
      <c r="A959" s="37">
        <v>950</v>
      </c>
      <c r="B959" s="37" t="s">
        <v>2052</v>
      </c>
      <c r="C959" s="37" t="s">
        <v>1276</v>
      </c>
      <c r="D959" s="37" t="s">
        <v>2074</v>
      </c>
      <c r="E959" s="63">
        <v>40</v>
      </c>
      <c r="F959" s="63">
        <v>40</v>
      </c>
      <c r="G959" s="63">
        <v>40</v>
      </c>
      <c r="H959" s="63">
        <v>40</v>
      </c>
      <c r="I959" s="63">
        <v>40</v>
      </c>
      <c r="J959" s="63">
        <v>40</v>
      </c>
      <c r="K959" s="63">
        <v>40</v>
      </c>
      <c r="L959" s="37"/>
      <c r="M959" s="37">
        <v>548400</v>
      </c>
    </row>
    <row r="960" spans="1:13" x14ac:dyDescent="0.25">
      <c r="A960" s="37">
        <v>951</v>
      </c>
      <c r="B960" s="37" t="s">
        <v>2052</v>
      </c>
      <c r="C960" s="37" t="s">
        <v>1281</v>
      </c>
      <c r="D960" s="37" t="s">
        <v>2074</v>
      </c>
      <c r="E960" s="63">
        <v>1990</v>
      </c>
      <c r="F960" s="63">
        <v>2000</v>
      </c>
      <c r="G960" s="63">
        <v>2000</v>
      </c>
      <c r="H960" s="63">
        <v>2010</v>
      </c>
      <c r="I960" s="63">
        <v>2000</v>
      </c>
      <c r="J960" s="63">
        <v>1990</v>
      </c>
      <c r="K960" s="63">
        <v>1960</v>
      </c>
      <c r="L960" s="37"/>
      <c r="M960" s="37">
        <v>548500</v>
      </c>
    </row>
    <row r="961" spans="1:13" x14ac:dyDescent="0.25">
      <c r="A961" s="37">
        <v>952</v>
      </c>
      <c r="B961" s="37" t="s">
        <v>2052</v>
      </c>
      <c r="C961" s="37" t="s">
        <v>879</v>
      </c>
      <c r="D961" s="37" t="s">
        <v>2074</v>
      </c>
      <c r="E961" s="63">
        <v>3190</v>
      </c>
      <c r="F961" s="63">
        <v>3370</v>
      </c>
      <c r="G961" s="63">
        <v>3450</v>
      </c>
      <c r="H961" s="63">
        <v>3500</v>
      </c>
      <c r="I961" s="63">
        <v>3510</v>
      </c>
      <c r="J961" s="63">
        <v>3500</v>
      </c>
      <c r="K961" s="63">
        <v>3460</v>
      </c>
      <c r="L961" s="37"/>
      <c r="M961" s="37">
        <v>548611</v>
      </c>
    </row>
    <row r="962" spans="1:13" x14ac:dyDescent="0.25">
      <c r="A962" s="37">
        <v>953</v>
      </c>
      <c r="B962" s="37" t="s">
        <v>2052</v>
      </c>
      <c r="C962" s="37" t="s">
        <v>894</v>
      </c>
      <c r="D962" s="37" t="s">
        <v>2074</v>
      </c>
      <c r="E962" s="63">
        <v>2890</v>
      </c>
      <c r="F962" s="63">
        <v>3030</v>
      </c>
      <c r="G962" s="63">
        <v>3090</v>
      </c>
      <c r="H962" s="63">
        <v>3120</v>
      </c>
      <c r="I962" s="63">
        <v>3120</v>
      </c>
      <c r="J962" s="63">
        <v>3100</v>
      </c>
      <c r="K962" s="63">
        <v>3060</v>
      </c>
      <c r="L962" s="37"/>
      <c r="M962" s="37">
        <v>548612</v>
      </c>
    </row>
    <row r="963" spans="1:13" x14ac:dyDescent="0.25">
      <c r="A963" s="37">
        <v>954</v>
      </c>
      <c r="B963" s="37" t="s">
        <v>2052</v>
      </c>
      <c r="C963" s="37" t="s">
        <v>903</v>
      </c>
      <c r="D963" s="37" t="s">
        <v>2074</v>
      </c>
      <c r="E963" s="63">
        <v>3840</v>
      </c>
      <c r="F963" s="63">
        <v>3960</v>
      </c>
      <c r="G963" s="63">
        <v>4000</v>
      </c>
      <c r="H963" s="63">
        <v>4010</v>
      </c>
      <c r="I963" s="63">
        <v>3970</v>
      </c>
      <c r="J963" s="63">
        <v>3900</v>
      </c>
      <c r="K963" s="63">
        <v>3830</v>
      </c>
      <c r="L963" s="37"/>
      <c r="M963" s="37">
        <v>548620</v>
      </c>
    </row>
    <row r="964" spans="1:13" x14ac:dyDescent="0.25">
      <c r="A964" s="37">
        <v>955</v>
      </c>
      <c r="B964" s="37" t="s">
        <v>2052</v>
      </c>
      <c r="C964" s="37" t="s">
        <v>1059</v>
      </c>
      <c r="D964" s="37" t="s">
        <v>2074</v>
      </c>
      <c r="E964" s="63">
        <v>1540</v>
      </c>
      <c r="F964" s="63">
        <v>1570</v>
      </c>
      <c r="G964" s="63">
        <v>1590</v>
      </c>
      <c r="H964" s="63">
        <v>1600</v>
      </c>
      <c r="I964" s="63">
        <v>1600</v>
      </c>
      <c r="J964" s="63">
        <v>1600</v>
      </c>
      <c r="K964" s="63">
        <v>1590</v>
      </c>
      <c r="L964" s="37"/>
      <c r="M964" s="37">
        <v>548810</v>
      </c>
    </row>
    <row r="965" spans="1:13" x14ac:dyDescent="0.25">
      <c r="A965" s="37">
        <v>956</v>
      </c>
      <c r="B965" s="37" t="s">
        <v>2052</v>
      </c>
      <c r="C965" s="37" t="s">
        <v>1289</v>
      </c>
      <c r="D965" s="37" t="s">
        <v>2074</v>
      </c>
      <c r="E965" s="63">
        <v>3050</v>
      </c>
      <c r="F965" s="63">
        <v>3220</v>
      </c>
      <c r="G965" s="63">
        <v>3350</v>
      </c>
      <c r="H965" s="63">
        <v>3460</v>
      </c>
      <c r="I965" s="63">
        <v>3540</v>
      </c>
      <c r="J965" s="63">
        <v>3620</v>
      </c>
      <c r="K965" s="63">
        <v>3700</v>
      </c>
      <c r="L965" s="37"/>
      <c r="M965" s="37">
        <v>548821</v>
      </c>
    </row>
    <row r="966" spans="1:13" x14ac:dyDescent="0.25">
      <c r="A966" s="37">
        <v>957</v>
      </c>
      <c r="B966" s="37" t="s">
        <v>2052</v>
      </c>
      <c r="C966" s="37" t="s">
        <v>337</v>
      </c>
      <c r="D966" s="37" t="s">
        <v>2074</v>
      </c>
      <c r="E966" s="63">
        <v>1000</v>
      </c>
      <c r="F966" s="63">
        <v>1090</v>
      </c>
      <c r="G966" s="63">
        <v>1180</v>
      </c>
      <c r="H966" s="63">
        <v>1250</v>
      </c>
      <c r="I966" s="63">
        <v>1320</v>
      </c>
      <c r="J966" s="63">
        <v>1370</v>
      </c>
      <c r="K966" s="63">
        <v>1410</v>
      </c>
      <c r="L966" s="37"/>
      <c r="M966" s="37">
        <v>548822</v>
      </c>
    </row>
    <row r="967" spans="1:13" x14ac:dyDescent="0.25">
      <c r="A967" s="37">
        <v>958</v>
      </c>
      <c r="B967" s="37" t="s">
        <v>2052</v>
      </c>
      <c r="C967" s="37" t="s">
        <v>1290</v>
      </c>
      <c r="D967" s="37" t="s">
        <v>2074</v>
      </c>
      <c r="E967" s="63">
        <v>3750</v>
      </c>
      <c r="F967" s="63">
        <v>4180</v>
      </c>
      <c r="G967" s="63">
        <v>4230</v>
      </c>
      <c r="H967" s="63">
        <v>4260</v>
      </c>
      <c r="I967" s="63">
        <v>4290</v>
      </c>
      <c r="J967" s="63">
        <v>4300</v>
      </c>
      <c r="K967" s="63">
        <v>4290</v>
      </c>
      <c r="L967" s="37"/>
      <c r="M967" s="37">
        <v>548831</v>
      </c>
    </row>
    <row r="968" spans="1:13" x14ac:dyDescent="0.25">
      <c r="A968" s="37">
        <v>959</v>
      </c>
      <c r="B968" s="37" t="s">
        <v>2052</v>
      </c>
      <c r="C968" s="37" t="s">
        <v>1291</v>
      </c>
      <c r="D968" s="37" t="s">
        <v>2074</v>
      </c>
      <c r="E968" s="63">
        <v>3230</v>
      </c>
      <c r="F968" s="63">
        <v>3330</v>
      </c>
      <c r="G968" s="63">
        <v>3410</v>
      </c>
      <c r="H968" s="63">
        <v>3460</v>
      </c>
      <c r="I968" s="63">
        <v>3510</v>
      </c>
      <c r="J968" s="63">
        <v>3530</v>
      </c>
      <c r="K968" s="63">
        <v>3560</v>
      </c>
      <c r="L968" s="37"/>
      <c r="M968" s="37">
        <v>548832</v>
      </c>
    </row>
    <row r="969" spans="1:13" x14ac:dyDescent="0.25">
      <c r="A969" s="37">
        <v>960</v>
      </c>
      <c r="B969" s="37" t="s">
        <v>2052</v>
      </c>
      <c r="C969" s="37" t="s">
        <v>1293</v>
      </c>
      <c r="D969" s="37" t="s">
        <v>2074</v>
      </c>
      <c r="E969" s="63">
        <v>1050</v>
      </c>
      <c r="F969" s="63">
        <v>1140</v>
      </c>
      <c r="G969" s="63">
        <v>1220</v>
      </c>
      <c r="H969" s="63">
        <v>1300</v>
      </c>
      <c r="I969" s="63">
        <v>1360</v>
      </c>
      <c r="J969" s="63">
        <v>1410</v>
      </c>
      <c r="K969" s="63">
        <v>1450</v>
      </c>
      <c r="L969" s="37"/>
      <c r="M969" s="37">
        <v>548833</v>
      </c>
    </row>
    <row r="970" spans="1:13" x14ac:dyDescent="0.25">
      <c r="A970" s="37">
        <v>961</v>
      </c>
      <c r="B970" s="37" t="s">
        <v>2043</v>
      </c>
      <c r="C970" s="37" t="s">
        <v>2075</v>
      </c>
      <c r="D970" s="37" t="s">
        <v>2075</v>
      </c>
      <c r="E970" s="63">
        <v>59600</v>
      </c>
      <c r="F970" s="63">
        <v>62100</v>
      </c>
      <c r="G970" s="63">
        <v>63400</v>
      </c>
      <c r="H970" s="63">
        <v>64400</v>
      </c>
      <c r="I970" s="63">
        <v>65100</v>
      </c>
      <c r="J970" s="63">
        <v>65300</v>
      </c>
      <c r="K970" s="63">
        <v>65400</v>
      </c>
      <c r="L970" s="37"/>
      <c r="M970" s="37"/>
    </row>
    <row r="971" spans="1:13" x14ac:dyDescent="0.25">
      <c r="A971" s="37">
        <v>962</v>
      </c>
      <c r="B971" s="37" t="s">
        <v>2052</v>
      </c>
      <c r="C971" s="37" t="s">
        <v>307</v>
      </c>
      <c r="D971" s="37" t="s">
        <v>2075</v>
      </c>
      <c r="E971" s="63">
        <v>2010</v>
      </c>
      <c r="F971" s="63">
        <v>2160</v>
      </c>
      <c r="G971" s="63">
        <v>2220</v>
      </c>
      <c r="H971" s="63">
        <v>2250</v>
      </c>
      <c r="I971" s="63">
        <v>2270</v>
      </c>
      <c r="J971" s="63">
        <v>2270</v>
      </c>
      <c r="K971" s="63">
        <v>2240</v>
      </c>
      <c r="L971" s="37"/>
      <c r="M971" s="37">
        <v>545611</v>
      </c>
    </row>
    <row r="972" spans="1:13" x14ac:dyDescent="0.25">
      <c r="A972" s="37">
        <v>963</v>
      </c>
      <c r="B972" s="37" t="s">
        <v>2052</v>
      </c>
      <c r="C972" s="37" t="s">
        <v>1253</v>
      </c>
      <c r="D972" s="37" t="s">
        <v>2075</v>
      </c>
      <c r="E972" s="63">
        <v>1950</v>
      </c>
      <c r="F972" s="63">
        <v>2460</v>
      </c>
      <c r="G972" s="63">
        <v>2770</v>
      </c>
      <c r="H972" s="63">
        <v>3070</v>
      </c>
      <c r="I972" s="63">
        <v>3360</v>
      </c>
      <c r="J972" s="63">
        <v>3620</v>
      </c>
      <c r="K972" s="63">
        <v>3860</v>
      </c>
      <c r="L972" s="37"/>
      <c r="M972" s="37">
        <v>545621</v>
      </c>
    </row>
    <row r="973" spans="1:13" x14ac:dyDescent="0.25">
      <c r="A973" s="37">
        <v>964</v>
      </c>
      <c r="B973" s="37" t="s">
        <v>2052</v>
      </c>
      <c r="C973" s="37" t="s">
        <v>1260</v>
      </c>
      <c r="D973" s="37" t="s">
        <v>2075</v>
      </c>
      <c r="E973" s="63">
        <v>1760</v>
      </c>
      <c r="F973" s="63">
        <v>2210</v>
      </c>
      <c r="G973" s="63">
        <v>2570</v>
      </c>
      <c r="H973" s="63">
        <v>2920</v>
      </c>
      <c r="I973" s="63">
        <v>3260</v>
      </c>
      <c r="J973" s="63">
        <v>3580</v>
      </c>
      <c r="K973" s="63">
        <v>3890</v>
      </c>
      <c r="L973" s="37"/>
      <c r="M973" s="37">
        <v>545631</v>
      </c>
    </row>
    <row r="974" spans="1:13" x14ac:dyDescent="0.25">
      <c r="A974" s="37">
        <v>965</v>
      </c>
      <c r="B974" s="37" t="s">
        <v>2052</v>
      </c>
      <c r="C974" s="37" t="s">
        <v>326</v>
      </c>
      <c r="D974" s="37" t="s">
        <v>2075</v>
      </c>
      <c r="E974" s="63">
        <v>320</v>
      </c>
      <c r="F974" s="63">
        <v>360</v>
      </c>
      <c r="G974" s="63">
        <v>380</v>
      </c>
      <c r="H974" s="63">
        <v>390</v>
      </c>
      <c r="I974" s="63">
        <v>400</v>
      </c>
      <c r="J974" s="63">
        <v>400</v>
      </c>
      <c r="K974" s="63">
        <v>390</v>
      </c>
      <c r="L974" s="37"/>
      <c r="M974" s="37">
        <v>545632</v>
      </c>
    </row>
    <row r="975" spans="1:13" x14ac:dyDescent="0.25">
      <c r="A975" s="37">
        <v>966</v>
      </c>
      <c r="B975" s="37" t="s">
        <v>2052</v>
      </c>
      <c r="C975" s="37" t="s">
        <v>1261</v>
      </c>
      <c r="D975" s="37" t="s">
        <v>2075</v>
      </c>
      <c r="E975" s="63">
        <v>1100</v>
      </c>
      <c r="F975" s="63">
        <v>1110</v>
      </c>
      <c r="G975" s="63">
        <v>1100</v>
      </c>
      <c r="H975" s="63">
        <v>1090</v>
      </c>
      <c r="I975" s="63">
        <v>1070</v>
      </c>
      <c r="J975" s="63">
        <v>1040</v>
      </c>
      <c r="K975" s="63">
        <v>1010</v>
      </c>
      <c r="L975" s="37"/>
      <c r="M975" s="37">
        <v>546100</v>
      </c>
    </row>
    <row r="976" spans="1:13" x14ac:dyDescent="0.25">
      <c r="A976" s="37">
        <v>967</v>
      </c>
      <c r="B976" s="37" t="s">
        <v>2052</v>
      </c>
      <c r="C976" s="37" t="s">
        <v>1263</v>
      </c>
      <c r="D976" s="37" t="s">
        <v>2075</v>
      </c>
      <c r="E976" s="63">
        <v>1120</v>
      </c>
      <c r="F976" s="63">
        <v>1150</v>
      </c>
      <c r="G976" s="63">
        <v>1180</v>
      </c>
      <c r="H976" s="63">
        <v>1180</v>
      </c>
      <c r="I976" s="63">
        <v>1180</v>
      </c>
      <c r="J976" s="63">
        <v>1180</v>
      </c>
      <c r="K976" s="63">
        <v>1170</v>
      </c>
      <c r="L976" s="37"/>
      <c r="M976" s="37">
        <v>546200</v>
      </c>
    </row>
    <row r="977" spans="1:13" x14ac:dyDescent="0.25">
      <c r="A977" s="37">
        <v>968</v>
      </c>
      <c r="B977" s="37" t="s">
        <v>2052</v>
      </c>
      <c r="C977" s="37" t="s">
        <v>1264</v>
      </c>
      <c r="D977" s="37" t="s">
        <v>2075</v>
      </c>
      <c r="E977" s="63">
        <v>1380</v>
      </c>
      <c r="F977" s="63">
        <v>1380</v>
      </c>
      <c r="G977" s="63">
        <v>1390</v>
      </c>
      <c r="H977" s="63">
        <v>1390</v>
      </c>
      <c r="I977" s="63">
        <v>1410</v>
      </c>
      <c r="J977" s="63">
        <v>1420</v>
      </c>
      <c r="K977" s="63">
        <v>1420</v>
      </c>
      <c r="L977" s="37"/>
      <c r="M977" s="37">
        <v>546300</v>
      </c>
    </row>
    <row r="978" spans="1:13" x14ac:dyDescent="0.25">
      <c r="A978" s="37">
        <v>969</v>
      </c>
      <c r="B978" s="37" t="s">
        <v>2052</v>
      </c>
      <c r="C978" s="37" t="s">
        <v>1266</v>
      </c>
      <c r="D978" s="37" t="s">
        <v>2075</v>
      </c>
      <c r="E978" s="63">
        <v>260</v>
      </c>
      <c r="F978" s="63">
        <v>320</v>
      </c>
      <c r="G978" s="63">
        <v>330</v>
      </c>
      <c r="H978" s="63">
        <v>340</v>
      </c>
      <c r="I978" s="63">
        <v>340</v>
      </c>
      <c r="J978" s="63">
        <v>340</v>
      </c>
      <c r="K978" s="63">
        <v>340</v>
      </c>
      <c r="L978" s="37"/>
      <c r="M978" s="37">
        <v>546400</v>
      </c>
    </row>
    <row r="979" spans="1:13" x14ac:dyDescent="0.25">
      <c r="A979" s="37">
        <v>970</v>
      </c>
      <c r="B979" s="37" t="s">
        <v>2052</v>
      </c>
      <c r="C979" s="37" t="s">
        <v>1268</v>
      </c>
      <c r="D979" s="37" t="s">
        <v>2075</v>
      </c>
      <c r="E979" s="63">
        <v>4540</v>
      </c>
      <c r="F979" s="63">
        <v>4710</v>
      </c>
      <c r="G979" s="63">
        <v>4780</v>
      </c>
      <c r="H979" s="63">
        <v>4830</v>
      </c>
      <c r="I979" s="63">
        <v>4870</v>
      </c>
      <c r="J979" s="63">
        <v>4900</v>
      </c>
      <c r="K979" s="63">
        <v>4940</v>
      </c>
      <c r="L979" s="37"/>
      <c r="M979" s="37">
        <v>546500</v>
      </c>
    </row>
    <row r="980" spans="1:13" x14ac:dyDescent="0.25">
      <c r="A980" s="37">
        <v>971</v>
      </c>
      <c r="B980" s="37" t="s">
        <v>2052</v>
      </c>
      <c r="C980" s="37" t="s">
        <v>1274</v>
      </c>
      <c r="D980" s="37" t="s">
        <v>2075</v>
      </c>
      <c r="E980" s="63">
        <v>4890</v>
      </c>
      <c r="F980" s="63">
        <v>5010</v>
      </c>
      <c r="G980" s="63">
        <v>5060</v>
      </c>
      <c r="H980" s="63">
        <v>5100</v>
      </c>
      <c r="I980" s="63">
        <v>5110</v>
      </c>
      <c r="J980" s="63">
        <v>5080</v>
      </c>
      <c r="K980" s="63">
        <v>5030</v>
      </c>
      <c r="L980" s="37"/>
      <c r="M980" s="37">
        <v>546600</v>
      </c>
    </row>
    <row r="981" spans="1:13" x14ac:dyDescent="0.25">
      <c r="A981" s="37">
        <v>972</v>
      </c>
      <c r="B981" s="37" t="s">
        <v>2052</v>
      </c>
      <c r="C981" s="37" t="s">
        <v>1275</v>
      </c>
      <c r="D981" s="37" t="s">
        <v>2075</v>
      </c>
      <c r="E981" s="63">
        <v>3250</v>
      </c>
      <c r="F981" s="63">
        <v>3380</v>
      </c>
      <c r="G981" s="63">
        <v>3450</v>
      </c>
      <c r="H981" s="63">
        <v>3520</v>
      </c>
      <c r="I981" s="63">
        <v>3570</v>
      </c>
      <c r="J981" s="63">
        <v>3610</v>
      </c>
      <c r="K981" s="63">
        <v>3630</v>
      </c>
      <c r="L981" s="37"/>
      <c r="M981" s="37">
        <v>546700</v>
      </c>
    </row>
    <row r="982" spans="1:13" x14ac:dyDescent="0.25">
      <c r="A982" s="37">
        <v>973</v>
      </c>
      <c r="B982" s="37" t="s">
        <v>2052</v>
      </c>
      <c r="C982" s="37" t="s">
        <v>1222</v>
      </c>
      <c r="D982" s="37" t="s">
        <v>2075</v>
      </c>
      <c r="E982" s="63">
        <v>2750</v>
      </c>
      <c r="F982" s="63">
        <v>2890</v>
      </c>
      <c r="G982" s="63">
        <v>2920</v>
      </c>
      <c r="H982" s="63">
        <v>2930</v>
      </c>
      <c r="I982" s="63">
        <v>2910</v>
      </c>
      <c r="J982" s="63">
        <v>2860</v>
      </c>
      <c r="K982" s="63">
        <v>2800</v>
      </c>
      <c r="L982" s="37"/>
      <c r="M982" s="37">
        <v>546801</v>
      </c>
    </row>
    <row r="983" spans="1:13" x14ac:dyDescent="0.25">
      <c r="A983" s="37">
        <v>974</v>
      </c>
      <c r="B983" s="37" t="s">
        <v>2052</v>
      </c>
      <c r="C983" s="37" t="s">
        <v>1278</v>
      </c>
      <c r="D983" s="37" t="s">
        <v>2075</v>
      </c>
      <c r="E983" s="63">
        <v>2810</v>
      </c>
      <c r="F983" s="63">
        <v>2870</v>
      </c>
      <c r="G983" s="63">
        <v>2880</v>
      </c>
      <c r="H983" s="63">
        <v>2870</v>
      </c>
      <c r="I983" s="63">
        <v>2840</v>
      </c>
      <c r="J983" s="63">
        <v>2780</v>
      </c>
      <c r="K983" s="63">
        <v>2680</v>
      </c>
      <c r="L983" s="37"/>
      <c r="M983" s="37">
        <v>546802</v>
      </c>
    </row>
    <row r="984" spans="1:13" x14ac:dyDescent="0.25">
      <c r="A984" s="37">
        <v>975</v>
      </c>
      <c r="B984" s="37" t="s">
        <v>2052</v>
      </c>
      <c r="C984" s="37" t="s">
        <v>1279</v>
      </c>
      <c r="D984" s="37" t="s">
        <v>2075</v>
      </c>
      <c r="E984" s="63">
        <v>2540</v>
      </c>
      <c r="F984" s="63">
        <v>2560</v>
      </c>
      <c r="G984" s="63">
        <v>2560</v>
      </c>
      <c r="H984" s="63">
        <v>2540</v>
      </c>
      <c r="I984" s="63">
        <v>2490</v>
      </c>
      <c r="J984" s="63">
        <v>2430</v>
      </c>
      <c r="K984" s="63">
        <v>2330</v>
      </c>
      <c r="L984" s="37"/>
      <c r="M984" s="37">
        <v>546901</v>
      </c>
    </row>
    <row r="985" spans="1:13" x14ac:dyDescent="0.25">
      <c r="A985" s="37">
        <v>976</v>
      </c>
      <c r="B985" s="37" t="s">
        <v>2052</v>
      </c>
      <c r="C985" s="37" t="s">
        <v>1280</v>
      </c>
      <c r="D985" s="37" t="s">
        <v>2075</v>
      </c>
      <c r="E985" s="63">
        <v>2450</v>
      </c>
      <c r="F985" s="63">
        <v>2530</v>
      </c>
      <c r="G985" s="63">
        <v>2560</v>
      </c>
      <c r="H985" s="63">
        <v>2560</v>
      </c>
      <c r="I985" s="63">
        <v>2550</v>
      </c>
      <c r="J985" s="63">
        <v>2520</v>
      </c>
      <c r="K985" s="63">
        <v>2470</v>
      </c>
      <c r="L985" s="37"/>
      <c r="M985" s="37">
        <v>546902</v>
      </c>
    </row>
    <row r="986" spans="1:13" x14ac:dyDescent="0.25">
      <c r="A986" s="37">
        <v>977</v>
      </c>
      <c r="B986" s="37" t="s">
        <v>2052</v>
      </c>
      <c r="C986" s="37" t="s">
        <v>1229</v>
      </c>
      <c r="D986" s="37" t="s">
        <v>2075</v>
      </c>
      <c r="E986" s="63">
        <v>2600</v>
      </c>
      <c r="F986" s="63">
        <v>2620</v>
      </c>
      <c r="G986" s="63">
        <v>2620</v>
      </c>
      <c r="H986" s="63">
        <v>2600</v>
      </c>
      <c r="I986" s="63">
        <v>2560</v>
      </c>
      <c r="J986" s="63">
        <v>2500</v>
      </c>
      <c r="K986" s="63">
        <v>2420</v>
      </c>
      <c r="L986" s="37"/>
      <c r="M986" s="37">
        <v>547001</v>
      </c>
    </row>
    <row r="987" spans="1:13" x14ac:dyDescent="0.25">
      <c r="A987" s="37">
        <v>978</v>
      </c>
      <c r="B987" s="37" t="s">
        <v>2052</v>
      </c>
      <c r="C987" s="37" t="s">
        <v>1230</v>
      </c>
      <c r="D987" s="37" t="s">
        <v>2075</v>
      </c>
      <c r="E987" s="63">
        <v>2660</v>
      </c>
      <c r="F987" s="63">
        <v>2670</v>
      </c>
      <c r="G987" s="63">
        <v>2670</v>
      </c>
      <c r="H987" s="63">
        <v>2650</v>
      </c>
      <c r="I987" s="63">
        <v>2610</v>
      </c>
      <c r="J987" s="63">
        <v>2560</v>
      </c>
      <c r="K987" s="63">
        <v>2510</v>
      </c>
      <c r="L987" s="37"/>
      <c r="M987" s="37">
        <v>547002</v>
      </c>
    </row>
    <row r="988" spans="1:13" x14ac:dyDescent="0.25">
      <c r="A988" s="37">
        <v>979</v>
      </c>
      <c r="B988" s="37" t="s">
        <v>2052</v>
      </c>
      <c r="C988" s="37" t="s">
        <v>1249</v>
      </c>
      <c r="D988" s="37" t="s">
        <v>2075</v>
      </c>
      <c r="E988" s="63">
        <v>6640</v>
      </c>
      <c r="F988" s="63">
        <v>6770</v>
      </c>
      <c r="G988" s="63">
        <v>6840</v>
      </c>
      <c r="H988" s="63">
        <v>6860</v>
      </c>
      <c r="I988" s="63">
        <v>6830</v>
      </c>
      <c r="J988" s="63">
        <v>6750</v>
      </c>
      <c r="K988" s="63">
        <v>6640</v>
      </c>
      <c r="L988" s="37"/>
      <c r="M988" s="37">
        <v>547100</v>
      </c>
    </row>
    <row r="989" spans="1:13" x14ac:dyDescent="0.25">
      <c r="A989" s="37">
        <v>980</v>
      </c>
      <c r="B989" s="37" t="s">
        <v>2052</v>
      </c>
      <c r="C989" s="37" t="s">
        <v>1245</v>
      </c>
      <c r="D989" s="37" t="s">
        <v>2075</v>
      </c>
      <c r="E989" s="63">
        <v>5420</v>
      </c>
      <c r="F989" s="63">
        <v>5610</v>
      </c>
      <c r="G989" s="63">
        <v>5700</v>
      </c>
      <c r="H989" s="63">
        <v>5790</v>
      </c>
      <c r="I989" s="63">
        <v>5860</v>
      </c>
      <c r="J989" s="63">
        <v>5910</v>
      </c>
      <c r="K989" s="63">
        <v>5940</v>
      </c>
      <c r="L989" s="37"/>
      <c r="M989" s="37">
        <v>547200</v>
      </c>
    </row>
    <row r="990" spans="1:13" x14ac:dyDescent="0.25">
      <c r="A990" s="37">
        <v>981</v>
      </c>
      <c r="B990" s="37" t="s">
        <v>2052</v>
      </c>
      <c r="C990" s="37" t="s">
        <v>1282</v>
      </c>
      <c r="D990" s="37" t="s">
        <v>2075</v>
      </c>
      <c r="E990" s="63">
        <v>5630</v>
      </c>
      <c r="F990" s="63">
        <v>5660</v>
      </c>
      <c r="G990" s="63">
        <v>5670</v>
      </c>
      <c r="H990" s="63">
        <v>5660</v>
      </c>
      <c r="I990" s="63">
        <v>5620</v>
      </c>
      <c r="J990" s="63">
        <v>5560</v>
      </c>
      <c r="K990" s="63">
        <v>5490</v>
      </c>
      <c r="L990" s="37"/>
      <c r="M990" s="37">
        <v>547300</v>
      </c>
    </row>
    <row r="991" spans="1:13" x14ac:dyDescent="0.25">
      <c r="A991" s="37">
        <v>982</v>
      </c>
      <c r="B991" s="37" t="s">
        <v>2052</v>
      </c>
      <c r="C991" s="37" t="s">
        <v>1283</v>
      </c>
      <c r="D991" s="37" t="s">
        <v>2075</v>
      </c>
      <c r="E991" s="63">
        <v>3530</v>
      </c>
      <c r="F991" s="63">
        <v>3650</v>
      </c>
      <c r="G991" s="63">
        <v>3760</v>
      </c>
      <c r="H991" s="63">
        <v>3870</v>
      </c>
      <c r="I991" s="63">
        <v>3960</v>
      </c>
      <c r="J991" s="63">
        <v>4040</v>
      </c>
      <c r="K991" s="63">
        <v>4150</v>
      </c>
      <c r="L991" s="37"/>
      <c r="M991" s="37">
        <v>547400</v>
      </c>
    </row>
    <row r="992" spans="1:13" x14ac:dyDescent="0.25">
      <c r="A992" s="37">
        <v>983</v>
      </c>
      <c r="B992" s="37" t="s">
        <v>2043</v>
      </c>
      <c r="C992" s="37" t="s">
        <v>2076</v>
      </c>
      <c r="D992" s="37" t="s">
        <v>2076</v>
      </c>
      <c r="E992" s="63">
        <v>13250</v>
      </c>
      <c r="F992" s="63">
        <v>13850</v>
      </c>
      <c r="G992" s="63">
        <v>13900</v>
      </c>
      <c r="H992" s="63">
        <v>13800</v>
      </c>
      <c r="I992" s="63">
        <v>13550</v>
      </c>
      <c r="J992" s="63">
        <v>13150</v>
      </c>
      <c r="K992" s="63">
        <v>12700</v>
      </c>
      <c r="L992" s="37"/>
      <c r="M992" s="37"/>
    </row>
    <row r="993" spans="1:13" x14ac:dyDescent="0.25">
      <c r="A993" s="37">
        <v>984</v>
      </c>
      <c r="B993" s="37" t="s">
        <v>2052</v>
      </c>
      <c r="C993" s="37" t="s">
        <v>1294</v>
      </c>
      <c r="D993" s="37" t="s">
        <v>2076</v>
      </c>
      <c r="E993" s="63">
        <v>550</v>
      </c>
      <c r="F993" s="63">
        <v>560</v>
      </c>
      <c r="G993" s="63">
        <v>540</v>
      </c>
      <c r="H993" s="63">
        <v>520</v>
      </c>
      <c r="I993" s="63">
        <v>490</v>
      </c>
      <c r="J993" s="63">
        <v>460</v>
      </c>
      <c r="K993" s="63">
        <v>420</v>
      </c>
      <c r="L993" s="37"/>
      <c r="M993" s="37">
        <v>549000</v>
      </c>
    </row>
    <row r="994" spans="1:13" x14ac:dyDescent="0.25">
      <c r="A994" s="37">
        <v>985</v>
      </c>
      <c r="B994" s="37" t="s">
        <v>2052</v>
      </c>
      <c r="C994" s="37" t="s">
        <v>1295</v>
      </c>
      <c r="D994" s="37" t="s">
        <v>2076</v>
      </c>
      <c r="E994" s="63">
        <v>2060</v>
      </c>
      <c r="F994" s="63">
        <v>2090</v>
      </c>
      <c r="G994" s="63">
        <v>2090</v>
      </c>
      <c r="H994" s="63">
        <v>2070</v>
      </c>
      <c r="I994" s="63">
        <v>2040</v>
      </c>
      <c r="J994" s="63">
        <v>1990</v>
      </c>
      <c r="K994" s="63">
        <v>1950</v>
      </c>
      <c r="L994" s="37"/>
      <c r="M994" s="37">
        <v>549100</v>
      </c>
    </row>
    <row r="995" spans="1:13" x14ac:dyDescent="0.25">
      <c r="A995" s="37">
        <v>986</v>
      </c>
      <c r="B995" s="37" t="s">
        <v>2052</v>
      </c>
      <c r="C995" s="37" t="s">
        <v>338</v>
      </c>
      <c r="D995" s="37" t="s">
        <v>2076</v>
      </c>
      <c r="E995" s="63">
        <v>2850</v>
      </c>
      <c r="F995" s="63">
        <v>2960</v>
      </c>
      <c r="G995" s="63">
        <v>2990</v>
      </c>
      <c r="H995" s="63">
        <v>2990</v>
      </c>
      <c r="I995" s="63">
        <v>2960</v>
      </c>
      <c r="J995" s="63">
        <v>2920</v>
      </c>
      <c r="K995" s="63">
        <v>2860</v>
      </c>
      <c r="L995" s="37"/>
      <c r="M995" s="37">
        <v>549200</v>
      </c>
    </row>
    <row r="996" spans="1:13" x14ac:dyDescent="0.25">
      <c r="A996" s="37">
        <v>987</v>
      </c>
      <c r="B996" s="37" t="s">
        <v>2052</v>
      </c>
      <c r="C996" s="37" t="s">
        <v>1296</v>
      </c>
      <c r="D996" s="37" t="s">
        <v>2076</v>
      </c>
      <c r="E996" s="63">
        <v>560</v>
      </c>
      <c r="F996" s="63">
        <v>580</v>
      </c>
      <c r="G996" s="63">
        <v>580</v>
      </c>
      <c r="H996" s="63">
        <v>570</v>
      </c>
      <c r="I996" s="63">
        <v>550</v>
      </c>
      <c r="J996" s="63">
        <v>530</v>
      </c>
      <c r="K996" s="63">
        <v>500</v>
      </c>
      <c r="L996" s="37"/>
      <c r="M996" s="37">
        <v>549400</v>
      </c>
    </row>
    <row r="997" spans="1:13" x14ac:dyDescent="0.25">
      <c r="A997" s="37">
        <v>988</v>
      </c>
      <c r="B997" s="37" t="s">
        <v>2052</v>
      </c>
      <c r="C997" s="37" t="s">
        <v>340</v>
      </c>
      <c r="D997" s="37" t="s">
        <v>2076</v>
      </c>
      <c r="E997" s="63">
        <v>3900</v>
      </c>
      <c r="F997" s="63">
        <v>4130</v>
      </c>
      <c r="G997" s="63">
        <v>4140</v>
      </c>
      <c r="H997" s="63">
        <v>4110</v>
      </c>
      <c r="I997" s="63">
        <v>4020</v>
      </c>
      <c r="J997" s="63">
        <v>3890</v>
      </c>
      <c r="K997" s="63">
        <v>3710</v>
      </c>
      <c r="L997" s="37"/>
      <c r="M997" s="37">
        <v>549500</v>
      </c>
    </row>
    <row r="998" spans="1:13" x14ac:dyDescent="0.25">
      <c r="A998" s="37">
        <v>989</v>
      </c>
      <c r="B998" s="37" t="s">
        <v>2052</v>
      </c>
      <c r="C998" s="37" t="s">
        <v>1297</v>
      </c>
      <c r="D998" s="37" t="s">
        <v>2076</v>
      </c>
      <c r="E998" s="63">
        <v>200</v>
      </c>
      <c r="F998" s="63">
        <v>200</v>
      </c>
      <c r="G998" s="63">
        <v>200</v>
      </c>
      <c r="H998" s="63">
        <v>190</v>
      </c>
      <c r="I998" s="63">
        <v>190</v>
      </c>
      <c r="J998" s="63">
        <v>180</v>
      </c>
      <c r="K998" s="63">
        <v>170</v>
      </c>
      <c r="L998" s="37"/>
      <c r="M998" s="37">
        <v>549601</v>
      </c>
    </row>
    <row r="999" spans="1:13" x14ac:dyDescent="0.25">
      <c r="A999" s="37">
        <v>990</v>
      </c>
      <c r="B999" s="37" t="s">
        <v>2052</v>
      </c>
      <c r="C999" s="37" t="s">
        <v>1298</v>
      </c>
      <c r="D999" s="37" t="s">
        <v>2076</v>
      </c>
      <c r="E999" s="63">
        <v>3150</v>
      </c>
      <c r="F999" s="63">
        <v>3330</v>
      </c>
      <c r="G999" s="63">
        <v>3360</v>
      </c>
      <c r="H999" s="63">
        <v>3350</v>
      </c>
      <c r="I999" s="63">
        <v>3300</v>
      </c>
      <c r="J999" s="63">
        <v>3210</v>
      </c>
      <c r="K999" s="63">
        <v>3080</v>
      </c>
      <c r="L999" s="37"/>
      <c r="M999" s="37">
        <v>549602</v>
      </c>
    </row>
    <row r="1000" spans="1:13" x14ac:dyDescent="0.25">
      <c r="A1000" s="37">
        <v>991</v>
      </c>
      <c r="B1000" s="37" t="s">
        <v>2043</v>
      </c>
      <c r="C1000" s="37" t="s">
        <v>2077</v>
      </c>
      <c r="D1000" s="37" t="s">
        <v>2077</v>
      </c>
      <c r="E1000" s="63">
        <v>77100</v>
      </c>
      <c r="F1000" s="63">
        <v>81900</v>
      </c>
      <c r="G1000" s="63">
        <v>85100</v>
      </c>
      <c r="H1000" s="63">
        <v>88000</v>
      </c>
      <c r="I1000" s="63">
        <v>90400</v>
      </c>
      <c r="J1000" s="63">
        <v>92400</v>
      </c>
      <c r="K1000" s="63">
        <v>94100</v>
      </c>
      <c r="L1000" s="37"/>
      <c r="M1000" s="37"/>
    </row>
    <row r="1001" spans="1:13" x14ac:dyDescent="0.25">
      <c r="A1001" s="37">
        <v>992</v>
      </c>
      <c r="B1001" s="37" t="s">
        <v>2052</v>
      </c>
      <c r="C1001" s="37" t="s">
        <v>1302</v>
      </c>
      <c r="D1001" s="37" t="s">
        <v>2077</v>
      </c>
      <c r="E1001" s="63">
        <v>440</v>
      </c>
      <c r="F1001" s="63">
        <v>450</v>
      </c>
      <c r="G1001" s="63">
        <v>460</v>
      </c>
      <c r="H1001" s="63">
        <v>470</v>
      </c>
      <c r="I1001" s="63">
        <v>470</v>
      </c>
      <c r="J1001" s="63">
        <v>480</v>
      </c>
      <c r="K1001" s="63">
        <v>480</v>
      </c>
      <c r="L1001" s="37"/>
      <c r="M1001" s="37">
        <v>550600</v>
      </c>
    </row>
    <row r="1002" spans="1:13" x14ac:dyDescent="0.25">
      <c r="A1002" s="37">
        <v>993</v>
      </c>
      <c r="B1002" s="37" t="s">
        <v>2052</v>
      </c>
      <c r="C1002" s="37" t="s">
        <v>331</v>
      </c>
      <c r="D1002" s="37" t="s">
        <v>2077</v>
      </c>
      <c r="E1002" s="63">
        <v>2250</v>
      </c>
      <c r="F1002" s="63">
        <v>2450</v>
      </c>
      <c r="G1002" s="63">
        <v>2610</v>
      </c>
      <c r="H1002" s="63">
        <v>2770</v>
      </c>
      <c r="I1002" s="63">
        <v>2910</v>
      </c>
      <c r="J1002" s="63">
        <v>3030</v>
      </c>
      <c r="K1002" s="63">
        <v>3140</v>
      </c>
      <c r="L1002" s="37"/>
      <c r="M1002" s="37">
        <v>550700</v>
      </c>
    </row>
    <row r="1003" spans="1:13" x14ac:dyDescent="0.25">
      <c r="A1003" s="37">
        <v>994</v>
      </c>
      <c r="B1003" s="37" t="s">
        <v>2052</v>
      </c>
      <c r="C1003" s="37" t="s">
        <v>1305</v>
      </c>
      <c r="D1003" s="37" t="s">
        <v>2077</v>
      </c>
      <c r="E1003" s="63">
        <v>1440</v>
      </c>
      <c r="F1003" s="63">
        <v>1520</v>
      </c>
      <c r="G1003" s="63">
        <v>1600</v>
      </c>
      <c r="H1003" s="63">
        <v>1680</v>
      </c>
      <c r="I1003" s="63">
        <v>1750</v>
      </c>
      <c r="J1003" s="63">
        <v>1820</v>
      </c>
      <c r="K1003" s="63">
        <v>1870</v>
      </c>
      <c r="L1003" s="37"/>
      <c r="M1003" s="37">
        <v>550800</v>
      </c>
    </row>
    <row r="1004" spans="1:13" x14ac:dyDescent="0.25">
      <c r="A1004" s="37">
        <v>995</v>
      </c>
      <c r="B1004" s="37" t="s">
        <v>2052</v>
      </c>
      <c r="C1004" s="37" t="s">
        <v>1306</v>
      </c>
      <c r="D1004" s="37" t="s">
        <v>2077</v>
      </c>
      <c r="E1004" s="63">
        <v>5490</v>
      </c>
      <c r="F1004" s="63">
        <v>6080</v>
      </c>
      <c r="G1004" s="63">
        <v>6440</v>
      </c>
      <c r="H1004" s="63">
        <v>6750</v>
      </c>
      <c r="I1004" s="63">
        <v>7010</v>
      </c>
      <c r="J1004" s="63">
        <v>7250</v>
      </c>
      <c r="K1004" s="63">
        <v>7500</v>
      </c>
      <c r="L1004" s="37"/>
      <c r="M1004" s="37">
        <v>550901</v>
      </c>
    </row>
    <row r="1005" spans="1:13" x14ac:dyDescent="0.25">
      <c r="A1005" s="37">
        <v>996</v>
      </c>
      <c r="B1005" s="37" t="s">
        <v>2052</v>
      </c>
      <c r="C1005" s="37" t="s">
        <v>341</v>
      </c>
      <c r="D1005" s="37" t="s">
        <v>2077</v>
      </c>
      <c r="E1005" s="63">
        <v>410</v>
      </c>
      <c r="F1005" s="63">
        <v>420</v>
      </c>
      <c r="G1005" s="63">
        <v>440</v>
      </c>
      <c r="H1005" s="63">
        <v>460</v>
      </c>
      <c r="I1005" s="63">
        <v>470</v>
      </c>
      <c r="J1005" s="63">
        <v>490</v>
      </c>
      <c r="K1005" s="63">
        <v>500</v>
      </c>
      <c r="L1005" s="37"/>
      <c r="M1005" s="37">
        <v>550902</v>
      </c>
    </row>
    <row r="1006" spans="1:13" x14ac:dyDescent="0.25">
      <c r="A1006" s="37">
        <v>997</v>
      </c>
      <c r="B1006" s="37" t="s">
        <v>2052</v>
      </c>
      <c r="C1006" s="37" t="s">
        <v>1308</v>
      </c>
      <c r="D1006" s="37" t="s">
        <v>2077</v>
      </c>
      <c r="E1006" s="63">
        <v>910</v>
      </c>
      <c r="F1006" s="63">
        <v>1060</v>
      </c>
      <c r="G1006" s="63">
        <v>1130</v>
      </c>
      <c r="H1006" s="63">
        <v>1200</v>
      </c>
      <c r="I1006" s="63">
        <v>1250</v>
      </c>
      <c r="J1006" s="63">
        <v>1300</v>
      </c>
      <c r="K1006" s="63">
        <v>1340</v>
      </c>
      <c r="L1006" s="37"/>
      <c r="M1006" s="37">
        <v>551012</v>
      </c>
    </row>
    <row r="1007" spans="1:13" x14ac:dyDescent="0.25">
      <c r="A1007" s="37">
        <v>998</v>
      </c>
      <c r="B1007" s="37" t="s">
        <v>2052</v>
      </c>
      <c r="C1007" s="37" t="s">
        <v>1309</v>
      </c>
      <c r="D1007" s="37" t="s">
        <v>2077</v>
      </c>
      <c r="E1007" s="63">
        <v>490</v>
      </c>
      <c r="F1007" s="63">
        <v>660</v>
      </c>
      <c r="G1007" s="63">
        <v>760</v>
      </c>
      <c r="H1007" s="63">
        <v>860</v>
      </c>
      <c r="I1007" s="63">
        <v>940</v>
      </c>
      <c r="J1007" s="63">
        <v>1030</v>
      </c>
      <c r="K1007" s="63">
        <v>1100</v>
      </c>
      <c r="L1007" s="37"/>
      <c r="M1007" s="37">
        <v>551013</v>
      </c>
    </row>
    <row r="1008" spans="1:13" x14ac:dyDescent="0.25">
      <c r="A1008" s="37">
        <v>999</v>
      </c>
      <c r="B1008" s="37" t="s">
        <v>2052</v>
      </c>
      <c r="C1008" s="37" t="s">
        <v>342</v>
      </c>
      <c r="D1008" s="37" t="s">
        <v>2077</v>
      </c>
      <c r="E1008" s="63">
        <v>900</v>
      </c>
      <c r="F1008" s="63">
        <v>1030</v>
      </c>
      <c r="G1008" s="63">
        <v>1160</v>
      </c>
      <c r="H1008" s="63">
        <v>1290</v>
      </c>
      <c r="I1008" s="63">
        <v>1410</v>
      </c>
      <c r="J1008" s="63">
        <v>1530</v>
      </c>
      <c r="K1008" s="63">
        <v>1650</v>
      </c>
      <c r="L1008" s="37"/>
      <c r="M1008" s="37">
        <v>551014</v>
      </c>
    </row>
    <row r="1009" spans="1:13" x14ac:dyDescent="0.25">
      <c r="A1009" s="37">
        <v>1000</v>
      </c>
      <c r="B1009" s="37" t="s">
        <v>2052</v>
      </c>
      <c r="C1009" s="37" t="s">
        <v>1310</v>
      </c>
      <c r="D1009" s="37" t="s">
        <v>2077</v>
      </c>
      <c r="E1009" s="63">
        <v>850</v>
      </c>
      <c r="F1009" s="63">
        <v>1340</v>
      </c>
      <c r="G1009" s="63">
        <v>1530</v>
      </c>
      <c r="H1009" s="63">
        <v>1700</v>
      </c>
      <c r="I1009" s="63">
        <v>1860</v>
      </c>
      <c r="J1009" s="63">
        <v>2000</v>
      </c>
      <c r="K1009" s="63">
        <v>2130</v>
      </c>
      <c r="L1009" s="37"/>
      <c r="M1009" s="37">
        <v>551021</v>
      </c>
    </row>
    <row r="1010" spans="1:13" x14ac:dyDescent="0.25">
      <c r="A1010" s="37">
        <v>1001</v>
      </c>
      <c r="B1010" s="37" t="s">
        <v>2052</v>
      </c>
      <c r="C1010" s="37" t="s">
        <v>1311</v>
      </c>
      <c r="D1010" s="37" t="s">
        <v>2077</v>
      </c>
      <c r="E1010" s="63">
        <v>3150</v>
      </c>
      <c r="F1010" s="63">
        <v>3340</v>
      </c>
      <c r="G1010" s="63">
        <v>3440</v>
      </c>
      <c r="H1010" s="63">
        <v>3520</v>
      </c>
      <c r="I1010" s="63">
        <v>3580</v>
      </c>
      <c r="J1010" s="63">
        <v>3630</v>
      </c>
      <c r="K1010" s="63">
        <v>3670</v>
      </c>
      <c r="L1010" s="37"/>
      <c r="M1010" s="37">
        <v>551022</v>
      </c>
    </row>
    <row r="1011" spans="1:13" x14ac:dyDescent="0.25">
      <c r="A1011" s="37">
        <v>1002</v>
      </c>
      <c r="B1011" s="37" t="s">
        <v>2052</v>
      </c>
      <c r="C1011" s="37" t="s">
        <v>1312</v>
      </c>
      <c r="D1011" s="37" t="s">
        <v>2077</v>
      </c>
      <c r="E1011" s="63">
        <v>860</v>
      </c>
      <c r="F1011" s="63">
        <v>900</v>
      </c>
      <c r="G1011" s="63">
        <v>930</v>
      </c>
      <c r="H1011" s="63">
        <v>970</v>
      </c>
      <c r="I1011" s="63">
        <v>1000</v>
      </c>
      <c r="J1011" s="63">
        <v>1020</v>
      </c>
      <c r="K1011" s="63">
        <v>1040</v>
      </c>
      <c r="L1011" s="37"/>
      <c r="M1011" s="37">
        <v>551023</v>
      </c>
    </row>
    <row r="1012" spans="1:13" x14ac:dyDescent="0.25">
      <c r="A1012" s="37">
        <v>1003</v>
      </c>
      <c r="B1012" s="37" t="s">
        <v>2052</v>
      </c>
      <c r="C1012" s="37" t="s">
        <v>1313</v>
      </c>
      <c r="D1012" s="37" t="s">
        <v>2077</v>
      </c>
      <c r="E1012" s="63">
        <v>2160</v>
      </c>
      <c r="F1012" s="63">
        <v>2530</v>
      </c>
      <c r="G1012" s="63">
        <v>2690</v>
      </c>
      <c r="H1012" s="63">
        <v>2830</v>
      </c>
      <c r="I1012" s="63">
        <v>2950</v>
      </c>
      <c r="J1012" s="63">
        <v>3040</v>
      </c>
      <c r="K1012" s="63">
        <v>3110</v>
      </c>
      <c r="L1012" s="37"/>
      <c r="M1012" s="37">
        <v>551024</v>
      </c>
    </row>
    <row r="1013" spans="1:13" x14ac:dyDescent="0.25">
      <c r="A1013" s="37">
        <v>1004</v>
      </c>
      <c r="B1013" s="37" t="s">
        <v>2052</v>
      </c>
      <c r="C1013" s="37" t="s">
        <v>343</v>
      </c>
      <c r="D1013" s="37" t="s">
        <v>2077</v>
      </c>
      <c r="E1013" s="63">
        <v>560</v>
      </c>
      <c r="F1013" s="63">
        <v>620</v>
      </c>
      <c r="G1013" s="63">
        <v>670</v>
      </c>
      <c r="H1013" s="63">
        <v>730</v>
      </c>
      <c r="I1013" s="63">
        <v>790</v>
      </c>
      <c r="J1013" s="63">
        <v>840</v>
      </c>
      <c r="K1013" s="63">
        <v>900</v>
      </c>
      <c r="L1013" s="37"/>
      <c r="M1013" s="37">
        <v>551030</v>
      </c>
    </row>
    <row r="1014" spans="1:13" x14ac:dyDescent="0.25">
      <c r="A1014" s="37">
        <v>1005</v>
      </c>
      <c r="B1014" s="37" t="s">
        <v>2052</v>
      </c>
      <c r="C1014" s="37" t="s">
        <v>344</v>
      </c>
      <c r="D1014" s="37" t="s">
        <v>2077</v>
      </c>
      <c r="E1014" s="63">
        <v>2460</v>
      </c>
      <c r="F1014" s="63">
        <v>2680</v>
      </c>
      <c r="G1014" s="63">
        <v>2910</v>
      </c>
      <c r="H1014" s="63">
        <v>3130</v>
      </c>
      <c r="I1014" s="63">
        <v>3330</v>
      </c>
      <c r="J1014" s="63">
        <v>3530</v>
      </c>
      <c r="K1014" s="63">
        <v>3730</v>
      </c>
      <c r="L1014" s="37"/>
      <c r="M1014" s="37">
        <v>551111</v>
      </c>
    </row>
    <row r="1015" spans="1:13" x14ac:dyDescent="0.25">
      <c r="A1015" s="37">
        <v>1006</v>
      </c>
      <c r="B1015" s="37" t="s">
        <v>2052</v>
      </c>
      <c r="C1015" s="37" t="s">
        <v>345</v>
      </c>
      <c r="D1015" s="37" t="s">
        <v>2077</v>
      </c>
      <c r="E1015" s="63">
        <v>2980</v>
      </c>
      <c r="F1015" s="63">
        <v>3340</v>
      </c>
      <c r="G1015" s="63">
        <v>3610</v>
      </c>
      <c r="H1015" s="63">
        <v>3870</v>
      </c>
      <c r="I1015" s="63">
        <v>4130</v>
      </c>
      <c r="J1015" s="63">
        <v>4350</v>
      </c>
      <c r="K1015" s="63">
        <v>4560</v>
      </c>
      <c r="L1015" s="37"/>
      <c r="M1015" s="37">
        <v>551112</v>
      </c>
    </row>
    <row r="1016" spans="1:13" x14ac:dyDescent="0.25">
      <c r="A1016" s="37">
        <v>1007</v>
      </c>
      <c r="B1016" s="37" t="s">
        <v>2052</v>
      </c>
      <c r="C1016" s="37" t="s">
        <v>1314</v>
      </c>
      <c r="D1016" s="37" t="s">
        <v>2077</v>
      </c>
      <c r="E1016" s="63">
        <v>580</v>
      </c>
      <c r="F1016" s="63">
        <v>610</v>
      </c>
      <c r="G1016" s="63">
        <v>630</v>
      </c>
      <c r="H1016" s="63">
        <v>650</v>
      </c>
      <c r="I1016" s="63">
        <v>690</v>
      </c>
      <c r="J1016" s="63">
        <v>720</v>
      </c>
      <c r="K1016" s="63">
        <v>770</v>
      </c>
      <c r="L1016" s="37"/>
      <c r="M1016" s="37">
        <v>551120</v>
      </c>
    </row>
    <row r="1017" spans="1:13" x14ac:dyDescent="0.25">
      <c r="A1017" s="37">
        <v>1008</v>
      </c>
      <c r="B1017" s="37" t="s">
        <v>2052</v>
      </c>
      <c r="C1017" s="37" t="s">
        <v>1303</v>
      </c>
      <c r="D1017" s="37" t="s">
        <v>2077</v>
      </c>
      <c r="E1017" s="63">
        <v>3810</v>
      </c>
      <c r="F1017" s="63">
        <v>3860</v>
      </c>
      <c r="G1017" s="63">
        <v>3900</v>
      </c>
      <c r="H1017" s="63">
        <v>3930</v>
      </c>
      <c r="I1017" s="63">
        <v>3940</v>
      </c>
      <c r="J1017" s="63">
        <v>3950</v>
      </c>
      <c r="K1017" s="63">
        <v>3960</v>
      </c>
      <c r="L1017" s="37"/>
      <c r="M1017" s="37">
        <v>551301</v>
      </c>
    </row>
    <row r="1018" spans="1:13" x14ac:dyDescent="0.25">
      <c r="A1018" s="37">
        <v>1009</v>
      </c>
      <c r="B1018" s="37" t="s">
        <v>2052</v>
      </c>
      <c r="C1018" s="37" t="s">
        <v>1315</v>
      </c>
      <c r="D1018" s="37" t="s">
        <v>2077</v>
      </c>
      <c r="E1018" s="63">
        <v>2920</v>
      </c>
      <c r="F1018" s="63">
        <v>3040</v>
      </c>
      <c r="G1018" s="63">
        <v>3120</v>
      </c>
      <c r="H1018" s="63">
        <v>3190</v>
      </c>
      <c r="I1018" s="63">
        <v>3220</v>
      </c>
      <c r="J1018" s="63">
        <v>3230</v>
      </c>
      <c r="K1018" s="63">
        <v>3220</v>
      </c>
      <c r="L1018" s="37"/>
      <c r="M1018" s="37">
        <v>551302</v>
      </c>
    </row>
    <row r="1019" spans="1:13" x14ac:dyDescent="0.25">
      <c r="A1019" s="37">
        <v>1010</v>
      </c>
      <c r="B1019" s="37" t="s">
        <v>2052</v>
      </c>
      <c r="C1019" s="37" t="s">
        <v>346</v>
      </c>
      <c r="D1019" s="37" t="s">
        <v>2077</v>
      </c>
      <c r="E1019" s="63">
        <v>3480</v>
      </c>
      <c r="F1019" s="63">
        <v>3620</v>
      </c>
      <c r="G1019" s="63">
        <v>3730</v>
      </c>
      <c r="H1019" s="63">
        <v>3810</v>
      </c>
      <c r="I1019" s="63">
        <v>3860</v>
      </c>
      <c r="J1019" s="63">
        <v>3880</v>
      </c>
      <c r="K1019" s="63">
        <v>3880</v>
      </c>
      <c r="L1019" s="37"/>
      <c r="M1019" s="37">
        <v>551400</v>
      </c>
    </row>
    <row r="1020" spans="1:13" x14ac:dyDescent="0.25">
      <c r="A1020" s="37">
        <v>1011</v>
      </c>
      <c r="B1020" s="37" t="s">
        <v>2052</v>
      </c>
      <c r="C1020" s="37" t="s">
        <v>1292</v>
      </c>
      <c r="D1020" s="37" t="s">
        <v>2077</v>
      </c>
      <c r="E1020" s="63">
        <v>2280</v>
      </c>
      <c r="F1020" s="63">
        <v>2360</v>
      </c>
      <c r="G1020" s="63">
        <v>2420</v>
      </c>
      <c r="H1020" s="63">
        <v>2470</v>
      </c>
      <c r="I1020" s="63">
        <v>2510</v>
      </c>
      <c r="J1020" s="63">
        <v>2530</v>
      </c>
      <c r="K1020" s="63">
        <v>2540</v>
      </c>
      <c r="L1020" s="37"/>
      <c r="M1020" s="37">
        <v>551501</v>
      </c>
    </row>
    <row r="1021" spans="1:13" x14ac:dyDescent="0.25">
      <c r="A1021" s="37">
        <v>1012</v>
      </c>
      <c r="B1021" s="37" t="s">
        <v>2052</v>
      </c>
      <c r="C1021" s="37" t="s">
        <v>1316</v>
      </c>
      <c r="D1021" s="37" t="s">
        <v>2077</v>
      </c>
      <c r="E1021" s="63">
        <v>2090</v>
      </c>
      <c r="F1021" s="63">
        <v>2210</v>
      </c>
      <c r="G1021" s="63">
        <v>2290</v>
      </c>
      <c r="H1021" s="63">
        <v>2360</v>
      </c>
      <c r="I1021" s="63">
        <v>2410</v>
      </c>
      <c r="J1021" s="63">
        <v>2450</v>
      </c>
      <c r="K1021" s="63">
        <v>2500</v>
      </c>
      <c r="L1021" s="37"/>
      <c r="M1021" s="37">
        <v>551502</v>
      </c>
    </row>
    <row r="1022" spans="1:13" x14ac:dyDescent="0.25">
      <c r="A1022" s="37">
        <v>1013</v>
      </c>
      <c r="B1022" s="37" t="s">
        <v>2052</v>
      </c>
      <c r="C1022" s="37" t="s">
        <v>1317</v>
      </c>
      <c r="D1022" s="37" t="s">
        <v>2077</v>
      </c>
      <c r="E1022" s="63">
        <v>2120</v>
      </c>
      <c r="F1022" s="63">
        <v>2190</v>
      </c>
      <c r="G1022" s="63">
        <v>2220</v>
      </c>
      <c r="H1022" s="63">
        <v>2230</v>
      </c>
      <c r="I1022" s="63">
        <v>2240</v>
      </c>
      <c r="J1022" s="63">
        <v>2230</v>
      </c>
      <c r="K1022" s="63">
        <v>2220</v>
      </c>
      <c r="L1022" s="37"/>
      <c r="M1022" s="37">
        <v>551503</v>
      </c>
    </row>
    <row r="1023" spans="1:13" x14ac:dyDescent="0.25">
      <c r="A1023" s="37">
        <v>1014</v>
      </c>
      <c r="B1023" s="37" t="s">
        <v>2052</v>
      </c>
      <c r="C1023" s="37" t="s">
        <v>347</v>
      </c>
      <c r="D1023" s="37" t="s">
        <v>2077</v>
      </c>
      <c r="E1023" s="63">
        <v>1640</v>
      </c>
      <c r="F1023" s="63">
        <v>1690</v>
      </c>
      <c r="G1023" s="63">
        <v>1730</v>
      </c>
      <c r="H1023" s="63">
        <v>1780</v>
      </c>
      <c r="I1023" s="63">
        <v>1830</v>
      </c>
      <c r="J1023" s="63">
        <v>1870</v>
      </c>
      <c r="K1023" s="63">
        <v>1900</v>
      </c>
      <c r="L1023" s="37"/>
      <c r="M1023" s="37">
        <v>551600</v>
      </c>
    </row>
    <row r="1024" spans="1:13" x14ac:dyDescent="0.25">
      <c r="A1024" s="37">
        <v>1015</v>
      </c>
      <c r="B1024" s="37" t="s">
        <v>2052</v>
      </c>
      <c r="C1024" s="37" t="s">
        <v>1320</v>
      </c>
      <c r="D1024" s="37" t="s">
        <v>2077</v>
      </c>
      <c r="E1024" s="63">
        <v>3540</v>
      </c>
      <c r="F1024" s="63">
        <v>3610</v>
      </c>
      <c r="G1024" s="63">
        <v>3650</v>
      </c>
      <c r="H1024" s="63">
        <v>3690</v>
      </c>
      <c r="I1024" s="63">
        <v>3710</v>
      </c>
      <c r="J1024" s="63">
        <v>3730</v>
      </c>
      <c r="K1024" s="63">
        <v>3760</v>
      </c>
      <c r="L1024" s="37"/>
      <c r="M1024" s="37">
        <v>551700</v>
      </c>
    </row>
    <row r="1025" spans="1:13" x14ac:dyDescent="0.25">
      <c r="A1025" s="37">
        <v>1016</v>
      </c>
      <c r="B1025" s="37" t="s">
        <v>2052</v>
      </c>
      <c r="C1025" s="37" t="s">
        <v>348</v>
      </c>
      <c r="D1025" s="37" t="s">
        <v>2077</v>
      </c>
      <c r="E1025" s="63">
        <v>700</v>
      </c>
      <c r="F1025" s="63">
        <v>740</v>
      </c>
      <c r="G1025" s="63">
        <v>780</v>
      </c>
      <c r="H1025" s="63">
        <v>820</v>
      </c>
      <c r="I1025" s="63">
        <v>850</v>
      </c>
      <c r="J1025" s="63">
        <v>880</v>
      </c>
      <c r="K1025" s="63">
        <v>900</v>
      </c>
      <c r="L1025" s="37"/>
      <c r="M1025" s="37">
        <v>551800</v>
      </c>
    </row>
    <row r="1026" spans="1:13" x14ac:dyDescent="0.25">
      <c r="A1026" s="37">
        <v>1017</v>
      </c>
      <c r="B1026" s="37" t="s">
        <v>2052</v>
      </c>
      <c r="C1026" s="37" t="s">
        <v>1321</v>
      </c>
      <c r="D1026" s="37" t="s">
        <v>2077</v>
      </c>
      <c r="E1026" s="63">
        <v>1990</v>
      </c>
      <c r="F1026" s="63">
        <v>2090</v>
      </c>
      <c r="G1026" s="63">
        <v>2120</v>
      </c>
      <c r="H1026" s="63">
        <v>2130</v>
      </c>
      <c r="I1026" s="63">
        <v>2120</v>
      </c>
      <c r="J1026" s="63">
        <v>2100</v>
      </c>
      <c r="K1026" s="63">
        <v>2070</v>
      </c>
      <c r="L1026" s="37"/>
      <c r="M1026" s="37">
        <v>551900</v>
      </c>
    </row>
    <row r="1027" spans="1:13" x14ac:dyDescent="0.25">
      <c r="A1027" s="37">
        <v>1018</v>
      </c>
      <c r="B1027" s="37" t="s">
        <v>2052</v>
      </c>
      <c r="C1027" s="37" t="s">
        <v>349</v>
      </c>
      <c r="D1027" s="37" t="s">
        <v>2077</v>
      </c>
      <c r="E1027" s="63">
        <v>900</v>
      </c>
      <c r="F1027" s="63">
        <v>940</v>
      </c>
      <c r="G1027" s="63">
        <v>940</v>
      </c>
      <c r="H1027" s="63">
        <v>940</v>
      </c>
      <c r="I1027" s="63">
        <v>930</v>
      </c>
      <c r="J1027" s="63">
        <v>910</v>
      </c>
      <c r="K1027" s="63">
        <v>890</v>
      </c>
      <c r="L1027" s="37"/>
      <c r="M1027" s="37">
        <v>552001</v>
      </c>
    </row>
    <row r="1028" spans="1:13" x14ac:dyDescent="0.25">
      <c r="A1028" s="37">
        <v>1019</v>
      </c>
      <c r="B1028" s="37" t="s">
        <v>2052</v>
      </c>
      <c r="C1028" s="37" t="s">
        <v>1322</v>
      </c>
      <c r="D1028" s="37" t="s">
        <v>2077</v>
      </c>
      <c r="E1028" s="63">
        <v>1400</v>
      </c>
      <c r="F1028" s="63">
        <v>1430</v>
      </c>
      <c r="G1028" s="63">
        <v>1460</v>
      </c>
      <c r="H1028" s="63">
        <v>1470</v>
      </c>
      <c r="I1028" s="63">
        <v>1460</v>
      </c>
      <c r="J1028" s="63">
        <v>1440</v>
      </c>
      <c r="K1028" s="63">
        <v>1390</v>
      </c>
      <c r="L1028" s="37"/>
      <c r="M1028" s="37">
        <v>552002</v>
      </c>
    </row>
    <row r="1029" spans="1:13" x14ac:dyDescent="0.25">
      <c r="A1029" s="37">
        <v>1020</v>
      </c>
      <c r="B1029" s="37" t="s">
        <v>2052</v>
      </c>
      <c r="C1029" s="37" t="s">
        <v>1324</v>
      </c>
      <c r="D1029" s="37" t="s">
        <v>2077</v>
      </c>
      <c r="E1029" s="63">
        <v>3900</v>
      </c>
      <c r="F1029" s="63">
        <v>4040</v>
      </c>
      <c r="G1029" s="63">
        <v>4100</v>
      </c>
      <c r="H1029" s="63">
        <v>4160</v>
      </c>
      <c r="I1029" s="63">
        <v>4210</v>
      </c>
      <c r="J1029" s="63">
        <v>4220</v>
      </c>
      <c r="K1029" s="63">
        <v>4210</v>
      </c>
      <c r="L1029" s="37"/>
      <c r="M1029" s="37">
        <v>552100</v>
      </c>
    </row>
    <row r="1030" spans="1:13" x14ac:dyDescent="0.25">
      <c r="A1030" s="37">
        <v>1021</v>
      </c>
      <c r="B1030" s="37" t="s">
        <v>2052</v>
      </c>
      <c r="C1030" s="37" t="s">
        <v>1326</v>
      </c>
      <c r="D1030" s="37" t="s">
        <v>2077</v>
      </c>
      <c r="E1030" s="63">
        <v>1910</v>
      </c>
      <c r="F1030" s="63">
        <v>1960</v>
      </c>
      <c r="G1030" s="63">
        <v>1990</v>
      </c>
      <c r="H1030" s="63">
        <v>2020</v>
      </c>
      <c r="I1030" s="63">
        <v>2040</v>
      </c>
      <c r="J1030" s="63">
        <v>2050</v>
      </c>
      <c r="K1030" s="63">
        <v>2050</v>
      </c>
      <c r="L1030" s="37"/>
      <c r="M1030" s="37">
        <v>552200</v>
      </c>
    </row>
    <row r="1031" spans="1:13" x14ac:dyDescent="0.25">
      <c r="A1031" s="37">
        <v>1022</v>
      </c>
      <c r="B1031" s="37" t="s">
        <v>2052</v>
      </c>
      <c r="C1031" s="37" t="s">
        <v>1327</v>
      </c>
      <c r="D1031" s="37" t="s">
        <v>2077</v>
      </c>
      <c r="E1031" s="63">
        <v>2930</v>
      </c>
      <c r="F1031" s="63">
        <v>2980</v>
      </c>
      <c r="G1031" s="63">
        <v>3040</v>
      </c>
      <c r="H1031" s="63">
        <v>3080</v>
      </c>
      <c r="I1031" s="63">
        <v>3110</v>
      </c>
      <c r="J1031" s="63">
        <v>3110</v>
      </c>
      <c r="K1031" s="63">
        <v>3120</v>
      </c>
      <c r="L1031" s="37"/>
      <c r="M1031" s="37">
        <v>552300</v>
      </c>
    </row>
    <row r="1032" spans="1:13" x14ac:dyDescent="0.25">
      <c r="A1032" s="37">
        <v>1023</v>
      </c>
      <c r="B1032" s="37" t="s">
        <v>2052</v>
      </c>
      <c r="C1032" s="37" t="s">
        <v>1329</v>
      </c>
      <c r="D1032" s="37" t="s">
        <v>2077</v>
      </c>
      <c r="E1032" s="63">
        <v>3600</v>
      </c>
      <c r="F1032" s="63">
        <v>3670</v>
      </c>
      <c r="G1032" s="63">
        <v>3730</v>
      </c>
      <c r="H1032" s="63">
        <v>3770</v>
      </c>
      <c r="I1032" s="63">
        <v>3780</v>
      </c>
      <c r="J1032" s="63">
        <v>3790</v>
      </c>
      <c r="K1032" s="63">
        <v>3810</v>
      </c>
      <c r="L1032" s="37"/>
      <c r="M1032" s="37">
        <v>552400</v>
      </c>
    </row>
    <row r="1033" spans="1:13" x14ac:dyDescent="0.25">
      <c r="A1033" s="37">
        <v>1024</v>
      </c>
      <c r="B1033" s="37" t="s">
        <v>2052</v>
      </c>
      <c r="C1033" s="37" t="s">
        <v>1331</v>
      </c>
      <c r="D1033" s="37" t="s">
        <v>2077</v>
      </c>
      <c r="E1033" s="63">
        <v>5080</v>
      </c>
      <c r="F1033" s="63">
        <v>5190</v>
      </c>
      <c r="G1033" s="63">
        <v>5270</v>
      </c>
      <c r="H1033" s="63">
        <v>5330</v>
      </c>
      <c r="I1033" s="63">
        <v>5370</v>
      </c>
      <c r="J1033" s="63">
        <v>5370</v>
      </c>
      <c r="K1033" s="63">
        <v>5360</v>
      </c>
      <c r="L1033" s="37"/>
      <c r="M1033" s="37">
        <v>552500</v>
      </c>
    </row>
    <row r="1034" spans="1:13" x14ac:dyDescent="0.25">
      <c r="A1034" s="37">
        <v>1025</v>
      </c>
      <c r="B1034" s="37" t="s">
        <v>2052</v>
      </c>
      <c r="C1034" s="37" t="s">
        <v>1334</v>
      </c>
      <c r="D1034" s="37" t="s">
        <v>2077</v>
      </c>
      <c r="E1034" s="63">
        <v>610</v>
      </c>
      <c r="F1034" s="63">
        <v>700</v>
      </c>
      <c r="G1034" s="63">
        <v>770</v>
      </c>
      <c r="H1034" s="63">
        <v>830</v>
      </c>
      <c r="I1034" s="63">
        <v>880</v>
      </c>
      <c r="J1034" s="63">
        <v>940</v>
      </c>
      <c r="K1034" s="63">
        <v>990</v>
      </c>
      <c r="L1034" s="37"/>
      <c r="M1034" s="37">
        <v>552701</v>
      </c>
    </row>
    <row r="1035" spans="1:13" x14ac:dyDescent="0.25">
      <c r="A1035" s="37">
        <v>1026</v>
      </c>
      <c r="B1035" s="37" t="s">
        <v>2052</v>
      </c>
      <c r="C1035" s="37" t="s">
        <v>350</v>
      </c>
      <c r="D1035" s="37" t="s">
        <v>2077</v>
      </c>
      <c r="E1035" s="63">
        <v>2890</v>
      </c>
      <c r="F1035" s="63">
        <v>3050</v>
      </c>
      <c r="G1035" s="63">
        <v>3210</v>
      </c>
      <c r="H1035" s="63">
        <v>3370</v>
      </c>
      <c r="I1035" s="63">
        <v>3530</v>
      </c>
      <c r="J1035" s="63">
        <v>3660</v>
      </c>
      <c r="K1035" s="63">
        <v>3780</v>
      </c>
      <c r="L1035" s="37"/>
      <c r="M1035" s="37">
        <v>552702</v>
      </c>
    </row>
    <row r="1036" spans="1:13" x14ac:dyDescent="0.25">
      <c r="A1036" s="37">
        <v>1027</v>
      </c>
      <c r="B1036" s="37" t="s">
        <v>2052</v>
      </c>
      <c r="C1036" s="37" t="s">
        <v>1337</v>
      </c>
      <c r="D1036" s="37" t="s">
        <v>2077</v>
      </c>
      <c r="E1036" s="63">
        <v>3360</v>
      </c>
      <c r="F1036" s="63">
        <v>3490</v>
      </c>
      <c r="G1036" s="63">
        <v>3620</v>
      </c>
      <c r="H1036" s="63">
        <v>3730</v>
      </c>
      <c r="I1036" s="63">
        <v>3840</v>
      </c>
      <c r="J1036" s="63">
        <v>3950</v>
      </c>
      <c r="K1036" s="63">
        <v>4050</v>
      </c>
      <c r="L1036" s="37"/>
      <c r="M1036" s="37">
        <v>552800</v>
      </c>
    </row>
    <row r="1037" spans="1:13" x14ac:dyDescent="0.25">
      <c r="A1037" s="37">
        <v>1028</v>
      </c>
      <c r="B1037" s="37" t="s">
        <v>2043</v>
      </c>
      <c r="C1037" s="37" t="s">
        <v>2078</v>
      </c>
      <c r="D1037" s="37" t="s">
        <v>2078</v>
      </c>
      <c r="E1037" s="63">
        <v>9210</v>
      </c>
      <c r="F1037" s="63">
        <v>9370</v>
      </c>
      <c r="G1037" s="63">
        <v>9440</v>
      </c>
      <c r="H1037" s="63">
        <v>9490</v>
      </c>
      <c r="I1037" s="63">
        <v>9510</v>
      </c>
      <c r="J1037" s="63">
        <v>9470</v>
      </c>
      <c r="K1037" s="63">
        <v>9420</v>
      </c>
      <c r="L1037" s="37"/>
      <c r="M1037" s="37"/>
    </row>
    <row r="1038" spans="1:13" x14ac:dyDescent="0.25">
      <c r="A1038" s="37">
        <v>1029</v>
      </c>
      <c r="B1038" s="37" t="s">
        <v>2052</v>
      </c>
      <c r="C1038" s="37" t="s">
        <v>1338</v>
      </c>
      <c r="D1038" s="37" t="s">
        <v>2078</v>
      </c>
      <c r="E1038" s="63">
        <v>240</v>
      </c>
      <c r="F1038" s="63">
        <v>240</v>
      </c>
      <c r="G1038" s="63">
        <v>240</v>
      </c>
      <c r="H1038" s="63">
        <v>240</v>
      </c>
      <c r="I1038" s="63">
        <v>230</v>
      </c>
      <c r="J1038" s="63">
        <v>230</v>
      </c>
      <c r="K1038" s="63">
        <v>220</v>
      </c>
      <c r="L1038" s="37"/>
      <c r="M1038" s="37">
        <v>552900</v>
      </c>
    </row>
    <row r="1039" spans="1:13" x14ac:dyDescent="0.25">
      <c r="A1039" s="37">
        <v>1030</v>
      </c>
      <c r="B1039" s="37" t="s">
        <v>2052</v>
      </c>
      <c r="C1039" s="37" t="s">
        <v>351</v>
      </c>
      <c r="D1039" s="37" t="s">
        <v>2078</v>
      </c>
      <c r="E1039" s="63">
        <v>150</v>
      </c>
      <c r="F1039" s="63">
        <v>150</v>
      </c>
      <c r="G1039" s="63">
        <v>140</v>
      </c>
      <c r="H1039" s="63">
        <v>130</v>
      </c>
      <c r="I1039" s="63">
        <v>120</v>
      </c>
      <c r="J1039" s="63">
        <v>110</v>
      </c>
      <c r="K1039" s="63">
        <v>100</v>
      </c>
      <c r="L1039" s="37"/>
      <c r="M1039" s="37">
        <v>553001</v>
      </c>
    </row>
    <row r="1040" spans="1:13" x14ac:dyDescent="0.25">
      <c r="A1040" s="37">
        <v>1031</v>
      </c>
      <c r="B1040" s="37" t="s">
        <v>2052</v>
      </c>
      <c r="C1040" s="37" t="s">
        <v>1339</v>
      </c>
      <c r="D1040" s="37" t="s">
        <v>2078</v>
      </c>
      <c r="E1040" s="63">
        <v>740</v>
      </c>
      <c r="F1040" s="63">
        <v>730</v>
      </c>
      <c r="G1040" s="63">
        <v>720</v>
      </c>
      <c r="H1040" s="63">
        <v>690</v>
      </c>
      <c r="I1040" s="63">
        <v>670</v>
      </c>
      <c r="J1040" s="63">
        <v>640</v>
      </c>
      <c r="K1040" s="63">
        <v>610</v>
      </c>
      <c r="L1040" s="37"/>
      <c r="M1040" s="37">
        <v>553002</v>
      </c>
    </row>
    <row r="1041" spans="1:13" x14ac:dyDescent="0.25">
      <c r="A1041" s="37">
        <v>1032</v>
      </c>
      <c r="B1041" s="37" t="s">
        <v>2052</v>
      </c>
      <c r="C1041" s="37" t="s">
        <v>1340</v>
      </c>
      <c r="D1041" s="37" t="s">
        <v>2078</v>
      </c>
      <c r="E1041" s="63">
        <v>1220</v>
      </c>
      <c r="F1041" s="63">
        <v>1230</v>
      </c>
      <c r="G1041" s="63">
        <v>1240</v>
      </c>
      <c r="H1041" s="63">
        <v>1240</v>
      </c>
      <c r="I1041" s="63">
        <v>1250</v>
      </c>
      <c r="J1041" s="63">
        <v>1250</v>
      </c>
      <c r="K1041" s="63">
        <v>1240</v>
      </c>
      <c r="L1041" s="37"/>
      <c r="M1041" s="37">
        <v>553003</v>
      </c>
    </row>
    <row r="1042" spans="1:13" x14ac:dyDescent="0.25">
      <c r="A1042" s="37">
        <v>1033</v>
      </c>
      <c r="B1042" s="37" t="s">
        <v>2052</v>
      </c>
      <c r="C1042" s="37" t="s">
        <v>1341</v>
      </c>
      <c r="D1042" s="37" t="s">
        <v>2078</v>
      </c>
      <c r="E1042" s="63">
        <v>1260</v>
      </c>
      <c r="F1042" s="63">
        <v>1290</v>
      </c>
      <c r="G1042" s="63">
        <v>1310</v>
      </c>
      <c r="H1042" s="63">
        <v>1320</v>
      </c>
      <c r="I1042" s="63">
        <v>1330</v>
      </c>
      <c r="J1042" s="63">
        <v>1320</v>
      </c>
      <c r="K1042" s="63">
        <v>1300</v>
      </c>
      <c r="L1042" s="37"/>
      <c r="M1042" s="37">
        <v>553004</v>
      </c>
    </row>
    <row r="1043" spans="1:13" x14ac:dyDescent="0.25">
      <c r="A1043" s="37">
        <v>1034</v>
      </c>
      <c r="B1043" s="37" t="s">
        <v>2052</v>
      </c>
      <c r="C1043" s="37" t="s">
        <v>1342</v>
      </c>
      <c r="D1043" s="37" t="s">
        <v>2078</v>
      </c>
      <c r="E1043" s="63">
        <v>3340</v>
      </c>
      <c r="F1043" s="63">
        <v>3350</v>
      </c>
      <c r="G1043" s="63">
        <v>3360</v>
      </c>
      <c r="H1043" s="63">
        <v>3370</v>
      </c>
      <c r="I1043" s="63">
        <v>3380</v>
      </c>
      <c r="J1043" s="63">
        <v>3370</v>
      </c>
      <c r="K1043" s="63">
        <v>3370</v>
      </c>
      <c r="L1043" s="37"/>
      <c r="M1043" s="37">
        <v>553101</v>
      </c>
    </row>
    <row r="1044" spans="1:13" x14ac:dyDescent="0.25">
      <c r="A1044" s="37">
        <v>1035</v>
      </c>
      <c r="B1044" s="37" t="s">
        <v>2052</v>
      </c>
      <c r="C1044" s="37" t="s">
        <v>1301</v>
      </c>
      <c r="D1044" s="37" t="s">
        <v>2078</v>
      </c>
      <c r="E1044" s="63">
        <v>2250</v>
      </c>
      <c r="F1044" s="63">
        <v>2370</v>
      </c>
      <c r="G1044" s="63">
        <v>2430</v>
      </c>
      <c r="H1044" s="63">
        <v>2490</v>
      </c>
      <c r="I1044" s="63">
        <v>2530</v>
      </c>
      <c r="J1044" s="63">
        <v>2560</v>
      </c>
      <c r="K1044" s="63">
        <v>2590</v>
      </c>
      <c r="L1044" s="37"/>
      <c r="M1044" s="37">
        <v>553102</v>
      </c>
    </row>
    <row r="1045" spans="1:13" x14ac:dyDescent="0.25">
      <c r="A1045" s="37">
        <v>1036</v>
      </c>
      <c r="B1045" s="37" t="s">
        <v>2043</v>
      </c>
      <c r="C1045" s="37" t="s">
        <v>2079</v>
      </c>
      <c r="D1045" s="37" t="s">
        <v>2079</v>
      </c>
      <c r="E1045" s="63">
        <v>27500</v>
      </c>
      <c r="F1045" s="63">
        <v>27900</v>
      </c>
      <c r="G1045" s="63">
        <v>28100</v>
      </c>
      <c r="H1045" s="63">
        <v>28200</v>
      </c>
      <c r="I1045" s="63">
        <v>28000</v>
      </c>
      <c r="J1045" s="63">
        <v>27800</v>
      </c>
      <c r="K1045" s="63">
        <v>27400</v>
      </c>
      <c r="L1045" s="37"/>
      <c r="M1045" s="37"/>
    </row>
    <row r="1046" spans="1:13" x14ac:dyDescent="0.25">
      <c r="A1046" s="37">
        <v>1037</v>
      </c>
      <c r="B1046" s="37" t="s">
        <v>2052</v>
      </c>
      <c r="C1046" s="37" t="s">
        <v>1304</v>
      </c>
      <c r="D1046" s="37" t="s">
        <v>2079</v>
      </c>
      <c r="E1046" s="63">
        <v>1380</v>
      </c>
      <c r="F1046" s="63">
        <v>1360</v>
      </c>
      <c r="G1046" s="63">
        <v>1330</v>
      </c>
      <c r="H1046" s="63">
        <v>1310</v>
      </c>
      <c r="I1046" s="63">
        <v>1280</v>
      </c>
      <c r="J1046" s="63">
        <v>1230</v>
      </c>
      <c r="K1046" s="63">
        <v>1180</v>
      </c>
      <c r="L1046" s="37"/>
      <c r="M1046" s="37">
        <v>553200</v>
      </c>
    </row>
    <row r="1047" spans="1:13" x14ac:dyDescent="0.25">
      <c r="A1047" s="37">
        <v>1038</v>
      </c>
      <c r="B1047" s="37" t="s">
        <v>2052</v>
      </c>
      <c r="C1047" s="37" t="s">
        <v>1343</v>
      </c>
      <c r="D1047" s="37" t="s">
        <v>2079</v>
      </c>
      <c r="E1047" s="63">
        <v>260</v>
      </c>
      <c r="F1047" s="63">
        <v>270</v>
      </c>
      <c r="G1047" s="63">
        <v>280</v>
      </c>
      <c r="H1047" s="63">
        <v>280</v>
      </c>
      <c r="I1047" s="63">
        <v>290</v>
      </c>
      <c r="J1047" s="63">
        <v>300</v>
      </c>
      <c r="K1047" s="63">
        <v>310</v>
      </c>
      <c r="L1047" s="37"/>
      <c r="M1047" s="37">
        <v>553301</v>
      </c>
    </row>
    <row r="1048" spans="1:13" x14ac:dyDescent="0.25">
      <c r="A1048" s="37">
        <v>1039</v>
      </c>
      <c r="B1048" s="37" t="s">
        <v>2052</v>
      </c>
      <c r="C1048" s="37" t="s">
        <v>1344</v>
      </c>
      <c r="D1048" s="37" t="s">
        <v>2079</v>
      </c>
      <c r="E1048" s="63">
        <v>2690</v>
      </c>
      <c r="F1048" s="63">
        <v>2800</v>
      </c>
      <c r="G1048" s="63">
        <v>2850</v>
      </c>
      <c r="H1048" s="63">
        <v>2880</v>
      </c>
      <c r="I1048" s="63">
        <v>2890</v>
      </c>
      <c r="J1048" s="63">
        <v>2870</v>
      </c>
      <c r="K1048" s="63">
        <v>2840</v>
      </c>
      <c r="L1048" s="37"/>
      <c r="M1048" s="37">
        <v>553302</v>
      </c>
    </row>
    <row r="1049" spans="1:13" x14ac:dyDescent="0.25">
      <c r="A1049" s="37">
        <v>1040</v>
      </c>
      <c r="B1049" s="37" t="s">
        <v>2052</v>
      </c>
      <c r="C1049" s="37" t="s">
        <v>1345</v>
      </c>
      <c r="D1049" s="37" t="s">
        <v>2079</v>
      </c>
      <c r="E1049" s="63">
        <v>320</v>
      </c>
      <c r="F1049" s="63">
        <v>310</v>
      </c>
      <c r="G1049" s="63">
        <v>310</v>
      </c>
      <c r="H1049" s="63">
        <v>300</v>
      </c>
      <c r="I1049" s="63">
        <v>290</v>
      </c>
      <c r="J1049" s="63">
        <v>290</v>
      </c>
      <c r="K1049" s="63">
        <v>280</v>
      </c>
      <c r="L1049" s="37"/>
      <c r="M1049" s="37">
        <v>553400</v>
      </c>
    </row>
    <row r="1050" spans="1:13" x14ac:dyDescent="0.25">
      <c r="A1050" s="37">
        <v>1041</v>
      </c>
      <c r="B1050" s="37" t="s">
        <v>2052</v>
      </c>
      <c r="C1050" s="37" t="s">
        <v>352</v>
      </c>
      <c r="D1050" s="37" t="s">
        <v>2079</v>
      </c>
      <c r="E1050" s="63">
        <v>1750</v>
      </c>
      <c r="F1050" s="63">
        <v>1760</v>
      </c>
      <c r="G1050" s="63">
        <v>1780</v>
      </c>
      <c r="H1050" s="63">
        <v>1790</v>
      </c>
      <c r="I1050" s="63">
        <v>1790</v>
      </c>
      <c r="J1050" s="63">
        <v>1770</v>
      </c>
      <c r="K1050" s="63">
        <v>1750</v>
      </c>
      <c r="L1050" s="37"/>
      <c r="M1050" s="37">
        <v>553500</v>
      </c>
    </row>
    <row r="1051" spans="1:13" x14ac:dyDescent="0.25">
      <c r="A1051" s="37">
        <v>1042</v>
      </c>
      <c r="B1051" s="37" t="s">
        <v>2052</v>
      </c>
      <c r="C1051" s="37" t="s">
        <v>1347</v>
      </c>
      <c r="D1051" s="37" t="s">
        <v>2079</v>
      </c>
      <c r="E1051" s="63">
        <v>2010</v>
      </c>
      <c r="F1051" s="63">
        <v>2000</v>
      </c>
      <c r="G1051" s="63">
        <v>1980</v>
      </c>
      <c r="H1051" s="63">
        <v>1950</v>
      </c>
      <c r="I1051" s="63">
        <v>1900</v>
      </c>
      <c r="J1051" s="63">
        <v>1850</v>
      </c>
      <c r="K1051" s="63">
        <v>1780</v>
      </c>
      <c r="L1051" s="37"/>
      <c r="M1051" s="37">
        <v>553601</v>
      </c>
    </row>
    <row r="1052" spans="1:13" x14ac:dyDescent="0.25">
      <c r="A1052" s="37">
        <v>1043</v>
      </c>
      <c r="B1052" s="37" t="s">
        <v>2052</v>
      </c>
      <c r="C1052" s="37" t="s">
        <v>34</v>
      </c>
      <c r="D1052" s="37" t="s">
        <v>2079</v>
      </c>
      <c r="E1052" s="63">
        <v>1370</v>
      </c>
      <c r="F1052" s="63">
        <v>1350</v>
      </c>
      <c r="G1052" s="63">
        <v>1320</v>
      </c>
      <c r="H1052" s="63">
        <v>1280</v>
      </c>
      <c r="I1052" s="63">
        <v>1240</v>
      </c>
      <c r="J1052" s="63">
        <v>1190</v>
      </c>
      <c r="K1052" s="63">
        <v>1140</v>
      </c>
      <c r="L1052" s="37"/>
      <c r="M1052" s="37">
        <v>553700</v>
      </c>
    </row>
    <row r="1053" spans="1:13" x14ac:dyDescent="0.25">
      <c r="A1053" s="37">
        <v>1044</v>
      </c>
      <c r="B1053" s="37" t="s">
        <v>2052</v>
      </c>
      <c r="C1053" s="37" t="s">
        <v>1348</v>
      </c>
      <c r="D1053" s="37" t="s">
        <v>2079</v>
      </c>
      <c r="E1053" s="63">
        <v>990</v>
      </c>
      <c r="F1053" s="63">
        <v>1000</v>
      </c>
      <c r="G1053" s="63">
        <v>1000</v>
      </c>
      <c r="H1053" s="63">
        <v>1000</v>
      </c>
      <c r="I1053" s="63">
        <v>1000</v>
      </c>
      <c r="J1053" s="63">
        <v>1000</v>
      </c>
      <c r="K1053" s="63">
        <v>980</v>
      </c>
      <c r="L1053" s="37"/>
      <c r="M1053" s="37">
        <v>553800</v>
      </c>
    </row>
    <row r="1054" spans="1:13" x14ac:dyDescent="0.25">
      <c r="A1054" s="37">
        <v>1045</v>
      </c>
      <c r="B1054" s="37" t="s">
        <v>2052</v>
      </c>
      <c r="C1054" s="37" t="s">
        <v>1307</v>
      </c>
      <c r="D1054" s="37" t="s">
        <v>2079</v>
      </c>
      <c r="E1054" s="63">
        <v>920</v>
      </c>
      <c r="F1054" s="63">
        <v>920</v>
      </c>
      <c r="G1054" s="63">
        <v>920</v>
      </c>
      <c r="H1054" s="63">
        <v>910</v>
      </c>
      <c r="I1054" s="63">
        <v>900</v>
      </c>
      <c r="J1054" s="63">
        <v>880</v>
      </c>
      <c r="K1054" s="63">
        <v>850</v>
      </c>
      <c r="L1054" s="37"/>
      <c r="M1054" s="37">
        <v>553900</v>
      </c>
    </row>
    <row r="1055" spans="1:13" x14ac:dyDescent="0.25">
      <c r="A1055" s="37">
        <v>1046</v>
      </c>
      <c r="B1055" s="37" t="s">
        <v>2052</v>
      </c>
      <c r="C1055" s="37" t="s">
        <v>1349</v>
      </c>
      <c r="D1055" s="37" t="s">
        <v>2079</v>
      </c>
      <c r="E1055" s="63">
        <v>3990</v>
      </c>
      <c r="F1055" s="63">
        <v>4080</v>
      </c>
      <c r="G1055" s="63">
        <v>4110</v>
      </c>
      <c r="H1055" s="63">
        <v>4120</v>
      </c>
      <c r="I1055" s="63">
        <v>4090</v>
      </c>
      <c r="J1055" s="63">
        <v>4050</v>
      </c>
      <c r="K1055" s="63">
        <v>4000</v>
      </c>
      <c r="L1055" s="37"/>
      <c r="M1055" s="37">
        <v>554010</v>
      </c>
    </row>
    <row r="1056" spans="1:13" x14ac:dyDescent="0.25">
      <c r="A1056" s="37">
        <v>1047</v>
      </c>
      <c r="B1056" s="37" t="s">
        <v>2052</v>
      </c>
      <c r="C1056" s="37" t="s">
        <v>1350</v>
      </c>
      <c r="D1056" s="37" t="s">
        <v>2079</v>
      </c>
      <c r="E1056" s="63">
        <v>3990</v>
      </c>
      <c r="F1056" s="63">
        <v>4030</v>
      </c>
      <c r="G1056" s="63">
        <v>4060</v>
      </c>
      <c r="H1056" s="63">
        <v>4080</v>
      </c>
      <c r="I1056" s="63">
        <v>4070</v>
      </c>
      <c r="J1056" s="63">
        <v>4060</v>
      </c>
      <c r="K1056" s="63">
        <v>4040</v>
      </c>
      <c r="L1056" s="37"/>
      <c r="M1056" s="37">
        <v>554020</v>
      </c>
    </row>
    <row r="1057" spans="1:13" x14ac:dyDescent="0.25">
      <c r="A1057" s="37">
        <v>1048</v>
      </c>
      <c r="B1057" s="37" t="s">
        <v>2052</v>
      </c>
      <c r="C1057" s="37" t="s">
        <v>1351</v>
      </c>
      <c r="D1057" s="37" t="s">
        <v>2079</v>
      </c>
      <c r="E1057" s="63">
        <v>710</v>
      </c>
      <c r="F1057" s="63">
        <v>780</v>
      </c>
      <c r="G1057" s="63">
        <v>840</v>
      </c>
      <c r="H1057" s="63">
        <v>910</v>
      </c>
      <c r="I1057" s="63">
        <v>970</v>
      </c>
      <c r="J1057" s="63">
        <v>1030</v>
      </c>
      <c r="K1057" s="63">
        <v>1090</v>
      </c>
      <c r="L1057" s="37"/>
      <c r="M1057" s="37">
        <v>554111</v>
      </c>
    </row>
    <row r="1058" spans="1:13" x14ac:dyDescent="0.25">
      <c r="A1058" s="37">
        <v>1049</v>
      </c>
      <c r="B1058" s="37" t="s">
        <v>2052</v>
      </c>
      <c r="C1058" s="37" t="s">
        <v>1352</v>
      </c>
      <c r="D1058" s="37" t="s">
        <v>2079</v>
      </c>
      <c r="E1058" s="63">
        <v>750</v>
      </c>
      <c r="F1058" s="63">
        <v>850</v>
      </c>
      <c r="G1058" s="63">
        <v>910</v>
      </c>
      <c r="H1058" s="63">
        <v>970</v>
      </c>
      <c r="I1058" s="63">
        <v>1020</v>
      </c>
      <c r="J1058" s="63">
        <v>1070</v>
      </c>
      <c r="K1058" s="63">
        <v>1120</v>
      </c>
      <c r="L1058" s="37"/>
      <c r="M1058" s="37">
        <v>554113</v>
      </c>
    </row>
    <row r="1059" spans="1:13" x14ac:dyDescent="0.25">
      <c r="A1059" s="37">
        <v>1050</v>
      </c>
      <c r="B1059" s="37" t="s">
        <v>2052</v>
      </c>
      <c r="C1059" s="37" t="s">
        <v>1353</v>
      </c>
      <c r="D1059" s="37" t="s">
        <v>2079</v>
      </c>
      <c r="E1059" s="63">
        <v>410</v>
      </c>
      <c r="F1059" s="63">
        <v>430</v>
      </c>
      <c r="G1059" s="63">
        <v>440</v>
      </c>
      <c r="H1059" s="63">
        <v>450</v>
      </c>
      <c r="I1059" s="63">
        <v>470</v>
      </c>
      <c r="J1059" s="63">
        <v>490</v>
      </c>
      <c r="K1059" s="63">
        <v>510</v>
      </c>
      <c r="L1059" s="37"/>
      <c r="M1059" s="37">
        <v>554114</v>
      </c>
    </row>
    <row r="1060" spans="1:13" x14ac:dyDescent="0.25">
      <c r="A1060" s="37">
        <v>1051</v>
      </c>
      <c r="B1060" s="37" t="s">
        <v>2052</v>
      </c>
      <c r="C1060" s="37" t="s">
        <v>1355</v>
      </c>
      <c r="D1060" s="37" t="s">
        <v>2079</v>
      </c>
      <c r="E1060" s="63">
        <v>810</v>
      </c>
      <c r="F1060" s="63">
        <v>880</v>
      </c>
      <c r="G1060" s="63">
        <v>920</v>
      </c>
      <c r="H1060" s="63">
        <v>950</v>
      </c>
      <c r="I1060" s="63">
        <v>990</v>
      </c>
      <c r="J1060" s="63">
        <v>1010</v>
      </c>
      <c r="K1060" s="63">
        <v>1030</v>
      </c>
      <c r="L1060" s="37"/>
      <c r="M1060" s="37">
        <v>554115</v>
      </c>
    </row>
    <row r="1061" spans="1:13" x14ac:dyDescent="0.25">
      <c r="A1061" s="37">
        <v>1052</v>
      </c>
      <c r="B1061" s="37" t="s">
        <v>2052</v>
      </c>
      <c r="C1061" s="37" t="s">
        <v>36</v>
      </c>
      <c r="D1061" s="37" t="s">
        <v>2079</v>
      </c>
      <c r="E1061" s="63">
        <v>590</v>
      </c>
      <c r="F1061" s="63">
        <v>580</v>
      </c>
      <c r="G1061" s="63">
        <v>560</v>
      </c>
      <c r="H1061" s="63">
        <v>540</v>
      </c>
      <c r="I1061" s="63">
        <v>520</v>
      </c>
      <c r="J1061" s="63">
        <v>500</v>
      </c>
      <c r="K1061" s="63">
        <v>470</v>
      </c>
      <c r="L1061" s="37"/>
      <c r="M1061" s="37">
        <v>554120</v>
      </c>
    </row>
    <row r="1062" spans="1:13" x14ac:dyDescent="0.25">
      <c r="A1062" s="37">
        <v>1053</v>
      </c>
      <c r="B1062" s="37" t="s">
        <v>2052</v>
      </c>
      <c r="C1062" s="37" t="s">
        <v>37</v>
      </c>
      <c r="D1062" s="37" t="s">
        <v>2079</v>
      </c>
      <c r="E1062" s="63">
        <v>560</v>
      </c>
      <c r="F1062" s="63">
        <v>560</v>
      </c>
      <c r="G1062" s="63">
        <v>550</v>
      </c>
      <c r="H1062" s="63">
        <v>550</v>
      </c>
      <c r="I1062" s="63">
        <v>540</v>
      </c>
      <c r="J1062" s="63">
        <v>530</v>
      </c>
      <c r="K1062" s="63">
        <v>510</v>
      </c>
      <c r="L1062" s="37"/>
      <c r="M1062" s="37">
        <v>554130</v>
      </c>
    </row>
    <row r="1063" spans="1:13" x14ac:dyDescent="0.25">
      <c r="A1063" s="37">
        <v>1054</v>
      </c>
      <c r="B1063" s="37" t="s">
        <v>2052</v>
      </c>
      <c r="C1063" s="37" t="s">
        <v>353</v>
      </c>
      <c r="D1063" s="37" t="s">
        <v>2079</v>
      </c>
      <c r="E1063" s="63">
        <v>70</v>
      </c>
      <c r="F1063" s="63">
        <v>70</v>
      </c>
      <c r="G1063" s="63">
        <v>60</v>
      </c>
      <c r="H1063" s="63">
        <v>60</v>
      </c>
      <c r="I1063" s="63">
        <v>60</v>
      </c>
      <c r="J1063" s="63">
        <v>50</v>
      </c>
      <c r="K1063" s="63">
        <v>50</v>
      </c>
      <c r="L1063" s="37"/>
      <c r="M1063" s="37">
        <v>554300</v>
      </c>
    </row>
    <row r="1064" spans="1:13" x14ac:dyDescent="0.25">
      <c r="A1064" s="37">
        <v>1055</v>
      </c>
      <c r="B1064" s="37" t="s">
        <v>2052</v>
      </c>
      <c r="C1064" s="37" t="s">
        <v>354</v>
      </c>
      <c r="D1064" s="37" t="s">
        <v>2079</v>
      </c>
      <c r="E1064" s="63">
        <v>1100</v>
      </c>
      <c r="F1064" s="63">
        <v>1150</v>
      </c>
      <c r="G1064" s="63">
        <v>1160</v>
      </c>
      <c r="H1064" s="63">
        <v>1160</v>
      </c>
      <c r="I1064" s="63">
        <v>1140</v>
      </c>
      <c r="J1064" s="63">
        <v>1100</v>
      </c>
      <c r="K1064" s="63">
        <v>1060</v>
      </c>
      <c r="L1064" s="37"/>
      <c r="M1064" s="37">
        <v>554400</v>
      </c>
    </row>
    <row r="1065" spans="1:13" x14ac:dyDescent="0.25">
      <c r="A1065" s="37">
        <v>1056</v>
      </c>
      <c r="B1065" s="37" t="s">
        <v>2052</v>
      </c>
      <c r="C1065" s="37" t="s">
        <v>355</v>
      </c>
      <c r="D1065" s="37" t="s">
        <v>2079</v>
      </c>
      <c r="E1065" s="63">
        <v>840</v>
      </c>
      <c r="F1065" s="63">
        <v>830</v>
      </c>
      <c r="G1065" s="63">
        <v>830</v>
      </c>
      <c r="H1065" s="63">
        <v>820</v>
      </c>
      <c r="I1065" s="63">
        <v>820</v>
      </c>
      <c r="J1065" s="63">
        <v>800</v>
      </c>
      <c r="K1065" s="63">
        <v>790</v>
      </c>
      <c r="L1065" s="37"/>
      <c r="M1065" s="37">
        <v>554500</v>
      </c>
    </row>
    <row r="1066" spans="1:13" x14ac:dyDescent="0.25">
      <c r="A1066" s="37">
        <v>1057</v>
      </c>
      <c r="B1066" s="37" t="s">
        <v>2052</v>
      </c>
      <c r="C1066" s="37" t="s">
        <v>1358</v>
      </c>
      <c r="D1066" s="37" t="s">
        <v>2079</v>
      </c>
      <c r="E1066" s="63">
        <v>1140</v>
      </c>
      <c r="F1066" s="63">
        <v>1100</v>
      </c>
      <c r="G1066" s="63">
        <v>1060</v>
      </c>
      <c r="H1066" s="63">
        <v>1020</v>
      </c>
      <c r="I1066" s="63">
        <v>970</v>
      </c>
      <c r="J1066" s="63">
        <v>910</v>
      </c>
      <c r="K1066" s="63">
        <v>840</v>
      </c>
      <c r="L1066" s="37"/>
      <c r="M1066" s="37">
        <v>554700</v>
      </c>
    </row>
    <row r="1067" spans="1:13" x14ac:dyDescent="0.25">
      <c r="A1067" s="37">
        <v>1058</v>
      </c>
      <c r="B1067" s="37" t="s">
        <v>2052</v>
      </c>
      <c r="C1067" s="37" t="s">
        <v>356</v>
      </c>
      <c r="D1067" s="37" t="s">
        <v>2079</v>
      </c>
      <c r="E1067" s="63">
        <v>820</v>
      </c>
      <c r="F1067" s="63">
        <v>820</v>
      </c>
      <c r="G1067" s="63">
        <v>820</v>
      </c>
      <c r="H1067" s="63">
        <v>820</v>
      </c>
      <c r="I1067" s="63">
        <v>820</v>
      </c>
      <c r="J1067" s="63">
        <v>800</v>
      </c>
      <c r="K1067" s="63">
        <v>760</v>
      </c>
      <c r="L1067" s="37"/>
      <c r="M1067" s="37">
        <v>554800</v>
      </c>
    </row>
    <row r="1068" spans="1:13" x14ac:dyDescent="0.25">
      <c r="A1068" s="37">
        <v>1059</v>
      </c>
      <c r="B1068" s="37" t="s">
        <v>2043</v>
      </c>
      <c r="C1068" s="37" t="s">
        <v>2080</v>
      </c>
      <c r="D1068" s="37" t="s">
        <v>2080</v>
      </c>
      <c r="E1068" s="63">
        <v>12450</v>
      </c>
      <c r="F1068" s="63">
        <v>12600</v>
      </c>
      <c r="G1068" s="63">
        <v>12100</v>
      </c>
      <c r="H1068" s="63">
        <v>11500</v>
      </c>
      <c r="I1068" s="63">
        <v>10750</v>
      </c>
      <c r="J1068" s="63">
        <v>9920</v>
      </c>
      <c r="K1068" s="63">
        <v>8980</v>
      </c>
      <c r="L1068" s="37"/>
      <c r="M1068" s="37"/>
    </row>
    <row r="1069" spans="1:13" x14ac:dyDescent="0.25">
      <c r="A1069" s="37">
        <v>1060</v>
      </c>
      <c r="B1069" s="37" t="s">
        <v>2052</v>
      </c>
      <c r="C1069" s="37" t="s">
        <v>1091</v>
      </c>
      <c r="D1069" s="37" t="s">
        <v>2080</v>
      </c>
      <c r="E1069" s="63">
        <v>180</v>
      </c>
      <c r="F1069" s="63">
        <v>170</v>
      </c>
      <c r="G1069" s="63">
        <v>170</v>
      </c>
      <c r="H1069" s="63">
        <v>160</v>
      </c>
      <c r="I1069" s="63">
        <v>150</v>
      </c>
      <c r="J1069" s="63">
        <v>150</v>
      </c>
      <c r="K1069" s="63">
        <v>140</v>
      </c>
      <c r="L1069" s="37"/>
      <c r="M1069" s="37">
        <v>532300</v>
      </c>
    </row>
    <row r="1070" spans="1:13" x14ac:dyDescent="0.25">
      <c r="A1070" s="37">
        <v>1061</v>
      </c>
      <c r="B1070" s="37" t="s">
        <v>2052</v>
      </c>
      <c r="C1070" s="37" t="s">
        <v>1092</v>
      </c>
      <c r="D1070" s="37" t="s">
        <v>2080</v>
      </c>
      <c r="E1070" s="63">
        <v>130</v>
      </c>
      <c r="F1070" s="63">
        <v>130</v>
      </c>
      <c r="G1070" s="63">
        <v>130</v>
      </c>
      <c r="H1070" s="63">
        <v>130</v>
      </c>
      <c r="I1070" s="63">
        <v>120</v>
      </c>
      <c r="J1070" s="63">
        <v>120</v>
      </c>
      <c r="K1070" s="63">
        <v>120</v>
      </c>
      <c r="L1070" s="37"/>
      <c r="M1070" s="37">
        <v>532400</v>
      </c>
    </row>
    <row r="1071" spans="1:13" x14ac:dyDescent="0.25">
      <c r="A1071" s="37">
        <v>1062</v>
      </c>
      <c r="B1071" s="37" t="s">
        <v>2052</v>
      </c>
      <c r="C1071" s="37" t="s">
        <v>207</v>
      </c>
      <c r="D1071" s="37" t="s">
        <v>2080</v>
      </c>
      <c r="E1071" s="63">
        <v>1620</v>
      </c>
      <c r="F1071" s="63">
        <v>1630</v>
      </c>
      <c r="G1071" s="63">
        <v>1570</v>
      </c>
      <c r="H1071" s="63">
        <v>1490</v>
      </c>
      <c r="I1071" s="63">
        <v>1380</v>
      </c>
      <c r="J1071" s="63">
        <v>1260</v>
      </c>
      <c r="K1071" s="63">
        <v>1110</v>
      </c>
      <c r="L1071" s="37"/>
      <c r="M1071" s="37">
        <v>532501</v>
      </c>
    </row>
    <row r="1072" spans="1:13" x14ac:dyDescent="0.25">
      <c r="A1072" s="37">
        <v>1063</v>
      </c>
      <c r="B1072" s="37" t="s">
        <v>2052</v>
      </c>
      <c r="C1072" s="37" t="s">
        <v>210</v>
      </c>
      <c r="D1072" s="37" t="s">
        <v>2080</v>
      </c>
      <c r="E1072" s="63">
        <v>560</v>
      </c>
      <c r="F1072" s="63">
        <v>560</v>
      </c>
      <c r="G1072" s="63">
        <v>540</v>
      </c>
      <c r="H1072" s="63">
        <v>510</v>
      </c>
      <c r="I1072" s="63">
        <v>470</v>
      </c>
      <c r="J1072" s="63">
        <v>430</v>
      </c>
      <c r="K1072" s="63">
        <v>390</v>
      </c>
      <c r="L1072" s="37"/>
      <c r="M1072" s="37">
        <v>532601</v>
      </c>
    </row>
    <row r="1073" spans="1:13" x14ac:dyDescent="0.25">
      <c r="A1073" s="37">
        <v>1064</v>
      </c>
      <c r="B1073" s="37" t="s">
        <v>2052</v>
      </c>
      <c r="C1073" s="37" t="s">
        <v>211</v>
      </c>
      <c r="D1073" s="37" t="s">
        <v>2080</v>
      </c>
      <c r="E1073" s="63">
        <v>180</v>
      </c>
      <c r="F1073" s="63">
        <v>190</v>
      </c>
      <c r="G1073" s="63">
        <v>190</v>
      </c>
      <c r="H1073" s="63">
        <v>180</v>
      </c>
      <c r="I1073" s="63">
        <v>170</v>
      </c>
      <c r="J1073" s="63">
        <v>150</v>
      </c>
      <c r="K1073" s="63">
        <v>140</v>
      </c>
      <c r="L1073" s="37"/>
      <c r="M1073" s="37">
        <v>532602</v>
      </c>
    </row>
    <row r="1074" spans="1:13" x14ac:dyDescent="0.25">
      <c r="A1074" s="37">
        <v>1065</v>
      </c>
      <c r="B1074" s="37" t="s">
        <v>2052</v>
      </c>
      <c r="C1074" s="37" t="s">
        <v>212</v>
      </c>
      <c r="D1074" s="37" t="s">
        <v>2080</v>
      </c>
      <c r="E1074" s="63">
        <v>850</v>
      </c>
      <c r="F1074" s="63">
        <v>840</v>
      </c>
      <c r="G1074" s="63">
        <v>800</v>
      </c>
      <c r="H1074" s="63">
        <v>760</v>
      </c>
      <c r="I1074" s="63">
        <v>710</v>
      </c>
      <c r="J1074" s="63">
        <v>640</v>
      </c>
      <c r="K1074" s="63">
        <v>560</v>
      </c>
      <c r="L1074" s="37"/>
      <c r="M1074" s="37">
        <v>532700</v>
      </c>
    </row>
    <row r="1075" spans="1:13" x14ac:dyDescent="0.25">
      <c r="A1075" s="37">
        <v>1066</v>
      </c>
      <c r="B1075" s="37" t="s">
        <v>2052</v>
      </c>
      <c r="C1075" s="37" t="s">
        <v>1094</v>
      </c>
      <c r="D1075" s="37" t="s">
        <v>2080</v>
      </c>
      <c r="E1075" s="63">
        <v>1210</v>
      </c>
      <c r="F1075" s="63">
        <v>1210</v>
      </c>
      <c r="G1075" s="63">
        <v>1160</v>
      </c>
      <c r="H1075" s="63">
        <v>1100</v>
      </c>
      <c r="I1075" s="63">
        <v>1020</v>
      </c>
      <c r="J1075" s="63">
        <v>940</v>
      </c>
      <c r="K1075" s="63">
        <v>860</v>
      </c>
      <c r="L1075" s="37"/>
      <c r="M1075" s="37">
        <v>532901</v>
      </c>
    </row>
    <row r="1076" spans="1:13" x14ac:dyDescent="0.25">
      <c r="A1076" s="37">
        <v>1067</v>
      </c>
      <c r="B1076" s="37" t="s">
        <v>2052</v>
      </c>
      <c r="C1076" s="37" t="s">
        <v>1097</v>
      </c>
      <c r="D1076" s="37" t="s">
        <v>2080</v>
      </c>
      <c r="E1076" s="63">
        <v>2370</v>
      </c>
      <c r="F1076" s="63">
        <v>2300</v>
      </c>
      <c r="G1076" s="63">
        <v>2180</v>
      </c>
      <c r="H1076" s="63">
        <v>2050</v>
      </c>
      <c r="I1076" s="63">
        <v>1910</v>
      </c>
      <c r="J1076" s="63">
        <v>1770</v>
      </c>
      <c r="K1076" s="63">
        <v>1610</v>
      </c>
      <c r="L1076" s="37"/>
      <c r="M1076" s="37">
        <v>532902</v>
      </c>
    </row>
    <row r="1077" spans="1:13" x14ac:dyDescent="0.25">
      <c r="A1077" s="37">
        <v>1068</v>
      </c>
      <c r="B1077" s="37" t="s">
        <v>2052</v>
      </c>
      <c r="C1077" s="37" t="s">
        <v>1099</v>
      </c>
      <c r="D1077" s="37" t="s">
        <v>2080</v>
      </c>
      <c r="E1077" s="63">
        <v>560</v>
      </c>
      <c r="F1077" s="63">
        <v>540</v>
      </c>
      <c r="G1077" s="63">
        <v>530</v>
      </c>
      <c r="H1077" s="63">
        <v>510</v>
      </c>
      <c r="I1077" s="63">
        <v>490</v>
      </c>
      <c r="J1077" s="63">
        <v>460</v>
      </c>
      <c r="K1077" s="63">
        <v>430</v>
      </c>
      <c r="L1077" s="37"/>
      <c r="M1077" s="37">
        <v>532903</v>
      </c>
    </row>
    <row r="1078" spans="1:13" x14ac:dyDescent="0.25">
      <c r="A1078" s="37">
        <v>1069</v>
      </c>
      <c r="B1078" s="37" t="s">
        <v>2052</v>
      </c>
      <c r="C1078" s="37" t="s">
        <v>1102</v>
      </c>
      <c r="D1078" s="37" t="s">
        <v>2080</v>
      </c>
      <c r="E1078" s="63">
        <v>580</v>
      </c>
      <c r="F1078" s="63">
        <v>580</v>
      </c>
      <c r="G1078" s="63">
        <v>560</v>
      </c>
      <c r="H1078" s="63">
        <v>530</v>
      </c>
      <c r="I1078" s="63">
        <v>500</v>
      </c>
      <c r="J1078" s="63">
        <v>470</v>
      </c>
      <c r="K1078" s="63">
        <v>440</v>
      </c>
      <c r="L1078" s="37"/>
      <c r="M1078" s="37">
        <v>532904</v>
      </c>
    </row>
    <row r="1079" spans="1:13" x14ac:dyDescent="0.25">
      <c r="A1079" s="37">
        <v>1070</v>
      </c>
      <c r="B1079" s="37" t="s">
        <v>2052</v>
      </c>
      <c r="C1079" s="37" t="s">
        <v>357</v>
      </c>
      <c r="D1079" s="37" t="s">
        <v>2080</v>
      </c>
      <c r="E1079" s="63">
        <v>1290</v>
      </c>
      <c r="F1079" s="63">
        <v>1330</v>
      </c>
      <c r="G1079" s="63">
        <v>1290</v>
      </c>
      <c r="H1079" s="63">
        <v>1220</v>
      </c>
      <c r="I1079" s="63">
        <v>1130</v>
      </c>
      <c r="J1079" s="63">
        <v>1020</v>
      </c>
      <c r="K1079" s="63">
        <v>890</v>
      </c>
      <c r="L1079" s="37"/>
      <c r="M1079" s="37">
        <v>554900</v>
      </c>
    </row>
    <row r="1080" spans="1:13" x14ac:dyDescent="0.25">
      <c r="A1080" s="37">
        <v>1071</v>
      </c>
      <c r="B1080" s="37" t="s">
        <v>2052</v>
      </c>
      <c r="C1080" s="37" t="s">
        <v>1359</v>
      </c>
      <c r="D1080" s="37" t="s">
        <v>2080</v>
      </c>
      <c r="E1080" s="63">
        <v>1040</v>
      </c>
      <c r="F1080" s="63">
        <v>1140</v>
      </c>
      <c r="G1080" s="63">
        <v>1110</v>
      </c>
      <c r="H1080" s="63">
        <v>1060</v>
      </c>
      <c r="I1080" s="63">
        <v>990</v>
      </c>
      <c r="J1080" s="63">
        <v>900</v>
      </c>
      <c r="K1080" s="63">
        <v>820</v>
      </c>
      <c r="L1080" s="37"/>
      <c r="M1080" s="37">
        <v>555000</v>
      </c>
    </row>
    <row r="1081" spans="1:13" x14ac:dyDescent="0.25">
      <c r="A1081" s="37">
        <v>1072</v>
      </c>
      <c r="B1081" s="37" t="s">
        <v>2052</v>
      </c>
      <c r="C1081" s="37" t="s">
        <v>1325</v>
      </c>
      <c r="D1081" s="37" t="s">
        <v>2080</v>
      </c>
      <c r="E1081" s="63">
        <v>1060</v>
      </c>
      <c r="F1081" s="63">
        <v>1150</v>
      </c>
      <c r="G1081" s="63">
        <v>1130</v>
      </c>
      <c r="H1081" s="63">
        <v>1090</v>
      </c>
      <c r="I1081" s="63">
        <v>1040</v>
      </c>
      <c r="J1081" s="63">
        <v>960</v>
      </c>
      <c r="K1081" s="63">
        <v>880</v>
      </c>
      <c r="L1081" s="37"/>
      <c r="M1081" s="37">
        <v>555100</v>
      </c>
    </row>
    <row r="1082" spans="1:13" x14ac:dyDescent="0.25">
      <c r="A1082" s="37">
        <v>1073</v>
      </c>
      <c r="B1082" s="37" t="s">
        <v>2052</v>
      </c>
      <c r="C1082" s="37" t="s">
        <v>362</v>
      </c>
      <c r="D1082" s="37" t="s">
        <v>2080</v>
      </c>
      <c r="E1082" s="63">
        <v>810</v>
      </c>
      <c r="F1082" s="63">
        <v>820</v>
      </c>
      <c r="G1082" s="63">
        <v>780</v>
      </c>
      <c r="H1082" s="63">
        <v>730</v>
      </c>
      <c r="I1082" s="63">
        <v>690</v>
      </c>
      <c r="J1082" s="63">
        <v>640</v>
      </c>
      <c r="K1082" s="63">
        <v>580</v>
      </c>
      <c r="L1082" s="37"/>
      <c r="M1082" s="37">
        <v>558500</v>
      </c>
    </row>
    <row r="1083" spans="1:13" x14ac:dyDescent="0.25">
      <c r="A1083" s="37">
        <v>1074</v>
      </c>
      <c r="B1083" s="37" t="s">
        <v>2043</v>
      </c>
      <c r="C1083" s="37" t="s">
        <v>2081</v>
      </c>
      <c r="D1083" s="37" t="s">
        <v>2081</v>
      </c>
      <c r="E1083" s="63">
        <v>43500</v>
      </c>
      <c r="F1083" s="63">
        <v>44200</v>
      </c>
      <c r="G1083" s="63">
        <v>44400</v>
      </c>
      <c r="H1083" s="63">
        <v>44400</v>
      </c>
      <c r="I1083" s="63">
        <v>44000</v>
      </c>
      <c r="J1083" s="63">
        <v>43400</v>
      </c>
      <c r="K1083" s="63">
        <v>42500</v>
      </c>
      <c r="L1083" s="37"/>
      <c r="M1083" s="37"/>
    </row>
    <row r="1084" spans="1:13" x14ac:dyDescent="0.25">
      <c r="A1084" s="37">
        <v>1075</v>
      </c>
      <c r="B1084" s="37" t="s">
        <v>2052</v>
      </c>
      <c r="C1084" s="37" t="s">
        <v>1330</v>
      </c>
      <c r="D1084" s="37" t="s">
        <v>2081</v>
      </c>
      <c r="E1084" s="63">
        <v>1320</v>
      </c>
      <c r="F1084" s="63">
        <v>1350</v>
      </c>
      <c r="G1084" s="63">
        <v>1390</v>
      </c>
      <c r="H1084" s="63">
        <v>1430</v>
      </c>
      <c r="I1084" s="63">
        <v>1460</v>
      </c>
      <c r="J1084" s="63">
        <v>1500</v>
      </c>
      <c r="K1084" s="63">
        <v>1550</v>
      </c>
      <c r="L1084" s="37"/>
      <c r="M1084" s="37">
        <v>555200</v>
      </c>
    </row>
    <row r="1085" spans="1:13" x14ac:dyDescent="0.25">
      <c r="A1085" s="37">
        <v>1076</v>
      </c>
      <c r="B1085" s="37" t="s">
        <v>2052</v>
      </c>
      <c r="C1085" s="37" t="s">
        <v>358</v>
      </c>
      <c r="D1085" s="37" t="s">
        <v>2081</v>
      </c>
      <c r="E1085" s="63">
        <v>1820</v>
      </c>
      <c r="F1085" s="63">
        <v>1940</v>
      </c>
      <c r="G1085" s="63">
        <v>2040</v>
      </c>
      <c r="H1085" s="63">
        <v>2140</v>
      </c>
      <c r="I1085" s="63">
        <v>2220</v>
      </c>
      <c r="J1085" s="63">
        <v>2290</v>
      </c>
      <c r="K1085" s="63">
        <v>2340</v>
      </c>
      <c r="L1085" s="37"/>
      <c r="M1085" s="37">
        <v>555300</v>
      </c>
    </row>
    <row r="1086" spans="1:13" x14ac:dyDescent="0.25">
      <c r="A1086" s="37">
        <v>1077</v>
      </c>
      <c r="B1086" s="37" t="s">
        <v>2052</v>
      </c>
      <c r="C1086" s="37" t="s">
        <v>359</v>
      </c>
      <c r="D1086" s="37" t="s">
        <v>2081</v>
      </c>
      <c r="E1086" s="63">
        <v>1700</v>
      </c>
      <c r="F1086" s="63">
        <v>1760</v>
      </c>
      <c r="G1086" s="63">
        <v>1820</v>
      </c>
      <c r="H1086" s="63">
        <v>1880</v>
      </c>
      <c r="I1086" s="63">
        <v>1930</v>
      </c>
      <c r="J1086" s="63">
        <v>1960</v>
      </c>
      <c r="K1086" s="63">
        <v>1970</v>
      </c>
      <c r="L1086" s="37"/>
      <c r="M1086" s="37">
        <v>555400</v>
      </c>
    </row>
    <row r="1087" spans="1:13" x14ac:dyDescent="0.25">
      <c r="A1087" s="37">
        <v>1078</v>
      </c>
      <c r="B1087" s="37" t="s">
        <v>2052</v>
      </c>
      <c r="C1087" s="37" t="s">
        <v>1332</v>
      </c>
      <c r="D1087" s="37" t="s">
        <v>2081</v>
      </c>
      <c r="E1087" s="63">
        <v>2020</v>
      </c>
      <c r="F1087" s="63">
        <v>2180</v>
      </c>
      <c r="G1087" s="63">
        <v>2190</v>
      </c>
      <c r="H1087" s="63">
        <v>2170</v>
      </c>
      <c r="I1087" s="63">
        <v>2130</v>
      </c>
      <c r="J1087" s="63">
        <v>2060</v>
      </c>
      <c r="K1087" s="63">
        <v>1990</v>
      </c>
      <c r="L1087" s="37"/>
      <c r="M1087" s="37">
        <v>555700</v>
      </c>
    </row>
    <row r="1088" spans="1:13" x14ac:dyDescent="0.25">
      <c r="A1088" s="37">
        <v>1079</v>
      </c>
      <c r="B1088" s="37" t="s">
        <v>2052</v>
      </c>
      <c r="C1088" s="37" t="s">
        <v>1335</v>
      </c>
      <c r="D1088" s="37" t="s">
        <v>2081</v>
      </c>
      <c r="E1088" s="63">
        <v>1310</v>
      </c>
      <c r="F1088" s="63">
        <v>1370</v>
      </c>
      <c r="G1088" s="63">
        <v>1380</v>
      </c>
      <c r="H1088" s="63">
        <v>1380</v>
      </c>
      <c r="I1088" s="63">
        <v>1370</v>
      </c>
      <c r="J1088" s="63">
        <v>1340</v>
      </c>
      <c r="K1088" s="63">
        <v>1330</v>
      </c>
      <c r="L1088" s="37"/>
      <c r="M1088" s="37">
        <v>555800</v>
      </c>
    </row>
    <row r="1089" spans="1:13" x14ac:dyDescent="0.25">
      <c r="A1089" s="37">
        <v>1080</v>
      </c>
      <c r="B1089" s="37" t="s">
        <v>2052</v>
      </c>
      <c r="C1089" s="37" t="s">
        <v>1346</v>
      </c>
      <c r="D1089" s="37" t="s">
        <v>2081</v>
      </c>
      <c r="E1089" s="63">
        <v>1100</v>
      </c>
      <c r="F1089" s="63">
        <v>1080</v>
      </c>
      <c r="G1089" s="63">
        <v>1040</v>
      </c>
      <c r="H1089" s="63">
        <v>1010</v>
      </c>
      <c r="I1089" s="63">
        <v>970</v>
      </c>
      <c r="J1089" s="63">
        <v>930</v>
      </c>
      <c r="K1089" s="63">
        <v>880</v>
      </c>
      <c r="L1089" s="37"/>
      <c r="M1089" s="37">
        <v>555900</v>
      </c>
    </row>
    <row r="1090" spans="1:13" x14ac:dyDescent="0.25">
      <c r="A1090" s="37">
        <v>1081</v>
      </c>
      <c r="B1090" s="37" t="s">
        <v>2052</v>
      </c>
      <c r="C1090" s="37" t="s">
        <v>1356</v>
      </c>
      <c r="D1090" s="37" t="s">
        <v>2081</v>
      </c>
      <c r="E1090" s="63">
        <v>230</v>
      </c>
      <c r="F1090" s="63">
        <v>230</v>
      </c>
      <c r="G1090" s="63">
        <v>230</v>
      </c>
      <c r="H1090" s="63">
        <v>230</v>
      </c>
      <c r="I1090" s="63">
        <v>230</v>
      </c>
      <c r="J1090" s="63">
        <v>230</v>
      </c>
      <c r="K1090" s="63">
        <v>230</v>
      </c>
      <c r="L1090" s="37"/>
      <c r="M1090" s="37">
        <v>556000</v>
      </c>
    </row>
    <row r="1091" spans="1:13" x14ac:dyDescent="0.25">
      <c r="A1091" s="37">
        <v>1082</v>
      </c>
      <c r="B1091" s="37" t="s">
        <v>2052</v>
      </c>
      <c r="C1091" s="37" t="s">
        <v>1357</v>
      </c>
      <c r="D1091" s="37" t="s">
        <v>2081</v>
      </c>
      <c r="E1091" s="63">
        <v>1870</v>
      </c>
      <c r="F1091" s="63">
        <v>1930</v>
      </c>
      <c r="G1091" s="63">
        <v>1920</v>
      </c>
      <c r="H1091" s="63">
        <v>1920</v>
      </c>
      <c r="I1091" s="63">
        <v>1910</v>
      </c>
      <c r="J1091" s="63">
        <v>1890</v>
      </c>
      <c r="K1091" s="63">
        <v>1850</v>
      </c>
      <c r="L1091" s="37"/>
      <c r="M1091" s="37">
        <v>556100</v>
      </c>
    </row>
    <row r="1092" spans="1:13" x14ac:dyDescent="0.25">
      <c r="A1092" s="37">
        <v>1083</v>
      </c>
      <c r="B1092" s="37" t="s">
        <v>2052</v>
      </c>
      <c r="C1092" s="37" t="s">
        <v>1125</v>
      </c>
      <c r="D1092" s="37" t="s">
        <v>2081</v>
      </c>
      <c r="E1092" s="63">
        <v>3110</v>
      </c>
      <c r="F1092" s="63">
        <v>3120</v>
      </c>
      <c r="G1092" s="63">
        <v>3090</v>
      </c>
      <c r="H1092" s="63">
        <v>3050</v>
      </c>
      <c r="I1092" s="63">
        <v>2990</v>
      </c>
      <c r="J1092" s="63">
        <v>2890</v>
      </c>
      <c r="K1092" s="63">
        <v>2770</v>
      </c>
      <c r="L1092" s="37"/>
      <c r="M1092" s="37">
        <v>556200</v>
      </c>
    </row>
    <row r="1093" spans="1:13" x14ac:dyDescent="0.25">
      <c r="A1093" s="37">
        <v>1084</v>
      </c>
      <c r="B1093" s="37" t="s">
        <v>2052</v>
      </c>
      <c r="C1093" s="37" t="s">
        <v>1139</v>
      </c>
      <c r="D1093" s="37" t="s">
        <v>2081</v>
      </c>
      <c r="E1093" s="63">
        <v>1360</v>
      </c>
      <c r="F1093" s="63">
        <v>1430</v>
      </c>
      <c r="G1093" s="63">
        <v>1440</v>
      </c>
      <c r="H1093" s="63">
        <v>1450</v>
      </c>
      <c r="I1093" s="63">
        <v>1450</v>
      </c>
      <c r="J1093" s="63">
        <v>1440</v>
      </c>
      <c r="K1093" s="63">
        <v>1430</v>
      </c>
      <c r="L1093" s="37"/>
      <c r="M1093" s="37">
        <v>556300</v>
      </c>
    </row>
    <row r="1094" spans="1:13" x14ac:dyDescent="0.25">
      <c r="A1094" s="37">
        <v>1085</v>
      </c>
      <c r="B1094" s="37" t="s">
        <v>2052</v>
      </c>
      <c r="C1094" s="37" t="s">
        <v>1164</v>
      </c>
      <c r="D1094" s="37" t="s">
        <v>2081</v>
      </c>
      <c r="E1094" s="63">
        <v>1610</v>
      </c>
      <c r="F1094" s="63">
        <v>1560</v>
      </c>
      <c r="G1094" s="63">
        <v>1510</v>
      </c>
      <c r="H1094" s="63">
        <v>1470</v>
      </c>
      <c r="I1094" s="63">
        <v>1430</v>
      </c>
      <c r="J1094" s="63">
        <v>1380</v>
      </c>
      <c r="K1094" s="63">
        <v>1310</v>
      </c>
      <c r="L1094" s="37"/>
      <c r="M1094" s="37">
        <v>556400</v>
      </c>
    </row>
    <row r="1095" spans="1:13" x14ac:dyDescent="0.25">
      <c r="A1095" s="37">
        <v>1086</v>
      </c>
      <c r="B1095" s="37" t="s">
        <v>2052</v>
      </c>
      <c r="C1095" s="37" t="s">
        <v>1175</v>
      </c>
      <c r="D1095" s="37" t="s">
        <v>2081</v>
      </c>
      <c r="E1095" s="63">
        <v>1400</v>
      </c>
      <c r="F1095" s="63">
        <v>1430</v>
      </c>
      <c r="G1095" s="63">
        <v>1440</v>
      </c>
      <c r="H1095" s="63">
        <v>1440</v>
      </c>
      <c r="I1095" s="63">
        <v>1450</v>
      </c>
      <c r="J1095" s="63">
        <v>1440</v>
      </c>
      <c r="K1095" s="63">
        <v>1420</v>
      </c>
      <c r="L1095" s="37"/>
      <c r="M1095" s="37">
        <v>556500</v>
      </c>
    </row>
    <row r="1096" spans="1:13" x14ac:dyDescent="0.25">
      <c r="A1096" s="37">
        <v>1087</v>
      </c>
      <c r="B1096" s="37" t="s">
        <v>2052</v>
      </c>
      <c r="C1096" s="37" t="s">
        <v>1190</v>
      </c>
      <c r="D1096" s="37" t="s">
        <v>2081</v>
      </c>
      <c r="E1096" s="63">
        <v>1960</v>
      </c>
      <c r="F1096" s="63">
        <v>1950</v>
      </c>
      <c r="G1096" s="63">
        <v>1930</v>
      </c>
      <c r="H1096" s="63">
        <v>1910</v>
      </c>
      <c r="I1096" s="63">
        <v>1890</v>
      </c>
      <c r="J1096" s="63">
        <v>1850</v>
      </c>
      <c r="K1096" s="63">
        <v>1800</v>
      </c>
      <c r="L1096" s="37"/>
      <c r="M1096" s="37">
        <v>556600</v>
      </c>
    </row>
    <row r="1097" spans="1:13" x14ac:dyDescent="0.25">
      <c r="A1097" s="37">
        <v>1088</v>
      </c>
      <c r="B1097" s="37" t="s">
        <v>2052</v>
      </c>
      <c r="C1097" s="37" t="s">
        <v>1194</v>
      </c>
      <c r="D1097" s="37" t="s">
        <v>2081</v>
      </c>
      <c r="E1097" s="63">
        <v>1180</v>
      </c>
      <c r="F1097" s="63">
        <v>1180</v>
      </c>
      <c r="G1097" s="63">
        <v>1190</v>
      </c>
      <c r="H1097" s="63">
        <v>1180</v>
      </c>
      <c r="I1097" s="63">
        <v>1170</v>
      </c>
      <c r="J1097" s="63">
        <v>1150</v>
      </c>
      <c r="K1097" s="63">
        <v>1120</v>
      </c>
      <c r="L1097" s="37"/>
      <c r="M1097" s="37">
        <v>556700</v>
      </c>
    </row>
    <row r="1098" spans="1:13" x14ac:dyDescent="0.25">
      <c r="A1098" s="37">
        <v>1089</v>
      </c>
      <c r="B1098" s="37" t="s">
        <v>2052</v>
      </c>
      <c r="C1098" s="37" t="s">
        <v>1196</v>
      </c>
      <c r="D1098" s="37" t="s">
        <v>2081</v>
      </c>
      <c r="E1098" s="63">
        <v>2240</v>
      </c>
      <c r="F1098" s="63">
        <v>2260</v>
      </c>
      <c r="G1098" s="63">
        <v>2240</v>
      </c>
      <c r="H1098" s="63">
        <v>2210</v>
      </c>
      <c r="I1098" s="63">
        <v>2170</v>
      </c>
      <c r="J1098" s="63">
        <v>2110</v>
      </c>
      <c r="K1098" s="63">
        <v>2050</v>
      </c>
      <c r="L1098" s="37"/>
      <c r="M1098" s="37">
        <v>556800</v>
      </c>
    </row>
    <row r="1099" spans="1:13" x14ac:dyDescent="0.25">
      <c r="A1099" s="37">
        <v>1090</v>
      </c>
      <c r="B1099" s="37" t="s">
        <v>2052</v>
      </c>
      <c r="C1099" s="37" t="s">
        <v>1209</v>
      </c>
      <c r="D1099" s="37" t="s">
        <v>2081</v>
      </c>
      <c r="E1099" s="63">
        <v>1250</v>
      </c>
      <c r="F1099" s="63">
        <v>1260</v>
      </c>
      <c r="G1099" s="63">
        <v>1260</v>
      </c>
      <c r="H1099" s="63">
        <v>1250</v>
      </c>
      <c r="I1099" s="63">
        <v>1240</v>
      </c>
      <c r="J1099" s="63">
        <v>1230</v>
      </c>
      <c r="K1099" s="63">
        <v>1220</v>
      </c>
      <c r="L1099" s="37"/>
      <c r="M1099" s="37">
        <v>556900</v>
      </c>
    </row>
    <row r="1100" spans="1:13" x14ac:dyDescent="0.25">
      <c r="A1100" s="37">
        <v>1091</v>
      </c>
      <c r="B1100" s="37" t="s">
        <v>2052</v>
      </c>
      <c r="C1100" s="37" t="s">
        <v>1212</v>
      </c>
      <c r="D1100" s="37" t="s">
        <v>2081</v>
      </c>
      <c r="E1100" s="63">
        <v>310</v>
      </c>
      <c r="F1100" s="63">
        <v>320</v>
      </c>
      <c r="G1100" s="63">
        <v>330</v>
      </c>
      <c r="H1100" s="63">
        <v>330</v>
      </c>
      <c r="I1100" s="63">
        <v>340</v>
      </c>
      <c r="J1100" s="63">
        <v>340</v>
      </c>
      <c r="K1100" s="63">
        <v>340</v>
      </c>
      <c r="L1100" s="37"/>
      <c r="M1100" s="37">
        <v>557000</v>
      </c>
    </row>
    <row r="1101" spans="1:13" x14ac:dyDescent="0.25">
      <c r="A1101" s="37">
        <v>1092</v>
      </c>
      <c r="B1101" s="37" t="s">
        <v>2052</v>
      </c>
      <c r="C1101" s="37" t="s">
        <v>1243</v>
      </c>
      <c r="D1101" s="37" t="s">
        <v>2081</v>
      </c>
      <c r="E1101" s="63">
        <v>290</v>
      </c>
      <c r="F1101" s="63">
        <v>280</v>
      </c>
      <c r="G1101" s="63">
        <v>270</v>
      </c>
      <c r="H1101" s="63">
        <v>270</v>
      </c>
      <c r="I1101" s="63">
        <v>260</v>
      </c>
      <c r="J1101" s="63">
        <v>260</v>
      </c>
      <c r="K1101" s="63">
        <v>250</v>
      </c>
      <c r="L1101" s="37"/>
      <c r="M1101" s="37">
        <v>557100</v>
      </c>
    </row>
    <row r="1102" spans="1:13" x14ac:dyDescent="0.25">
      <c r="A1102" s="37">
        <v>1093</v>
      </c>
      <c r="B1102" s="37" t="s">
        <v>2052</v>
      </c>
      <c r="C1102" s="37" t="s">
        <v>1318</v>
      </c>
      <c r="D1102" s="37" t="s">
        <v>2081</v>
      </c>
      <c r="E1102" s="63">
        <v>2160</v>
      </c>
      <c r="F1102" s="63">
        <v>2160</v>
      </c>
      <c r="G1102" s="63">
        <v>2150</v>
      </c>
      <c r="H1102" s="63">
        <v>2120</v>
      </c>
      <c r="I1102" s="63">
        <v>2100</v>
      </c>
      <c r="J1102" s="63">
        <v>2060</v>
      </c>
      <c r="K1102" s="63">
        <v>2030</v>
      </c>
      <c r="L1102" s="37"/>
      <c r="M1102" s="37">
        <v>557200</v>
      </c>
    </row>
    <row r="1103" spans="1:13" x14ac:dyDescent="0.25">
      <c r="A1103" s="37">
        <v>1094</v>
      </c>
      <c r="B1103" s="37" t="s">
        <v>2052</v>
      </c>
      <c r="C1103" s="37" t="s">
        <v>1360</v>
      </c>
      <c r="D1103" s="37" t="s">
        <v>2081</v>
      </c>
      <c r="E1103" s="63">
        <v>1760</v>
      </c>
      <c r="F1103" s="63">
        <v>1800</v>
      </c>
      <c r="G1103" s="63">
        <v>1780</v>
      </c>
      <c r="H1103" s="63">
        <v>1760</v>
      </c>
      <c r="I1103" s="63">
        <v>1710</v>
      </c>
      <c r="J1103" s="63">
        <v>1660</v>
      </c>
      <c r="K1103" s="63">
        <v>1600</v>
      </c>
      <c r="L1103" s="37"/>
      <c r="M1103" s="37">
        <v>557300</v>
      </c>
    </row>
    <row r="1104" spans="1:13" x14ac:dyDescent="0.25">
      <c r="A1104" s="37">
        <v>1095</v>
      </c>
      <c r="B1104" s="37" t="s">
        <v>2052</v>
      </c>
      <c r="C1104" s="37" t="s">
        <v>1361</v>
      </c>
      <c r="D1104" s="37" t="s">
        <v>2081</v>
      </c>
      <c r="E1104" s="63">
        <v>2040</v>
      </c>
      <c r="F1104" s="63">
        <v>2020</v>
      </c>
      <c r="G1104" s="63">
        <v>1990</v>
      </c>
      <c r="H1104" s="63">
        <v>1960</v>
      </c>
      <c r="I1104" s="63">
        <v>1900</v>
      </c>
      <c r="J1104" s="63">
        <v>1820</v>
      </c>
      <c r="K1104" s="63">
        <v>1730</v>
      </c>
      <c r="L1104" s="37"/>
      <c r="M1104" s="37">
        <v>557400</v>
      </c>
    </row>
    <row r="1105" spans="1:13" x14ac:dyDescent="0.25">
      <c r="A1105" s="37">
        <v>1096</v>
      </c>
      <c r="B1105" s="37" t="s">
        <v>2052</v>
      </c>
      <c r="C1105" s="37" t="s">
        <v>1362</v>
      </c>
      <c r="D1105" s="37" t="s">
        <v>2081</v>
      </c>
      <c r="E1105" s="63">
        <v>2190</v>
      </c>
      <c r="F1105" s="63">
        <v>2200</v>
      </c>
      <c r="G1105" s="63">
        <v>2180</v>
      </c>
      <c r="H1105" s="63">
        <v>2170</v>
      </c>
      <c r="I1105" s="63">
        <v>2140</v>
      </c>
      <c r="J1105" s="63">
        <v>2100</v>
      </c>
      <c r="K1105" s="63">
        <v>2050</v>
      </c>
      <c r="L1105" s="37"/>
      <c r="M1105" s="37">
        <v>557500</v>
      </c>
    </row>
    <row r="1106" spans="1:13" x14ac:dyDescent="0.25">
      <c r="A1106" s="37">
        <v>1097</v>
      </c>
      <c r="B1106" s="37" t="s">
        <v>2052</v>
      </c>
      <c r="C1106" s="37" t="s">
        <v>1363</v>
      </c>
      <c r="D1106" s="37" t="s">
        <v>2081</v>
      </c>
      <c r="E1106" s="63">
        <v>1650</v>
      </c>
      <c r="F1106" s="63">
        <v>1670</v>
      </c>
      <c r="G1106" s="63">
        <v>1680</v>
      </c>
      <c r="H1106" s="63">
        <v>1680</v>
      </c>
      <c r="I1106" s="63">
        <v>1650</v>
      </c>
      <c r="J1106" s="63">
        <v>1600</v>
      </c>
      <c r="K1106" s="63">
        <v>1520</v>
      </c>
      <c r="L1106" s="37"/>
      <c r="M1106" s="37">
        <v>557600</v>
      </c>
    </row>
    <row r="1107" spans="1:13" x14ac:dyDescent="0.25">
      <c r="A1107" s="37">
        <v>1098</v>
      </c>
      <c r="B1107" s="37" t="s">
        <v>2052</v>
      </c>
      <c r="C1107" s="37" t="s">
        <v>1365</v>
      </c>
      <c r="D1107" s="37" t="s">
        <v>2081</v>
      </c>
      <c r="E1107" s="63">
        <v>2130</v>
      </c>
      <c r="F1107" s="63">
        <v>2120</v>
      </c>
      <c r="G1107" s="63">
        <v>2100</v>
      </c>
      <c r="H1107" s="63">
        <v>2080</v>
      </c>
      <c r="I1107" s="63">
        <v>2040</v>
      </c>
      <c r="J1107" s="63">
        <v>1990</v>
      </c>
      <c r="K1107" s="63">
        <v>1940</v>
      </c>
      <c r="L1107" s="37"/>
      <c r="M1107" s="37">
        <v>557700</v>
      </c>
    </row>
    <row r="1108" spans="1:13" x14ac:dyDescent="0.25">
      <c r="A1108" s="37">
        <v>1099</v>
      </c>
      <c r="B1108" s="37" t="s">
        <v>2052</v>
      </c>
      <c r="C1108" s="37" t="s">
        <v>1366</v>
      </c>
      <c r="D1108" s="37" t="s">
        <v>2081</v>
      </c>
      <c r="E1108" s="63">
        <v>660</v>
      </c>
      <c r="F1108" s="63">
        <v>690</v>
      </c>
      <c r="G1108" s="63">
        <v>700</v>
      </c>
      <c r="H1108" s="63">
        <v>710</v>
      </c>
      <c r="I1108" s="63">
        <v>710</v>
      </c>
      <c r="J1108" s="63">
        <v>710</v>
      </c>
      <c r="K1108" s="63">
        <v>700</v>
      </c>
      <c r="L1108" s="37"/>
      <c r="M1108" s="37">
        <v>557800</v>
      </c>
    </row>
    <row r="1109" spans="1:13" x14ac:dyDescent="0.25">
      <c r="A1109" s="37">
        <v>1100</v>
      </c>
      <c r="B1109" s="37" t="s">
        <v>2052</v>
      </c>
      <c r="C1109" s="37" t="s">
        <v>1367</v>
      </c>
      <c r="D1109" s="37" t="s">
        <v>2081</v>
      </c>
      <c r="E1109" s="63">
        <v>1520</v>
      </c>
      <c r="F1109" s="63">
        <v>1550</v>
      </c>
      <c r="G1109" s="63">
        <v>1550</v>
      </c>
      <c r="H1109" s="63">
        <v>1550</v>
      </c>
      <c r="I1109" s="63">
        <v>1530</v>
      </c>
      <c r="J1109" s="63">
        <v>1510</v>
      </c>
      <c r="K1109" s="63">
        <v>1480</v>
      </c>
      <c r="L1109" s="37"/>
      <c r="M1109" s="37">
        <v>557900</v>
      </c>
    </row>
    <row r="1110" spans="1:13" x14ac:dyDescent="0.25">
      <c r="A1110" s="37">
        <v>1101</v>
      </c>
      <c r="B1110" s="37" t="s">
        <v>2052</v>
      </c>
      <c r="C1110" s="37" t="s">
        <v>1369</v>
      </c>
      <c r="D1110" s="37" t="s">
        <v>2081</v>
      </c>
      <c r="E1110" s="63">
        <v>330</v>
      </c>
      <c r="F1110" s="63">
        <v>340</v>
      </c>
      <c r="G1110" s="63">
        <v>340</v>
      </c>
      <c r="H1110" s="63">
        <v>340</v>
      </c>
      <c r="I1110" s="63">
        <v>330</v>
      </c>
      <c r="J1110" s="63">
        <v>330</v>
      </c>
      <c r="K1110" s="63">
        <v>320</v>
      </c>
      <c r="L1110" s="37"/>
      <c r="M1110" s="37">
        <v>558100</v>
      </c>
    </row>
    <row r="1111" spans="1:13" x14ac:dyDescent="0.25">
      <c r="A1111" s="37">
        <v>1102</v>
      </c>
      <c r="B1111" s="37" t="s">
        <v>2052</v>
      </c>
      <c r="C1111" s="37" t="s">
        <v>360</v>
      </c>
      <c r="D1111" s="37" t="s">
        <v>2081</v>
      </c>
      <c r="E1111" s="63">
        <v>500</v>
      </c>
      <c r="F1111" s="63">
        <v>520</v>
      </c>
      <c r="G1111" s="63">
        <v>540</v>
      </c>
      <c r="H1111" s="63">
        <v>550</v>
      </c>
      <c r="I1111" s="63">
        <v>570</v>
      </c>
      <c r="J1111" s="63">
        <v>580</v>
      </c>
      <c r="K1111" s="63">
        <v>590</v>
      </c>
      <c r="L1111" s="37"/>
      <c r="M1111" s="37">
        <v>558200</v>
      </c>
    </row>
    <row r="1112" spans="1:13" x14ac:dyDescent="0.25">
      <c r="A1112" s="37">
        <v>1103</v>
      </c>
      <c r="B1112" s="37" t="s">
        <v>2052</v>
      </c>
      <c r="C1112" s="37" t="s">
        <v>361</v>
      </c>
      <c r="D1112" s="37" t="s">
        <v>2081</v>
      </c>
      <c r="E1112" s="63">
        <v>2500</v>
      </c>
      <c r="F1112" s="63">
        <v>2570</v>
      </c>
      <c r="G1112" s="63">
        <v>2630</v>
      </c>
      <c r="H1112" s="63">
        <v>2690</v>
      </c>
      <c r="I1112" s="63">
        <v>2730</v>
      </c>
      <c r="J1112" s="63">
        <v>2740</v>
      </c>
      <c r="K1112" s="63">
        <v>2730</v>
      </c>
      <c r="L1112" s="37"/>
      <c r="M1112" s="37">
        <v>558300</v>
      </c>
    </row>
    <row r="1113" spans="1:13" x14ac:dyDescent="0.25">
      <c r="A1113" s="37">
        <v>1104</v>
      </c>
      <c r="B1113" s="37" t="s">
        <v>2043</v>
      </c>
      <c r="C1113" s="37" t="s">
        <v>2082</v>
      </c>
      <c r="D1113" s="37" t="s">
        <v>2082</v>
      </c>
      <c r="E1113" s="63">
        <v>14550</v>
      </c>
      <c r="F1113" s="63">
        <v>14950</v>
      </c>
      <c r="G1113" s="63">
        <v>14900</v>
      </c>
      <c r="H1113" s="63">
        <v>14750</v>
      </c>
      <c r="I1113" s="63">
        <v>14450</v>
      </c>
      <c r="J1113" s="63">
        <v>14000</v>
      </c>
      <c r="K1113" s="63">
        <v>13550</v>
      </c>
      <c r="L1113" s="37"/>
      <c r="M1113" s="37"/>
    </row>
    <row r="1114" spans="1:13" x14ac:dyDescent="0.25">
      <c r="A1114" s="37">
        <v>1105</v>
      </c>
      <c r="B1114" s="37" t="s">
        <v>2052</v>
      </c>
      <c r="C1114" s="37" t="s">
        <v>1370</v>
      </c>
      <c r="D1114" s="37" t="s">
        <v>2082</v>
      </c>
      <c r="E1114" s="63">
        <v>150</v>
      </c>
      <c r="F1114" s="63">
        <v>160</v>
      </c>
      <c r="G1114" s="63">
        <v>160</v>
      </c>
      <c r="H1114" s="63">
        <v>160</v>
      </c>
      <c r="I1114" s="63">
        <v>160</v>
      </c>
      <c r="J1114" s="63">
        <v>160</v>
      </c>
      <c r="K1114" s="63">
        <v>150</v>
      </c>
      <c r="L1114" s="37"/>
      <c r="M1114" s="37">
        <v>558600</v>
      </c>
    </row>
    <row r="1115" spans="1:13" x14ac:dyDescent="0.25">
      <c r="A1115" s="37">
        <v>1106</v>
      </c>
      <c r="B1115" s="37" t="s">
        <v>2052</v>
      </c>
      <c r="C1115" s="37" t="s">
        <v>1371</v>
      </c>
      <c r="D1115" s="37" t="s">
        <v>2082</v>
      </c>
      <c r="E1115" s="63">
        <v>440</v>
      </c>
      <c r="F1115" s="63">
        <v>420</v>
      </c>
      <c r="G1115" s="63">
        <v>400</v>
      </c>
      <c r="H1115" s="63">
        <v>390</v>
      </c>
      <c r="I1115" s="63">
        <v>370</v>
      </c>
      <c r="J1115" s="63">
        <v>350</v>
      </c>
      <c r="K1115" s="63">
        <v>330</v>
      </c>
      <c r="L1115" s="37"/>
      <c r="M1115" s="37">
        <v>558700</v>
      </c>
    </row>
    <row r="1116" spans="1:13" x14ac:dyDescent="0.25">
      <c r="A1116" s="37">
        <v>1107</v>
      </c>
      <c r="B1116" s="37" t="s">
        <v>2052</v>
      </c>
      <c r="C1116" s="37" t="s">
        <v>1372</v>
      </c>
      <c r="D1116" s="37" t="s">
        <v>2082</v>
      </c>
      <c r="E1116" s="63">
        <v>340</v>
      </c>
      <c r="F1116" s="63">
        <v>340</v>
      </c>
      <c r="G1116" s="63">
        <v>330</v>
      </c>
      <c r="H1116" s="63">
        <v>320</v>
      </c>
      <c r="I1116" s="63">
        <v>310</v>
      </c>
      <c r="J1116" s="63">
        <v>300</v>
      </c>
      <c r="K1116" s="63">
        <v>290</v>
      </c>
      <c r="L1116" s="37"/>
      <c r="M1116" s="37">
        <v>558800</v>
      </c>
    </row>
    <row r="1117" spans="1:13" x14ac:dyDescent="0.25">
      <c r="A1117" s="37">
        <v>1108</v>
      </c>
      <c r="B1117" s="37" t="s">
        <v>2052</v>
      </c>
      <c r="C1117" s="37" t="s">
        <v>1373</v>
      </c>
      <c r="D1117" s="37" t="s">
        <v>2082</v>
      </c>
      <c r="E1117" s="63">
        <v>1580</v>
      </c>
      <c r="F1117" s="63">
        <v>1720</v>
      </c>
      <c r="G1117" s="63">
        <v>1730</v>
      </c>
      <c r="H1117" s="63">
        <v>1700</v>
      </c>
      <c r="I1117" s="63">
        <v>1640</v>
      </c>
      <c r="J1117" s="63">
        <v>1570</v>
      </c>
      <c r="K1117" s="63">
        <v>1510</v>
      </c>
      <c r="L1117" s="37"/>
      <c r="M1117" s="37">
        <v>558900</v>
      </c>
    </row>
    <row r="1118" spans="1:13" x14ac:dyDescent="0.25">
      <c r="A1118" s="37">
        <v>1109</v>
      </c>
      <c r="B1118" s="37" t="s">
        <v>2052</v>
      </c>
      <c r="C1118" s="37" t="s">
        <v>363</v>
      </c>
      <c r="D1118" s="37" t="s">
        <v>2082</v>
      </c>
      <c r="E1118" s="63">
        <v>30</v>
      </c>
      <c r="F1118" s="63">
        <v>30</v>
      </c>
      <c r="G1118" s="63">
        <v>30</v>
      </c>
      <c r="H1118" s="63">
        <v>30</v>
      </c>
      <c r="I1118" s="63">
        <v>30</v>
      </c>
      <c r="J1118" s="63">
        <v>30</v>
      </c>
      <c r="K1118" s="63">
        <v>30</v>
      </c>
      <c r="L1118" s="37"/>
      <c r="M1118" s="37">
        <v>559000</v>
      </c>
    </row>
    <row r="1119" spans="1:13" x14ac:dyDescent="0.25">
      <c r="A1119" s="37">
        <v>1110</v>
      </c>
      <c r="B1119" s="37" t="s">
        <v>2052</v>
      </c>
      <c r="C1119" s="37" t="s">
        <v>1374</v>
      </c>
      <c r="D1119" s="37" t="s">
        <v>2082</v>
      </c>
      <c r="E1119" s="63">
        <v>680</v>
      </c>
      <c r="F1119" s="63">
        <v>680</v>
      </c>
      <c r="G1119" s="63">
        <v>680</v>
      </c>
      <c r="H1119" s="63">
        <v>670</v>
      </c>
      <c r="I1119" s="63">
        <v>660</v>
      </c>
      <c r="J1119" s="63">
        <v>630</v>
      </c>
      <c r="K1119" s="63">
        <v>590</v>
      </c>
      <c r="L1119" s="37"/>
      <c r="M1119" s="37">
        <v>559210</v>
      </c>
    </row>
    <row r="1120" spans="1:13" x14ac:dyDescent="0.25">
      <c r="A1120" s="37">
        <v>1111</v>
      </c>
      <c r="B1120" s="37" t="s">
        <v>2052</v>
      </c>
      <c r="C1120" s="37" t="s">
        <v>1375</v>
      </c>
      <c r="D1120" s="37" t="s">
        <v>2082</v>
      </c>
      <c r="E1120" s="63">
        <v>2100</v>
      </c>
      <c r="F1120" s="63">
        <v>2130</v>
      </c>
      <c r="G1120" s="63">
        <v>2120</v>
      </c>
      <c r="H1120" s="63">
        <v>2090</v>
      </c>
      <c r="I1120" s="63">
        <v>2050</v>
      </c>
      <c r="J1120" s="63">
        <v>1980</v>
      </c>
      <c r="K1120" s="63">
        <v>1900</v>
      </c>
      <c r="L1120" s="37"/>
      <c r="M1120" s="37">
        <v>559220</v>
      </c>
    </row>
    <row r="1121" spans="1:13" x14ac:dyDescent="0.25">
      <c r="A1121" s="37">
        <v>1112</v>
      </c>
      <c r="B1121" s="37" t="s">
        <v>2052</v>
      </c>
      <c r="C1121" s="37" t="s">
        <v>1376</v>
      </c>
      <c r="D1121" s="37" t="s">
        <v>2082</v>
      </c>
      <c r="E1121" s="63">
        <v>2820</v>
      </c>
      <c r="F1121" s="63">
        <v>2840</v>
      </c>
      <c r="G1121" s="63">
        <v>2850</v>
      </c>
      <c r="H1121" s="63">
        <v>2850</v>
      </c>
      <c r="I1121" s="63">
        <v>2810</v>
      </c>
      <c r="J1121" s="63">
        <v>2750</v>
      </c>
      <c r="K1121" s="63">
        <v>2690</v>
      </c>
      <c r="L1121" s="37"/>
      <c r="M1121" s="37">
        <v>559230</v>
      </c>
    </row>
    <row r="1122" spans="1:13" x14ac:dyDescent="0.25">
      <c r="A1122" s="37">
        <v>1113</v>
      </c>
      <c r="B1122" s="37" t="s">
        <v>2052</v>
      </c>
      <c r="C1122" s="37" t="s">
        <v>1377</v>
      </c>
      <c r="D1122" s="37" t="s">
        <v>2082</v>
      </c>
      <c r="E1122" s="63">
        <v>110</v>
      </c>
      <c r="F1122" s="63">
        <v>110</v>
      </c>
      <c r="G1122" s="63">
        <v>120</v>
      </c>
      <c r="H1122" s="63">
        <v>120</v>
      </c>
      <c r="I1122" s="63">
        <v>120</v>
      </c>
      <c r="J1122" s="63">
        <v>120</v>
      </c>
      <c r="K1122" s="63">
        <v>120</v>
      </c>
      <c r="L1122" s="37"/>
      <c r="M1122" s="37">
        <v>559240</v>
      </c>
    </row>
    <row r="1123" spans="1:13" x14ac:dyDescent="0.25">
      <c r="A1123" s="37">
        <v>1114</v>
      </c>
      <c r="B1123" s="37" t="s">
        <v>2052</v>
      </c>
      <c r="C1123" s="37" t="s">
        <v>1380</v>
      </c>
      <c r="D1123" s="37" t="s">
        <v>2082</v>
      </c>
      <c r="E1123" s="63">
        <v>1580</v>
      </c>
      <c r="F1123" s="63">
        <v>1660</v>
      </c>
      <c r="G1123" s="63">
        <v>1660</v>
      </c>
      <c r="H1123" s="63">
        <v>1630</v>
      </c>
      <c r="I1123" s="63">
        <v>1570</v>
      </c>
      <c r="J1123" s="63">
        <v>1510</v>
      </c>
      <c r="K1123" s="63">
        <v>1450</v>
      </c>
      <c r="L1123" s="37"/>
      <c r="M1123" s="37">
        <v>559400</v>
      </c>
    </row>
    <row r="1124" spans="1:13" x14ac:dyDescent="0.25">
      <c r="A1124" s="37">
        <v>1115</v>
      </c>
      <c r="B1124" s="37" t="s">
        <v>2052</v>
      </c>
      <c r="C1124" s="37" t="s">
        <v>364</v>
      </c>
      <c r="D1124" s="37" t="s">
        <v>2082</v>
      </c>
      <c r="E1124" s="63">
        <v>4710</v>
      </c>
      <c r="F1124" s="63">
        <v>4860</v>
      </c>
      <c r="G1124" s="63">
        <v>4840</v>
      </c>
      <c r="H1124" s="63">
        <v>4800</v>
      </c>
      <c r="I1124" s="63">
        <v>4710</v>
      </c>
      <c r="J1124" s="63">
        <v>4590</v>
      </c>
      <c r="K1124" s="63">
        <v>4460</v>
      </c>
      <c r="L1124" s="37"/>
      <c r="M1124" s="37">
        <v>559500</v>
      </c>
    </row>
    <row r="1125" spans="1:13" x14ac:dyDescent="0.25">
      <c r="A1125" s="37">
        <v>1116</v>
      </c>
      <c r="B1125" s="37" t="s">
        <v>2043</v>
      </c>
      <c r="C1125" s="37" t="s">
        <v>2083</v>
      </c>
      <c r="D1125" s="37" t="s">
        <v>2083</v>
      </c>
      <c r="E1125" s="63">
        <v>28500</v>
      </c>
      <c r="F1125" s="63">
        <v>30700</v>
      </c>
      <c r="G1125" s="63">
        <v>31900</v>
      </c>
      <c r="H1125" s="63">
        <v>32900</v>
      </c>
      <c r="I1125" s="63">
        <v>33800</v>
      </c>
      <c r="J1125" s="63">
        <v>34400</v>
      </c>
      <c r="K1125" s="63">
        <v>34800</v>
      </c>
      <c r="L1125" s="37"/>
      <c r="M1125" s="37"/>
    </row>
    <row r="1126" spans="1:13" x14ac:dyDescent="0.25">
      <c r="A1126" s="37">
        <v>1117</v>
      </c>
      <c r="B1126" s="37" t="s">
        <v>2052</v>
      </c>
      <c r="C1126" s="37" t="s">
        <v>365</v>
      </c>
      <c r="D1126" s="37" t="s">
        <v>2083</v>
      </c>
      <c r="E1126" s="63">
        <v>1490</v>
      </c>
      <c r="F1126" s="63">
        <v>1520</v>
      </c>
      <c r="G1126" s="63">
        <v>1540</v>
      </c>
      <c r="H1126" s="63">
        <v>1560</v>
      </c>
      <c r="I1126" s="63">
        <v>1570</v>
      </c>
      <c r="J1126" s="63">
        <v>1560</v>
      </c>
      <c r="K1126" s="63">
        <v>1520</v>
      </c>
      <c r="L1126" s="37"/>
      <c r="M1126" s="37">
        <v>559700</v>
      </c>
    </row>
    <row r="1127" spans="1:13" x14ac:dyDescent="0.25">
      <c r="A1127" s="37">
        <v>1118</v>
      </c>
      <c r="B1127" s="37" t="s">
        <v>2052</v>
      </c>
      <c r="C1127" s="37" t="s">
        <v>366</v>
      </c>
      <c r="D1127" s="37" t="s">
        <v>2083</v>
      </c>
      <c r="E1127" s="63">
        <v>1130</v>
      </c>
      <c r="F1127" s="63">
        <v>1170</v>
      </c>
      <c r="G1127" s="63">
        <v>1200</v>
      </c>
      <c r="H1127" s="63">
        <v>1210</v>
      </c>
      <c r="I1127" s="63">
        <v>1210</v>
      </c>
      <c r="J1127" s="63">
        <v>1210</v>
      </c>
      <c r="K1127" s="63">
        <v>1190</v>
      </c>
      <c r="L1127" s="37"/>
      <c r="M1127" s="37">
        <v>560000</v>
      </c>
    </row>
    <row r="1128" spans="1:13" x14ac:dyDescent="0.25">
      <c r="A1128" s="37">
        <v>1119</v>
      </c>
      <c r="B1128" s="37" t="s">
        <v>2052</v>
      </c>
      <c r="C1128" s="37" t="s">
        <v>367</v>
      </c>
      <c r="D1128" s="37" t="s">
        <v>2083</v>
      </c>
      <c r="E1128" s="63">
        <v>240</v>
      </c>
      <c r="F1128" s="63">
        <v>250</v>
      </c>
      <c r="G1128" s="63">
        <v>260</v>
      </c>
      <c r="H1128" s="63">
        <v>270</v>
      </c>
      <c r="I1128" s="63">
        <v>280</v>
      </c>
      <c r="J1128" s="63">
        <v>280</v>
      </c>
      <c r="K1128" s="63">
        <v>290</v>
      </c>
      <c r="L1128" s="37"/>
      <c r="M1128" s="37">
        <v>560411</v>
      </c>
    </row>
    <row r="1129" spans="1:13" x14ac:dyDescent="0.25">
      <c r="A1129" s="37">
        <v>1120</v>
      </c>
      <c r="B1129" s="37" t="s">
        <v>2052</v>
      </c>
      <c r="C1129" s="37" t="s">
        <v>1383</v>
      </c>
      <c r="D1129" s="37" t="s">
        <v>2083</v>
      </c>
      <c r="E1129" s="63">
        <v>960</v>
      </c>
      <c r="F1129" s="63">
        <v>1380</v>
      </c>
      <c r="G1129" s="63">
        <v>1580</v>
      </c>
      <c r="H1129" s="63">
        <v>1770</v>
      </c>
      <c r="I1129" s="63">
        <v>1960</v>
      </c>
      <c r="J1129" s="63">
        <v>2140</v>
      </c>
      <c r="K1129" s="63">
        <v>2330</v>
      </c>
      <c r="L1129" s="37"/>
      <c r="M1129" s="37">
        <v>560412</v>
      </c>
    </row>
    <row r="1130" spans="1:13" x14ac:dyDescent="0.25">
      <c r="A1130" s="37">
        <v>1121</v>
      </c>
      <c r="B1130" s="37" t="s">
        <v>2052</v>
      </c>
      <c r="C1130" s="37" t="s">
        <v>1384</v>
      </c>
      <c r="D1130" s="37" t="s">
        <v>2083</v>
      </c>
      <c r="E1130" s="63">
        <v>550</v>
      </c>
      <c r="F1130" s="63">
        <v>620</v>
      </c>
      <c r="G1130" s="63">
        <v>680</v>
      </c>
      <c r="H1130" s="63">
        <v>750</v>
      </c>
      <c r="I1130" s="63">
        <v>810</v>
      </c>
      <c r="J1130" s="63">
        <v>870</v>
      </c>
      <c r="K1130" s="63">
        <v>910</v>
      </c>
      <c r="L1130" s="37"/>
      <c r="M1130" s="37">
        <v>560421</v>
      </c>
    </row>
    <row r="1131" spans="1:13" x14ac:dyDescent="0.25">
      <c r="A1131" s="37">
        <v>1122</v>
      </c>
      <c r="B1131" s="37" t="s">
        <v>2052</v>
      </c>
      <c r="C1131" s="37" t="s">
        <v>368</v>
      </c>
      <c r="D1131" s="37" t="s">
        <v>2083</v>
      </c>
      <c r="E1131" s="63">
        <v>2500</v>
      </c>
      <c r="F1131" s="63">
        <v>2790</v>
      </c>
      <c r="G1131" s="63">
        <v>2980</v>
      </c>
      <c r="H1131" s="63">
        <v>3150</v>
      </c>
      <c r="I1131" s="63">
        <v>3300</v>
      </c>
      <c r="J1131" s="63">
        <v>3420</v>
      </c>
      <c r="K1131" s="63">
        <v>3530</v>
      </c>
      <c r="L1131" s="37"/>
      <c r="M1131" s="37">
        <v>560422</v>
      </c>
    </row>
    <row r="1132" spans="1:13" x14ac:dyDescent="0.25">
      <c r="A1132" s="37">
        <v>1123</v>
      </c>
      <c r="B1132" s="37" t="s">
        <v>2052</v>
      </c>
      <c r="C1132" s="37" t="s">
        <v>369</v>
      </c>
      <c r="D1132" s="37" t="s">
        <v>2083</v>
      </c>
      <c r="E1132" s="63">
        <v>4190</v>
      </c>
      <c r="F1132" s="63">
        <v>4580</v>
      </c>
      <c r="G1132" s="63">
        <v>4790</v>
      </c>
      <c r="H1132" s="63">
        <v>4980</v>
      </c>
      <c r="I1132" s="63">
        <v>5140</v>
      </c>
      <c r="J1132" s="63">
        <v>5240</v>
      </c>
      <c r="K1132" s="63">
        <v>5320</v>
      </c>
      <c r="L1132" s="37"/>
      <c r="M1132" s="37">
        <v>560710</v>
      </c>
    </row>
    <row r="1133" spans="1:13" x14ac:dyDescent="0.25">
      <c r="A1133" s="37">
        <v>1124</v>
      </c>
      <c r="B1133" s="37" t="s">
        <v>2052</v>
      </c>
      <c r="C1133" s="37" t="s">
        <v>1382</v>
      </c>
      <c r="D1133" s="37" t="s">
        <v>2083</v>
      </c>
      <c r="E1133" s="63">
        <v>3910</v>
      </c>
      <c r="F1133" s="63">
        <v>4070</v>
      </c>
      <c r="G1133" s="63">
        <v>4120</v>
      </c>
      <c r="H1133" s="63">
        <v>4170</v>
      </c>
      <c r="I1133" s="63">
        <v>4180</v>
      </c>
      <c r="J1133" s="63">
        <v>4180</v>
      </c>
      <c r="K1133" s="63">
        <v>4180</v>
      </c>
      <c r="L1133" s="37"/>
      <c r="M1133" s="37">
        <v>560720</v>
      </c>
    </row>
    <row r="1134" spans="1:13" x14ac:dyDescent="0.25">
      <c r="A1134" s="37">
        <v>1125</v>
      </c>
      <c r="B1134" s="37" t="s">
        <v>2052</v>
      </c>
      <c r="C1134" s="37" t="s">
        <v>370</v>
      </c>
      <c r="D1134" s="37" t="s">
        <v>2083</v>
      </c>
      <c r="E1134" s="63">
        <v>2810</v>
      </c>
      <c r="F1134" s="63">
        <v>2970</v>
      </c>
      <c r="G1134" s="63">
        <v>3030</v>
      </c>
      <c r="H1134" s="63">
        <v>3070</v>
      </c>
      <c r="I1134" s="63">
        <v>3100</v>
      </c>
      <c r="J1134" s="63">
        <v>3110</v>
      </c>
      <c r="K1134" s="63">
        <v>3100</v>
      </c>
      <c r="L1134" s="37"/>
      <c r="M1134" s="37">
        <v>560730</v>
      </c>
    </row>
    <row r="1135" spans="1:13" x14ac:dyDescent="0.25">
      <c r="A1135" s="37">
        <v>1126</v>
      </c>
      <c r="B1135" s="37" t="s">
        <v>2052</v>
      </c>
      <c r="C1135" s="37" t="s">
        <v>1386</v>
      </c>
      <c r="D1135" s="37" t="s">
        <v>2083</v>
      </c>
      <c r="E1135" s="63">
        <v>2960</v>
      </c>
      <c r="F1135" s="63">
        <v>3120</v>
      </c>
      <c r="G1135" s="63">
        <v>3160</v>
      </c>
      <c r="H1135" s="63">
        <v>3190</v>
      </c>
      <c r="I1135" s="63">
        <v>3190</v>
      </c>
      <c r="J1135" s="63">
        <v>3170</v>
      </c>
      <c r="K1135" s="63">
        <v>3130</v>
      </c>
      <c r="L1135" s="37"/>
      <c r="M1135" s="37">
        <v>560740</v>
      </c>
    </row>
    <row r="1136" spans="1:13" x14ac:dyDescent="0.25">
      <c r="A1136" s="37">
        <v>1127</v>
      </c>
      <c r="B1136" s="37" t="s">
        <v>2052</v>
      </c>
      <c r="C1136" s="37" t="s">
        <v>90</v>
      </c>
      <c r="D1136" s="37" t="s">
        <v>2083</v>
      </c>
      <c r="E1136" s="63">
        <v>560</v>
      </c>
      <c r="F1136" s="63">
        <v>570</v>
      </c>
      <c r="G1136" s="63">
        <v>580</v>
      </c>
      <c r="H1136" s="63">
        <v>590</v>
      </c>
      <c r="I1136" s="63">
        <v>600</v>
      </c>
      <c r="J1136" s="63">
        <v>600</v>
      </c>
      <c r="K1136" s="63">
        <v>590</v>
      </c>
      <c r="L1136" s="37"/>
      <c r="M1136" s="37">
        <v>560900</v>
      </c>
    </row>
    <row r="1137" spans="1:13" x14ac:dyDescent="0.25">
      <c r="A1137" s="37">
        <v>1128</v>
      </c>
      <c r="B1137" s="37" t="s">
        <v>2052</v>
      </c>
      <c r="C1137" s="37" t="s">
        <v>1387</v>
      </c>
      <c r="D1137" s="37" t="s">
        <v>2083</v>
      </c>
      <c r="E1137" s="63">
        <v>620</v>
      </c>
      <c r="F1137" s="63">
        <v>640</v>
      </c>
      <c r="G1137" s="63">
        <v>660</v>
      </c>
      <c r="H1137" s="63">
        <v>680</v>
      </c>
      <c r="I1137" s="63">
        <v>690</v>
      </c>
      <c r="J1137" s="63">
        <v>700</v>
      </c>
      <c r="K1137" s="63">
        <v>700</v>
      </c>
      <c r="L1137" s="37"/>
      <c r="M1137" s="37">
        <v>561000</v>
      </c>
    </row>
    <row r="1138" spans="1:13" x14ac:dyDescent="0.25">
      <c r="A1138" s="37">
        <v>1129</v>
      </c>
      <c r="B1138" s="37" t="s">
        <v>2052</v>
      </c>
      <c r="C1138" s="37" t="s">
        <v>1388</v>
      </c>
      <c r="D1138" s="37" t="s">
        <v>2083</v>
      </c>
      <c r="E1138" s="63">
        <v>210</v>
      </c>
      <c r="F1138" s="63">
        <v>210</v>
      </c>
      <c r="G1138" s="63">
        <v>210</v>
      </c>
      <c r="H1138" s="63">
        <v>220</v>
      </c>
      <c r="I1138" s="63">
        <v>220</v>
      </c>
      <c r="J1138" s="63">
        <v>220</v>
      </c>
      <c r="K1138" s="63">
        <v>230</v>
      </c>
      <c r="L1138" s="37"/>
      <c r="M1138" s="37">
        <v>561100</v>
      </c>
    </row>
    <row r="1139" spans="1:13" x14ac:dyDescent="0.25">
      <c r="A1139" s="37">
        <v>1130</v>
      </c>
      <c r="B1139" s="37" t="s">
        <v>2052</v>
      </c>
      <c r="C1139" s="37" t="s">
        <v>1389</v>
      </c>
      <c r="D1139" s="37" t="s">
        <v>2083</v>
      </c>
      <c r="E1139" s="63">
        <v>440</v>
      </c>
      <c r="F1139" s="63">
        <v>460</v>
      </c>
      <c r="G1139" s="63">
        <v>470</v>
      </c>
      <c r="H1139" s="63">
        <v>480</v>
      </c>
      <c r="I1139" s="63">
        <v>490</v>
      </c>
      <c r="J1139" s="63">
        <v>480</v>
      </c>
      <c r="K1139" s="63">
        <v>470</v>
      </c>
      <c r="L1139" s="37"/>
      <c r="M1139" s="37">
        <v>561200</v>
      </c>
    </row>
    <row r="1140" spans="1:13" x14ac:dyDescent="0.25">
      <c r="A1140" s="37">
        <v>1131</v>
      </c>
      <c r="B1140" s="37" t="s">
        <v>2052</v>
      </c>
      <c r="C1140" s="37" t="s">
        <v>1392</v>
      </c>
      <c r="D1140" s="37" t="s">
        <v>2083</v>
      </c>
      <c r="E1140" s="63">
        <v>310</v>
      </c>
      <c r="F1140" s="63">
        <v>350</v>
      </c>
      <c r="G1140" s="63">
        <v>370</v>
      </c>
      <c r="H1140" s="63">
        <v>380</v>
      </c>
      <c r="I1140" s="63">
        <v>390</v>
      </c>
      <c r="J1140" s="63">
        <v>400</v>
      </c>
      <c r="K1140" s="63">
        <v>400</v>
      </c>
      <c r="L1140" s="37"/>
      <c r="M1140" s="37">
        <v>561410</v>
      </c>
    </row>
    <row r="1141" spans="1:13" x14ac:dyDescent="0.25">
      <c r="A1141" s="37">
        <v>1132</v>
      </c>
      <c r="B1141" s="37" t="s">
        <v>2052</v>
      </c>
      <c r="C1141" s="37" t="s">
        <v>1393</v>
      </c>
      <c r="D1141" s="37" t="s">
        <v>2083</v>
      </c>
      <c r="E1141" s="63">
        <v>280</v>
      </c>
      <c r="F1141" s="63">
        <v>320</v>
      </c>
      <c r="G1141" s="63">
        <v>320</v>
      </c>
      <c r="H1141" s="63">
        <v>320</v>
      </c>
      <c r="I1141" s="63">
        <v>330</v>
      </c>
      <c r="J1141" s="63">
        <v>330</v>
      </c>
      <c r="K1141" s="63">
        <v>330</v>
      </c>
      <c r="L1141" s="37"/>
      <c r="M1141" s="37">
        <v>561421</v>
      </c>
    </row>
    <row r="1142" spans="1:13" x14ac:dyDescent="0.25">
      <c r="A1142" s="37">
        <v>1133</v>
      </c>
      <c r="B1142" s="37" t="s">
        <v>2052</v>
      </c>
      <c r="C1142" s="37" t="s">
        <v>106</v>
      </c>
      <c r="D1142" s="37" t="s">
        <v>2083</v>
      </c>
      <c r="E1142" s="63">
        <v>3330</v>
      </c>
      <c r="F1142" s="63">
        <v>3570</v>
      </c>
      <c r="G1142" s="63">
        <v>3770</v>
      </c>
      <c r="H1142" s="63">
        <v>3940</v>
      </c>
      <c r="I1142" s="63">
        <v>4100</v>
      </c>
      <c r="J1142" s="63">
        <v>4240</v>
      </c>
      <c r="K1142" s="63">
        <v>4360</v>
      </c>
      <c r="L1142" s="37"/>
      <c r="M1142" s="37">
        <v>561422</v>
      </c>
    </row>
    <row r="1143" spans="1:13" x14ac:dyDescent="0.25">
      <c r="A1143" s="37">
        <v>1134</v>
      </c>
      <c r="B1143" s="37" t="s">
        <v>2052</v>
      </c>
      <c r="C1143" s="37" t="s">
        <v>372</v>
      </c>
      <c r="D1143" s="37" t="s">
        <v>2083</v>
      </c>
      <c r="E1143" s="63">
        <v>2010</v>
      </c>
      <c r="F1143" s="63">
        <v>2080</v>
      </c>
      <c r="G1143" s="63">
        <v>2140</v>
      </c>
      <c r="H1143" s="63">
        <v>2200</v>
      </c>
      <c r="I1143" s="63">
        <v>2240</v>
      </c>
      <c r="J1143" s="63">
        <v>2270</v>
      </c>
      <c r="K1143" s="63">
        <v>2270</v>
      </c>
      <c r="L1143" s="37"/>
      <c r="M1143" s="37">
        <v>561901</v>
      </c>
    </row>
    <row r="1144" spans="1:13" x14ac:dyDescent="0.25">
      <c r="A1144" s="37">
        <v>1135</v>
      </c>
      <c r="B1144" s="37" t="s">
        <v>2043</v>
      </c>
      <c r="C1144" s="37" t="s">
        <v>2084</v>
      </c>
      <c r="D1144" s="37" t="s">
        <v>2084</v>
      </c>
      <c r="E1144" s="63">
        <v>83500</v>
      </c>
      <c r="F1144" s="63">
        <v>88200</v>
      </c>
      <c r="G1144" s="63">
        <v>91400</v>
      </c>
      <c r="H1144" s="63">
        <v>94200</v>
      </c>
      <c r="I1144" s="63">
        <v>96700</v>
      </c>
      <c r="J1144" s="63">
        <v>98800</v>
      </c>
      <c r="K1144" s="63">
        <v>100700</v>
      </c>
      <c r="L1144" s="37"/>
      <c r="M1144" s="37"/>
    </row>
    <row r="1145" spans="1:13" x14ac:dyDescent="0.25">
      <c r="A1145" s="37">
        <v>1136</v>
      </c>
      <c r="B1145" s="37" t="s">
        <v>2052</v>
      </c>
      <c r="C1145" s="37" t="s">
        <v>1378</v>
      </c>
      <c r="D1145" s="37" t="s">
        <v>2084</v>
      </c>
      <c r="E1145" s="63">
        <v>2880</v>
      </c>
      <c r="F1145" s="63">
        <v>3120</v>
      </c>
      <c r="G1145" s="63">
        <v>3280</v>
      </c>
      <c r="H1145" s="63">
        <v>3400</v>
      </c>
      <c r="I1145" s="63">
        <v>3490</v>
      </c>
      <c r="J1145" s="63">
        <v>3550</v>
      </c>
      <c r="K1145" s="63">
        <v>3590</v>
      </c>
      <c r="L1145" s="37"/>
      <c r="M1145" s="37">
        <v>560200</v>
      </c>
    </row>
    <row r="1146" spans="1:13" x14ac:dyDescent="0.25">
      <c r="A1146" s="37">
        <v>1137</v>
      </c>
      <c r="B1146" s="37" t="s">
        <v>2052</v>
      </c>
      <c r="C1146" s="37" t="s">
        <v>1379</v>
      </c>
      <c r="D1146" s="37" t="s">
        <v>2084</v>
      </c>
      <c r="E1146" s="63">
        <v>880</v>
      </c>
      <c r="F1146" s="63">
        <v>940</v>
      </c>
      <c r="G1146" s="63">
        <v>1000</v>
      </c>
      <c r="H1146" s="63">
        <v>1050</v>
      </c>
      <c r="I1146" s="63">
        <v>1100</v>
      </c>
      <c r="J1146" s="63">
        <v>1140</v>
      </c>
      <c r="K1146" s="63">
        <v>1180</v>
      </c>
      <c r="L1146" s="37"/>
      <c r="M1146" s="37">
        <v>560301</v>
      </c>
    </row>
    <row r="1147" spans="1:13" x14ac:dyDescent="0.25">
      <c r="A1147" s="37">
        <v>1138</v>
      </c>
      <c r="B1147" s="37" t="s">
        <v>2052</v>
      </c>
      <c r="C1147" s="37" t="s">
        <v>1381</v>
      </c>
      <c r="D1147" s="37" t="s">
        <v>2084</v>
      </c>
      <c r="E1147" s="63">
        <v>980</v>
      </c>
      <c r="F1147" s="63">
        <v>1150</v>
      </c>
      <c r="G1147" s="63">
        <v>1680</v>
      </c>
      <c r="H1147" s="63">
        <v>2230</v>
      </c>
      <c r="I1147" s="63">
        <v>2780</v>
      </c>
      <c r="J1147" s="63">
        <v>3350</v>
      </c>
      <c r="K1147" s="63">
        <v>3920</v>
      </c>
      <c r="L1147" s="37"/>
      <c r="M1147" s="37">
        <v>560302</v>
      </c>
    </row>
    <row r="1148" spans="1:13" x14ac:dyDescent="0.25">
      <c r="A1148" s="37">
        <v>1139</v>
      </c>
      <c r="B1148" s="37" t="s">
        <v>2052</v>
      </c>
      <c r="C1148" s="37" t="s">
        <v>1394</v>
      </c>
      <c r="D1148" s="37" t="s">
        <v>2084</v>
      </c>
      <c r="E1148" s="63">
        <v>900</v>
      </c>
      <c r="F1148" s="63">
        <v>910</v>
      </c>
      <c r="G1148" s="63">
        <v>910</v>
      </c>
      <c r="H1148" s="63">
        <v>920</v>
      </c>
      <c r="I1148" s="63">
        <v>910</v>
      </c>
      <c r="J1148" s="63">
        <v>900</v>
      </c>
      <c r="K1148" s="63">
        <v>870</v>
      </c>
      <c r="L1148" s="37"/>
      <c r="M1148" s="37">
        <v>561811</v>
      </c>
    </row>
    <row r="1149" spans="1:13" x14ac:dyDescent="0.25">
      <c r="A1149" s="37">
        <v>1140</v>
      </c>
      <c r="B1149" s="37" t="s">
        <v>2052</v>
      </c>
      <c r="C1149" s="37" t="s">
        <v>1395</v>
      </c>
      <c r="D1149" s="37" t="s">
        <v>2084</v>
      </c>
      <c r="E1149" s="63">
        <v>680</v>
      </c>
      <c r="F1149" s="63">
        <v>710</v>
      </c>
      <c r="G1149" s="63">
        <v>750</v>
      </c>
      <c r="H1149" s="63">
        <v>780</v>
      </c>
      <c r="I1149" s="63">
        <v>820</v>
      </c>
      <c r="J1149" s="63">
        <v>850</v>
      </c>
      <c r="K1149" s="63">
        <v>870</v>
      </c>
      <c r="L1149" s="37"/>
      <c r="M1149" s="37">
        <v>561812</v>
      </c>
    </row>
    <row r="1150" spans="1:13" x14ac:dyDescent="0.25">
      <c r="A1150" s="37">
        <v>1141</v>
      </c>
      <c r="B1150" s="37" t="s">
        <v>2052</v>
      </c>
      <c r="C1150" s="37" t="s">
        <v>1397</v>
      </c>
      <c r="D1150" s="37" t="s">
        <v>2084</v>
      </c>
      <c r="E1150" s="63">
        <v>810</v>
      </c>
      <c r="F1150" s="63">
        <v>870</v>
      </c>
      <c r="G1150" s="63">
        <v>920</v>
      </c>
      <c r="H1150" s="63">
        <v>970</v>
      </c>
      <c r="I1150" s="63">
        <v>1020</v>
      </c>
      <c r="J1150" s="63">
        <v>1070</v>
      </c>
      <c r="K1150" s="63">
        <v>1120</v>
      </c>
      <c r="L1150" s="37"/>
      <c r="M1150" s="37">
        <v>561813</v>
      </c>
    </row>
    <row r="1151" spans="1:13" x14ac:dyDescent="0.25">
      <c r="A1151" s="37">
        <v>1142</v>
      </c>
      <c r="B1151" s="37" t="s">
        <v>2052</v>
      </c>
      <c r="C1151" s="37" t="s">
        <v>1396</v>
      </c>
      <c r="D1151" s="37" t="s">
        <v>2084</v>
      </c>
      <c r="E1151" s="63">
        <v>1590</v>
      </c>
      <c r="F1151" s="63">
        <v>1810</v>
      </c>
      <c r="G1151" s="63">
        <v>1900</v>
      </c>
      <c r="H1151" s="63">
        <v>1930</v>
      </c>
      <c r="I1151" s="63">
        <v>1960</v>
      </c>
      <c r="J1151" s="63">
        <v>1990</v>
      </c>
      <c r="K1151" s="63">
        <v>2010</v>
      </c>
      <c r="L1151" s="37"/>
      <c r="M1151" s="37">
        <v>561820</v>
      </c>
    </row>
    <row r="1152" spans="1:13" x14ac:dyDescent="0.25">
      <c r="A1152" s="37">
        <v>1143</v>
      </c>
      <c r="B1152" s="37" t="s">
        <v>2052</v>
      </c>
      <c r="C1152" s="37" t="s">
        <v>373</v>
      </c>
      <c r="D1152" s="37" t="s">
        <v>2084</v>
      </c>
      <c r="E1152" s="63">
        <v>1950</v>
      </c>
      <c r="F1152" s="63">
        <v>2230</v>
      </c>
      <c r="G1152" s="63">
        <v>2510</v>
      </c>
      <c r="H1152" s="63">
        <v>2810</v>
      </c>
      <c r="I1152" s="63">
        <v>3100</v>
      </c>
      <c r="J1152" s="63">
        <v>3390</v>
      </c>
      <c r="K1152" s="63">
        <v>3660</v>
      </c>
      <c r="L1152" s="37"/>
      <c r="M1152" s="37">
        <v>561902</v>
      </c>
    </row>
    <row r="1153" spans="1:13" x14ac:dyDescent="0.25">
      <c r="A1153" s="37">
        <v>1144</v>
      </c>
      <c r="B1153" s="37" t="s">
        <v>2052</v>
      </c>
      <c r="C1153" s="37" t="s">
        <v>1398</v>
      </c>
      <c r="D1153" s="37" t="s">
        <v>2084</v>
      </c>
      <c r="E1153" s="63">
        <v>5690</v>
      </c>
      <c r="F1153" s="63">
        <v>5890</v>
      </c>
      <c r="G1153" s="63">
        <v>5980</v>
      </c>
      <c r="H1153" s="63">
        <v>6000</v>
      </c>
      <c r="I1153" s="63">
        <v>5980</v>
      </c>
      <c r="J1153" s="63">
        <v>5940</v>
      </c>
      <c r="K1153" s="63">
        <v>5880</v>
      </c>
      <c r="L1153" s="37"/>
      <c r="M1153" s="37">
        <v>562100</v>
      </c>
    </row>
    <row r="1154" spans="1:13" x14ac:dyDescent="0.25">
      <c r="A1154" s="37">
        <v>1145</v>
      </c>
      <c r="B1154" s="37" t="s">
        <v>2052</v>
      </c>
      <c r="C1154" s="37" t="s">
        <v>1399</v>
      </c>
      <c r="D1154" s="37" t="s">
        <v>2084</v>
      </c>
      <c r="E1154" s="63">
        <v>7090</v>
      </c>
      <c r="F1154" s="63">
        <v>7690</v>
      </c>
      <c r="G1154" s="63">
        <v>7950</v>
      </c>
      <c r="H1154" s="63">
        <v>8020</v>
      </c>
      <c r="I1154" s="63">
        <v>8070</v>
      </c>
      <c r="J1154" s="63">
        <v>8100</v>
      </c>
      <c r="K1154" s="63">
        <v>8080</v>
      </c>
      <c r="L1154" s="37"/>
      <c r="M1154" s="37">
        <v>562200</v>
      </c>
    </row>
    <row r="1155" spans="1:13" x14ac:dyDescent="0.25">
      <c r="A1155" s="37">
        <v>1146</v>
      </c>
      <c r="B1155" s="37" t="s">
        <v>2052</v>
      </c>
      <c r="C1155" s="37" t="s">
        <v>374</v>
      </c>
      <c r="D1155" s="37" t="s">
        <v>2084</v>
      </c>
      <c r="E1155" s="63">
        <v>5460</v>
      </c>
      <c r="F1155" s="63">
        <v>5590</v>
      </c>
      <c r="G1155" s="63">
        <v>5610</v>
      </c>
      <c r="H1155" s="63">
        <v>5610</v>
      </c>
      <c r="I1155" s="63">
        <v>5590</v>
      </c>
      <c r="J1155" s="63">
        <v>5560</v>
      </c>
      <c r="K1155" s="63">
        <v>5510</v>
      </c>
      <c r="L1155" s="37"/>
      <c r="M1155" s="37">
        <v>562310</v>
      </c>
    </row>
    <row r="1156" spans="1:13" x14ac:dyDescent="0.25">
      <c r="A1156" s="37">
        <v>1147</v>
      </c>
      <c r="B1156" s="37" t="s">
        <v>2052</v>
      </c>
      <c r="C1156" s="37" t="s">
        <v>665</v>
      </c>
      <c r="D1156" s="37" t="s">
        <v>2084</v>
      </c>
      <c r="E1156" s="63">
        <v>1990</v>
      </c>
      <c r="F1156" s="63">
        <v>2010</v>
      </c>
      <c r="G1156" s="63">
        <v>2020</v>
      </c>
      <c r="H1156" s="63">
        <v>2030</v>
      </c>
      <c r="I1156" s="63">
        <v>2020</v>
      </c>
      <c r="J1156" s="63">
        <v>1990</v>
      </c>
      <c r="K1156" s="63">
        <v>1940</v>
      </c>
      <c r="L1156" s="37"/>
      <c r="M1156" s="37">
        <v>562320</v>
      </c>
    </row>
    <row r="1157" spans="1:13" x14ac:dyDescent="0.25">
      <c r="A1157" s="37">
        <v>1148</v>
      </c>
      <c r="B1157" s="37" t="s">
        <v>2052</v>
      </c>
      <c r="C1157" s="37" t="s">
        <v>674</v>
      </c>
      <c r="D1157" s="37" t="s">
        <v>2084</v>
      </c>
      <c r="E1157" s="63">
        <v>2690</v>
      </c>
      <c r="F1157" s="63">
        <v>2840</v>
      </c>
      <c r="G1157" s="63">
        <v>2880</v>
      </c>
      <c r="H1157" s="63">
        <v>2900</v>
      </c>
      <c r="I1157" s="63">
        <v>2900</v>
      </c>
      <c r="J1157" s="63">
        <v>2880</v>
      </c>
      <c r="K1157" s="63">
        <v>2860</v>
      </c>
      <c r="L1157" s="37"/>
      <c r="M1157" s="37">
        <v>562401</v>
      </c>
    </row>
    <row r="1158" spans="1:13" x14ac:dyDescent="0.25">
      <c r="A1158" s="37">
        <v>1149</v>
      </c>
      <c r="B1158" s="37" t="s">
        <v>2052</v>
      </c>
      <c r="C1158" s="37" t="s">
        <v>678</v>
      </c>
      <c r="D1158" s="37" t="s">
        <v>2084</v>
      </c>
      <c r="E1158" s="63">
        <v>2730</v>
      </c>
      <c r="F1158" s="63">
        <v>2880</v>
      </c>
      <c r="G1158" s="63">
        <v>2940</v>
      </c>
      <c r="H1158" s="63">
        <v>2970</v>
      </c>
      <c r="I1158" s="63">
        <v>2980</v>
      </c>
      <c r="J1158" s="63">
        <v>2980</v>
      </c>
      <c r="K1158" s="63">
        <v>2980</v>
      </c>
      <c r="L1158" s="37"/>
      <c r="M1158" s="37">
        <v>562402</v>
      </c>
    </row>
    <row r="1159" spans="1:13" x14ac:dyDescent="0.25">
      <c r="A1159" s="37">
        <v>1150</v>
      </c>
      <c r="B1159" s="37" t="s">
        <v>2052</v>
      </c>
      <c r="C1159" s="37" t="s">
        <v>1053</v>
      </c>
      <c r="D1159" s="37" t="s">
        <v>2084</v>
      </c>
      <c r="E1159" s="63">
        <v>5840</v>
      </c>
      <c r="F1159" s="63">
        <v>6130</v>
      </c>
      <c r="G1159" s="63">
        <v>6300</v>
      </c>
      <c r="H1159" s="63">
        <v>6400</v>
      </c>
      <c r="I1159" s="63">
        <v>6480</v>
      </c>
      <c r="J1159" s="63">
        <v>6510</v>
      </c>
      <c r="K1159" s="63">
        <v>6520</v>
      </c>
      <c r="L1159" s="37"/>
      <c r="M1159" s="37">
        <v>562500</v>
      </c>
    </row>
    <row r="1160" spans="1:13" x14ac:dyDescent="0.25">
      <c r="A1160" s="37">
        <v>1151</v>
      </c>
      <c r="B1160" s="37" t="s">
        <v>2052</v>
      </c>
      <c r="C1160" s="37" t="s">
        <v>1323</v>
      </c>
      <c r="D1160" s="37" t="s">
        <v>2084</v>
      </c>
      <c r="E1160" s="63">
        <v>3070</v>
      </c>
      <c r="F1160" s="63">
        <v>3190</v>
      </c>
      <c r="G1160" s="63">
        <v>3260</v>
      </c>
      <c r="H1160" s="63">
        <v>3280</v>
      </c>
      <c r="I1160" s="63">
        <v>3300</v>
      </c>
      <c r="J1160" s="63">
        <v>3320</v>
      </c>
      <c r="K1160" s="63">
        <v>3340</v>
      </c>
      <c r="L1160" s="37"/>
      <c r="M1160" s="37">
        <v>562600</v>
      </c>
    </row>
    <row r="1161" spans="1:13" x14ac:dyDescent="0.25">
      <c r="A1161" s="37">
        <v>1152</v>
      </c>
      <c r="B1161" s="37" t="s">
        <v>2052</v>
      </c>
      <c r="C1161" s="37" t="s">
        <v>1400</v>
      </c>
      <c r="D1161" s="37" t="s">
        <v>2084</v>
      </c>
      <c r="E1161" s="63">
        <v>3250</v>
      </c>
      <c r="F1161" s="63">
        <v>3370</v>
      </c>
      <c r="G1161" s="63">
        <v>3420</v>
      </c>
      <c r="H1161" s="63">
        <v>3450</v>
      </c>
      <c r="I1161" s="63">
        <v>3470</v>
      </c>
      <c r="J1161" s="63">
        <v>3480</v>
      </c>
      <c r="K1161" s="63">
        <v>3500</v>
      </c>
      <c r="L1161" s="37"/>
      <c r="M1161" s="37">
        <v>562710</v>
      </c>
    </row>
    <row r="1162" spans="1:13" x14ac:dyDescent="0.25">
      <c r="A1162" s="37">
        <v>1153</v>
      </c>
      <c r="B1162" s="37" t="s">
        <v>2052</v>
      </c>
      <c r="C1162" s="37" t="s">
        <v>1401</v>
      </c>
      <c r="D1162" s="37" t="s">
        <v>2084</v>
      </c>
      <c r="E1162" s="63">
        <v>4150</v>
      </c>
      <c r="F1162" s="63">
        <v>4310</v>
      </c>
      <c r="G1162" s="63">
        <v>4600</v>
      </c>
      <c r="H1162" s="63">
        <v>5110</v>
      </c>
      <c r="I1162" s="63">
        <v>5640</v>
      </c>
      <c r="J1162" s="63">
        <v>6180</v>
      </c>
      <c r="K1162" s="63">
        <v>6740</v>
      </c>
      <c r="L1162" s="37"/>
      <c r="M1162" s="37">
        <v>562720</v>
      </c>
    </row>
    <row r="1163" spans="1:13" x14ac:dyDescent="0.25">
      <c r="A1163" s="37">
        <v>1154</v>
      </c>
      <c r="B1163" s="37" t="s">
        <v>2052</v>
      </c>
      <c r="C1163" s="37" t="s">
        <v>1402</v>
      </c>
      <c r="D1163" s="37" t="s">
        <v>2084</v>
      </c>
      <c r="E1163" s="63">
        <v>2980</v>
      </c>
      <c r="F1163" s="63">
        <v>3200</v>
      </c>
      <c r="G1163" s="63">
        <v>3270</v>
      </c>
      <c r="H1163" s="63">
        <v>3340</v>
      </c>
      <c r="I1163" s="63">
        <v>3400</v>
      </c>
      <c r="J1163" s="63">
        <v>3460</v>
      </c>
      <c r="K1163" s="63">
        <v>3510</v>
      </c>
      <c r="L1163" s="37"/>
      <c r="M1163" s="37">
        <v>562800</v>
      </c>
    </row>
    <row r="1164" spans="1:13" x14ac:dyDescent="0.25">
      <c r="A1164" s="37">
        <v>1155</v>
      </c>
      <c r="B1164" s="37" t="s">
        <v>2052</v>
      </c>
      <c r="C1164" s="37" t="s">
        <v>1403</v>
      </c>
      <c r="D1164" s="37" t="s">
        <v>2084</v>
      </c>
      <c r="E1164" s="63">
        <v>3440</v>
      </c>
      <c r="F1164" s="63">
        <v>3570</v>
      </c>
      <c r="G1164" s="63">
        <v>3600</v>
      </c>
      <c r="H1164" s="63">
        <v>3570</v>
      </c>
      <c r="I1164" s="63">
        <v>3540</v>
      </c>
      <c r="J1164" s="63">
        <v>3510</v>
      </c>
      <c r="K1164" s="63">
        <v>3470</v>
      </c>
      <c r="L1164" s="37"/>
      <c r="M1164" s="37">
        <v>562910</v>
      </c>
    </row>
    <row r="1165" spans="1:13" x14ac:dyDescent="0.25">
      <c r="A1165" s="37">
        <v>1156</v>
      </c>
      <c r="B1165" s="37" t="s">
        <v>2052</v>
      </c>
      <c r="C1165" s="37" t="s">
        <v>1404</v>
      </c>
      <c r="D1165" s="37" t="s">
        <v>2084</v>
      </c>
      <c r="E1165" s="63">
        <v>1470</v>
      </c>
      <c r="F1165" s="63">
        <v>1570</v>
      </c>
      <c r="G1165" s="63">
        <v>1720</v>
      </c>
      <c r="H1165" s="63">
        <v>1980</v>
      </c>
      <c r="I1165" s="63">
        <v>2250</v>
      </c>
      <c r="J1165" s="63">
        <v>2510</v>
      </c>
      <c r="K1165" s="63">
        <v>2770</v>
      </c>
      <c r="L1165" s="37"/>
      <c r="M1165" s="37">
        <v>562921</v>
      </c>
    </row>
    <row r="1166" spans="1:13" x14ac:dyDescent="0.25">
      <c r="A1166" s="37">
        <v>1157</v>
      </c>
      <c r="B1166" s="37" t="s">
        <v>2052</v>
      </c>
      <c r="C1166" s="37" t="s">
        <v>1405</v>
      </c>
      <c r="D1166" s="37" t="s">
        <v>2084</v>
      </c>
      <c r="E1166" s="63">
        <v>3350</v>
      </c>
      <c r="F1166" s="63">
        <v>3520</v>
      </c>
      <c r="G1166" s="63">
        <v>3660</v>
      </c>
      <c r="H1166" s="63">
        <v>3740</v>
      </c>
      <c r="I1166" s="63">
        <v>3810</v>
      </c>
      <c r="J1166" s="63">
        <v>3850</v>
      </c>
      <c r="K1166" s="63">
        <v>3890</v>
      </c>
      <c r="L1166" s="37"/>
      <c r="M1166" s="37">
        <v>562922</v>
      </c>
    </row>
    <row r="1167" spans="1:13" x14ac:dyDescent="0.25">
      <c r="A1167" s="37">
        <v>1158</v>
      </c>
      <c r="B1167" s="37" t="s">
        <v>2052</v>
      </c>
      <c r="C1167" s="37" t="s">
        <v>375</v>
      </c>
      <c r="D1167" s="37" t="s">
        <v>2084</v>
      </c>
      <c r="E1167" s="63">
        <v>4910</v>
      </c>
      <c r="F1167" s="63">
        <v>5170</v>
      </c>
      <c r="G1167" s="63">
        <v>5260</v>
      </c>
      <c r="H1167" s="63">
        <v>5300</v>
      </c>
      <c r="I1167" s="63">
        <v>5340</v>
      </c>
      <c r="J1167" s="63">
        <v>5360</v>
      </c>
      <c r="K1167" s="63">
        <v>5370</v>
      </c>
      <c r="L1167" s="37"/>
      <c r="M1167" s="37">
        <v>563000</v>
      </c>
    </row>
    <row r="1168" spans="1:13" x14ac:dyDescent="0.25">
      <c r="A1168" s="37">
        <v>1159</v>
      </c>
      <c r="B1168" s="37" t="s">
        <v>2052</v>
      </c>
      <c r="C1168" s="37" t="s">
        <v>376</v>
      </c>
      <c r="D1168" s="37" t="s">
        <v>2084</v>
      </c>
      <c r="E1168" s="63">
        <v>4330</v>
      </c>
      <c r="F1168" s="63">
        <v>4550</v>
      </c>
      <c r="G1168" s="63">
        <v>4650</v>
      </c>
      <c r="H1168" s="63">
        <v>4660</v>
      </c>
      <c r="I1168" s="63">
        <v>4650</v>
      </c>
      <c r="J1168" s="63">
        <v>4630</v>
      </c>
      <c r="K1168" s="63">
        <v>4590</v>
      </c>
      <c r="L1168" s="37"/>
      <c r="M1168" s="37">
        <v>563101</v>
      </c>
    </row>
    <row r="1169" spans="1:13" x14ac:dyDescent="0.25">
      <c r="A1169" s="37">
        <v>1160</v>
      </c>
      <c r="B1169" s="37" t="s">
        <v>2052</v>
      </c>
      <c r="C1169" s="37" t="s">
        <v>1328</v>
      </c>
      <c r="D1169" s="37" t="s">
        <v>2084</v>
      </c>
      <c r="E1169" s="63">
        <v>1570</v>
      </c>
      <c r="F1169" s="63">
        <v>1680</v>
      </c>
      <c r="G1169" s="63">
        <v>1690</v>
      </c>
      <c r="H1169" s="63">
        <v>1700</v>
      </c>
      <c r="I1169" s="63">
        <v>1690</v>
      </c>
      <c r="J1169" s="63">
        <v>1680</v>
      </c>
      <c r="K1169" s="63">
        <v>1650</v>
      </c>
      <c r="L1169" s="37"/>
      <c r="M1169" s="37">
        <v>563102</v>
      </c>
    </row>
    <row r="1170" spans="1:13" x14ac:dyDescent="0.25">
      <c r="A1170" s="37">
        <v>1161</v>
      </c>
      <c r="B1170" s="37" t="s">
        <v>2052</v>
      </c>
      <c r="C1170" s="37" t="s">
        <v>1406</v>
      </c>
      <c r="D1170" s="37" t="s">
        <v>2084</v>
      </c>
      <c r="E1170" s="63">
        <v>5180</v>
      </c>
      <c r="F1170" s="63">
        <v>5380</v>
      </c>
      <c r="G1170" s="63">
        <v>5510</v>
      </c>
      <c r="H1170" s="63">
        <v>5590</v>
      </c>
      <c r="I1170" s="63">
        <v>5660</v>
      </c>
      <c r="J1170" s="63">
        <v>5710</v>
      </c>
      <c r="K1170" s="63">
        <v>5750</v>
      </c>
      <c r="L1170" s="37"/>
      <c r="M1170" s="37">
        <v>563200</v>
      </c>
    </row>
    <row r="1171" spans="1:13" x14ac:dyDescent="0.25">
      <c r="A1171" s="37">
        <v>1162</v>
      </c>
      <c r="B1171" s="37" t="s">
        <v>2052</v>
      </c>
      <c r="C1171" s="37" t="s">
        <v>1407</v>
      </c>
      <c r="D1171" s="37" t="s">
        <v>2084</v>
      </c>
      <c r="E1171" s="63">
        <v>3620</v>
      </c>
      <c r="F1171" s="63">
        <v>3900</v>
      </c>
      <c r="G1171" s="63">
        <v>4170</v>
      </c>
      <c r="H1171" s="63">
        <v>4440</v>
      </c>
      <c r="I1171" s="63">
        <v>4700</v>
      </c>
      <c r="J1171" s="63">
        <v>4940</v>
      </c>
      <c r="K1171" s="63">
        <v>5160</v>
      </c>
      <c r="L1171" s="37"/>
      <c r="M1171" s="37">
        <v>563300</v>
      </c>
    </row>
    <row r="1172" spans="1:13" x14ac:dyDescent="0.25">
      <c r="A1172" s="37">
        <v>1163</v>
      </c>
      <c r="B1172" s="37" t="s">
        <v>2043</v>
      </c>
      <c r="C1172" s="37" t="s">
        <v>2085</v>
      </c>
      <c r="D1172" s="37" t="s">
        <v>2085</v>
      </c>
      <c r="E1172" s="63">
        <v>17450</v>
      </c>
      <c r="F1172" s="63">
        <v>17500</v>
      </c>
      <c r="G1172" s="63">
        <v>17300</v>
      </c>
      <c r="H1172" s="63">
        <v>17000</v>
      </c>
      <c r="I1172" s="63">
        <v>16600</v>
      </c>
      <c r="J1172" s="63">
        <v>16050</v>
      </c>
      <c r="K1172" s="63">
        <v>15350</v>
      </c>
      <c r="L1172" s="37"/>
      <c r="M1172" s="37"/>
    </row>
    <row r="1173" spans="1:13" x14ac:dyDescent="0.25">
      <c r="A1173" s="37">
        <v>1164</v>
      </c>
      <c r="B1173" s="37" t="s">
        <v>2052</v>
      </c>
      <c r="C1173" s="37" t="s">
        <v>1299</v>
      </c>
      <c r="D1173" s="37" t="s">
        <v>2085</v>
      </c>
      <c r="E1173" s="63">
        <v>3530</v>
      </c>
      <c r="F1173" s="63">
        <v>3620</v>
      </c>
      <c r="G1173" s="63">
        <v>3660</v>
      </c>
      <c r="H1173" s="63">
        <v>3690</v>
      </c>
      <c r="I1173" s="63">
        <v>3710</v>
      </c>
      <c r="J1173" s="63">
        <v>3690</v>
      </c>
      <c r="K1173" s="63">
        <v>3640</v>
      </c>
      <c r="L1173" s="37"/>
      <c r="M1173" s="37">
        <v>549800</v>
      </c>
    </row>
    <row r="1174" spans="1:13" x14ac:dyDescent="0.25">
      <c r="A1174" s="37">
        <v>1165</v>
      </c>
      <c r="B1174" s="37" t="s">
        <v>2052</v>
      </c>
      <c r="C1174" s="37" t="s">
        <v>319</v>
      </c>
      <c r="D1174" s="37" t="s">
        <v>2085</v>
      </c>
      <c r="E1174" s="63">
        <v>520</v>
      </c>
      <c r="F1174" s="63">
        <v>510</v>
      </c>
      <c r="G1174" s="63">
        <v>500</v>
      </c>
      <c r="H1174" s="63">
        <v>480</v>
      </c>
      <c r="I1174" s="63">
        <v>450</v>
      </c>
      <c r="J1174" s="63">
        <v>420</v>
      </c>
      <c r="K1174" s="63">
        <v>380</v>
      </c>
      <c r="L1174" s="37"/>
      <c r="M1174" s="37">
        <v>549901</v>
      </c>
    </row>
    <row r="1175" spans="1:13" x14ac:dyDescent="0.25">
      <c r="A1175" s="37">
        <v>1166</v>
      </c>
      <c r="B1175" s="37" t="s">
        <v>2052</v>
      </c>
      <c r="C1175" s="37" t="s">
        <v>320</v>
      </c>
      <c r="D1175" s="37" t="s">
        <v>2085</v>
      </c>
      <c r="E1175" s="63">
        <v>10</v>
      </c>
      <c r="F1175" s="63">
        <v>10</v>
      </c>
      <c r="G1175" s="63">
        <v>10</v>
      </c>
      <c r="H1175" s="63">
        <v>10</v>
      </c>
      <c r="I1175" s="63">
        <v>10</v>
      </c>
      <c r="J1175" s="63">
        <v>10</v>
      </c>
      <c r="K1175" s="63">
        <v>10</v>
      </c>
      <c r="L1175" s="37"/>
      <c r="M1175" s="37">
        <v>549902</v>
      </c>
    </row>
    <row r="1176" spans="1:13" x14ac:dyDescent="0.25">
      <c r="A1176" s="37">
        <v>1167</v>
      </c>
      <c r="B1176" s="37" t="s">
        <v>2052</v>
      </c>
      <c r="C1176" s="37" t="s">
        <v>321</v>
      </c>
      <c r="D1176" s="37" t="s">
        <v>2085</v>
      </c>
      <c r="E1176" s="63">
        <v>2170</v>
      </c>
      <c r="F1176" s="63">
        <v>2200</v>
      </c>
      <c r="G1176" s="63">
        <v>2190</v>
      </c>
      <c r="H1176" s="63">
        <v>2150</v>
      </c>
      <c r="I1176" s="63">
        <v>2100</v>
      </c>
      <c r="J1176" s="63">
        <v>2010</v>
      </c>
      <c r="K1176" s="63">
        <v>1910</v>
      </c>
      <c r="L1176" s="37"/>
      <c r="M1176" s="37">
        <v>550101</v>
      </c>
    </row>
    <row r="1177" spans="1:13" x14ac:dyDescent="0.25">
      <c r="A1177" s="37">
        <v>1168</v>
      </c>
      <c r="B1177" s="37" t="s">
        <v>2052</v>
      </c>
      <c r="C1177" s="37" t="s">
        <v>1300</v>
      </c>
      <c r="D1177" s="37" t="s">
        <v>2085</v>
      </c>
      <c r="E1177" s="63">
        <v>3040</v>
      </c>
      <c r="F1177" s="63">
        <v>2980</v>
      </c>
      <c r="G1177" s="63">
        <v>2880</v>
      </c>
      <c r="H1177" s="63">
        <v>2770</v>
      </c>
      <c r="I1177" s="63">
        <v>2620</v>
      </c>
      <c r="J1177" s="63">
        <v>2450</v>
      </c>
      <c r="K1177" s="63">
        <v>2260</v>
      </c>
      <c r="L1177" s="37"/>
      <c r="M1177" s="37">
        <v>550102</v>
      </c>
    </row>
    <row r="1178" spans="1:13" x14ac:dyDescent="0.25">
      <c r="A1178" s="37">
        <v>1169</v>
      </c>
      <c r="B1178" s="37" t="s">
        <v>2052</v>
      </c>
      <c r="C1178" s="37" t="s">
        <v>323</v>
      </c>
      <c r="D1178" s="37" t="s">
        <v>2085</v>
      </c>
      <c r="E1178" s="63">
        <v>1110</v>
      </c>
      <c r="F1178" s="63">
        <v>1100</v>
      </c>
      <c r="G1178" s="63">
        <v>1090</v>
      </c>
      <c r="H1178" s="63">
        <v>1070</v>
      </c>
      <c r="I1178" s="63">
        <v>1040</v>
      </c>
      <c r="J1178" s="63">
        <v>1000</v>
      </c>
      <c r="K1178" s="63">
        <v>960</v>
      </c>
      <c r="L1178" s="37"/>
      <c r="M1178" s="37">
        <v>550200</v>
      </c>
    </row>
    <row r="1179" spans="1:13" x14ac:dyDescent="0.25">
      <c r="A1179" s="37">
        <v>1170</v>
      </c>
      <c r="B1179" s="37" t="s">
        <v>2052</v>
      </c>
      <c r="C1179" s="37" t="s">
        <v>330</v>
      </c>
      <c r="D1179" s="37" t="s">
        <v>2085</v>
      </c>
      <c r="E1179" s="63">
        <v>1440</v>
      </c>
      <c r="F1179" s="63">
        <v>1430</v>
      </c>
      <c r="G1179" s="63">
        <v>1410</v>
      </c>
      <c r="H1179" s="63">
        <v>1390</v>
      </c>
      <c r="I1179" s="63">
        <v>1350</v>
      </c>
      <c r="J1179" s="63">
        <v>1300</v>
      </c>
      <c r="K1179" s="63">
        <v>1230</v>
      </c>
      <c r="L1179" s="37"/>
      <c r="M1179" s="37">
        <v>550500</v>
      </c>
    </row>
    <row r="1180" spans="1:13" x14ac:dyDescent="0.25">
      <c r="A1180" s="37">
        <v>1171</v>
      </c>
      <c r="B1180" s="37" t="s">
        <v>2052</v>
      </c>
      <c r="C1180" s="37" t="s">
        <v>420</v>
      </c>
      <c r="D1180" s="37" t="s">
        <v>2085</v>
      </c>
      <c r="E1180" s="63">
        <v>1620</v>
      </c>
      <c r="F1180" s="63">
        <v>1650</v>
      </c>
      <c r="G1180" s="63">
        <v>1660</v>
      </c>
      <c r="H1180" s="63">
        <v>1650</v>
      </c>
      <c r="I1180" s="63">
        <v>1620</v>
      </c>
      <c r="J1180" s="63">
        <v>1580</v>
      </c>
      <c r="K1180" s="63">
        <v>1530</v>
      </c>
      <c r="L1180" s="37"/>
      <c r="M1180" s="37">
        <v>577900</v>
      </c>
    </row>
    <row r="1181" spans="1:13" x14ac:dyDescent="0.25">
      <c r="A1181" s="37">
        <v>1172</v>
      </c>
      <c r="B1181" s="37" t="s">
        <v>2052</v>
      </c>
      <c r="C1181" s="37" t="s">
        <v>421</v>
      </c>
      <c r="D1181" s="37" t="s">
        <v>2085</v>
      </c>
      <c r="E1181" s="63">
        <v>2490</v>
      </c>
      <c r="F1181" s="63">
        <v>2490</v>
      </c>
      <c r="G1181" s="63">
        <v>2450</v>
      </c>
      <c r="H1181" s="63">
        <v>2390</v>
      </c>
      <c r="I1181" s="63">
        <v>2320</v>
      </c>
      <c r="J1181" s="63">
        <v>2240</v>
      </c>
      <c r="K1181" s="63">
        <v>2150</v>
      </c>
      <c r="L1181" s="37"/>
      <c r="M1181" s="37">
        <v>578000</v>
      </c>
    </row>
    <row r="1182" spans="1:13" x14ac:dyDescent="0.25">
      <c r="A1182" s="37">
        <v>1173</v>
      </c>
      <c r="B1182" s="37" t="s">
        <v>2052</v>
      </c>
      <c r="C1182" s="37" t="s">
        <v>1574</v>
      </c>
      <c r="D1182" s="37" t="s">
        <v>2085</v>
      </c>
      <c r="E1182" s="63">
        <v>460</v>
      </c>
      <c r="F1182" s="63">
        <v>440</v>
      </c>
      <c r="G1182" s="63">
        <v>420</v>
      </c>
      <c r="H1182" s="63">
        <v>410</v>
      </c>
      <c r="I1182" s="63">
        <v>390</v>
      </c>
      <c r="J1182" s="63">
        <v>380</v>
      </c>
      <c r="K1182" s="63">
        <v>360</v>
      </c>
      <c r="L1182" s="37"/>
      <c r="M1182" s="37">
        <v>578100</v>
      </c>
    </row>
    <row r="1183" spans="1:13" x14ac:dyDescent="0.25">
      <c r="A1183" s="37">
        <v>1174</v>
      </c>
      <c r="B1183" s="37" t="s">
        <v>2052</v>
      </c>
      <c r="C1183" s="37" t="s">
        <v>1575</v>
      </c>
      <c r="D1183" s="37" t="s">
        <v>2085</v>
      </c>
      <c r="E1183" s="63">
        <v>1060</v>
      </c>
      <c r="F1183" s="63">
        <v>1050</v>
      </c>
      <c r="G1183" s="63">
        <v>1040</v>
      </c>
      <c r="H1183" s="63">
        <v>1020</v>
      </c>
      <c r="I1183" s="63">
        <v>990</v>
      </c>
      <c r="J1183" s="63">
        <v>960</v>
      </c>
      <c r="K1183" s="63">
        <v>920</v>
      </c>
      <c r="L1183" s="37"/>
      <c r="M1183" s="37">
        <v>578200</v>
      </c>
    </row>
    <row r="1184" spans="1:13" x14ac:dyDescent="0.25">
      <c r="A1184" s="37">
        <v>1175</v>
      </c>
      <c r="B1184" s="37" t="s">
        <v>2043</v>
      </c>
      <c r="C1184" s="37" t="s">
        <v>2086</v>
      </c>
      <c r="D1184" s="37" t="s">
        <v>2086</v>
      </c>
      <c r="E1184" s="63">
        <v>31200</v>
      </c>
      <c r="F1184" s="63">
        <v>32200</v>
      </c>
      <c r="G1184" s="63">
        <v>32500</v>
      </c>
      <c r="H1184" s="63">
        <v>32600</v>
      </c>
      <c r="I1184" s="63">
        <v>32400</v>
      </c>
      <c r="J1184" s="63">
        <v>32000</v>
      </c>
      <c r="K1184" s="63">
        <v>31500</v>
      </c>
      <c r="L1184" s="37"/>
      <c r="M1184" s="37"/>
    </row>
    <row r="1185" spans="1:13" x14ac:dyDescent="0.25">
      <c r="A1185" s="37">
        <v>1176</v>
      </c>
      <c r="B1185" s="37" t="s">
        <v>2052</v>
      </c>
      <c r="C1185" s="37" t="s">
        <v>1391</v>
      </c>
      <c r="D1185" s="37" t="s">
        <v>2086</v>
      </c>
      <c r="E1185" s="63">
        <v>1690</v>
      </c>
      <c r="F1185" s="63">
        <v>1800</v>
      </c>
      <c r="G1185" s="63">
        <v>1780</v>
      </c>
      <c r="H1185" s="63">
        <v>1750</v>
      </c>
      <c r="I1185" s="63">
        <v>1710</v>
      </c>
      <c r="J1185" s="63">
        <v>1660</v>
      </c>
      <c r="K1185" s="63">
        <v>1590</v>
      </c>
      <c r="L1185" s="37"/>
      <c r="M1185" s="37">
        <v>561300</v>
      </c>
    </row>
    <row r="1186" spans="1:13" x14ac:dyDescent="0.25">
      <c r="A1186" s="37">
        <v>1177</v>
      </c>
      <c r="B1186" s="37" t="s">
        <v>2052</v>
      </c>
      <c r="C1186" s="37" t="s">
        <v>107</v>
      </c>
      <c r="D1186" s="37" t="s">
        <v>2086</v>
      </c>
      <c r="E1186" s="63">
        <v>950</v>
      </c>
      <c r="F1186" s="63">
        <v>980</v>
      </c>
      <c r="G1186" s="63">
        <v>1010</v>
      </c>
      <c r="H1186" s="63">
        <v>1030</v>
      </c>
      <c r="I1186" s="63">
        <v>1030</v>
      </c>
      <c r="J1186" s="63">
        <v>1030</v>
      </c>
      <c r="K1186" s="63">
        <v>1030</v>
      </c>
      <c r="L1186" s="37"/>
      <c r="M1186" s="37">
        <v>561500</v>
      </c>
    </row>
    <row r="1187" spans="1:13" x14ac:dyDescent="0.25">
      <c r="A1187" s="37">
        <v>1178</v>
      </c>
      <c r="B1187" s="37" t="s">
        <v>2052</v>
      </c>
      <c r="C1187" s="37" t="s">
        <v>371</v>
      </c>
      <c r="D1187" s="37" t="s">
        <v>2086</v>
      </c>
      <c r="E1187" s="63">
        <v>2740</v>
      </c>
      <c r="F1187" s="63">
        <v>2790</v>
      </c>
      <c r="G1187" s="63">
        <v>2780</v>
      </c>
      <c r="H1187" s="63">
        <v>2770</v>
      </c>
      <c r="I1187" s="63">
        <v>2730</v>
      </c>
      <c r="J1187" s="63">
        <v>2660</v>
      </c>
      <c r="K1187" s="63">
        <v>2580</v>
      </c>
      <c r="L1187" s="37"/>
      <c r="M1187" s="37">
        <v>561700</v>
      </c>
    </row>
    <row r="1188" spans="1:13" x14ac:dyDescent="0.25">
      <c r="A1188" s="37">
        <v>1179</v>
      </c>
      <c r="B1188" s="37" t="s">
        <v>2052</v>
      </c>
      <c r="C1188" s="37" t="s">
        <v>377</v>
      </c>
      <c r="D1188" s="37" t="s">
        <v>2086</v>
      </c>
      <c r="E1188" s="63">
        <v>1280</v>
      </c>
      <c r="F1188" s="63">
        <v>1270</v>
      </c>
      <c r="G1188" s="63">
        <v>1250</v>
      </c>
      <c r="H1188" s="63">
        <v>1240</v>
      </c>
      <c r="I1188" s="63">
        <v>1220</v>
      </c>
      <c r="J1188" s="63">
        <v>1190</v>
      </c>
      <c r="K1188" s="63">
        <v>1150</v>
      </c>
      <c r="L1188" s="37"/>
      <c r="M1188" s="37">
        <v>563500</v>
      </c>
    </row>
    <row r="1189" spans="1:13" x14ac:dyDescent="0.25">
      <c r="A1189" s="37">
        <v>1180</v>
      </c>
      <c r="B1189" s="37" t="s">
        <v>2052</v>
      </c>
      <c r="C1189" s="37" t="s">
        <v>378</v>
      </c>
      <c r="D1189" s="37" t="s">
        <v>2086</v>
      </c>
      <c r="E1189" s="63">
        <v>610</v>
      </c>
      <c r="F1189" s="63">
        <v>610</v>
      </c>
      <c r="G1189" s="63">
        <v>600</v>
      </c>
      <c r="H1189" s="63">
        <v>600</v>
      </c>
      <c r="I1189" s="63">
        <v>590</v>
      </c>
      <c r="J1189" s="63">
        <v>580</v>
      </c>
      <c r="K1189" s="63">
        <v>560</v>
      </c>
      <c r="L1189" s="37"/>
      <c r="M1189" s="37">
        <v>563600</v>
      </c>
    </row>
    <row r="1190" spans="1:13" x14ac:dyDescent="0.25">
      <c r="A1190" s="37">
        <v>1181</v>
      </c>
      <c r="B1190" s="37" t="s">
        <v>2052</v>
      </c>
      <c r="C1190" s="37" t="s">
        <v>1411</v>
      </c>
      <c r="D1190" s="37" t="s">
        <v>2086</v>
      </c>
      <c r="E1190" s="63">
        <v>580</v>
      </c>
      <c r="F1190" s="63">
        <v>590</v>
      </c>
      <c r="G1190" s="63">
        <v>600</v>
      </c>
      <c r="H1190" s="63">
        <v>600</v>
      </c>
      <c r="I1190" s="63">
        <v>600</v>
      </c>
      <c r="J1190" s="63">
        <v>600</v>
      </c>
      <c r="K1190" s="63">
        <v>600</v>
      </c>
      <c r="L1190" s="37"/>
      <c r="M1190" s="37">
        <v>563801</v>
      </c>
    </row>
    <row r="1191" spans="1:13" x14ac:dyDescent="0.25">
      <c r="A1191" s="37">
        <v>1182</v>
      </c>
      <c r="B1191" s="37" t="s">
        <v>2052</v>
      </c>
      <c r="C1191" s="37" t="s">
        <v>116</v>
      </c>
      <c r="D1191" s="37" t="s">
        <v>2086</v>
      </c>
      <c r="E1191" s="63">
        <v>550</v>
      </c>
      <c r="F1191" s="63">
        <v>570</v>
      </c>
      <c r="G1191" s="63">
        <v>590</v>
      </c>
      <c r="H1191" s="63">
        <v>610</v>
      </c>
      <c r="I1191" s="63">
        <v>630</v>
      </c>
      <c r="J1191" s="63">
        <v>650</v>
      </c>
      <c r="K1191" s="63">
        <v>670</v>
      </c>
      <c r="L1191" s="37"/>
      <c r="M1191" s="37">
        <v>563802</v>
      </c>
    </row>
    <row r="1192" spans="1:13" x14ac:dyDescent="0.25">
      <c r="A1192" s="37">
        <v>1183</v>
      </c>
      <c r="B1192" s="37" t="s">
        <v>2052</v>
      </c>
      <c r="C1192" s="37" t="s">
        <v>1414</v>
      </c>
      <c r="D1192" s="37" t="s">
        <v>2086</v>
      </c>
      <c r="E1192" s="63">
        <v>780</v>
      </c>
      <c r="F1192" s="63">
        <v>780</v>
      </c>
      <c r="G1192" s="63">
        <v>780</v>
      </c>
      <c r="H1192" s="63">
        <v>780</v>
      </c>
      <c r="I1192" s="63">
        <v>780</v>
      </c>
      <c r="J1192" s="63">
        <v>770</v>
      </c>
      <c r="K1192" s="63">
        <v>760</v>
      </c>
      <c r="L1192" s="37"/>
      <c r="M1192" s="37">
        <v>564011</v>
      </c>
    </row>
    <row r="1193" spans="1:13" x14ac:dyDescent="0.25">
      <c r="A1193" s="37">
        <v>1184</v>
      </c>
      <c r="B1193" s="37" t="s">
        <v>2052</v>
      </c>
      <c r="C1193" s="37" t="s">
        <v>1416</v>
      </c>
      <c r="D1193" s="37" t="s">
        <v>2086</v>
      </c>
      <c r="E1193" s="63">
        <v>1580</v>
      </c>
      <c r="F1193" s="63">
        <v>1820</v>
      </c>
      <c r="G1193" s="63">
        <v>1880</v>
      </c>
      <c r="H1193" s="63">
        <v>1920</v>
      </c>
      <c r="I1193" s="63">
        <v>1930</v>
      </c>
      <c r="J1193" s="63">
        <v>1930</v>
      </c>
      <c r="K1193" s="63">
        <v>1910</v>
      </c>
      <c r="L1193" s="37"/>
      <c r="M1193" s="37">
        <v>564012</v>
      </c>
    </row>
    <row r="1194" spans="1:13" x14ac:dyDescent="0.25">
      <c r="A1194" s="37">
        <v>1185</v>
      </c>
      <c r="B1194" s="37" t="s">
        <v>2052</v>
      </c>
      <c r="C1194" s="37" t="s">
        <v>1420</v>
      </c>
      <c r="D1194" s="37" t="s">
        <v>2086</v>
      </c>
      <c r="E1194" s="63">
        <v>870</v>
      </c>
      <c r="F1194" s="63">
        <v>990</v>
      </c>
      <c r="G1194" s="63">
        <v>1030</v>
      </c>
      <c r="H1194" s="63">
        <v>1060</v>
      </c>
      <c r="I1194" s="63">
        <v>1090</v>
      </c>
      <c r="J1194" s="63">
        <v>1100</v>
      </c>
      <c r="K1194" s="63">
        <v>1110</v>
      </c>
      <c r="L1194" s="37"/>
      <c r="M1194" s="37">
        <v>564013</v>
      </c>
    </row>
    <row r="1195" spans="1:13" x14ac:dyDescent="0.25">
      <c r="A1195" s="37">
        <v>1186</v>
      </c>
      <c r="B1195" s="37" t="s">
        <v>2052</v>
      </c>
      <c r="C1195" s="37" t="s">
        <v>117</v>
      </c>
      <c r="D1195" s="37" t="s">
        <v>2086</v>
      </c>
      <c r="E1195" s="63">
        <v>3250</v>
      </c>
      <c r="F1195" s="63">
        <v>3500</v>
      </c>
      <c r="G1195" s="63">
        <v>3600</v>
      </c>
      <c r="H1195" s="63">
        <v>3690</v>
      </c>
      <c r="I1195" s="63">
        <v>3740</v>
      </c>
      <c r="J1195" s="63">
        <v>3740</v>
      </c>
      <c r="K1195" s="63">
        <v>3700</v>
      </c>
      <c r="L1195" s="37"/>
      <c r="M1195" s="37">
        <v>564021</v>
      </c>
    </row>
    <row r="1196" spans="1:13" x14ac:dyDescent="0.25">
      <c r="A1196" s="37">
        <v>1187</v>
      </c>
      <c r="B1196" s="37" t="s">
        <v>2052</v>
      </c>
      <c r="C1196" s="37" t="s">
        <v>1422</v>
      </c>
      <c r="D1196" s="37" t="s">
        <v>2086</v>
      </c>
      <c r="E1196" s="63">
        <v>3600</v>
      </c>
      <c r="F1196" s="63">
        <v>3700</v>
      </c>
      <c r="G1196" s="63">
        <v>3740</v>
      </c>
      <c r="H1196" s="63">
        <v>3760</v>
      </c>
      <c r="I1196" s="63">
        <v>3760</v>
      </c>
      <c r="J1196" s="63">
        <v>3740</v>
      </c>
      <c r="K1196" s="63">
        <v>3700</v>
      </c>
      <c r="L1196" s="37"/>
      <c r="M1196" s="37">
        <v>564210</v>
      </c>
    </row>
    <row r="1197" spans="1:13" x14ac:dyDescent="0.25">
      <c r="A1197" s="37">
        <v>1188</v>
      </c>
      <c r="B1197" s="37" t="s">
        <v>2052</v>
      </c>
      <c r="C1197" s="37" t="s">
        <v>1408</v>
      </c>
      <c r="D1197" s="37" t="s">
        <v>2086</v>
      </c>
      <c r="E1197" s="63">
        <v>2780</v>
      </c>
      <c r="F1197" s="63">
        <v>2850</v>
      </c>
      <c r="G1197" s="63">
        <v>2830</v>
      </c>
      <c r="H1197" s="63">
        <v>2790</v>
      </c>
      <c r="I1197" s="63">
        <v>2730</v>
      </c>
      <c r="J1197" s="63">
        <v>2640</v>
      </c>
      <c r="K1197" s="63">
        <v>2520</v>
      </c>
      <c r="L1197" s="37"/>
      <c r="M1197" s="37">
        <v>564220</v>
      </c>
    </row>
    <row r="1198" spans="1:13" x14ac:dyDescent="0.25">
      <c r="A1198" s="37">
        <v>1189</v>
      </c>
      <c r="B1198" s="37" t="s">
        <v>2052</v>
      </c>
      <c r="C1198" s="37" t="s">
        <v>1413</v>
      </c>
      <c r="D1198" s="37" t="s">
        <v>2086</v>
      </c>
      <c r="E1198" s="63">
        <v>3450</v>
      </c>
      <c r="F1198" s="63">
        <v>3540</v>
      </c>
      <c r="G1198" s="63">
        <v>3530</v>
      </c>
      <c r="H1198" s="63">
        <v>3520</v>
      </c>
      <c r="I1198" s="63">
        <v>3480</v>
      </c>
      <c r="J1198" s="63">
        <v>3420</v>
      </c>
      <c r="K1198" s="63">
        <v>3350</v>
      </c>
      <c r="L1198" s="37"/>
      <c r="M1198" s="37">
        <v>564231</v>
      </c>
    </row>
    <row r="1199" spans="1:13" x14ac:dyDescent="0.25">
      <c r="A1199" s="37">
        <v>1190</v>
      </c>
      <c r="B1199" s="37" t="s">
        <v>2052</v>
      </c>
      <c r="C1199" s="37" t="s">
        <v>1415</v>
      </c>
      <c r="D1199" s="37" t="s">
        <v>2086</v>
      </c>
      <c r="E1199" s="63">
        <v>1870</v>
      </c>
      <c r="F1199" s="63">
        <v>1850</v>
      </c>
      <c r="G1199" s="63">
        <v>1830</v>
      </c>
      <c r="H1199" s="63">
        <v>1800</v>
      </c>
      <c r="I1199" s="63">
        <v>1750</v>
      </c>
      <c r="J1199" s="63">
        <v>1670</v>
      </c>
      <c r="K1199" s="63">
        <v>1590</v>
      </c>
      <c r="L1199" s="37"/>
      <c r="M1199" s="37">
        <v>564232</v>
      </c>
    </row>
    <row r="1200" spans="1:13" x14ac:dyDescent="0.25">
      <c r="A1200" s="37">
        <v>1191</v>
      </c>
      <c r="B1200" s="37" t="s">
        <v>2052</v>
      </c>
      <c r="C1200" s="37" t="s">
        <v>1417</v>
      </c>
      <c r="D1200" s="37" t="s">
        <v>2086</v>
      </c>
      <c r="E1200" s="63">
        <v>4570</v>
      </c>
      <c r="F1200" s="63">
        <v>4600</v>
      </c>
      <c r="G1200" s="63">
        <v>4620</v>
      </c>
      <c r="H1200" s="63">
        <v>4650</v>
      </c>
      <c r="I1200" s="63">
        <v>4670</v>
      </c>
      <c r="J1200" s="63">
        <v>4680</v>
      </c>
      <c r="K1200" s="63">
        <v>4670</v>
      </c>
      <c r="L1200" s="37"/>
      <c r="M1200" s="37">
        <v>564240</v>
      </c>
    </row>
    <row r="1201" spans="1:13" x14ac:dyDescent="0.25">
      <c r="A1201" s="37">
        <v>1192</v>
      </c>
      <c r="B1201" s="37" t="s">
        <v>2043</v>
      </c>
      <c r="C1201" s="37" t="s">
        <v>2087</v>
      </c>
      <c r="D1201" s="37" t="s">
        <v>2087</v>
      </c>
      <c r="E1201" s="63">
        <v>50700</v>
      </c>
      <c r="F1201" s="63">
        <v>53100</v>
      </c>
      <c r="G1201" s="63">
        <v>54700</v>
      </c>
      <c r="H1201" s="63">
        <v>56200</v>
      </c>
      <c r="I1201" s="63">
        <v>57500</v>
      </c>
      <c r="J1201" s="63">
        <v>58500</v>
      </c>
      <c r="K1201" s="63">
        <v>59400</v>
      </c>
      <c r="L1201" s="37"/>
      <c r="M1201" s="37"/>
    </row>
    <row r="1202" spans="1:13" x14ac:dyDescent="0.25">
      <c r="A1202" s="37">
        <v>1193</v>
      </c>
      <c r="B1202" s="37" t="s">
        <v>2052</v>
      </c>
      <c r="C1202" s="37" t="s">
        <v>385</v>
      </c>
      <c r="D1202" s="37" t="s">
        <v>2087</v>
      </c>
      <c r="E1202" s="63">
        <v>3160</v>
      </c>
      <c r="F1202" s="63">
        <v>3370</v>
      </c>
      <c r="G1202" s="63">
        <v>3440</v>
      </c>
      <c r="H1202" s="63">
        <v>3500</v>
      </c>
      <c r="I1202" s="63">
        <v>3520</v>
      </c>
      <c r="J1202" s="63">
        <v>3510</v>
      </c>
      <c r="K1202" s="63">
        <v>3480</v>
      </c>
      <c r="L1202" s="37"/>
      <c r="M1202" s="37">
        <v>563701</v>
      </c>
    </row>
    <row r="1203" spans="1:13" x14ac:dyDescent="0.25">
      <c r="A1203" s="37">
        <v>1194</v>
      </c>
      <c r="B1203" s="37" t="s">
        <v>2052</v>
      </c>
      <c r="C1203" s="37" t="s">
        <v>1409</v>
      </c>
      <c r="D1203" s="37" t="s">
        <v>2087</v>
      </c>
      <c r="E1203" s="63">
        <v>2240</v>
      </c>
      <c r="F1203" s="63">
        <v>2280</v>
      </c>
      <c r="G1203" s="63">
        <v>2320</v>
      </c>
      <c r="H1203" s="63">
        <v>2370</v>
      </c>
      <c r="I1203" s="63">
        <v>2420</v>
      </c>
      <c r="J1203" s="63">
        <v>2450</v>
      </c>
      <c r="K1203" s="63">
        <v>2480</v>
      </c>
      <c r="L1203" s="37"/>
      <c r="M1203" s="37">
        <v>563703</v>
      </c>
    </row>
    <row r="1204" spans="1:13" x14ac:dyDescent="0.25">
      <c r="A1204" s="37">
        <v>1195</v>
      </c>
      <c r="B1204" s="37" t="s">
        <v>2052</v>
      </c>
      <c r="C1204" s="37" t="s">
        <v>386</v>
      </c>
      <c r="D1204" s="37" t="s">
        <v>2087</v>
      </c>
      <c r="E1204" s="63">
        <v>380</v>
      </c>
      <c r="F1204" s="63">
        <v>450</v>
      </c>
      <c r="G1204" s="63">
        <v>500</v>
      </c>
      <c r="H1204" s="63">
        <v>550</v>
      </c>
      <c r="I1204" s="63">
        <v>600</v>
      </c>
      <c r="J1204" s="63">
        <v>650</v>
      </c>
      <c r="K1204" s="63">
        <v>700</v>
      </c>
      <c r="L1204" s="37"/>
      <c r="M1204" s="37">
        <v>563704</v>
      </c>
    </row>
    <row r="1205" spans="1:13" x14ac:dyDescent="0.25">
      <c r="A1205" s="37">
        <v>1196</v>
      </c>
      <c r="B1205" s="37" t="s">
        <v>2052</v>
      </c>
      <c r="C1205" s="37" t="s">
        <v>387</v>
      </c>
      <c r="D1205" s="37" t="s">
        <v>2087</v>
      </c>
      <c r="E1205" s="63">
        <v>1990</v>
      </c>
      <c r="F1205" s="63">
        <v>2010</v>
      </c>
      <c r="G1205" s="63">
        <v>2030</v>
      </c>
      <c r="H1205" s="63">
        <v>2060</v>
      </c>
      <c r="I1205" s="63">
        <v>2090</v>
      </c>
      <c r="J1205" s="63">
        <v>2120</v>
      </c>
      <c r="K1205" s="63">
        <v>2150</v>
      </c>
      <c r="L1205" s="37"/>
      <c r="M1205" s="37">
        <v>563705</v>
      </c>
    </row>
    <row r="1206" spans="1:13" x14ac:dyDescent="0.25">
      <c r="A1206" s="37">
        <v>1197</v>
      </c>
      <c r="B1206" s="37" t="s">
        <v>2052</v>
      </c>
      <c r="C1206" s="37" t="s">
        <v>1410</v>
      </c>
      <c r="D1206" s="37" t="s">
        <v>2087</v>
      </c>
      <c r="E1206" s="63">
        <v>3530</v>
      </c>
      <c r="F1206" s="63">
        <v>4050</v>
      </c>
      <c r="G1206" s="63">
        <v>4410</v>
      </c>
      <c r="H1206" s="63">
        <v>4780</v>
      </c>
      <c r="I1206" s="63">
        <v>5120</v>
      </c>
      <c r="J1206" s="63">
        <v>5430</v>
      </c>
      <c r="K1206" s="63">
        <v>5730</v>
      </c>
      <c r="L1206" s="37"/>
      <c r="M1206" s="37">
        <v>563706</v>
      </c>
    </row>
    <row r="1207" spans="1:13" x14ac:dyDescent="0.25">
      <c r="A1207" s="37">
        <v>1198</v>
      </c>
      <c r="B1207" s="37" t="s">
        <v>2052</v>
      </c>
      <c r="C1207" s="37" t="s">
        <v>1412</v>
      </c>
      <c r="D1207" s="37" t="s">
        <v>2087</v>
      </c>
      <c r="E1207" s="63">
        <v>570</v>
      </c>
      <c r="F1207" s="63">
        <v>630</v>
      </c>
      <c r="G1207" s="63">
        <v>680</v>
      </c>
      <c r="H1207" s="63">
        <v>730</v>
      </c>
      <c r="I1207" s="63">
        <v>770</v>
      </c>
      <c r="J1207" s="63">
        <v>800</v>
      </c>
      <c r="K1207" s="63">
        <v>840</v>
      </c>
      <c r="L1207" s="37"/>
      <c r="M1207" s="37">
        <v>563920</v>
      </c>
    </row>
    <row r="1208" spans="1:13" x14ac:dyDescent="0.25">
      <c r="A1208" s="37">
        <v>1199</v>
      </c>
      <c r="B1208" s="37" t="s">
        <v>2052</v>
      </c>
      <c r="C1208" s="37" t="s">
        <v>118</v>
      </c>
      <c r="D1208" s="37" t="s">
        <v>2087</v>
      </c>
      <c r="E1208" s="63">
        <v>1540</v>
      </c>
      <c r="F1208" s="63">
        <v>1590</v>
      </c>
      <c r="G1208" s="63">
        <v>1640</v>
      </c>
      <c r="H1208" s="63">
        <v>1680</v>
      </c>
      <c r="I1208" s="63">
        <v>1710</v>
      </c>
      <c r="J1208" s="63">
        <v>1730</v>
      </c>
      <c r="K1208" s="63">
        <v>1730</v>
      </c>
      <c r="L1208" s="37"/>
      <c r="M1208" s="37">
        <v>564022</v>
      </c>
    </row>
    <row r="1209" spans="1:13" x14ac:dyDescent="0.25">
      <c r="A1209" s="37">
        <v>1200</v>
      </c>
      <c r="B1209" s="37" t="s">
        <v>2052</v>
      </c>
      <c r="C1209" s="37" t="s">
        <v>1421</v>
      </c>
      <c r="D1209" s="37" t="s">
        <v>2087</v>
      </c>
      <c r="E1209" s="63">
        <v>840</v>
      </c>
      <c r="F1209" s="63">
        <v>870</v>
      </c>
      <c r="G1209" s="63">
        <v>910</v>
      </c>
      <c r="H1209" s="63">
        <v>950</v>
      </c>
      <c r="I1209" s="63">
        <v>980</v>
      </c>
      <c r="J1209" s="63">
        <v>1010</v>
      </c>
      <c r="K1209" s="63">
        <v>1040</v>
      </c>
      <c r="L1209" s="37"/>
      <c r="M1209" s="37">
        <v>564023</v>
      </c>
    </row>
    <row r="1210" spans="1:13" x14ac:dyDescent="0.25">
      <c r="A1210" s="37">
        <v>1201</v>
      </c>
      <c r="B1210" s="37" t="s">
        <v>2052</v>
      </c>
      <c r="C1210" s="37" t="s">
        <v>1418</v>
      </c>
      <c r="D1210" s="37" t="s">
        <v>2087</v>
      </c>
      <c r="E1210" s="63">
        <v>5960</v>
      </c>
      <c r="F1210" s="63">
        <v>6220</v>
      </c>
      <c r="G1210" s="63">
        <v>6380</v>
      </c>
      <c r="H1210" s="63">
        <v>6530</v>
      </c>
      <c r="I1210" s="63">
        <v>6660</v>
      </c>
      <c r="J1210" s="63">
        <v>6770</v>
      </c>
      <c r="K1210" s="63">
        <v>6850</v>
      </c>
      <c r="L1210" s="37"/>
      <c r="M1210" s="37">
        <v>564400</v>
      </c>
    </row>
    <row r="1211" spans="1:13" x14ac:dyDescent="0.25">
      <c r="A1211" s="37">
        <v>1202</v>
      </c>
      <c r="B1211" s="37" t="s">
        <v>2052</v>
      </c>
      <c r="C1211" s="37" t="s">
        <v>393</v>
      </c>
      <c r="D1211" s="37" t="s">
        <v>2087</v>
      </c>
      <c r="E1211" s="63">
        <v>3680</v>
      </c>
      <c r="F1211" s="63">
        <v>3850</v>
      </c>
      <c r="G1211" s="63">
        <v>3960</v>
      </c>
      <c r="H1211" s="63">
        <v>4070</v>
      </c>
      <c r="I1211" s="63">
        <v>4140</v>
      </c>
      <c r="J1211" s="63">
        <v>4200</v>
      </c>
      <c r="K1211" s="63">
        <v>4250</v>
      </c>
      <c r="L1211" s="37"/>
      <c r="M1211" s="37">
        <v>565901</v>
      </c>
    </row>
    <row r="1212" spans="1:13" x14ac:dyDescent="0.25">
      <c r="A1212" s="37">
        <v>1203</v>
      </c>
      <c r="B1212" s="37" t="s">
        <v>2052</v>
      </c>
      <c r="C1212" s="37" t="s">
        <v>1440</v>
      </c>
      <c r="D1212" s="37" t="s">
        <v>2087</v>
      </c>
      <c r="E1212" s="63">
        <v>1250</v>
      </c>
      <c r="F1212" s="63">
        <v>1370</v>
      </c>
      <c r="G1212" s="63">
        <v>1500</v>
      </c>
      <c r="H1212" s="63">
        <v>1620</v>
      </c>
      <c r="I1212" s="63">
        <v>1730</v>
      </c>
      <c r="J1212" s="63">
        <v>1840</v>
      </c>
      <c r="K1212" s="63">
        <v>1930</v>
      </c>
      <c r="L1212" s="37"/>
      <c r="M1212" s="37">
        <v>565902</v>
      </c>
    </row>
    <row r="1213" spans="1:13" x14ac:dyDescent="0.25">
      <c r="A1213" s="37">
        <v>1204</v>
      </c>
      <c r="B1213" s="37" t="s">
        <v>2052</v>
      </c>
      <c r="C1213" s="37" t="s">
        <v>1441</v>
      </c>
      <c r="D1213" s="37" t="s">
        <v>2087</v>
      </c>
      <c r="E1213" s="63">
        <v>5080</v>
      </c>
      <c r="F1213" s="63">
        <v>5090</v>
      </c>
      <c r="G1213" s="63">
        <v>5090</v>
      </c>
      <c r="H1213" s="63">
        <v>5090</v>
      </c>
      <c r="I1213" s="63">
        <v>5100</v>
      </c>
      <c r="J1213" s="63">
        <v>5090</v>
      </c>
      <c r="K1213" s="63">
        <v>5070</v>
      </c>
      <c r="L1213" s="37"/>
      <c r="M1213" s="37">
        <v>565903</v>
      </c>
    </row>
    <row r="1214" spans="1:13" x14ac:dyDescent="0.25">
      <c r="A1214" s="37">
        <v>1205</v>
      </c>
      <c r="B1214" s="37" t="s">
        <v>2052</v>
      </c>
      <c r="C1214" s="37" t="s">
        <v>1438</v>
      </c>
      <c r="D1214" s="37" t="s">
        <v>2087</v>
      </c>
      <c r="E1214" s="63">
        <v>8950</v>
      </c>
      <c r="F1214" s="63">
        <v>9300</v>
      </c>
      <c r="G1214" s="63">
        <v>9370</v>
      </c>
      <c r="H1214" s="63">
        <v>9430</v>
      </c>
      <c r="I1214" s="63">
        <v>9460</v>
      </c>
      <c r="J1214" s="63">
        <v>9440</v>
      </c>
      <c r="K1214" s="63">
        <v>9400</v>
      </c>
      <c r="L1214" s="37"/>
      <c r="M1214" s="37">
        <v>566000</v>
      </c>
    </row>
    <row r="1215" spans="1:13" x14ac:dyDescent="0.25">
      <c r="A1215" s="37">
        <v>1206</v>
      </c>
      <c r="B1215" s="37" t="s">
        <v>2052</v>
      </c>
      <c r="C1215" s="37" t="s">
        <v>394</v>
      </c>
      <c r="D1215" s="37" t="s">
        <v>2087</v>
      </c>
      <c r="E1215" s="63">
        <v>5000</v>
      </c>
      <c r="F1215" s="63">
        <v>5220</v>
      </c>
      <c r="G1215" s="63">
        <v>5390</v>
      </c>
      <c r="H1215" s="63">
        <v>5560</v>
      </c>
      <c r="I1215" s="63">
        <v>5730</v>
      </c>
      <c r="J1215" s="63">
        <v>5870</v>
      </c>
      <c r="K1215" s="63">
        <v>6010</v>
      </c>
      <c r="L1215" s="37"/>
      <c r="M1215" s="37">
        <v>566101</v>
      </c>
    </row>
    <row r="1216" spans="1:13" x14ac:dyDescent="0.25">
      <c r="A1216" s="37">
        <v>1207</v>
      </c>
      <c r="B1216" s="37" t="s">
        <v>2052</v>
      </c>
      <c r="C1216" s="37" t="s">
        <v>396</v>
      </c>
      <c r="D1216" s="37" t="s">
        <v>2087</v>
      </c>
      <c r="E1216" s="63">
        <v>3720</v>
      </c>
      <c r="F1216" s="63">
        <v>3880</v>
      </c>
      <c r="G1216" s="63">
        <v>3970</v>
      </c>
      <c r="H1216" s="63">
        <v>4040</v>
      </c>
      <c r="I1216" s="63">
        <v>4090</v>
      </c>
      <c r="J1216" s="63">
        <v>4120</v>
      </c>
      <c r="K1216" s="63">
        <v>4120</v>
      </c>
      <c r="L1216" s="37"/>
      <c r="M1216" s="37">
        <v>566102</v>
      </c>
    </row>
    <row r="1217" spans="1:13" x14ac:dyDescent="0.25">
      <c r="A1217" s="37">
        <v>1208</v>
      </c>
      <c r="B1217" s="37" t="s">
        <v>2052</v>
      </c>
      <c r="C1217" s="37" t="s">
        <v>1442</v>
      </c>
      <c r="D1217" s="37" t="s">
        <v>2087</v>
      </c>
      <c r="E1217" s="63">
        <v>1740</v>
      </c>
      <c r="F1217" s="63">
        <v>1820</v>
      </c>
      <c r="G1217" s="63">
        <v>1870</v>
      </c>
      <c r="H1217" s="63">
        <v>1910</v>
      </c>
      <c r="I1217" s="63">
        <v>1950</v>
      </c>
      <c r="J1217" s="63">
        <v>1970</v>
      </c>
      <c r="K1217" s="63">
        <v>1980</v>
      </c>
      <c r="L1217" s="37"/>
      <c r="M1217" s="37">
        <v>566200</v>
      </c>
    </row>
    <row r="1218" spans="1:13" x14ac:dyDescent="0.25">
      <c r="A1218" s="37">
        <v>1209</v>
      </c>
      <c r="B1218" s="37" t="s">
        <v>2052</v>
      </c>
      <c r="C1218" s="37" t="s">
        <v>397</v>
      </c>
      <c r="D1218" s="37" t="s">
        <v>2087</v>
      </c>
      <c r="E1218" s="63">
        <v>10</v>
      </c>
      <c r="F1218" s="63">
        <v>10</v>
      </c>
      <c r="G1218" s="63">
        <v>10</v>
      </c>
      <c r="H1218" s="63">
        <v>10</v>
      </c>
      <c r="I1218" s="63">
        <v>10</v>
      </c>
      <c r="J1218" s="63">
        <v>10</v>
      </c>
      <c r="K1218" s="63">
        <v>10</v>
      </c>
      <c r="L1218" s="37"/>
      <c r="M1218" s="37">
        <v>566301</v>
      </c>
    </row>
    <row r="1219" spans="1:13" x14ac:dyDescent="0.25">
      <c r="A1219" s="37">
        <v>1210</v>
      </c>
      <c r="B1219" s="37" t="s">
        <v>2052</v>
      </c>
      <c r="C1219" s="37" t="s">
        <v>398</v>
      </c>
      <c r="D1219" s="37" t="s">
        <v>2087</v>
      </c>
      <c r="E1219" s="63">
        <v>1030</v>
      </c>
      <c r="F1219" s="63">
        <v>1130</v>
      </c>
      <c r="G1219" s="63">
        <v>1230</v>
      </c>
      <c r="H1219" s="63">
        <v>1340</v>
      </c>
      <c r="I1219" s="63">
        <v>1440</v>
      </c>
      <c r="J1219" s="63">
        <v>1530</v>
      </c>
      <c r="K1219" s="63">
        <v>1610</v>
      </c>
      <c r="L1219" s="37"/>
      <c r="M1219" s="37">
        <v>566302</v>
      </c>
    </row>
    <row r="1220" spans="1:13" x14ac:dyDescent="0.25">
      <c r="A1220" s="37">
        <v>1211</v>
      </c>
      <c r="B1220" s="37" t="s">
        <v>2043</v>
      </c>
      <c r="C1220" s="37" t="s">
        <v>2088</v>
      </c>
      <c r="D1220" s="37" t="s">
        <v>2088</v>
      </c>
      <c r="E1220" s="63">
        <v>53700</v>
      </c>
      <c r="F1220" s="63">
        <v>56600</v>
      </c>
      <c r="G1220" s="63">
        <v>58300</v>
      </c>
      <c r="H1220" s="63">
        <v>59500</v>
      </c>
      <c r="I1220" s="63">
        <v>60300</v>
      </c>
      <c r="J1220" s="63">
        <v>60600</v>
      </c>
      <c r="K1220" s="63">
        <v>60500</v>
      </c>
      <c r="L1220" s="37"/>
      <c r="M1220" s="37"/>
    </row>
    <row r="1221" spans="1:13" x14ac:dyDescent="0.25">
      <c r="A1221" s="37">
        <v>1212</v>
      </c>
      <c r="B1221" s="37" t="s">
        <v>2052</v>
      </c>
      <c r="C1221" s="37" t="s">
        <v>391</v>
      </c>
      <c r="D1221" s="37" t="s">
        <v>2088</v>
      </c>
      <c r="E1221" s="63">
        <v>1110</v>
      </c>
      <c r="F1221" s="63">
        <v>1180</v>
      </c>
      <c r="G1221" s="63">
        <v>1260</v>
      </c>
      <c r="H1221" s="63">
        <v>1350</v>
      </c>
      <c r="I1221" s="63">
        <v>1430</v>
      </c>
      <c r="J1221" s="63">
        <v>1510</v>
      </c>
      <c r="K1221" s="63">
        <v>1560</v>
      </c>
      <c r="L1221" s="37"/>
      <c r="M1221" s="37">
        <v>565601</v>
      </c>
    </row>
    <row r="1222" spans="1:13" x14ac:dyDescent="0.25">
      <c r="A1222" s="37">
        <v>1213</v>
      </c>
      <c r="B1222" s="37" t="s">
        <v>2052</v>
      </c>
      <c r="C1222" s="37" t="s">
        <v>1435</v>
      </c>
      <c r="D1222" s="37" t="s">
        <v>2088</v>
      </c>
      <c r="E1222" s="63">
        <v>3920</v>
      </c>
      <c r="F1222" s="63">
        <v>4420</v>
      </c>
      <c r="G1222" s="63">
        <v>4580</v>
      </c>
      <c r="H1222" s="63">
        <v>4710</v>
      </c>
      <c r="I1222" s="63">
        <v>4780</v>
      </c>
      <c r="J1222" s="63">
        <v>4790</v>
      </c>
      <c r="K1222" s="63">
        <v>4760</v>
      </c>
      <c r="L1222" s="37"/>
      <c r="M1222" s="37">
        <v>565602</v>
      </c>
    </row>
    <row r="1223" spans="1:13" x14ac:dyDescent="0.25">
      <c r="A1223" s="37">
        <v>1214</v>
      </c>
      <c r="B1223" s="37" t="s">
        <v>2052</v>
      </c>
      <c r="C1223" s="37" t="s">
        <v>1436</v>
      </c>
      <c r="D1223" s="37" t="s">
        <v>2088</v>
      </c>
      <c r="E1223" s="63">
        <v>140</v>
      </c>
      <c r="F1223" s="63">
        <v>460</v>
      </c>
      <c r="G1223" s="63">
        <v>520</v>
      </c>
      <c r="H1223" s="63">
        <v>580</v>
      </c>
      <c r="I1223" s="63">
        <v>630</v>
      </c>
      <c r="J1223" s="63">
        <v>670</v>
      </c>
      <c r="K1223" s="63">
        <v>720</v>
      </c>
      <c r="L1223" s="37"/>
      <c r="M1223" s="37">
        <v>565603</v>
      </c>
    </row>
    <row r="1224" spans="1:13" x14ac:dyDescent="0.25">
      <c r="A1224" s="37">
        <v>1215</v>
      </c>
      <c r="B1224" s="37" t="s">
        <v>2052</v>
      </c>
      <c r="C1224" s="37" t="s">
        <v>392</v>
      </c>
      <c r="D1224" s="37" t="s">
        <v>2088</v>
      </c>
      <c r="E1224" s="63">
        <v>1410</v>
      </c>
      <c r="F1224" s="63">
        <v>1560</v>
      </c>
      <c r="G1224" s="63">
        <v>1600</v>
      </c>
      <c r="H1224" s="63">
        <v>1620</v>
      </c>
      <c r="I1224" s="63">
        <v>1640</v>
      </c>
      <c r="J1224" s="63">
        <v>1630</v>
      </c>
      <c r="K1224" s="63">
        <v>1610</v>
      </c>
      <c r="L1224" s="37"/>
      <c r="M1224" s="37">
        <v>565604</v>
      </c>
    </row>
    <row r="1225" spans="1:13" x14ac:dyDescent="0.25">
      <c r="A1225" s="37">
        <v>1216</v>
      </c>
      <c r="B1225" s="37" t="s">
        <v>2052</v>
      </c>
      <c r="C1225" s="37" t="s">
        <v>1437</v>
      </c>
      <c r="D1225" s="37" t="s">
        <v>2088</v>
      </c>
      <c r="E1225" s="63">
        <v>150</v>
      </c>
      <c r="F1225" s="63">
        <v>170</v>
      </c>
      <c r="G1225" s="63">
        <v>380</v>
      </c>
      <c r="H1225" s="63">
        <v>610</v>
      </c>
      <c r="I1225" s="63">
        <v>850</v>
      </c>
      <c r="J1225" s="63">
        <v>1100</v>
      </c>
      <c r="K1225" s="63">
        <v>1350</v>
      </c>
      <c r="L1225" s="37"/>
      <c r="M1225" s="37">
        <v>565700</v>
      </c>
    </row>
    <row r="1226" spans="1:13" x14ac:dyDescent="0.25">
      <c r="A1226" s="37">
        <v>1217</v>
      </c>
      <c r="B1226" s="37" t="s">
        <v>2052</v>
      </c>
      <c r="C1226" s="37" t="s">
        <v>1487</v>
      </c>
      <c r="D1226" s="37" t="s">
        <v>2088</v>
      </c>
      <c r="E1226" s="63">
        <v>2560</v>
      </c>
      <c r="F1226" s="63">
        <v>2600</v>
      </c>
      <c r="G1226" s="63">
        <v>2610</v>
      </c>
      <c r="H1226" s="63">
        <v>2590</v>
      </c>
      <c r="I1226" s="63">
        <v>2540</v>
      </c>
      <c r="J1226" s="63">
        <v>2480</v>
      </c>
      <c r="K1226" s="63">
        <v>2410</v>
      </c>
      <c r="L1226" s="37"/>
      <c r="M1226" s="37">
        <v>570400</v>
      </c>
    </row>
    <row r="1227" spans="1:13" x14ac:dyDescent="0.25">
      <c r="A1227" s="37">
        <v>1218</v>
      </c>
      <c r="B1227" s="37" t="s">
        <v>2052</v>
      </c>
      <c r="C1227" s="37" t="s">
        <v>411</v>
      </c>
      <c r="D1227" s="37" t="s">
        <v>2088</v>
      </c>
      <c r="E1227" s="63">
        <v>1870</v>
      </c>
      <c r="F1227" s="63">
        <v>1890</v>
      </c>
      <c r="G1227" s="63">
        <v>1900</v>
      </c>
      <c r="H1227" s="63">
        <v>1880</v>
      </c>
      <c r="I1227" s="63">
        <v>1850</v>
      </c>
      <c r="J1227" s="63">
        <v>1800</v>
      </c>
      <c r="K1227" s="63">
        <v>1730</v>
      </c>
      <c r="L1227" s="37"/>
      <c r="M1227" s="37">
        <v>570500</v>
      </c>
    </row>
    <row r="1228" spans="1:13" x14ac:dyDescent="0.25">
      <c r="A1228" s="37">
        <v>1219</v>
      </c>
      <c r="B1228" s="37" t="s">
        <v>2052</v>
      </c>
      <c r="C1228" s="37" t="s">
        <v>1489</v>
      </c>
      <c r="D1228" s="37" t="s">
        <v>2088</v>
      </c>
      <c r="E1228" s="63">
        <v>3700</v>
      </c>
      <c r="F1228" s="63">
        <v>3820</v>
      </c>
      <c r="G1228" s="63">
        <v>3910</v>
      </c>
      <c r="H1228" s="63">
        <v>3970</v>
      </c>
      <c r="I1228" s="63">
        <v>4020</v>
      </c>
      <c r="J1228" s="63">
        <v>4050</v>
      </c>
      <c r="K1228" s="63">
        <v>4080</v>
      </c>
      <c r="L1228" s="37"/>
      <c r="M1228" s="37">
        <v>570600</v>
      </c>
    </row>
    <row r="1229" spans="1:13" x14ac:dyDescent="0.25">
      <c r="A1229" s="37">
        <v>1220</v>
      </c>
      <c r="B1229" s="37" t="s">
        <v>2052</v>
      </c>
      <c r="C1229" s="37" t="s">
        <v>1491</v>
      </c>
      <c r="D1229" s="37" t="s">
        <v>2088</v>
      </c>
      <c r="E1229" s="63">
        <v>2300</v>
      </c>
      <c r="F1229" s="63">
        <v>2330</v>
      </c>
      <c r="G1229" s="63">
        <v>2350</v>
      </c>
      <c r="H1229" s="63">
        <v>2360</v>
      </c>
      <c r="I1229" s="63">
        <v>2330</v>
      </c>
      <c r="J1229" s="63">
        <v>2270</v>
      </c>
      <c r="K1229" s="63">
        <v>2200</v>
      </c>
      <c r="L1229" s="37"/>
      <c r="M1229" s="37">
        <v>570700</v>
      </c>
    </row>
    <row r="1230" spans="1:13" x14ac:dyDescent="0.25">
      <c r="A1230" s="37">
        <v>1221</v>
      </c>
      <c r="B1230" s="37" t="s">
        <v>2052</v>
      </c>
      <c r="C1230" s="37" t="s">
        <v>1486</v>
      </c>
      <c r="D1230" s="37" t="s">
        <v>2088</v>
      </c>
      <c r="E1230" s="63">
        <v>390</v>
      </c>
      <c r="F1230" s="63">
        <v>450</v>
      </c>
      <c r="G1230" s="63">
        <v>560</v>
      </c>
      <c r="H1230" s="63">
        <v>680</v>
      </c>
      <c r="I1230" s="63">
        <v>800</v>
      </c>
      <c r="J1230" s="63">
        <v>920</v>
      </c>
      <c r="K1230" s="63">
        <v>1050</v>
      </c>
      <c r="L1230" s="37"/>
      <c r="M1230" s="37">
        <v>570800</v>
      </c>
    </row>
    <row r="1231" spans="1:13" x14ac:dyDescent="0.25">
      <c r="A1231" s="37">
        <v>1222</v>
      </c>
      <c r="B1231" s="37" t="s">
        <v>2052</v>
      </c>
      <c r="C1231" s="37" t="s">
        <v>1488</v>
      </c>
      <c r="D1231" s="37" t="s">
        <v>2088</v>
      </c>
      <c r="E1231" s="63">
        <v>2130</v>
      </c>
      <c r="F1231" s="63">
        <v>2160</v>
      </c>
      <c r="G1231" s="63">
        <v>2180</v>
      </c>
      <c r="H1231" s="63">
        <v>2200</v>
      </c>
      <c r="I1231" s="63">
        <v>2190</v>
      </c>
      <c r="J1231" s="63">
        <v>2130</v>
      </c>
      <c r="K1231" s="63">
        <v>2040</v>
      </c>
      <c r="L1231" s="37"/>
      <c r="M1231" s="37">
        <v>570900</v>
      </c>
    </row>
    <row r="1232" spans="1:13" x14ac:dyDescent="0.25">
      <c r="A1232" s="37">
        <v>1223</v>
      </c>
      <c r="B1232" s="37" t="s">
        <v>2052</v>
      </c>
      <c r="C1232" s="37" t="s">
        <v>1490</v>
      </c>
      <c r="D1232" s="37" t="s">
        <v>2088</v>
      </c>
      <c r="E1232" s="63">
        <v>1400</v>
      </c>
      <c r="F1232" s="63">
        <v>1410</v>
      </c>
      <c r="G1232" s="63">
        <v>1420</v>
      </c>
      <c r="H1232" s="63">
        <v>1410</v>
      </c>
      <c r="I1232" s="63">
        <v>1380</v>
      </c>
      <c r="J1232" s="63">
        <v>1340</v>
      </c>
      <c r="K1232" s="63">
        <v>1290</v>
      </c>
      <c r="L1232" s="37"/>
      <c r="M1232" s="37">
        <v>571000</v>
      </c>
    </row>
    <row r="1233" spans="1:13" x14ac:dyDescent="0.25">
      <c r="A1233" s="37">
        <v>1224</v>
      </c>
      <c r="B1233" s="37" t="s">
        <v>2052</v>
      </c>
      <c r="C1233" s="37" t="s">
        <v>1493</v>
      </c>
      <c r="D1233" s="37" t="s">
        <v>2088</v>
      </c>
      <c r="E1233" s="63">
        <v>3250</v>
      </c>
      <c r="F1233" s="63">
        <v>3330</v>
      </c>
      <c r="G1233" s="63">
        <v>3350</v>
      </c>
      <c r="H1233" s="63">
        <v>3330</v>
      </c>
      <c r="I1233" s="63">
        <v>3280</v>
      </c>
      <c r="J1233" s="63">
        <v>3180</v>
      </c>
      <c r="K1233" s="63">
        <v>3060</v>
      </c>
      <c r="L1233" s="37"/>
      <c r="M1233" s="37">
        <v>571100</v>
      </c>
    </row>
    <row r="1234" spans="1:13" x14ac:dyDescent="0.25">
      <c r="A1234" s="37">
        <v>1225</v>
      </c>
      <c r="B1234" s="37" t="s">
        <v>2052</v>
      </c>
      <c r="C1234" s="37" t="s">
        <v>1494</v>
      </c>
      <c r="D1234" s="37" t="s">
        <v>2088</v>
      </c>
      <c r="E1234" s="63">
        <v>1600</v>
      </c>
      <c r="F1234" s="63">
        <v>1580</v>
      </c>
      <c r="G1234" s="63">
        <v>1560</v>
      </c>
      <c r="H1234" s="63">
        <v>1530</v>
      </c>
      <c r="I1234" s="63">
        <v>1490</v>
      </c>
      <c r="J1234" s="63">
        <v>1420</v>
      </c>
      <c r="K1234" s="63">
        <v>1330</v>
      </c>
      <c r="L1234" s="37"/>
      <c r="M1234" s="37">
        <v>571200</v>
      </c>
    </row>
    <row r="1235" spans="1:13" x14ac:dyDescent="0.25">
      <c r="A1235" s="37">
        <v>1226</v>
      </c>
      <c r="B1235" s="37" t="s">
        <v>2052</v>
      </c>
      <c r="C1235" s="37" t="s">
        <v>1495</v>
      </c>
      <c r="D1235" s="37" t="s">
        <v>2088</v>
      </c>
      <c r="E1235" s="63">
        <v>3750</v>
      </c>
      <c r="F1235" s="63">
        <v>3760</v>
      </c>
      <c r="G1235" s="63">
        <v>3740</v>
      </c>
      <c r="H1235" s="63">
        <v>3710</v>
      </c>
      <c r="I1235" s="63">
        <v>3640</v>
      </c>
      <c r="J1235" s="63">
        <v>3540</v>
      </c>
      <c r="K1235" s="63">
        <v>3420</v>
      </c>
      <c r="L1235" s="37"/>
      <c r="M1235" s="37">
        <v>571300</v>
      </c>
    </row>
    <row r="1236" spans="1:13" x14ac:dyDescent="0.25">
      <c r="A1236" s="37">
        <v>1227</v>
      </c>
      <c r="B1236" s="37" t="s">
        <v>2052</v>
      </c>
      <c r="C1236" s="37" t="s">
        <v>412</v>
      </c>
      <c r="D1236" s="37" t="s">
        <v>2088</v>
      </c>
      <c r="E1236" s="63">
        <v>4190</v>
      </c>
      <c r="F1236" s="63">
        <v>4190</v>
      </c>
      <c r="G1236" s="63">
        <v>4170</v>
      </c>
      <c r="H1236" s="63">
        <v>4120</v>
      </c>
      <c r="I1236" s="63">
        <v>4020</v>
      </c>
      <c r="J1236" s="63">
        <v>3890</v>
      </c>
      <c r="K1236" s="63">
        <v>3730</v>
      </c>
      <c r="L1236" s="37"/>
      <c r="M1236" s="37">
        <v>571400</v>
      </c>
    </row>
    <row r="1237" spans="1:13" x14ac:dyDescent="0.25">
      <c r="A1237" s="37">
        <v>1228</v>
      </c>
      <c r="B1237" s="37" t="s">
        <v>2052</v>
      </c>
      <c r="C1237" s="37" t="s">
        <v>1492</v>
      </c>
      <c r="D1237" s="37" t="s">
        <v>2088</v>
      </c>
      <c r="E1237" s="63">
        <v>2360</v>
      </c>
      <c r="F1237" s="63">
        <v>2410</v>
      </c>
      <c r="G1237" s="63">
        <v>2450</v>
      </c>
      <c r="H1237" s="63">
        <v>2470</v>
      </c>
      <c r="I1237" s="63">
        <v>2470</v>
      </c>
      <c r="J1237" s="63">
        <v>2450</v>
      </c>
      <c r="K1237" s="63">
        <v>2420</v>
      </c>
      <c r="L1237" s="37"/>
      <c r="M1237" s="37">
        <v>571501</v>
      </c>
    </row>
    <row r="1238" spans="1:13" x14ac:dyDescent="0.25">
      <c r="A1238" s="37">
        <v>1229</v>
      </c>
      <c r="B1238" s="37" t="s">
        <v>2052</v>
      </c>
      <c r="C1238" s="37" t="s">
        <v>1496</v>
      </c>
      <c r="D1238" s="37" t="s">
        <v>2088</v>
      </c>
      <c r="E1238" s="63">
        <v>2380</v>
      </c>
      <c r="F1238" s="63">
        <v>3180</v>
      </c>
      <c r="G1238" s="63">
        <v>3450</v>
      </c>
      <c r="H1238" s="63">
        <v>3690</v>
      </c>
      <c r="I1238" s="63">
        <v>3920</v>
      </c>
      <c r="J1238" s="63">
        <v>4160</v>
      </c>
      <c r="K1238" s="63">
        <v>4410</v>
      </c>
      <c r="L1238" s="37"/>
      <c r="M1238" s="37">
        <v>571502</v>
      </c>
    </row>
    <row r="1239" spans="1:13" x14ac:dyDescent="0.25">
      <c r="A1239" s="37">
        <v>1230</v>
      </c>
      <c r="B1239" s="37" t="s">
        <v>2052</v>
      </c>
      <c r="C1239" s="37" t="s">
        <v>1497</v>
      </c>
      <c r="D1239" s="37" t="s">
        <v>2088</v>
      </c>
      <c r="E1239" s="63">
        <v>2760</v>
      </c>
      <c r="F1239" s="63">
        <v>2810</v>
      </c>
      <c r="G1239" s="63">
        <v>2830</v>
      </c>
      <c r="H1239" s="63">
        <v>2810</v>
      </c>
      <c r="I1239" s="63">
        <v>2740</v>
      </c>
      <c r="J1239" s="63">
        <v>2620</v>
      </c>
      <c r="K1239" s="63">
        <v>2480</v>
      </c>
      <c r="L1239" s="37"/>
      <c r="M1239" s="37">
        <v>571600</v>
      </c>
    </row>
    <row r="1240" spans="1:13" x14ac:dyDescent="0.25">
      <c r="A1240" s="37">
        <v>1231</v>
      </c>
      <c r="B1240" s="37" t="s">
        <v>2052</v>
      </c>
      <c r="C1240" s="37" t="s">
        <v>1500</v>
      </c>
      <c r="D1240" s="37" t="s">
        <v>2088</v>
      </c>
      <c r="E1240" s="63">
        <v>1970</v>
      </c>
      <c r="F1240" s="63">
        <v>2080</v>
      </c>
      <c r="G1240" s="63">
        <v>2170</v>
      </c>
      <c r="H1240" s="63">
        <v>2260</v>
      </c>
      <c r="I1240" s="63">
        <v>2340</v>
      </c>
      <c r="J1240" s="63">
        <v>2410</v>
      </c>
      <c r="K1240" s="63">
        <v>2480</v>
      </c>
      <c r="L1240" s="37"/>
      <c r="M1240" s="37">
        <v>571800</v>
      </c>
    </row>
    <row r="1241" spans="1:13" x14ac:dyDescent="0.25">
      <c r="A1241" s="37">
        <v>1232</v>
      </c>
      <c r="B1241" s="37" t="s">
        <v>2052</v>
      </c>
      <c r="C1241" s="37" t="s">
        <v>1502</v>
      </c>
      <c r="D1241" s="37" t="s">
        <v>2088</v>
      </c>
      <c r="E1241" s="63">
        <v>2190</v>
      </c>
      <c r="F1241" s="63">
        <v>2270</v>
      </c>
      <c r="G1241" s="63">
        <v>2410</v>
      </c>
      <c r="H1241" s="63">
        <v>2540</v>
      </c>
      <c r="I1241" s="63">
        <v>2660</v>
      </c>
      <c r="J1241" s="63">
        <v>2770</v>
      </c>
      <c r="K1241" s="63">
        <v>2870</v>
      </c>
      <c r="L1241" s="37"/>
      <c r="M1241" s="37">
        <v>571900</v>
      </c>
    </row>
    <row r="1242" spans="1:13" x14ac:dyDescent="0.25">
      <c r="A1242" s="37">
        <v>1233</v>
      </c>
      <c r="B1242" s="37" t="s">
        <v>2052</v>
      </c>
      <c r="C1242" s="37" t="s">
        <v>1504</v>
      </c>
      <c r="D1242" s="37" t="s">
        <v>2088</v>
      </c>
      <c r="E1242" s="63">
        <v>2650</v>
      </c>
      <c r="F1242" s="63">
        <v>2840</v>
      </c>
      <c r="G1242" s="63">
        <v>3020</v>
      </c>
      <c r="H1242" s="63">
        <v>3180</v>
      </c>
      <c r="I1242" s="63">
        <v>3330</v>
      </c>
      <c r="J1242" s="63">
        <v>3470</v>
      </c>
      <c r="K1242" s="63">
        <v>3580</v>
      </c>
      <c r="L1242" s="37"/>
      <c r="M1242" s="37">
        <v>572000</v>
      </c>
    </row>
    <row r="1243" spans="1:13" x14ac:dyDescent="0.25">
      <c r="A1243" s="37">
        <v>1234</v>
      </c>
      <c r="B1243" s="37" t="s">
        <v>2052</v>
      </c>
      <c r="C1243" s="37" t="s">
        <v>1505</v>
      </c>
      <c r="D1243" s="37" t="s">
        <v>2088</v>
      </c>
      <c r="E1243" s="63">
        <v>2640</v>
      </c>
      <c r="F1243" s="63">
        <v>2820</v>
      </c>
      <c r="G1243" s="63">
        <v>2950</v>
      </c>
      <c r="H1243" s="63">
        <v>3060</v>
      </c>
      <c r="I1243" s="63">
        <v>3140</v>
      </c>
      <c r="J1243" s="63">
        <v>3190</v>
      </c>
      <c r="K1243" s="63">
        <v>3210</v>
      </c>
      <c r="L1243" s="37"/>
      <c r="M1243" s="37">
        <v>572100</v>
      </c>
    </row>
    <row r="1244" spans="1:13" x14ac:dyDescent="0.25">
      <c r="A1244" s="37">
        <v>1235</v>
      </c>
      <c r="B1244" s="37" t="s">
        <v>2052</v>
      </c>
      <c r="C1244" s="37" t="s">
        <v>1498</v>
      </c>
      <c r="D1244" s="37" t="s">
        <v>2088</v>
      </c>
      <c r="E1244" s="63">
        <v>2840</v>
      </c>
      <c r="F1244" s="63">
        <v>2850</v>
      </c>
      <c r="G1244" s="63">
        <v>2860</v>
      </c>
      <c r="H1244" s="63">
        <v>2850</v>
      </c>
      <c r="I1244" s="63">
        <v>2830</v>
      </c>
      <c r="J1244" s="63">
        <v>2790</v>
      </c>
      <c r="K1244" s="63">
        <v>2730</v>
      </c>
      <c r="L1244" s="37"/>
      <c r="M1244" s="37">
        <v>572200</v>
      </c>
    </row>
    <row r="1245" spans="1:13" x14ac:dyDescent="0.25">
      <c r="A1245" s="37">
        <v>1236</v>
      </c>
      <c r="B1245" s="37" t="s">
        <v>2052</v>
      </c>
      <c r="C1245" s="37" t="s">
        <v>1506</v>
      </c>
      <c r="D1245" s="37" t="s">
        <v>2088</v>
      </c>
      <c r="E1245" s="63">
        <v>0</v>
      </c>
      <c r="F1245" s="63">
        <v>10</v>
      </c>
      <c r="G1245" s="63">
        <v>10</v>
      </c>
      <c r="H1245" s="63">
        <v>10</v>
      </c>
      <c r="I1245" s="63">
        <v>10</v>
      </c>
      <c r="J1245" s="63">
        <v>10</v>
      </c>
      <c r="K1245" s="63">
        <v>10</v>
      </c>
      <c r="L1245" s="37"/>
      <c r="M1245" s="37">
        <v>572300</v>
      </c>
    </row>
    <row r="1246" spans="1:13" x14ac:dyDescent="0.25">
      <c r="A1246" s="37">
        <v>1237</v>
      </c>
      <c r="B1246" s="37" t="s">
        <v>2052</v>
      </c>
      <c r="C1246" s="37" t="s">
        <v>2022</v>
      </c>
      <c r="D1246" s="37" t="s">
        <v>2088</v>
      </c>
      <c r="E1246" s="63">
        <v>30</v>
      </c>
      <c r="F1246" s="63">
        <v>30</v>
      </c>
      <c r="G1246" s="63">
        <v>30</v>
      </c>
      <c r="H1246" s="63">
        <v>30</v>
      </c>
      <c r="I1246" s="63">
        <v>30</v>
      </c>
      <c r="J1246" s="63">
        <v>30</v>
      </c>
      <c r="K1246" s="63">
        <v>30</v>
      </c>
      <c r="L1246" s="37"/>
      <c r="M1246" s="37">
        <v>622201</v>
      </c>
    </row>
    <row r="1247" spans="1:13" x14ac:dyDescent="0.25">
      <c r="A1247" s="37">
        <v>1238</v>
      </c>
      <c r="B1247" s="37" t="s">
        <v>2043</v>
      </c>
      <c r="C1247" s="37" t="s">
        <v>2089</v>
      </c>
      <c r="D1247" s="37" t="s">
        <v>2089</v>
      </c>
      <c r="E1247" s="63">
        <v>41300</v>
      </c>
      <c r="F1247" s="63">
        <v>43400</v>
      </c>
      <c r="G1247" s="63">
        <v>44900</v>
      </c>
      <c r="H1247" s="63">
        <v>46100</v>
      </c>
      <c r="I1247" s="63">
        <v>47100</v>
      </c>
      <c r="J1247" s="63">
        <v>47700</v>
      </c>
      <c r="K1247" s="63">
        <v>48100</v>
      </c>
      <c r="L1247" s="37"/>
      <c r="M1247" s="37"/>
    </row>
    <row r="1248" spans="1:13" x14ac:dyDescent="0.25">
      <c r="A1248" s="37">
        <v>1239</v>
      </c>
      <c r="B1248" s="37" t="s">
        <v>2052</v>
      </c>
      <c r="C1248" s="37" t="s">
        <v>1423</v>
      </c>
      <c r="D1248" s="37" t="s">
        <v>2089</v>
      </c>
      <c r="E1248" s="63">
        <v>1210</v>
      </c>
      <c r="F1248" s="63">
        <v>1210</v>
      </c>
      <c r="G1248" s="63">
        <v>1230</v>
      </c>
      <c r="H1248" s="63">
        <v>1250</v>
      </c>
      <c r="I1248" s="63">
        <v>1280</v>
      </c>
      <c r="J1248" s="63">
        <v>1300</v>
      </c>
      <c r="K1248" s="63">
        <v>1340</v>
      </c>
      <c r="L1248" s="37"/>
      <c r="M1248" s="37">
        <v>564510</v>
      </c>
    </row>
    <row r="1249" spans="1:13" x14ac:dyDescent="0.25">
      <c r="A1249" s="37">
        <v>1240</v>
      </c>
      <c r="B1249" s="37" t="s">
        <v>2052</v>
      </c>
      <c r="C1249" s="37" t="s">
        <v>1424</v>
      </c>
      <c r="D1249" s="37" t="s">
        <v>2089</v>
      </c>
      <c r="E1249" s="63">
        <v>1190</v>
      </c>
      <c r="F1249" s="63">
        <v>1500</v>
      </c>
      <c r="G1249" s="63">
        <v>1690</v>
      </c>
      <c r="H1249" s="63">
        <v>1970</v>
      </c>
      <c r="I1249" s="63">
        <v>2240</v>
      </c>
      <c r="J1249" s="63">
        <v>2510</v>
      </c>
      <c r="K1249" s="63">
        <v>2780</v>
      </c>
      <c r="L1249" s="37"/>
      <c r="M1249" s="37">
        <v>564520</v>
      </c>
    </row>
    <row r="1250" spans="1:13" x14ac:dyDescent="0.25">
      <c r="A1250" s="37">
        <v>1241</v>
      </c>
      <c r="B1250" s="37" t="s">
        <v>2052</v>
      </c>
      <c r="C1250" s="37" t="s">
        <v>388</v>
      </c>
      <c r="D1250" s="37" t="s">
        <v>2089</v>
      </c>
      <c r="E1250" s="63">
        <v>2770</v>
      </c>
      <c r="F1250" s="63">
        <v>2810</v>
      </c>
      <c r="G1250" s="63">
        <v>2850</v>
      </c>
      <c r="H1250" s="63">
        <v>2870</v>
      </c>
      <c r="I1250" s="63">
        <v>2870</v>
      </c>
      <c r="J1250" s="63">
        <v>2880</v>
      </c>
      <c r="K1250" s="63">
        <v>2880</v>
      </c>
      <c r="L1250" s="37"/>
      <c r="M1250" s="37">
        <v>564530</v>
      </c>
    </row>
    <row r="1251" spans="1:13" x14ac:dyDescent="0.25">
      <c r="A1251" s="37">
        <v>1242</v>
      </c>
      <c r="B1251" s="37" t="s">
        <v>2052</v>
      </c>
      <c r="C1251" s="37" t="s">
        <v>1429</v>
      </c>
      <c r="D1251" s="37" t="s">
        <v>2089</v>
      </c>
      <c r="E1251" s="63">
        <v>200</v>
      </c>
      <c r="F1251" s="63">
        <v>210</v>
      </c>
      <c r="G1251" s="63">
        <v>210</v>
      </c>
      <c r="H1251" s="63">
        <v>210</v>
      </c>
      <c r="I1251" s="63">
        <v>200</v>
      </c>
      <c r="J1251" s="63">
        <v>200</v>
      </c>
      <c r="K1251" s="63">
        <v>190</v>
      </c>
      <c r="L1251" s="37"/>
      <c r="M1251" s="37">
        <v>564601</v>
      </c>
    </row>
    <row r="1252" spans="1:13" x14ac:dyDescent="0.25">
      <c r="A1252" s="37">
        <v>1243</v>
      </c>
      <c r="B1252" s="37" t="s">
        <v>2052</v>
      </c>
      <c r="C1252" s="37" t="s">
        <v>1430</v>
      </c>
      <c r="D1252" s="37" t="s">
        <v>2089</v>
      </c>
      <c r="E1252" s="63">
        <v>1450</v>
      </c>
      <c r="F1252" s="63">
        <v>1700</v>
      </c>
      <c r="G1252" s="63">
        <v>1790</v>
      </c>
      <c r="H1252" s="63">
        <v>1880</v>
      </c>
      <c r="I1252" s="63">
        <v>1950</v>
      </c>
      <c r="J1252" s="63">
        <v>2010</v>
      </c>
      <c r="K1252" s="63">
        <v>2070</v>
      </c>
      <c r="L1252" s="37"/>
      <c r="M1252" s="37">
        <v>564602</v>
      </c>
    </row>
    <row r="1253" spans="1:13" x14ac:dyDescent="0.25">
      <c r="A1253" s="37">
        <v>1244</v>
      </c>
      <c r="B1253" s="37" t="s">
        <v>2052</v>
      </c>
      <c r="C1253" s="37" t="s">
        <v>1444</v>
      </c>
      <c r="D1253" s="37" t="s">
        <v>2089</v>
      </c>
      <c r="E1253" s="63">
        <v>1180</v>
      </c>
      <c r="F1253" s="63">
        <v>1230</v>
      </c>
      <c r="G1253" s="63">
        <v>1280</v>
      </c>
      <c r="H1253" s="63">
        <v>1330</v>
      </c>
      <c r="I1253" s="63">
        <v>1380</v>
      </c>
      <c r="J1253" s="63">
        <v>1410</v>
      </c>
      <c r="K1253" s="63">
        <v>1440</v>
      </c>
      <c r="L1253" s="37"/>
      <c r="M1253" s="37">
        <v>566500</v>
      </c>
    </row>
    <row r="1254" spans="1:13" x14ac:dyDescent="0.25">
      <c r="A1254" s="37">
        <v>1245</v>
      </c>
      <c r="B1254" s="37" t="s">
        <v>2052</v>
      </c>
      <c r="C1254" s="37" t="s">
        <v>1448</v>
      </c>
      <c r="D1254" s="37" t="s">
        <v>2089</v>
      </c>
      <c r="E1254" s="63">
        <v>580</v>
      </c>
      <c r="F1254" s="63">
        <v>610</v>
      </c>
      <c r="G1254" s="63">
        <v>740</v>
      </c>
      <c r="H1254" s="63">
        <v>770</v>
      </c>
      <c r="I1254" s="63">
        <v>790</v>
      </c>
      <c r="J1254" s="63">
        <v>800</v>
      </c>
      <c r="K1254" s="63">
        <v>810</v>
      </c>
      <c r="L1254" s="37"/>
      <c r="M1254" s="37">
        <v>566610</v>
      </c>
    </row>
    <row r="1255" spans="1:13" x14ac:dyDescent="0.25">
      <c r="A1255" s="37">
        <v>1246</v>
      </c>
      <c r="B1255" s="37" t="s">
        <v>2052</v>
      </c>
      <c r="C1255" s="37" t="s">
        <v>1451</v>
      </c>
      <c r="D1255" s="37" t="s">
        <v>2089</v>
      </c>
      <c r="E1255" s="63">
        <v>2840</v>
      </c>
      <c r="F1255" s="63">
        <v>2920</v>
      </c>
      <c r="G1255" s="63">
        <v>2980</v>
      </c>
      <c r="H1255" s="63">
        <v>3040</v>
      </c>
      <c r="I1255" s="63">
        <v>3060</v>
      </c>
      <c r="J1255" s="63">
        <v>3060</v>
      </c>
      <c r="K1255" s="63">
        <v>3020</v>
      </c>
      <c r="L1255" s="37"/>
      <c r="M1255" s="37">
        <v>566620</v>
      </c>
    </row>
    <row r="1256" spans="1:13" x14ac:dyDescent="0.25">
      <c r="A1256" s="37">
        <v>1247</v>
      </c>
      <c r="B1256" s="37" t="s">
        <v>2052</v>
      </c>
      <c r="C1256" s="37" t="s">
        <v>1452</v>
      </c>
      <c r="D1256" s="37" t="s">
        <v>2089</v>
      </c>
      <c r="E1256" s="63">
        <v>2920</v>
      </c>
      <c r="F1256" s="63">
        <v>3240</v>
      </c>
      <c r="G1256" s="63">
        <v>3450</v>
      </c>
      <c r="H1256" s="63">
        <v>3640</v>
      </c>
      <c r="I1256" s="63">
        <v>3790</v>
      </c>
      <c r="J1256" s="63">
        <v>3900</v>
      </c>
      <c r="K1256" s="63">
        <v>3990</v>
      </c>
      <c r="L1256" s="37"/>
      <c r="M1256" s="37">
        <v>566700</v>
      </c>
    </row>
    <row r="1257" spans="1:13" x14ac:dyDescent="0.25">
      <c r="A1257" s="37">
        <v>1248</v>
      </c>
      <c r="B1257" s="37" t="s">
        <v>2052</v>
      </c>
      <c r="C1257" s="37" t="s">
        <v>1453</v>
      </c>
      <c r="D1257" s="37" t="s">
        <v>2089</v>
      </c>
      <c r="E1257" s="63">
        <v>2540</v>
      </c>
      <c r="F1257" s="63">
        <v>2650</v>
      </c>
      <c r="G1257" s="63">
        <v>2710</v>
      </c>
      <c r="H1257" s="63">
        <v>2760</v>
      </c>
      <c r="I1257" s="63">
        <v>2780</v>
      </c>
      <c r="J1257" s="63">
        <v>2790</v>
      </c>
      <c r="K1257" s="63">
        <v>2790</v>
      </c>
      <c r="L1257" s="37"/>
      <c r="M1257" s="37">
        <v>566800</v>
      </c>
    </row>
    <row r="1258" spans="1:13" x14ac:dyDescent="0.25">
      <c r="A1258" s="37">
        <v>1249</v>
      </c>
      <c r="B1258" s="37" t="s">
        <v>2052</v>
      </c>
      <c r="C1258" s="37" t="s">
        <v>1443</v>
      </c>
      <c r="D1258" s="37" t="s">
        <v>2089</v>
      </c>
      <c r="E1258" s="63">
        <v>2970</v>
      </c>
      <c r="F1258" s="63">
        <v>3050</v>
      </c>
      <c r="G1258" s="63">
        <v>3120</v>
      </c>
      <c r="H1258" s="63">
        <v>3160</v>
      </c>
      <c r="I1258" s="63">
        <v>3180</v>
      </c>
      <c r="J1258" s="63">
        <v>3160</v>
      </c>
      <c r="K1258" s="63">
        <v>3140</v>
      </c>
      <c r="L1258" s="37"/>
      <c r="M1258" s="37">
        <v>566900</v>
      </c>
    </row>
    <row r="1259" spans="1:13" x14ac:dyDescent="0.25">
      <c r="A1259" s="37">
        <v>1250</v>
      </c>
      <c r="B1259" s="37" t="s">
        <v>2052</v>
      </c>
      <c r="C1259" s="37" t="s">
        <v>1445</v>
      </c>
      <c r="D1259" s="37" t="s">
        <v>2089</v>
      </c>
      <c r="E1259" s="63">
        <v>2220</v>
      </c>
      <c r="F1259" s="63">
        <v>2310</v>
      </c>
      <c r="G1259" s="63">
        <v>2340</v>
      </c>
      <c r="H1259" s="63">
        <v>2370</v>
      </c>
      <c r="I1259" s="63">
        <v>2380</v>
      </c>
      <c r="J1259" s="63">
        <v>2380</v>
      </c>
      <c r="K1259" s="63">
        <v>2360</v>
      </c>
      <c r="L1259" s="37"/>
      <c r="M1259" s="37">
        <v>567000</v>
      </c>
    </row>
    <row r="1260" spans="1:13" x14ac:dyDescent="0.25">
      <c r="A1260" s="37">
        <v>1251</v>
      </c>
      <c r="B1260" s="37" t="s">
        <v>2052</v>
      </c>
      <c r="C1260" s="37" t="s">
        <v>399</v>
      </c>
      <c r="D1260" s="37" t="s">
        <v>2089</v>
      </c>
      <c r="E1260" s="63">
        <v>310</v>
      </c>
      <c r="F1260" s="63">
        <v>340</v>
      </c>
      <c r="G1260" s="63">
        <v>360</v>
      </c>
      <c r="H1260" s="63">
        <v>380</v>
      </c>
      <c r="I1260" s="63">
        <v>410</v>
      </c>
      <c r="J1260" s="63">
        <v>430</v>
      </c>
      <c r="K1260" s="63">
        <v>460</v>
      </c>
      <c r="L1260" s="37"/>
      <c r="M1260" s="37">
        <v>567100</v>
      </c>
    </row>
    <row r="1261" spans="1:13" x14ac:dyDescent="0.25">
      <c r="A1261" s="37">
        <v>1252</v>
      </c>
      <c r="B1261" s="37" t="s">
        <v>2052</v>
      </c>
      <c r="C1261" s="37" t="s">
        <v>1446</v>
      </c>
      <c r="D1261" s="37" t="s">
        <v>2089</v>
      </c>
      <c r="E1261" s="63">
        <v>120</v>
      </c>
      <c r="F1261" s="63">
        <v>120</v>
      </c>
      <c r="G1261" s="63">
        <v>120</v>
      </c>
      <c r="H1261" s="63">
        <v>120</v>
      </c>
      <c r="I1261" s="63">
        <v>120</v>
      </c>
      <c r="J1261" s="63">
        <v>120</v>
      </c>
      <c r="K1261" s="63">
        <v>110</v>
      </c>
      <c r="L1261" s="37"/>
      <c r="M1261" s="37">
        <v>567200</v>
      </c>
    </row>
    <row r="1262" spans="1:13" x14ac:dyDescent="0.25">
      <c r="A1262" s="37">
        <v>1253</v>
      </c>
      <c r="B1262" s="37" t="s">
        <v>2052</v>
      </c>
      <c r="C1262" s="37" t="s">
        <v>1447</v>
      </c>
      <c r="D1262" s="37" t="s">
        <v>2089</v>
      </c>
      <c r="E1262" s="63">
        <v>2210</v>
      </c>
      <c r="F1262" s="63">
        <v>2240</v>
      </c>
      <c r="G1262" s="63">
        <v>2260</v>
      </c>
      <c r="H1262" s="63">
        <v>2270</v>
      </c>
      <c r="I1262" s="63">
        <v>2250</v>
      </c>
      <c r="J1262" s="63">
        <v>2230</v>
      </c>
      <c r="K1262" s="63">
        <v>2190</v>
      </c>
      <c r="L1262" s="37"/>
      <c r="M1262" s="37">
        <v>567300</v>
      </c>
    </row>
    <row r="1263" spans="1:13" x14ac:dyDescent="0.25">
      <c r="A1263" s="37">
        <v>1254</v>
      </c>
      <c r="B1263" s="37" t="s">
        <v>2052</v>
      </c>
      <c r="C1263" s="37" t="s">
        <v>1449</v>
      </c>
      <c r="D1263" s="37" t="s">
        <v>2089</v>
      </c>
      <c r="E1263" s="63">
        <v>3320</v>
      </c>
      <c r="F1263" s="63">
        <v>3330</v>
      </c>
      <c r="G1263" s="63">
        <v>3350</v>
      </c>
      <c r="H1263" s="63">
        <v>3370</v>
      </c>
      <c r="I1263" s="63">
        <v>3380</v>
      </c>
      <c r="J1263" s="63">
        <v>3390</v>
      </c>
      <c r="K1263" s="63">
        <v>3400</v>
      </c>
      <c r="L1263" s="37"/>
      <c r="M1263" s="37">
        <v>567400</v>
      </c>
    </row>
    <row r="1264" spans="1:13" x14ac:dyDescent="0.25">
      <c r="A1264" s="37">
        <v>1255</v>
      </c>
      <c r="B1264" s="37" t="s">
        <v>2052</v>
      </c>
      <c r="C1264" s="37" t="s">
        <v>1450</v>
      </c>
      <c r="D1264" s="37" t="s">
        <v>2089</v>
      </c>
      <c r="E1264" s="63">
        <v>2300</v>
      </c>
      <c r="F1264" s="63">
        <v>2410</v>
      </c>
      <c r="G1264" s="63">
        <v>2480</v>
      </c>
      <c r="H1264" s="63">
        <v>2530</v>
      </c>
      <c r="I1264" s="63">
        <v>2560</v>
      </c>
      <c r="J1264" s="63">
        <v>2560</v>
      </c>
      <c r="K1264" s="63">
        <v>2550</v>
      </c>
      <c r="L1264" s="37"/>
      <c r="M1264" s="37">
        <v>567500</v>
      </c>
    </row>
    <row r="1265" spans="1:13" x14ac:dyDescent="0.25">
      <c r="A1265" s="37">
        <v>1256</v>
      </c>
      <c r="B1265" s="37" t="s">
        <v>2052</v>
      </c>
      <c r="C1265" s="37" t="s">
        <v>729</v>
      </c>
      <c r="D1265" s="37" t="s">
        <v>2089</v>
      </c>
      <c r="E1265" s="63">
        <v>2170</v>
      </c>
      <c r="F1265" s="63">
        <v>2220</v>
      </c>
      <c r="G1265" s="63">
        <v>2260</v>
      </c>
      <c r="H1265" s="63">
        <v>2290</v>
      </c>
      <c r="I1265" s="63">
        <v>2320</v>
      </c>
      <c r="J1265" s="63">
        <v>2330</v>
      </c>
      <c r="K1265" s="63">
        <v>2320</v>
      </c>
      <c r="L1265" s="37"/>
      <c r="M1265" s="37">
        <v>567600</v>
      </c>
    </row>
    <row r="1266" spans="1:13" x14ac:dyDescent="0.25">
      <c r="A1266" s="37">
        <v>1257</v>
      </c>
      <c r="B1266" s="37" t="s">
        <v>2052</v>
      </c>
      <c r="C1266" s="37" t="s">
        <v>755</v>
      </c>
      <c r="D1266" s="37" t="s">
        <v>2089</v>
      </c>
      <c r="E1266" s="63">
        <v>3010</v>
      </c>
      <c r="F1266" s="63">
        <v>3080</v>
      </c>
      <c r="G1266" s="63">
        <v>3120</v>
      </c>
      <c r="H1266" s="63">
        <v>3140</v>
      </c>
      <c r="I1266" s="63">
        <v>3120</v>
      </c>
      <c r="J1266" s="63">
        <v>3090</v>
      </c>
      <c r="K1266" s="63">
        <v>3040</v>
      </c>
      <c r="L1266" s="37"/>
      <c r="M1266" s="37">
        <v>567700</v>
      </c>
    </row>
    <row r="1267" spans="1:13" x14ac:dyDescent="0.25">
      <c r="A1267" s="37">
        <v>1258</v>
      </c>
      <c r="B1267" s="37" t="s">
        <v>2052</v>
      </c>
      <c r="C1267" s="37" t="s">
        <v>1434</v>
      </c>
      <c r="D1267" s="37" t="s">
        <v>2089</v>
      </c>
      <c r="E1267" s="63">
        <v>3690</v>
      </c>
      <c r="F1267" s="63">
        <v>3880</v>
      </c>
      <c r="G1267" s="63">
        <v>3980</v>
      </c>
      <c r="H1267" s="63">
        <v>4070</v>
      </c>
      <c r="I1267" s="63">
        <v>4120</v>
      </c>
      <c r="J1267" s="63">
        <v>4130</v>
      </c>
      <c r="K1267" s="63">
        <v>4140</v>
      </c>
      <c r="L1267" s="37"/>
      <c r="M1267" s="37">
        <v>567800</v>
      </c>
    </row>
    <row r="1268" spans="1:13" x14ac:dyDescent="0.25">
      <c r="A1268" s="37">
        <v>1259</v>
      </c>
      <c r="B1268" s="37" t="s">
        <v>2052</v>
      </c>
      <c r="C1268" s="37" t="s">
        <v>400</v>
      </c>
      <c r="D1268" s="37" t="s">
        <v>2089</v>
      </c>
      <c r="E1268" s="63">
        <v>420</v>
      </c>
      <c r="F1268" s="63">
        <v>440</v>
      </c>
      <c r="G1268" s="63">
        <v>470</v>
      </c>
      <c r="H1268" s="63">
        <v>500</v>
      </c>
      <c r="I1268" s="63">
        <v>530</v>
      </c>
      <c r="J1268" s="63">
        <v>550</v>
      </c>
      <c r="K1268" s="63">
        <v>570</v>
      </c>
      <c r="L1268" s="37"/>
      <c r="M1268" s="37">
        <v>567901</v>
      </c>
    </row>
    <row r="1269" spans="1:13" x14ac:dyDescent="0.25">
      <c r="A1269" s="37">
        <v>1260</v>
      </c>
      <c r="B1269" s="37" t="s">
        <v>2052</v>
      </c>
      <c r="C1269" s="37" t="s">
        <v>401</v>
      </c>
      <c r="D1269" s="37" t="s">
        <v>2089</v>
      </c>
      <c r="E1269" s="63">
        <v>1740</v>
      </c>
      <c r="F1269" s="63">
        <v>1890</v>
      </c>
      <c r="G1269" s="63">
        <v>2050</v>
      </c>
      <c r="H1269" s="63">
        <v>2200</v>
      </c>
      <c r="I1269" s="63">
        <v>2330</v>
      </c>
      <c r="J1269" s="63">
        <v>2440</v>
      </c>
      <c r="K1269" s="63">
        <v>2530</v>
      </c>
      <c r="L1269" s="37"/>
      <c r="M1269" s="37">
        <v>567902</v>
      </c>
    </row>
    <row r="1270" spans="1:13" x14ac:dyDescent="0.25">
      <c r="A1270" s="37">
        <v>1261</v>
      </c>
      <c r="B1270" s="37" t="s">
        <v>2043</v>
      </c>
      <c r="C1270" s="37" t="s">
        <v>2090</v>
      </c>
      <c r="D1270" s="37" t="s">
        <v>2090</v>
      </c>
      <c r="E1270" s="63">
        <v>101200</v>
      </c>
      <c r="F1270" s="63">
        <v>105000</v>
      </c>
      <c r="G1270" s="63">
        <v>106800</v>
      </c>
      <c r="H1270" s="63">
        <v>107800</v>
      </c>
      <c r="I1270" s="63">
        <v>108100</v>
      </c>
      <c r="J1270" s="63">
        <v>107700</v>
      </c>
      <c r="K1270" s="63">
        <v>106700</v>
      </c>
      <c r="L1270" s="37"/>
      <c r="M1270" s="37"/>
    </row>
    <row r="1271" spans="1:13" x14ac:dyDescent="0.25">
      <c r="A1271" s="37">
        <v>1262</v>
      </c>
      <c r="B1271" s="37" t="s">
        <v>2052</v>
      </c>
      <c r="C1271" s="37" t="s">
        <v>1425</v>
      </c>
      <c r="D1271" s="37" t="s">
        <v>2090</v>
      </c>
      <c r="E1271" s="63">
        <v>3920</v>
      </c>
      <c r="F1271" s="63">
        <v>4070</v>
      </c>
      <c r="G1271" s="63">
        <v>4110</v>
      </c>
      <c r="H1271" s="63">
        <v>4130</v>
      </c>
      <c r="I1271" s="63">
        <v>4120</v>
      </c>
      <c r="J1271" s="63">
        <v>4080</v>
      </c>
      <c r="K1271" s="63">
        <v>4030</v>
      </c>
      <c r="L1271" s="37"/>
      <c r="M1271" s="37">
        <v>564800</v>
      </c>
    </row>
    <row r="1272" spans="1:13" x14ac:dyDescent="0.25">
      <c r="A1272" s="37">
        <v>1263</v>
      </c>
      <c r="B1272" s="37" t="s">
        <v>2052</v>
      </c>
      <c r="C1272" s="37" t="s">
        <v>1426</v>
      </c>
      <c r="D1272" s="37" t="s">
        <v>2090</v>
      </c>
      <c r="E1272" s="63">
        <v>3230</v>
      </c>
      <c r="F1272" s="63">
        <v>3250</v>
      </c>
      <c r="G1272" s="63">
        <v>3250</v>
      </c>
      <c r="H1272" s="63">
        <v>3240</v>
      </c>
      <c r="I1272" s="63">
        <v>3210</v>
      </c>
      <c r="J1272" s="63">
        <v>3150</v>
      </c>
      <c r="K1272" s="63">
        <v>3070</v>
      </c>
      <c r="L1272" s="37"/>
      <c r="M1272" s="37">
        <v>564900</v>
      </c>
    </row>
    <row r="1273" spans="1:13" x14ac:dyDescent="0.25">
      <c r="A1273" s="37">
        <v>1264</v>
      </c>
      <c r="B1273" s="37" t="s">
        <v>2052</v>
      </c>
      <c r="C1273" s="37" t="s">
        <v>1427</v>
      </c>
      <c r="D1273" s="37" t="s">
        <v>2090</v>
      </c>
      <c r="E1273" s="63">
        <v>2020</v>
      </c>
      <c r="F1273" s="63">
        <v>2040</v>
      </c>
      <c r="G1273" s="63">
        <v>2060</v>
      </c>
      <c r="H1273" s="63">
        <v>2080</v>
      </c>
      <c r="I1273" s="63">
        <v>2090</v>
      </c>
      <c r="J1273" s="63">
        <v>2080</v>
      </c>
      <c r="K1273" s="63">
        <v>2080</v>
      </c>
      <c r="L1273" s="37"/>
      <c r="M1273" s="37">
        <v>565000</v>
      </c>
    </row>
    <row r="1274" spans="1:13" x14ac:dyDescent="0.25">
      <c r="A1274" s="37">
        <v>1265</v>
      </c>
      <c r="B1274" s="37" t="s">
        <v>2052</v>
      </c>
      <c r="C1274" s="37" t="s">
        <v>1431</v>
      </c>
      <c r="D1274" s="37" t="s">
        <v>2090</v>
      </c>
      <c r="E1274" s="63">
        <v>2510</v>
      </c>
      <c r="F1274" s="63">
        <v>2550</v>
      </c>
      <c r="G1274" s="63">
        <v>2590</v>
      </c>
      <c r="H1274" s="63">
        <v>2620</v>
      </c>
      <c r="I1274" s="63">
        <v>2630</v>
      </c>
      <c r="J1274" s="63">
        <v>2630</v>
      </c>
      <c r="K1274" s="63">
        <v>2610</v>
      </c>
      <c r="L1274" s="37"/>
      <c r="M1274" s="37">
        <v>565100</v>
      </c>
    </row>
    <row r="1275" spans="1:13" x14ac:dyDescent="0.25">
      <c r="A1275" s="37">
        <v>1266</v>
      </c>
      <c r="B1275" s="37" t="s">
        <v>2052</v>
      </c>
      <c r="C1275" s="37" t="s">
        <v>1432</v>
      </c>
      <c r="D1275" s="37" t="s">
        <v>2090</v>
      </c>
      <c r="E1275" s="63">
        <v>2520</v>
      </c>
      <c r="F1275" s="63">
        <v>2580</v>
      </c>
      <c r="G1275" s="63">
        <v>2610</v>
      </c>
      <c r="H1275" s="63">
        <v>2620</v>
      </c>
      <c r="I1275" s="63">
        <v>2620</v>
      </c>
      <c r="J1275" s="63">
        <v>2600</v>
      </c>
      <c r="K1275" s="63">
        <v>2570</v>
      </c>
      <c r="L1275" s="37"/>
      <c r="M1275" s="37">
        <v>565200</v>
      </c>
    </row>
    <row r="1276" spans="1:13" x14ac:dyDescent="0.25">
      <c r="A1276" s="37">
        <v>1267</v>
      </c>
      <c r="B1276" s="37" t="s">
        <v>2052</v>
      </c>
      <c r="C1276" s="37" t="s">
        <v>1433</v>
      </c>
      <c r="D1276" s="37" t="s">
        <v>2090</v>
      </c>
      <c r="E1276" s="63">
        <v>3020</v>
      </c>
      <c r="F1276" s="63">
        <v>3090</v>
      </c>
      <c r="G1276" s="63">
        <v>3100</v>
      </c>
      <c r="H1276" s="63">
        <v>3090</v>
      </c>
      <c r="I1276" s="63">
        <v>3050</v>
      </c>
      <c r="J1276" s="63">
        <v>3000</v>
      </c>
      <c r="K1276" s="63">
        <v>2930</v>
      </c>
      <c r="L1276" s="37"/>
      <c r="M1276" s="37">
        <v>565300</v>
      </c>
    </row>
    <row r="1277" spans="1:13" x14ac:dyDescent="0.25">
      <c r="A1277" s="37">
        <v>1268</v>
      </c>
      <c r="B1277" s="37" t="s">
        <v>2052</v>
      </c>
      <c r="C1277" s="37" t="s">
        <v>390</v>
      </c>
      <c r="D1277" s="37" t="s">
        <v>2090</v>
      </c>
      <c r="E1277" s="63">
        <v>560</v>
      </c>
      <c r="F1277" s="63">
        <v>580</v>
      </c>
      <c r="G1277" s="63">
        <v>590</v>
      </c>
      <c r="H1277" s="63">
        <v>600</v>
      </c>
      <c r="I1277" s="63">
        <v>610</v>
      </c>
      <c r="J1277" s="63">
        <v>600</v>
      </c>
      <c r="K1277" s="63">
        <v>590</v>
      </c>
      <c r="L1277" s="37"/>
      <c r="M1277" s="37">
        <v>565400</v>
      </c>
    </row>
    <row r="1278" spans="1:13" x14ac:dyDescent="0.25">
      <c r="A1278" s="37">
        <v>1269</v>
      </c>
      <c r="B1278" s="37" t="s">
        <v>2052</v>
      </c>
      <c r="C1278" s="37" t="s">
        <v>1454</v>
      </c>
      <c r="D1278" s="37" t="s">
        <v>2090</v>
      </c>
      <c r="E1278" s="63">
        <v>3430</v>
      </c>
      <c r="F1278" s="63">
        <v>3560</v>
      </c>
      <c r="G1278" s="63">
        <v>3640</v>
      </c>
      <c r="H1278" s="63">
        <v>3690</v>
      </c>
      <c r="I1278" s="63">
        <v>3710</v>
      </c>
      <c r="J1278" s="63">
        <v>3710</v>
      </c>
      <c r="K1278" s="63">
        <v>3680</v>
      </c>
      <c r="L1278" s="37"/>
      <c r="M1278" s="37">
        <v>568101</v>
      </c>
    </row>
    <row r="1279" spans="1:13" x14ac:dyDescent="0.25">
      <c r="A1279" s="37">
        <v>1270</v>
      </c>
      <c r="B1279" s="37" t="s">
        <v>2052</v>
      </c>
      <c r="C1279" s="37" t="s">
        <v>1455</v>
      </c>
      <c r="D1279" s="37" t="s">
        <v>2090</v>
      </c>
      <c r="E1279" s="63">
        <v>2130</v>
      </c>
      <c r="F1279" s="63">
        <v>2200</v>
      </c>
      <c r="G1279" s="63">
        <v>2240</v>
      </c>
      <c r="H1279" s="63">
        <v>2260</v>
      </c>
      <c r="I1279" s="63">
        <v>2260</v>
      </c>
      <c r="J1279" s="63">
        <v>2250</v>
      </c>
      <c r="K1279" s="63">
        <v>2220</v>
      </c>
      <c r="L1279" s="37"/>
      <c r="M1279" s="37">
        <v>568102</v>
      </c>
    </row>
    <row r="1280" spans="1:13" x14ac:dyDescent="0.25">
      <c r="A1280" s="37">
        <v>1271</v>
      </c>
      <c r="B1280" s="37" t="s">
        <v>2052</v>
      </c>
      <c r="C1280" s="37" t="s">
        <v>1456</v>
      </c>
      <c r="D1280" s="37" t="s">
        <v>2090</v>
      </c>
      <c r="E1280" s="63">
        <v>2490</v>
      </c>
      <c r="F1280" s="63">
        <v>2580</v>
      </c>
      <c r="G1280" s="63">
        <v>2580</v>
      </c>
      <c r="H1280" s="63">
        <v>2570</v>
      </c>
      <c r="I1280" s="63">
        <v>2560</v>
      </c>
      <c r="J1280" s="63">
        <v>2530</v>
      </c>
      <c r="K1280" s="63">
        <v>2500</v>
      </c>
      <c r="L1280" s="37"/>
      <c r="M1280" s="37">
        <v>568103</v>
      </c>
    </row>
    <row r="1281" spans="1:13" x14ac:dyDescent="0.25">
      <c r="A1281" s="37">
        <v>1272</v>
      </c>
      <c r="B1281" s="37" t="s">
        <v>2052</v>
      </c>
      <c r="C1281" s="37" t="s">
        <v>1457</v>
      </c>
      <c r="D1281" s="37" t="s">
        <v>2090</v>
      </c>
      <c r="E1281" s="63">
        <v>1750</v>
      </c>
      <c r="F1281" s="63">
        <v>1770</v>
      </c>
      <c r="G1281" s="63">
        <v>1790</v>
      </c>
      <c r="H1281" s="63">
        <v>1800</v>
      </c>
      <c r="I1281" s="63">
        <v>1810</v>
      </c>
      <c r="J1281" s="63">
        <v>1820</v>
      </c>
      <c r="K1281" s="63">
        <v>1830</v>
      </c>
      <c r="L1281" s="37"/>
      <c r="M1281" s="37">
        <v>568104</v>
      </c>
    </row>
    <row r="1282" spans="1:13" x14ac:dyDescent="0.25">
      <c r="A1282" s="37">
        <v>1273</v>
      </c>
      <c r="B1282" s="37" t="s">
        <v>2052</v>
      </c>
      <c r="C1282" s="37" t="s">
        <v>1458</v>
      </c>
      <c r="D1282" s="37" t="s">
        <v>2090</v>
      </c>
      <c r="E1282" s="63">
        <v>2680</v>
      </c>
      <c r="F1282" s="63">
        <v>3000</v>
      </c>
      <c r="G1282" s="63">
        <v>3060</v>
      </c>
      <c r="H1282" s="63">
        <v>3120</v>
      </c>
      <c r="I1282" s="63">
        <v>3150</v>
      </c>
      <c r="J1282" s="63">
        <v>3160</v>
      </c>
      <c r="K1282" s="63">
        <v>3150</v>
      </c>
      <c r="L1282" s="37"/>
      <c r="M1282" s="37">
        <v>568201</v>
      </c>
    </row>
    <row r="1283" spans="1:13" x14ac:dyDescent="0.25">
      <c r="A1283" s="37">
        <v>1274</v>
      </c>
      <c r="B1283" s="37" t="s">
        <v>2052</v>
      </c>
      <c r="C1283" s="37" t="s">
        <v>1459</v>
      </c>
      <c r="D1283" s="37" t="s">
        <v>2090</v>
      </c>
      <c r="E1283" s="63">
        <v>3010</v>
      </c>
      <c r="F1283" s="63">
        <v>3090</v>
      </c>
      <c r="G1283" s="63">
        <v>3140</v>
      </c>
      <c r="H1283" s="63">
        <v>3190</v>
      </c>
      <c r="I1283" s="63">
        <v>3220</v>
      </c>
      <c r="J1283" s="63">
        <v>3220</v>
      </c>
      <c r="K1283" s="63">
        <v>3200</v>
      </c>
      <c r="L1283" s="37"/>
      <c r="M1283" s="37">
        <v>568202</v>
      </c>
    </row>
    <row r="1284" spans="1:13" x14ac:dyDescent="0.25">
      <c r="A1284" s="37">
        <v>1275</v>
      </c>
      <c r="B1284" s="37" t="s">
        <v>2052</v>
      </c>
      <c r="C1284" s="37" t="s">
        <v>1460</v>
      </c>
      <c r="D1284" s="37" t="s">
        <v>2090</v>
      </c>
      <c r="E1284" s="63">
        <v>2400</v>
      </c>
      <c r="F1284" s="63">
        <v>2500</v>
      </c>
      <c r="G1284" s="63">
        <v>2550</v>
      </c>
      <c r="H1284" s="63">
        <v>2600</v>
      </c>
      <c r="I1284" s="63">
        <v>2630</v>
      </c>
      <c r="J1284" s="63">
        <v>2650</v>
      </c>
      <c r="K1284" s="63">
        <v>2670</v>
      </c>
      <c r="L1284" s="37"/>
      <c r="M1284" s="37">
        <v>568301</v>
      </c>
    </row>
    <row r="1285" spans="1:13" x14ac:dyDescent="0.25">
      <c r="A1285" s="37">
        <v>1276</v>
      </c>
      <c r="B1285" s="37" t="s">
        <v>2052</v>
      </c>
      <c r="C1285" s="37" t="s">
        <v>1461</v>
      </c>
      <c r="D1285" s="37" t="s">
        <v>2090</v>
      </c>
      <c r="E1285" s="63">
        <v>4800</v>
      </c>
      <c r="F1285" s="63">
        <v>4860</v>
      </c>
      <c r="G1285" s="63">
        <v>4880</v>
      </c>
      <c r="H1285" s="63">
        <v>4880</v>
      </c>
      <c r="I1285" s="63">
        <v>4830</v>
      </c>
      <c r="J1285" s="63">
        <v>4740</v>
      </c>
      <c r="K1285" s="63">
        <v>4600</v>
      </c>
      <c r="L1285" s="37"/>
      <c r="M1285" s="37">
        <v>568302</v>
      </c>
    </row>
    <row r="1286" spans="1:13" x14ac:dyDescent="0.25">
      <c r="A1286" s="37">
        <v>1277</v>
      </c>
      <c r="B1286" s="37" t="s">
        <v>2052</v>
      </c>
      <c r="C1286" s="37" t="s">
        <v>1462</v>
      </c>
      <c r="D1286" s="37" t="s">
        <v>2090</v>
      </c>
      <c r="E1286" s="63">
        <v>3640</v>
      </c>
      <c r="F1286" s="63">
        <v>3690</v>
      </c>
      <c r="G1286" s="63">
        <v>3710</v>
      </c>
      <c r="H1286" s="63">
        <v>3730</v>
      </c>
      <c r="I1286" s="63">
        <v>3740</v>
      </c>
      <c r="J1286" s="63">
        <v>3720</v>
      </c>
      <c r="K1286" s="63">
        <v>3680</v>
      </c>
      <c r="L1286" s="37"/>
      <c r="M1286" s="37">
        <v>568303</v>
      </c>
    </row>
    <row r="1287" spans="1:13" x14ac:dyDescent="0.25">
      <c r="A1287" s="37">
        <v>1278</v>
      </c>
      <c r="B1287" s="37" t="s">
        <v>2052</v>
      </c>
      <c r="C1287" s="37" t="s">
        <v>1463</v>
      </c>
      <c r="D1287" s="37" t="s">
        <v>2090</v>
      </c>
      <c r="E1287" s="63">
        <v>2520</v>
      </c>
      <c r="F1287" s="63">
        <v>2570</v>
      </c>
      <c r="G1287" s="63">
        <v>2570</v>
      </c>
      <c r="H1287" s="63">
        <v>2580</v>
      </c>
      <c r="I1287" s="63">
        <v>2570</v>
      </c>
      <c r="J1287" s="63">
        <v>2550</v>
      </c>
      <c r="K1287" s="63">
        <v>2530</v>
      </c>
      <c r="L1287" s="37"/>
      <c r="M1287" s="37">
        <v>568401</v>
      </c>
    </row>
    <row r="1288" spans="1:13" x14ac:dyDescent="0.25">
      <c r="A1288" s="37">
        <v>1279</v>
      </c>
      <c r="B1288" s="37" t="s">
        <v>2052</v>
      </c>
      <c r="C1288" s="37" t="s">
        <v>1464</v>
      </c>
      <c r="D1288" s="37" t="s">
        <v>2090</v>
      </c>
      <c r="E1288" s="63">
        <v>2560</v>
      </c>
      <c r="F1288" s="63">
        <v>2620</v>
      </c>
      <c r="G1288" s="63">
        <v>2690</v>
      </c>
      <c r="H1288" s="63">
        <v>2740</v>
      </c>
      <c r="I1288" s="63">
        <v>2740</v>
      </c>
      <c r="J1288" s="63">
        <v>2710</v>
      </c>
      <c r="K1288" s="63">
        <v>2660</v>
      </c>
      <c r="L1288" s="37"/>
      <c r="M1288" s="37">
        <v>568402</v>
      </c>
    </row>
    <row r="1289" spans="1:13" x14ac:dyDescent="0.25">
      <c r="A1289" s="37">
        <v>1280</v>
      </c>
      <c r="B1289" s="37" t="s">
        <v>2052</v>
      </c>
      <c r="C1289" s="37" t="s">
        <v>1465</v>
      </c>
      <c r="D1289" s="37" t="s">
        <v>2090</v>
      </c>
      <c r="E1289" s="63">
        <v>3110</v>
      </c>
      <c r="F1289" s="63">
        <v>3150</v>
      </c>
      <c r="G1289" s="63">
        <v>3190</v>
      </c>
      <c r="H1289" s="63">
        <v>3220</v>
      </c>
      <c r="I1289" s="63">
        <v>3220</v>
      </c>
      <c r="J1289" s="63">
        <v>3190</v>
      </c>
      <c r="K1289" s="63">
        <v>3120</v>
      </c>
      <c r="L1289" s="37"/>
      <c r="M1289" s="37">
        <v>568501</v>
      </c>
    </row>
    <row r="1290" spans="1:13" x14ac:dyDescent="0.25">
      <c r="A1290" s="37">
        <v>1281</v>
      </c>
      <c r="B1290" s="37" t="s">
        <v>2052</v>
      </c>
      <c r="C1290" s="37" t="s">
        <v>1466</v>
      </c>
      <c r="D1290" s="37" t="s">
        <v>2090</v>
      </c>
      <c r="E1290" s="63">
        <v>2970</v>
      </c>
      <c r="F1290" s="63">
        <v>3010</v>
      </c>
      <c r="G1290" s="63">
        <v>3040</v>
      </c>
      <c r="H1290" s="63">
        <v>3040</v>
      </c>
      <c r="I1290" s="63">
        <v>3040</v>
      </c>
      <c r="J1290" s="63">
        <v>3020</v>
      </c>
      <c r="K1290" s="63">
        <v>2990</v>
      </c>
      <c r="L1290" s="37"/>
      <c r="M1290" s="37">
        <v>568502</v>
      </c>
    </row>
    <row r="1291" spans="1:13" x14ac:dyDescent="0.25">
      <c r="A1291" s="37">
        <v>1282</v>
      </c>
      <c r="B1291" s="37" t="s">
        <v>2052</v>
      </c>
      <c r="C1291" s="37" t="s">
        <v>1467</v>
      </c>
      <c r="D1291" s="37" t="s">
        <v>2090</v>
      </c>
      <c r="E1291" s="63">
        <v>910</v>
      </c>
      <c r="F1291" s="63">
        <v>910</v>
      </c>
      <c r="G1291" s="63">
        <v>910</v>
      </c>
      <c r="H1291" s="63">
        <v>910</v>
      </c>
      <c r="I1291" s="63">
        <v>910</v>
      </c>
      <c r="J1291" s="63">
        <v>900</v>
      </c>
      <c r="K1291" s="63">
        <v>890</v>
      </c>
      <c r="L1291" s="37"/>
      <c r="M1291" s="37">
        <v>568601</v>
      </c>
    </row>
    <row r="1292" spans="1:13" x14ac:dyDescent="0.25">
      <c r="A1292" s="37">
        <v>1283</v>
      </c>
      <c r="B1292" s="37" t="s">
        <v>2052</v>
      </c>
      <c r="C1292" s="37" t="s">
        <v>1468</v>
      </c>
      <c r="D1292" s="37" t="s">
        <v>2090</v>
      </c>
      <c r="E1292" s="63">
        <v>4380</v>
      </c>
      <c r="F1292" s="63">
        <v>4390</v>
      </c>
      <c r="G1292" s="63">
        <v>4410</v>
      </c>
      <c r="H1292" s="63">
        <v>4420</v>
      </c>
      <c r="I1292" s="63">
        <v>4420</v>
      </c>
      <c r="J1292" s="63">
        <v>4390</v>
      </c>
      <c r="K1292" s="63">
        <v>4350</v>
      </c>
      <c r="L1292" s="37"/>
      <c r="M1292" s="37">
        <v>568602</v>
      </c>
    </row>
    <row r="1293" spans="1:13" x14ac:dyDescent="0.25">
      <c r="A1293" s="37">
        <v>1284</v>
      </c>
      <c r="B1293" s="37" t="s">
        <v>2052</v>
      </c>
      <c r="C1293" s="37" t="s">
        <v>1469</v>
      </c>
      <c r="D1293" s="37" t="s">
        <v>2090</v>
      </c>
      <c r="E1293" s="63">
        <v>1410</v>
      </c>
      <c r="F1293" s="63">
        <v>1530</v>
      </c>
      <c r="G1293" s="63">
        <v>1550</v>
      </c>
      <c r="H1293" s="63">
        <v>1570</v>
      </c>
      <c r="I1293" s="63">
        <v>1570</v>
      </c>
      <c r="J1293" s="63">
        <v>1550</v>
      </c>
      <c r="K1293" s="63">
        <v>1520</v>
      </c>
      <c r="L1293" s="37"/>
      <c r="M1293" s="37">
        <v>568701</v>
      </c>
    </row>
    <row r="1294" spans="1:13" x14ac:dyDescent="0.25">
      <c r="A1294" s="37">
        <v>1285</v>
      </c>
      <c r="B1294" s="37" t="s">
        <v>2052</v>
      </c>
      <c r="C1294" s="37" t="s">
        <v>1470</v>
      </c>
      <c r="D1294" s="37" t="s">
        <v>2090</v>
      </c>
      <c r="E1294" s="63">
        <v>2670</v>
      </c>
      <c r="F1294" s="63">
        <v>2710</v>
      </c>
      <c r="G1294" s="63">
        <v>2740</v>
      </c>
      <c r="H1294" s="63">
        <v>2760</v>
      </c>
      <c r="I1294" s="63">
        <v>2770</v>
      </c>
      <c r="J1294" s="63">
        <v>2760</v>
      </c>
      <c r="K1294" s="63">
        <v>2740</v>
      </c>
      <c r="L1294" s="37"/>
      <c r="M1294" s="37">
        <v>568702</v>
      </c>
    </row>
    <row r="1295" spans="1:13" x14ac:dyDescent="0.25">
      <c r="A1295" s="37">
        <v>1286</v>
      </c>
      <c r="B1295" s="37" t="s">
        <v>2052</v>
      </c>
      <c r="C1295" s="37" t="s">
        <v>402</v>
      </c>
      <c r="D1295" s="37" t="s">
        <v>2090</v>
      </c>
      <c r="E1295" s="63">
        <v>60</v>
      </c>
      <c r="F1295" s="63">
        <v>60</v>
      </c>
      <c r="G1295" s="63">
        <v>60</v>
      </c>
      <c r="H1295" s="63">
        <v>60</v>
      </c>
      <c r="I1295" s="63">
        <v>60</v>
      </c>
      <c r="J1295" s="63">
        <v>60</v>
      </c>
      <c r="K1295" s="63">
        <v>60</v>
      </c>
      <c r="L1295" s="37"/>
      <c r="M1295" s="37">
        <v>568800</v>
      </c>
    </row>
    <row r="1296" spans="1:13" x14ac:dyDescent="0.25">
      <c r="A1296" s="37">
        <v>1287</v>
      </c>
      <c r="B1296" s="37" t="s">
        <v>2052</v>
      </c>
      <c r="C1296" s="37" t="s">
        <v>1471</v>
      </c>
      <c r="D1296" s="37" t="s">
        <v>2090</v>
      </c>
      <c r="E1296" s="63">
        <v>1580</v>
      </c>
      <c r="F1296" s="63">
        <v>1590</v>
      </c>
      <c r="G1296" s="63">
        <v>1600</v>
      </c>
      <c r="H1296" s="63">
        <v>1590</v>
      </c>
      <c r="I1296" s="63">
        <v>1580</v>
      </c>
      <c r="J1296" s="63">
        <v>1550</v>
      </c>
      <c r="K1296" s="63">
        <v>1510</v>
      </c>
      <c r="L1296" s="37"/>
      <c r="M1296" s="37">
        <v>568900</v>
      </c>
    </row>
    <row r="1297" spans="1:13" x14ac:dyDescent="0.25">
      <c r="A1297" s="37">
        <v>1288</v>
      </c>
      <c r="B1297" s="37" t="s">
        <v>2052</v>
      </c>
      <c r="C1297" s="37" t="s">
        <v>1472</v>
      </c>
      <c r="D1297" s="37" t="s">
        <v>2090</v>
      </c>
      <c r="E1297" s="63">
        <v>1330</v>
      </c>
      <c r="F1297" s="63">
        <v>1350</v>
      </c>
      <c r="G1297" s="63">
        <v>1320</v>
      </c>
      <c r="H1297" s="63">
        <v>1300</v>
      </c>
      <c r="I1297" s="63">
        <v>1270</v>
      </c>
      <c r="J1297" s="63">
        <v>1230</v>
      </c>
      <c r="K1297" s="63">
        <v>1180</v>
      </c>
      <c r="L1297" s="37"/>
      <c r="M1297" s="37">
        <v>569001</v>
      </c>
    </row>
    <row r="1298" spans="1:13" x14ac:dyDescent="0.25">
      <c r="A1298" s="37">
        <v>1289</v>
      </c>
      <c r="B1298" s="37" t="s">
        <v>2052</v>
      </c>
      <c r="C1298" s="37" t="s">
        <v>403</v>
      </c>
      <c r="D1298" s="37" t="s">
        <v>2090</v>
      </c>
      <c r="E1298" s="63">
        <v>400</v>
      </c>
      <c r="F1298" s="63">
        <v>420</v>
      </c>
      <c r="G1298" s="63">
        <v>440</v>
      </c>
      <c r="H1298" s="63">
        <v>450</v>
      </c>
      <c r="I1298" s="63">
        <v>460</v>
      </c>
      <c r="J1298" s="63">
        <v>470</v>
      </c>
      <c r="K1298" s="63">
        <v>470</v>
      </c>
      <c r="L1298" s="37"/>
      <c r="M1298" s="37">
        <v>569002</v>
      </c>
    </row>
    <row r="1299" spans="1:13" x14ac:dyDescent="0.25">
      <c r="A1299" s="37">
        <v>1290</v>
      </c>
      <c r="B1299" s="37" t="s">
        <v>2052</v>
      </c>
      <c r="C1299" s="37" t="s">
        <v>1473</v>
      </c>
      <c r="D1299" s="37" t="s">
        <v>2090</v>
      </c>
      <c r="E1299" s="63">
        <v>4070</v>
      </c>
      <c r="F1299" s="63">
        <v>4470</v>
      </c>
      <c r="G1299" s="63">
        <v>4700</v>
      </c>
      <c r="H1299" s="63">
        <v>4760</v>
      </c>
      <c r="I1299" s="63">
        <v>4800</v>
      </c>
      <c r="J1299" s="63">
        <v>4810</v>
      </c>
      <c r="K1299" s="63">
        <v>4800</v>
      </c>
      <c r="L1299" s="37"/>
      <c r="M1299" s="37">
        <v>569100</v>
      </c>
    </row>
    <row r="1300" spans="1:13" x14ac:dyDescent="0.25">
      <c r="A1300" s="37">
        <v>1291</v>
      </c>
      <c r="B1300" s="37" t="s">
        <v>2052</v>
      </c>
      <c r="C1300" s="37" t="s">
        <v>1439</v>
      </c>
      <c r="D1300" s="37" t="s">
        <v>2090</v>
      </c>
      <c r="E1300" s="63">
        <v>670</v>
      </c>
      <c r="F1300" s="63">
        <v>710</v>
      </c>
      <c r="G1300" s="63">
        <v>720</v>
      </c>
      <c r="H1300" s="63">
        <v>730</v>
      </c>
      <c r="I1300" s="63">
        <v>730</v>
      </c>
      <c r="J1300" s="63">
        <v>730</v>
      </c>
      <c r="K1300" s="63">
        <v>720</v>
      </c>
      <c r="L1300" s="37"/>
      <c r="M1300" s="37">
        <v>569201</v>
      </c>
    </row>
    <row r="1301" spans="1:13" x14ac:dyDescent="0.25">
      <c r="A1301" s="37">
        <v>1292</v>
      </c>
      <c r="B1301" s="37" t="s">
        <v>2052</v>
      </c>
      <c r="C1301" s="37" t="s">
        <v>969</v>
      </c>
      <c r="D1301" s="37" t="s">
        <v>2090</v>
      </c>
      <c r="E1301" s="63">
        <v>2030</v>
      </c>
      <c r="F1301" s="63">
        <v>2030</v>
      </c>
      <c r="G1301" s="63">
        <v>2030</v>
      </c>
      <c r="H1301" s="63">
        <v>2030</v>
      </c>
      <c r="I1301" s="63">
        <v>2030</v>
      </c>
      <c r="J1301" s="63">
        <v>2010</v>
      </c>
      <c r="K1301" s="63">
        <v>1980</v>
      </c>
      <c r="L1301" s="37"/>
      <c r="M1301" s="37">
        <v>569202</v>
      </c>
    </row>
    <row r="1302" spans="1:13" x14ac:dyDescent="0.25">
      <c r="A1302" s="37">
        <v>1293</v>
      </c>
      <c r="B1302" s="37" t="s">
        <v>2052</v>
      </c>
      <c r="C1302" s="37" t="s">
        <v>1474</v>
      </c>
      <c r="D1302" s="37" t="s">
        <v>2090</v>
      </c>
      <c r="E1302" s="63">
        <v>2120</v>
      </c>
      <c r="F1302" s="63">
        <v>2160</v>
      </c>
      <c r="G1302" s="63">
        <v>2200</v>
      </c>
      <c r="H1302" s="63">
        <v>2220</v>
      </c>
      <c r="I1302" s="63">
        <v>2230</v>
      </c>
      <c r="J1302" s="63">
        <v>2230</v>
      </c>
      <c r="K1302" s="63">
        <v>2220</v>
      </c>
      <c r="L1302" s="37"/>
      <c r="M1302" s="37">
        <v>569301</v>
      </c>
    </row>
    <row r="1303" spans="1:13" x14ac:dyDescent="0.25">
      <c r="A1303" s="37">
        <v>1294</v>
      </c>
      <c r="B1303" s="37" t="s">
        <v>2052</v>
      </c>
      <c r="C1303" s="37" t="s">
        <v>1475</v>
      </c>
      <c r="D1303" s="37" t="s">
        <v>2090</v>
      </c>
      <c r="E1303" s="63">
        <v>3900</v>
      </c>
      <c r="F1303" s="63">
        <v>4050</v>
      </c>
      <c r="G1303" s="63">
        <v>4180</v>
      </c>
      <c r="H1303" s="63">
        <v>4300</v>
      </c>
      <c r="I1303" s="63">
        <v>4390</v>
      </c>
      <c r="J1303" s="63">
        <v>4470</v>
      </c>
      <c r="K1303" s="63">
        <v>4550</v>
      </c>
      <c r="L1303" s="37"/>
      <c r="M1303" s="37">
        <v>569302</v>
      </c>
    </row>
    <row r="1304" spans="1:13" x14ac:dyDescent="0.25">
      <c r="A1304" s="37">
        <v>1295</v>
      </c>
      <c r="B1304" s="37" t="s">
        <v>2052</v>
      </c>
      <c r="C1304" s="37" t="s">
        <v>1476</v>
      </c>
      <c r="D1304" s="37" t="s">
        <v>2090</v>
      </c>
      <c r="E1304" s="63">
        <v>1210</v>
      </c>
      <c r="F1304" s="63">
        <v>1240</v>
      </c>
      <c r="G1304" s="63">
        <v>1270</v>
      </c>
      <c r="H1304" s="63">
        <v>1290</v>
      </c>
      <c r="I1304" s="63">
        <v>1310</v>
      </c>
      <c r="J1304" s="63">
        <v>1310</v>
      </c>
      <c r="K1304" s="63">
        <v>1300</v>
      </c>
      <c r="L1304" s="37"/>
      <c r="M1304" s="37">
        <v>569401</v>
      </c>
    </row>
    <row r="1305" spans="1:13" x14ac:dyDescent="0.25">
      <c r="A1305" s="37">
        <v>1296</v>
      </c>
      <c r="B1305" s="37" t="s">
        <v>2052</v>
      </c>
      <c r="C1305" s="37" t="s">
        <v>1478</v>
      </c>
      <c r="D1305" s="37" t="s">
        <v>2090</v>
      </c>
      <c r="E1305" s="63">
        <v>2780</v>
      </c>
      <c r="F1305" s="63">
        <v>2900</v>
      </c>
      <c r="G1305" s="63">
        <v>2990</v>
      </c>
      <c r="H1305" s="63">
        <v>3060</v>
      </c>
      <c r="I1305" s="63">
        <v>3110</v>
      </c>
      <c r="J1305" s="63">
        <v>3130</v>
      </c>
      <c r="K1305" s="63">
        <v>3110</v>
      </c>
      <c r="L1305" s="37"/>
      <c r="M1305" s="37">
        <v>569402</v>
      </c>
    </row>
    <row r="1306" spans="1:13" x14ac:dyDescent="0.25">
      <c r="A1306" s="37">
        <v>1297</v>
      </c>
      <c r="B1306" s="37" t="s">
        <v>2052</v>
      </c>
      <c r="C1306" s="37" t="s">
        <v>1479</v>
      </c>
      <c r="D1306" s="37" t="s">
        <v>2090</v>
      </c>
      <c r="E1306" s="63">
        <v>2790</v>
      </c>
      <c r="F1306" s="63">
        <v>2950</v>
      </c>
      <c r="G1306" s="63">
        <v>3040</v>
      </c>
      <c r="H1306" s="63">
        <v>3120</v>
      </c>
      <c r="I1306" s="63">
        <v>3160</v>
      </c>
      <c r="J1306" s="63">
        <v>3180</v>
      </c>
      <c r="K1306" s="63">
        <v>3180</v>
      </c>
      <c r="L1306" s="37"/>
      <c r="M1306" s="37">
        <v>569500</v>
      </c>
    </row>
    <row r="1307" spans="1:13" x14ac:dyDescent="0.25">
      <c r="A1307" s="37">
        <v>1298</v>
      </c>
      <c r="B1307" s="37" t="s">
        <v>2052</v>
      </c>
      <c r="C1307" s="37" t="s">
        <v>1481</v>
      </c>
      <c r="D1307" s="37" t="s">
        <v>2090</v>
      </c>
      <c r="E1307" s="63">
        <v>400</v>
      </c>
      <c r="F1307" s="63">
        <v>410</v>
      </c>
      <c r="G1307" s="63">
        <v>410</v>
      </c>
      <c r="H1307" s="63">
        <v>410</v>
      </c>
      <c r="I1307" s="63">
        <v>410</v>
      </c>
      <c r="J1307" s="63">
        <v>400</v>
      </c>
      <c r="K1307" s="63">
        <v>410</v>
      </c>
      <c r="L1307" s="37"/>
      <c r="M1307" s="37">
        <v>569600</v>
      </c>
    </row>
    <row r="1308" spans="1:13" x14ac:dyDescent="0.25">
      <c r="A1308" s="37">
        <v>1299</v>
      </c>
      <c r="B1308" s="37" t="s">
        <v>2052</v>
      </c>
      <c r="C1308" s="37" t="s">
        <v>1482</v>
      </c>
      <c r="D1308" s="37" t="s">
        <v>2090</v>
      </c>
      <c r="E1308" s="63">
        <v>1380</v>
      </c>
      <c r="F1308" s="63">
        <v>1500</v>
      </c>
      <c r="G1308" s="63">
        <v>1590</v>
      </c>
      <c r="H1308" s="63">
        <v>1620</v>
      </c>
      <c r="I1308" s="63">
        <v>1650</v>
      </c>
      <c r="J1308" s="63">
        <v>1670</v>
      </c>
      <c r="K1308" s="63">
        <v>1690</v>
      </c>
      <c r="L1308" s="37"/>
      <c r="M1308" s="37">
        <v>569800</v>
      </c>
    </row>
    <row r="1309" spans="1:13" x14ac:dyDescent="0.25">
      <c r="A1309" s="37">
        <v>1300</v>
      </c>
      <c r="B1309" s="37" t="s">
        <v>2052</v>
      </c>
      <c r="C1309" s="37" t="s">
        <v>1484</v>
      </c>
      <c r="D1309" s="37" t="s">
        <v>2090</v>
      </c>
      <c r="E1309" s="63">
        <v>930</v>
      </c>
      <c r="F1309" s="63">
        <v>960</v>
      </c>
      <c r="G1309" s="63">
        <v>990</v>
      </c>
      <c r="H1309" s="63">
        <v>1020</v>
      </c>
      <c r="I1309" s="63">
        <v>1040</v>
      </c>
      <c r="J1309" s="63">
        <v>1060</v>
      </c>
      <c r="K1309" s="63">
        <v>1070</v>
      </c>
      <c r="L1309" s="37"/>
      <c r="M1309" s="37">
        <v>569900</v>
      </c>
    </row>
    <row r="1310" spans="1:13" x14ac:dyDescent="0.25">
      <c r="A1310" s="37">
        <v>1301</v>
      </c>
      <c r="B1310" s="37" t="s">
        <v>2052</v>
      </c>
      <c r="C1310" s="37" t="s">
        <v>1485</v>
      </c>
      <c r="D1310" s="37" t="s">
        <v>2090</v>
      </c>
      <c r="E1310" s="63">
        <v>2550</v>
      </c>
      <c r="F1310" s="63">
        <v>2600</v>
      </c>
      <c r="G1310" s="63">
        <v>2610</v>
      </c>
      <c r="H1310" s="63">
        <v>2630</v>
      </c>
      <c r="I1310" s="63">
        <v>2640</v>
      </c>
      <c r="J1310" s="63">
        <v>2640</v>
      </c>
      <c r="K1310" s="63">
        <v>2630</v>
      </c>
      <c r="L1310" s="37"/>
      <c r="M1310" s="37">
        <v>570000</v>
      </c>
    </row>
    <row r="1311" spans="1:13" x14ac:dyDescent="0.25">
      <c r="A1311" s="37">
        <v>1302</v>
      </c>
      <c r="B1311" s="37" t="s">
        <v>2052</v>
      </c>
      <c r="C1311" s="37" t="s">
        <v>404</v>
      </c>
      <c r="D1311" s="37" t="s">
        <v>2090</v>
      </c>
      <c r="E1311" s="63">
        <v>3470</v>
      </c>
      <c r="F1311" s="63">
        <v>4280</v>
      </c>
      <c r="G1311" s="63">
        <v>4610</v>
      </c>
      <c r="H1311" s="63">
        <v>4680</v>
      </c>
      <c r="I1311" s="63">
        <v>4710</v>
      </c>
      <c r="J1311" s="63">
        <v>4720</v>
      </c>
      <c r="K1311" s="63">
        <v>4710</v>
      </c>
      <c r="L1311" s="37"/>
      <c r="M1311" s="37">
        <v>570100</v>
      </c>
    </row>
    <row r="1312" spans="1:13" x14ac:dyDescent="0.25">
      <c r="A1312" s="37">
        <v>1303</v>
      </c>
      <c r="B1312" s="37" t="s">
        <v>2052</v>
      </c>
      <c r="C1312" s="37" t="s">
        <v>405</v>
      </c>
      <c r="D1312" s="37" t="s">
        <v>2090</v>
      </c>
      <c r="E1312" s="63">
        <v>4800</v>
      </c>
      <c r="F1312" s="63">
        <v>4950</v>
      </c>
      <c r="G1312" s="63">
        <v>5010</v>
      </c>
      <c r="H1312" s="63">
        <v>5020</v>
      </c>
      <c r="I1312" s="63">
        <v>5010</v>
      </c>
      <c r="J1312" s="63">
        <v>4960</v>
      </c>
      <c r="K1312" s="63">
        <v>4870</v>
      </c>
      <c r="L1312" s="37"/>
      <c r="M1312" s="37">
        <v>570300</v>
      </c>
    </row>
    <row r="1313" spans="1:13" x14ac:dyDescent="0.25">
      <c r="A1313" s="37">
        <v>1304</v>
      </c>
      <c r="B1313" s="37" t="s">
        <v>2052</v>
      </c>
      <c r="C1313" s="37" t="s">
        <v>2021</v>
      </c>
      <c r="D1313" s="37" t="s">
        <v>2090</v>
      </c>
      <c r="E1313" s="63">
        <v>40</v>
      </c>
      <c r="F1313" s="63">
        <v>40</v>
      </c>
      <c r="G1313" s="63">
        <v>40</v>
      </c>
      <c r="H1313" s="63">
        <v>40</v>
      </c>
      <c r="I1313" s="63">
        <v>40</v>
      </c>
      <c r="J1313" s="63">
        <v>40</v>
      </c>
      <c r="K1313" s="63">
        <v>30</v>
      </c>
      <c r="L1313" s="37"/>
      <c r="M1313" s="37">
        <v>622102</v>
      </c>
    </row>
    <row r="1314" spans="1:13" x14ac:dyDescent="0.25">
      <c r="A1314" s="37">
        <v>1305</v>
      </c>
      <c r="B1314" s="37" t="s">
        <v>2043</v>
      </c>
      <c r="C1314" s="37" t="s">
        <v>2091</v>
      </c>
      <c r="D1314" s="37" t="s">
        <v>2091</v>
      </c>
      <c r="E1314" s="63">
        <v>197500</v>
      </c>
      <c r="F1314" s="63">
        <v>212800</v>
      </c>
      <c r="G1314" s="63">
        <v>222600</v>
      </c>
      <c r="H1314" s="63">
        <v>230500</v>
      </c>
      <c r="I1314" s="63">
        <v>238000</v>
      </c>
      <c r="J1314" s="63">
        <v>244600</v>
      </c>
      <c r="K1314" s="63">
        <v>250400</v>
      </c>
      <c r="L1314" s="37"/>
      <c r="M1314" s="37"/>
    </row>
    <row r="1315" spans="1:13" x14ac:dyDescent="0.25">
      <c r="A1315" s="37">
        <v>1306</v>
      </c>
      <c r="B1315" s="37" t="s">
        <v>2052</v>
      </c>
      <c r="C1315" s="37" t="s">
        <v>1507</v>
      </c>
      <c r="D1315" s="37" t="s">
        <v>2091</v>
      </c>
      <c r="E1315" s="63">
        <v>3680</v>
      </c>
      <c r="F1315" s="63">
        <v>3730</v>
      </c>
      <c r="G1315" s="63">
        <v>3720</v>
      </c>
      <c r="H1315" s="63">
        <v>3700</v>
      </c>
      <c r="I1315" s="63">
        <v>3680</v>
      </c>
      <c r="J1315" s="63">
        <v>3630</v>
      </c>
      <c r="K1315" s="63">
        <v>3570</v>
      </c>
      <c r="L1315" s="37"/>
      <c r="M1315" s="37">
        <v>572500</v>
      </c>
    </row>
    <row r="1316" spans="1:13" x14ac:dyDescent="0.25">
      <c r="A1316" s="37">
        <v>1307</v>
      </c>
      <c r="B1316" s="37" t="s">
        <v>2052</v>
      </c>
      <c r="C1316" s="37" t="s">
        <v>1508</v>
      </c>
      <c r="D1316" s="37" t="s">
        <v>2091</v>
      </c>
      <c r="E1316" s="63">
        <v>4520</v>
      </c>
      <c r="F1316" s="63">
        <v>4730</v>
      </c>
      <c r="G1316" s="63">
        <v>4870</v>
      </c>
      <c r="H1316" s="63">
        <v>4970</v>
      </c>
      <c r="I1316" s="63">
        <v>5060</v>
      </c>
      <c r="J1316" s="63">
        <v>5130</v>
      </c>
      <c r="K1316" s="63">
        <v>5170</v>
      </c>
      <c r="L1316" s="37"/>
      <c r="M1316" s="37">
        <v>572600</v>
      </c>
    </row>
    <row r="1317" spans="1:13" x14ac:dyDescent="0.25">
      <c r="A1317" s="37">
        <v>1308</v>
      </c>
      <c r="B1317" s="37" t="s">
        <v>2052</v>
      </c>
      <c r="C1317" s="37" t="s">
        <v>1501</v>
      </c>
      <c r="D1317" s="37" t="s">
        <v>2091</v>
      </c>
      <c r="E1317" s="63">
        <v>4140</v>
      </c>
      <c r="F1317" s="63">
        <v>4350</v>
      </c>
      <c r="G1317" s="63">
        <v>4480</v>
      </c>
      <c r="H1317" s="63">
        <v>4570</v>
      </c>
      <c r="I1317" s="63">
        <v>4640</v>
      </c>
      <c r="J1317" s="63">
        <v>4690</v>
      </c>
      <c r="K1317" s="63">
        <v>4720</v>
      </c>
      <c r="L1317" s="37"/>
      <c r="M1317" s="37">
        <v>572701</v>
      </c>
    </row>
    <row r="1318" spans="1:13" x14ac:dyDescent="0.25">
      <c r="A1318" s="37">
        <v>1309</v>
      </c>
      <c r="B1318" s="37" t="s">
        <v>2052</v>
      </c>
      <c r="C1318" s="37" t="s">
        <v>1503</v>
      </c>
      <c r="D1318" s="37" t="s">
        <v>2091</v>
      </c>
      <c r="E1318" s="63">
        <v>1640</v>
      </c>
      <c r="F1318" s="63">
        <v>1750</v>
      </c>
      <c r="G1318" s="63">
        <v>1840</v>
      </c>
      <c r="H1318" s="63">
        <v>1940</v>
      </c>
      <c r="I1318" s="63">
        <v>2020</v>
      </c>
      <c r="J1318" s="63">
        <v>2090</v>
      </c>
      <c r="K1318" s="63">
        <v>2150</v>
      </c>
      <c r="L1318" s="37"/>
      <c r="M1318" s="37">
        <v>572702</v>
      </c>
    </row>
    <row r="1319" spans="1:13" x14ac:dyDescent="0.25">
      <c r="A1319" s="37">
        <v>1310</v>
      </c>
      <c r="B1319" s="37" t="s">
        <v>2052</v>
      </c>
      <c r="C1319" s="37" t="s">
        <v>1509</v>
      </c>
      <c r="D1319" s="37" t="s">
        <v>2091</v>
      </c>
      <c r="E1319" s="63">
        <v>4260</v>
      </c>
      <c r="F1319" s="63">
        <v>4640</v>
      </c>
      <c r="G1319" s="63">
        <v>4890</v>
      </c>
      <c r="H1319" s="63">
        <v>5140</v>
      </c>
      <c r="I1319" s="63">
        <v>5390</v>
      </c>
      <c r="J1319" s="63">
        <v>5630</v>
      </c>
      <c r="K1319" s="63">
        <v>5860</v>
      </c>
      <c r="L1319" s="37"/>
      <c r="M1319" s="37">
        <v>572900</v>
      </c>
    </row>
    <row r="1320" spans="1:13" x14ac:dyDescent="0.25">
      <c r="A1320" s="37">
        <v>1311</v>
      </c>
      <c r="B1320" s="37" t="s">
        <v>2052</v>
      </c>
      <c r="C1320" s="37" t="s">
        <v>1510</v>
      </c>
      <c r="D1320" s="37" t="s">
        <v>2091</v>
      </c>
      <c r="E1320" s="63">
        <v>5810</v>
      </c>
      <c r="F1320" s="63">
        <v>6680</v>
      </c>
      <c r="G1320" s="63">
        <v>7370</v>
      </c>
      <c r="H1320" s="63">
        <v>8080</v>
      </c>
      <c r="I1320" s="63">
        <v>8790</v>
      </c>
      <c r="J1320" s="63">
        <v>9510</v>
      </c>
      <c r="K1320" s="63">
        <v>10250</v>
      </c>
      <c r="L1320" s="37"/>
      <c r="M1320" s="37">
        <v>573000</v>
      </c>
    </row>
    <row r="1321" spans="1:13" x14ac:dyDescent="0.25">
      <c r="A1321" s="37">
        <v>1312</v>
      </c>
      <c r="B1321" s="37" t="s">
        <v>2052</v>
      </c>
      <c r="C1321" s="37" t="s">
        <v>1511</v>
      </c>
      <c r="D1321" s="37" t="s">
        <v>2091</v>
      </c>
      <c r="E1321" s="63">
        <v>7560</v>
      </c>
      <c r="F1321" s="63">
        <v>9230</v>
      </c>
      <c r="G1321" s="63">
        <v>10450</v>
      </c>
      <c r="H1321" s="63">
        <v>11450</v>
      </c>
      <c r="I1321" s="63">
        <v>12500</v>
      </c>
      <c r="J1321" s="63">
        <v>13500</v>
      </c>
      <c r="K1321" s="63">
        <v>14500</v>
      </c>
      <c r="L1321" s="37"/>
      <c r="M1321" s="37">
        <v>573101</v>
      </c>
    </row>
    <row r="1322" spans="1:13" x14ac:dyDescent="0.25">
      <c r="A1322" s="37">
        <v>1313</v>
      </c>
      <c r="B1322" s="37" t="s">
        <v>2052</v>
      </c>
      <c r="C1322" s="37" t="s">
        <v>1512</v>
      </c>
      <c r="D1322" s="37" t="s">
        <v>2091</v>
      </c>
      <c r="E1322" s="63">
        <v>40</v>
      </c>
      <c r="F1322" s="63">
        <v>40</v>
      </c>
      <c r="G1322" s="63">
        <v>40</v>
      </c>
      <c r="H1322" s="63">
        <v>40</v>
      </c>
      <c r="I1322" s="63">
        <v>40</v>
      </c>
      <c r="J1322" s="63">
        <v>30</v>
      </c>
      <c r="K1322" s="63">
        <v>30</v>
      </c>
      <c r="L1322" s="37"/>
      <c r="M1322" s="37">
        <v>573102</v>
      </c>
    </row>
    <row r="1323" spans="1:13" x14ac:dyDescent="0.25">
      <c r="A1323" s="37">
        <v>1314</v>
      </c>
      <c r="B1323" s="37" t="s">
        <v>2052</v>
      </c>
      <c r="C1323" s="37" t="s">
        <v>1483</v>
      </c>
      <c r="D1323" s="37" t="s">
        <v>2091</v>
      </c>
      <c r="E1323" s="63">
        <v>4010</v>
      </c>
      <c r="F1323" s="63">
        <v>4500</v>
      </c>
      <c r="G1323" s="63">
        <v>4710</v>
      </c>
      <c r="H1323" s="63">
        <v>4910</v>
      </c>
      <c r="I1323" s="63">
        <v>5120</v>
      </c>
      <c r="J1323" s="63">
        <v>5320</v>
      </c>
      <c r="K1323" s="63">
        <v>5510</v>
      </c>
      <c r="L1323" s="37"/>
      <c r="M1323" s="37">
        <v>573200</v>
      </c>
    </row>
    <row r="1324" spans="1:13" x14ac:dyDescent="0.25">
      <c r="A1324" s="37">
        <v>1315</v>
      </c>
      <c r="B1324" s="37" t="s">
        <v>2052</v>
      </c>
      <c r="C1324" s="37" t="s">
        <v>1499</v>
      </c>
      <c r="D1324" s="37" t="s">
        <v>2091</v>
      </c>
      <c r="E1324" s="63">
        <v>5270</v>
      </c>
      <c r="F1324" s="63">
        <v>6000</v>
      </c>
      <c r="G1324" s="63">
        <v>6550</v>
      </c>
      <c r="H1324" s="63">
        <v>6920</v>
      </c>
      <c r="I1324" s="63">
        <v>7290</v>
      </c>
      <c r="J1324" s="63">
        <v>7680</v>
      </c>
      <c r="K1324" s="63">
        <v>8060</v>
      </c>
      <c r="L1324" s="37"/>
      <c r="M1324" s="37">
        <v>573300</v>
      </c>
    </row>
    <row r="1325" spans="1:13" x14ac:dyDescent="0.25">
      <c r="A1325" s="37">
        <v>1316</v>
      </c>
      <c r="B1325" s="37" t="s">
        <v>2052</v>
      </c>
      <c r="C1325" s="37" t="s">
        <v>1513</v>
      </c>
      <c r="D1325" s="37" t="s">
        <v>2091</v>
      </c>
      <c r="E1325" s="63">
        <v>5560</v>
      </c>
      <c r="F1325" s="63">
        <v>6290</v>
      </c>
      <c r="G1325" s="63">
        <v>6620</v>
      </c>
      <c r="H1325" s="63">
        <v>6750</v>
      </c>
      <c r="I1325" s="63">
        <v>6860</v>
      </c>
      <c r="J1325" s="63">
        <v>6940</v>
      </c>
      <c r="K1325" s="63">
        <v>6990</v>
      </c>
      <c r="L1325" s="37"/>
      <c r="M1325" s="37">
        <v>573400</v>
      </c>
    </row>
    <row r="1326" spans="1:13" x14ac:dyDescent="0.25">
      <c r="A1326" s="37">
        <v>1317</v>
      </c>
      <c r="B1326" s="37" t="s">
        <v>2052</v>
      </c>
      <c r="C1326" s="37" t="s">
        <v>1514</v>
      </c>
      <c r="D1326" s="37" t="s">
        <v>2091</v>
      </c>
      <c r="E1326" s="63">
        <v>360</v>
      </c>
      <c r="F1326" s="63">
        <v>440</v>
      </c>
      <c r="G1326" s="63">
        <v>520</v>
      </c>
      <c r="H1326" s="63">
        <v>600</v>
      </c>
      <c r="I1326" s="63">
        <v>680</v>
      </c>
      <c r="J1326" s="63">
        <v>760</v>
      </c>
      <c r="K1326" s="63">
        <v>840</v>
      </c>
      <c r="L1326" s="37"/>
      <c r="M1326" s="37">
        <v>573511</v>
      </c>
    </row>
    <row r="1327" spans="1:13" x14ac:dyDescent="0.25">
      <c r="A1327" s="37">
        <v>1318</v>
      </c>
      <c r="B1327" s="37" t="s">
        <v>2052</v>
      </c>
      <c r="C1327" s="37" t="s">
        <v>1515</v>
      </c>
      <c r="D1327" s="37" t="s">
        <v>2091</v>
      </c>
      <c r="E1327" s="63">
        <v>3030</v>
      </c>
      <c r="F1327" s="63">
        <v>3480</v>
      </c>
      <c r="G1327" s="63">
        <v>3800</v>
      </c>
      <c r="H1327" s="63">
        <v>4040</v>
      </c>
      <c r="I1327" s="63">
        <v>4280</v>
      </c>
      <c r="J1327" s="63">
        <v>4480</v>
      </c>
      <c r="K1327" s="63">
        <v>4650</v>
      </c>
      <c r="L1327" s="37"/>
      <c r="M1327" s="37">
        <v>573513</v>
      </c>
    </row>
    <row r="1328" spans="1:13" x14ac:dyDescent="0.25">
      <c r="A1328" s="37">
        <v>1319</v>
      </c>
      <c r="B1328" s="37" t="s">
        <v>2052</v>
      </c>
      <c r="C1328" s="37" t="s">
        <v>1516</v>
      </c>
      <c r="D1328" s="37" t="s">
        <v>2091</v>
      </c>
      <c r="E1328" s="63">
        <v>3370</v>
      </c>
      <c r="F1328" s="63">
        <v>3570</v>
      </c>
      <c r="G1328" s="63">
        <v>3750</v>
      </c>
      <c r="H1328" s="63">
        <v>3920</v>
      </c>
      <c r="I1328" s="63">
        <v>4070</v>
      </c>
      <c r="J1328" s="63">
        <v>4190</v>
      </c>
      <c r="K1328" s="63">
        <v>4290</v>
      </c>
      <c r="L1328" s="37"/>
      <c r="M1328" s="37">
        <v>573514</v>
      </c>
    </row>
    <row r="1329" spans="1:13" x14ac:dyDescent="0.25">
      <c r="A1329" s="37">
        <v>1320</v>
      </c>
      <c r="B1329" s="37" t="s">
        <v>2052</v>
      </c>
      <c r="C1329" s="37" t="s">
        <v>1517</v>
      </c>
      <c r="D1329" s="37" t="s">
        <v>2091</v>
      </c>
      <c r="E1329" s="63">
        <v>360</v>
      </c>
      <c r="F1329" s="63">
        <v>440</v>
      </c>
      <c r="G1329" s="63">
        <v>680</v>
      </c>
      <c r="H1329" s="63">
        <v>940</v>
      </c>
      <c r="I1329" s="63">
        <v>1230</v>
      </c>
      <c r="J1329" s="63">
        <v>1550</v>
      </c>
      <c r="K1329" s="63">
        <v>1880</v>
      </c>
      <c r="L1329" s="37"/>
      <c r="M1329" s="37">
        <v>573522</v>
      </c>
    </row>
    <row r="1330" spans="1:13" x14ac:dyDescent="0.25">
      <c r="A1330" s="37">
        <v>1321</v>
      </c>
      <c r="B1330" s="37" t="s">
        <v>2052</v>
      </c>
      <c r="C1330" s="37" t="s">
        <v>413</v>
      </c>
      <c r="D1330" s="37" t="s">
        <v>2091</v>
      </c>
      <c r="E1330" s="63">
        <v>1300</v>
      </c>
      <c r="F1330" s="63">
        <v>1740</v>
      </c>
      <c r="G1330" s="63">
        <v>2110</v>
      </c>
      <c r="H1330" s="63">
        <v>2380</v>
      </c>
      <c r="I1330" s="63">
        <v>2640</v>
      </c>
      <c r="J1330" s="63">
        <v>2900</v>
      </c>
      <c r="K1330" s="63">
        <v>3170</v>
      </c>
      <c r="L1330" s="37"/>
      <c r="M1330" s="37">
        <v>573523</v>
      </c>
    </row>
    <row r="1331" spans="1:13" x14ac:dyDescent="0.25">
      <c r="A1331" s="37">
        <v>1322</v>
      </c>
      <c r="B1331" s="37" t="s">
        <v>2052</v>
      </c>
      <c r="C1331" s="37" t="s">
        <v>1518</v>
      </c>
      <c r="D1331" s="37" t="s">
        <v>2091</v>
      </c>
      <c r="E1331" s="63">
        <v>750</v>
      </c>
      <c r="F1331" s="63">
        <v>830</v>
      </c>
      <c r="G1331" s="63">
        <v>860</v>
      </c>
      <c r="H1331" s="63">
        <v>890</v>
      </c>
      <c r="I1331" s="63">
        <v>900</v>
      </c>
      <c r="J1331" s="63">
        <v>900</v>
      </c>
      <c r="K1331" s="63">
        <v>890</v>
      </c>
      <c r="L1331" s="37"/>
      <c r="M1331" s="37">
        <v>573524</v>
      </c>
    </row>
    <row r="1332" spans="1:13" x14ac:dyDescent="0.25">
      <c r="A1332" s="37">
        <v>1323</v>
      </c>
      <c r="B1332" s="37" t="s">
        <v>2052</v>
      </c>
      <c r="C1332" s="37" t="s">
        <v>1519</v>
      </c>
      <c r="D1332" s="37" t="s">
        <v>2091</v>
      </c>
      <c r="E1332" s="63">
        <v>310</v>
      </c>
      <c r="F1332" s="63">
        <v>370</v>
      </c>
      <c r="G1332" s="63">
        <v>430</v>
      </c>
      <c r="H1332" s="63">
        <v>490</v>
      </c>
      <c r="I1332" s="63">
        <v>560</v>
      </c>
      <c r="J1332" s="63">
        <v>630</v>
      </c>
      <c r="K1332" s="63">
        <v>690</v>
      </c>
      <c r="L1332" s="37"/>
      <c r="M1332" s="37">
        <v>573525</v>
      </c>
    </row>
    <row r="1333" spans="1:13" x14ac:dyDescent="0.25">
      <c r="A1333" s="37">
        <v>1324</v>
      </c>
      <c r="B1333" s="37" t="s">
        <v>2052</v>
      </c>
      <c r="C1333" s="37" t="s">
        <v>1521</v>
      </c>
      <c r="D1333" s="37" t="s">
        <v>2091</v>
      </c>
      <c r="E1333" s="63">
        <v>190</v>
      </c>
      <c r="F1333" s="63">
        <v>190</v>
      </c>
      <c r="G1333" s="63">
        <v>350</v>
      </c>
      <c r="H1333" s="63">
        <v>530</v>
      </c>
      <c r="I1333" s="63">
        <v>720</v>
      </c>
      <c r="J1333" s="63">
        <v>920</v>
      </c>
      <c r="K1333" s="63">
        <v>1130</v>
      </c>
      <c r="L1333" s="37"/>
      <c r="M1333" s="37">
        <v>573526</v>
      </c>
    </row>
    <row r="1334" spans="1:13" x14ac:dyDescent="0.25">
      <c r="A1334" s="37">
        <v>1325</v>
      </c>
      <c r="B1334" s="37" t="s">
        <v>2052</v>
      </c>
      <c r="C1334" s="37" t="s">
        <v>1522</v>
      </c>
      <c r="D1334" s="37" t="s">
        <v>2091</v>
      </c>
      <c r="E1334" s="63">
        <v>1920</v>
      </c>
      <c r="F1334" s="63">
        <v>2120</v>
      </c>
      <c r="G1334" s="63">
        <v>2220</v>
      </c>
      <c r="H1334" s="63">
        <v>2320</v>
      </c>
      <c r="I1334" s="63">
        <v>2410</v>
      </c>
      <c r="J1334" s="63">
        <v>2500</v>
      </c>
      <c r="K1334" s="63">
        <v>2600</v>
      </c>
      <c r="L1334" s="37"/>
      <c r="M1334" s="37">
        <v>573600</v>
      </c>
    </row>
    <row r="1335" spans="1:13" x14ac:dyDescent="0.25">
      <c r="A1335" s="37">
        <v>1326</v>
      </c>
      <c r="B1335" s="37" t="s">
        <v>2052</v>
      </c>
      <c r="C1335" s="37" t="s">
        <v>1523</v>
      </c>
      <c r="D1335" s="37" t="s">
        <v>2091</v>
      </c>
      <c r="E1335" s="63">
        <v>3860</v>
      </c>
      <c r="F1335" s="63">
        <v>4140</v>
      </c>
      <c r="G1335" s="63">
        <v>4410</v>
      </c>
      <c r="H1335" s="63">
        <v>4670</v>
      </c>
      <c r="I1335" s="63">
        <v>4940</v>
      </c>
      <c r="J1335" s="63">
        <v>5200</v>
      </c>
      <c r="K1335" s="63">
        <v>5460</v>
      </c>
      <c r="L1335" s="37"/>
      <c r="M1335" s="37">
        <v>573700</v>
      </c>
    </row>
    <row r="1336" spans="1:13" x14ac:dyDescent="0.25">
      <c r="A1336" s="37">
        <v>1327</v>
      </c>
      <c r="B1336" s="37" t="s">
        <v>2052</v>
      </c>
      <c r="C1336" s="37" t="s">
        <v>1524</v>
      </c>
      <c r="D1336" s="37" t="s">
        <v>2091</v>
      </c>
      <c r="E1336" s="63">
        <v>1160</v>
      </c>
      <c r="F1336" s="63">
        <v>1190</v>
      </c>
      <c r="G1336" s="63">
        <v>1200</v>
      </c>
      <c r="H1336" s="63">
        <v>1200</v>
      </c>
      <c r="I1336" s="63">
        <v>1190</v>
      </c>
      <c r="J1336" s="63">
        <v>1180</v>
      </c>
      <c r="K1336" s="63">
        <v>1160</v>
      </c>
      <c r="L1336" s="37"/>
      <c r="M1336" s="37">
        <v>573801</v>
      </c>
    </row>
    <row r="1337" spans="1:13" x14ac:dyDescent="0.25">
      <c r="A1337" s="37">
        <v>1328</v>
      </c>
      <c r="B1337" s="37" t="s">
        <v>2052</v>
      </c>
      <c r="C1337" s="37" t="s">
        <v>1520</v>
      </c>
      <c r="D1337" s="37" t="s">
        <v>2091</v>
      </c>
      <c r="E1337" s="63">
        <v>1010</v>
      </c>
      <c r="F1337" s="63">
        <v>1180</v>
      </c>
      <c r="G1337" s="63">
        <v>1240</v>
      </c>
      <c r="H1337" s="63">
        <v>1300</v>
      </c>
      <c r="I1337" s="63">
        <v>1340</v>
      </c>
      <c r="J1337" s="63">
        <v>1370</v>
      </c>
      <c r="K1337" s="63">
        <v>1410</v>
      </c>
      <c r="L1337" s="37"/>
      <c r="M1337" s="37">
        <v>573802</v>
      </c>
    </row>
    <row r="1338" spans="1:13" x14ac:dyDescent="0.25">
      <c r="A1338" s="37">
        <v>1329</v>
      </c>
      <c r="B1338" s="37" t="s">
        <v>2052</v>
      </c>
      <c r="C1338" s="37" t="s">
        <v>1525</v>
      </c>
      <c r="D1338" s="37" t="s">
        <v>2091</v>
      </c>
      <c r="E1338" s="63">
        <v>1800</v>
      </c>
      <c r="F1338" s="63">
        <v>1930</v>
      </c>
      <c r="G1338" s="63">
        <v>1950</v>
      </c>
      <c r="H1338" s="63">
        <v>1970</v>
      </c>
      <c r="I1338" s="63">
        <v>1980</v>
      </c>
      <c r="J1338" s="63">
        <v>1980</v>
      </c>
      <c r="K1338" s="63">
        <v>1970</v>
      </c>
      <c r="L1338" s="37"/>
      <c r="M1338" s="37">
        <v>573901</v>
      </c>
    </row>
    <row r="1339" spans="1:13" x14ac:dyDescent="0.25">
      <c r="A1339" s="37">
        <v>1330</v>
      </c>
      <c r="B1339" s="37" t="s">
        <v>2052</v>
      </c>
      <c r="C1339" s="37" t="s">
        <v>1526</v>
      </c>
      <c r="D1339" s="37" t="s">
        <v>2091</v>
      </c>
      <c r="E1339" s="63">
        <v>1390</v>
      </c>
      <c r="F1339" s="63">
        <v>1700</v>
      </c>
      <c r="G1339" s="63">
        <v>1920</v>
      </c>
      <c r="H1339" s="63">
        <v>2090</v>
      </c>
      <c r="I1339" s="63">
        <v>2260</v>
      </c>
      <c r="J1339" s="63">
        <v>2440</v>
      </c>
      <c r="K1339" s="63">
        <v>2610</v>
      </c>
      <c r="L1339" s="37"/>
      <c r="M1339" s="37">
        <v>573902</v>
      </c>
    </row>
    <row r="1340" spans="1:13" x14ac:dyDescent="0.25">
      <c r="A1340" s="37">
        <v>1331</v>
      </c>
      <c r="B1340" s="37" t="s">
        <v>2052</v>
      </c>
      <c r="C1340" s="37" t="s">
        <v>1527</v>
      </c>
      <c r="D1340" s="37" t="s">
        <v>2091</v>
      </c>
      <c r="E1340" s="63">
        <v>2750</v>
      </c>
      <c r="F1340" s="63">
        <v>2810</v>
      </c>
      <c r="G1340" s="63">
        <v>2880</v>
      </c>
      <c r="H1340" s="63">
        <v>2940</v>
      </c>
      <c r="I1340" s="63">
        <v>2990</v>
      </c>
      <c r="J1340" s="63">
        <v>3040</v>
      </c>
      <c r="K1340" s="63">
        <v>3090</v>
      </c>
      <c r="L1340" s="37"/>
      <c r="M1340" s="37">
        <v>573903</v>
      </c>
    </row>
    <row r="1341" spans="1:13" x14ac:dyDescent="0.25">
      <c r="A1341" s="37">
        <v>1332</v>
      </c>
      <c r="B1341" s="37" t="s">
        <v>2052</v>
      </c>
      <c r="C1341" s="37" t="s">
        <v>1528</v>
      </c>
      <c r="D1341" s="37" t="s">
        <v>2091</v>
      </c>
      <c r="E1341" s="63">
        <v>3840</v>
      </c>
      <c r="F1341" s="63">
        <v>4100</v>
      </c>
      <c r="G1341" s="63">
        <v>4280</v>
      </c>
      <c r="H1341" s="63">
        <v>4430</v>
      </c>
      <c r="I1341" s="63">
        <v>4560</v>
      </c>
      <c r="J1341" s="63">
        <v>4680</v>
      </c>
      <c r="K1341" s="63">
        <v>4800</v>
      </c>
      <c r="L1341" s="37"/>
      <c r="M1341" s="37">
        <v>574001</v>
      </c>
    </row>
    <row r="1342" spans="1:13" x14ac:dyDescent="0.25">
      <c r="A1342" s="37">
        <v>1333</v>
      </c>
      <c r="B1342" s="37" t="s">
        <v>2052</v>
      </c>
      <c r="C1342" s="37" t="s">
        <v>1529</v>
      </c>
      <c r="D1342" s="37" t="s">
        <v>2091</v>
      </c>
      <c r="E1342" s="63">
        <v>40</v>
      </c>
      <c r="F1342" s="63">
        <v>40</v>
      </c>
      <c r="G1342" s="63">
        <v>40</v>
      </c>
      <c r="H1342" s="63">
        <v>40</v>
      </c>
      <c r="I1342" s="63">
        <v>40</v>
      </c>
      <c r="J1342" s="63">
        <v>40</v>
      </c>
      <c r="K1342" s="63">
        <v>40</v>
      </c>
      <c r="L1342" s="37"/>
      <c r="M1342" s="37">
        <v>574002</v>
      </c>
    </row>
    <row r="1343" spans="1:13" x14ac:dyDescent="0.25">
      <c r="A1343" s="37">
        <v>1334</v>
      </c>
      <c r="B1343" s="37" t="s">
        <v>2052</v>
      </c>
      <c r="C1343" s="37" t="s">
        <v>1530</v>
      </c>
      <c r="D1343" s="37" t="s">
        <v>2091</v>
      </c>
      <c r="E1343" s="63">
        <v>3850</v>
      </c>
      <c r="F1343" s="63">
        <v>4050</v>
      </c>
      <c r="G1343" s="63">
        <v>4190</v>
      </c>
      <c r="H1343" s="63">
        <v>4300</v>
      </c>
      <c r="I1343" s="63">
        <v>4400</v>
      </c>
      <c r="J1343" s="63">
        <v>4490</v>
      </c>
      <c r="K1343" s="63">
        <v>4560</v>
      </c>
      <c r="L1343" s="37"/>
      <c r="M1343" s="37">
        <v>574100</v>
      </c>
    </row>
    <row r="1344" spans="1:13" x14ac:dyDescent="0.25">
      <c r="A1344" s="37">
        <v>1335</v>
      </c>
      <c r="B1344" s="37" t="s">
        <v>2052</v>
      </c>
      <c r="C1344" s="37" t="s">
        <v>1531</v>
      </c>
      <c r="D1344" s="37" t="s">
        <v>2091</v>
      </c>
      <c r="E1344" s="63">
        <v>2890</v>
      </c>
      <c r="F1344" s="63">
        <v>3060</v>
      </c>
      <c r="G1344" s="63">
        <v>3130</v>
      </c>
      <c r="H1344" s="63">
        <v>3150</v>
      </c>
      <c r="I1344" s="63">
        <v>3160</v>
      </c>
      <c r="J1344" s="63">
        <v>3130</v>
      </c>
      <c r="K1344" s="63">
        <v>3080</v>
      </c>
      <c r="L1344" s="37"/>
      <c r="M1344" s="37">
        <v>574200</v>
      </c>
    </row>
    <row r="1345" spans="1:13" x14ac:dyDescent="0.25">
      <c r="A1345" s="37">
        <v>1336</v>
      </c>
      <c r="B1345" s="37" t="s">
        <v>2052</v>
      </c>
      <c r="C1345" s="37" t="s">
        <v>1532</v>
      </c>
      <c r="D1345" s="37" t="s">
        <v>2091</v>
      </c>
      <c r="E1345" s="63">
        <v>3920</v>
      </c>
      <c r="F1345" s="63">
        <v>4090</v>
      </c>
      <c r="G1345" s="63">
        <v>4170</v>
      </c>
      <c r="H1345" s="63">
        <v>4270</v>
      </c>
      <c r="I1345" s="63">
        <v>4340</v>
      </c>
      <c r="J1345" s="63">
        <v>4390</v>
      </c>
      <c r="K1345" s="63">
        <v>4400</v>
      </c>
      <c r="L1345" s="37"/>
      <c r="M1345" s="37">
        <v>574302</v>
      </c>
    </row>
    <row r="1346" spans="1:13" x14ac:dyDescent="0.25">
      <c r="A1346" s="37">
        <v>1337</v>
      </c>
      <c r="B1346" s="37" t="s">
        <v>2052</v>
      </c>
      <c r="C1346" s="37" t="s">
        <v>1533</v>
      </c>
      <c r="D1346" s="37" t="s">
        <v>2091</v>
      </c>
      <c r="E1346" s="63">
        <v>10</v>
      </c>
      <c r="F1346" s="63">
        <v>10</v>
      </c>
      <c r="G1346" s="63">
        <v>10</v>
      </c>
      <c r="H1346" s="63">
        <v>10</v>
      </c>
      <c r="I1346" s="63">
        <v>10</v>
      </c>
      <c r="J1346" s="63">
        <v>10</v>
      </c>
      <c r="K1346" s="63">
        <v>10</v>
      </c>
      <c r="L1346" s="37"/>
      <c r="M1346" s="37">
        <v>574303</v>
      </c>
    </row>
    <row r="1347" spans="1:13" x14ac:dyDescent="0.25">
      <c r="A1347" s="37">
        <v>1338</v>
      </c>
      <c r="B1347" s="37" t="s">
        <v>2052</v>
      </c>
      <c r="C1347" s="37" t="s">
        <v>1534</v>
      </c>
      <c r="D1347" s="37" t="s">
        <v>2091</v>
      </c>
      <c r="E1347" s="63">
        <v>2620</v>
      </c>
      <c r="F1347" s="63">
        <v>2830</v>
      </c>
      <c r="G1347" s="63">
        <v>2940</v>
      </c>
      <c r="H1347" s="63">
        <v>3070</v>
      </c>
      <c r="I1347" s="63">
        <v>3200</v>
      </c>
      <c r="J1347" s="63">
        <v>3320</v>
      </c>
      <c r="K1347" s="63">
        <v>3440</v>
      </c>
      <c r="L1347" s="37"/>
      <c r="M1347" s="37">
        <v>574304</v>
      </c>
    </row>
    <row r="1348" spans="1:13" x14ac:dyDescent="0.25">
      <c r="A1348" s="37">
        <v>1339</v>
      </c>
      <c r="B1348" s="37" t="s">
        <v>2052</v>
      </c>
      <c r="C1348" s="37" t="s">
        <v>1536</v>
      </c>
      <c r="D1348" s="37" t="s">
        <v>2091</v>
      </c>
      <c r="E1348" s="63">
        <v>3270</v>
      </c>
      <c r="F1348" s="63">
        <v>3400</v>
      </c>
      <c r="G1348" s="63">
        <v>3450</v>
      </c>
      <c r="H1348" s="63">
        <v>3490</v>
      </c>
      <c r="I1348" s="63">
        <v>3530</v>
      </c>
      <c r="J1348" s="63">
        <v>3550</v>
      </c>
      <c r="K1348" s="63">
        <v>3560</v>
      </c>
      <c r="L1348" s="37"/>
      <c r="M1348" s="37">
        <v>574401</v>
      </c>
    </row>
    <row r="1349" spans="1:13" x14ac:dyDescent="0.25">
      <c r="A1349" s="37">
        <v>1340</v>
      </c>
      <c r="B1349" s="37" t="s">
        <v>2052</v>
      </c>
      <c r="C1349" s="37" t="s">
        <v>1537</v>
      </c>
      <c r="D1349" s="37" t="s">
        <v>2091</v>
      </c>
      <c r="E1349" s="63">
        <v>3270</v>
      </c>
      <c r="F1349" s="63">
        <v>3350</v>
      </c>
      <c r="G1349" s="63">
        <v>3400</v>
      </c>
      <c r="H1349" s="63">
        <v>3460</v>
      </c>
      <c r="I1349" s="63">
        <v>3530</v>
      </c>
      <c r="J1349" s="63">
        <v>3590</v>
      </c>
      <c r="K1349" s="63">
        <v>3620</v>
      </c>
      <c r="L1349" s="37"/>
      <c r="M1349" s="37">
        <v>574402</v>
      </c>
    </row>
    <row r="1350" spans="1:13" x14ac:dyDescent="0.25">
      <c r="A1350" s="37">
        <v>1341</v>
      </c>
      <c r="B1350" s="37" t="s">
        <v>2052</v>
      </c>
      <c r="C1350" s="37" t="s">
        <v>1538</v>
      </c>
      <c r="D1350" s="37" t="s">
        <v>2091</v>
      </c>
      <c r="E1350" s="63">
        <v>150</v>
      </c>
      <c r="F1350" s="63">
        <v>220</v>
      </c>
      <c r="G1350" s="63">
        <v>260</v>
      </c>
      <c r="H1350" s="63">
        <v>300</v>
      </c>
      <c r="I1350" s="63">
        <v>330</v>
      </c>
      <c r="J1350" s="63">
        <v>360</v>
      </c>
      <c r="K1350" s="63">
        <v>400</v>
      </c>
      <c r="L1350" s="37"/>
      <c r="M1350" s="37">
        <v>574500</v>
      </c>
    </row>
    <row r="1351" spans="1:13" x14ac:dyDescent="0.25">
      <c r="A1351" s="37">
        <v>1342</v>
      </c>
      <c r="B1351" s="37" t="s">
        <v>2052</v>
      </c>
      <c r="C1351" s="37" t="s">
        <v>1539</v>
      </c>
      <c r="D1351" s="37" t="s">
        <v>2091</v>
      </c>
      <c r="E1351" s="63">
        <v>3670</v>
      </c>
      <c r="F1351" s="63">
        <v>3850</v>
      </c>
      <c r="G1351" s="63">
        <v>3940</v>
      </c>
      <c r="H1351" s="63">
        <v>3990</v>
      </c>
      <c r="I1351" s="63">
        <v>4030</v>
      </c>
      <c r="J1351" s="63">
        <v>4030</v>
      </c>
      <c r="K1351" s="63">
        <v>4000</v>
      </c>
      <c r="L1351" s="37"/>
      <c r="M1351" s="37">
        <v>574600</v>
      </c>
    </row>
    <row r="1352" spans="1:13" x14ac:dyDescent="0.25">
      <c r="A1352" s="37">
        <v>1343</v>
      </c>
      <c r="B1352" s="37" t="s">
        <v>2052</v>
      </c>
      <c r="C1352" s="37" t="s">
        <v>1540</v>
      </c>
      <c r="D1352" s="37" t="s">
        <v>2091</v>
      </c>
      <c r="E1352" s="63">
        <v>1600</v>
      </c>
      <c r="F1352" s="63">
        <v>1750</v>
      </c>
      <c r="G1352" s="63">
        <v>1800</v>
      </c>
      <c r="H1352" s="63">
        <v>1850</v>
      </c>
      <c r="I1352" s="63">
        <v>1910</v>
      </c>
      <c r="J1352" s="63">
        <v>1960</v>
      </c>
      <c r="K1352" s="63">
        <v>2000</v>
      </c>
      <c r="L1352" s="37"/>
      <c r="M1352" s="37">
        <v>574701</v>
      </c>
    </row>
    <row r="1353" spans="1:13" x14ac:dyDescent="0.25">
      <c r="A1353" s="37">
        <v>1344</v>
      </c>
      <c r="B1353" s="37" t="s">
        <v>2052</v>
      </c>
      <c r="C1353" s="37" t="s">
        <v>1542</v>
      </c>
      <c r="D1353" s="37" t="s">
        <v>2091</v>
      </c>
      <c r="E1353" s="63">
        <v>2110</v>
      </c>
      <c r="F1353" s="63">
        <v>2210</v>
      </c>
      <c r="G1353" s="63">
        <v>2210</v>
      </c>
      <c r="H1353" s="63">
        <v>2220</v>
      </c>
      <c r="I1353" s="63">
        <v>2230</v>
      </c>
      <c r="J1353" s="63">
        <v>2220</v>
      </c>
      <c r="K1353" s="63">
        <v>2200</v>
      </c>
      <c r="L1353" s="37"/>
      <c r="M1353" s="37">
        <v>574702</v>
      </c>
    </row>
    <row r="1354" spans="1:13" x14ac:dyDescent="0.25">
      <c r="A1354" s="37">
        <v>1345</v>
      </c>
      <c r="B1354" s="37" t="s">
        <v>2052</v>
      </c>
      <c r="C1354" s="37" t="s">
        <v>1543</v>
      </c>
      <c r="D1354" s="37" t="s">
        <v>2091</v>
      </c>
      <c r="E1354" s="63">
        <v>780</v>
      </c>
      <c r="F1354" s="63">
        <v>800</v>
      </c>
      <c r="G1354" s="63">
        <v>810</v>
      </c>
      <c r="H1354" s="63">
        <v>820</v>
      </c>
      <c r="I1354" s="63">
        <v>830</v>
      </c>
      <c r="J1354" s="63">
        <v>830</v>
      </c>
      <c r="K1354" s="63">
        <v>830</v>
      </c>
      <c r="L1354" s="37"/>
      <c r="M1354" s="37">
        <v>574703</v>
      </c>
    </row>
    <row r="1355" spans="1:13" x14ac:dyDescent="0.25">
      <c r="A1355" s="37">
        <v>1346</v>
      </c>
      <c r="B1355" s="37" t="s">
        <v>2052</v>
      </c>
      <c r="C1355" s="37" t="s">
        <v>1544</v>
      </c>
      <c r="D1355" s="37" t="s">
        <v>2091</v>
      </c>
      <c r="E1355" s="63">
        <v>2700</v>
      </c>
      <c r="F1355" s="63">
        <v>2780</v>
      </c>
      <c r="G1355" s="63">
        <v>2820</v>
      </c>
      <c r="H1355" s="63">
        <v>2860</v>
      </c>
      <c r="I1355" s="63">
        <v>2890</v>
      </c>
      <c r="J1355" s="63">
        <v>2910</v>
      </c>
      <c r="K1355" s="63">
        <v>2900</v>
      </c>
      <c r="L1355" s="37"/>
      <c r="M1355" s="37">
        <v>574800</v>
      </c>
    </row>
    <row r="1356" spans="1:13" x14ac:dyDescent="0.25">
      <c r="A1356" s="37">
        <v>1347</v>
      </c>
      <c r="B1356" s="37" t="s">
        <v>2052</v>
      </c>
      <c r="C1356" s="37" t="s">
        <v>1545</v>
      </c>
      <c r="D1356" s="37" t="s">
        <v>2091</v>
      </c>
      <c r="E1356" s="63">
        <v>4490</v>
      </c>
      <c r="F1356" s="63">
        <v>4770</v>
      </c>
      <c r="G1356" s="63">
        <v>4970</v>
      </c>
      <c r="H1356" s="63">
        <v>5130</v>
      </c>
      <c r="I1356" s="63">
        <v>5290</v>
      </c>
      <c r="J1356" s="63">
        <v>5430</v>
      </c>
      <c r="K1356" s="63">
        <v>5570</v>
      </c>
      <c r="L1356" s="37"/>
      <c r="M1356" s="37">
        <v>574900</v>
      </c>
    </row>
    <row r="1357" spans="1:13" x14ac:dyDescent="0.25">
      <c r="A1357" s="37">
        <v>1348</v>
      </c>
      <c r="B1357" s="37" t="s">
        <v>2052</v>
      </c>
      <c r="C1357" s="37" t="s">
        <v>1546</v>
      </c>
      <c r="D1357" s="37" t="s">
        <v>2091</v>
      </c>
      <c r="E1357" s="63">
        <v>3610</v>
      </c>
      <c r="F1357" s="63">
        <v>3690</v>
      </c>
      <c r="G1357" s="63">
        <v>3730</v>
      </c>
      <c r="H1357" s="63">
        <v>3740</v>
      </c>
      <c r="I1357" s="63">
        <v>3730</v>
      </c>
      <c r="J1357" s="63">
        <v>3700</v>
      </c>
      <c r="K1357" s="63">
        <v>3650</v>
      </c>
      <c r="L1357" s="37"/>
      <c r="M1357" s="37">
        <v>575000</v>
      </c>
    </row>
    <row r="1358" spans="1:13" x14ac:dyDescent="0.25">
      <c r="A1358" s="37">
        <v>1349</v>
      </c>
      <c r="B1358" s="37" t="s">
        <v>2052</v>
      </c>
      <c r="C1358" s="37" t="s">
        <v>1547</v>
      </c>
      <c r="D1358" s="37" t="s">
        <v>2091</v>
      </c>
      <c r="E1358" s="63">
        <v>4430</v>
      </c>
      <c r="F1358" s="63">
        <v>4560</v>
      </c>
      <c r="G1358" s="63">
        <v>4650</v>
      </c>
      <c r="H1358" s="63">
        <v>4740</v>
      </c>
      <c r="I1358" s="63">
        <v>4830</v>
      </c>
      <c r="J1358" s="63">
        <v>4890</v>
      </c>
      <c r="K1358" s="63">
        <v>4930</v>
      </c>
      <c r="L1358" s="37"/>
      <c r="M1358" s="37">
        <v>575100</v>
      </c>
    </row>
    <row r="1359" spans="1:13" x14ac:dyDescent="0.25">
      <c r="A1359" s="37">
        <v>1350</v>
      </c>
      <c r="B1359" s="37" t="s">
        <v>2052</v>
      </c>
      <c r="C1359" s="37" t="s">
        <v>1548</v>
      </c>
      <c r="D1359" s="37" t="s">
        <v>2091</v>
      </c>
      <c r="E1359" s="63">
        <v>2780</v>
      </c>
      <c r="F1359" s="63">
        <v>2960</v>
      </c>
      <c r="G1359" s="63">
        <v>3050</v>
      </c>
      <c r="H1359" s="63">
        <v>3080</v>
      </c>
      <c r="I1359" s="63">
        <v>3110</v>
      </c>
      <c r="J1359" s="63">
        <v>3120</v>
      </c>
      <c r="K1359" s="63">
        <v>3110</v>
      </c>
      <c r="L1359" s="37"/>
      <c r="M1359" s="37">
        <v>575200</v>
      </c>
    </row>
    <row r="1360" spans="1:13" x14ac:dyDescent="0.25">
      <c r="A1360" s="37">
        <v>1351</v>
      </c>
      <c r="B1360" s="37" t="s">
        <v>2052</v>
      </c>
      <c r="C1360" s="37" t="s">
        <v>1549</v>
      </c>
      <c r="D1360" s="37" t="s">
        <v>2091</v>
      </c>
      <c r="E1360" s="63">
        <v>3730</v>
      </c>
      <c r="F1360" s="63">
        <v>4190</v>
      </c>
      <c r="G1360" s="63">
        <v>4360</v>
      </c>
      <c r="H1360" s="63">
        <v>4380</v>
      </c>
      <c r="I1360" s="63">
        <v>4400</v>
      </c>
      <c r="J1360" s="63">
        <v>4400</v>
      </c>
      <c r="K1360" s="63">
        <v>4380</v>
      </c>
      <c r="L1360" s="37"/>
      <c r="M1360" s="37">
        <v>575300</v>
      </c>
    </row>
    <row r="1361" spans="1:13" x14ac:dyDescent="0.25">
      <c r="A1361" s="37">
        <v>1352</v>
      </c>
      <c r="B1361" s="37" t="s">
        <v>2052</v>
      </c>
      <c r="C1361" s="37" t="s">
        <v>414</v>
      </c>
      <c r="D1361" s="37" t="s">
        <v>2091</v>
      </c>
      <c r="E1361" s="63">
        <v>470</v>
      </c>
      <c r="F1361" s="63">
        <v>540</v>
      </c>
      <c r="G1361" s="63">
        <v>540</v>
      </c>
      <c r="H1361" s="63">
        <v>540</v>
      </c>
      <c r="I1361" s="63">
        <v>550</v>
      </c>
      <c r="J1361" s="63">
        <v>550</v>
      </c>
      <c r="K1361" s="63">
        <v>550</v>
      </c>
      <c r="L1361" s="37"/>
      <c r="M1361" s="37">
        <v>575400</v>
      </c>
    </row>
    <row r="1362" spans="1:13" x14ac:dyDescent="0.25">
      <c r="A1362" s="37">
        <v>1353</v>
      </c>
      <c r="B1362" s="37" t="s">
        <v>2052</v>
      </c>
      <c r="C1362" s="37" t="s">
        <v>1550</v>
      </c>
      <c r="D1362" s="37" t="s">
        <v>2091</v>
      </c>
      <c r="E1362" s="63">
        <v>700</v>
      </c>
      <c r="F1362" s="63">
        <v>750</v>
      </c>
      <c r="G1362" s="63">
        <v>760</v>
      </c>
      <c r="H1362" s="63">
        <v>770</v>
      </c>
      <c r="I1362" s="63">
        <v>780</v>
      </c>
      <c r="J1362" s="63">
        <v>780</v>
      </c>
      <c r="K1362" s="63">
        <v>780</v>
      </c>
      <c r="L1362" s="37"/>
      <c r="M1362" s="37">
        <v>575500</v>
      </c>
    </row>
    <row r="1363" spans="1:13" x14ac:dyDescent="0.25">
      <c r="A1363" s="37">
        <v>1354</v>
      </c>
      <c r="B1363" s="37" t="s">
        <v>2052</v>
      </c>
      <c r="C1363" s="37" t="s">
        <v>1551</v>
      </c>
      <c r="D1363" s="37" t="s">
        <v>2091</v>
      </c>
      <c r="E1363" s="63">
        <v>4200</v>
      </c>
      <c r="F1363" s="63">
        <v>4370</v>
      </c>
      <c r="G1363" s="63">
        <v>4470</v>
      </c>
      <c r="H1363" s="63">
        <v>4540</v>
      </c>
      <c r="I1363" s="63">
        <v>4610</v>
      </c>
      <c r="J1363" s="63">
        <v>4640</v>
      </c>
      <c r="K1363" s="63">
        <v>4650</v>
      </c>
      <c r="L1363" s="37"/>
      <c r="M1363" s="37">
        <v>575600</v>
      </c>
    </row>
    <row r="1364" spans="1:13" x14ac:dyDescent="0.25">
      <c r="A1364" s="37">
        <v>1355</v>
      </c>
      <c r="B1364" s="37" t="s">
        <v>2052</v>
      </c>
      <c r="C1364" s="37" t="s">
        <v>1541</v>
      </c>
      <c r="D1364" s="37" t="s">
        <v>2091</v>
      </c>
      <c r="E1364" s="63">
        <v>1160</v>
      </c>
      <c r="F1364" s="63">
        <v>1230</v>
      </c>
      <c r="G1364" s="63">
        <v>1250</v>
      </c>
      <c r="H1364" s="63">
        <v>1270</v>
      </c>
      <c r="I1364" s="63">
        <v>1280</v>
      </c>
      <c r="J1364" s="63">
        <v>1290</v>
      </c>
      <c r="K1364" s="63">
        <v>1290</v>
      </c>
      <c r="L1364" s="37"/>
      <c r="M1364" s="37">
        <v>575701</v>
      </c>
    </row>
    <row r="1365" spans="1:13" x14ac:dyDescent="0.25">
      <c r="A1365" s="37">
        <v>1356</v>
      </c>
      <c r="B1365" s="37" t="s">
        <v>2052</v>
      </c>
      <c r="C1365" s="37" t="s">
        <v>1096</v>
      </c>
      <c r="D1365" s="37" t="s">
        <v>2091</v>
      </c>
      <c r="E1365" s="63">
        <v>920</v>
      </c>
      <c r="F1365" s="63">
        <v>970</v>
      </c>
      <c r="G1365" s="63">
        <v>1010</v>
      </c>
      <c r="H1365" s="63">
        <v>1050</v>
      </c>
      <c r="I1365" s="63">
        <v>1090</v>
      </c>
      <c r="J1365" s="63">
        <v>1130</v>
      </c>
      <c r="K1365" s="63">
        <v>1170</v>
      </c>
      <c r="L1365" s="37"/>
      <c r="M1365" s="37">
        <v>575702</v>
      </c>
    </row>
    <row r="1366" spans="1:13" x14ac:dyDescent="0.25">
      <c r="A1366" s="37">
        <v>1357</v>
      </c>
      <c r="B1366" s="37" t="s">
        <v>2052</v>
      </c>
      <c r="C1366" s="37" t="s">
        <v>1233</v>
      </c>
      <c r="D1366" s="37" t="s">
        <v>2091</v>
      </c>
      <c r="E1366" s="63">
        <v>2280</v>
      </c>
      <c r="F1366" s="63">
        <v>2330</v>
      </c>
      <c r="G1366" s="63">
        <v>2380</v>
      </c>
      <c r="H1366" s="63">
        <v>2410</v>
      </c>
      <c r="I1366" s="63">
        <v>2450</v>
      </c>
      <c r="J1366" s="63">
        <v>2480</v>
      </c>
      <c r="K1366" s="63">
        <v>2520</v>
      </c>
      <c r="L1366" s="37"/>
      <c r="M1366" s="37">
        <v>575800</v>
      </c>
    </row>
    <row r="1367" spans="1:13" x14ac:dyDescent="0.25">
      <c r="A1367" s="37">
        <v>1358</v>
      </c>
      <c r="B1367" s="37" t="s">
        <v>2052</v>
      </c>
      <c r="C1367" s="37" t="s">
        <v>395</v>
      </c>
      <c r="D1367" s="37" t="s">
        <v>2091</v>
      </c>
      <c r="E1367" s="63">
        <v>1070</v>
      </c>
      <c r="F1367" s="63">
        <v>1140</v>
      </c>
      <c r="G1367" s="63">
        <v>1180</v>
      </c>
      <c r="H1367" s="63">
        <v>1220</v>
      </c>
      <c r="I1367" s="63">
        <v>1260</v>
      </c>
      <c r="J1367" s="63">
        <v>1300</v>
      </c>
      <c r="K1367" s="63">
        <v>1320</v>
      </c>
      <c r="L1367" s="37"/>
      <c r="M1367" s="37">
        <v>575901</v>
      </c>
    </row>
    <row r="1368" spans="1:13" x14ac:dyDescent="0.25">
      <c r="A1368" s="37">
        <v>1359</v>
      </c>
      <c r="B1368" s="37" t="s">
        <v>2052</v>
      </c>
      <c r="C1368" s="37" t="s">
        <v>1552</v>
      </c>
      <c r="D1368" s="37" t="s">
        <v>2091</v>
      </c>
      <c r="E1368" s="63">
        <v>1790</v>
      </c>
      <c r="F1368" s="63">
        <v>1900</v>
      </c>
      <c r="G1368" s="63">
        <v>1980</v>
      </c>
      <c r="H1368" s="63">
        <v>2060</v>
      </c>
      <c r="I1368" s="63">
        <v>2140</v>
      </c>
      <c r="J1368" s="63">
        <v>2210</v>
      </c>
      <c r="K1368" s="63">
        <v>2260</v>
      </c>
      <c r="L1368" s="37"/>
      <c r="M1368" s="37">
        <v>575902</v>
      </c>
    </row>
    <row r="1369" spans="1:13" x14ac:dyDescent="0.25">
      <c r="A1369" s="37">
        <v>1360</v>
      </c>
      <c r="B1369" s="37" t="s">
        <v>2052</v>
      </c>
      <c r="C1369" s="37" t="s">
        <v>1553</v>
      </c>
      <c r="D1369" s="37" t="s">
        <v>2091</v>
      </c>
      <c r="E1369" s="63">
        <v>3460</v>
      </c>
      <c r="F1369" s="63">
        <v>3590</v>
      </c>
      <c r="G1369" s="63">
        <v>3620</v>
      </c>
      <c r="H1369" s="63">
        <v>3660</v>
      </c>
      <c r="I1369" s="63">
        <v>3690</v>
      </c>
      <c r="J1369" s="63">
        <v>3700</v>
      </c>
      <c r="K1369" s="63">
        <v>3680</v>
      </c>
      <c r="L1369" s="37"/>
      <c r="M1369" s="37">
        <v>576001</v>
      </c>
    </row>
    <row r="1370" spans="1:13" x14ac:dyDescent="0.25">
      <c r="A1370" s="37">
        <v>1361</v>
      </c>
      <c r="B1370" s="37" t="s">
        <v>2052</v>
      </c>
      <c r="C1370" s="37" t="s">
        <v>1555</v>
      </c>
      <c r="D1370" s="37" t="s">
        <v>2091</v>
      </c>
      <c r="E1370" s="63">
        <v>3630</v>
      </c>
      <c r="F1370" s="63">
        <v>3780</v>
      </c>
      <c r="G1370" s="63">
        <v>3840</v>
      </c>
      <c r="H1370" s="63">
        <v>3860</v>
      </c>
      <c r="I1370" s="63">
        <v>3870</v>
      </c>
      <c r="J1370" s="63">
        <v>3860</v>
      </c>
      <c r="K1370" s="63">
        <v>3820</v>
      </c>
      <c r="L1370" s="37"/>
      <c r="M1370" s="37">
        <v>576002</v>
      </c>
    </row>
    <row r="1371" spans="1:13" x14ac:dyDescent="0.25">
      <c r="A1371" s="37">
        <v>1362</v>
      </c>
      <c r="B1371" s="37" t="s">
        <v>2052</v>
      </c>
      <c r="C1371" s="37" t="s">
        <v>1558</v>
      </c>
      <c r="D1371" s="37" t="s">
        <v>2091</v>
      </c>
      <c r="E1371" s="63">
        <v>3680</v>
      </c>
      <c r="F1371" s="63">
        <v>3920</v>
      </c>
      <c r="G1371" s="63">
        <v>4010</v>
      </c>
      <c r="H1371" s="63">
        <v>4050</v>
      </c>
      <c r="I1371" s="63">
        <v>4080</v>
      </c>
      <c r="J1371" s="63">
        <v>4100</v>
      </c>
      <c r="K1371" s="63">
        <v>4090</v>
      </c>
      <c r="L1371" s="37"/>
      <c r="M1371" s="37">
        <v>576100</v>
      </c>
    </row>
    <row r="1372" spans="1:13" x14ac:dyDescent="0.25">
      <c r="A1372" s="37">
        <v>1363</v>
      </c>
      <c r="B1372" s="37" t="s">
        <v>2052</v>
      </c>
      <c r="C1372" s="37" t="s">
        <v>1240</v>
      </c>
      <c r="D1372" s="37" t="s">
        <v>2091</v>
      </c>
      <c r="E1372" s="63">
        <v>2660</v>
      </c>
      <c r="F1372" s="63">
        <v>2820</v>
      </c>
      <c r="G1372" s="63">
        <v>2880</v>
      </c>
      <c r="H1372" s="63">
        <v>2920</v>
      </c>
      <c r="I1372" s="63">
        <v>2950</v>
      </c>
      <c r="J1372" s="63">
        <v>2970</v>
      </c>
      <c r="K1372" s="63">
        <v>2990</v>
      </c>
      <c r="L1372" s="37"/>
      <c r="M1372" s="37">
        <v>576200</v>
      </c>
    </row>
    <row r="1373" spans="1:13" x14ac:dyDescent="0.25">
      <c r="A1373" s="37">
        <v>1364</v>
      </c>
      <c r="B1373" s="37" t="s">
        <v>2052</v>
      </c>
      <c r="C1373" s="37" t="s">
        <v>1319</v>
      </c>
      <c r="D1373" s="37" t="s">
        <v>2091</v>
      </c>
      <c r="E1373" s="63">
        <v>3230</v>
      </c>
      <c r="F1373" s="63">
        <v>3760</v>
      </c>
      <c r="G1373" s="63">
        <v>4210</v>
      </c>
      <c r="H1373" s="63">
        <v>4390</v>
      </c>
      <c r="I1373" s="63">
        <v>4550</v>
      </c>
      <c r="J1373" s="63">
        <v>4700</v>
      </c>
      <c r="K1373" s="63">
        <v>4830</v>
      </c>
      <c r="L1373" s="37"/>
      <c r="M1373" s="37">
        <v>576301</v>
      </c>
    </row>
    <row r="1374" spans="1:13" x14ac:dyDescent="0.25">
      <c r="A1374" s="37">
        <v>1365</v>
      </c>
      <c r="B1374" s="37" t="s">
        <v>2052</v>
      </c>
      <c r="C1374" s="37" t="s">
        <v>1333</v>
      </c>
      <c r="D1374" s="37" t="s">
        <v>2091</v>
      </c>
      <c r="E1374" s="63">
        <v>1030</v>
      </c>
      <c r="F1374" s="63">
        <v>1110</v>
      </c>
      <c r="G1374" s="63">
        <v>1150</v>
      </c>
      <c r="H1374" s="63">
        <v>1180</v>
      </c>
      <c r="I1374" s="63">
        <v>1220</v>
      </c>
      <c r="J1374" s="63">
        <v>1250</v>
      </c>
      <c r="K1374" s="63">
        <v>1290</v>
      </c>
      <c r="L1374" s="37"/>
      <c r="M1374" s="37">
        <v>576302</v>
      </c>
    </row>
    <row r="1375" spans="1:13" x14ac:dyDescent="0.25">
      <c r="A1375" s="37">
        <v>1366</v>
      </c>
      <c r="B1375" s="37" t="s">
        <v>2052</v>
      </c>
      <c r="C1375" s="37" t="s">
        <v>1556</v>
      </c>
      <c r="D1375" s="37" t="s">
        <v>2091</v>
      </c>
      <c r="E1375" s="63">
        <v>5020</v>
      </c>
      <c r="F1375" s="63">
        <v>5670</v>
      </c>
      <c r="G1375" s="63">
        <v>5970</v>
      </c>
      <c r="H1375" s="63">
        <v>6170</v>
      </c>
      <c r="I1375" s="63">
        <v>6340</v>
      </c>
      <c r="J1375" s="63">
        <v>6480</v>
      </c>
      <c r="K1375" s="63">
        <v>6610</v>
      </c>
      <c r="L1375" s="37"/>
      <c r="M1375" s="37">
        <v>576400</v>
      </c>
    </row>
    <row r="1376" spans="1:13" x14ac:dyDescent="0.25">
      <c r="A1376" s="37">
        <v>1367</v>
      </c>
      <c r="B1376" s="37" t="s">
        <v>2052</v>
      </c>
      <c r="C1376" s="37" t="s">
        <v>1557</v>
      </c>
      <c r="D1376" s="37" t="s">
        <v>2091</v>
      </c>
      <c r="E1376" s="63">
        <v>1040</v>
      </c>
      <c r="F1376" s="63">
        <v>1130</v>
      </c>
      <c r="G1376" s="63">
        <v>1400</v>
      </c>
      <c r="H1376" s="63">
        <v>1670</v>
      </c>
      <c r="I1376" s="63">
        <v>1920</v>
      </c>
      <c r="J1376" s="63">
        <v>2170</v>
      </c>
      <c r="K1376" s="63">
        <v>2410</v>
      </c>
      <c r="L1376" s="37"/>
      <c r="M1376" s="37">
        <v>576500</v>
      </c>
    </row>
    <row r="1377" spans="1:13" x14ac:dyDescent="0.25">
      <c r="A1377" s="37">
        <v>1368</v>
      </c>
      <c r="B1377" s="37" t="s">
        <v>2052</v>
      </c>
      <c r="C1377" s="37" t="s">
        <v>1354</v>
      </c>
      <c r="D1377" s="37" t="s">
        <v>2091</v>
      </c>
      <c r="E1377" s="63">
        <v>1090</v>
      </c>
      <c r="F1377" s="63">
        <v>1140</v>
      </c>
      <c r="G1377" s="63">
        <v>1140</v>
      </c>
      <c r="H1377" s="63">
        <v>1140</v>
      </c>
      <c r="I1377" s="63">
        <v>1120</v>
      </c>
      <c r="J1377" s="63">
        <v>1100</v>
      </c>
      <c r="K1377" s="63">
        <v>1080</v>
      </c>
      <c r="L1377" s="37"/>
      <c r="M1377" s="37">
        <v>576600</v>
      </c>
    </row>
    <row r="1378" spans="1:13" x14ac:dyDescent="0.25">
      <c r="A1378" s="37">
        <v>1369</v>
      </c>
      <c r="B1378" s="37" t="s">
        <v>2052</v>
      </c>
      <c r="C1378" s="37" t="s">
        <v>1559</v>
      </c>
      <c r="D1378" s="37" t="s">
        <v>2091</v>
      </c>
      <c r="E1378" s="63">
        <v>1790</v>
      </c>
      <c r="F1378" s="63">
        <v>1880</v>
      </c>
      <c r="G1378" s="63">
        <v>1930</v>
      </c>
      <c r="H1378" s="63">
        <v>1970</v>
      </c>
      <c r="I1378" s="63">
        <v>2010</v>
      </c>
      <c r="J1378" s="63">
        <v>2030</v>
      </c>
      <c r="K1378" s="63">
        <v>2040</v>
      </c>
      <c r="L1378" s="37"/>
      <c r="M1378" s="37">
        <v>576700</v>
      </c>
    </row>
    <row r="1379" spans="1:13" x14ac:dyDescent="0.25">
      <c r="A1379" s="37">
        <v>1370</v>
      </c>
      <c r="B1379" s="37" t="s">
        <v>2052</v>
      </c>
      <c r="C1379" s="37" t="s">
        <v>1560</v>
      </c>
      <c r="D1379" s="37" t="s">
        <v>2091</v>
      </c>
      <c r="E1379" s="63">
        <v>4730</v>
      </c>
      <c r="F1379" s="63">
        <v>4960</v>
      </c>
      <c r="G1379" s="63">
        <v>5040</v>
      </c>
      <c r="H1379" s="63">
        <v>5070</v>
      </c>
      <c r="I1379" s="63">
        <v>5100</v>
      </c>
      <c r="J1379" s="63">
        <v>5110</v>
      </c>
      <c r="K1379" s="63">
        <v>5100</v>
      </c>
      <c r="L1379" s="37"/>
      <c r="M1379" s="37">
        <v>576800</v>
      </c>
    </row>
    <row r="1380" spans="1:13" x14ac:dyDescent="0.25">
      <c r="A1380" s="37">
        <v>1371</v>
      </c>
      <c r="B1380" s="37" t="s">
        <v>2052</v>
      </c>
      <c r="C1380" s="37" t="s">
        <v>1561</v>
      </c>
      <c r="D1380" s="37" t="s">
        <v>2091</v>
      </c>
      <c r="E1380" s="63">
        <v>3320</v>
      </c>
      <c r="F1380" s="63">
        <v>3420</v>
      </c>
      <c r="G1380" s="63">
        <v>3510</v>
      </c>
      <c r="H1380" s="63">
        <v>3570</v>
      </c>
      <c r="I1380" s="63">
        <v>3610</v>
      </c>
      <c r="J1380" s="63">
        <v>3640</v>
      </c>
      <c r="K1380" s="63">
        <v>3640</v>
      </c>
      <c r="L1380" s="37"/>
      <c r="M1380" s="37">
        <v>576901</v>
      </c>
    </row>
    <row r="1381" spans="1:13" x14ac:dyDescent="0.25">
      <c r="A1381" s="37">
        <v>1372</v>
      </c>
      <c r="B1381" s="37" t="s">
        <v>2052</v>
      </c>
      <c r="C1381" s="37" t="s">
        <v>417</v>
      </c>
      <c r="D1381" s="37" t="s">
        <v>2091</v>
      </c>
      <c r="E1381" s="63">
        <v>3300</v>
      </c>
      <c r="F1381" s="63">
        <v>3470</v>
      </c>
      <c r="G1381" s="63">
        <v>3540</v>
      </c>
      <c r="H1381" s="63">
        <v>3580</v>
      </c>
      <c r="I1381" s="63">
        <v>3600</v>
      </c>
      <c r="J1381" s="63">
        <v>3620</v>
      </c>
      <c r="K1381" s="63">
        <v>3620</v>
      </c>
      <c r="L1381" s="37"/>
      <c r="M1381" s="37">
        <v>576903</v>
      </c>
    </row>
    <row r="1382" spans="1:13" x14ac:dyDescent="0.25">
      <c r="A1382" s="37">
        <v>1373</v>
      </c>
      <c r="B1382" s="37" t="s">
        <v>2052</v>
      </c>
      <c r="C1382" s="37" t="s">
        <v>418</v>
      </c>
      <c r="D1382" s="37" t="s">
        <v>2091</v>
      </c>
      <c r="E1382" s="63">
        <v>20</v>
      </c>
      <c r="F1382" s="63">
        <v>20</v>
      </c>
      <c r="G1382" s="63">
        <v>20</v>
      </c>
      <c r="H1382" s="63">
        <v>20</v>
      </c>
      <c r="I1382" s="63">
        <v>20</v>
      </c>
      <c r="J1382" s="63">
        <v>20</v>
      </c>
      <c r="K1382" s="63">
        <v>20</v>
      </c>
      <c r="L1382" s="37"/>
      <c r="M1382" s="37">
        <v>576904</v>
      </c>
    </row>
    <row r="1383" spans="1:13" x14ac:dyDescent="0.25">
      <c r="A1383" s="37">
        <v>1374</v>
      </c>
      <c r="B1383" s="37" t="s">
        <v>2052</v>
      </c>
      <c r="C1383" s="37" t="s">
        <v>1562</v>
      </c>
      <c r="D1383" s="37" t="s">
        <v>2091</v>
      </c>
      <c r="E1383" s="63">
        <v>3140</v>
      </c>
      <c r="F1383" s="63">
        <v>3210</v>
      </c>
      <c r="G1383" s="63">
        <v>3240</v>
      </c>
      <c r="H1383" s="63">
        <v>3270</v>
      </c>
      <c r="I1383" s="63">
        <v>3290</v>
      </c>
      <c r="J1383" s="63">
        <v>3310</v>
      </c>
      <c r="K1383" s="63">
        <v>3300</v>
      </c>
      <c r="L1383" s="37"/>
      <c r="M1383" s="37">
        <v>577000</v>
      </c>
    </row>
    <row r="1384" spans="1:13" x14ac:dyDescent="0.25">
      <c r="A1384" s="37">
        <v>1375</v>
      </c>
      <c r="B1384" s="37" t="s">
        <v>2052</v>
      </c>
      <c r="C1384" s="37" t="s">
        <v>1364</v>
      </c>
      <c r="D1384" s="37" t="s">
        <v>2091</v>
      </c>
      <c r="E1384" s="63">
        <v>730</v>
      </c>
      <c r="F1384" s="63">
        <v>740</v>
      </c>
      <c r="G1384" s="63">
        <v>750</v>
      </c>
      <c r="H1384" s="63">
        <v>760</v>
      </c>
      <c r="I1384" s="63">
        <v>770</v>
      </c>
      <c r="J1384" s="63">
        <v>770</v>
      </c>
      <c r="K1384" s="63">
        <v>770</v>
      </c>
      <c r="L1384" s="37"/>
      <c r="M1384" s="37">
        <v>577101</v>
      </c>
    </row>
    <row r="1385" spans="1:13" x14ac:dyDescent="0.25">
      <c r="A1385" s="37">
        <v>1376</v>
      </c>
      <c r="B1385" s="37" t="s">
        <v>2052</v>
      </c>
      <c r="C1385" s="37" t="s">
        <v>1563</v>
      </c>
      <c r="D1385" s="37" t="s">
        <v>2091</v>
      </c>
      <c r="E1385" s="63">
        <v>3830</v>
      </c>
      <c r="F1385" s="63">
        <v>4020</v>
      </c>
      <c r="G1385" s="63">
        <v>4130</v>
      </c>
      <c r="H1385" s="63">
        <v>4200</v>
      </c>
      <c r="I1385" s="63">
        <v>4270</v>
      </c>
      <c r="J1385" s="63">
        <v>4310</v>
      </c>
      <c r="K1385" s="63">
        <v>4320</v>
      </c>
      <c r="L1385" s="37"/>
      <c r="M1385" s="37">
        <v>577102</v>
      </c>
    </row>
    <row r="1386" spans="1:13" x14ac:dyDescent="0.25">
      <c r="A1386" s="37">
        <v>1377</v>
      </c>
      <c r="B1386" s="37" t="s">
        <v>2052</v>
      </c>
      <c r="C1386" s="37" t="s">
        <v>1564</v>
      </c>
      <c r="D1386" s="37" t="s">
        <v>2091</v>
      </c>
      <c r="E1386" s="63">
        <v>3700</v>
      </c>
      <c r="F1386" s="63">
        <v>3820</v>
      </c>
      <c r="G1386" s="63">
        <v>3950</v>
      </c>
      <c r="H1386" s="63">
        <v>4100</v>
      </c>
      <c r="I1386" s="63">
        <v>4260</v>
      </c>
      <c r="J1386" s="63">
        <v>4420</v>
      </c>
      <c r="K1386" s="63">
        <v>4550</v>
      </c>
      <c r="L1386" s="37"/>
      <c r="M1386" s="37">
        <v>577200</v>
      </c>
    </row>
    <row r="1387" spans="1:13" x14ac:dyDescent="0.25">
      <c r="A1387" s="37">
        <v>1378</v>
      </c>
      <c r="B1387" s="37" t="s">
        <v>2052</v>
      </c>
      <c r="C1387" s="37" t="s">
        <v>1565</v>
      </c>
      <c r="D1387" s="37" t="s">
        <v>2091</v>
      </c>
      <c r="E1387" s="63">
        <v>2580</v>
      </c>
      <c r="F1387" s="63">
        <v>2680</v>
      </c>
      <c r="G1387" s="63">
        <v>2730</v>
      </c>
      <c r="H1387" s="63">
        <v>2800</v>
      </c>
      <c r="I1387" s="63">
        <v>2880</v>
      </c>
      <c r="J1387" s="63">
        <v>2950</v>
      </c>
      <c r="K1387" s="63">
        <v>3000</v>
      </c>
      <c r="L1387" s="37"/>
      <c r="M1387" s="37">
        <v>577301</v>
      </c>
    </row>
    <row r="1388" spans="1:13" x14ac:dyDescent="0.25">
      <c r="A1388" s="37">
        <v>1379</v>
      </c>
      <c r="B1388" s="37" t="s">
        <v>2052</v>
      </c>
      <c r="C1388" s="37" t="s">
        <v>1566</v>
      </c>
      <c r="D1388" s="37" t="s">
        <v>2091</v>
      </c>
      <c r="E1388" s="63">
        <v>2480</v>
      </c>
      <c r="F1388" s="63">
        <v>2640</v>
      </c>
      <c r="G1388" s="63">
        <v>2690</v>
      </c>
      <c r="H1388" s="63">
        <v>2750</v>
      </c>
      <c r="I1388" s="63">
        <v>2790</v>
      </c>
      <c r="J1388" s="63">
        <v>2830</v>
      </c>
      <c r="K1388" s="63">
        <v>2850</v>
      </c>
      <c r="L1388" s="37"/>
      <c r="M1388" s="37">
        <v>577302</v>
      </c>
    </row>
    <row r="1389" spans="1:13" x14ac:dyDescent="0.25">
      <c r="A1389" s="37">
        <v>1380</v>
      </c>
      <c r="B1389" s="37" t="s">
        <v>2052</v>
      </c>
      <c r="C1389" s="37" t="s">
        <v>1567</v>
      </c>
      <c r="D1389" s="37" t="s">
        <v>2091</v>
      </c>
      <c r="E1389" s="63">
        <v>1480</v>
      </c>
      <c r="F1389" s="63">
        <v>1590</v>
      </c>
      <c r="G1389" s="63">
        <v>1620</v>
      </c>
      <c r="H1389" s="63">
        <v>1650</v>
      </c>
      <c r="I1389" s="63">
        <v>1670</v>
      </c>
      <c r="J1389" s="63">
        <v>1670</v>
      </c>
      <c r="K1389" s="63">
        <v>1660</v>
      </c>
      <c r="L1389" s="37"/>
      <c r="M1389" s="37">
        <v>577400</v>
      </c>
    </row>
    <row r="1390" spans="1:13" x14ac:dyDescent="0.25">
      <c r="A1390" s="37">
        <v>1381</v>
      </c>
      <c r="B1390" s="37" t="s">
        <v>2052</v>
      </c>
      <c r="C1390" s="37" t="s">
        <v>1570</v>
      </c>
      <c r="D1390" s="37" t="s">
        <v>2091</v>
      </c>
      <c r="E1390" s="63">
        <v>2300</v>
      </c>
      <c r="F1390" s="63">
        <v>2450</v>
      </c>
      <c r="G1390" s="63">
        <v>2510</v>
      </c>
      <c r="H1390" s="63">
        <v>2550</v>
      </c>
      <c r="I1390" s="63">
        <v>2590</v>
      </c>
      <c r="J1390" s="63">
        <v>2610</v>
      </c>
      <c r="K1390" s="63">
        <v>2620</v>
      </c>
      <c r="L1390" s="37"/>
      <c r="M1390" s="37">
        <v>577500</v>
      </c>
    </row>
    <row r="1391" spans="1:13" x14ac:dyDescent="0.25">
      <c r="A1391" s="37">
        <v>1382</v>
      </c>
      <c r="B1391" s="37" t="s">
        <v>2052</v>
      </c>
      <c r="C1391" s="37" t="s">
        <v>1572</v>
      </c>
      <c r="D1391" s="37" t="s">
        <v>2091</v>
      </c>
      <c r="E1391" s="63">
        <v>1540</v>
      </c>
      <c r="F1391" s="63">
        <v>1560</v>
      </c>
      <c r="G1391" s="63">
        <v>1580</v>
      </c>
      <c r="H1391" s="63">
        <v>1600</v>
      </c>
      <c r="I1391" s="63">
        <v>1600</v>
      </c>
      <c r="J1391" s="63">
        <v>1610</v>
      </c>
      <c r="K1391" s="63">
        <v>1600</v>
      </c>
      <c r="L1391" s="37"/>
      <c r="M1391" s="37">
        <v>577601</v>
      </c>
    </row>
    <row r="1392" spans="1:13" x14ac:dyDescent="0.25">
      <c r="A1392" s="37">
        <v>1383</v>
      </c>
      <c r="B1392" s="37" t="s">
        <v>2052</v>
      </c>
      <c r="C1392" s="37" t="s">
        <v>1573</v>
      </c>
      <c r="D1392" s="37" t="s">
        <v>2091</v>
      </c>
      <c r="E1392" s="63">
        <v>410</v>
      </c>
      <c r="F1392" s="63">
        <v>480</v>
      </c>
      <c r="G1392" s="63">
        <v>500</v>
      </c>
      <c r="H1392" s="63">
        <v>520</v>
      </c>
      <c r="I1392" s="63">
        <v>540</v>
      </c>
      <c r="J1392" s="63">
        <v>560</v>
      </c>
      <c r="K1392" s="63">
        <v>570</v>
      </c>
      <c r="L1392" s="37"/>
      <c r="M1392" s="37">
        <v>577602</v>
      </c>
    </row>
    <row r="1393" spans="1:13" x14ac:dyDescent="0.25">
      <c r="A1393" s="37">
        <v>1384</v>
      </c>
      <c r="B1393" s="37" t="s">
        <v>2052</v>
      </c>
      <c r="C1393" s="37" t="s">
        <v>419</v>
      </c>
      <c r="D1393" s="37" t="s">
        <v>2091</v>
      </c>
      <c r="E1393" s="63">
        <v>870</v>
      </c>
      <c r="F1393" s="63">
        <v>950</v>
      </c>
      <c r="G1393" s="63">
        <v>1000</v>
      </c>
      <c r="H1393" s="63">
        <v>1060</v>
      </c>
      <c r="I1393" s="63">
        <v>1120</v>
      </c>
      <c r="J1393" s="63">
        <v>1170</v>
      </c>
      <c r="K1393" s="63">
        <v>1210</v>
      </c>
      <c r="L1393" s="37"/>
      <c r="M1393" s="37">
        <v>577700</v>
      </c>
    </row>
    <row r="1394" spans="1:13" x14ac:dyDescent="0.25">
      <c r="A1394" s="37">
        <v>1385</v>
      </c>
      <c r="B1394" s="37" t="s">
        <v>2043</v>
      </c>
      <c r="C1394" s="37" t="s">
        <v>2092</v>
      </c>
      <c r="D1394" s="37" t="s">
        <v>2092</v>
      </c>
      <c r="E1394" s="63">
        <v>24100</v>
      </c>
      <c r="F1394" s="63">
        <v>25000</v>
      </c>
      <c r="G1394" s="63">
        <v>25500</v>
      </c>
      <c r="H1394" s="63">
        <v>25800</v>
      </c>
      <c r="I1394" s="63">
        <v>25900</v>
      </c>
      <c r="J1394" s="63">
        <v>25800</v>
      </c>
      <c r="K1394" s="63">
        <v>25600</v>
      </c>
      <c r="L1394" s="37"/>
      <c r="M1394" s="37"/>
    </row>
    <row r="1395" spans="1:13" x14ac:dyDescent="0.25">
      <c r="A1395" s="37">
        <v>1386</v>
      </c>
      <c r="B1395" s="37" t="s">
        <v>2052</v>
      </c>
      <c r="C1395" s="37" t="s">
        <v>1576</v>
      </c>
      <c r="D1395" s="37" t="s">
        <v>2092</v>
      </c>
      <c r="E1395" s="63">
        <v>570</v>
      </c>
      <c r="F1395" s="63">
        <v>590</v>
      </c>
      <c r="G1395" s="63">
        <v>610</v>
      </c>
      <c r="H1395" s="63">
        <v>620</v>
      </c>
      <c r="I1395" s="63">
        <v>630</v>
      </c>
      <c r="J1395" s="63">
        <v>620</v>
      </c>
      <c r="K1395" s="63">
        <v>600</v>
      </c>
      <c r="L1395" s="37"/>
      <c r="M1395" s="37">
        <v>578301</v>
      </c>
    </row>
    <row r="1396" spans="1:13" x14ac:dyDescent="0.25">
      <c r="A1396" s="37">
        <v>1387</v>
      </c>
      <c r="B1396" s="37" t="s">
        <v>2052</v>
      </c>
      <c r="C1396" s="37" t="s">
        <v>422</v>
      </c>
      <c r="D1396" s="37" t="s">
        <v>2092</v>
      </c>
      <c r="E1396" s="63">
        <v>1470</v>
      </c>
      <c r="F1396" s="63">
        <v>1600</v>
      </c>
      <c r="G1396" s="63">
        <v>1660</v>
      </c>
      <c r="H1396" s="63">
        <v>1710</v>
      </c>
      <c r="I1396" s="63">
        <v>1740</v>
      </c>
      <c r="J1396" s="63">
        <v>1750</v>
      </c>
      <c r="K1396" s="63">
        <v>1730</v>
      </c>
      <c r="L1396" s="37"/>
      <c r="M1396" s="37">
        <v>578302</v>
      </c>
    </row>
    <row r="1397" spans="1:13" x14ac:dyDescent="0.25">
      <c r="A1397" s="37">
        <v>1388</v>
      </c>
      <c r="B1397" s="37" t="s">
        <v>2052</v>
      </c>
      <c r="C1397" s="37" t="s">
        <v>423</v>
      </c>
      <c r="D1397" s="37" t="s">
        <v>2092</v>
      </c>
      <c r="E1397" s="63">
        <v>1620</v>
      </c>
      <c r="F1397" s="63">
        <v>1700</v>
      </c>
      <c r="G1397" s="63">
        <v>1730</v>
      </c>
      <c r="H1397" s="63">
        <v>1740</v>
      </c>
      <c r="I1397" s="63">
        <v>1730</v>
      </c>
      <c r="J1397" s="63">
        <v>1700</v>
      </c>
      <c r="K1397" s="63">
        <v>1640</v>
      </c>
      <c r="L1397" s="37"/>
      <c r="M1397" s="37">
        <v>578401</v>
      </c>
    </row>
    <row r="1398" spans="1:13" x14ac:dyDescent="0.25">
      <c r="A1398" s="37">
        <v>1389</v>
      </c>
      <c r="B1398" s="37" t="s">
        <v>2052</v>
      </c>
      <c r="C1398" s="37" t="s">
        <v>424</v>
      </c>
      <c r="D1398" s="37" t="s">
        <v>2092</v>
      </c>
      <c r="E1398" s="63">
        <v>1740</v>
      </c>
      <c r="F1398" s="63">
        <v>1800</v>
      </c>
      <c r="G1398" s="63">
        <v>1860</v>
      </c>
      <c r="H1398" s="63">
        <v>1910</v>
      </c>
      <c r="I1398" s="63">
        <v>1940</v>
      </c>
      <c r="J1398" s="63">
        <v>1940</v>
      </c>
      <c r="K1398" s="63">
        <v>1920</v>
      </c>
      <c r="L1398" s="37"/>
      <c r="M1398" s="37">
        <v>578402</v>
      </c>
    </row>
    <row r="1399" spans="1:13" x14ac:dyDescent="0.25">
      <c r="A1399" s="37">
        <v>1390</v>
      </c>
      <c r="B1399" s="37" t="s">
        <v>2052</v>
      </c>
      <c r="C1399" s="37" t="s">
        <v>1568</v>
      </c>
      <c r="D1399" s="37" t="s">
        <v>2092</v>
      </c>
      <c r="E1399" s="63">
        <v>600</v>
      </c>
      <c r="F1399" s="63">
        <v>630</v>
      </c>
      <c r="G1399" s="63">
        <v>630</v>
      </c>
      <c r="H1399" s="63">
        <v>640</v>
      </c>
      <c r="I1399" s="63">
        <v>640</v>
      </c>
      <c r="J1399" s="63">
        <v>640</v>
      </c>
      <c r="K1399" s="63">
        <v>640</v>
      </c>
      <c r="L1399" s="37"/>
      <c r="M1399" s="37">
        <v>578600</v>
      </c>
    </row>
    <row r="1400" spans="1:13" x14ac:dyDescent="0.25">
      <c r="A1400" s="37">
        <v>1391</v>
      </c>
      <c r="B1400" s="37" t="s">
        <v>2052</v>
      </c>
      <c r="C1400" s="37" t="s">
        <v>1569</v>
      </c>
      <c r="D1400" s="37" t="s">
        <v>2092</v>
      </c>
      <c r="E1400" s="63">
        <v>3120</v>
      </c>
      <c r="F1400" s="63">
        <v>3140</v>
      </c>
      <c r="G1400" s="63">
        <v>3160</v>
      </c>
      <c r="H1400" s="63">
        <v>3180</v>
      </c>
      <c r="I1400" s="63">
        <v>3180</v>
      </c>
      <c r="J1400" s="63">
        <v>3150</v>
      </c>
      <c r="K1400" s="63">
        <v>3090</v>
      </c>
      <c r="L1400" s="37"/>
      <c r="M1400" s="37">
        <v>578700</v>
      </c>
    </row>
    <row r="1401" spans="1:13" x14ac:dyDescent="0.25">
      <c r="A1401" s="37">
        <v>1392</v>
      </c>
      <c r="B1401" s="37" t="s">
        <v>2052</v>
      </c>
      <c r="C1401" s="37" t="s">
        <v>1571</v>
      </c>
      <c r="D1401" s="37" t="s">
        <v>2092</v>
      </c>
      <c r="E1401" s="63">
        <v>3690</v>
      </c>
      <c r="F1401" s="63">
        <v>3820</v>
      </c>
      <c r="G1401" s="63">
        <v>3860</v>
      </c>
      <c r="H1401" s="63">
        <v>3870</v>
      </c>
      <c r="I1401" s="63">
        <v>3860</v>
      </c>
      <c r="J1401" s="63">
        <v>3830</v>
      </c>
      <c r="K1401" s="63">
        <v>3750</v>
      </c>
      <c r="L1401" s="37"/>
      <c r="M1401" s="37">
        <v>578800</v>
      </c>
    </row>
    <row r="1402" spans="1:13" x14ac:dyDescent="0.25">
      <c r="A1402" s="37">
        <v>1393</v>
      </c>
      <c r="B1402" s="37" t="s">
        <v>2052</v>
      </c>
      <c r="C1402" s="37" t="s">
        <v>425</v>
      </c>
      <c r="D1402" s="37" t="s">
        <v>2092</v>
      </c>
      <c r="E1402" s="63">
        <v>2440</v>
      </c>
      <c r="F1402" s="63">
        <v>2550</v>
      </c>
      <c r="G1402" s="63">
        <v>2580</v>
      </c>
      <c r="H1402" s="63">
        <v>2610</v>
      </c>
      <c r="I1402" s="63">
        <v>2620</v>
      </c>
      <c r="J1402" s="63">
        <v>2610</v>
      </c>
      <c r="K1402" s="63">
        <v>2580</v>
      </c>
      <c r="L1402" s="37"/>
      <c r="M1402" s="37">
        <v>578901</v>
      </c>
    </row>
    <row r="1403" spans="1:13" x14ac:dyDescent="0.25">
      <c r="A1403" s="37">
        <v>1394</v>
      </c>
      <c r="B1403" s="37" t="s">
        <v>2052</v>
      </c>
      <c r="C1403" s="37" t="s">
        <v>1577</v>
      </c>
      <c r="D1403" s="37" t="s">
        <v>2092</v>
      </c>
      <c r="E1403" s="63">
        <v>3080</v>
      </c>
      <c r="F1403" s="63">
        <v>3290</v>
      </c>
      <c r="G1403" s="63">
        <v>3390</v>
      </c>
      <c r="H1403" s="63">
        <v>3480</v>
      </c>
      <c r="I1403" s="63">
        <v>3540</v>
      </c>
      <c r="J1403" s="63">
        <v>3580</v>
      </c>
      <c r="K1403" s="63">
        <v>3610</v>
      </c>
      <c r="L1403" s="37"/>
      <c r="M1403" s="37">
        <v>578902</v>
      </c>
    </row>
    <row r="1404" spans="1:13" x14ac:dyDescent="0.25">
      <c r="A1404" s="37">
        <v>1395</v>
      </c>
      <c r="B1404" s="37" t="s">
        <v>2052</v>
      </c>
      <c r="C1404" s="37" t="s">
        <v>1578</v>
      </c>
      <c r="D1404" s="37" t="s">
        <v>2092</v>
      </c>
      <c r="E1404" s="63">
        <v>1420</v>
      </c>
      <c r="F1404" s="63">
        <v>1430</v>
      </c>
      <c r="G1404" s="63">
        <v>1450</v>
      </c>
      <c r="H1404" s="63">
        <v>1470</v>
      </c>
      <c r="I1404" s="63">
        <v>1470</v>
      </c>
      <c r="J1404" s="63">
        <v>1470</v>
      </c>
      <c r="K1404" s="63">
        <v>1450</v>
      </c>
      <c r="L1404" s="37"/>
      <c r="M1404" s="37">
        <v>579000</v>
      </c>
    </row>
    <row r="1405" spans="1:13" x14ac:dyDescent="0.25">
      <c r="A1405" s="37">
        <v>1396</v>
      </c>
      <c r="B1405" s="37" t="s">
        <v>2052</v>
      </c>
      <c r="C1405" s="37" t="s">
        <v>1579</v>
      </c>
      <c r="D1405" s="37" t="s">
        <v>2092</v>
      </c>
      <c r="E1405" s="63">
        <v>290</v>
      </c>
      <c r="F1405" s="63">
        <v>320</v>
      </c>
      <c r="G1405" s="63">
        <v>330</v>
      </c>
      <c r="H1405" s="63">
        <v>330</v>
      </c>
      <c r="I1405" s="63">
        <v>320</v>
      </c>
      <c r="J1405" s="63">
        <v>310</v>
      </c>
      <c r="K1405" s="63">
        <v>300</v>
      </c>
      <c r="L1405" s="37"/>
      <c r="M1405" s="37">
        <v>579100</v>
      </c>
    </row>
    <row r="1406" spans="1:13" x14ac:dyDescent="0.25">
      <c r="A1406" s="37">
        <v>1397</v>
      </c>
      <c r="B1406" s="37" t="s">
        <v>2052</v>
      </c>
      <c r="C1406" s="37" t="s">
        <v>429</v>
      </c>
      <c r="D1406" s="37" t="s">
        <v>2092</v>
      </c>
      <c r="E1406" s="63">
        <v>4040</v>
      </c>
      <c r="F1406" s="63">
        <v>4130</v>
      </c>
      <c r="G1406" s="63">
        <v>4200</v>
      </c>
      <c r="H1406" s="63">
        <v>4250</v>
      </c>
      <c r="I1406" s="63">
        <v>4260</v>
      </c>
      <c r="J1406" s="63">
        <v>4260</v>
      </c>
      <c r="K1406" s="63">
        <v>4260</v>
      </c>
      <c r="L1406" s="37"/>
      <c r="M1406" s="37">
        <v>579200</v>
      </c>
    </row>
    <row r="1407" spans="1:13" x14ac:dyDescent="0.25">
      <c r="A1407" s="37">
        <v>1398</v>
      </c>
      <c r="B1407" s="37" t="s">
        <v>2043</v>
      </c>
      <c r="C1407" s="37" t="s">
        <v>2093</v>
      </c>
      <c r="D1407" s="37" t="s">
        <v>2093</v>
      </c>
      <c r="E1407" s="63">
        <v>8490</v>
      </c>
      <c r="F1407" s="63">
        <v>9070</v>
      </c>
      <c r="G1407" s="63">
        <v>9330</v>
      </c>
      <c r="H1407" s="63">
        <v>9530</v>
      </c>
      <c r="I1407" s="63">
        <v>9670</v>
      </c>
      <c r="J1407" s="63">
        <v>9720</v>
      </c>
      <c r="K1407" s="63">
        <v>9740</v>
      </c>
      <c r="L1407" s="37"/>
      <c r="M1407" s="37"/>
    </row>
    <row r="1408" spans="1:13" x14ac:dyDescent="0.25">
      <c r="A1408" s="37">
        <v>1399</v>
      </c>
      <c r="B1408" s="37" t="s">
        <v>2052</v>
      </c>
      <c r="C1408" s="37" t="s">
        <v>1582</v>
      </c>
      <c r="D1408" s="37" t="s">
        <v>2093</v>
      </c>
      <c r="E1408" s="63">
        <v>500</v>
      </c>
      <c r="F1408" s="63">
        <v>560</v>
      </c>
      <c r="G1408" s="63">
        <v>570</v>
      </c>
      <c r="H1408" s="63">
        <v>580</v>
      </c>
      <c r="I1408" s="63">
        <v>590</v>
      </c>
      <c r="J1408" s="63">
        <v>590</v>
      </c>
      <c r="K1408" s="63">
        <v>590</v>
      </c>
      <c r="L1408" s="37"/>
      <c r="M1408" s="37">
        <v>579400</v>
      </c>
    </row>
    <row r="1409" spans="1:13" x14ac:dyDescent="0.25">
      <c r="A1409" s="37">
        <v>1400</v>
      </c>
      <c r="B1409" s="37" t="s">
        <v>2052</v>
      </c>
      <c r="C1409" s="37" t="s">
        <v>1583</v>
      </c>
      <c r="D1409" s="37" t="s">
        <v>2093</v>
      </c>
      <c r="E1409" s="63">
        <v>1390</v>
      </c>
      <c r="F1409" s="63">
        <v>1490</v>
      </c>
      <c r="G1409" s="63">
        <v>1580</v>
      </c>
      <c r="H1409" s="63">
        <v>1670</v>
      </c>
      <c r="I1409" s="63">
        <v>1750</v>
      </c>
      <c r="J1409" s="63">
        <v>1820</v>
      </c>
      <c r="K1409" s="63">
        <v>1870</v>
      </c>
      <c r="L1409" s="37"/>
      <c r="M1409" s="37">
        <v>579501</v>
      </c>
    </row>
    <row r="1410" spans="1:13" x14ac:dyDescent="0.25">
      <c r="A1410" s="37">
        <v>1401</v>
      </c>
      <c r="B1410" s="37" t="s">
        <v>2052</v>
      </c>
      <c r="C1410" s="37" t="s">
        <v>1584</v>
      </c>
      <c r="D1410" s="37" t="s">
        <v>2093</v>
      </c>
      <c r="E1410" s="63">
        <v>1780</v>
      </c>
      <c r="F1410" s="63">
        <v>1870</v>
      </c>
      <c r="G1410" s="63">
        <v>1940</v>
      </c>
      <c r="H1410" s="63">
        <v>2000</v>
      </c>
      <c r="I1410" s="63">
        <v>2040</v>
      </c>
      <c r="J1410" s="63">
        <v>2070</v>
      </c>
      <c r="K1410" s="63">
        <v>2100</v>
      </c>
      <c r="L1410" s="37"/>
      <c r="M1410" s="37">
        <v>579502</v>
      </c>
    </row>
    <row r="1411" spans="1:13" x14ac:dyDescent="0.25">
      <c r="A1411" s="37">
        <v>1402</v>
      </c>
      <c r="B1411" s="37" t="s">
        <v>2052</v>
      </c>
      <c r="C1411" s="37" t="s">
        <v>1585</v>
      </c>
      <c r="D1411" s="37" t="s">
        <v>2093</v>
      </c>
      <c r="E1411" s="63">
        <v>4810</v>
      </c>
      <c r="F1411" s="63">
        <v>5160</v>
      </c>
      <c r="G1411" s="63">
        <v>5240</v>
      </c>
      <c r="H1411" s="63">
        <v>5290</v>
      </c>
      <c r="I1411" s="63">
        <v>5290</v>
      </c>
      <c r="J1411" s="63">
        <v>5250</v>
      </c>
      <c r="K1411" s="63">
        <v>5180</v>
      </c>
      <c r="L1411" s="37"/>
      <c r="M1411" s="37">
        <v>579700</v>
      </c>
    </row>
    <row r="1412" spans="1:13" x14ac:dyDescent="0.25">
      <c r="A1412" s="37">
        <v>1403</v>
      </c>
      <c r="B1412" s="37" t="s">
        <v>2043</v>
      </c>
      <c r="C1412" s="37" t="s">
        <v>2094</v>
      </c>
      <c r="D1412" s="37" t="s">
        <v>2094</v>
      </c>
      <c r="E1412" s="63">
        <v>9800</v>
      </c>
      <c r="F1412" s="63">
        <v>10250</v>
      </c>
      <c r="G1412" s="63">
        <v>10500</v>
      </c>
      <c r="H1412" s="63">
        <v>10650</v>
      </c>
      <c r="I1412" s="63">
        <v>10800</v>
      </c>
      <c r="J1412" s="63">
        <v>10850</v>
      </c>
      <c r="K1412" s="63">
        <v>10850</v>
      </c>
      <c r="L1412" s="37"/>
      <c r="M1412" s="37"/>
    </row>
    <row r="1413" spans="1:13" x14ac:dyDescent="0.25">
      <c r="A1413" s="37">
        <v>1404</v>
      </c>
      <c r="B1413" s="37" t="s">
        <v>2052</v>
      </c>
      <c r="C1413" s="37" t="s">
        <v>430</v>
      </c>
      <c r="D1413" s="37" t="s">
        <v>2094</v>
      </c>
      <c r="E1413" s="63">
        <v>400</v>
      </c>
      <c r="F1413" s="63">
        <v>410</v>
      </c>
      <c r="G1413" s="63">
        <v>420</v>
      </c>
      <c r="H1413" s="63">
        <v>430</v>
      </c>
      <c r="I1413" s="63">
        <v>430</v>
      </c>
      <c r="J1413" s="63">
        <v>440</v>
      </c>
      <c r="K1413" s="63">
        <v>440</v>
      </c>
      <c r="L1413" s="37"/>
      <c r="M1413" s="37">
        <v>579802</v>
      </c>
    </row>
    <row r="1414" spans="1:13" x14ac:dyDescent="0.25">
      <c r="A1414" s="37">
        <v>1405</v>
      </c>
      <c r="B1414" s="37" t="s">
        <v>2052</v>
      </c>
      <c r="C1414" s="37" t="s">
        <v>431</v>
      </c>
      <c r="D1414" s="37" t="s">
        <v>2094</v>
      </c>
      <c r="E1414" s="63">
        <v>3310</v>
      </c>
      <c r="F1414" s="63">
        <v>3510</v>
      </c>
      <c r="G1414" s="63">
        <v>3640</v>
      </c>
      <c r="H1414" s="63">
        <v>3770</v>
      </c>
      <c r="I1414" s="63">
        <v>3870</v>
      </c>
      <c r="J1414" s="63">
        <v>3950</v>
      </c>
      <c r="K1414" s="63">
        <v>4020</v>
      </c>
      <c r="L1414" s="37"/>
      <c r="M1414" s="37">
        <v>579803</v>
      </c>
    </row>
    <row r="1415" spans="1:13" x14ac:dyDescent="0.25">
      <c r="A1415" s="37">
        <v>1406</v>
      </c>
      <c r="B1415" s="37" t="s">
        <v>2052</v>
      </c>
      <c r="C1415" s="37" t="s">
        <v>1586</v>
      </c>
      <c r="D1415" s="37" t="s">
        <v>2094</v>
      </c>
      <c r="E1415" s="63">
        <v>0</v>
      </c>
      <c r="F1415" s="63">
        <v>0</v>
      </c>
      <c r="G1415" s="63">
        <v>0</v>
      </c>
      <c r="H1415" s="63">
        <v>0</v>
      </c>
      <c r="I1415" s="63">
        <v>0</v>
      </c>
      <c r="J1415" s="63">
        <v>0</v>
      </c>
      <c r="K1415" s="63">
        <v>0</v>
      </c>
      <c r="L1415" s="37"/>
      <c r="M1415" s="37">
        <v>579804</v>
      </c>
    </row>
    <row r="1416" spans="1:13" x14ac:dyDescent="0.25">
      <c r="A1416" s="37">
        <v>1407</v>
      </c>
      <c r="B1416" s="37" t="s">
        <v>2052</v>
      </c>
      <c r="C1416" s="37" t="s">
        <v>432</v>
      </c>
      <c r="D1416" s="37" t="s">
        <v>2094</v>
      </c>
      <c r="E1416" s="63">
        <v>2270</v>
      </c>
      <c r="F1416" s="63">
        <v>2350</v>
      </c>
      <c r="G1416" s="63">
        <v>2370</v>
      </c>
      <c r="H1416" s="63">
        <v>2380</v>
      </c>
      <c r="I1416" s="63">
        <v>2370</v>
      </c>
      <c r="J1416" s="63">
        <v>2350</v>
      </c>
      <c r="K1416" s="63">
        <v>2330</v>
      </c>
      <c r="L1416" s="37"/>
      <c r="M1416" s="37">
        <v>579900</v>
      </c>
    </row>
    <row r="1417" spans="1:13" x14ac:dyDescent="0.25">
      <c r="A1417" s="37">
        <v>1408</v>
      </c>
      <c r="B1417" s="37" t="s">
        <v>2052</v>
      </c>
      <c r="C1417" s="37" t="s">
        <v>433</v>
      </c>
      <c r="D1417" s="37" t="s">
        <v>2094</v>
      </c>
      <c r="E1417" s="63">
        <v>2320</v>
      </c>
      <c r="F1417" s="63">
        <v>2370</v>
      </c>
      <c r="G1417" s="63">
        <v>2420</v>
      </c>
      <c r="H1417" s="63">
        <v>2450</v>
      </c>
      <c r="I1417" s="63">
        <v>2460</v>
      </c>
      <c r="J1417" s="63">
        <v>2450</v>
      </c>
      <c r="K1417" s="63">
        <v>2420</v>
      </c>
      <c r="L1417" s="37"/>
      <c r="M1417" s="37">
        <v>580000</v>
      </c>
    </row>
    <row r="1418" spans="1:13" x14ac:dyDescent="0.25">
      <c r="A1418" s="37">
        <v>1409</v>
      </c>
      <c r="B1418" s="37" t="s">
        <v>2052</v>
      </c>
      <c r="C1418" s="37" t="s">
        <v>1580</v>
      </c>
      <c r="D1418" s="37" t="s">
        <v>2094</v>
      </c>
      <c r="E1418" s="63">
        <v>1510</v>
      </c>
      <c r="F1418" s="63">
        <v>1600</v>
      </c>
      <c r="G1418" s="63">
        <v>1630</v>
      </c>
      <c r="H1418" s="63">
        <v>1650</v>
      </c>
      <c r="I1418" s="63">
        <v>1650</v>
      </c>
      <c r="J1418" s="63">
        <v>1650</v>
      </c>
      <c r="K1418" s="63">
        <v>1640</v>
      </c>
      <c r="L1418" s="37"/>
      <c r="M1418" s="37">
        <v>580100</v>
      </c>
    </row>
    <row r="1419" spans="1:13" x14ac:dyDescent="0.25">
      <c r="A1419" s="37">
        <v>1410</v>
      </c>
      <c r="B1419" s="37" t="s">
        <v>2043</v>
      </c>
      <c r="C1419" s="37" t="s">
        <v>2095</v>
      </c>
      <c r="D1419" s="37" t="s">
        <v>2095</v>
      </c>
      <c r="E1419" s="63">
        <v>48800</v>
      </c>
      <c r="F1419" s="63">
        <v>51300</v>
      </c>
      <c r="G1419" s="63">
        <v>53000</v>
      </c>
      <c r="H1419" s="63">
        <v>54300</v>
      </c>
      <c r="I1419" s="63">
        <v>55300</v>
      </c>
      <c r="J1419" s="63">
        <v>55800</v>
      </c>
      <c r="K1419" s="63">
        <v>55800</v>
      </c>
      <c r="L1419" s="37"/>
      <c r="M1419" s="37"/>
    </row>
    <row r="1420" spans="1:13" x14ac:dyDescent="0.25">
      <c r="A1420" s="37">
        <v>1411</v>
      </c>
      <c r="B1420" s="37" t="s">
        <v>2052</v>
      </c>
      <c r="C1420" s="37" t="s">
        <v>1608</v>
      </c>
      <c r="D1420" s="37" t="s">
        <v>2095</v>
      </c>
      <c r="E1420" s="63">
        <v>3900</v>
      </c>
      <c r="F1420" s="63">
        <v>3980</v>
      </c>
      <c r="G1420" s="63">
        <v>4030</v>
      </c>
      <c r="H1420" s="63">
        <v>4040</v>
      </c>
      <c r="I1420" s="63">
        <v>4010</v>
      </c>
      <c r="J1420" s="63">
        <v>3940</v>
      </c>
      <c r="K1420" s="63">
        <v>3840</v>
      </c>
      <c r="L1420" s="37"/>
      <c r="M1420" s="37">
        <v>581601</v>
      </c>
    </row>
    <row r="1421" spans="1:13" x14ac:dyDescent="0.25">
      <c r="A1421" s="37">
        <v>1412</v>
      </c>
      <c r="B1421" s="37" t="s">
        <v>2052</v>
      </c>
      <c r="C1421" s="37" t="s">
        <v>1609</v>
      </c>
      <c r="D1421" s="37" t="s">
        <v>2095</v>
      </c>
      <c r="E1421" s="63">
        <v>1280</v>
      </c>
      <c r="F1421" s="63">
        <v>1290</v>
      </c>
      <c r="G1421" s="63">
        <v>1300</v>
      </c>
      <c r="H1421" s="63">
        <v>1310</v>
      </c>
      <c r="I1421" s="63">
        <v>1310</v>
      </c>
      <c r="J1421" s="63">
        <v>1300</v>
      </c>
      <c r="K1421" s="63">
        <v>1270</v>
      </c>
      <c r="L1421" s="37"/>
      <c r="M1421" s="37">
        <v>581602</v>
      </c>
    </row>
    <row r="1422" spans="1:13" x14ac:dyDescent="0.25">
      <c r="A1422" s="37">
        <v>1413</v>
      </c>
      <c r="B1422" s="37" t="s">
        <v>2052</v>
      </c>
      <c r="C1422" s="37" t="s">
        <v>1611</v>
      </c>
      <c r="D1422" s="37" t="s">
        <v>2095</v>
      </c>
      <c r="E1422" s="63">
        <v>720</v>
      </c>
      <c r="F1422" s="63">
        <v>770</v>
      </c>
      <c r="G1422" s="63">
        <v>830</v>
      </c>
      <c r="H1422" s="63">
        <v>880</v>
      </c>
      <c r="I1422" s="63">
        <v>930</v>
      </c>
      <c r="J1422" s="63">
        <v>980</v>
      </c>
      <c r="K1422" s="63">
        <v>1010</v>
      </c>
      <c r="L1422" s="37"/>
      <c r="M1422" s="37">
        <v>581717</v>
      </c>
    </row>
    <row r="1423" spans="1:13" x14ac:dyDescent="0.25">
      <c r="A1423" s="37">
        <v>1414</v>
      </c>
      <c r="B1423" s="37" t="s">
        <v>2052</v>
      </c>
      <c r="C1423" s="37" t="s">
        <v>1612</v>
      </c>
      <c r="D1423" s="37" t="s">
        <v>2095</v>
      </c>
      <c r="E1423" s="63">
        <v>1190</v>
      </c>
      <c r="F1423" s="63">
        <v>1230</v>
      </c>
      <c r="G1423" s="63">
        <v>1270</v>
      </c>
      <c r="H1423" s="63">
        <v>1320</v>
      </c>
      <c r="I1423" s="63">
        <v>1350</v>
      </c>
      <c r="J1423" s="63">
        <v>1380</v>
      </c>
      <c r="K1423" s="63">
        <v>1380</v>
      </c>
      <c r="L1423" s="37"/>
      <c r="M1423" s="37">
        <v>581720</v>
      </c>
    </row>
    <row r="1424" spans="1:13" x14ac:dyDescent="0.25">
      <c r="A1424" s="37">
        <v>1415</v>
      </c>
      <c r="B1424" s="37" t="s">
        <v>2052</v>
      </c>
      <c r="C1424" s="37" t="s">
        <v>1615</v>
      </c>
      <c r="D1424" s="37" t="s">
        <v>2095</v>
      </c>
      <c r="E1424" s="63">
        <v>90</v>
      </c>
      <c r="F1424" s="63">
        <v>100</v>
      </c>
      <c r="G1424" s="63">
        <v>100</v>
      </c>
      <c r="H1424" s="63">
        <v>100</v>
      </c>
      <c r="I1424" s="63">
        <v>110</v>
      </c>
      <c r="J1424" s="63">
        <v>110</v>
      </c>
      <c r="K1424" s="63">
        <v>110</v>
      </c>
      <c r="L1424" s="37"/>
      <c r="M1424" s="37">
        <v>581724</v>
      </c>
    </row>
    <row r="1425" spans="1:13" x14ac:dyDescent="0.25">
      <c r="A1425" s="37">
        <v>1416</v>
      </c>
      <c r="B1425" s="37" t="s">
        <v>2052</v>
      </c>
      <c r="C1425" s="37" t="s">
        <v>1616</v>
      </c>
      <c r="D1425" s="37" t="s">
        <v>2095</v>
      </c>
      <c r="E1425" s="63">
        <v>0</v>
      </c>
      <c r="F1425" s="63">
        <v>0</v>
      </c>
      <c r="G1425" s="63">
        <v>0</v>
      </c>
      <c r="H1425" s="63">
        <v>0</v>
      </c>
      <c r="I1425" s="63">
        <v>0</v>
      </c>
      <c r="J1425" s="63">
        <v>0</v>
      </c>
      <c r="K1425" s="63">
        <v>0</v>
      </c>
      <c r="L1425" s="37"/>
      <c r="M1425" s="37">
        <v>581725</v>
      </c>
    </row>
    <row r="1426" spans="1:13" x14ac:dyDescent="0.25">
      <c r="A1426" s="37">
        <v>1417</v>
      </c>
      <c r="B1426" s="37" t="s">
        <v>2052</v>
      </c>
      <c r="C1426" s="37" t="s">
        <v>1617</v>
      </c>
      <c r="D1426" s="37" t="s">
        <v>2095</v>
      </c>
      <c r="E1426" s="63">
        <v>830</v>
      </c>
      <c r="F1426" s="63">
        <v>880</v>
      </c>
      <c r="G1426" s="63">
        <v>920</v>
      </c>
      <c r="H1426" s="63">
        <v>960</v>
      </c>
      <c r="I1426" s="63">
        <v>990</v>
      </c>
      <c r="J1426" s="63">
        <v>1020</v>
      </c>
      <c r="K1426" s="63">
        <v>1040</v>
      </c>
      <c r="L1426" s="37"/>
      <c r="M1426" s="37">
        <v>581726</v>
      </c>
    </row>
    <row r="1427" spans="1:13" x14ac:dyDescent="0.25">
      <c r="A1427" s="37">
        <v>1418</v>
      </c>
      <c r="B1427" s="37" t="s">
        <v>2052</v>
      </c>
      <c r="C1427" s="37" t="s">
        <v>447</v>
      </c>
      <c r="D1427" s="37" t="s">
        <v>2095</v>
      </c>
      <c r="E1427" s="63">
        <v>70</v>
      </c>
      <c r="F1427" s="63">
        <v>80</v>
      </c>
      <c r="G1427" s="63">
        <v>80</v>
      </c>
      <c r="H1427" s="63">
        <v>80</v>
      </c>
      <c r="I1427" s="63">
        <v>80</v>
      </c>
      <c r="J1427" s="63">
        <v>80</v>
      </c>
      <c r="K1427" s="63">
        <v>90</v>
      </c>
      <c r="L1427" s="37"/>
      <c r="M1427" s="37">
        <v>581811</v>
      </c>
    </row>
    <row r="1428" spans="1:13" x14ac:dyDescent="0.25">
      <c r="A1428" s="37">
        <v>1419</v>
      </c>
      <c r="B1428" s="37" t="s">
        <v>2052</v>
      </c>
      <c r="C1428" s="37" t="s">
        <v>1618</v>
      </c>
      <c r="D1428" s="37" t="s">
        <v>2095</v>
      </c>
      <c r="E1428" s="63">
        <v>1810</v>
      </c>
      <c r="F1428" s="63">
        <v>2000</v>
      </c>
      <c r="G1428" s="63">
        <v>2110</v>
      </c>
      <c r="H1428" s="63">
        <v>2220</v>
      </c>
      <c r="I1428" s="63">
        <v>2310</v>
      </c>
      <c r="J1428" s="63">
        <v>2380</v>
      </c>
      <c r="K1428" s="63">
        <v>2450</v>
      </c>
      <c r="L1428" s="37"/>
      <c r="M1428" s="37">
        <v>581822</v>
      </c>
    </row>
    <row r="1429" spans="1:13" x14ac:dyDescent="0.25">
      <c r="A1429" s="37">
        <v>1420</v>
      </c>
      <c r="B1429" s="37" t="s">
        <v>2052</v>
      </c>
      <c r="C1429" s="37" t="s">
        <v>1619</v>
      </c>
      <c r="D1429" s="37" t="s">
        <v>2095</v>
      </c>
      <c r="E1429" s="63">
        <v>2190</v>
      </c>
      <c r="F1429" s="63">
        <v>2310</v>
      </c>
      <c r="G1429" s="63">
        <v>2410</v>
      </c>
      <c r="H1429" s="63">
        <v>2500</v>
      </c>
      <c r="I1429" s="63">
        <v>2580</v>
      </c>
      <c r="J1429" s="63">
        <v>2630</v>
      </c>
      <c r="K1429" s="63">
        <v>2670</v>
      </c>
      <c r="L1429" s="37"/>
      <c r="M1429" s="37">
        <v>581823</v>
      </c>
    </row>
    <row r="1430" spans="1:13" x14ac:dyDescent="0.25">
      <c r="A1430" s="37">
        <v>1421</v>
      </c>
      <c r="B1430" s="37" t="s">
        <v>2052</v>
      </c>
      <c r="C1430" s="37" t="s">
        <v>449</v>
      </c>
      <c r="D1430" s="37" t="s">
        <v>2095</v>
      </c>
      <c r="E1430" s="63">
        <v>2090</v>
      </c>
      <c r="F1430" s="63">
        <v>2250</v>
      </c>
      <c r="G1430" s="63">
        <v>2350</v>
      </c>
      <c r="H1430" s="63">
        <v>2450</v>
      </c>
      <c r="I1430" s="63">
        <v>2530</v>
      </c>
      <c r="J1430" s="63">
        <v>2600</v>
      </c>
      <c r="K1430" s="63">
        <v>2650</v>
      </c>
      <c r="L1430" s="37"/>
      <c r="M1430" s="37">
        <v>581825</v>
      </c>
    </row>
    <row r="1431" spans="1:13" x14ac:dyDescent="0.25">
      <c r="A1431" s="37">
        <v>1422</v>
      </c>
      <c r="B1431" s="37" t="s">
        <v>2052</v>
      </c>
      <c r="C1431" s="37" t="s">
        <v>1621</v>
      </c>
      <c r="D1431" s="37" t="s">
        <v>2095</v>
      </c>
      <c r="E1431" s="63">
        <v>0</v>
      </c>
      <c r="F1431" s="63">
        <v>0</v>
      </c>
      <c r="G1431" s="63">
        <v>0</v>
      </c>
      <c r="H1431" s="63">
        <v>0</v>
      </c>
      <c r="I1431" s="63">
        <v>0</v>
      </c>
      <c r="J1431" s="63">
        <v>0</v>
      </c>
      <c r="K1431" s="63">
        <v>0</v>
      </c>
      <c r="L1431" s="37"/>
      <c r="M1431" s="37">
        <v>581831</v>
      </c>
    </row>
    <row r="1432" spans="1:13" x14ac:dyDescent="0.25">
      <c r="A1432" s="37">
        <v>1423</v>
      </c>
      <c r="B1432" s="37" t="s">
        <v>2052</v>
      </c>
      <c r="C1432" s="37" t="s">
        <v>450</v>
      </c>
      <c r="D1432" s="37" t="s">
        <v>2095</v>
      </c>
      <c r="E1432" s="63">
        <v>820</v>
      </c>
      <c r="F1432" s="63">
        <v>880</v>
      </c>
      <c r="G1432" s="63">
        <v>890</v>
      </c>
      <c r="H1432" s="63">
        <v>900</v>
      </c>
      <c r="I1432" s="63">
        <v>900</v>
      </c>
      <c r="J1432" s="63">
        <v>900</v>
      </c>
      <c r="K1432" s="63">
        <v>880</v>
      </c>
      <c r="L1432" s="37"/>
      <c r="M1432" s="37">
        <v>581832</v>
      </c>
    </row>
    <row r="1433" spans="1:13" x14ac:dyDescent="0.25">
      <c r="A1433" s="37">
        <v>1424</v>
      </c>
      <c r="B1433" s="37" t="s">
        <v>2052</v>
      </c>
      <c r="C1433" s="37" t="s">
        <v>451</v>
      </c>
      <c r="D1433" s="37" t="s">
        <v>2095</v>
      </c>
      <c r="E1433" s="63">
        <v>4260</v>
      </c>
      <c r="F1433" s="63">
        <v>4470</v>
      </c>
      <c r="G1433" s="63">
        <v>4600</v>
      </c>
      <c r="H1433" s="63">
        <v>4710</v>
      </c>
      <c r="I1433" s="63">
        <v>4790</v>
      </c>
      <c r="J1433" s="63">
        <v>4820</v>
      </c>
      <c r="K1433" s="63">
        <v>4800</v>
      </c>
      <c r="L1433" s="37"/>
      <c r="M1433" s="37">
        <v>581833</v>
      </c>
    </row>
    <row r="1434" spans="1:13" x14ac:dyDescent="0.25">
      <c r="A1434" s="37">
        <v>1425</v>
      </c>
      <c r="B1434" s="37" t="s">
        <v>2052</v>
      </c>
      <c r="C1434" s="37" t="s">
        <v>452</v>
      </c>
      <c r="D1434" s="37" t="s">
        <v>2095</v>
      </c>
      <c r="E1434" s="63">
        <v>0</v>
      </c>
      <c r="F1434" s="63">
        <v>0</v>
      </c>
      <c r="G1434" s="63">
        <v>0</v>
      </c>
      <c r="H1434" s="63">
        <v>0</v>
      </c>
      <c r="I1434" s="63">
        <v>0</v>
      </c>
      <c r="J1434" s="63">
        <v>0</v>
      </c>
      <c r="K1434" s="63">
        <v>0</v>
      </c>
      <c r="L1434" s="37"/>
      <c r="M1434" s="37">
        <v>581834</v>
      </c>
    </row>
    <row r="1435" spans="1:13" x14ac:dyDescent="0.25">
      <c r="A1435" s="37">
        <v>1426</v>
      </c>
      <c r="B1435" s="37" t="s">
        <v>2052</v>
      </c>
      <c r="C1435" s="37" t="s">
        <v>453</v>
      </c>
      <c r="D1435" s="37" t="s">
        <v>2095</v>
      </c>
      <c r="E1435" s="63">
        <v>10</v>
      </c>
      <c r="F1435" s="63">
        <v>10</v>
      </c>
      <c r="G1435" s="63">
        <v>0</v>
      </c>
      <c r="H1435" s="63">
        <v>0</v>
      </c>
      <c r="I1435" s="63">
        <v>0</v>
      </c>
      <c r="J1435" s="63">
        <v>0</v>
      </c>
      <c r="K1435" s="63">
        <v>0</v>
      </c>
      <c r="L1435" s="37"/>
      <c r="M1435" s="37">
        <v>581835</v>
      </c>
    </row>
    <row r="1436" spans="1:13" x14ac:dyDescent="0.25">
      <c r="A1436" s="37">
        <v>1427</v>
      </c>
      <c r="B1436" s="37" t="s">
        <v>2052</v>
      </c>
      <c r="C1436" s="37" t="s">
        <v>454</v>
      </c>
      <c r="D1436" s="37" t="s">
        <v>2095</v>
      </c>
      <c r="E1436" s="63">
        <v>5650</v>
      </c>
      <c r="F1436" s="63">
        <v>6060</v>
      </c>
      <c r="G1436" s="63">
        <v>6310</v>
      </c>
      <c r="H1436" s="63">
        <v>6540</v>
      </c>
      <c r="I1436" s="63">
        <v>6710</v>
      </c>
      <c r="J1436" s="63">
        <v>6820</v>
      </c>
      <c r="K1436" s="63">
        <v>6860</v>
      </c>
      <c r="L1436" s="37"/>
      <c r="M1436" s="37">
        <v>581836</v>
      </c>
    </row>
    <row r="1437" spans="1:13" x14ac:dyDescent="0.25">
      <c r="A1437" s="37">
        <v>1428</v>
      </c>
      <c r="B1437" s="37" t="s">
        <v>2052</v>
      </c>
      <c r="C1437" s="37" t="s">
        <v>455</v>
      </c>
      <c r="D1437" s="37" t="s">
        <v>2095</v>
      </c>
      <c r="E1437" s="63">
        <v>920</v>
      </c>
      <c r="F1437" s="63">
        <v>940</v>
      </c>
      <c r="G1437" s="63">
        <v>960</v>
      </c>
      <c r="H1437" s="63">
        <v>970</v>
      </c>
      <c r="I1437" s="63">
        <v>980</v>
      </c>
      <c r="J1437" s="63">
        <v>980</v>
      </c>
      <c r="K1437" s="63">
        <v>980</v>
      </c>
      <c r="L1437" s="37"/>
      <c r="M1437" s="37">
        <v>581841</v>
      </c>
    </row>
    <row r="1438" spans="1:13" x14ac:dyDescent="0.25">
      <c r="A1438" s="37">
        <v>1429</v>
      </c>
      <c r="B1438" s="37" t="s">
        <v>2052</v>
      </c>
      <c r="C1438" s="37" t="s">
        <v>456</v>
      </c>
      <c r="D1438" s="37" t="s">
        <v>2095</v>
      </c>
      <c r="E1438" s="63">
        <v>640</v>
      </c>
      <c r="F1438" s="63">
        <v>690</v>
      </c>
      <c r="G1438" s="63">
        <v>730</v>
      </c>
      <c r="H1438" s="63">
        <v>770</v>
      </c>
      <c r="I1438" s="63">
        <v>800</v>
      </c>
      <c r="J1438" s="63">
        <v>820</v>
      </c>
      <c r="K1438" s="63">
        <v>830</v>
      </c>
      <c r="L1438" s="37"/>
      <c r="M1438" s="37">
        <v>581842</v>
      </c>
    </row>
    <row r="1439" spans="1:13" x14ac:dyDescent="0.25">
      <c r="A1439" s="37">
        <v>1430</v>
      </c>
      <c r="B1439" s="37" t="s">
        <v>2052</v>
      </c>
      <c r="C1439" s="37" t="s">
        <v>1624</v>
      </c>
      <c r="D1439" s="37" t="s">
        <v>2095</v>
      </c>
      <c r="E1439" s="63">
        <v>510</v>
      </c>
      <c r="F1439" s="63">
        <v>510</v>
      </c>
      <c r="G1439" s="63">
        <v>510</v>
      </c>
      <c r="H1439" s="63">
        <v>510</v>
      </c>
      <c r="I1439" s="63">
        <v>500</v>
      </c>
      <c r="J1439" s="63">
        <v>490</v>
      </c>
      <c r="K1439" s="63">
        <v>470</v>
      </c>
      <c r="L1439" s="37"/>
      <c r="M1439" s="37">
        <v>581843</v>
      </c>
    </row>
    <row r="1440" spans="1:13" x14ac:dyDescent="0.25">
      <c r="A1440" s="37">
        <v>1431</v>
      </c>
      <c r="B1440" s="37" t="s">
        <v>2052</v>
      </c>
      <c r="C1440" s="37" t="s">
        <v>1625</v>
      </c>
      <c r="D1440" s="37" t="s">
        <v>2095</v>
      </c>
      <c r="E1440" s="63">
        <v>410</v>
      </c>
      <c r="F1440" s="63">
        <v>410</v>
      </c>
      <c r="G1440" s="63">
        <v>420</v>
      </c>
      <c r="H1440" s="63">
        <v>420</v>
      </c>
      <c r="I1440" s="63">
        <v>430</v>
      </c>
      <c r="J1440" s="63">
        <v>430</v>
      </c>
      <c r="K1440" s="63">
        <v>420</v>
      </c>
      <c r="L1440" s="37"/>
      <c r="M1440" s="37">
        <v>581844</v>
      </c>
    </row>
    <row r="1441" spans="1:13" x14ac:dyDescent="0.25">
      <c r="A1441" s="37">
        <v>1432</v>
      </c>
      <c r="B1441" s="37" t="s">
        <v>2052</v>
      </c>
      <c r="C1441" s="37" t="s">
        <v>1628</v>
      </c>
      <c r="D1441" s="37" t="s">
        <v>2095</v>
      </c>
      <c r="E1441" s="63">
        <v>890</v>
      </c>
      <c r="F1441" s="63">
        <v>920</v>
      </c>
      <c r="G1441" s="63">
        <v>940</v>
      </c>
      <c r="H1441" s="63">
        <v>950</v>
      </c>
      <c r="I1441" s="63">
        <v>950</v>
      </c>
      <c r="J1441" s="63">
        <v>960</v>
      </c>
      <c r="K1441" s="63">
        <v>960</v>
      </c>
      <c r="L1441" s="37"/>
      <c r="M1441" s="37">
        <v>581850</v>
      </c>
    </row>
    <row r="1442" spans="1:13" x14ac:dyDescent="0.25">
      <c r="A1442" s="37">
        <v>1433</v>
      </c>
      <c r="B1442" s="37" t="s">
        <v>2052</v>
      </c>
      <c r="C1442" s="37" t="s">
        <v>468</v>
      </c>
      <c r="D1442" s="37" t="s">
        <v>2095</v>
      </c>
      <c r="E1442" s="63">
        <v>6220</v>
      </c>
      <c r="F1442" s="63">
        <v>6440</v>
      </c>
      <c r="G1442" s="63">
        <v>6670</v>
      </c>
      <c r="H1442" s="63">
        <v>6850</v>
      </c>
      <c r="I1442" s="63">
        <v>6970</v>
      </c>
      <c r="J1442" s="63">
        <v>7030</v>
      </c>
      <c r="K1442" s="63">
        <v>7030</v>
      </c>
      <c r="L1442" s="37"/>
      <c r="M1442" s="37">
        <v>584201</v>
      </c>
    </row>
    <row r="1443" spans="1:13" x14ac:dyDescent="0.25">
      <c r="A1443" s="37">
        <v>1434</v>
      </c>
      <c r="B1443" s="37" t="s">
        <v>2052</v>
      </c>
      <c r="C1443" s="37" t="s">
        <v>1645</v>
      </c>
      <c r="D1443" s="37" t="s">
        <v>2095</v>
      </c>
      <c r="E1443" s="63">
        <v>6500</v>
      </c>
      <c r="F1443" s="63">
        <v>6890</v>
      </c>
      <c r="G1443" s="63">
        <v>7080</v>
      </c>
      <c r="H1443" s="63">
        <v>7210</v>
      </c>
      <c r="I1443" s="63">
        <v>7290</v>
      </c>
      <c r="J1443" s="63">
        <v>7290</v>
      </c>
      <c r="K1443" s="63">
        <v>7240</v>
      </c>
      <c r="L1443" s="37"/>
      <c r="M1443" s="37">
        <v>584202</v>
      </c>
    </row>
    <row r="1444" spans="1:13" x14ac:dyDescent="0.25">
      <c r="A1444" s="37">
        <v>1435</v>
      </c>
      <c r="B1444" s="37" t="s">
        <v>2052</v>
      </c>
      <c r="C1444" s="37" t="s">
        <v>469</v>
      </c>
      <c r="D1444" s="37" t="s">
        <v>2095</v>
      </c>
      <c r="E1444" s="63">
        <v>3780</v>
      </c>
      <c r="F1444" s="63">
        <v>4010</v>
      </c>
      <c r="G1444" s="63">
        <v>4170</v>
      </c>
      <c r="H1444" s="63">
        <v>4280</v>
      </c>
      <c r="I1444" s="63">
        <v>4350</v>
      </c>
      <c r="J1444" s="63">
        <v>4380</v>
      </c>
      <c r="K1444" s="63">
        <v>4380</v>
      </c>
      <c r="L1444" s="37"/>
      <c r="M1444" s="37">
        <v>584301</v>
      </c>
    </row>
    <row r="1445" spans="1:13" x14ac:dyDescent="0.25">
      <c r="A1445" s="37">
        <v>1436</v>
      </c>
      <c r="B1445" s="37" t="s">
        <v>2052</v>
      </c>
      <c r="C1445" s="37" t="s">
        <v>1648</v>
      </c>
      <c r="D1445" s="37" t="s">
        <v>2095</v>
      </c>
      <c r="E1445" s="63">
        <v>4030</v>
      </c>
      <c r="F1445" s="63">
        <v>4150</v>
      </c>
      <c r="G1445" s="63">
        <v>4250</v>
      </c>
      <c r="H1445" s="63">
        <v>4320</v>
      </c>
      <c r="I1445" s="63">
        <v>4370</v>
      </c>
      <c r="J1445" s="63">
        <v>4390</v>
      </c>
      <c r="K1445" s="63">
        <v>4400</v>
      </c>
      <c r="L1445" s="37"/>
      <c r="M1445" s="37">
        <v>584303</v>
      </c>
    </row>
    <row r="1446" spans="1:13" x14ac:dyDescent="0.25">
      <c r="A1446" s="37">
        <v>1437</v>
      </c>
      <c r="B1446" s="37" t="s">
        <v>2052</v>
      </c>
      <c r="C1446" s="37" t="s">
        <v>470</v>
      </c>
      <c r="D1446" s="37" t="s">
        <v>2095</v>
      </c>
      <c r="E1446" s="63">
        <v>0</v>
      </c>
      <c r="F1446" s="63">
        <v>0</v>
      </c>
      <c r="G1446" s="63">
        <v>0</v>
      </c>
      <c r="H1446" s="63">
        <v>0</v>
      </c>
      <c r="I1446" s="63">
        <v>0</v>
      </c>
      <c r="J1446" s="63">
        <v>0</v>
      </c>
      <c r="K1446" s="63">
        <v>0</v>
      </c>
      <c r="L1446" s="37"/>
      <c r="M1446" s="37">
        <v>584304</v>
      </c>
    </row>
    <row r="1447" spans="1:13" x14ac:dyDescent="0.25">
      <c r="A1447" s="37">
        <v>1438</v>
      </c>
      <c r="B1447" s="37" t="s">
        <v>2052</v>
      </c>
      <c r="C1447" s="37" t="s">
        <v>1650</v>
      </c>
      <c r="D1447" s="37" t="s">
        <v>2095</v>
      </c>
      <c r="E1447" s="63">
        <v>10</v>
      </c>
      <c r="F1447" s="63">
        <v>10</v>
      </c>
      <c r="G1447" s="63">
        <v>10</v>
      </c>
      <c r="H1447" s="63">
        <v>10</v>
      </c>
      <c r="I1447" s="63">
        <v>10</v>
      </c>
      <c r="J1447" s="63">
        <v>20</v>
      </c>
      <c r="K1447" s="63">
        <v>20</v>
      </c>
      <c r="L1447" s="37"/>
      <c r="M1447" s="37">
        <v>584305</v>
      </c>
    </row>
    <row r="1448" spans="1:13" x14ac:dyDescent="0.25">
      <c r="A1448" s="37">
        <v>1439</v>
      </c>
      <c r="B1448" s="37" t="s">
        <v>2052</v>
      </c>
      <c r="C1448" s="37" t="s">
        <v>583</v>
      </c>
      <c r="D1448" s="37" t="s">
        <v>2095</v>
      </c>
      <c r="E1448" s="63">
        <v>0</v>
      </c>
      <c r="F1448" s="63">
        <v>0</v>
      </c>
      <c r="G1448" s="63">
        <v>0</v>
      </c>
      <c r="H1448" s="63">
        <v>0</v>
      </c>
      <c r="I1448" s="63">
        <v>0</v>
      </c>
      <c r="J1448" s="63">
        <v>0</v>
      </c>
      <c r="K1448" s="63">
        <v>0</v>
      </c>
      <c r="L1448" s="37"/>
      <c r="M1448" s="37">
        <v>623803</v>
      </c>
    </row>
    <row r="1449" spans="1:13" x14ac:dyDescent="0.25">
      <c r="A1449" s="37">
        <v>1440</v>
      </c>
      <c r="B1449" s="37" t="s">
        <v>2052</v>
      </c>
      <c r="C1449" s="37" t="s">
        <v>2029</v>
      </c>
      <c r="D1449" s="37" t="s">
        <v>2095</v>
      </c>
      <c r="E1449" s="63">
        <v>10</v>
      </c>
      <c r="F1449" s="63">
        <v>10</v>
      </c>
      <c r="G1449" s="63">
        <v>10</v>
      </c>
      <c r="H1449" s="63">
        <v>10</v>
      </c>
      <c r="I1449" s="63">
        <v>10</v>
      </c>
      <c r="J1449" s="63">
        <v>10</v>
      </c>
      <c r="K1449" s="63">
        <v>10</v>
      </c>
      <c r="L1449" s="37"/>
      <c r="M1449" s="37">
        <v>623900</v>
      </c>
    </row>
    <row r="1450" spans="1:13" x14ac:dyDescent="0.25">
      <c r="A1450" s="37">
        <v>1441</v>
      </c>
      <c r="B1450" s="37" t="s">
        <v>2043</v>
      </c>
      <c r="C1450" s="37" t="s">
        <v>2096</v>
      </c>
      <c r="D1450" s="37" t="s">
        <v>2096</v>
      </c>
      <c r="E1450" s="63">
        <v>48700</v>
      </c>
      <c r="F1450" s="63">
        <v>51800</v>
      </c>
      <c r="G1450" s="63">
        <v>53700</v>
      </c>
      <c r="H1450" s="63">
        <v>55300</v>
      </c>
      <c r="I1450" s="63">
        <v>56500</v>
      </c>
      <c r="J1450" s="63">
        <v>57400</v>
      </c>
      <c r="K1450" s="63">
        <v>58000</v>
      </c>
      <c r="L1450" s="37"/>
      <c r="M1450" s="37"/>
    </row>
    <row r="1451" spans="1:13" x14ac:dyDescent="0.25">
      <c r="A1451" s="37">
        <v>1442</v>
      </c>
      <c r="B1451" s="37" t="s">
        <v>2052</v>
      </c>
      <c r="C1451" s="37" t="s">
        <v>444</v>
      </c>
      <c r="D1451" s="37" t="s">
        <v>2096</v>
      </c>
      <c r="E1451" s="63">
        <v>500</v>
      </c>
      <c r="F1451" s="63">
        <v>560</v>
      </c>
      <c r="G1451" s="63">
        <v>580</v>
      </c>
      <c r="H1451" s="63">
        <v>590</v>
      </c>
      <c r="I1451" s="63">
        <v>600</v>
      </c>
      <c r="J1451" s="63">
        <v>600</v>
      </c>
      <c r="K1451" s="63">
        <v>590</v>
      </c>
      <c r="L1451" s="37"/>
      <c r="M1451" s="37">
        <v>581713</v>
      </c>
    </row>
    <row r="1452" spans="1:13" x14ac:dyDescent="0.25">
      <c r="A1452" s="37">
        <v>1443</v>
      </c>
      <c r="B1452" s="37" t="s">
        <v>2052</v>
      </c>
      <c r="C1452" s="37" t="s">
        <v>1581</v>
      </c>
      <c r="D1452" s="37" t="s">
        <v>2096</v>
      </c>
      <c r="E1452" s="63">
        <v>2500</v>
      </c>
      <c r="F1452" s="63">
        <v>2800</v>
      </c>
      <c r="G1452" s="63">
        <v>2970</v>
      </c>
      <c r="H1452" s="63">
        <v>3100</v>
      </c>
      <c r="I1452" s="63">
        <v>3220</v>
      </c>
      <c r="J1452" s="63">
        <v>3320</v>
      </c>
      <c r="K1452" s="63">
        <v>3400</v>
      </c>
      <c r="L1452" s="37"/>
      <c r="M1452" s="37">
        <v>581715</v>
      </c>
    </row>
    <row r="1453" spans="1:13" x14ac:dyDescent="0.25">
      <c r="A1453" s="37">
        <v>1444</v>
      </c>
      <c r="B1453" s="37" t="s">
        <v>2052</v>
      </c>
      <c r="C1453" s="37" t="s">
        <v>1613</v>
      </c>
      <c r="D1453" s="37" t="s">
        <v>2096</v>
      </c>
      <c r="E1453" s="63">
        <v>0</v>
      </c>
      <c r="F1453" s="63">
        <v>0</v>
      </c>
      <c r="G1453" s="63">
        <v>0</v>
      </c>
      <c r="H1453" s="63">
        <v>0</v>
      </c>
      <c r="I1453" s="63">
        <v>0</v>
      </c>
      <c r="J1453" s="63">
        <v>0</v>
      </c>
      <c r="K1453" s="63">
        <v>0</v>
      </c>
      <c r="L1453" s="37"/>
      <c r="M1453" s="37">
        <v>581721</v>
      </c>
    </row>
    <row r="1454" spans="1:13" x14ac:dyDescent="0.25">
      <c r="A1454" s="37">
        <v>1445</v>
      </c>
      <c r="B1454" s="37" t="s">
        <v>2052</v>
      </c>
      <c r="C1454" s="37" t="s">
        <v>446</v>
      </c>
      <c r="D1454" s="37" t="s">
        <v>2096</v>
      </c>
      <c r="E1454" s="63">
        <v>0</v>
      </c>
      <c r="F1454" s="63">
        <v>0</v>
      </c>
      <c r="G1454" s="63">
        <v>0</v>
      </c>
      <c r="H1454" s="63">
        <v>0</v>
      </c>
      <c r="I1454" s="63">
        <v>0</v>
      </c>
      <c r="J1454" s="63">
        <v>0</v>
      </c>
      <c r="K1454" s="63">
        <v>0</v>
      </c>
      <c r="L1454" s="37"/>
      <c r="M1454" s="37">
        <v>581722</v>
      </c>
    </row>
    <row r="1455" spans="1:13" x14ac:dyDescent="0.25">
      <c r="A1455" s="37">
        <v>1446</v>
      </c>
      <c r="B1455" s="37" t="s">
        <v>2052</v>
      </c>
      <c r="C1455" s="37" t="s">
        <v>1614</v>
      </c>
      <c r="D1455" s="37" t="s">
        <v>2096</v>
      </c>
      <c r="E1455" s="63">
        <v>2000</v>
      </c>
      <c r="F1455" s="63">
        <v>2400</v>
      </c>
      <c r="G1455" s="63">
        <v>2520</v>
      </c>
      <c r="H1455" s="63">
        <v>2610</v>
      </c>
      <c r="I1455" s="63">
        <v>2670</v>
      </c>
      <c r="J1455" s="63">
        <v>2710</v>
      </c>
      <c r="K1455" s="63">
        <v>2740</v>
      </c>
      <c r="L1455" s="37"/>
      <c r="M1455" s="37">
        <v>581723</v>
      </c>
    </row>
    <row r="1456" spans="1:13" x14ac:dyDescent="0.25">
      <c r="A1456" s="37">
        <v>1447</v>
      </c>
      <c r="B1456" s="37" t="s">
        <v>2052</v>
      </c>
      <c r="C1456" s="37" t="s">
        <v>448</v>
      </c>
      <c r="D1456" s="37" t="s">
        <v>2096</v>
      </c>
      <c r="E1456" s="63">
        <v>930</v>
      </c>
      <c r="F1456" s="63">
        <v>960</v>
      </c>
      <c r="G1456" s="63">
        <v>990</v>
      </c>
      <c r="H1456" s="63">
        <v>1020</v>
      </c>
      <c r="I1456" s="63">
        <v>1060</v>
      </c>
      <c r="J1456" s="63">
        <v>1080</v>
      </c>
      <c r="K1456" s="63">
        <v>1080</v>
      </c>
      <c r="L1456" s="37"/>
      <c r="M1456" s="37">
        <v>581812</v>
      </c>
    </row>
    <row r="1457" spans="1:13" x14ac:dyDescent="0.25">
      <c r="A1457" s="37">
        <v>1448</v>
      </c>
      <c r="B1457" s="37" t="s">
        <v>2052</v>
      </c>
      <c r="C1457" s="37" t="s">
        <v>1622</v>
      </c>
      <c r="D1457" s="37" t="s">
        <v>2096</v>
      </c>
      <c r="E1457" s="63">
        <v>1370</v>
      </c>
      <c r="F1457" s="63">
        <v>1440</v>
      </c>
      <c r="G1457" s="63">
        <v>1510</v>
      </c>
      <c r="H1457" s="63">
        <v>1560</v>
      </c>
      <c r="I1457" s="63">
        <v>1600</v>
      </c>
      <c r="J1457" s="63">
        <v>1630</v>
      </c>
      <c r="K1457" s="63">
        <v>1630</v>
      </c>
      <c r="L1457" s="37"/>
      <c r="M1457" s="37">
        <v>582000</v>
      </c>
    </row>
    <row r="1458" spans="1:13" x14ac:dyDescent="0.25">
      <c r="A1458" s="37">
        <v>1449</v>
      </c>
      <c r="B1458" s="37" t="s">
        <v>2052</v>
      </c>
      <c r="C1458" s="37" t="s">
        <v>1626</v>
      </c>
      <c r="D1458" s="37" t="s">
        <v>2096</v>
      </c>
      <c r="E1458" s="63">
        <v>2680</v>
      </c>
      <c r="F1458" s="63">
        <v>2880</v>
      </c>
      <c r="G1458" s="63">
        <v>3070</v>
      </c>
      <c r="H1458" s="63">
        <v>3230</v>
      </c>
      <c r="I1458" s="63">
        <v>3390</v>
      </c>
      <c r="J1458" s="63">
        <v>3510</v>
      </c>
      <c r="K1458" s="63">
        <v>3600</v>
      </c>
      <c r="L1458" s="37"/>
      <c r="M1458" s="37">
        <v>582100</v>
      </c>
    </row>
    <row r="1459" spans="1:13" x14ac:dyDescent="0.25">
      <c r="A1459" s="37">
        <v>1450</v>
      </c>
      <c r="B1459" s="37" t="s">
        <v>2052</v>
      </c>
      <c r="C1459" s="37" t="s">
        <v>1629</v>
      </c>
      <c r="D1459" s="37" t="s">
        <v>2096</v>
      </c>
      <c r="E1459" s="63">
        <v>80</v>
      </c>
      <c r="F1459" s="63">
        <v>90</v>
      </c>
      <c r="G1459" s="63">
        <v>90</v>
      </c>
      <c r="H1459" s="63">
        <v>90</v>
      </c>
      <c r="I1459" s="63">
        <v>90</v>
      </c>
      <c r="J1459" s="63">
        <v>90</v>
      </c>
      <c r="K1459" s="63">
        <v>90</v>
      </c>
      <c r="L1459" s="37"/>
      <c r="M1459" s="37">
        <v>582200</v>
      </c>
    </row>
    <row r="1460" spans="1:13" x14ac:dyDescent="0.25">
      <c r="A1460" s="37">
        <v>1451</v>
      </c>
      <c r="B1460" s="37" t="s">
        <v>2052</v>
      </c>
      <c r="C1460" s="37" t="s">
        <v>1589</v>
      </c>
      <c r="D1460" s="37" t="s">
        <v>2096</v>
      </c>
      <c r="E1460" s="63">
        <v>2980</v>
      </c>
      <c r="F1460" s="63">
        <v>3050</v>
      </c>
      <c r="G1460" s="63">
        <v>3120</v>
      </c>
      <c r="H1460" s="63">
        <v>3170</v>
      </c>
      <c r="I1460" s="63">
        <v>3210</v>
      </c>
      <c r="J1460" s="63">
        <v>3240</v>
      </c>
      <c r="K1460" s="63">
        <v>3260</v>
      </c>
      <c r="L1460" s="37"/>
      <c r="M1460" s="37">
        <v>582300</v>
      </c>
    </row>
    <row r="1461" spans="1:13" x14ac:dyDescent="0.25">
      <c r="A1461" s="37">
        <v>1452</v>
      </c>
      <c r="B1461" s="37" t="s">
        <v>2052</v>
      </c>
      <c r="C1461" s="37" t="s">
        <v>1630</v>
      </c>
      <c r="D1461" s="37" t="s">
        <v>2096</v>
      </c>
      <c r="E1461" s="63">
        <v>1330</v>
      </c>
      <c r="F1461" s="63">
        <v>1390</v>
      </c>
      <c r="G1461" s="63">
        <v>1410</v>
      </c>
      <c r="H1461" s="63">
        <v>1430</v>
      </c>
      <c r="I1461" s="63">
        <v>1440</v>
      </c>
      <c r="J1461" s="63">
        <v>1430</v>
      </c>
      <c r="K1461" s="63">
        <v>1400</v>
      </c>
      <c r="L1461" s="37"/>
      <c r="M1461" s="37">
        <v>582401</v>
      </c>
    </row>
    <row r="1462" spans="1:13" x14ac:dyDescent="0.25">
      <c r="A1462" s="37">
        <v>1453</v>
      </c>
      <c r="B1462" s="37" t="s">
        <v>2052</v>
      </c>
      <c r="C1462" s="37" t="s">
        <v>458</v>
      </c>
      <c r="D1462" s="37" t="s">
        <v>2096</v>
      </c>
      <c r="E1462" s="63">
        <v>3030</v>
      </c>
      <c r="F1462" s="63">
        <v>3270</v>
      </c>
      <c r="G1462" s="63">
        <v>3360</v>
      </c>
      <c r="H1462" s="63">
        <v>3420</v>
      </c>
      <c r="I1462" s="63">
        <v>3460</v>
      </c>
      <c r="J1462" s="63">
        <v>3490</v>
      </c>
      <c r="K1462" s="63">
        <v>3510</v>
      </c>
      <c r="L1462" s="37"/>
      <c r="M1462" s="37">
        <v>582402</v>
      </c>
    </row>
    <row r="1463" spans="1:13" x14ac:dyDescent="0.25">
      <c r="A1463" s="37">
        <v>1454</v>
      </c>
      <c r="B1463" s="37" t="s">
        <v>2052</v>
      </c>
      <c r="C1463" s="37" t="s">
        <v>1631</v>
      </c>
      <c r="D1463" s="37" t="s">
        <v>2096</v>
      </c>
      <c r="E1463" s="63">
        <v>500</v>
      </c>
      <c r="F1463" s="63">
        <v>560</v>
      </c>
      <c r="G1463" s="63">
        <v>560</v>
      </c>
      <c r="H1463" s="63">
        <v>570</v>
      </c>
      <c r="I1463" s="63">
        <v>570</v>
      </c>
      <c r="J1463" s="63">
        <v>560</v>
      </c>
      <c r="K1463" s="63">
        <v>550</v>
      </c>
      <c r="L1463" s="37"/>
      <c r="M1463" s="37">
        <v>582500</v>
      </c>
    </row>
    <row r="1464" spans="1:13" x14ac:dyDescent="0.25">
      <c r="A1464" s="37">
        <v>1455</v>
      </c>
      <c r="B1464" s="37" t="s">
        <v>2052</v>
      </c>
      <c r="C1464" s="37" t="s">
        <v>460</v>
      </c>
      <c r="D1464" s="37" t="s">
        <v>2096</v>
      </c>
      <c r="E1464" s="63">
        <v>640</v>
      </c>
      <c r="F1464" s="63">
        <v>650</v>
      </c>
      <c r="G1464" s="63">
        <v>660</v>
      </c>
      <c r="H1464" s="63">
        <v>670</v>
      </c>
      <c r="I1464" s="63">
        <v>680</v>
      </c>
      <c r="J1464" s="63">
        <v>680</v>
      </c>
      <c r="K1464" s="63">
        <v>670</v>
      </c>
      <c r="L1464" s="37"/>
      <c r="M1464" s="37">
        <v>582600</v>
      </c>
    </row>
    <row r="1465" spans="1:13" x14ac:dyDescent="0.25">
      <c r="A1465" s="37">
        <v>1456</v>
      </c>
      <c r="B1465" s="37" t="s">
        <v>2052</v>
      </c>
      <c r="C1465" s="37" t="s">
        <v>461</v>
      </c>
      <c r="D1465" s="37" t="s">
        <v>2096</v>
      </c>
      <c r="E1465" s="63">
        <v>870</v>
      </c>
      <c r="F1465" s="63">
        <v>890</v>
      </c>
      <c r="G1465" s="63">
        <v>910</v>
      </c>
      <c r="H1465" s="63">
        <v>910</v>
      </c>
      <c r="I1465" s="63">
        <v>910</v>
      </c>
      <c r="J1465" s="63">
        <v>910</v>
      </c>
      <c r="K1465" s="63">
        <v>900</v>
      </c>
      <c r="L1465" s="37"/>
      <c r="M1465" s="37">
        <v>582700</v>
      </c>
    </row>
    <row r="1466" spans="1:13" x14ac:dyDescent="0.25">
      <c r="A1466" s="37">
        <v>1457</v>
      </c>
      <c r="B1466" s="37" t="s">
        <v>2052</v>
      </c>
      <c r="C1466" s="37" t="s">
        <v>1632</v>
      </c>
      <c r="D1466" s="37" t="s">
        <v>2096</v>
      </c>
      <c r="E1466" s="63">
        <v>1800</v>
      </c>
      <c r="F1466" s="63">
        <v>1840</v>
      </c>
      <c r="G1466" s="63">
        <v>1860</v>
      </c>
      <c r="H1466" s="63">
        <v>1870</v>
      </c>
      <c r="I1466" s="63">
        <v>1870</v>
      </c>
      <c r="J1466" s="63">
        <v>1860</v>
      </c>
      <c r="K1466" s="63">
        <v>1830</v>
      </c>
      <c r="L1466" s="37"/>
      <c r="M1466" s="37">
        <v>582800</v>
      </c>
    </row>
    <row r="1467" spans="1:13" x14ac:dyDescent="0.25">
      <c r="A1467" s="37">
        <v>1458</v>
      </c>
      <c r="B1467" s="37" t="s">
        <v>2052</v>
      </c>
      <c r="C1467" s="37" t="s">
        <v>1634</v>
      </c>
      <c r="D1467" s="37" t="s">
        <v>2096</v>
      </c>
      <c r="E1467" s="63">
        <v>1270</v>
      </c>
      <c r="F1467" s="63">
        <v>1300</v>
      </c>
      <c r="G1467" s="63">
        <v>1310</v>
      </c>
      <c r="H1467" s="63">
        <v>1310</v>
      </c>
      <c r="I1467" s="63">
        <v>1300</v>
      </c>
      <c r="J1467" s="63">
        <v>1280</v>
      </c>
      <c r="K1467" s="63">
        <v>1250</v>
      </c>
      <c r="L1467" s="37"/>
      <c r="M1467" s="37">
        <v>582900</v>
      </c>
    </row>
    <row r="1468" spans="1:13" x14ac:dyDescent="0.25">
      <c r="A1468" s="37">
        <v>1459</v>
      </c>
      <c r="B1468" s="37" t="s">
        <v>2052</v>
      </c>
      <c r="C1468" s="37" t="s">
        <v>462</v>
      </c>
      <c r="D1468" s="37" t="s">
        <v>2096</v>
      </c>
      <c r="E1468" s="63">
        <v>2210</v>
      </c>
      <c r="F1468" s="63">
        <v>2280</v>
      </c>
      <c r="G1468" s="63">
        <v>2320</v>
      </c>
      <c r="H1468" s="63">
        <v>2340</v>
      </c>
      <c r="I1468" s="63">
        <v>2350</v>
      </c>
      <c r="J1468" s="63">
        <v>2330</v>
      </c>
      <c r="K1468" s="63">
        <v>2290</v>
      </c>
      <c r="L1468" s="37"/>
      <c r="M1468" s="37">
        <v>583000</v>
      </c>
    </row>
    <row r="1469" spans="1:13" x14ac:dyDescent="0.25">
      <c r="A1469" s="37">
        <v>1460</v>
      </c>
      <c r="B1469" s="37" t="s">
        <v>2052</v>
      </c>
      <c r="C1469" s="37" t="s">
        <v>1635</v>
      </c>
      <c r="D1469" s="37" t="s">
        <v>2096</v>
      </c>
      <c r="E1469" s="63">
        <v>2370</v>
      </c>
      <c r="F1469" s="63">
        <v>2520</v>
      </c>
      <c r="G1469" s="63">
        <v>2650</v>
      </c>
      <c r="H1469" s="63">
        <v>2750</v>
      </c>
      <c r="I1469" s="63">
        <v>2810</v>
      </c>
      <c r="J1469" s="63">
        <v>2830</v>
      </c>
      <c r="K1469" s="63">
        <v>2810</v>
      </c>
      <c r="L1469" s="37"/>
      <c r="M1469" s="37">
        <v>583100</v>
      </c>
    </row>
    <row r="1470" spans="1:13" x14ac:dyDescent="0.25">
      <c r="A1470" s="37">
        <v>1461</v>
      </c>
      <c r="B1470" s="37" t="s">
        <v>2052</v>
      </c>
      <c r="C1470" s="37" t="s">
        <v>1633</v>
      </c>
      <c r="D1470" s="37" t="s">
        <v>2096</v>
      </c>
      <c r="E1470" s="63">
        <v>1740</v>
      </c>
      <c r="F1470" s="63">
        <v>1920</v>
      </c>
      <c r="G1470" s="63">
        <v>2070</v>
      </c>
      <c r="H1470" s="63">
        <v>2190</v>
      </c>
      <c r="I1470" s="63">
        <v>2280</v>
      </c>
      <c r="J1470" s="63">
        <v>2350</v>
      </c>
      <c r="K1470" s="63">
        <v>2410</v>
      </c>
      <c r="L1470" s="37"/>
      <c r="M1470" s="37">
        <v>583201</v>
      </c>
    </row>
    <row r="1471" spans="1:13" x14ac:dyDescent="0.25">
      <c r="A1471" s="37">
        <v>1462</v>
      </c>
      <c r="B1471" s="37" t="s">
        <v>2052</v>
      </c>
      <c r="C1471" s="37" t="s">
        <v>784</v>
      </c>
      <c r="D1471" s="37" t="s">
        <v>2096</v>
      </c>
      <c r="E1471" s="63">
        <v>1600</v>
      </c>
      <c r="F1471" s="63">
        <v>1620</v>
      </c>
      <c r="G1471" s="63">
        <v>1640</v>
      </c>
      <c r="H1471" s="63">
        <v>1650</v>
      </c>
      <c r="I1471" s="63">
        <v>1650</v>
      </c>
      <c r="J1471" s="63">
        <v>1640</v>
      </c>
      <c r="K1471" s="63">
        <v>1630</v>
      </c>
      <c r="L1471" s="37"/>
      <c r="M1471" s="37">
        <v>583202</v>
      </c>
    </row>
    <row r="1472" spans="1:13" x14ac:dyDescent="0.25">
      <c r="A1472" s="37">
        <v>1463</v>
      </c>
      <c r="B1472" s="37" t="s">
        <v>2052</v>
      </c>
      <c r="C1472" s="37" t="s">
        <v>1636</v>
      </c>
      <c r="D1472" s="37" t="s">
        <v>2096</v>
      </c>
      <c r="E1472" s="63">
        <v>2450</v>
      </c>
      <c r="F1472" s="63">
        <v>2630</v>
      </c>
      <c r="G1472" s="63">
        <v>2700</v>
      </c>
      <c r="H1472" s="63">
        <v>2750</v>
      </c>
      <c r="I1472" s="63">
        <v>2780</v>
      </c>
      <c r="J1472" s="63">
        <v>2800</v>
      </c>
      <c r="K1472" s="63">
        <v>2800</v>
      </c>
      <c r="L1472" s="37"/>
      <c r="M1472" s="37">
        <v>583300</v>
      </c>
    </row>
    <row r="1473" spans="1:13" x14ac:dyDescent="0.25">
      <c r="A1473" s="37">
        <v>1464</v>
      </c>
      <c r="B1473" s="37" t="s">
        <v>2052</v>
      </c>
      <c r="C1473" s="37" t="s">
        <v>1637</v>
      </c>
      <c r="D1473" s="37" t="s">
        <v>2096</v>
      </c>
      <c r="E1473" s="63">
        <v>1470</v>
      </c>
      <c r="F1473" s="63">
        <v>1550</v>
      </c>
      <c r="G1473" s="63">
        <v>1580</v>
      </c>
      <c r="H1473" s="63">
        <v>1600</v>
      </c>
      <c r="I1473" s="63">
        <v>1610</v>
      </c>
      <c r="J1473" s="63">
        <v>1610</v>
      </c>
      <c r="K1473" s="63">
        <v>1600</v>
      </c>
      <c r="L1473" s="37"/>
      <c r="M1473" s="37">
        <v>583400</v>
      </c>
    </row>
    <row r="1474" spans="1:13" x14ac:dyDescent="0.25">
      <c r="A1474" s="37">
        <v>1465</v>
      </c>
      <c r="B1474" s="37" t="s">
        <v>2052</v>
      </c>
      <c r="C1474" s="37" t="s">
        <v>1638</v>
      </c>
      <c r="D1474" s="37" t="s">
        <v>2096</v>
      </c>
      <c r="E1474" s="63">
        <v>930</v>
      </c>
      <c r="F1474" s="63">
        <v>960</v>
      </c>
      <c r="G1474" s="63">
        <v>980</v>
      </c>
      <c r="H1474" s="63">
        <v>1000</v>
      </c>
      <c r="I1474" s="63">
        <v>1020</v>
      </c>
      <c r="J1474" s="63">
        <v>1030</v>
      </c>
      <c r="K1474" s="63">
        <v>1040</v>
      </c>
      <c r="L1474" s="37"/>
      <c r="M1474" s="37">
        <v>583500</v>
      </c>
    </row>
    <row r="1475" spans="1:13" x14ac:dyDescent="0.25">
      <c r="A1475" s="37">
        <v>1466</v>
      </c>
      <c r="B1475" s="37" t="s">
        <v>2052</v>
      </c>
      <c r="C1475" s="37" t="s">
        <v>1368</v>
      </c>
      <c r="D1475" s="37" t="s">
        <v>2096</v>
      </c>
      <c r="E1475" s="63">
        <v>870</v>
      </c>
      <c r="F1475" s="63">
        <v>900</v>
      </c>
      <c r="G1475" s="63">
        <v>920</v>
      </c>
      <c r="H1475" s="63">
        <v>920</v>
      </c>
      <c r="I1475" s="63">
        <v>920</v>
      </c>
      <c r="J1475" s="63">
        <v>920</v>
      </c>
      <c r="K1475" s="63">
        <v>910</v>
      </c>
      <c r="L1475" s="37"/>
      <c r="M1475" s="37">
        <v>583600</v>
      </c>
    </row>
    <row r="1476" spans="1:13" x14ac:dyDescent="0.25">
      <c r="A1476" s="37">
        <v>1467</v>
      </c>
      <c r="B1476" s="37" t="s">
        <v>2052</v>
      </c>
      <c r="C1476" s="37" t="s">
        <v>1639</v>
      </c>
      <c r="D1476" s="37" t="s">
        <v>2096</v>
      </c>
      <c r="E1476" s="63">
        <v>3320</v>
      </c>
      <c r="F1476" s="63">
        <v>3560</v>
      </c>
      <c r="G1476" s="63">
        <v>3810</v>
      </c>
      <c r="H1476" s="63">
        <v>4060</v>
      </c>
      <c r="I1476" s="63">
        <v>4290</v>
      </c>
      <c r="J1476" s="63">
        <v>4500</v>
      </c>
      <c r="K1476" s="63">
        <v>4690</v>
      </c>
      <c r="L1476" s="37"/>
      <c r="M1476" s="37">
        <v>583700</v>
      </c>
    </row>
    <row r="1477" spans="1:13" x14ac:dyDescent="0.25">
      <c r="A1477" s="37">
        <v>1468</v>
      </c>
      <c r="B1477" s="37" t="s">
        <v>2052</v>
      </c>
      <c r="C1477" s="37" t="s">
        <v>1640</v>
      </c>
      <c r="D1477" s="37" t="s">
        <v>2096</v>
      </c>
      <c r="E1477" s="63">
        <v>2560</v>
      </c>
      <c r="F1477" s="63">
        <v>2650</v>
      </c>
      <c r="G1477" s="63">
        <v>2720</v>
      </c>
      <c r="H1477" s="63">
        <v>2780</v>
      </c>
      <c r="I1477" s="63">
        <v>2840</v>
      </c>
      <c r="J1477" s="63">
        <v>2890</v>
      </c>
      <c r="K1477" s="63">
        <v>2930</v>
      </c>
      <c r="L1477" s="37"/>
      <c r="M1477" s="37">
        <v>583800</v>
      </c>
    </row>
    <row r="1478" spans="1:13" x14ac:dyDescent="0.25">
      <c r="A1478" s="37">
        <v>1469</v>
      </c>
      <c r="B1478" s="37" t="s">
        <v>2052</v>
      </c>
      <c r="C1478" s="37" t="s">
        <v>1641</v>
      </c>
      <c r="D1478" s="37" t="s">
        <v>2096</v>
      </c>
      <c r="E1478" s="63">
        <v>3310</v>
      </c>
      <c r="F1478" s="63">
        <v>3670</v>
      </c>
      <c r="G1478" s="63">
        <v>3920</v>
      </c>
      <c r="H1478" s="63">
        <v>4140</v>
      </c>
      <c r="I1478" s="63">
        <v>4340</v>
      </c>
      <c r="J1478" s="63">
        <v>4520</v>
      </c>
      <c r="K1478" s="63">
        <v>4700</v>
      </c>
      <c r="L1478" s="37"/>
      <c r="M1478" s="37">
        <v>583900</v>
      </c>
    </row>
    <row r="1479" spans="1:13" x14ac:dyDescent="0.25">
      <c r="A1479" s="37">
        <v>1470</v>
      </c>
      <c r="B1479" s="37" t="s">
        <v>2052</v>
      </c>
      <c r="C1479" s="37" t="s">
        <v>1644</v>
      </c>
      <c r="D1479" s="37" t="s">
        <v>2096</v>
      </c>
      <c r="E1479" s="63">
        <v>3370</v>
      </c>
      <c r="F1479" s="63">
        <v>3420</v>
      </c>
      <c r="G1479" s="63">
        <v>3480</v>
      </c>
      <c r="H1479" s="63">
        <v>3540</v>
      </c>
      <c r="I1479" s="63">
        <v>3590</v>
      </c>
      <c r="J1479" s="63">
        <v>3640</v>
      </c>
      <c r="K1479" s="63">
        <v>3690</v>
      </c>
      <c r="L1479" s="37"/>
      <c r="M1479" s="37">
        <v>584000</v>
      </c>
    </row>
    <row r="1480" spans="1:13" x14ac:dyDescent="0.25">
      <c r="A1480" s="37">
        <v>1471</v>
      </c>
      <c r="B1480" s="37" t="s">
        <v>2052</v>
      </c>
      <c r="C1480" s="37" t="s">
        <v>2027</v>
      </c>
      <c r="D1480" s="37" t="s">
        <v>2096</v>
      </c>
      <c r="E1480" s="63">
        <v>0</v>
      </c>
      <c r="F1480" s="63">
        <v>0</v>
      </c>
      <c r="G1480" s="63">
        <v>0</v>
      </c>
      <c r="H1480" s="63">
        <v>0</v>
      </c>
      <c r="I1480" s="63">
        <v>0</v>
      </c>
      <c r="J1480" s="63">
        <v>0</v>
      </c>
      <c r="K1480" s="63">
        <v>0</v>
      </c>
      <c r="L1480" s="37"/>
      <c r="M1480" s="37">
        <v>623801</v>
      </c>
    </row>
    <row r="1481" spans="1:13" x14ac:dyDescent="0.25">
      <c r="A1481" s="37">
        <v>1472</v>
      </c>
      <c r="B1481" s="37" t="s">
        <v>2043</v>
      </c>
      <c r="C1481" s="37" t="s">
        <v>2097</v>
      </c>
      <c r="D1481" s="37" t="s">
        <v>2097</v>
      </c>
      <c r="E1481" s="63">
        <v>44700</v>
      </c>
      <c r="F1481" s="63">
        <v>46000</v>
      </c>
      <c r="G1481" s="63">
        <v>46900</v>
      </c>
      <c r="H1481" s="63">
        <v>47400</v>
      </c>
      <c r="I1481" s="63">
        <v>47600</v>
      </c>
      <c r="J1481" s="63">
        <v>47500</v>
      </c>
      <c r="K1481" s="63">
        <v>47200</v>
      </c>
      <c r="L1481" s="37"/>
      <c r="M1481" s="37"/>
    </row>
    <row r="1482" spans="1:13" x14ac:dyDescent="0.25">
      <c r="A1482" s="37">
        <v>1473</v>
      </c>
      <c r="B1482" s="37" t="s">
        <v>2052</v>
      </c>
      <c r="C1482" s="37" t="s">
        <v>1587</v>
      </c>
      <c r="D1482" s="37" t="s">
        <v>2097</v>
      </c>
      <c r="E1482" s="63">
        <v>500</v>
      </c>
      <c r="F1482" s="63">
        <v>520</v>
      </c>
      <c r="G1482" s="63">
        <v>540</v>
      </c>
      <c r="H1482" s="63">
        <v>550</v>
      </c>
      <c r="I1482" s="63">
        <v>560</v>
      </c>
      <c r="J1482" s="63">
        <v>560</v>
      </c>
      <c r="K1482" s="63">
        <v>570</v>
      </c>
      <c r="L1482" s="37"/>
      <c r="M1482" s="37">
        <v>580200</v>
      </c>
    </row>
    <row r="1483" spans="1:13" x14ac:dyDescent="0.25">
      <c r="A1483" s="37">
        <v>1474</v>
      </c>
      <c r="B1483" s="37" t="s">
        <v>2052</v>
      </c>
      <c r="C1483" s="37" t="s">
        <v>434</v>
      </c>
      <c r="D1483" s="37" t="s">
        <v>2097</v>
      </c>
      <c r="E1483" s="63">
        <v>2180</v>
      </c>
      <c r="F1483" s="63">
        <v>2280</v>
      </c>
      <c r="G1483" s="63">
        <v>2330</v>
      </c>
      <c r="H1483" s="63">
        <v>2370</v>
      </c>
      <c r="I1483" s="63">
        <v>2390</v>
      </c>
      <c r="J1483" s="63">
        <v>2410</v>
      </c>
      <c r="K1483" s="63">
        <v>2420</v>
      </c>
      <c r="L1483" s="37"/>
      <c r="M1483" s="37">
        <v>580300</v>
      </c>
    </row>
    <row r="1484" spans="1:13" x14ac:dyDescent="0.25">
      <c r="A1484" s="37">
        <v>1475</v>
      </c>
      <c r="B1484" s="37" t="s">
        <v>2052</v>
      </c>
      <c r="C1484" s="37" t="s">
        <v>166</v>
      </c>
      <c r="D1484" s="37" t="s">
        <v>2097</v>
      </c>
      <c r="E1484" s="63">
        <v>420</v>
      </c>
      <c r="F1484" s="63">
        <v>470</v>
      </c>
      <c r="G1484" s="63">
        <v>470</v>
      </c>
      <c r="H1484" s="63">
        <v>470</v>
      </c>
      <c r="I1484" s="63">
        <v>470</v>
      </c>
      <c r="J1484" s="63">
        <v>470</v>
      </c>
      <c r="K1484" s="63">
        <v>470</v>
      </c>
      <c r="L1484" s="37"/>
      <c r="M1484" s="37">
        <v>580410</v>
      </c>
    </row>
    <row r="1485" spans="1:13" x14ac:dyDescent="0.25">
      <c r="A1485" s="37">
        <v>1476</v>
      </c>
      <c r="B1485" s="37" t="s">
        <v>2052</v>
      </c>
      <c r="C1485" s="37" t="s">
        <v>1590</v>
      </c>
      <c r="D1485" s="37" t="s">
        <v>2097</v>
      </c>
      <c r="E1485" s="63">
        <v>880</v>
      </c>
      <c r="F1485" s="63">
        <v>940</v>
      </c>
      <c r="G1485" s="63">
        <v>970</v>
      </c>
      <c r="H1485" s="63">
        <v>990</v>
      </c>
      <c r="I1485" s="63">
        <v>1020</v>
      </c>
      <c r="J1485" s="63">
        <v>1040</v>
      </c>
      <c r="K1485" s="63">
        <v>1060</v>
      </c>
      <c r="L1485" s="37"/>
      <c r="M1485" s="37">
        <v>580420</v>
      </c>
    </row>
    <row r="1486" spans="1:13" x14ac:dyDescent="0.25">
      <c r="A1486" s="37">
        <v>1477</v>
      </c>
      <c r="B1486" s="37" t="s">
        <v>2052</v>
      </c>
      <c r="C1486" s="37" t="s">
        <v>184</v>
      </c>
      <c r="D1486" s="37" t="s">
        <v>2097</v>
      </c>
      <c r="E1486" s="63">
        <v>1320</v>
      </c>
      <c r="F1486" s="63">
        <v>1350</v>
      </c>
      <c r="G1486" s="63">
        <v>1380</v>
      </c>
      <c r="H1486" s="63">
        <v>1400</v>
      </c>
      <c r="I1486" s="63">
        <v>1400</v>
      </c>
      <c r="J1486" s="63">
        <v>1400</v>
      </c>
      <c r="K1486" s="63">
        <v>1400</v>
      </c>
      <c r="L1486" s="37"/>
      <c r="M1486" s="37">
        <v>580431</v>
      </c>
    </row>
    <row r="1487" spans="1:13" x14ac:dyDescent="0.25">
      <c r="A1487" s="37">
        <v>1478</v>
      </c>
      <c r="B1487" s="37" t="s">
        <v>2052</v>
      </c>
      <c r="C1487" s="37" t="s">
        <v>1593</v>
      </c>
      <c r="D1487" s="37" t="s">
        <v>2097</v>
      </c>
      <c r="E1487" s="63">
        <v>480</v>
      </c>
      <c r="F1487" s="63">
        <v>490</v>
      </c>
      <c r="G1487" s="63">
        <v>500</v>
      </c>
      <c r="H1487" s="63">
        <v>500</v>
      </c>
      <c r="I1487" s="63">
        <v>500</v>
      </c>
      <c r="J1487" s="63">
        <v>500</v>
      </c>
      <c r="K1487" s="63">
        <v>490</v>
      </c>
      <c r="L1487" s="37"/>
      <c r="M1487" s="37">
        <v>580432</v>
      </c>
    </row>
    <row r="1488" spans="1:13" x14ac:dyDescent="0.25">
      <c r="A1488" s="37">
        <v>1479</v>
      </c>
      <c r="B1488" s="37" t="s">
        <v>2052</v>
      </c>
      <c r="C1488" s="37" t="s">
        <v>1594</v>
      </c>
      <c r="D1488" s="37" t="s">
        <v>2097</v>
      </c>
      <c r="E1488" s="63">
        <v>1350</v>
      </c>
      <c r="F1488" s="63">
        <v>1430</v>
      </c>
      <c r="G1488" s="63">
        <v>1500</v>
      </c>
      <c r="H1488" s="63">
        <v>1550</v>
      </c>
      <c r="I1488" s="63">
        <v>1580</v>
      </c>
      <c r="J1488" s="63">
        <v>1590</v>
      </c>
      <c r="K1488" s="63">
        <v>1600</v>
      </c>
      <c r="L1488" s="37"/>
      <c r="M1488" s="37">
        <v>580442</v>
      </c>
    </row>
    <row r="1489" spans="1:13" x14ac:dyDescent="0.25">
      <c r="A1489" s="37">
        <v>1480</v>
      </c>
      <c r="B1489" s="37" t="s">
        <v>2052</v>
      </c>
      <c r="C1489" s="37" t="s">
        <v>1595</v>
      </c>
      <c r="D1489" s="37" t="s">
        <v>2097</v>
      </c>
      <c r="E1489" s="63">
        <v>30</v>
      </c>
      <c r="F1489" s="63">
        <v>30</v>
      </c>
      <c r="G1489" s="63">
        <v>30</v>
      </c>
      <c r="H1489" s="63">
        <v>30</v>
      </c>
      <c r="I1489" s="63">
        <v>30</v>
      </c>
      <c r="J1489" s="63">
        <v>30</v>
      </c>
      <c r="K1489" s="63">
        <v>30</v>
      </c>
      <c r="L1489" s="37"/>
      <c r="M1489" s="37">
        <v>580445</v>
      </c>
    </row>
    <row r="1490" spans="1:13" x14ac:dyDescent="0.25">
      <c r="A1490" s="37">
        <v>1481</v>
      </c>
      <c r="B1490" s="37" t="s">
        <v>2052</v>
      </c>
      <c r="C1490" s="37" t="s">
        <v>1596</v>
      </c>
      <c r="D1490" s="37" t="s">
        <v>2097</v>
      </c>
      <c r="E1490" s="63">
        <v>3310</v>
      </c>
      <c r="F1490" s="63">
        <v>3370</v>
      </c>
      <c r="G1490" s="63">
        <v>3400</v>
      </c>
      <c r="H1490" s="63">
        <v>3420</v>
      </c>
      <c r="I1490" s="63">
        <v>3410</v>
      </c>
      <c r="J1490" s="63">
        <v>3370</v>
      </c>
      <c r="K1490" s="63">
        <v>3330</v>
      </c>
      <c r="L1490" s="37"/>
      <c r="M1490" s="37">
        <v>580446</v>
      </c>
    </row>
    <row r="1491" spans="1:13" x14ac:dyDescent="0.25">
      <c r="A1491" s="37">
        <v>1482</v>
      </c>
      <c r="B1491" s="37" t="s">
        <v>2052</v>
      </c>
      <c r="C1491" s="37" t="s">
        <v>1597</v>
      </c>
      <c r="D1491" s="37" t="s">
        <v>2097</v>
      </c>
      <c r="E1491" s="63">
        <v>450</v>
      </c>
      <c r="F1491" s="63">
        <v>460</v>
      </c>
      <c r="G1491" s="63">
        <v>470</v>
      </c>
      <c r="H1491" s="63">
        <v>480</v>
      </c>
      <c r="I1491" s="63">
        <v>490</v>
      </c>
      <c r="J1491" s="63">
        <v>510</v>
      </c>
      <c r="K1491" s="63">
        <v>520</v>
      </c>
      <c r="L1491" s="37"/>
      <c r="M1491" s="37">
        <v>580447</v>
      </c>
    </row>
    <row r="1492" spans="1:13" x14ac:dyDescent="0.25">
      <c r="A1492" s="37">
        <v>1483</v>
      </c>
      <c r="B1492" s="37" t="s">
        <v>2052</v>
      </c>
      <c r="C1492" s="37" t="s">
        <v>1598</v>
      </c>
      <c r="D1492" s="37" t="s">
        <v>2097</v>
      </c>
      <c r="E1492" s="63">
        <v>1150</v>
      </c>
      <c r="F1492" s="63">
        <v>1210</v>
      </c>
      <c r="G1492" s="63">
        <v>1230</v>
      </c>
      <c r="H1492" s="63">
        <v>1230</v>
      </c>
      <c r="I1492" s="63">
        <v>1230</v>
      </c>
      <c r="J1492" s="63">
        <v>1220</v>
      </c>
      <c r="K1492" s="63">
        <v>1200</v>
      </c>
      <c r="L1492" s="37"/>
      <c r="M1492" s="37">
        <v>580448</v>
      </c>
    </row>
    <row r="1493" spans="1:13" x14ac:dyDescent="0.25">
      <c r="A1493" s="37">
        <v>1484</v>
      </c>
      <c r="B1493" s="37" t="s">
        <v>2052</v>
      </c>
      <c r="C1493" s="37" t="s">
        <v>1599</v>
      </c>
      <c r="D1493" s="37" t="s">
        <v>2097</v>
      </c>
      <c r="E1493" s="63">
        <v>1230</v>
      </c>
      <c r="F1493" s="63">
        <v>1270</v>
      </c>
      <c r="G1493" s="63">
        <v>1290</v>
      </c>
      <c r="H1493" s="63">
        <v>1290</v>
      </c>
      <c r="I1493" s="63">
        <v>1280</v>
      </c>
      <c r="J1493" s="63">
        <v>1250</v>
      </c>
      <c r="K1493" s="63">
        <v>1220</v>
      </c>
      <c r="L1493" s="37"/>
      <c r="M1493" s="37">
        <v>580449</v>
      </c>
    </row>
    <row r="1494" spans="1:13" x14ac:dyDescent="0.25">
      <c r="A1494" s="37">
        <v>1485</v>
      </c>
      <c r="B1494" s="37" t="s">
        <v>2052</v>
      </c>
      <c r="C1494" s="37" t="s">
        <v>1600</v>
      </c>
      <c r="D1494" s="37" t="s">
        <v>2097</v>
      </c>
      <c r="E1494" s="63">
        <v>1570</v>
      </c>
      <c r="F1494" s="63">
        <v>1660</v>
      </c>
      <c r="G1494" s="63">
        <v>1720</v>
      </c>
      <c r="H1494" s="63">
        <v>1770</v>
      </c>
      <c r="I1494" s="63">
        <v>1800</v>
      </c>
      <c r="J1494" s="63">
        <v>1800</v>
      </c>
      <c r="K1494" s="63">
        <v>1790</v>
      </c>
      <c r="L1494" s="37"/>
      <c r="M1494" s="37">
        <v>580450</v>
      </c>
    </row>
    <row r="1495" spans="1:13" x14ac:dyDescent="0.25">
      <c r="A1495" s="37">
        <v>1486</v>
      </c>
      <c r="B1495" s="37" t="s">
        <v>2052</v>
      </c>
      <c r="C1495" s="37" t="s">
        <v>1601</v>
      </c>
      <c r="D1495" s="37" t="s">
        <v>2097</v>
      </c>
      <c r="E1495" s="63">
        <v>220</v>
      </c>
      <c r="F1495" s="63">
        <v>220</v>
      </c>
      <c r="G1495" s="63">
        <v>230</v>
      </c>
      <c r="H1495" s="63">
        <v>240</v>
      </c>
      <c r="I1495" s="63">
        <v>240</v>
      </c>
      <c r="J1495" s="63">
        <v>240</v>
      </c>
      <c r="K1495" s="63">
        <v>240</v>
      </c>
      <c r="L1495" s="37"/>
      <c r="M1495" s="37">
        <v>580451</v>
      </c>
    </row>
    <row r="1496" spans="1:13" x14ac:dyDescent="0.25">
      <c r="A1496" s="37">
        <v>1487</v>
      </c>
      <c r="B1496" s="37" t="s">
        <v>2052</v>
      </c>
      <c r="C1496" s="37" t="s">
        <v>1602</v>
      </c>
      <c r="D1496" s="37" t="s">
        <v>2097</v>
      </c>
      <c r="E1496" s="63">
        <v>390</v>
      </c>
      <c r="F1496" s="63">
        <v>430</v>
      </c>
      <c r="G1496" s="63">
        <v>440</v>
      </c>
      <c r="H1496" s="63">
        <v>460</v>
      </c>
      <c r="I1496" s="63">
        <v>460</v>
      </c>
      <c r="J1496" s="63">
        <v>460</v>
      </c>
      <c r="K1496" s="63">
        <v>450</v>
      </c>
      <c r="L1496" s="37"/>
      <c r="M1496" s="37">
        <v>580452</v>
      </c>
    </row>
    <row r="1497" spans="1:13" x14ac:dyDescent="0.25">
      <c r="A1497" s="37">
        <v>1488</v>
      </c>
      <c r="B1497" s="37" t="s">
        <v>2052</v>
      </c>
      <c r="C1497" s="37" t="s">
        <v>1603</v>
      </c>
      <c r="D1497" s="37" t="s">
        <v>2097</v>
      </c>
      <c r="E1497" s="63">
        <v>0</v>
      </c>
      <c r="F1497" s="63">
        <v>0</v>
      </c>
      <c r="G1497" s="63">
        <v>0</v>
      </c>
      <c r="H1497" s="63">
        <v>0</v>
      </c>
      <c r="I1497" s="63">
        <v>0</v>
      </c>
      <c r="J1497" s="63">
        <v>0</v>
      </c>
      <c r="K1497" s="63">
        <v>0</v>
      </c>
      <c r="L1497" s="37"/>
      <c r="M1497" s="37">
        <v>580600</v>
      </c>
    </row>
    <row r="1498" spans="1:13" x14ac:dyDescent="0.25">
      <c r="A1498" s="37">
        <v>1489</v>
      </c>
      <c r="B1498" s="37" t="s">
        <v>2052</v>
      </c>
      <c r="C1498" s="37" t="s">
        <v>201</v>
      </c>
      <c r="D1498" s="37" t="s">
        <v>2097</v>
      </c>
      <c r="E1498" s="63">
        <v>960</v>
      </c>
      <c r="F1498" s="63">
        <v>940</v>
      </c>
      <c r="G1498" s="63">
        <v>960</v>
      </c>
      <c r="H1498" s="63">
        <v>970</v>
      </c>
      <c r="I1498" s="63">
        <v>980</v>
      </c>
      <c r="J1498" s="63">
        <v>980</v>
      </c>
      <c r="K1498" s="63">
        <v>990</v>
      </c>
      <c r="L1498" s="37"/>
      <c r="M1498" s="37">
        <v>580801</v>
      </c>
    </row>
    <row r="1499" spans="1:13" x14ac:dyDescent="0.25">
      <c r="A1499" s="37">
        <v>1490</v>
      </c>
      <c r="B1499" s="37" t="s">
        <v>2052</v>
      </c>
      <c r="C1499" s="37" t="s">
        <v>439</v>
      </c>
      <c r="D1499" s="37" t="s">
        <v>2097</v>
      </c>
      <c r="E1499" s="63">
        <v>520</v>
      </c>
      <c r="F1499" s="63">
        <v>510</v>
      </c>
      <c r="G1499" s="63">
        <v>510</v>
      </c>
      <c r="H1499" s="63">
        <v>520</v>
      </c>
      <c r="I1499" s="63">
        <v>520</v>
      </c>
      <c r="J1499" s="63">
        <v>520</v>
      </c>
      <c r="K1499" s="63">
        <v>520</v>
      </c>
      <c r="L1499" s="37"/>
      <c r="M1499" s="37">
        <v>580802</v>
      </c>
    </row>
    <row r="1500" spans="1:13" x14ac:dyDescent="0.25">
      <c r="A1500" s="37">
        <v>1491</v>
      </c>
      <c r="B1500" s="37" t="s">
        <v>2052</v>
      </c>
      <c r="C1500" s="37" t="s">
        <v>441</v>
      </c>
      <c r="D1500" s="37" t="s">
        <v>2097</v>
      </c>
      <c r="E1500" s="63">
        <v>2820</v>
      </c>
      <c r="F1500" s="63">
        <v>2840</v>
      </c>
      <c r="G1500" s="63">
        <v>2820</v>
      </c>
      <c r="H1500" s="63">
        <v>2770</v>
      </c>
      <c r="I1500" s="63">
        <v>2700</v>
      </c>
      <c r="J1500" s="63">
        <v>2590</v>
      </c>
      <c r="K1500" s="63">
        <v>2480</v>
      </c>
      <c r="L1500" s="37"/>
      <c r="M1500" s="37">
        <v>581100</v>
      </c>
    </row>
    <row r="1501" spans="1:13" x14ac:dyDescent="0.25">
      <c r="A1501" s="37">
        <v>1492</v>
      </c>
      <c r="B1501" s="37" t="s">
        <v>2052</v>
      </c>
      <c r="C1501" s="37" t="s">
        <v>1588</v>
      </c>
      <c r="D1501" s="37" t="s">
        <v>2097</v>
      </c>
      <c r="E1501" s="63">
        <v>4340</v>
      </c>
      <c r="F1501" s="63">
        <v>4510</v>
      </c>
      <c r="G1501" s="63">
        <v>4610</v>
      </c>
      <c r="H1501" s="63">
        <v>4670</v>
      </c>
      <c r="I1501" s="63">
        <v>4710</v>
      </c>
      <c r="J1501" s="63">
        <v>4710</v>
      </c>
      <c r="K1501" s="63">
        <v>4690</v>
      </c>
      <c r="L1501" s="37"/>
      <c r="M1501" s="37">
        <v>581210</v>
      </c>
    </row>
    <row r="1502" spans="1:13" x14ac:dyDescent="0.25">
      <c r="A1502" s="37">
        <v>1493</v>
      </c>
      <c r="B1502" s="37" t="s">
        <v>2052</v>
      </c>
      <c r="C1502" s="37" t="s">
        <v>1604</v>
      </c>
      <c r="D1502" s="37" t="s">
        <v>2097</v>
      </c>
      <c r="E1502" s="63">
        <v>2820</v>
      </c>
      <c r="F1502" s="63">
        <v>2900</v>
      </c>
      <c r="G1502" s="63">
        <v>2950</v>
      </c>
      <c r="H1502" s="63">
        <v>2980</v>
      </c>
      <c r="I1502" s="63">
        <v>2960</v>
      </c>
      <c r="J1502" s="63">
        <v>2910</v>
      </c>
      <c r="K1502" s="63">
        <v>2850</v>
      </c>
      <c r="L1502" s="37"/>
      <c r="M1502" s="37">
        <v>581220</v>
      </c>
    </row>
    <row r="1503" spans="1:13" x14ac:dyDescent="0.25">
      <c r="A1503" s="37">
        <v>1494</v>
      </c>
      <c r="B1503" s="37" t="s">
        <v>2052</v>
      </c>
      <c r="C1503" s="37" t="s">
        <v>1605</v>
      </c>
      <c r="D1503" s="37" t="s">
        <v>2097</v>
      </c>
      <c r="E1503" s="63">
        <v>2780</v>
      </c>
      <c r="F1503" s="63">
        <v>2860</v>
      </c>
      <c r="G1503" s="63">
        <v>2930</v>
      </c>
      <c r="H1503" s="63">
        <v>2980</v>
      </c>
      <c r="I1503" s="63">
        <v>3030</v>
      </c>
      <c r="J1503" s="63">
        <v>3050</v>
      </c>
      <c r="K1503" s="63">
        <v>3050</v>
      </c>
      <c r="L1503" s="37"/>
      <c r="M1503" s="37">
        <v>581230</v>
      </c>
    </row>
    <row r="1504" spans="1:13" x14ac:dyDescent="0.25">
      <c r="A1504" s="37">
        <v>1495</v>
      </c>
      <c r="B1504" s="37" t="s">
        <v>2052</v>
      </c>
      <c r="C1504" s="37" t="s">
        <v>1606</v>
      </c>
      <c r="D1504" s="37" t="s">
        <v>2097</v>
      </c>
      <c r="E1504" s="63">
        <v>4430</v>
      </c>
      <c r="F1504" s="63">
        <v>4500</v>
      </c>
      <c r="G1504" s="63">
        <v>4570</v>
      </c>
      <c r="H1504" s="63">
        <v>4620</v>
      </c>
      <c r="I1504" s="63">
        <v>4650</v>
      </c>
      <c r="J1504" s="63">
        <v>4640</v>
      </c>
      <c r="K1504" s="63">
        <v>4600</v>
      </c>
      <c r="L1504" s="37"/>
      <c r="M1504" s="37">
        <v>581240</v>
      </c>
    </row>
    <row r="1505" spans="1:13" x14ac:dyDescent="0.25">
      <c r="A1505" s="37">
        <v>1496</v>
      </c>
      <c r="B1505" s="37" t="s">
        <v>2052</v>
      </c>
      <c r="C1505" s="37" t="s">
        <v>1591</v>
      </c>
      <c r="D1505" s="37" t="s">
        <v>2097</v>
      </c>
      <c r="E1505" s="63">
        <v>5500</v>
      </c>
      <c r="F1505" s="63">
        <v>5610</v>
      </c>
      <c r="G1505" s="63">
        <v>5680</v>
      </c>
      <c r="H1505" s="63">
        <v>5720</v>
      </c>
      <c r="I1505" s="63">
        <v>5730</v>
      </c>
      <c r="J1505" s="63">
        <v>5720</v>
      </c>
      <c r="K1505" s="63">
        <v>5730</v>
      </c>
      <c r="L1505" s="37"/>
      <c r="M1505" s="37">
        <v>581250</v>
      </c>
    </row>
    <row r="1506" spans="1:13" x14ac:dyDescent="0.25">
      <c r="A1506" s="37">
        <v>1497</v>
      </c>
      <c r="B1506" s="37" t="s">
        <v>2052</v>
      </c>
      <c r="C1506" s="37" t="s">
        <v>1607</v>
      </c>
      <c r="D1506" s="37" t="s">
        <v>2097</v>
      </c>
      <c r="E1506" s="63">
        <v>4980</v>
      </c>
      <c r="F1506" s="63">
        <v>5230</v>
      </c>
      <c r="G1506" s="63">
        <v>5350</v>
      </c>
      <c r="H1506" s="63">
        <v>5440</v>
      </c>
      <c r="I1506" s="63">
        <v>5490</v>
      </c>
      <c r="J1506" s="63">
        <v>5500</v>
      </c>
      <c r="K1506" s="63">
        <v>5500</v>
      </c>
      <c r="L1506" s="37"/>
      <c r="M1506" s="37">
        <v>581260</v>
      </c>
    </row>
    <row r="1507" spans="1:13" x14ac:dyDescent="0.25">
      <c r="A1507" s="37">
        <v>1498</v>
      </c>
      <c r="B1507" s="37" t="s">
        <v>2043</v>
      </c>
      <c r="C1507" s="37" t="s">
        <v>2098</v>
      </c>
      <c r="D1507" s="37" t="s">
        <v>2098</v>
      </c>
      <c r="E1507" s="63">
        <v>3640</v>
      </c>
      <c r="F1507" s="63">
        <v>3670</v>
      </c>
      <c r="G1507" s="63">
        <v>3690</v>
      </c>
      <c r="H1507" s="63">
        <v>3680</v>
      </c>
      <c r="I1507" s="63">
        <v>3640</v>
      </c>
      <c r="J1507" s="63">
        <v>3580</v>
      </c>
      <c r="K1507" s="63">
        <v>3510</v>
      </c>
      <c r="L1507" s="37"/>
      <c r="M1507" s="37"/>
    </row>
    <row r="1508" spans="1:13" x14ac:dyDescent="0.25">
      <c r="A1508" s="37">
        <v>1499</v>
      </c>
      <c r="B1508" s="37" t="s">
        <v>2052</v>
      </c>
      <c r="C1508" s="37" t="s">
        <v>442</v>
      </c>
      <c r="D1508" s="37" t="s">
        <v>2098</v>
      </c>
      <c r="E1508" s="63">
        <v>2010</v>
      </c>
      <c r="F1508" s="63">
        <v>2020</v>
      </c>
      <c r="G1508" s="63">
        <v>2010</v>
      </c>
      <c r="H1508" s="63">
        <v>1980</v>
      </c>
      <c r="I1508" s="63">
        <v>1950</v>
      </c>
      <c r="J1508" s="63">
        <v>1890</v>
      </c>
      <c r="K1508" s="63">
        <v>1840</v>
      </c>
      <c r="L1508" s="37"/>
      <c r="M1508" s="37">
        <v>581400</v>
      </c>
    </row>
    <row r="1509" spans="1:13" x14ac:dyDescent="0.25">
      <c r="A1509" s="37">
        <v>1500</v>
      </c>
      <c r="B1509" s="37" t="s">
        <v>2052</v>
      </c>
      <c r="C1509" s="37" t="s">
        <v>443</v>
      </c>
      <c r="D1509" s="37" t="s">
        <v>2098</v>
      </c>
      <c r="E1509" s="63">
        <v>1620</v>
      </c>
      <c r="F1509" s="63">
        <v>1660</v>
      </c>
      <c r="G1509" s="63">
        <v>1680</v>
      </c>
      <c r="H1509" s="63">
        <v>1700</v>
      </c>
      <c r="I1509" s="63">
        <v>1690</v>
      </c>
      <c r="J1509" s="63">
        <v>1680</v>
      </c>
      <c r="K1509" s="63">
        <v>1670</v>
      </c>
      <c r="L1509" s="37"/>
      <c r="M1509" s="37">
        <v>581500</v>
      </c>
    </row>
    <row r="1510" spans="1:13" x14ac:dyDescent="0.25">
      <c r="A1510" s="37">
        <v>1501</v>
      </c>
      <c r="B1510" s="37" t="s">
        <v>2043</v>
      </c>
      <c r="C1510" s="37" t="s">
        <v>2099</v>
      </c>
      <c r="D1510" s="37" t="s">
        <v>2099</v>
      </c>
      <c r="E1510" s="63">
        <v>10650</v>
      </c>
      <c r="F1510" s="63">
        <v>10100</v>
      </c>
      <c r="G1510" s="63">
        <v>10000</v>
      </c>
      <c r="H1510" s="63">
        <v>9910</v>
      </c>
      <c r="I1510" s="63">
        <v>9800</v>
      </c>
      <c r="J1510" s="63">
        <v>9670</v>
      </c>
      <c r="K1510" s="63">
        <v>9500</v>
      </c>
      <c r="L1510" s="37"/>
      <c r="M1510" s="37"/>
    </row>
    <row r="1511" spans="1:13" x14ac:dyDescent="0.25">
      <c r="A1511" s="37">
        <v>1502</v>
      </c>
      <c r="B1511" s="37" t="s">
        <v>2052</v>
      </c>
      <c r="C1511" s="37" t="s">
        <v>471</v>
      </c>
      <c r="D1511" s="37" t="s">
        <v>2099</v>
      </c>
      <c r="E1511" s="63">
        <v>380</v>
      </c>
      <c r="F1511" s="63">
        <v>350</v>
      </c>
      <c r="G1511" s="63">
        <v>330</v>
      </c>
      <c r="H1511" s="63">
        <v>320</v>
      </c>
      <c r="I1511" s="63">
        <v>310</v>
      </c>
      <c r="J1511" s="63">
        <v>300</v>
      </c>
      <c r="K1511" s="63">
        <v>290</v>
      </c>
      <c r="L1511" s="37"/>
      <c r="M1511" s="37">
        <v>584402</v>
      </c>
    </row>
    <row r="1512" spans="1:13" x14ac:dyDescent="0.25">
      <c r="A1512" s="37">
        <v>1503</v>
      </c>
      <c r="B1512" s="37" t="s">
        <v>2052</v>
      </c>
      <c r="C1512" s="37" t="s">
        <v>1646</v>
      </c>
      <c r="D1512" s="37" t="s">
        <v>2099</v>
      </c>
      <c r="E1512" s="63">
        <v>220</v>
      </c>
      <c r="F1512" s="63">
        <v>210</v>
      </c>
      <c r="G1512" s="63">
        <v>210</v>
      </c>
      <c r="H1512" s="63">
        <v>200</v>
      </c>
      <c r="I1512" s="63">
        <v>190</v>
      </c>
      <c r="J1512" s="63">
        <v>180</v>
      </c>
      <c r="K1512" s="63">
        <v>170</v>
      </c>
      <c r="L1512" s="37"/>
      <c r="M1512" s="37">
        <v>584403</v>
      </c>
    </row>
    <row r="1513" spans="1:13" x14ac:dyDescent="0.25">
      <c r="A1513" s="37">
        <v>1504</v>
      </c>
      <c r="B1513" s="37" t="s">
        <v>2052</v>
      </c>
      <c r="C1513" s="37" t="s">
        <v>1651</v>
      </c>
      <c r="D1513" s="37" t="s">
        <v>2099</v>
      </c>
      <c r="E1513" s="63">
        <v>240</v>
      </c>
      <c r="F1513" s="63">
        <v>220</v>
      </c>
      <c r="G1513" s="63">
        <v>220</v>
      </c>
      <c r="H1513" s="63">
        <v>210</v>
      </c>
      <c r="I1513" s="63">
        <v>210</v>
      </c>
      <c r="J1513" s="63">
        <v>200</v>
      </c>
      <c r="K1513" s="63">
        <v>200</v>
      </c>
      <c r="L1513" s="37"/>
      <c r="M1513" s="37">
        <v>584404</v>
      </c>
    </row>
    <row r="1514" spans="1:13" x14ac:dyDescent="0.25">
      <c r="A1514" s="37">
        <v>1505</v>
      </c>
      <c r="B1514" s="37" t="s">
        <v>2052</v>
      </c>
      <c r="C1514" s="37" t="s">
        <v>1652</v>
      </c>
      <c r="D1514" s="37" t="s">
        <v>2099</v>
      </c>
      <c r="E1514" s="63">
        <v>740</v>
      </c>
      <c r="F1514" s="63">
        <v>670</v>
      </c>
      <c r="G1514" s="63">
        <v>670</v>
      </c>
      <c r="H1514" s="63">
        <v>660</v>
      </c>
      <c r="I1514" s="63">
        <v>660</v>
      </c>
      <c r="J1514" s="63">
        <v>660</v>
      </c>
      <c r="K1514" s="63">
        <v>650</v>
      </c>
      <c r="L1514" s="37"/>
      <c r="M1514" s="37">
        <v>584405</v>
      </c>
    </row>
    <row r="1515" spans="1:13" x14ac:dyDescent="0.25">
      <c r="A1515" s="37">
        <v>1506</v>
      </c>
      <c r="B1515" s="37" t="s">
        <v>2052</v>
      </c>
      <c r="C1515" s="37" t="s">
        <v>1653</v>
      </c>
      <c r="D1515" s="37" t="s">
        <v>2099</v>
      </c>
      <c r="E1515" s="63">
        <v>210</v>
      </c>
      <c r="F1515" s="63">
        <v>200</v>
      </c>
      <c r="G1515" s="63">
        <v>200</v>
      </c>
      <c r="H1515" s="63">
        <v>200</v>
      </c>
      <c r="I1515" s="63">
        <v>190</v>
      </c>
      <c r="J1515" s="63">
        <v>190</v>
      </c>
      <c r="K1515" s="63">
        <v>180</v>
      </c>
      <c r="L1515" s="37"/>
      <c r="M1515" s="37">
        <v>584407</v>
      </c>
    </row>
    <row r="1516" spans="1:13" x14ac:dyDescent="0.25">
      <c r="A1516" s="37">
        <v>1507</v>
      </c>
      <c r="B1516" s="37" t="s">
        <v>2052</v>
      </c>
      <c r="C1516" s="37" t="s">
        <v>1654</v>
      </c>
      <c r="D1516" s="37" t="s">
        <v>2099</v>
      </c>
      <c r="E1516" s="63">
        <v>190</v>
      </c>
      <c r="F1516" s="63">
        <v>150</v>
      </c>
      <c r="G1516" s="63">
        <v>150</v>
      </c>
      <c r="H1516" s="63">
        <v>140</v>
      </c>
      <c r="I1516" s="63">
        <v>140</v>
      </c>
      <c r="J1516" s="63">
        <v>150</v>
      </c>
      <c r="K1516" s="63">
        <v>140</v>
      </c>
      <c r="L1516" s="37"/>
      <c r="M1516" s="37">
        <v>584408</v>
      </c>
    </row>
    <row r="1517" spans="1:13" x14ac:dyDescent="0.25">
      <c r="A1517" s="37">
        <v>1508</v>
      </c>
      <c r="B1517" s="37" t="s">
        <v>2052</v>
      </c>
      <c r="C1517" s="37" t="s">
        <v>1655</v>
      </c>
      <c r="D1517" s="37" t="s">
        <v>2099</v>
      </c>
      <c r="E1517" s="63">
        <v>540</v>
      </c>
      <c r="F1517" s="63">
        <v>510</v>
      </c>
      <c r="G1517" s="63">
        <v>520</v>
      </c>
      <c r="H1517" s="63">
        <v>520</v>
      </c>
      <c r="I1517" s="63">
        <v>520</v>
      </c>
      <c r="J1517" s="63">
        <v>520</v>
      </c>
      <c r="K1517" s="63">
        <v>510</v>
      </c>
      <c r="L1517" s="37"/>
      <c r="M1517" s="37">
        <v>584409</v>
      </c>
    </row>
    <row r="1518" spans="1:13" x14ac:dyDescent="0.25">
      <c r="A1518" s="37">
        <v>1509</v>
      </c>
      <c r="B1518" s="37" t="s">
        <v>2052</v>
      </c>
      <c r="C1518" s="37" t="s">
        <v>473</v>
      </c>
      <c r="D1518" s="37" t="s">
        <v>2099</v>
      </c>
      <c r="E1518" s="63">
        <v>1580</v>
      </c>
      <c r="F1518" s="63">
        <v>1520</v>
      </c>
      <c r="G1518" s="63">
        <v>1510</v>
      </c>
      <c r="H1518" s="63">
        <v>1500</v>
      </c>
      <c r="I1518" s="63">
        <v>1500</v>
      </c>
      <c r="J1518" s="63">
        <v>1490</v>
      </c>
      <c r="K1518" s="63">
        <v>1480</v>
      </c>
      <c r="L1518" s="37"/>
      <c r="M1518" s="37">
        <v>584410</v>
      </c>
    </row>
    <row r="1519" spans="1:13" x14ac:dyDescent="0.25">
      <c r="A1519" s="37">
        <v>1510</v>
      </c>
      <c r="B1519" s="37" t="s">
        <v>2052</v>
      </c>
      <c r="C1519" s="37" t="s">
        <v>474</v>
      </c>
      <c r="D1519" s="37" t="s">
        <v>2099</v>
      </c>
      <c r="E1519" s="63">
        <v>350</v>
      </c>
      <c r="F1519" s="63">
        <v>350</v>
      </c>
      <c r="G1519" s="63">
        <v>340</v>
      </c>
      <c r="H1519" s="63">
        <v>330</v>
      </c>
      <c r="I1519" s="63">
        <v>320</v>
      </c>
      <c r="J1519" s="63">
        <v>310</v>
      </c>
      <c r="K1519" s="63">
        <v>300</v>
      </c>
      <c r="L1519" s="37"/>
      <c r="M1519" s="37">
        <v>584411</v>
      </c>
    </row>
    <row r="1520" spans="1:13" x14ac:dyDescent="0.25">
      <c r="A1520" s="37">
        <v>1511</v>
      </c>
      <c r="B1520" s="37" t="s">
        <v>2052</v>
      </c>
      <c r="C1520" s="37" t="s">
        <v>475</v>
      </c>
      <c r="D1520" s="37" t="s">
        <v>2099</v>
      </c>
      <c r="E1520" s="63">
        <v>150</v>
      </c>
      <c r="F1520" s="63">
        <v>140</v>
      </c>
      <c r="G1520" s="63">
        <v>140</v>
      </c>
      <c r="H1520" s="63">
        <v>140</v>
      </c>
      <c r="I1520" s="63">
        <v>140</v>
      </c>
      <c r="J1520" s="63">
        <v>130</v>
      </c>
      <c r="K1520" s="63">
        <v>130</v>
      </c>
      <c r="L1520" s="37"/>
      <c r="M1520" s="37">
        <v>584412</v>
      </c>
    </row>
    <row r="1521" spans="1:13" x14ac:dyDescent="0.25">
      <c r="A1521" s="37">
        <v>1512</v>
      </c>
      <c r="B1521" s="37" t="s">
        <v>2052</v>
      </c>
      <c r="C1521" s="37" t="s">
        <v>1657</v>
      </c>
      <c r="D1521" s="37" t="s">
        <v>2099</v>
      </c>
      <c r="E1521" s="63">
        <v>4110</v>
      </c>
      <c r="F1521" s="63">
        <v>3920</v>
      </c>
      <c r="G1521" s="63">
        <v>3870</v>
      </c>
      <c r="H1521" s="63">
        <v>3820</v>
      </c>
      <c r="I1521" s="63">
        <v>3760</v>
      </c>
      <c r="J1521" s="63">
        <v>3690</v>
      </c>
      <c r="K1521" s="63">
        <v>3620</v>
      </c>
      <c r="L1521" s="37"/>
      <c r="M1521" s="37">
        <v>584500</v>
      </c>
    </row>
    <row r="1522" spans="1:13" x14ac:dyDescent="0.25">
      <c r="A1522" s="37">
        <v>1513</v>
      </c>
      <c r="B1522" s="37" t="s">
        <v>2052</v>
      </c>
      <c r="C1522" s="37" t="s">
        <v>1658</v>
      </c>
      <c r="D1522" s="37" t="s">
        <v>2099</v>
      </c>
      <c r="E1522" s="63">
        <v>1040</v>
      </c>
      <c r="F1522" s="63">
        <v>960</v>
      </c>
      <c r="G1522" s="63">
        <v>950</v>
      </c>
      <c r="H1522" s="63">
        <v>940</v>
      </c>
      <c r="I1522" s="63">
        <v>930</v>
      </c>
      <c r="J1522" s="63">
        <v>920</v>
      </c>
      <c r="K1522" s="63">
        <v>900</v>
      </c>
      <c r="L1522" s="37"/>
      <c r="M1522" s="37">
        <v>584600</v>
      </c>
    </row>
    <row r="1523" spans="1:13" x14ac:dyDescent="0.25">
      <c r="A1523" s="37">
        <v>1514</v>
      </c>
      <c r="B1523" s="37" t="s">
        <v>2052</v>
      </c>
      <c r="C1523" s="37" t="s">
        <v>476</v>
      </c>
      <c r="D1523" s="37" t="s">
        <v>2099</v>
      </c>
      <c r="E1523" s="63">
        <v>330</v>
      </c>
      <c r="F1523" s="63">
        <v>330</v>
      </c>
      <c r="G1523" s="63">
        <v>340</v>
      </c>
      <c r="H1523" s="63">
        <v>350</v>
      </c>
      <c r="I1523" s="63">
        <v>350</v>
      </c>
      <c r="J1523" s="63">
        <v>340</v>
      </c>
      <c r="K1523" s="63">
        <v>340</v>
      </c>
      <c r="L1523" s="37"/>
      <c r="M1523" s="37">
        <v>584701</v>
      </c>
    </row>
    <row r="1524" spans="1:13" x14ac:dyDescent="0.25">
      <c r="A1524" s="37">
        <v>1515</v>
      </c>
      <c r="B1524" s="37" t="s">
        <v>2052</v>
      </c>
      <c r="C1524" s="37" t="s">
        <v>477</v>
      </c>
      <c r="D1524" s="37" t="s">
        <v>2099</v>
      </c>
      <c r="E1524" s="63">
        <v>400</v>
      </c>
      <c r="F1524" s="63">
        <v>380</v>
      </c>
      <c r="G1524" s="63">
        <v>390</v>
      </c>
      <c r="H1524" s="63">
        <v>400</v>
      </c>
      <c r="I1524" s="63">
        <v>400</v>
      </c>
      <c r="J1524" s="63">
        <v>410</v>
      </c>
      <c r="K1524" s="63">
        <v>410</v>
      </c>
      <c r="L1524" s="37"/>
      <c r="M1524" s="37">
        <v>584702</v>
      </c>
    </row>
    <row r="1525" spans="1:13" x14ac:dyDescent="0.25">
      <c r="A1525" s="37">
        <v>1516</v>
      </c>
      <c r="B1525" s="37" t="s">
        <v>2052</v>
      </c>
      <c r="C1525" s="37" t="s">
        <v>478</v>
      </c>
      <c r="D1525" s="37" t="s">
        <v>2099</v>
      </c>
      <c r="E1525" s="63">
        <v>190</v>
      </c>
      <c r="F1525" s="63">
        <v>190</v>
      </c>
      <c r="G1525" s="63">
        <v>190</v>
      </c>
      <c r="H1525" s="63">
        <v>180</v>
      </c>
      <c r="I1525" s="63">
        <v>180</v>
      </c>
      <c r="J1525" s="63">
        <v>170</v>
      </c>
      <c r="K1525" s="63">
        <v>170</v>
      </c>
      <c r="L1525" s="37"/>
      <c r="M1525" s="37">
        <v>584703</v>
      </c>
    </row>
    <row r="1526" spans="1:13" x14ac:dyDescent="0.25">
      <c r="A1526" s="37">
        <v>1517</v>
      </c>
      <c r="B1526" s="37" t="s">
        <v>2052</v>
      </c>
      <c r="C1526" s="37" t="s">
        <v>2030</v>
      </c>
      <c r="D1526" s="37" t="s">
        <v>2099</v>
      </c>
      <c r="E1526" s="63">
        <v>0</v>
      </c>
      <c r="F1526" s="63">
        <v>0</v>
      </c>
      <c r="G1526" s="63">
        <v>0</v>
      </c>
      <c r="H1526" s="63">
        <v>0</v>
      </c>
      <c r="I1526" s="63">
        <v>0</v>
      </c>
      <c r="J1526" s="63">
        <v>0</v>
      </c>
      <c r="K1526" s="63">
        <v>0</v>
      </c>
      <c r="L1526" s="37"/>
      <c r="M1526" s="37">
        <v>624100</v>
      </c>
    </row>
    <row r="1527" spans="1:13" x14ac:dyDescent="0.25">
      <c r="A1527" s="37">
        <v>1518</v>
      </c>
      <c r="B1527" s="37" t="s">
        <v>2043</v>
      </c>
      <c r="C1527" s="37" t="s">
        <v>2100</v>
      </c>
      <c r="D1527" s="37" t="s">
        <v>2100</v>
      </c>
      <c r="E1527" s="63">
        <v>13700</v>
      </c>
      <c r="F1527" s="63">
        <v>13600</v>
      </c>
      <c r="G1527" s="63">
        <v>13550</v>
      </c>
      <c r="H1527" s="63">
        <v>13450</v>
      </c>
      <c r="I1527" s="63">
        <v>13250</v>
      </c>
      <c r="J1527" s="63">
        <v>12950</v>
      </c>
      <c r="K1527" s="63">
        <v>12600</v>
      </c>
      <c r="L1527" s="37"/>
      <c r="M1527" s="37"/>
    </row>
    <row r="1528" spans="1:13" x14ac:dyDescent="0.25">
      <c r="A1528" s="37">
        <v>1519</v>
      </c>
      <c r="B1528" s="37" t="s">
        <v>2052</v>
      </c>
      <c r="C1528" s="37" t="s">
        <v>1659</v>
      </c>
      <c r="D1528" s="37" t="s">
        <v>2100</v>
      </c>
      <c r="E1528" s="63">
        <v>970</v>
      </c>
      <c r="F1528" s="63">
        <v>960</v>
      </c>
      <c r="G1528" s="63">
        <v>960</v>
      </c>
      <c r="H1528" s="63">
        <v>950</v>
      </c>
      <c r="I1528" s="63">
        <v>930</v>
      </c>
      <c r="J1528" s="63">
        <v>910</v>
      </c>
      <c r="K1528" s="63">
        <v>870</v>
      </c>
      <c r="L1528" s="37"/>
      <c r="M1528" s="37">
        <v>584800</v>
      </c>
    </row>
    <row r="1529" spans="1:13" x14ac:dyDescent="0.25">
      <c r="A1529" s="37">
        <v>1520</v>
      </c>
      <c r="B1529" s="37" t="s">
        <v>2052</v>
      </c>
      <c r="C1529" s="37" t="s">
        <v>1660</v>
      </c>
      <c r="D1529" s="37" t="s">
        <v>2100</v>
      </c>
      <c r="E1529" s="63">
        <v>300</v>
      </c>
      <c r="F1529" s="63">
        <v>290</v>
      </c>
      <c r="G1529" s="63">
        <v>280</v>
      </c>
      <c r="H1529" s="63">
        <v>270</v>
      </c>
      <c r="I1529" s="63">
        <v>270</v>
      </c>
      <c r="J1529" s="63">
        <v>250</v>
      </c>
      <c r="K1529" s="63">
        <v>230</v>
      </c>
      <c r="L1529" s="37"/>
      <c r="M1529" s="37">
        <v>584911</v>
      </c>
    </row>
    <row r="1530" spans="1:13" x14ac:dyDescent="0.25">
      <c r="A1530" s="37">
        <v>1521</v>
      </c>
      <c r="B1530" s="37" t="s">
        <v>2052</v>
      </c>
      <c r="C1530" s="37" t="s">
        <v>1662</v>
      </c>
      <c r="D1530" s="37" t="s">
        <v>2100</v>
      </c>
      <c r="E1530" s="63">
        <v>1250</v>
      </c>
      <c r="F1530" s="63">
        <v>1290</v>
      </c>
      <c r="G1530" s="63">
        <v>1320</v>
      </c>
      <c r="H1530" s="63">
        <v>1330</v>
      </c>
      <c r="I1530" s="63">
        <v>1340</v>
      </c>
      <c r="J1530" s="63">
        <v>1320</v>
      </c>
      <c r="K1530" s="63">
        <v>1290</v>
      </c>
      <c r="L1530" s="37"/>
      <c r="M1530" s="37">
        <v>584912</v>
      </c>
    </row>
    <row r="1531" spans="1:13" x14ac:dyDescent="0.25">
      <c r="A1531" s="37">
        <v>1522</v>
      </c>
      <c r="B1531" s="37" t="s">
        <v>2052</v>
      </c>
      <c r="C1531" s="37" t="s">
        <v>479</v>
      </c>
      <c r="D1531" s="37" t="s">
        <v>2100</v>
      </c>
      <c r="E1531" s="63">
        <v>300</v>
      </c>
      <c r="F1531" s="63">
        <v>290</v>
      </c>
      <c r="G1531" s="63">
        <v>280</v>
      </c>
      <c r="H1531" s="63">
        <v>270</v>
      </c>
      <c r="I1531" s="63">
        <v>260</v>
      </c>
      <c r="J1531" s="63">
        <v>240</v>
      </c>
      <c r="K1531" s="63">
        <v>230</v>
      </c>
      <c r="L1531" s="37"/>
      <c r="M1531" s="37">
        <v>584922</v>
      </c>
    </row>
    <row r="1532" spans="1:13" x14ac:dyDescent="0.25">
      <c r="A1532" s="37">
        <v>1523</v>
      </c>
      <c r="B1532" s="37" t="s">
        <v>2052</v>
      </c>
      <c r="C1532" s="37" t="s">
        <v>1663</v>
      </c>
      <c r="D1532" s="37" t="s">
        <v>2100</v>
      </c>
      <c r="E1532" s="63">
        <v>90</v>
      </c>
      <c r="F1532" s="63">
        <v>90</v>
      </c>
      <c r="G1532" s="63">
        <v>90</v>
      </c>
      <c r="H1532" s="63">
        <v>90</v>
      </c>
      <c r="I1532" s="63">
        <v>90</v>
      </c>
      <c r="J1532" s="63">
        <v>80</v>
      </c>
      <c r="K1532" s="63">
        <v>80</v>
      </c>
      <c r="L1532" s="37"/>
      <c r="M1532" s="37">
        <v>584923</v>
      </c>
    </row>
    <row r="1533" spans="1:13" x14ac:dyDescent="0.25">
      <c r="A1533" s="37">
        <v>1524</v>
      </c>
      <c r="B1533" s="37" t="s">
        <v>2052</v>
      </c>
      <c r="C1533" s="37" t="s">
        <v>1667</v>
      </c>
      <c r="D1533" s="37" t="s">
        <v>2100</v>
      </c>
      <c r="E1533" s="63">
        <v>690</v>
      </c>
      <c r="F1533" s="63">
        <v>690</v>
      </c>
      <c r="G1533" s="63">
        <v>690</v>
      </c>
      <c r="H1533" s="63">
        <v>680</v>
      </c>
      <c r="I1533" s="63">
        <v>660</v>
      </c>
      <c r="J1533" s="63">
        <v>640</v>
      </c>
      <c r="K1533" s="63">
        <v>600</v>
      </c>
      <c r="L1533" s="37"/>
      <c r="M1533" s="37">
        <v>584930</v>
      </c>
    </row>
    <row r="1534" spans="1:13" x14ac:dyDescent="0.25">
      <c r="A1534" s="37">
        <v>1525</v>
      </c>
      <c r="B1534" s="37" t="s">
        <v>2052</v>
      </c>
      <c r="C1534" s="37" t="s">
        <v>480</v>
      </c>
      <c r="D1534" s="37" t="s">
        <v>2100</v>
      </c>
      <c r="E1534" s="63">
        <v>240</v>
      </c>
      <c r="F1534" s="63">
        <v>240</v>
      </c>
      <c r="G1534" s="63">
        <v>240</v>
      </c>
      <c r="H1534" s="63">
        <v>230</v>
      </c>
      <c r="I1534" s="63">
        <v>220</v>
      </c>
      <c r="J1534" s="63">
        <v>220</v>
      </c>
      <c r="K1534" s="63">
        <v>210</v>
      </c>
      <c r="L1534" s="37"/>
      <c r="M1534" s="37">
        <v>584931</v>
      </c>
    </row>
    <row r="1535" spans="1:13" x14ac:dyDescent="0.25">
      <c r="A1535" s="37">
        <v>1526</v>
      </c>
      <c r="B1535" s="37" t="s">
        <v>2052</v>
      </c>
      <c r="C1535" s="37" t="s">
        <v>481</v>
      </c>
      <c r="D1535" s="37" t="s">
        <v>2100</v>
      </c>
      <c r="E1535" s="63">
        <v>50</v>
      </c>
      <c r="F1535" s="63">
        <v>50</v>
      </c>
      <c r="G1535" s="63">
        <v>50</v>
      </c>
      <c r="H1535" s="63">
        <v>50</v>
      </c>
      <c r="I1535" s="63">
        <v>50</v>
      </c>
      <c r="J1535" s="63">
        <v>50</v>
      </c>
      <c r="K1535" s="63">
        <v>50</v>
      </c>
      <c r="L1535" s="37"/>
      <c r="M1535" s="37">
        <v>584932</v>
      </c>
    </row>
    <row r="1536" spans="1:13" x14ac:dyDescent="0.25">
      <c r="A1536" s="37">
        <v>1527</v>
      </c>
      <c r="B1536" s="37" t="s">
        <v>2052</v>
      </c>
      <c r="C1536" s="37" t="s">
        <v>482</v>
      </c>
      <c r="D1536" s="37" t="s">
        <v>2100</v>
      </c>
      <c r="E1536" s="63">
        <v>190</v>
      </c>
      <c r="F1536" s="63">
        <v>190</v>
      </c>
      <c r="G1536" s="63">
        <v>190</v>
      </c>
      <c r="H1536" s="63">
        <v>190</v>
      </c>
      <c r="I1536" s="63">
        <v>190</v>
      </c>
      <c r="J1536" s="63">
        <v>190</v>
      </c>
      <c r="K1536" s="63">
        <v>190</v>
      </c>
      <c r="L1536" s="37"/>
      <c r="M1536" s="37">
        <v>584933</v>
      </c>
    </row>
    <row r="1537" spans="1:13" x14ac:dyDescent="0.25">
      <c r="A1537" s="37">
        <v>1528</v>
      </c>
      <c r="B1537" s="37" t="s">
        <v>2052</v>
      </c>
      <c r="C1537" s="37" t="s">
        <v>483</v>
      </c>
      <c r="D1537" s="37" t="s">
        <v>2100</v>
      </c>
      <c r="E1537" s="63">
        <v>80</v>
      </c>
      <c r="F1537" s="63">
        <v>80</v>
      </c>
      <c r="G1537" s="63">
        <v>70</v>
      </c>
      <c r="H1537" s="63">
        <v>70</v>
      </c>
      <c r="I1537" s="63">
        <v>70</v>
      </c>
      <c r="J1537" s="63">
        <v>60</v>
      </c>
      <c r="K1537" s="63">
        <v>60</v>
      </c>
      <c r="L1537" s="37"/>
      <c r="M1537" s="37">
        <v>584934</v>
      </c>
    </row>
    <row r="1538" spans="1:13" x14ac:dyDescent="0.25">
      <c r="A1538" s="37">
        <v>1529</v>
      </c>
      <c r="B1538" s="37" t="s">
        <v>2052</v>
      </c>
      <c r="C1538" s="37" t="s">
        <v>484</v>
      </c>
      <c r="D1538" s="37" t="s">
        <v>2100</v>
      </c>
      <c r="E1538" s="63">
        <v>430</v>
      </c>
      <c r="F1538" s="63">
        <v>420</v>
      </c>
      <c r="G1538" s="63">
        <v>430</v>
      </c>
      <c r="H1538" s="63">
        <v>440</v>
      </c>
      <c r="I1538" s="63">
        <v>450</v>
      </c>
      <c r="J1538" s="63">
        <v>460</v>
      </c>
      <c r="K1538" s="63">
        <v>460</v>
      </c>
      <c r="L1538" s="37"/>
      <c r="M1538" s="37">
        <v>584935</v>
      </c>
    </row>
    <row r="1539" spans="1:13" x14ac:dyDescent="0.25">
      <c r="A1539" s="37">
        <v>1530</v>
      </c>
      <c r="B1539" s="37" t="s">
        <v>2052</v>
      </c>
      <c r="C1539" s="37" t="s">
        <v>485</v>
      </c>
      <c r="D1539" s="37" t="s">
        <v>2100</v>
      </c>
      <c r="E1539" s="63">
        <v>170</v>
      </c>
      <c r="F1539" s="63">
        <v>170</v>
      </c>
      <c r="G1539" s="63">
        <v>170</v>
      </c>
      <c r="H1539" s="63">
        <v>170</v>
      </c>
      <c r="I1539" s="63">
        <v>170</v>
      </c>
      <c r="J1539" s="63">
        <v>160</v>
      </c>
      <c r="K1539" s="63">
        <v>160</v>
      </c>
      <c r="L1539" s="37"/>
      <c r="M1539" s="37">
        <v>584936</v>
      </c>
    </row>
    <row r="1540" spans="1:13" x14ac:dyDescent="0.25">
      <c r="A1540" s="37">
        <v>1531</v>
      </c>
      <c r="B1540" s="37" t="s">
        <v>2052</v>
      </c>
      <c r="C1540" s="37" t="s">
        <v>1668</v>
      </c>
      <c r="D1540" s="37" t="s">
        <v>2100</v>
      </c>
      <c r="E1540" s="63">
        <v>370</v>
      </c>
      <c r="F1540" s="63">
        <v>370</v>
      </c>
      <c r="G1540" s="63">
        <v>360</v>
      </c>
      <c r="H1540" s="63">
        <v>350</v>
      </c>
      <c r="I1540" s="63">
        <v>340</v>
      </c>
      <c r="J1540" s="63">
        <v>330</v>
      </c>
      <c r="K1540" s="63">
        <v>320</v>
      </c>
      <c r="L1540" s="37"/>
      <c r="M1540" s="37">
        <v>584937</v>
      </c>
    </row>
    <row r="1541" spans="1:13" x14ac:dyDescent="0.25">
      <c r="A1541" s="37">
        <v>1532</v>
      </c>
      <c r="B1541" s="37" t="s">
        <v>2052</v>
      </c>
      <c r="C1541" s="37" t="s">
        <v>1669</v>
      </c>
      <c r="D1541" s="37" t="s">
        <v>2100</v>
      </c>
      <c r="E1541" s="63">
        <v>380</v>
      </c>
      <c r="F1541" s="63">
        <v>350</v>
      </c>
      <c r="G1541" s="63">
        <v>340</v>
      </c>
      <c r="H1541" s="63">
        <v>330</v>
      </c>
      <c r="I1541" s="63">
        <v>330</v>
      </c>
      <c r="J1541" s="63">
        <v>320</v>
      </c>
      <c r="K1541" s="63">
        <v>310</v>
      </c>
      <c r="L1541" s="37"/>
      <c r="M1541" s="37">
        <v>584938</v>
      </c>
    </row>
    <row r="1542" spans="1:13" x14ac:dyDescent="0.25">
      <c r="A1542" s="37">
        <v>1533</v>
      </c>
      <c r="B1542" s="37" t="s">
        <v>2052</v>
      </c>
      <c r="C1542" s="37" t="s">
        <v>1670</v>
      </c>
      <c r="D1542" s="37" t="s">
        <v>2100</v>
      </c>
      <c r="E1542" s="63">
        <v>280</v>
      </c>
      <c r="F1542" s="63">
        <v>290</v>
      </c>
      <c r="G1542" s="63">
        <v>290</v>
      </c>
      <c r="H1542" s="63">
        <v>290</v>
      </c>
      <c r="I1542" s="63">
        <v>280</v>
      </c>
      <c r="J1542" s="63">
        <v>280</v>
      </c>
      <c r="K1542" s="63">
        <v>260</v>
      </c>
      <c r="L1542" s="37"/>
      <c r="M1542" s="37">
        <v>584939</v>
      </c>
    </row>
    <row r="1543" spans="1:13" x14ac:dyDescent="0.25">
      <c r="A1543" s="37">
        <v>1534</v>
      </c>
      <c r="B1543" s="37" t="s">
        <v>2052</v>
      </c>
      <c r="C1543" s="37" t="s">
        <v>1671</v>
      </c>
      <c r="D1543" s="37" t="s">
        <v>2100</v>
      </c>
      <c r="E1543" s="63">
        <v>560</v>
      </c>
      <c r="F1543" s="63">
        <v>640</v>
      </c>
      <c r="G1543" s="63">
        <v>710</v>
      </c>
      <c r="H1543" s="63">
        <v>780</v>
      </c>
      <c r="I1543" s="63">
        <v>850</v>
      </c>
      <c r="J1543" s="63">
        <v>930</v>
      </c>
      <c r="K1543" s="63">
        <v>1040</v>
      </c>
      <c r="L1543" s="37"/>
      <c r="M1543" s="37">
        <v>584940</v>
      </c>
    </row>
    <row r="1544" spans="1:13" x14ac:dyDescent="0.25">
      <c r="A1544" s="37">
        <v>1535</v>
      </c>
      <c r="B1544" s="37" t="s">
        <v>2052</v>
      </c>
      <c r="C1544" s="37" t="s">
        <v>1672</v>
      </c>
      <c r="D1544" s="37" t="s">
        <v>2100</v>
      </c>
      <c r="E1544" s="63">
        <v>1270</v>
      </c>
      <c r="F1544" s="63">
        <v>1240</v>
      </c>
      <c r="G1544" s="63">
        <v>1220</v>
      </c>
      <c r="H1544" s="63">
        <v>1190</v>
      </c>
      <c r="I1544" s="63">
        <v>1160</v>
      </c>
      <c r="J1544" s="63">
        <v>1120</v>
      </c>
      <c r="K1544" s="63">
        <v>1080</v>
      </c>
      <c r="L1544" s="37"/>
      <c r="M1544" s="37">
        <v>585000</v>
      </c>
    </row>
    <row r="1545" spans="1:13" x14ac:dyDescent="0.25">
      <c r="A1545" s="37">
        <v>1536</v>
      </c>
      <c r="B1545" s="37" t="s">
        <v>2052</v>
      </c>
      <c r="C1545" s="37" t="s">
        <v>1673</v>
      </c>
      <c r="D1545" s="37" t="s">
        <v>2100</v>
      </c>
      <c r="E1545" s="63">
        <v>1690</v>
      </c>
      <c r="F1545" s="63">
        <v>1660</v>
      </c>
      <c r="G1545" s="63">
        <v>1630</v>
      </c>
      <c r="H1545" s="63">
        <v>1590</v>
      </c>
      <c r="I1545" s="63">
        <v>1540</v>
      </c>
      <c r="J1545" s="63">
        <v>1460</v>
      </c>
      <c r="K1545" s="63">
        <v>1370</v>
      </c>
      <c r="L1545" s="37"/>
      <c r="M1545" s="37">
        <v>585110</v>
      </c>
    </row>
    <row r="1546" spans="1:13" x14ac:dyDescent="0.25">
      <c r="A1546" s="37">
        <v>1537</v>
      </c>
      <c r="B1546" s="37" t="s">
        <v>2052</v>
      </c>
      <c r="C1546" s="37" t="s">
        <v>1661</v>
      </c>
      <c r="D1546" s="37" t="s">
        <v>2100</v>
      </c>
      <c r="E1546" s="63">
        <v>950</v>
      </c>
      <c r="F1546" s="63">
        <v>920</v>
      </c>
      <c r="G1546" s="63">
        <v>890</v>
      </c>
      <c r="H1546" s="63">
        <v>870</v>
      </c>
      <c r="I1546" s="63">
        <v>840</v>
      </c>
      <c r="J1546" s="63">
        <v>800</v>
      </c>
      <c r="K1546" s="63">
        <v>750</v>
      </c>
      <c r="L1546" s="37"/>
      <c r="M1546" s="37">
        <v>585120</v>
      </c>
    </row>
    <row r="1547" spans="1:13" x14ac:dyDescent="0.25">
      <c r="A1547" s="37">
        <v>1538</v>
      </c>
      <c r="B1547" s="37" t="s">
        <v>2052</v>
      </c>
      <c r="C1547" s="37" t="s">
        <v>1675</v>
      </c>
      <c r="D1547" s="37" t="s">
        <v>2100</v>
      </c>
      <c r="E1547" s="63">
        <v>610</v>
      </c>
      <c r="F1547" s="63">
        <v>570</v>
      </c>
      <c r="G1547" s="63">
        <v>580</v>
      </c>
      <c r="H1547" s="63">
        <v>590</v>
      </c>
      <c r="I1547" s="63">
        <v>590</v>
      </c>
      <c r="J1547" s="63">
        <v>590</v>
      </c>
      <c r="K1547" s="63">
        <v>580</v>
      </c>
      <c r="L1547" s="37"/>
      <c r="M1547" s="37">
        <v>585130</v>
      </c>
    </row>
    <row r="1548" spans="1:13" x14ac:dyDescent="0.25">
      <c r="A1548" s="37">
        <v>1539</v>
      </c>
      <c r="B1548" s="37" t="s">
        <v>2052</v>
      </c>
      <c r="C1548" s="37" t="s">
        <v>1676</v>
      </c>
      <c r="D1548" s="37" t="s">
        <v>2100</v>
      </c>
      <c r="E1548" s="63">
        <v>2860</v>
      </c>
      <c r="F1548" s="63">
        <v>2800</v>
      </c>
      <c r="G1548" s="63">
        <v>2770</v>
      </c>
      <c r="H1548" s="63">
        <v>2720</v>
      </c>
      <c r="I1548" s="63">
        <v>2650</v>
      </c>
      <c r="J1548" s="63">
        <v>2550</v>
      </c>
      <c r="K1548" s="63">
        <v>2450</v>
      </c>
      <c r="L1548" s="37"/>
      <c r="M1548" s="37">
        <v>585140</v>
      </c>
    </row>
    <row r="1549" spans="1:13" x14ac:dyDescent="0.25">
      <c r="A1549" s="37">
        <v>1540</v>
      </c>
      <c r="B1549" s="37" t="s">
        <v>2043</v>
      </c>
      <c r="C1549" s="37" t="s">
        <v>2101</v>
      </c>
      <c r="D1549" s="37" t="s">
        <v>2101</v>
      </c>
      <c r="E1549" s="63">
        <v>8570</v>
      </c>
      <c r="F1549" s="63">
        <v>8850</v>
      </c>
      <c r="G1549" s="63">
        <v>8910</v>
      </c>
      <c r="H1549" s="63">
        <v>8910</v>
      </c>
      <c r="I1549" s="63">
        <v>8820</v>
      </c>
      <c r="J1549" s="63">
        <v>8680</v>
      </c>
      <c r="K1549" s="63">
        <v>8500</v>
      </c>
      <c r="L1549" s="37"/>
      <c r="M1549" s="37"/>
    </row>
    <row r="1550" spans="1:13" x14ac:dyDescent="0.25">
      <c r="A1550" s="37">
        <v>1541</v>
      </c>
      <c r="B1550" s="37" t="s">
        <v>2052</v>
      </c>
      <c r="C1550" s="37" t="s">
        <v>463</v>
      </c>
      <c r="D1550" s="37" t="s">
        <v>2101</v>
      </c>
      <c r="E1550" s="63">
        <v>310</v>
      </c>
      <c r="F1550" s="63">
        <v>310</v>
      </c>
      <c r="G1550" s="63">
        <v>310</v>
      </c>
      <c r="H1550" s="63">
        <v>310</v>
      </c>
      <c r="I1550" s="63">
        <v>310</v>
      </c>
      <c r="J1550" s="63">
        <v>310</v>
      </c>
      <c r="K1550" s="63">
        <v>300</v>
      </c>
      <c r="L1550" s="37"/>
      <c r="M1550" s="37">
        <v>585306</v>
      </c>
    </row>
    <row r="1551" spans="1:13" x14ac:dyDescent="0.25">
      <c r="A1551" s="37">
        <v>1542</v>
      </c>
      <c r="B1551" s="37" t="s">
        <v>2052</v>
      </c>
      <c r="C1551" s="37" t="s">
        <v>1677</v>
      </c>
      <c r="D1551" s="37" t="s">
        <v>2101</v>
      </c>
      <c r="E1551" s="63">
        <v>500</v>
      </c>
      <c r="F1551" s="63">
        <v>510</v>
      </c>
      <c r="G1551" s="63">
        <v>510</v>
      </c>
      <c r="H1551" s="63">
        <v>500</v>
      </c>
      <c r="I1551" s="63">
        <v>490</v>
      </c>
      <c r="J1551" s="63">
        <v>480</v>
      </c>
      <c r="K1551" s="63">
        <v>470</v>
      </c>
      <c r="L1551" s="37"/>
      <c r="M1551" s="37">
        <v>585307</v>
      </c>
    </row>
    <row r="1552" spans="1:13" x14ac:dyDescent="0.25">
      <c r="A1552" s="37">
        <v>1543</v>
      </c>
      <c r="B1552" s="37" t="s">
        <v>2052</v>
      </c>
      <c r="C1552" s="37" t="s">
        <v>1679</v>
      </c>
      <c r="D1552" s="37" t="s">
        <v>2101</v>
      </c>
      <c r="E1552" s="63">
        <v>300</v>
      </c>
      <c r="F1552" s="63">
        <v>300</v>
      </c>
      <c r="G1552" s="63">
        <v>300</v>
      </c>
      <c r="H1552" s="63">
        <v>300</v>
      </c>
      <c r="I1552" s="63">
        <v>290</v>
      </c>
      <c r="J1552" s="63">
        <v>280</v>
      </c>
      <c r="K1552" s="63">
        <v>260</v>
      </c>
      <c r="L1552" s="37"/>
      <c r="M1552" s="37">
        <v>585309</v>
      </c>
    </row>
    <row r="1553" spans="1:13" x14ac:dyDescent="0.25">
      <c r="A1553" s="37">
        <v>1544</v>
      </c>
      <c r="B1553" s="37" t="s">
        <v>2052</v>
      </c>
      <c r="C1553" s="37" t="s">
        <v>465</v>
      </c>
      <c r="D1553" s="37" t="s">
        <v>2101</v>
      </c>
      <c r="E1553" s="63">
        <v>340</v>
      </c>
      <c r="F1553" s="63">
        <v>340</v>
      </c>
      <c r="G1553" s="63">
        <v>340</v>
      </c>
      <c r="H1553" s="63">
        <v>340</v>
      </c>
      <c r="I1553" s="63">
        <v>330</v>
      </c>
      <c r="J1553" s="63">
        <v>330</v>
      </c>
      <c r="K1553" s="63">
        <v>330</v>
      </c>
      <c r="L1553" s="37"/>
      <c r="M1553" s="37">
        <v>585311</v>
      </c>
    </row>
    <row r="1554" spans="1:13" x14ac:dyDescent="0.25">
      <c r="A1554" s="37">
        <v>1545</v>
      </c>
      <c r="B1554" s="37" t="s">
        <v>2052</v>
      </c>
      <c r="C1554" s="37" t="s">
        <v>1680</v>
      </c>
      <c r="D1554" s="37" t="s">
        <v>2101</v>
      </c>
      <c r="E1554" s="63">
        <v>460</v>
      </c>
      <c r="F1554" s="63">
        <v>500</v>
      </c>
      <c r="G1554" s="63">
        <v>510</v>
      </c>
      <c r="H1554" s="63">
        <v>520</v>
      </c>
      <c r="I1554" s="63">
        <v>530</v>
      </c>
      <c r="J1554" s="63">
        <v>530</v>
      </c>
      <c r="K1554" s="63">
        <v>540</v>
      </c>
      <c r="L1554" s="37"/>
      <c r="M1554" s="37">
        <v>585312</v>
      </c>
    </row>
    <row r="1555" spans="1:13" x14ac:dyDescent="0.25">
      <c r="A1555" s="37">
        <v>1546</v>
      </c>
      <c r="B1555" s="37" t="s">
        <v>2052</v>
      </c>
      <c r="C1555" s="37" t="s">
        <v>466</v>
      </c>
      <c r="D1555" s="37" t="s">
        <v>2101</v>
      </c>
      <c r="E1555" s="63">
        <v>320</v>
      </c>
      <c r="F1555" s="63">
        <v>320</v>
      </c>
      <c r="G1555" s="63">
        <v>320</v>
      </c>
      <c r="H1555" s="63">
        <v>320</v>
      </c>
      <c r="I1555" s="63">
        <v>320</v>
      </c>
      <c r="J1555" s="63">
        <v>320</v>
      </c>
      <c r="K1555" s="63">
        <v>320</v>
      </c>
      <c r="L1555" s="37"/>
      <c r="M1555" s="37">
        <v>585313</v>
      </c>
    </row>
    <row r="1556" spans="1:13" x14ac:dyDescent="0.25">
      <c r="A1556" s="37">
        <v>1547</v>
      </c>
      <c r="B1556" s="37" t="s">
        <v>2052</v>
      </c>
      <c r="C1556" s="37" t="s">
        <v>467</v>
      </c>
      <c r="D1556" s="37" t="s">
        <v>2101</v>
      </c>
      <c r="E1556" s="63">
        <v>250</v>
      </c>
      <c r="F1556" s="63">
        <v>260</v>
      </c>
      <c r="G1556" s="63">
        <v>260</v>
      </c>
      <c r="H1556" s="63">
        <v>260</v>
      </c>
      <c r="I1556" s="63">
        <v>260</v>
      </c>
      <c r="J1556" s="63">
        <v>260</v>
      </c>
      <c r="K1556" s="63">
        <v>250</v>
      </c>
      <c r="L1556" s="37"/>
      <c r="M1556" s="37">
        <v>585314</v>
      </c>
    </row>
    <row r="1557" spans="1:13" x14ac:dyDescent="0.25">
      <c r="A1557" s="37">
        <v>1548</v>
      </c>
      <c r="B1557" s="37" t="s">
        <v>2052</v>
      </c>
      <c r="C1557" s="37" t="s">
        <v>486</v>
      </c>
      <c r="D1557" s="37" t="s">
        <v>2101</v>
      </c>
      <c r="E1557" s="63">
        <v>60</v>
      </c>
      <c r="F1557" s="63">
        <v>60</v>
      </c>
      <c r="G1557" s="63">
        <v>60</v>
      </c>
      <c r="H1557" s="63">
        <v>60</v>
      </c>
      <c r="I1557" s="63">
        <v>60</v>
      </c>
      <c r="J1557" s="63">
        <v>60</v>
      </c>
      <c r="K1557" s="63">
        <v>60</v>
      </c>
      <c r="L1557" s="37"/>
      <c r="M1557" s="37">
        <v>585315</v>
      </c>
    </row>
    <row r="1558" spans="1:13" x14ac:dyDescent="0.25">
      <c r="A1558" s="37">
        <v>1549</v>
      </c>
      <c r="B1558" s="37" t="s">
        <v>2052</v>
      </c>
      <c r="C1558" s="37" t="s">
        <v>487</v>
      </c>
      <c r="D1558" s="37" t="s">
        <v>2101</v>
      </c>
      <c r="E1558" s="63">
        <v>670</v>
      </c>
      <c r="F1558" s="63">
        <v>750</v>
      </c>
      <c r="G1558" s="63">
        <v>770</v>
      </c>
      <c r="H1558" s="63">
        <v>800</v>
      </c>
      <c r="I1558" s="63">
        <v>830</v>
      </c>
      <c r="J1558" s="63">
        <v>840</v>
      </c>
      <c r="K1558" s="63">
        <v>860</v>
      </c>
      <c r="L1558" s="37"/>
      <c r="M1558" s="37">
        <v>585316</v>
      </c>
    </row>
    <row r="1559" spans="1:13" x14ac:dyDescent="0.25">
      <c r="A1559" s="37">
        <v>1550</v>
      </c>
      <c r="B1559" s="37" t="s">
        <v>2052</v>
      </c>
      <c r="C1559" s="37" t="s">
        <v>488</v>
      </c>
      <c r="D1559" s="37" t="s">
        <v>2101</v>
      </c>
      <c r="E1559" s="63">
        <v>900</v>
      </c>
      <c r="F1559" s="63">
        <v>960</v>
      </c>
      <c r="G1559" s="63">
        <v>990</v>
      </c>
      <c r="H1559" s="63">
        <v>1020</v>
      </c>
      <c r="I1559" s="63">
        <v>1040</v>
      </c>
      <c r="J1559" s="63">
        <v>1050</v>
      </c>
      <c r="K1559" s="63">
        <v>1050</v>
      </c>
      <c r="L1559" s="37"/>
      <c r="M1559" s="37">
        <v>585317</v>
      </c>
    </row>
    <row r="1560" spans="1:13" x14ac:dyDescent="0.25">
      <c r="A1560" s="37">
        <v>1551</v>
      </c>
      <c r="B1560" s="37" t="s">
        <v>2052</v>
      </c>
      <c r="C1560" s="37" t="s">
        <v>489</v>
      </c>
      <c r="D1560" s="37" t="s">
        <v>2101</v>
      </c>
      <c r="E1560" s="63">
        <v>540</v>
      </c>
      <c r="F1560" s="63">
        <v>550</v>
      </c>
      <c r="G1560" s="63">
        <v>550</v>
      </c>
      <c r="H1560" s="63">
        <v>560</v>
      </c>
      <c r="I1560" s="63">
        <v>560</v>
      </c>
      <c r="J1560" s="63">
        <v>570</v>
      </c>
      <c r="K1560" s="63">
        <v>570</v>
      </c>
      <c r="L1560" s="37"/>
      <c r="M1560" s="37">
        <v>585318</v>
      </c>
    </row>
    <row r="1561" spans="1:13" x14ac:dyDescent="0.25">
      <c r="A1561" s="37">
        <v>1552</v>
      </c>
      <c r="B1561" s="37" t="s">
        <v>2052</v>
      </c>
      <c r="C1561" s="37" t="s">
        <v>1681</v>
      </c>
      <c r="D1561" s="37" t="s">
        <v>2101</v>
      </c>
      <c r="E1561" s="63">
        <v>60</v>
      </c>
      <c r="F1561" s="63">
        <v>70</v>
      </c>
      <c r="G1561" s="63">
        <v>70</v>
      </c>
      <c r="H1561" s="63">
        <v>70</v>
      </c>
      <c r="I1561" s="63">
        <v>80</v>
      </c>
      <c r="J1561" s="63">
        <v>80</v>
      </c>
      <c r="K1561" s="63">
        <v>90</v>
      </c>
      <c r="L1561" s="37"/>
      <c r="M1561" s="37">
        <v>585319</v>
      </c>
    </row>
    <row r="1562" spans="1:13" x14ac:dyDescent="0.25">
      <c r="A1562" s="37">
        <v>1553</v>
      </c>
      <c r="B1562" s="37" t="s">
        <v>2052</v>
      </c>
      <c r="C1562" s="37" t="s">
        <v>1682</v>
      </c>
      <c r="D1562" s="37" t="s">
        <v>2101</v>
      </c>
      <c r="E1562" s="63">
        <v>110</v>
      </c>
      <c r="F1562" s="63">
        <v>110</v>
      </c>
      <c r="G1562" s="63">
        <v>110</v>
      </c>
      <c r="H1562" s="63">
        <v>100</v>
      </c>
      <c r="I1562" s="63">
        <v>100</v>
      </c>
      <c r="J1562" s="63">
        <v>100</v>
      </c>
      <c r="K1562" s="63">
        <v>90</v>
      </c>
      <c r="L1562" s="37"/>
      <c r="M1562" s="37">
        <v>585320</v>
      </c>
    </row>
    <row r="1563" spans="1:13" x14ac:dyDescent="0.25">
      <c r="A1563" s="37">
        <v>1554</v>
      </c>
      <c r="B1563" s="37" t="s">
        <v>2052</v>
      </c>
      <c r="C1563" s="37" t="s">
        <v>1683</v>
      </c>
      <c r="D1563" s="37" t="s">
        <v>2101</v>
      </c>
      <c r="E1563" s="63">
        <v>300</v>
      </c>
      <c r="F1563" s="63">
        <v>320</v>
      </c>
      <c r="G1563" s="63">
        <v>330</v>
      </c>
      <c r="H1563" s="63">
        <v>340</v>
      </c>
      <c r="I1563" s="63">
        <v>340</v>
      </c>
      <c r="J1563" s="63">
        <v>330</v>
      </c>
      <c r="K1563" s="63">
        <v>330</v>
      </c>
      <c r="L1563" s="37"/>
      <c r="M1563" s="37">
        <v>585321</v>
      </c>
    </row>
    <row r="1564" spans="1:13" x14ac:dyDescent="0.25">
      <c r="A1564" s="37">
        <v>1555</v>
      </c>
      <c r="B1564" s="37" t="s">
        <v>2052</v>
      </c>
      <c r="C1564" s="37" t="s">
        <v>1684</v>
      </c>
      <c r="D1564" s="37" t="s">
        <v>2101</v>
      </c>
      <c r="E1564" s="63">
        <v>70</v>
      </c>
      <c r="F1564" s="63">
        <v>80</v>
      </c>
      <c r="G1564" s="63">
        <v>80</v>
      </c>
      <c r="H1564" s="63">
        <v>80</v>
      </c>
      <c r="I1564" s="63">
        <v>80</v>
      </c>
      <c r="J1564" s="63">
        <v>80</v>
      </c>
      <c r="K1564" s="63">
        <v>80</v>
      </c>
      <c r="L1564" s="37"/>
      <c r="M1564" s="37">
        <v>585322</v>
      </c>
    </row>
    <row r="1565" spans="1:13" x14ac:dyDescent="0.25">
      <c r="A1565" s="37">
        <v>1556</v>
      </c>
      <c r="B1565" s="37" t="s">
        <v>2052</v>
      </c>
      <c r="C1565" s="37" t="s">
        <v>1664</v>
      </c>
      <c r="D1565" s="37" t="s">
        <v>2101</v>
      </c>
      <c r="E1565" s="63">
        <v>30</v>
      </c>
      <c r="F1565" s="63">
        <v>30</v>
      </c>
      <c r="G1565" s="63">
        <v>30</v>
      </c>
      <c r="H1565" s="63">
        <v>30</v>
      </c>
      <c r="I1565" s="63">
        <v>30</v>
      </c>
      <c r="J1565" s="63">
        <v>30</v>
      </c>
      <c r="K1565" s="63">
        <v>30</v>
      </c>
      <c r="L1565" s="37"/>
      <c r="M1565" s="37">
        <v>585323</v>
      </c>
    </row>
    <row r="1566" spans="1:13" x14ac:dyDescent="0.25">
      <c r="A1566" s="37">
        <v>1557</v>
      </c>
      <c r="B1566" s="37" t="s">
        <v>2052</v>
      </c>
      <c r="C1566" s="37" t="s">
        <v>1665</v>
      </c>
      <c r="D1566" s="37" t="s">
        <v>2101</v>
      </c>
      <c r="E1566" s="63">
        <v>30</v>
      </c>
      <c r="F1566" s="63">
        <v>40</v>
      </c>
      <c r="G1566" s="63">
        <v>40</v>
      </c>
      <c r="H1566" s="63">
        <v>40</v>
      </c>
      <c r="I1566" s="63">
        <v>30</v>
      </c>
      <c r="J1566" s="63">
        <v>30</v>
      </c>
      <c r="K1566" s="63">
        <v>30</v>
      </c>
      <c r="L1566" s="37"/>
      <c r="M1566" s="37">
        <v>585324</v>
      </c>
    </row>
    <row r="1567" spans="1:13" x14ac:dyDescent="0.25">
      <c r="A1567" s="37">
        <v>1558</v>
      </c>
      <c r="B1567" s="37" t="s">
        <v>2052</v>
      </c>
      <c r="C1567" s="37" t="s">
        <v>1666</v>
      </c>
      <c r="D1567" s="37" t="s">
        <v>2101</v>
      </c>
      <c r="E1567" s="63">
        <v>250</v>
      </c>
      <c r="F1567" s="63">
        <v>250</v>
      </c>
      <c r="G1567" s="63">
        <v>250</v>
      </c>
      <c r="H1567" s="63">
        <v>250</v>
      </c>
      <c r="I1567" s="63">
        <v>240</v>
      </c>
      <c r="J1567" s="63">
        <v>230</v>
      </c>
      <c r="K1567" s="63">
        <v>220</v>
      </c>
      <c r="L1567" s="37"/>
      <c r="M1567" s="37">
        <v>585325</v>
      </c>
    </row>
    <row r="1568" spans="1:13" x14ac:dyDescent="0.25">
      <c r="A1568" s="37">
        <v>1559</v>
      </c>
      <c r="B1568" s="37" t="s">
        <v>2052</v>
      </c>
      <c r="C1568" s="37" t="s">
        <v>1674</v>
      </c>
      <c r="D1568" s="37" t="s">
        <v>2101</v>
      </c>
      <c r="E1568" s="63">
        <v>3060</v>
      </c>
      <c r="F1568" s="63">
        <v>3100</v>
      </c>
      <c r="G1568" s="63">
        <v>3060</v>
      </c>
      <c r="H1568" s="63">
        <v>3000</v>
      </c>
      <c r="I1568" s="63">
        <v>2900</v>
      </c>
      <c r="J1568" s="63">
        <v>2770</v>
      </c>
      <c r="K1568" s="63">
        <v>2620</v>
      </c>
      <c r="L1568" s="37"/>
      <c r="M1568" s="37">
        <v>585400</v>
      </c>
    </row>
    <row r="1569" spans="1:13" x14ac:dyDescent="0.25">
      <c r="A1569" s="37">
        <v>1560</v>
      </c>
      <c r="B1569" s="37" t="s">
        <v>2043</v>
      </c>
      <c r="C1569" s="37" t="s">
        <v>2102</v>
      </c>
      <c r="D1569" s="37" t="s">
        <v>2102</v>
      </c>
      <c r="E1569" s="63">
        <v>12000</v>
      </c>
      <c r="F1569" s="63">
        <v>12950</v>
      </c>
      <c r="G1569" s="63">
        <v>13450</v>
      </c>
      <c r="H1569" s="63">
        <v>13850</v>
      </c>
      <c r="I1569" s="63">
        <v>14200</v>
      </c>
      <c r="J1569" s="63">
        <v>14400</v>
      </c>
      <c r="K1569" s="63">
        <v>14550</v>
      </c>
      <c r="L1569" s="37"/>
      <c r="M1569" s="37"/>
    </row>
    <row r="1570" spans="1:13" x14ac:dyDescent="0.25">
      <c r="A1570" s="37">
        <v>1561</v>
      </c>
      <c r="B1570" s="37" t="s">
        <v>2052</v>
      </c>
      <c r="C1570" s="37" t="s">
        <v>440</v>
      </c>
      <c r="D1570" s="37" t="s">
        <v>2102</v>
      </c>
      <c r="E1570" s="63">
        <v>0</v>
      </c>
      <c r="F1570" s="63">
        <v>0</v>
      </c>
      <c r="G1570" s="63">
        <v>0</v>
      </c>
      <c r="H1570" s="63">
        <v>0</v>
      </c>
      <c r="I1570" s="63">
        <v>0</v>
      </c>
      <c r="J1570" s="63">
        <v>0</v>
      </c>
      <c r="K1570" s="63">
        <v>0</v>
      </c>
      <c r="L1570" s="37"/>
      <c r="M1570" s="37">
        <v>580900</v>
      </c>
    </row>
    <row r="1571" spans="1:13" x14ac:dyDescent="0.25">
      <c r="A1571" s="37">
        <v>1562</v>
      </c>
      <c r="B1571" s="37" t="s">
        <v>2052</v>
      </c>
      <c r="C1571" s="37" t="s">
        <v>1656</v>
      </c>
      <c r="D1571" s="37" t="s">
        <v>2102</v>
      </c>
      <c r="E1571" s="63">
        <v>890</v>
      </c>
      <c r="F1571" s="63">
        <v>960</v>
      </c>
      <c r="G1571" s="63">
        <v>990</v>
      </c>
      <c r="H1571" s="63">
        <v>1020</v>
      </c>
      <c r="I1571" s="63">
        <v>1040</v>
      </c>
      <c r="J1571" s="63">
        <v>1050</v>
      </c>
      <c r="K1571" s="63">
        <v>1070</v>
      </c>
      <c r="L1571" s="37"/>
      <c r="M1571" s="37">
        <v>585502</v>
      </c>
    </row>
    <row r="1572" spans="1:13" x14ac:dyDescent="0.25">
      <c r="A1572" s="37">
        <v>1563</v>
      </c>
      <c r="B1572" s="37" t="s">
        <v>2052</v>
      </c>
      <c r="C1572" s="37" t="s">
        <v>1678</v>
      </c>
      <c r="D1572" s="37" t="s">
        <v>2102</v>
      </c>
      <c r="E1572" s="63">
        <v>440</v>
      </c>
      <c r="F1572" s="63">
        <v>440</v>
      </c>
      <c r="G1572" s="63">
        <v>450</v>
      </c>
      <c r="H1572" s="63">
        <v>450</v>
      </c>
      <c r="I1572" s="63">
        <v>450</v>
      </c>
      <c r="J1572" s="63">
        <v>440</v>
      </c>
      <c r="K1572" s="63">
        <v>440</v>
      </c>
      <c r="L1572" s="37"/>
      <c r="M1572" s="37">
        <v>585504</v>
      </c>
    </row>
    <row r="1573" spans="1:13" x14ac:dyDescent="0.25">
      <c r="A1573" s="37">
        <v>1564</v>
      </c>
      <c r="B1573" s="37" t="s">
        <v>2052</v>
      </c>
      <c r="C1573" s="37" t="s">
        <v>1685</v>
      </c>
      <c r="D1573" s="37" t="s">
        <v>2102</v>
      </c>
      <c r="E1573" s="63">
        <v>270</v>
      </c>
      <c r="F1573" s="63">
        <v>280</v>
      </c>
      <c r="G1573" s="63">
        <v>280</v>
      </c>
      <c r="H1573" s="63">
        <v>280</v>
      </c>
      <c r="I1573" s="63">
        <v>280</v>
      </c>
      <c r="J1573" s="63">
        <v>280</v>
      </c>
      <c r="K1573" s="63">
        <v>290</v>
      </c>
      <c r="L1573" s="37"/>
      <c r="M1573" s="37">
        <v>585505</v>
      </c>
    </row>
    <row r="1574" spans="1:13" x14ac:dyDescent="0.25">
      <c r="A1574" s="37">
        <v>1565</v>
      </c>
      <c r="B1574" s="37" t="s">
        <v>2052</v>
      </c>
      <c r="C1574" s="37" t="s">
        <v>42</v>
      </c>
      <c r="D1574" s="37" t="s">
        <v>2102</v>
      </c>
      <c r="E1574" s="63">
        <v>1720</v>
      </c>
      <c r="F1574" s="63">
        <v>1900</v>
      </c>
      <c r="G1574" s="63">
        <v>2050</v>
      </c>
      <c r="H1574" s="63">
        <v>2200</v>
      </c>
      <c r="I1574" s="63">
        <v>2330</v>
      </c>
      <c r="J1574" s="63">
        <v>2440</v>
      </c>
      <c r="K1574" s="63">
        <v>2540</v>
      </c>
      <c r="L1574" s="37"/>
      <c r="M1574" s="37">
        <v>585506</v>
      </c>
    </row>
    <row r="1575" spans="1:13" x14ac:dyDescent="0.25">
      <c r="A1575" s="37">
        <v>1566</v>
      </c>
      <c r="B1575" s="37" t="s">
        <v>2052</v>
      </c>
      <c r="C1575" s="37" t="s">
        <v>55</v>
      </c>
      <c r="D1575" s="37" t="s">
        <v>2102</v>
      </c>
      <c r="E1575" s="63">
        <v>980</v>
      </c>
      <c r="F1575" s="63">
        <v>1040</v>
      </c>
      <c r="G1575" s="63">
        <v>1090</v>
      </c>
      <c r="H1575" s="63">
        <v>1130</v>
      </c>
      <c r="I1575" s="63">
        <v>1170</v>
      </c>
      <c r="J1575" s="63">
        <v>1200</v>
      </c>
      <c r="K1575" s="63">
        <v>1240</v>
      </c>
      <c r="L1575" s="37"/>
      <c r="M1575" s="37">
        <v>585601</v>
      </c>
    </row>
    <row r="1576" spans="1:13" x14ac:dyDescent="0.25">
      <c r="A1576" s="37">
        <v>1567</v>
      </c>
      <c r="B1576" s="37" t="s">
        <v>2052</v>
      </c>
      <c r="C1576" s="37" t="s">
        <v>1686</v>
      </c>
      <c r="D1576" s="37" t="s">
        <v>2102</v>
      </c>
      <c r="E1576" s="63">
        <v>380</v>
      </c>
      <c r="F1576" s="63">
        <v>370</v>
      </c>
      <c r="G1576" s="63">
        <v>370</v>
      </c>
      <c r="H1576" s="63">
        <v>360</v>
      </c>
      <c r="I1576" s="63">
        <v>360</v>
      </c>
      <c r="J1576" s="63">
        <v>360</v>
      </c>
      <c r="K1576" s="63">
        <v>350</v>
      </c>
      <c r="L1576" s="37"/>
      <c r="M1576" s="37">
        <v>585602</v>
      </c>
    </row>
    <row r="1577" spans="1:13" x14ac:dyDescent="0.25">
      <c r="A1577" s="37">
        <v>1568</v>
      </c>
      <c r="B1577" s="37" t="s">
        <v>2052</v>
      </c>
      <c r="C1577" s="37" t="s">
        <v>56</v>
      </c>
      <c r="D1577" s="37" t="s">
        <v>2102</v>
      </c>
      <c r="E1577" s="63">
        <v>2740</v>
      </c>
      <c r="F1577" s="63">
        <v>2840</v>
      </c>
      <c r="G1577" s="63">
        <v>2890</v>
      </c>
      <c r="H1577" s="63">
        <v>2930</v>
      </c>
      <c r="I1577" s="63">
        <v>2960</v>
      </c>
      <c r="J1577" s="63">
        <v>2950</v>
      </c>
      <c r="K1577" s="63">
        <v>2920</v>
      </c>
      <c r="L1577" s="37"/>
      <c r="M1577" s="37">
        <v>585700</v>
      </c>
    </row>
    <row r="1578" spans="1:13" x14ac:dyDescent="0.25">
      <c r="A1578" s="37">
        <v>1569</v>
      </c>
      <c r="B1578" s="37" t="s">
        <v>2052</v>
      </c>
      <c r="C1578" s="37" t="s">
        <v>490</v>
      </c>
      <c r="D1578" s="37" t="s">
        <v>2102</v>
      </c>
      <c r="E1578" s="63">
        <v>1620</v>
      </c>
      <c r="F1578" s="63">
        <v>1910</v>
      </c>
      <c r="G1578" s="63">
        <v>1960</v>
      </c>
      <c r="H1578" s="63">
        <v>2000</v>
      </c>
      <c r="I1578" s="63">
        <v>2000</v>
      </c>
      <c r="J1578" s="63">
        <v>2000</v>
      </c>
      <c r="K1578" s="63">
        <v>1990</v>
      </c>
      <c r="L1578" s="37"/>
      <c r="M1578" s="37">
        <v>585802</v>
      </c>
    </row>
    <row r="1579" spans="1:13" x14ac:dyDescent="0.25">
      <c r="A1579" s="37">
        <v>1570</v>
      </c>
      <c r="B1579" s="37" t="s">
        <v>2052</v>
      </c>
      <c r="C1579" s="37" t="s">
        <v>1687</v>
      </c>
      <c r="D1579" s="37" t="s">
        <v>2102</v>
      </c>
      <c r="E1579" s="63">
        <v>2940</v>
      </c>
      <c r="F1579" s="63">
        <v>3190</v>
      </c>
      <c r="G1579" s="63">
        <v>3360</v>
      </c>
      <c r="H1579" s="63">
        <v>3500</v>
      </c>
      <c r="I1579" s="63">
        <v>3610</v>
      </c>
      <c r="J1579" s="63">
        <v>3680</v>
      </c>
      <c r="K1579" s="63">
        <v>3720</v>
      </c>
      <c r="L1579" s="37"/>
      <c r="M1579" s="37">
        <v>585803</v>
      </c>
    </row>
    <row r="1580" spans="1:13" x14ac:dyDescent="0.25">
      <c r="A1580" s="37">
        <v>1571</v>
      </c>
      <c r="B1580" s="37" t="s">
        <v>2043</v>
      </c>
      <c r="C1580" s="37" t="s">
        <v>2103</v>
      </c>
      <c r="D1580" s="37" t="s">
        <v>2103</v>
      </c>
      <c r="E1580" s="63">
        <v>52300</v>
      </c>
      <c r="F1580" s="63">
        <v>60900</v>
      </c>
      <c r="G1580" s="63">
        <v>66800</v>
      </c>
      <c r="H1580" s="63">
        <v>71500</v>
      </c>
      <c r="I1580" s="63">
        <v>75800</v>
      </c>
      <c r="J1580" s="63">
        <v>79600</v>
      </c>
      <c r="K1580" s="63">
        <v>83100</v>
      </c>
      <c r="L1580" s="37"/>
      <c r="M1580" s="37"/>
    </row>
    <row r="1581" spans="1:13" x14ac:dyDescent="0.25">
      <c r="A1581" s="37">
        <v>1572</v>
      </c>
      <c r="B1581" s="37" t="s">
        <v>2052</v>
      </c>
      <c r="C1581" s="37" t="s">
        <v>1688</v>
      </c>
      <c r="D1581" s="37" t="s">
        <v>2103</v>
      </c>
      <c r="E1581" s="63">
        <v>650</v>
      </c>
      <c r="F1581" s="63">
        <v>690</v>
      </c>
      <c r="G1581" s="63">
        <v>730</v>
      </c>
      <c r="H1581" s="63">
        <v>780</v>
      </c>
      <c r="I1581" s="63">
        <v>820</v>
      </c>
      <c r="J1581" s="63">
        <v>850</v>
      </c>
      <c r="K1581" s="63">
        <v>870</v>
      </c>
      <c r="L1581" s="37"/>
      <c r="M1581" s="37">
        <v>585805</v>
      </c>
    </row>
    <row r="1582" spans="1:13" x14ac:dyDescent="0.25">
      <c r="A1582" s="37">
        <v>1573</v>
      </c>
      <c r="B1582" s="37" t="s">
        <v>2052</v>
      </c>
      <c r="C1582" s="37" t="s">
        <v>1689</v>
      </c>
      <c r="D1582" s="37" t="s">
        <v>2103</v>
      </c>
      <c r="E1582" s="63">
        <v>670</v>
      </c>
      <c r="F1582" s="63">
        <v>750</v>
      </c>
      <c r="G1582" s="63">
        <v>800</v>
      </c>
      <c r="H1582" s="63">
        <v>850</v>
      </c>
      <c r="I1582" s="63">
        <v>890</v>
      </c>
      <c r="J1582" s="63">
        <v>930</v>
      </c>
      <c r="K1582" s="63">
        <v>960</v>
      </c>
      <c r="L1582" s="37"/>
      <c r="M1582" s="37">
        <v>585806</v>
      </c>
    </row>
    <row r="1583" spans="1:13" x14ac:dyDescent="0.25">
      <c r="A1583" s="37">
        <v>1574</v>
      </c>
      <c r="B1583" s="37" t="s">
        <v>2052</v>
      </c>
      <c r="C1583" s="37" t="s">
        <v>1690</v>
      </c>
      <c r="D1583" s="37" t="s">
        <v>2103</v>
      </c>
      <c r="E1583" s="63">
        <v>2290</v>
      </c>
      <c r="F1583" s="63">
        <v>2470</v>
      </c>
      <c r="G1583" s="63">
        <v>2650</v>
      </c>
      <c r="H1583" s="63">
        <v>2850</v>
      </c>
      <c r="I1583" s="63">
        <v>3020</v>
      </c>
      <c r="J1583" s="63">
        <v>3170</v>
      </c>
      <c r="K1583" s="63">
        <v>3280</v>
      </c>
      <c r="L1583" s="37"/>
      <c r="M1583" s="37">
        <v>585807</v>
      </c>
    </row>
    <row r="1584" spans="1:13" x14ac:dyDescent="0.25">
      <c r="A1584" s="37">
        <v>1575</v>
      </c>
      <c r="B1584" s="37" t="s">
        <v>2052</v>
      </c>
      <c r="C1584" s="37" t="s">
        <v>1692</v>
      </c>
      <c r="D1584" s="37" t="s">
        <v>2103</v>
      </c>
      <c r="E1584" s="63">
        <v>1150</v>
      </c>
      <c r="F1584" s="63">
        <v>1280</v>
      </c>
      <c r="G1584" s="63">
        <v>1370</v>
      </c>
      <c r="H1584" s="63">
        <v>1460</v>
      </c>
      <c r="I1584" s="63">
        <v>1540</v>
      </c>
      <c r="J1584" s="63">
        <v>1600</v>
      </c>
      <c r="K1584" s="63">
        <v>1640</v>
      </c>
      <c r="L1584" s="37"/>
      <c r="M1584" s="37">
        <v>585808</v>
      </c>
    </row>
    <row r="1585" spans="1:13" x14ac:dyDescent="0.25">
      <c r="A1585" s="37">
        <v>1576</v>
      </c>
      <c r="B1585" s="37" t="s">
        <v>2052</v>
      </c>
      <c r="C1585" s="37" t="s">
        <v>1693</v>
      </c>
      <c r="D1585" s="37" t="s">
        <v>2103</v>
      </c>
      <c r="E1585" s="63">
        <v>30</v>
      </c>
      <c r="F1585" s="63">
        <v>30</v>
      </c>
      <c r="G1585" s="63">
        <v>30</v>
      </c>
      <c r="H1585" s="63">
        <v>30</v>
      </c>
      <c r="I1585" s="63">
        <v>30</v>
      </c>
      <c r="J1585" s="63">
        <v>30</v>
      </c>
      <c r="K1585" s="63">
        <v>30</v>
      </c>
      <c r="L1585" s="37"/>
      <c r="M1585" s="37">
        <v>586001</v>
      </c>
    </row>
    <row r="1586" spans="1:13" x14ac:dyDescent="0.25">
      <c r="A1586" s="37">
        <v>1577</v>
      </c>
      <c r="B1586" s="37" t="s">
        <v>2052</v>
      </c>
      <c r="C1586" s="37" t="s">
        <v>1695</v>
      </c>
      <c r="D1586" s="37" t="s">
        <v>2103</v>
      </c>
      <c r="E1586" s="63">
        <v>510</v>
      </c>
      <c r="F1586" s="63">
        <v>510</v>
      </c>
      <c r="G1586" s="63">
        <v>510</v>
      </c>
      <c r="H1586" s="63">
        <v>510</v>
      </c>
      <c r="I1586" s="63">
        <v>500</v>
      </c>
      <c r="J1586" s="63">
        <v>500</v>
      </c>
      <c r="K1586" s="63">
        <v>490</v>
      </c>
      <c r="L1586" s="37"/>
      <c r="M1586" s="37">
        <v>586002</v>
      </c>
    </row>
    <row r="1587" spans="1:13" x14ac:dyDescent="0.25">
      <c r="A1587" s="37">
        <v>1578</v>
      </c>
      <c r="B1587" s="37" t="s">
        <v>2052</v>
      </c>
      <c r="C1587" s="37" t="s">
        <v>1696</v>
      </c>
      <c r="D1587" s="37" t="s">
        <v>2103</v>
      </c>
      <c r="E1587" s="63">
        <v>940</v>
      </c>
      <c r="F1587" s="63">
        <v>1020</v>
      </c>
      <c r="G1587" s="63">
        <v>1070</v>
      </c>
      <c r="H1587" s="63">
        <v>1130</v>
      </c>
      <c r="I1587" s="63">
        <v>1170</v>
      </c>
      <c r="J1587" s="63">
        <v>1210</v>
      </c>
      <c r="K1587" s="63">
        <v>1240</v>
      </c>
      <c r="L1587" s="37"/>
      <c r="M1587" s="37">
        <v>586112</v>
      </c>
    </row>
    <row r="1588" spans="1:13" x14ac:dyDescent="0.25">
      <c r="A1588" s="37">
        <v>1579</v>
      </c>
      <c r="B1588" s="37" t="s">
        <v>2052</v>
      </c>
      <c r="C1588" s="37" t="s">
        <v>1697</v>
      </c>
      <c r="D1588" s="37" t="s">
        <v>2103</v>
      </c>
      <c r="E1588" s="63">
        <v>470</v>
      </c>
      <c r="F1588" s="63">
        <v>480</v>
      </c>
      <c r="G1588" s="63">
        <v>490</v>
      </c>
      <c r="H1588" s="63">
        <v>500</v>
      </c>
      <c r="I1588" s="63">
        <v>500</v>
      </c>
      <c r="J1588" s="63">
        <v>510</v>
      </c>
      <c r="K1588" s="63">
        <v>510</v>
      </c>
      <c r="L1588" s="37"/>
      <c r="M1588" s="37">
        <v>586114</v>
      </c>
    </row>
    <row r="1589" spans="1:13" x14ac:dyDescent="0.25">
      <c r="A1589" s="37">
        <v>1580</v>
      </c>
      <c r="B1589" s="37" t="s">
        <v>2052</v>
      </c>
      <c r="C1589" s="37" t="s">
        <v>1698</v>
      </c>
      <c r="D1589" s="37" t="s">
        <v>2103</v>
      </c>
      <c r="E1589" s="63">
        <v>520</v>
      </c>
      <c r="F1589" s="63">
        <v>590</v>
      </c>
      <c r="G1589" s="63">
        <v>600</v>
      </c>
      <c r="H1589" s="63">
        <v>620</v>
      </c>
      <c r="I1589" s="63">
        <v>630</v>
      </c>
      <c r="J1589" s="63">
        <v>650</v>
      </c>
      <c r="K1589" s="63">
        <v>650</v>
      </c>
      <c r="L1589" s="37"/>
      <c r="M1589" s="37">
        <v>586115</v>
      </c>
    </row>
    <row r="1590" spans="1:13" x14ac:dyDescent="0.25">
      <c r="A1590" s="37">
        <v>1581</v>
      </c>
      <c r="B1590" s="37" t="s">
        <v>2052</v>
      </c>
      <c r="C1590" s="37" t="s">
        <v>1699</v>
      </c>
      <c r="D1590" s="37" t="s">
        <v>2103</v>
      </c>
      <c r="E1590" s="63">
        <v>2800</v>
      </c>
      <c r="F1590" s="63">
        <v>2980</v>
      </c>
      <c r="G1590" s="63">
        <v>3280</v>
      </c>
      <c r="H1590" s="63">
        <v>3600</v>
      </c>
      <c r="I1590" s="63">
        <v>3900</v>
      </c>
      <c r="J1590" s="63">
        <v>4180</v>
      </c>
      <c r="K1590" s="63">
        <v>4440</v>
      </c>
      <c r="L1590" s="37"/>
      <c r="M1590" s="37">
        <v>586120</v>
      </c>
    </row>
    <row r="1591" spans="1:13" x14ac:dyDescent="0.25">
      <c r="A1591" s="37">
        <v>1582</v>
      </c>
      <c r="B1591" s="37" t="s">
        <v>2052</v>
      </c>
      <c r="C1591" s="37" t="s">
        <v>1700</v>
      </c>
      <c r="D1591" s="37" t="s">
        <v>2103</v>
      </c>
      <c r="E1591" s="63">
        <v>1900</v>
      </c>
      <c r="F1591" s="63">
        <v>2170</v>
      </c>
      <c r="G1591" s="63">
        <v>2440</v>
      </c>
      <c r="H1591" s="63">
        <v>2720</v>
      </c>
      <c r="I1591" s="63">
        <v>2990</v>
      </c>
      <c r="J1591" s="63">
        <v>3240</v>
      </c>
      <c r="K1591" s="63">
        <v>3460</v>
      </c>
      <c r="L1591" s="37"/>
      <c r="M1591" s="37">
        <v>586121</v>
      </c>
    </row>
    <row r="1592" spans="1:13" x14ac:dyDescent="0.25">
      <c r="A1592" s="37">
        <v>1583</v>
      </c>
      <c r="B1592" s="37" t="s">
        <v>2052</v>
      </c>
      <c r="C1592" s="37" t="s">
        <v>491</v>
      </c>
      <c r="D1592" s="37" t="s">
        <v>2103</v>
      </c>
      <c r="E1592" s="63">
        <v>1780</v>
      </c>
      <c r="F1592" s="63">
        <v>2860</v>
      </c>
      <c r="G1592" s="63">
        <v>3720</v>
      </c>
      <c r="H1592" s="63">
        <v>4370</v>
      </c>
      <c r="I1592" s="63">
        <v>5030</v>
      </c>
      <c r="J1592" s="63">
        <v>5690</v>
      </c>
      <c r="K1592" s="63">
        <v>6370</v>
      </c>
      <c r="L1592" s="37"/>
      <c r="M1592" s="37">
        <v>586122</v>
      </c>
    </row>
    <row r="1593" spans="1:13" x14ac:dyDescent="0.25">
      <c r="A1593" s="37">
        <v>1584</v>
      </c>
      <c r="B1593" s="37" t="s">
        <v>2052</v>
      </c>
      <c r="C1593" s="37" t="s">
        <v>1702</v>
      </c>
      <c r="D1593" s="37" t="s">
        <v>2103</v>
      </c>
      <c r="E1593" s="63">
        <v>1110</v>
      </c>
      <c r="F1593" s="63">
        <v>2220</v>
      </c>
      <c r="G1593" s="63">
        <v>3180</v>
      </c>
      <c r="H1593" s="63">
        <v>3850</v>
      </c>
      <c r="I1593" s="63">
        <v>4180</v>
      </c>
      <c r="J1593" s="63">
        <v>4500</v>
      </c>
      <c r="K1593" s="63">
        <v>4830</v>
      </c>
      <c r="L1593" s="37"/>
      <c r="M1593" s="37">
        <v>586124</v>
      </c>
    </row>
    <row r="1594" spans="1:13" x14ac:dyDescent="0.25">
      <c r="A1594" s="37">
        <v>1585</v>
      </c>
      <c r="B1594" s="37" t="s">
        <v>2052</v>
      </c>
      <c r="C1594" s="37" t="s">
        <v>1703</v>
      </c>
      <c r="D1594" s="37" t="s">
        <v>2103</v>
      </c>
      <c r="E1594" s="63">
        <v>540</v>
      </c>
      <c r="F1594" s="63">
        <v>620</v>
      </c>
      <c r="G1594" s="63">
        <v>720</v>
      </c>
      <c r="H1594" s="63">
        <v>810</v>
      </c>
      <c r="I1594" s="63">
        <v>900</v>
      </c>
      <c r="J1594" s="63">
        <v>990</v>
      </c>
      <c r="K1594" s="63">
        <v>1080</v>
      </c>
      <c r="L1594" s="37"/>
      <c r="M1594" s="37">
        <v>586126</v>
      </c>
    </row>
    <row r="1595" spans="1:13" x14ac:dyDescent="0.25">
      <c r="A1595" s="37">
        <v>1586</v>
      </c>
      <c r="B1595" s="37" t="s">
        <v>2052</v>
      </c>
      <c r="C1595" s="37" t="s">
        <v>1707</v>
      </c>
      <c r="D1595" s="37" t="s">
        <v>2103</v>
      </c>
      <c r="E1595" s="63">
        <v>560</v>
      </c>
      <c r="F1595" s="63">
        <v>680</v>
      </c>
      <c r="G1595" s="63">
        <v>760</v>
      </c>
      <c r="H1595" s="63">
        <v>840</v>
      </c>
      <c r="I1595" s="63">
        <v>910</v>
      </c>
      <c r="J1595" s="63">
        <v>980</v>
      </c>
      <c r="K1595" s="63">
        <v>1030</v>
      </c>
      <c r="L1595" s="37"/>
      <c r="M1595" s="37">
        <v>586127</v>
      </c>
    </row>
    <row r="1596" spans="1:13" x14ac:dyDescent="0.25">
      <c r="A1596" s="37">
        <v>1587</v>
      </c>
      <c r="B1596" s="37" t="s">
        <v>2052</v>
      </c>
      <c r="C1596" s="37" t="s">
        <v>1708</v>
      </c>
      <c r="D1596" s="37" t="s">
        <v>2103</v>
      </c>
      <c r="E1596" s="63">
        <v>10</v>
      </c>
      <c r="F1596" s="63">
        <v>10</v>
      </c>
      <c r="G1596" s="63">
        <v>10</v>
      </c>
      <c r="H1596" s="63">
        <v>220</v>
      </c>
      <c r="I1596" s="63">
        <v>730</v>
      </c>
      <c r="J1596" s="63">
        <v>1240</v>
      </c>
      <c r="K1596" s="63">
        <v>1750</v>
      </c>
      <c r="L1596" s="37"/>
      <c r="M1596" s="37">
        <v>586128</v>
      </c>
    </row>
    <row r="1597" spans="1:13" x14ac:dyDescent="0.25">
      <c r="A1597" s="37">
        <v>1588</v>
      </c>
      <c r="B1597" s="37" t="s">
        <v>2052</v>
      </c>
      <c r="C1597" s="37" t="s">
        <v>1709</v>
      </c>
      <c r="D1597" s="37" t="s">
        <v>2103</v>
      </c>
      <c r="E1597" s="63">
        <v>1180</v>
      </c>
      <c r="F1597" s="63">
        <v>1230</v>
      </c>
      <c r="G1597" s="63">
        <v>1250</v>
      </c>
      <c r="H1597" s="63">
        <v>1280</v>
      </c>
      <c r="I1597" s="63">
        <v>1300</v>
      </c>
      <c r="J1597" s="63">
        <v>1300</v>
      </c>
      <c r="K1597" s="63">
        <v>1300</v>
      </c>
      <c r="L1597" s="37"/>
      <c r="M1597" s="37">
        <v>586129</v>
      </c>
    </row>
    <row r="1598" spans="1:13" x14ac:dyDescent="0.25">
      <c r="A1598" s="37">
        <v>1589</v>
      </c>
      <c r="B1598" s="37" t="s">
        <v>2052</v>
      </c>
      <c r="C1598" s="37" t="s">
        <v>492</v>
      </c>
      <c r="D1598" s="37" t="s">
        <v>2103</v>
      </c>
      <c r="E1598" s="63">
        <v>60</v>
      </c>
      <c r="F1598" s="63">
        <v>80</v>
      </c>
      <c r="G1598" s="63">
        <v>70</v>
      </c>
      <c r="H1598" s="63">
        <v>70</v>
      </c>
      <c r="I1598" s="63">
        <v>70</v>
      </c>
      <c r="J1598" s="63">
        <v>70</v>
      </c>
      <c r="K1598" s="63">
        <v>60</v>
      </c>
      <c r="L1598" s="37"/>
      <c r="M1598" s="37">
        <v>586130</v>
      </c>
    </row>
    <row r="1599" spans="1:13" x14ac:dyDescent="0.25">
      <c r="A1599" s="37">
        <v>1590</v>
      </c>
      <c r="B1599" s="37" t="s">
        <v>2052</v>
      </c>
      <c r="C1599" s="37" t="s">
        <v>493</v>
      </c>
      <c r="D1599" s="37" t="s">
        <v>2103</v>
      </c>
      <c r="E1599" s="63">
        <v>2510</v>
      </c>
      <c r="F1599" s="63">
        <v>2980</v>
      </c>
      <c r="G1599" s="63">
        <v>3190</v>
      </c>
      <c r="H1599" s="63">
        <v>3380</v>
      </c>
      <c r="I1599" s="63">
        <v>3560</v>
      </c>
      <c r="J1599" s="63">
        <v>3720</v>
      </c>
      <c r="K1599" s="63">
        <v>3870</v>
      </c>
      <c r="L1599" s="37"/>
      <c r="M1599" s="37">
        <v>586303</v>
      </c>
    </row>
    <row r="1600" spans="1:13" x14ac:dyDescent="0.25">
      <c r="A1600" s="37">
        <v>1591</v>
      </c>
      <c r="B1600" s="37" t="s">
        <v>2052</v>
      </c>
      <c r="C1600" s="37" t="s">
        <v>1691</v>
      </c>
      <c r="D1600" s="37" t="s">
        <v>2103</v>
      </c>
      <c r="E1600" s="63">
        <v>840</v>
      </c>
      <c r="F1600" s="63">
        <v>900</v>
      </c>
      <c r="G1600" s="63">
        <v>940</v>
      </c>
      <c r="H1600" s="63">
        <v>980</v>
      </c>
      <c r="I1600" s="63">
        <v>1020</v>
      </c>
      <c r="J1600" s="63">
        <v>1060</v>
      </c>
      <c r="K1600" s="63">
        <v>1100</v>
      </c>
      <c r="L1600" s="37"/>
      <c r="M1600" s="37">
        <v>586304</v>
      </c>
    </row>
    <row r="1601" spans="1:13" x14ac:dyDescent="0.25">
      <c r="A1601" s="37">
        <v>1592</v>
      </c>
      <c r="B1601" s="37" t="s">
        <v>2052</v>
      </c>
      <c r="C1601" s="37" t="s">
        <v>1694</v>
      </c>
      <c r="D1601" s="37" t="s">
        <v>2103</v>
      </c>
      <c r="E1601" s="63">
        <v>2200</v>
      </c>
      <c r="F1601" s="63">
        <v>2750</v>
      </c>
      <c r="G1601" s="63">
        <v>2890</v>
      </c>
      <c r="H1601" s="63">
        <v>2940</v>
      </c>
      <c r="I1601" s="63">
        <v>2970</v>
      </c>
      <c r="J1601" s="63">
        <v>2990</v>
      </c>
      <c r="K1601" s="63">
        <v>3000</v>
      </c>
      <c r="L1601" s="37"/>
      <c r="M1601" s="37">
        <v>586305</v>
      </c>
    </row>
    <row r="1602" spans="1:13" x14ac:dyDescent="0.25">
      <c r="A1602" s="37">
        <v>1593</v>
      </c>
      <c r="B1602" s="37" t="s">
        <v>2052</v>
      </c>
      <c r="C1602" s="37" t="s">
        <v>1701</v>
      </c>
      <c r="D1602" s="37" t="s">
        <v>2103</v>
      </c>
      <c r="E1602" s="63">
        <v>3410</v>
      </c>
      <c r="F1602" s="63">
        <v>3560</v>
      </c>
      <c r="G1602" s="63">
        <v>3640</v>
      </c>
      <c r="H1602" s="63">
        <v>3720</v>
      </c>
      <c r="I1602" s="63">
        <v>3770</v>
      </c>
      <c r="J1602" s="63">
        <v>3810</v>
      </c>
      <c r="K1602" s="63">
        <v>3820</v>
      </c>
      <c r="L1602" s="37"/>
      <c r="M1602" s="37">
        <v>586306</v>
      </c>
    </row>
    <row r="1603" spans="1:13" x14ac:dyDescent="0.25">
      <c r="A1603" s="37">
        <v>1594</v>
      </c>
      <c r="B1603" s="37" t="s">
        <v>2052</v>
      </c>
      <c r="C1603" s="37" t="s">
        <v>1704</v>
      </c>
      <c r="D1603" s="37" t="s">
        <v>2103</v>
      </c>
      <c r="E1603" s="63">
        <v>2940</v>
      </c>
      <c r="F1603" s="63">
        <v>3040</v>
      </c>
      <c r="G1603" s="63">
        <v>3130</v>
      </c>
      <c r="H1603" s="63">
        <v>3200</v>
      </c>
      <c r="I1603" s="63">
        <v>3260</v>
      </c>
      <c r="J1603" s="63">
        <v>3280</v>
      </c>
      <c r="K1603" s="63">
        <v>3290</v>
      </c>
      <c r="L1603" s="37"/>
      <c r="M1603" s="37">
        <v>586307</v>
      </c>
    </row>
    <row r="1604" spans="1:13" x14ac:dyDescent="0.25">
      <c r="A1604" s="37">
        <v>1595</v>
      </c>
      <c r="B1604" s="37" t="s">
        <v>2052</v>
      </c>
      <c r="C1604" s="37" t="s">
        <v>1705</v>
      </c>
      <c r="D1604" s="37" t="s">
        <v>2103</v>
      </c>
      <c r="E1604" s="63">
        <v>1970</v>
      </c>
      <c r="F1604" s="63">
        <v>2020</v>
      </c>
      <c r="G1604" s="63">
        <v>2060</v>
      </c>
      <c r="H1604" s="63">
        <v>2070</v>
      </c>
      <c r="I1604" s="63">
        <v>2070</v>
      </c>
      <c r="J1604" s="63">
        <v>2060</v>
      </c>
      <c r="K1604" s="63">
        <v>2050</v>
      </c>
      <c r="L1604" s="37"/>
      <c r="M1604" s="37">
        <v>586308</v>
      </c>
    </row>
    <row r="1605" spans="1:13" x14ac:dyDescent="0.25">
      <c r="A1605" s="37">
        <v>1596</v>
      </c>
      <c r="B1605" s="37" t="s">
        <v>2052</v>
      </c>
      <c r="C1605" s="37" t="s">
        <v>494</v>
      </c>
      <c r="D1605" s="37" t="s">
        <v>2103</v>
      </c>
      <c r="E1605" s="63">
        <v>2140</v>
      </c>
      <c r="F1605" s="63">
        <v>2280</v>
      </c>
      <c r="G1605" s="63">
        <v>2290</v>
      </c>
      <c r="H1605" s="63">
        <v>2290</v>
      </c>
      <c r="I1605" s="63">
        <v>2290</v>
      </c>
      <c r="J1605" s="63">
        <v>2270</v>
      </c>
      <c r="K1605" s="63">
        <v>2250</v>
      </c>
      <c r="L1605" s="37"/>
      <c r="M1605" s="37">
        <v>586403</v>
      </c>
    </row>
    <row r="1606" spans="1:13" x14ac:dyDescent="0.25">
      <c r="A1606" s="37">
        <v>1597</v>
      </c>
      <c r="B1606" s="37" t="s">
        <v>2052</v>
      </c>
      <c r="C1606" s="37" t="s">
        <v>1706</v>
      </c>
      <c r="D1606" s="37" t="s">
        <v>2103</v>
      </c>
      <c r="E1606" s="63">
        <v>1930</v>
      </c>
      <c r="F1606" s="63">
        <v>1920</v>
      </c>
      <c r="G1606" s="63">
        <v>1910</v>
      </c>
      <c r="H1606" s="63">
        <v>1900</v>
      </c>
      <c r="I1606" s="63">
        <v>1890</v>
      </c>
      <c r="J1606" s="63">
        <v>1850</v>
      </c>
      <c r="K1606" s="63">
        <v>1800</v>
      </c>
      <c r="L1606" s="37"/>
      <c r="M1606" s="37">
        <v>586404</v>
      </c>
    </row>
    <row r="1607" spans="1:13" x14ac:dyDescent="0.25">
      <c r="A1607" s="37">
        <v>1598</v>
      </c>
      <c r="B1607" s="37" t="s">
        <v>2052</v>
      </c>
      <c r="C1607" s="37" t="s">
        <v>1710</v>
      </c>
      <c r="D1607" s="37" t="s">
        <v>2103</v>
      </c>
      <c r="E1607" s="63">
        <v>490</v>
      </c>
      <c r="F1607" s="63">
        <v>480</v>
      </c>
      <c r="G1607" s="63">
        <v>480</v>
      </c>
      <c r="H1607" s="63">
        <v>480</v>
      </c>
      <c r="I1607" s="63">
        <v>480</v>
      </c>
      <c r="J1607" s="63">
        <v>480</v>
      </c>
      <c r="K1607" s="63">
        <v>480</v>
      </c>
      <c r="L1607" s="37"/>
      <c r="M1607" s="37">
        <v>586405</v>
      </c>
    </row>
    <row r="1608" spans="1:13" x14ac:dyDescent="0.25">
      <c r="A1608" s="37">
        <v>1599</v>
      </c>
      <c r="B1608" s="37" t="s">
        <v>2052</v>
      </c>
      <c r="C1608" s="37" t="s">
        <v>1711</v>
      </c>
      <c r="D1608" s="37" t="s">
        <v>2103</v>
      </c>
      <c r="E1608" s="63">
        <v>960</v>
      </c>
      <c r="F1608" s="63">
        <v>870</v>
      </c>
      <c r="G1608" s="63">
        <v>850</v>
      </c>
      <c r="H1608" s="63">
        <v>840</v>
      </c>
      <c r="I1608" s="63">
        <v>820</v>
      </c>
      <c r="J1608" s="63">
        <v>810</v>
      </c>
      <c r="K1608" s="63">
        <v>780</v>
      </c>
      <c r="L1608" s="37"/>
      <c r="M1608" s="37">
        <v>586407</v>
      </c>
    </row>
    <row r="1609" spans="1:13" x14ac:dyDescent="0.25">
      <c r="A1609" s="37">
        <v>1600</v>
      </c>
      <c r="B1609" s="37" t="s">
        <v>2052</v>
      </c>
      <c r="C1609" s="37" t="s">
        <v>495</v>
      </c>
      <c r="D1609" s="37" t="s">
        <v>2103</v>
      </c>
      <c r="E1609" s="63">
        <v>1450</v>
      </c>
      <c r="F1609" s="63">
        <v>1520</v>
      </c>
      <c r="G1609" s="63">
        <v>1550</v>
      </c>
      <c r="H1609" s="63">
        <v>1570</v>
      </c>
      <c r="I1609" s="63">
        <v>1580</v>
      </c>
      <c r="J1609" s="63">
        <v>1580</v>
      </c>
      <c r="K1609" s="63">
        <v>1580</v>
      </c>
      <c r="L1609" s="37"/>
      <c r="M1609" s="37">
        <v>586408</v>
      </c>
    </row>
    <row r="1610" spans="1:13" x14ac:dyDescent="0.25">
      <c r="A1610" s="37">
        <v>1601</v>
      </c>
      <c r="B1610" s="37" t="s">
        <v>2052</v>
      </c>
      <c r="C1610" s="37" t="s">
        <v>496</v>
      </c>
      <c r="D1610" s="37" t="s">
        <v>2103</v>
      </c>
      <c r="E1610" s="63">
        <v>1560</v>
      </c>
      <c r="F1610" s="63">
        <v>2920</v>
      </c>
      <c r="G1610" s="63">
        <v>3620</v>
      </c>
      <c r="H1610" s="63">
        <v>3920</v>
      </c>
      <c r="I1610" s="63">
        <v>4190</v>
      </c>
      <c r="J1610" s="63">
        <v>4430</v>
      </c>
      <c r="K1610" s="63">
        <v>4640</v>
      </c>
      <c r="L1610" s="37"/>
      <c r="M1610" s="37">
        <v>586409</v>
      </c>
    </row>
    <row r="1611" spans="1:13" x14ac:dyDescent="0.25">
      <c r="A1611" s="37">
        <v>1602</v>
      </c>
      <c r="B1611" s="37" t="s">
        <v>2052</v>
      </c>
      <c r="C1611" s="37" t="s">
        <v>1714</v>
      </c>
      <c r="D1611" s="37" t="s">
        <v>2103</v>
      </c>
      <c r="E1611" s="63">
        <v>1190</v>
      </c>
      <c r="F1611" s="63">
        <v>1280</v>
      </c>
      <c r="G1611" s="63">
        <v>1330</v>
      </c>
      <c r="H1611" s="63">
        <v>1360</v>
      </c>
      <c r="I1611" s="63">
        <v>1380</v>
      </c>
      <c r="J1611" s="63">
        <v>1370</v>
      </c>
      <c r="K1611" s="63">
        <v>1350</v>
      </c>
      <c r="L1611" s="37"/>
      <c r="M1611" s="37">
        <v>586501</v>
      </c>
    </row>
    <row r="1612" spans="1:13" x14ac:dyDescent="0.25">
      <c r="A1612" s="37">
        <v>1603</v>
      </c>
      <c r="B1612" s="37" t="s">
        <v>2052</v>
      </c>
      <c r="C1612" s="37" t="s">
        <v>1715</v>
      </c>
      <c r="D1612" s="37" t="s">
        <v>2103</v>
      </c>
      <c r="E1612" s="63">
        <v>1090</v>
      </c>
      <c r="F1612" s="63">
        <v>1100</v>
      </c>
      <c r="G1612" s="63">
        <v>1120</v>
      </c>
      <c r="H1612" s="63">
        <v>1130</v>
      </c>
      <c r="I1612" s="63">
        <v>1120</v>
      </c>
      <c r="J1612" s="63">
        <v>1110</v>
      </c>
      <c r="K1612" s="63">
        <v>1090</v>
      </c>
      <c r="L1612" s="37"/>
      <c r="M1612" s="37">
        <v>586503</v>
      </c>
    </row>
    <row r="1613" spans="1:13" x14ac:dyDescent="0.25">
      <c r="A1613" s="37">
        <v>1604</v>
      </c>
      <c r="B1613" s="37" t="s">
        <v>2052</v>
      </c>
      <c r="C1613" s="37" t="s">
        <v>497</v>
      </c>
      <c r="D1613" s="37" t="s">
        <v>2103</v>
      </c>
      <c r="E1613" s="63">
        <v>40</v>
      </c>
      <c r="F1613" s="63">
        <v>740</v>
      </c>
      <c r="G1613" s="63">
        <v>1130</v>
      </c>
      <c r="H1613" s="63">
        <v>1310</v>
      </c>
      <c r="I1613" s="63">
        <v>1470</v>
      </c>
      <c r="J1613" s="63">
        <v>1620</v>
      </c>
      <c r="K1613" s="63">
        <v>1770</v>
      </c>
      <c r="L1613" s="37"/>
      <c r="M1613" s="37">
        <v>586504</v>
      </c>
    </row>
    <row r="1614" spans="1:13" x14ac:dyDescent="0.25">
      <c r="A1614" s="37">
        <v>1605</v>
      </c>
      <c r="B1614" s="37" t="s">
        <v>2052</v>
      </c>
      <c r="C1614" s="37" t="s">
        <v>1712</v>
      </c>
      <c r="D1614" s="37" t="s">
        <v>2103</v>
      </c>
      <c r="E1614" s="63">
        <v>2770</v>
      </c>
      <c r="F1614" s="63">
        <v>3350</v>
      </c>
      <c r="G1614" s="63">
        <v>3640</v>
      </c>
      <c r="H1614" s="63">
        <v>3920</v>
      </c>
      <c r="I1614" s="63">
        <v>4180</v>
      </c>
      <c r="J1614" s="63">
        <v>4400</v>
      </c>
      <c r="K1614" s="63">
        <v>4590</v>
      </c>
      <c r="L1614" s="37"/>
      <c r="M1614" s="37">
        <v>586603</v>
      </c>
    </row>
    <row r="1615" spans="1:13" x14ac:dyDescent="0.25">
      <c r="A1615" s="37">
        <v>1606</v>
      </c>
      <c r="B1615" s="37" t="s">
        <v>2052</v>
      </c>
      <c r="C1615" s="37" t="s">
        <v>1713</v>
      </c>
      <c r="D1615" s="37" t="s">
        <v>2103</v>
      </c>
      <c r="E1615" s="63">
        <v>1190</v>
      </c>
      <c r="F1615" s="63">
        <v>1260</v>
      </c>
      <c r="G1615" s="63">
        <v>1340</v>
      </c>
      <c r="H1615" s="63">
        <v>1410</v>
      </c>
      <c r="I1615" s="63">
        <v>1480</v>
      </c>
      <c r="J1615" s="63">
        <v>1510</v>
      </c>
      <c r="K1615" s="63">
        <v>1520</v>
      </c>
      <c r="L1615" s="37"/>
      <c r="M1615" s="37">
        <v>586604</v>
      </c>
    </row>
    <row r="1616" spans="1:13" x14ac:dyDescent="0.25">
      <c r="A1616" s="37">
        <v>1607</v>
      </c>
      <c r="B1616" s="37" t="s">
        <v>2052</v>
      </c>
      <c r="C1616" s="37" t="s">
        <v>1716</v>
      </c>
      <c r="D1616" s="37" t="s">
        <v>2103</v>
      </c>
      <c r="E1616" s="63">
        <v>1320</v>
      </c>
      <c r="F1616" s="63">
        <v>1480</v>
      </c>
      <c r="G1616" s="63">
        <v>1650</v>
      </c>
      <c r="H1616" s="63">
        <v>1810</v>
      </c>
      <c r="I1616" s="63">
        <v>1950</v>
      </c>
      <c r="J1616" s="63">
        <v>2070</v>
      </c>
      <c r="K1616" s="63">
        <v>2180</v>
      </c>
      <c r="L1616" s="37"/>
      <c r="M1616" s="37">
        <v>586605</v>
      </c>
    </row>
    <row r="1617" spans="1:13" x14ac:dyDescent="0.25">
      <c r="A1617" s="37">
        <v>1608</v>
      </c>
      <c r="B1617" s="37" t="s">
        <v>2052</v>
      </c>
      <c r="C1617" s="37" t="s">
        <v>1717</v>
      </c>
      <c r="D1617" s="37" t="s">
        <v>2103</v>
      </c>
      <c r="E1617" s="63">
        <v>1320</v>
      </c>
      <c r="F1617" s="63">
        <v>1610</v>
      </c>
      <c r="G1617" s="63">
        <v>1810</v>
      </c>
      <c r="H1617" s="63">
        <v>2020</v>
      </c>
      <c r="I1617" s="63">
        <v>2200</v>
      </c>
      <c r="J1617" s="63">
        <v>2370</v>
      </c>
      <c r="K1617" s="63">
        <v>2530</v>
      </c>
      <c r="L1617" s="37"/>
      <c r="M1617" s="37">
        <v>586606</v>
      </c>
    </row>
    <row r="1618" spans="1:13" x14ac:dyDescent="0.25">
      <c r="A1618" s="37">
        <v>1609</v>
      </c>
      <c r="B1618" s="37" t="s">
        <v>2052</v>
      </c>
      <c r="C1618" s="37" t="s">
        <v>498</v>
      </c>
      <c r="D1618" s="37" t="s">
        <v>2103</v>
      </c>
      <c r="E1618" s="63">
        <v>1790</v>
      </c>
      <c r="F1618" s="63">
        <v>2000</v>
      </c>
      <c r="G1618" s="63">
        <v>2170</v>
      </c>
      <c r="H1618" s="63">
        <v>2320</v>
      </c>
      <c r="I1618" s="63">
        <v>2450</v>
      </c>
      <c r="J1618" s="63">
        <v>2570</v>
      </c>
      <c r="K1618" s="63">
        <v>2670</v>
      </c>
      <c r="L1618" s="37"/>
      <c r="M1618" s="37">
        <v>586801</v>
      </c>
    </row>
    <row r="1619" spans="1:13" x14ac:dyDescent="0.25">
      <c r="A1619" s="37">
        <v>1610</v>
      </c>
      <c r="B1619" s="37" t="s">
        <v>2052</v>
      </c>
      <c r="C1619" s="37" t="s">
        <v>1718</v>
      </c>
      <c r="D1619" s="37" t="s">
        <v>2103</v>
      </c>
      <c r="E1619" s="63">
        <v>1980</v>
      </c>
      <c r="F1619" s="63">
        <v>2180</v>
      </c>
      <c r="G1619" s="63">
        <v>2330</v>
      </c>
      <c r="H1619" s="63">
        <v>2460</v>
      </c>
      <c r="I1619" s="63">
        <v>2560</v>
      </c>
      <c r="J1619" s="63">
        <v>2640</v>
      </c>
      <c r="K1619" s="63">
        <v>2690</v>
      </c>
      <c r="L1619" s="37"/>
      <c r="M1619" s="37">
        <v>586802</v>
      </c>
    </row>
    <row r="1620" spans="1:13" x14ac:dyDescent="0.25">
      <c r="A1620" s="37">
        <v>1611</v>
      </c>
      <c r="B1620" s="37" t="s">
        <v>2043</v>
      </c>
      <c r="C1620" s="37" t="s">
        <v>2104</v>
      </c>
      <c r="D1620" s="37" t="s">
        <v>2104</v>
      </c>
      <c r="E1620" s="63">
        <v>356700</v>
      </c>
      <c r="F1620" s="63">
        <v>387200</v>
      </c>
      <c r="G1620" s="63">
        <v>408800</v>
      </c>
      <c r="H1620" s="63">
        <v>423800</v>
      </c>
      <c r="I1620" s="63">
        <v>437500</v>
      </c>
      <c r="J1620" s="63">
        <v>449100</v>
      </c>
      <c r="K1620" s="63">
        <v>459100</v>
      </c>
      <c r="L1620" s="37"/>
      <c r="M1620" s="37"/>
    </row>
    <row r="1621" spans="1:13" x14ac:dyDescent="0.25">
      <c r="A1621" s="37">
        <v>1612</v>
      </c>
      <c r="B1621" s="37" t="s">
        <v>2052</v>
      </c>
      <c r="C1621" s="37" t="s">
        <v>1721</v>
      </c>
      <c r="D1621" s="37" t="s">
        <v>2104</v>
      </c>
      <c r="E1621" s="63">
        <v>2380</v>
      </c>
      <c r="F1621" s="63">
        <v>2550</v>
      </c>
      <c r="G1621" s="63">
        <v>2670</v>
      </c>
      <c r="H1621" s="63">
        <v>2790</v>
      </c>
      <c r="I1621" s="63">
        <v>2920</v>
      </c>
      <c r="J1621" s="63">
        <v>3040</v>
      </c>
      <c r="K1621" s="63">
        <v>3160</v>
      </c>
      <c r="L1621" s="37"/>
      <c r="M1621" s="37">
        <v>587302</v>
      </c>
    </row>
    <row r="1622" spans="1:13" x14ac:dyDescent="0.25">
      <c r="A1622" s="37">
        <v>1613</v>
      </c>
      <c r="B1622" s="37" t="s">
        <v>2052</v>
      </c>
      <c r="C1622" s="37" t="s">
        <v>1385</v>
      </c>
      <c r="D1622" s="37" t="s">
        <v>2104</v>
      </c>
      <c r="E1622" s="63">
        <v>2470</v>
      </c>
      <c r="F1622" s="63">
        <v>2600</v>
      </c>
      <c r="G1622" s="63">
        <v>2690</v>
      </c>
      <c r="H1622" s="63">
        <v>2770</v>
      </c>
      <c r="I1622" s="63">
        <v>2840</v>
      </c>
      <c r="J1622" s="63">
        <v>2890</v>
      </c>
      <c r="K1622" s="63">
        <v>2920</v>
      </c>
      <c r="L1622" s="37"/>
      <c r="M1622" s="37">
        <v>587303</v>
      </c>
    </row>
    <row r="1623" spans="1:13" x14ac:dyDescent="0.25">
      <c r="A1623" s="37">
        <v>1614</v>
      </c>
      <c r="B1623" s="37" t="s">
        <v>2052</v>
      </c>
      <c r="C1623" s="37" t="s">
        <v>1390</v>
      </c>
      <c r="D1623" s="37" t="s">
        <v>2104</v>
      </c>
      <c r="E1623" s="63">
        <v>3460</v>
      </c>
      <c r="F1623" s="63">
        <v>3660</v>
      </c>
      <c r="G1623" s="63">
        <v>3760</v>
      </c>
      <c r="H1623" s="63">
        <v>3860</v>
      </c>
      <c r="I1623" s="63">
        <v>3950</v>
      </c>
      <c r="J1623" s="63">
        <v>4040</v>
      </c>
      <c r="K1623" s="63">
        <v>4130</v>
      </c>
      <c r="L1623" s="37"/>
      <c r="M1623" s="37">
        <v>587304</v>
      </c>
    </row>
    <row r="1624" spans="1:13" x14ac:dyDescent="0.25">
      <c r="A1624" s="37">
        <v>1615</v>
      </c>
      <c r="B1624" s="37" t="s">
        <v>2052</v>
      </c>
      <c r="C1624" s="37" t="s">
        <v>1419</v>
      </c>
      <c r="D1624" s="37" t="s">
        <v>2104</v>
      </c>
      <c r="E1624" s="63">
        <v>3410</v>
      </c>
      <c r="F1624" s="63">
        <v>3610</v>
      </c>
      <c r="G1624" s="63">
        <v>3720</v>
      </c>
      <c r="H1624" s="63">
        <v>3840</v>
      </c>
      <c r="I1624" s="63">
        <v>3940</v>
      </c>
      <c r="J1624" s="63">
        <v>4040</v>
      </c>
      <c r="K1624" s="63">
        <v>4150</v>
      </c>
      <c r="L1624" s="37"/>
      <c r="M1624" s="37">
        <v>587400</v>
      </c>
    </row>
    <row r="1625" spans="1:13" x14ac:dyDescent="0.25">
      <c r="A1625" s="37">
        <v>1616</v>
      </c>
      <c r="B1625" s="37" t="s">
        <v>2052</v>
      </c>
      <c r="C1625" s="37" t="s">
        <v>1722</v>
      </c>
      <c r="D1625" s="37" t="s">
        <v>2104</v>
      </c>
      <c r="E1625" s="63">
        <v>5260</v>
      </c>
      <c r="F1625" s="63">
        <v>5600</v>
      </c>
      <c r="G1625" s="63">
        <v>5710</v>
      </c>
      <c r="H1625" s="63">
        <v>5810</v>
      </c>
      <c r="I1625" s="63">
        <v>5870</v>
      </c>
      <c r="J1625" s="63">
        <v>5920</v>
      </c>
      <c r="K1625" s="63">
        <v>5980</v>
      </c>
      <c r="L1625" s="37"/>
      <c r="M1625" s="37">
        <v>587500</v>
      </c>
    </row>
    <row r="1626" spans="1:13" x14ac:dyDescent="0.25">
      <c r="A1626" s="37">
        <v>1617</v>
      </c>
      <c r="B1626" s="37" t="s">
        <v>2052</v>
      </c>
      <c r="C1626" s="37" t="s">
        <v>1723</v>
      </c>
      <c r="D1626" s="37" t="s">
        <v>2104</v>
      </c>
      <c r="E1626" s="63">
        <v>6610</v>
      </c>
      <c r="F1626" s="63">
        <v>6860</v>
      </c>
      <c r="G1626" s="63">
        <v>6910</v>
      </c>
      <c r="H1626" s="63">
        <v>6980</v>
      </c>
      <c r="I1626" s="63">
        <v>7030</v>
      </c>
      <c r="J1626" s="63">
        <v>7090</v>
      </c>
      <c r="K1626" s="63">
        <v>7160</v>
      </c>
      <c r="L1626" s="37"/>
      <c r="M1626" s="37">
        <v>587701</v>
      </c>
    </row>
    <row r="1627" spans="1:13" x14ac:dyDescent="0.25">
      <c r="A1627" s="37">
        <v>1618</v>
      </c>
      <c r="B1627" s="37" t="s">
        <v>2052</v>
      </c>
      <c r="C1627" s="37" t="s">
        <v>1724</v>
      </c>
      <c r="D1627" s="37" t="s">
        <v>2104</v>
      </c>
      <c r="E1627" s="63">
        <v>3800</v>
      </c>
      <c r="F1627" s="63">
        <v>7130</v>
      </c>
      <c r="G1627" s="63">
        <v>9520</v>
      </c>
      <c r="H1627" s="63">
        <v>10100</v>
      </c>
      <c r="I1627" s="63">
        <v>10550</v>
      </c>
      <c r="J1627" s="63">
        <v>10950</v>
      </c>
      <c r="K1627" s="63">
        <v>11300</v>
      </c>
      <c r="L1627" s="37"/>
      <c r="M1627" s="37">
        <v>587702</v>
      </c>
    </row>
    <row r="1628" spans="1:13" x14ac:dyDescent="0.25">
      <c r="A1628" s="37">
        <v>1619</v>
      </c>
      <c r="B1628" s="37" t="s">
        <v>2052</v>
      </c>
      <c r="C1628" s="37" t="s">
        <v>1725</v>
      </c>
      <c r="D1628" s="37" t="s">
        <v>2104</v>
      </c>
      <c r="E1628" s="63">
        <v>1450</v>
      </c>
      <c r="F1628" s="63">
        <v>1610</v>
      </c>
      <c r="G1628" s="63">
        <v>1680</v>
      </c>
      <c r="H1628" s="63">
        <v>1730</v>
      </c>
      <c r="I1628" s="63">
        <v>1780</v>
      </c>
      <c r="J1628" s="63">
        <v>1820</v>
      </c>
      <c r="K1628" s="63">
        <v>1840</v>
      </c>
      <c r="L1628" s="37"/>
      <c r="M1628" s="37">
        <v>587811</v>
      </c>
    </row>
    <row r="1629" spans="1:13" x14ac:dyDescent="0.25">
      <c r="A1629" s="37">
        <v>1620</v>
      </c>
      <c r="B1629" s="37" t="s">
        <v>2052</v>
      </c>
      <c r="C1629" s="37" t="s">
        <v>1428</v>
      </c>
      <c r="D1629" s="37" t="s">
        <v>2104</v>
      </c>
      <c r="E1629" s="63">
        <v>2720</v>
      </c>
      <c r="F1629" s="63">
        <v>3240</v>
      </c>
      <c r="G1629" s="63">
        <v>3490</v>
      </c>
      <c r="H1629" s="63">
        <v>3750</v>
      </c>
      <c r="I1629" s="63">
        <v>3980</v>
      </c>
      <c r="J1629" s="63">
        <v>4190</v>
      </c>
      <c r="K1629" s="63">
        <v>4370</v>
      </c>
      <c r="L1629" s="37"/>
      <c r="M1629" s="37">
        <v>587812</v>
      </c>
    </row>
    <row r="1630" spans="1:13" x14ac:dyDescent="0.25">
      <c r="A1630" s="37">
        <v>1621</v>
      </c>
      <c r="B1630" s="37" t="s">
        <v>2052</v>
      </c>
      <c r="C1630" s="37" t="s">
        <v>1477</v>
      </c>
      <c r="D1630" s="37" t="s">
        <v>2104</v>
      </c>
      <c r="E1630" s="63">
        <v>860</v>
      </c>
      <c r="F1630" s="63">
        <v>860</v>
      </c>
      <c r="G1630" s="63">
        <v>860</v>
      </c>
      <c r="H1630" s="63">
        <v>870</v>
      </c>
      <c r="I1630" s="63">
        <v>870</v>
      </c>
      <c r="J1630" s="63">
        <v>870</v>
      </c>
      <c r="K1630" s="63">
        <v>870</v>
      </c>
      <c r="L1630" s="37"/>
      <c r="M1630" s="37">
        <v>587821</v>
      </c>
    </row>
    <row r="1631" spans="1:13" x14ac:dyDescent="0.25">
      <c r="A1631" s="37">
        <v>1622</v>
      </c>
      <c r="B1631" s="37" t="s">
        <v>2052</v>
      </c>
      <c r="C1631" s="37" t="s">
        <v>1480</v>
      </c>
      <c r="D1631" s="37" t="s">
        <v>2104</v>
      </c>
      <c r="E1631" s="63">
        <v>1860</v>
      </c>
      <c r="F1631" s="63">
        <v>1930</v>
      </c>
      <c r="G1631" s="63">
        <v>1990</v>
      </c>
      <c r="H1631" s="63">
        <v>2050</v>
      </c>
      <c r="I1631" s="63">
        <v>2100</v>
      </c>
      <c r="J1631" s="63">
        <v>2140</v>
      </c>
      <c r="K1631" s="63">
        <v>2180</v>
      </c>
      <c r="L1631" s="37"/>
      <c r="M1631" s="37">
        <v>587822</v>
      </c>
    </row>
    <row r="1632" spans="1:13" x14ac:dyDescent="0.25">
      <c r="A1632" s="37">
        <v>1623</v>
      </c>
      <c r="B1632" s="37" t="s">
        <v>2052</v>
      </c>
      <c r="C1632" s="37" t="s">
        <v>501</v>
      </c>
      <c r="D1632" s="37" t="s">
        <v>2104</v>
      </c>
      <c r="E1632" s="63">
        <v>3130</v>
      </c>
      <c r="F1632" s="63">
        <v>3400</v>
      </c>
      <c r="G1632" s="63">
        <v>3490</v>
      </c>
      <c r="H1632" s="63">
        <v>3570</v>
      </c>
      <c r="I1632" s="63">
        <v>3650</v>
      </c>
      <c r="J1632" s="63">
        <v>3720</v>
      </c>
      <c r="K1632" s="63">
        <v>3790</v>
      </c>
      <c r="L1632" s="37"/>
      <c r="M1632" s="37">
        <v>587830</v>
      </c>
    </row>
    <row r="1633" spans="1:13" x14ac:dyDescent="0.25">
      <c r="A1633" s="37">
        <v>1624</v>
      </c>
      <c r="B1633" s="37" t="s">
        <v>2052</v>
      </c>
      <c r="C1633" s="37" t="s">
        <v>1726</v>
      </c>
      <c r="D1633" s="37" t="s">
        <v>2104</v>
      </c>
      <c r="E1633" s="63">
        <v>520</v>
      </c>
      <c r="F1633" s="63">
        <v>2620</v>
      </c>
      <c r="G1633" s="63">
        <v>4850</v>
      </c>
      <c r="H1633" s="63">
        <v>6570</v>
      </c>
      <c r="I1633" s="63">
        <v>8330</v>
      </c>
      <c r="J1633" s="63">
        <v>10100</v>
      </c>
      <c r="K1633" s="63">
        <v>11950</v>
      </c>
      <c r="L1633" s="37"/>
      <c r="M1633" s="37">
        <v>587842</v>
      </c>
    </row>
    <row r="1634" spans="1:13" x14ac:dyDescent="0.25">
      <c r="A1634" s="37">
        <v>1625</v>
      </c>
      <c r="B1634" s="37" t="s">
        <v>2052</v>
      </c>
      <c r="C1634" s="37" t="s">
        <v>1728</v>
      </c>
      <c r="D1634" s="37" t="s">
        <v>2104</v>
      </c>
      <c r="E1634" s="63">
        <v>1920</v>
      </c>
      <c r="F1634" s="63">
        <v>2040</v>
      </c>
      <c r="G1634" s="63">
        <v>2110</v>
      </c>
      <c r="H1634" s="63">
        <v>2180</v>
      </c>
      <c r="I1634" s="63">
        <v>2240</v>
      </c>
      <c r="J1634" s="63">
        <v>2280</v>
      </c>
      <c r="K1634" s="63">
        <v>2310</v>
      </c>
      <c r="L1634" s="37"/>
      <c r="M1634" s="37">
        <v>587844</v>
      </c>
    </row>
    <row r="1635" spans="1:13" x14ac:dyDescent="0.25">
      <c r="A1635" s="37">
        <v>1626</v>
      </c>
      <c r="B1635" s="37" t="s">
        <v>2052</v>
      </c>
      <c r="C1635" s="37" t="s">
        <v>1729</v>
      </c>
      <c r="D1635" s="37" t="s">
        <v>2104</v>
      </c>
      <c r="E1635" s="63">
        <v>3030</v>
      </c>
      <c r="F1635" s="63">
        <v>3400</v>
      </c>
      <c r="G1635" s="63">
        <v>3590</v>
      </c>
      <c r="H1635" s="63">
        <v>3670</v>
      </c>
      <c r="I1635" s="63">
        <v>3720</v>
      </c>
      <c r="J1635" s="63">
        <v>3770</v>
      </c>
      <c r="K1635" s="63">
        <v>3820</v>
      </c>
      <c r="L1635" s="37"/>
      <c r="M1635" s="37">
        <v>587845</v>
      </c>
    </row>
    <row r="1636" spans="1:13" x14ac:dyDescent="0.25">
      <c r="A1636" s="37">
        <v>1627</v>
      </c>
      <c r="B1636" s="37" t="s">
        <v>2052</v>
      </c>
      <c r="C1636" s="37" t="s">
        <v>324</v>
      </c>
      <c r="D1636" s="37" t="s">
        <v>2104</v>
      </c>
      <c r="E1636" s="63">
        <v>1660</v>
      </c>
      <c r="F1636" s="63">
        <v>1850</v>
      </c>
      <c r="G1636" s="63">
        <v>1940</v>
      </c>
      <c r="H1636" s="63">
        <v>2030</v>
      </c>
      <c r="I1636" s="63">
        <v>2100</v>
      </c>
      <c r="J1636" s="63">
        <v>2160</v>
      </c>
      <c r="K1636" s="63">
        <v>2200</v>
      </c>
      <c r="L1636" s="37"/>
      <c r="M1636" s="37">
        <v>587846</v>
      </c>
    </row>
    <row r="1637" spans="1:13" x14ac:dyDescent="0.25">
      <c r="A1637" s="37">
        <v>1628</v>
      </c>
      <c r="B1637" s="37" t="s">
        <v>2052</v>
      </c>
      <c r="C1637" s="37" t="s">
        <v>1730</v>
      </c>
      <c r="D1637" s="37" t="s">
        <v>2104</v>
      </c>
      <c r="E1637" s="63">
        <v>680</v>
      </c>
      <c r="F1637" s="63">
        <v>740</v>
      </c>
      <c r="G1637" s="63">
        <v>2470</v>
      </c>
      <c r="H1637" s="63">
        <v>4210</v>
      </c>
      <c r="I1637" s="63">
        <v>5970</v>
      </c>
      <c r="J1637" s="63">
        <v>7750</v>
      </c>
      <c r="K1637" s="63">
        <v>9540</v>
      </c>
      <c r="L1637" s="37"/>
      <c r="M1637" s="37">
        <v>587847</v>
      </c>
    </row>
    <row r="1638" spans="1:13" x14ac:dyDescent="0.25">
      <c r="A1638" s="37">
        <v>1629</v>
      </c>
      <c r="B1638" s="37" t="s">
        <v>2052</v>
      </c>
      <c r="C1638" s="37" t="s">
        <v>1734</v>
      </c>
      <c r="D1638" s="37" t="s">
        <v>2104</v>
      </c>
      <c r="E1638" s="63">
        <v>240</v>
      </c>
      <c r="F1638" s="63">
        <v>240</v>
      </c>
      <c r="G1638" s="63">
        <v>240</v>
      </c>
      <c r="H1638" s="63">
        <v>240</v>
      </c>
      <c r="I1638" s="63">
        <v>240</v>
      </c>
      <c r="J1638" s="63">
        <v>240</v>
      </c>
      <c r="K1638" s="63">
        <v>230</v>
      </c>
      <c r="L1638" s="37"/>
      <c r="M1638" s="37">
        <v>587902</v>
      </c>
    </row>
    <row r="1639" spans="1:13" x14ac:dyDescent="0.25">
      <c r="A1639" s="37">
        <v>1630</v>
      </c>
      <c r="B1639" s="37" t="s">
        <v>2052</v>
      </c>
      <c r="C1639" s="37" t="s">
        <v>1737</v>
      </c>
      <c r="D1639" s="37" t="s">
        <v>2104</v>
      </c>
      <c r="E1639" s="63">
        <v>680</v>
      </c>
      <c r="F1639" s="63">
        <v>820</v>
      </c>
      <c r="G1639" s="63">
        <v>970</v>
      </c>
      <c r="H1639" s="63">
        <v>1110</v>
      </c>
      <c r="I1639" s="63">
        <v>1240</v>
      </c>
      <c r="J1639" s="63">
        <v>1370</v>
      </c>
      <c r="K1639" s="63">
        <v>1490</v>
      </c>
      <c r="L1639" s="37"/>
      <c r="M1639" s="37">
        <v>587903</v>
      </c>
    </row>
    <row r="1640" spans="1:13" x14ac:dyDescent="0.25">
      <c r="A1640" s="37">
        <v>1631</v>
      </c>
      <c r="B1640" s="37" t="s">
        <v>2052</v>
      </c>
      <c r="C1640" s="37" t="s">
        <v>1735</v>
      </c>
      <c r="D1640" s="37" t="s">
        <v>2104</v>
      </c>
      <c r="E1640" s="63">
        <v>4310</v>
      </c>
      <c r="F1640" s="63">
        <v>4460</v>
      </c>
      <c r="G1640" s="63">
        <v>4550</v>
      </c>
      <c r="H1640" s="63">
        <v>4640</v>
      </c>
      <c r="I1640" s="63">
        <v>4710</v>
      </c>
      <c r="J1640" s="63">
        <v>4750</v>
      </c>
      <c r="K1640" s="63">
        <v>4740</v>
      </c>
      <c r="L1640" s="37"/>
      <c r="M1640" s="37">
        <v>588101</v>
      </c>
    </row>
    <row r="1641" spans="1:13" x14ac:dyDescent="0.25">
      <c r="A1641" s="37">
        <v>1632</v>
      </c>
      <c r="B1641" s="37" t="s">
        <v>2052</v>
      </c>
      <c r="C1641" s="37" t="s">
        <v>1739</v>
      </c>
      <c r="D1641" s="37" t="s">
        <v>2104</v>
      </c>
      <c r="E1641" s="63">
        <v>3000</v>
      </c>
      <c r="F1641" s="63">
        <v>3050</v>
      </c>
      <c r="G1641" s="63">
        <v>3110</v>
      </c>
      <c r="H1641" s="63">
        <v>3170</v>
      </c>
      <c r="I1641" s="63">
        <v>3200</v>
      </c>
      <c r="J1641" s="63">
        <v>3220</v>
      </c>
      <c r="K1641" s="63">
        <v>3230</v>
      </c>
      <c r="L1641" s="37"/>
      <c r="M1641" s="37">
        <v>588102</v>
      </c>
    </row>
    <row r="1642" spans="1:13" x14ac:dyDescent="0.25">
      <c r="A1642" s="37">
        <v>1633</v>
      </c>
      <c r="B1642" s="37" t="s">
        <v>2052</v>
      </c>
      <c r="C1642" s="37" t="s">
        <v>1535</v>
      </c>
      <c r="D1642" s="37" t="s">
        <v>2104</v>
      </c>
      <c r="E1642" s="63">
        <v>3250</v>
      </c>
      <c r="F1642" s="63">
        <v>3340</v>
      </c>
      <c r="G1642" s="63">
        <v>3400</v>
      </c>
      <c r="H1642" s="63">
        <v>3460</v>
      </c>
      <c r="I1642" s="63">
        <v>3500</v>
      </c>
      <c r="J1642" s="63">
        <v>3500</v>
      </c>
      <c r="K1642" s="63">
        <v>3470</v>
      </c>
      <c r="L1642" s="37"/>
      <c r="M1642" s="37">
        <v>588200</v>
      </c>
    </row>
    <row r="1643" spans="1:13" x14ac:dyDescent="0.25">
      <c r="A1643" s="37">
        <v>1634</v>
      </c>
      <c r="B1643" s="37" t="s">
        <v>2052</v>
      </c>
      <c r="C1643" s="37" t="s">
        <v>1554</v>
      </c>
      <c r="D1643" s="37" t="s">
        <v>2104</v>
      </c>
      <c r="E1643" s="63">
        <v>2610</v>
      </c>
      <c r="F1643" s="63">
        <v>2770</v>
      </c>
      <c r="G1643" s="63">
        <v>2840</v>
      </c>
      <c r="H1643" s="63">
        <v>2910</v>
      </c>
      <c r="I1643" s="63">
        <v>2960</v>
      </c>
      <c r="J1643" s="63">
        <v>2990</v>
      </c>
      <c r="K1643" s="63">
        <v>3030</v>
      </c>
      <c r="L1643" s="37"/>
      <c r="M1643" s="37">
        <v>588300</v>
      </c>
    </row>
    <row r="1644" spans="1:13" x14ac:dyDescent="0.25">
      <c r="A1644" s="37">
        <v>1635</v>
      </c>
      <c r="B1644" s="37" t="s">
        <v>2052</v>
      </c>
      <c r="C1644" s="37" t="s">
        <v>1727</v>
      </c>
      <c r="D1644" s="37" t="s">
        <v>2104</v>
      </c>
      <c r="E1644" s="63">
        <v>3710</v>
      </c>
      <c r="F1644" s="63">
        <v>3830</v>
      </c>
      <c r="G1644" s="63">
        <v>3920</v>
      </c>
      <c r="H1644" s="63">
        <v>4020</v>
      </c>
      <c r="I1644" s="63">
        <v>4090</v>
      </c>
      <c r="J1644" s="63">
        <v>4130</v>
      </c>
      <c r="K1644" s="63">
        <v>4130</v>
      </c>
      <c r="L1644" s="37"/>
      <c r="M1644" s="37">
        <v>588401</v>
      </c>
    </row>
    <row r="1645" spans="1:13" x14ac:dyDescent="0.25">
      <c r="A1645" s="37">
        <v>1636</v>
      </c>
      <c r="B1645" s="37" t="s">
        <v>2052</v>
      </c>
      <c r="C1645" s="37" t="s">
        <v>1740</v>
      </c>
      <c r="D1645" s="37" t="s">
        <v>2104</v>
      </c>
      <c r="E1645" s="63">
        <v>3320</v>
      </c>
      <c r="F1645" s="63">
        <v>3620</v>
      </c>
      <c r="G1645" s="63">
        <v>4420</v>
      </c>
      <c r="H1645" s="63">
        <v>5160</v>
      </c>
      <c r="I1645" s="63">
        <v>5890</v>
      </c>
      <c r="J1645" s="63">
        <v>6630</v>
      </c>
      <c r="K1645" s="63">
        <v>7340</v>
      </c>
      <c r="L1645" s="37"/>
      <c r="M1645" s="37">
        <v>588402</v>
      </c>
    </row>
    <row r="1646" spans="1:13" x14ac:dyDescent="0.25">
      <c r="A1646" s="37">
        <v>1637</v>
      </c>
      <c r="B1646" s="37" t="s">
        <v>2052</v>
      </c>
      <c r="C1646" s="37" t="s">
        <v>1741</v>
      </c>
      <c r="D1646" s="37" t="s">
        <v>2104</v>
      </c>
      <c r="E1646" s="63">
        <v>4890</v>
      </c>
      <c r="F1646" s="63">
        <v>5020</v>
      </c>
      <c r="G1646" s="63">
        <v>5070</v>
      </c>
      <c r="H1646" s="63">
        <v>5140</v>
      </c>
      <c r="I1646" s="63">
        <v>5200</v>
      </c>
      <c r="J1646" s="63">
        <v>5240</v>
      </c>
      <c r="K1646" s="63">
        <v>5280</v>
      </c>
      <c r="L1646" s="37"/>
      <c r="M1646" s="37">
        <v>588500</v>
      </c>
    </row>
    <row r="1647" spans="1:13" x14ac:dyDescent="0.25">
      <c r="A1647" s="37">
        <v>1638</v>
      </c>
      <c r="B1647" s="37" t="s">
        <v>2052</v>
      </c>
      <c r="C1647" s="37" t="s">
        <v>1742</v>
      </c>
      <c r="D1647" s="37" t="s">
        <v>2104</v>
      </c>
      <c r="E1647" s="63">
        <v>3370</v>
      </c>
      <c r="F1647" s="63">
        <v>3470</v>
      </c>
      <c r="G1647" s="63">
        <v>3540</v>
      </c>
      <c r="H1647" s="63">
        <v>3610</v>
      </c>
      <c r="I1647" s="63">
        <v>3660</v>
      </c>
      <c r="J1647" s="63">
        <v>3710</v>
      </c>
      <c r="K1647" s="63">
        <v>3740</v>
      </c>
      <c r="L1647" s="37"/>
      <c r="M1647" s="37">
        <v>588600</v>
      </c>
    </row>
    <row r="1648" spans="1:13" x14ac:dyDescent="0.25">
      <c r="A1648" s="37">
        <v>1639</v>
      </c>
      <c r="B1648" s="37" t="s">
        <v>2052</v>
      </c>
      <c r="C1648" s="37" t="s">
        <v>1743</v>
      </c>
      <c r="D1648" s="37" t="s">
        <v>2104</v>
      </c>
      <c r="E1648" s="63">
        <v>2520</v>
      </c>
      <c r="F1648" s="63">
        <v>2550</v>
      </c>
      <c r="G1648" s="63">
        <v>2600</v>
      </c>
      <c r="H1648" s="63">
        <v>2650</v>
      </c>
      <c r="I1648" s="63">
        <v>2680</v>
      </c>
      <c r="J1648" s="63">
        <v>2710</v>
      </c>
      <c r="K1648" s="63">
        <v>2750</v>
      </c>
      <c r="L1648" s="37"/>
      <c r="M1648" s="37">
        <v>588700</v>
      </c>
    </row>
    <row r="1649" spans="1:13" x14ac:dyDescent="0.25">
      <c r="A1649" s="37">
        <v>1640</v>
      </c>
      <c r="B1649" s="37" t="s">
        <v>2052</v>
      </c>
      <c r="C1649" s="37" t="s">
        <v>1733</v>
      </c>
      <c r="D1649" s="37" t="s">
        <v>2104</v>
      </c>
      <c r="E1649" s="63">
        <v>3330</v>
      </c>
      <c r="F1649" s="63">
        <v>3480</v>
      </c>
      <c r="G1649" s="63">
        <v>3510</v>
      </c>
      <c r="H1649" s="63">
        <v>3550</v>
      </c>
      <c r="I1649" s="63">
        <v>3580</v>
      </c>
      <c r="J1649" s="63">
        <v>3610</v>
      </c>
      <c r="K1649" s="63">
        <v>3620</v>
      </c>
      <c r="L1649" s="37"/>
      <c r="M1649" s="37">
        <v>588800</v>
      </c>
    </row>
    <row r="1650" spans="1:13" x14ac:dyDescent="0.25">
      <c r="A1650" s="37">
        <v>1641</v>
      </c>
      <c r="B1650" s="37" t="s">
        <v>2052</v>
      </c>
      <c r="C1650" s="37" t="s">
        <v>1744</v>
      </c>
      <c r="D1650" s="37" t="s">
        <v>2104</v>
      </c>
      <c r="E1650" s="63">
        <v>2440</v>
      </c>
      <c r="F1650" s="63">
        <v>2520</v>
      </c>
      <c r="G1650" s="63">
        <v>2550</v>
      </c>
      <c r="H1650" s="63">
        <v>2580</v>
      </c>
      <c r="I1650" s="63">
        <v>2610</v>
      </c>
      <c r="J1650" s="63">
        <v>2640</v>
      </c>
      <c r="K1650" s="63">
        <v>2660</v>
      </c>
      <c r="L1650" s="37"/>
      <c r="M1650" s="37">
        <v>588900</v>
      </c>
    </row>
    <row r="1651" spans="1:13" x14ac:dyDescent="0.25">
      <c r="A1651" s="37">
        <v>1642</v>
      </c>
      <c r="B1651" s="37" t="s">
        <v>2052</v>
      </c>
      <c r="C1651" s="37" t="s">
        <v>1745</v>
      </c>
      <c r="D1651" s="37" t="s">
        <v>2104</v>
      </c>
      <c r="E1651" s="63">
        <v>1930</v>
      </c>
      <c r="F1651" s="63">
        <v>2000</v>
      </c>
      <c r="G1651" s="63">
        <v>2040</v>
      </c>
      <c r="H1651" s="63">
        <v>2090</v>
      </c>
      <c r="I1651" s="63">
        <v>2130</v>
      </c>
      <c r="J1651" s="63">
        <v>2160</v>
      </c>
      <c r="K1651" s="63">
        <v>2180</v>
      </c>
      <c r="L1651" s="37"/>
      <c r="M1651" s="37">
        <v>589000</v>
      </c>
    </row>
    <row r="1652" spans="1:13" x14ac:dyDescent="0.25">
      <c r="A1652" s="37">
        <v>1643</v>
      </c>
      <c r="B1652" s="37" t="s">
        <v>2052</v>
      </c>
      <c r="C1652" s="37" t="s">
        <v>1746</v>
      </c>
      <c r="D1652" s="37" t="s">
        <v>2104</v>
      </c>
      <c r="E1652" s="63">
        <v>2810</v>
      </c>
      <c r="F1652" s="63">
        <v>2920</v>
      </c>
      <c r="G1652" s="63">
        <v>2990</v>
      </c>
      <c r="H1652" s="63">
        <v>3050</v>
      </c>
      <c r="I1652" s="63">
        <v>3110</v>
      </c>
      <c r="J1652" s="63">
        <v>3150</v>
      </c>
      <c r="K1652" s="63">
        <v>3170</v>
      </c>
      <c r="L1652" s="37"/>
      <c r="M1652" s="37">
        <v>589100</v>
      </c>
    </row>
    <row r="1653" spans="1:13" x14ac:dyDescent="0.25">
      <c r="A1653" s="37">
        <v>1644</v>
      </c>
      <c r="B1653" s="37" t="s">
        <v>2052</v>
      </c>
      <c r="C1653" s="37" t="s">
        <v>1747</v>
      </c>
      <c r="D1653" s="37" t="s">
        <v>2104</v>
      </c>
      <c r="E1653" s="63">
        <v>3140</v>
      </c>
      <c r="F1653" s="63">
        <v>3250</v>
      </c>
      <c r="G1653" s="63">
        <v>3340</v>
      </c>
      <c r="H1653" s="63">
        <v>3410</v>
      </c>
      <c r="I1653" s="63">
        <v>3470</v>
      </c>
      <c r="J1653" s="63">
        <v>3520</v>
      </c>
      <c r="K1653" s="63">
        <v>3550</v>
      </c>
      <c r="L1653" s="37"/>
      <c r="M1653" s="37">
        <v>589200</v>
      </c>
    </row>
    <row r="1654" spans="1:13" x14ac:dyDescent="0.25">
      <c r="A1654" s="37">
        <v>1645</v>
      </c>
      <c r="B1654" s="37" t="s">
        <v>2052</v>
      </c>
      <c r="C1654" s="37" t="s">
        <v>1749</v>
      </c>
      <c r="D1654" s="37" t="s">
        <v>2104</v>
      </c>
      <c r="E1654" s="63">
        <v>2110</v>
      </c>
      <c r="F1654" s="63">
        <v>2310</v>
      </c>
      <c r="G1654" s="63">
        <v>2320</v>
      </c>
      <c r="H1654" s="63">
        <v>2340</v>
      </c>
      <c r="I1654" s="63">
        <v>2350</v>
      </c>
      <c r="J1654" s="63">
        <v>2340</v>
      </c>
      <c r="K1654" s="63">
        <v>2300</v>
      </c>
      <c r="L1654" s="37"/>
      <c r="M1654" s="37">
        <v>589300</v>
      </c>
    </row>
    <row r="1655" spans="1:13" x14ac:dyDescent="0.25">
      <c r="A1655" s="37">
        <v>1646</v>
      </c>
      <c r="B1655" s="37" t="s">
        <v>2052</v>
      </c>
      <c r="C1655" s="37" t="s">
        <v>1750</v>
      </c>
      <c r="D1655" s="37" t="s">
        <v>2104</v>
      </c>
      <c r="E1655" s="63">
        <v>3020</v>
      </c>
      <c r="F1655" s="63">
        <v>3110</v>
      </c>
      <c r="G1655" s="63">
        <v>3160</v>
      </c>
      <c r="H1655" s="63">
        <v>3220</v>
      </c>
      <c r="I1655" s="63">
        <v>3270</v>
      </c>
      <c r="J1655" s="63">
        <v>3310</v>
      </c>
      <c r="K1655" s="63">
        <v>3350</v>
      </c>
      <c r="L1655" s="37"/>
      <c r="M1655" s="37">
        <v>589400</v>
      </c>
    </row>
    <row r="1656" spans="1:13" x14ac:dyDescent="0.25">
      <c r="A1656" s="37">
        <v>1647</v>
      </c>
      <c r="B1656" s="37" t="s">
        <v>2052</v>
      </c>
      <c r="C1656" s="37" t="s">
        <v>1751</v>
      </c>
      <c r="D1656" s="37" t="s">
        <v>2104</v>
      </c>
      <c r="E1656" s="63">
        <v>1670</v>
      </c>
      <c r="F1656" s="63">
        <v>1730</v>
      </c>
      <c r="G1656" s="63">
        <v>1740</v>
      </c>
      <c r="H1656" s="63">
        <v>1750</v>
      </c>
      <c r="I1656" s="63">
        <v>1760</v>
      </c>
      <c r="J1656" s="63">
        <v>1760</v>
      </c>
      <c r="K1656" s="63">
        <v>1750</v>
      </c>
      <c r="L1656" s="37"/>
      <c r="M1656" s="37">
        <v>589500</v>
      </c>
    </row>
    <row r="1657" spans="1:13" x14ac:dyDescent="0.25">
      <c r="A1657" s="37">
        <v>1648</v>
      </c>
      <c r="B1657" s="37" t="s">
        <v>2052</v>
      </c>
      <c r="C1657" s="37" t="s">
        <v>1752</v>
      </c>
      <c r="D1657" s="37" t="s">
        <v>2104</v>
      </c>
      <c r="E1657" s="63">
        <v>3320</v>
      </c>
      <c r="F1657" s="63">
        <v>3370</v>
      </c>
      <c r="G1657" s="63">
        <v>3420</v>
      </c>
      <c r="H1657" s="63">
        <v>3480</v>
      </c>
      <c r="I1657" s="63">
        <v>3540</v>
      </c>
      <c r="J1657" s="63">
        <v>3580</v>
      </c>
      <c r="K1657" s="63">
        <v>3630</v>
      </c>
      <c r="L1657" s="37"/>
      <c r="M1657" s="37">
        <v>589601</v>
      </c>
    </row>
    <row r="1658" spans="1:13" x14ac:dyDescent="0.25">
      <c r="A1658" s="37">
        <v>1649</v>
      </c>
      <c r="B1658" s="37" t="s">
        <v>2052</v>
      </c>
      <c r="C1658" s="37" t="s">
        <v>333</v>
      </c>
      <c r="D1658" s="37" t="s">
        <v>2104</v>
      </c>
      <c r="E1658" s="63">
        <v>1540</v>
      </c>
      <c r="F1658" s="63">
        <v>1580</v>
      </c>
      <c r="G1658" s="63">
        <v>1630</v>
      </c>
      <c r="H1658" s="63">
        <v>1670</v>
      </c>
      <c r="I1658" s="63">
        <v>1710</v>
      </c>
      <c r="J1658" s="63">
        <v>1750</v>
      </c>
      <c r="K1658" s="63">
        <v>1790</v>
      </c>
      <c r="L1658" s="37"/>
      <c r="M1658" s="37">
        <v>589602</v>
      </c>
    </row>
    <row r="1659" spans="1:13" x14ac:dyDescent="0.25">
      <c r="A1659" s="37">
        <v>1650</v>
      </c>
      <c r="B1659" s="37" t="s">
        <v>2052</v>
      </c>
      <c r="C1659" s="37" t="s">
        <v>1754</v>
      </c>
      <c r="D1659" s="37" t="s">
        <v>2104</v>
      </c>
      <c r="E1659" s="63">
        <v>3100</v>
      </c>
      <c r="F1659" s="63">
        <v>3140</v>
      </c>
      <c r="G1659" s="63">
        <v>3140</v>
      </c>
      <c r="H1659" s="63">
        <v>3160</v>
      </c>
      <c r="I1659" s="63">
        <v>3170</v>
      </c>
      <c r="J1659" s="63">
        <v>3180</v>
      </c>
      <c r="K1659" s="63">
        <v>3200</v>
      </c>
      <c r="L1659" s="37"/>
      <c r="M1659" s="37">
        <v>589700</v>
      </c>
    </row>
    <row r="1660" spans="1:13" x14ac:dyDescent="0.25">
      <c r="A1660" s="37">
        <v>1651</v>
      </c>
      <c r="B1660" s="37" t="s">
        <v>2052</v>
      </c>
      <c r="C1660" s="37" t="s">
        <v>1755</v>
      </c>
      <c r="D1660" s="37" t="s">
        <v>2104</v>
      </c>
      <c r="E1660" s="63">
        <v>3200</v>
      </c>
      <c r="F1660" s="63">
        <v>3310</v>
      </c>
      <c r="G1660" s="63">
        <v>3370</v>
      </c>
      <c r="H1660" s="63">
        <v>3440</v>
      </c>
      <c r="I1660" s="63">
        <v>3490</v>
      </c>
      <c r="J1660" s="63">
        <v>3530</v>
      </c>
      <c r="K1660" s="63">
        <v>3570</v>
      </c>
      <c r="L1660" s="37"/>
      <c r="M1660" s="37">
        <v>589800</v>
      </c>
    </row>
    <row r="1661" spans="1:13" x14ac:dyDescent="0.25">
      <c r="A1661" s="37">
        <v>1652</v>
      </c>
      <c r="B1661" s="37" t="s">
        <v>2052</v>
      </c>
      <c r="C1661" s="37" t="s">
        <v>1756</v>
      </c>
      <c r="D1661" s="37" t="s">
        <v>2104</v>
      </c>
      <c r="E1661" s="63">
        <v>3750</v>
      </c>
      <c r="F1661" s="63">
        <v>3960</v>
      </c>
      <c r="G1661" s="63">
        <v>4020</v>
      </c>
      <c r="H1661" s="63">
        <v>4090</v>
      </c>
      <c r="I1661" s="63">
        <v>4140</v>
      </c>
      <c r="J1661" s="63">
        <v>4170</v>
      </c>
      <c r="K1661" s="63">
        <v>4200</v>
      </c>
      <c r="L1661" s="37"/>
      <c r="M1661" s="37">
        <v>589900</v>
      </c>
    </row>
    <row r="1662" spans="1:13" x14ac:dyDescent="0.25">
      <c r="A1662" s="37">
        <v>1653</v>
      </c>
      <c r="B1662" s="37" t="s">
        <v>2052</v>
      </c>
      <c r="C1662" s="37" t="s">
        <v>1757</v>
      </c>
      <c r="D1662" s="37" t="s">
        <v>2104</v>
      </c>
      <c r="E1662" s="63">
        <v>5120</v>
      </c>
      <c r="F1662" s="63">
        <v>5690</v>
      </c>
      <c r="G1662" s="63">
        <v>5770</v>
      </c>
      <c r="H1662" s="63">
        <v>5850</v>
      </c>
      <c r="I1662" s="63">
        <v>5930</v>
      </c>
      <c r="J1662" s="63">
        <v>6000</v>
      </c>
      <c r="K1662" s="63">
        <v>6070</v>
      </c>
      <c r="L1662" s="37"/>
      <c r="M1662" s="37">
        <v>590000</v>
      </c>
    </row>
    <row r="1663" spans="1:13" x14ac:dyDescent="0.25">
      <c r="A1663" s="37">
        <v>1654</v>
      </c>
      <c r="B1663" s="37" t="s">
        <v>2052</v>
      </c>
      <c r="C1663" s="37" t="s">
        <v>1758</v>
      </c>
      <c r="D1663" s="37" t="s">
        <v>2104</v>
      </c>
      <c r="E1663" s="63">
        <v>3210</v>
      </c>
      <c r="F1663" s="63">
        <v>3360</v>
      </c>
      <c r="G1663" s="63">
        <v>3480</v>
      </c>
      <c r="H1663" s="63">
        <v>3590</v>
      </c>
      <c r="I1663" s="63">
        <v>3680</v>
      </c>
      <c r="J1663" s="63">
        <v>3770</v>
      </c>
      <c r="K1663" s="63">
        <v>3870</v>
      </c>
      <c r="L1663" s="37"/>
      <c r="M1663" s="37">
        <v>590100</v>
      </c>
    </row>
    <row r="1664" spans="1:13" x14ac:dyDescent="0.25">
      <c r="A1664" s="37">
        <v>1655</v>
      </c>
      <c r="B1664" s="37" t="s">
        <v>2052</v>
      </c>
      <c r="C1664" s="37" t="s">
        <v>1759</v>
      </c>
      <c r="D1664" s="37" t="s">
        <v>2104</v>
      </c>
      <c r="E1664" s="63">
        <v>2700</v>
      </c>
      <c r="F1664" s="63">
        <v>2850</v>
      </c>
      <c r="G1664" s="63">
        <v>2890</v>
      </c>
      <c r="H1664" s="63">
        <v>2940</v>
      </c>
      <c r="I1664" s="63">
        <v>2980</v>
      </c>
      <c r="J1664" s="63">
        <v>3010</v>
      </c>
      <c r="K1664" s="63">
        <v>3050</v>
      </c>
      <c r="L1664" s="37"/>
      <c r="M1664" s="37">
        <v>590200</v>
      </c>
    </row>
    <row r="1665" spans="1:13" x14ac:dyDescent="0.25">
      <c r="A1665" s="37">
        <v>1656</v>
      </c>
      <c r="B1665" s="37" t="s">
        <v>2052</v>
      </c>
      <c r="C1665" s="37" t="s">
        <v>1760</v>
      </c>
      <c r="D1665" s="37" t="s">
        <v>2104</v>
      </c>
      <c r="E1665" s="63">
        <v>1850</v>
      </c>
      <c r="F1665" s="63">
        <v>2040</v>
      </c>
      <c r="G1665" s="63">
        <v>2090</v>
      </c>
      <c r="H1665" s="63">
        <v>2160</v>
      </c>
      <c r="I1665" s="63">
        <v>2220</v>
      </c>
      <c r="J1665" s="63">
        <v>2280</v>
      </c>
      <c r="K1665" s="63">
        <v>2350</v>
      </c>
      <c r="L1665" s="37"/>
      <c r="M1665" s="37">
        <v>590300</v>
      </c>
    </row>
    <row r="1666" spans="1:13" x14ac:dyDescent="0.25">
      <c r="A1666" s="37">
        <v>1657</v>
      </c>
      <c r="B1666" s="37" t="s">
        <v>2052</v>
      </c>
      <c r="C1666" s="37" t="s">
        <v>1761</v>
      </c>
      <c r="D1666" s="37" t="s">
        <v>2104</v>
      </c>
      <c r="E1666" s="63">
        <v>4450</v>
      </c>
      <c r="F1666" s="63">
        <v>5110</v>
      </c>
      <c r="G1666" s="63">
        <v>5800</v>
      </c>
      <c r="H1666" s="63">
        <v>6510</v>
      </c>
      <c r="I1666" s="63">
        <v>7210</v>
      </c>
      <c r="J1666" s="63">
        <v>7880</v>
      </c>
      <c r="K1666" s="63">
        <v>8540</v>
      </c>
      <c r="L1666" s="37"/>
      <c r="M1666" s="37">
        <v>590400</v>
      </c>
    </row>
    <row r="1667" spans="1:13" x14ac:dyDescent="0.25">
      <c r="A1667" s="37">
        <v>1658</v>
      </c>
      <c r="B1667" s="37" t="s">
        <v>2052</v>
      </c>
      <c r="C1667" s="37" t="s">
        <v>1762</v>
      </c>
      <c r="D1667" s="37" t="s">
        <v>2104</v>
      </c>
      <c r="E1667" s="63">
        <v>5040</v>
      </c>
      <c r="F1667" s="63">
        <v>5450</v>
      </c>
      <c r="G1667" s="63">
        <v>5540</v>
      </c>
      <c r="H1667" s="63">
        <v>5620</v>
      </c>
      <c r="I1667" s="63">
        <v>5670</v>
      </c>
      <c r="J1667" s="63">
        <v>5680</v>
      </c>
      <c r="K1667" s="63">
        <v>5630</v>
      </c>
      <c r="L1667" s="37"/>
      <c r="M1667" s="37">
        <v>590501</v>
      </c>
    </row>
    <row r="1668" spans="1:13" x14ac:dyDescent="0.25">
      <c r="A1668" s="37">
        <v>1659</v>
      </c>
      <c r="B1668" s="37" t="s">
        <v>2052</v>
      </c>
      <c r="C1668" s="37" t="s">
        <v>1763</v>
      </c>
      <c r="D1668" s="37" t="s">
        <v>2104</v>
      </c>
      <c r="E1668" s="63">
        <v>1810</v>
      </c>
      <c r="F1668" s="63">
        <v>2220</v>
      </c>
      <c r="G1668" s="63">
        <v>2240</v>
      </c>
      <c r="H1668" s="63">
        <v>2280</v>
      </c>
      <c r="I1668" s="63">
        <v>2330</v>
      </c>
      <c r="J1668" s="63">
        <v>2380</v>
      </c>
      <c r="K1668" s="63">
        <v>2420</v>
      </c>
      <c r="L1668" s="37"/>
      <c r="M1668" s="37">
        <v>590504</v>
      </c>
    </row>
    <row r="1669" spans="1:13" x14ac:dyDescent="0.25">
      <c r="A1669" s="37">
        <v>1660</v>
      </c>
      <c r="B1669" s="37" t="s">
        <v>2052</v>
      </c>
      <c r="C1669" s="37" t="s">
        <v>1736</v>
      </c>
      <c r="D1669" s="37" t="s">
        <v>2104</v>
      </c>
      <c r="E1669" s="63">
        <v>2530</v>
      </c>
      <c r="F1669" s="63">
        <v>2580</v>
      </c>
      <c r="G1669" s="63">
        <v>2640</v>
      </c>
      <c r="H1669" s="63">
        <v>2690</v>
      </c>
      <c r="I1669" s="63">
        <v>2740</v>
      </c>
      <c r="J1669" s="63">
        <v>2760</v>
      </c>
      <c r="K1669" s="63">
        <v>2740</v>
      </c>
      <c r="L1669" s="37"/>
      <c r="M1669" s="37">
        <v>590505</v>
      </c>
    </row>
    <row r="1670" spans="1:13" x14ac:dyDescent="0.25">
      <c r="A1670" s="37">
        <v>1661</v>
      </c>
      <c r="B1670" s="37" t="s">
        <v>2052</v>
      </c>
      <c r="C1670" s="37" t="s">
        <v>1764</v>
      </c>
      <c r="D1670" s="37" t="s">
        <v>2104</v>
      </c>
      <c r="E1670" s="63">
        <v>870</v>
      </c>
      <c r="F1670" s="63">
        <v>920</v>
      </c>
      <c r="G1670" s="63">
        <v>1010</v>
      </c>
      <c r="H1670" s="63">
        <v>1850</v>
      </c>
      <c r="I1670" s="63">
        <v>2710</v>
      </c>
      <c r="J1670" s="63">
        <v>3580</v>
      </c>
      <c r="K1670" s="63">
        <v>4460</v>
      </c>
      <c r="L1670" s="37"/>
      <c r="M1670" s="37">
        <v>590506</v>
      </c>
    </row>
    <row r="1671" spans="1:13" x14ac:dyDescent="0.25">
      <c r="A1671" s="37">
        <v>1662</v>
      </c>
      <c r="B1671" s="37" t="s">
        <v>2052</v>
      </c>
      <c r="C1671" s="37" t="s">
        <v>1765</v>
      </c>
      <c r="D1671" s="37" t="s">
        <v>2104</v>
      </c>
      <c r="E1671" s="63">
        <v>300</v>
      </c>
      <c r="F1671" s="63">
        <v>2820</v>
      </c>
      <c r="G1671" s="63">
        <v>4380</v>
      </c>
      <c r="H1671" s="63">
        <v>5150</v>
      </c>
      <c r="I1671" s="63">
        <v>5920</v>
      </c>
      <c r="J1671" s="63">
        <v>6710</v>
      </c>
      <c r="K1671" s="63">
        <v>7510</v>
      </c>
      <c r="L1671" s="37"/>
      <c r="M1671" s="37">
        <v>590507</v>
      </c>
    </row>
    <row r="1672" spans="1:13" x14ac:dyDescent="0.25">
      <c r="A1672" s="37">
        <v>1663</v>
      </c>
      <c r="B1672" s="37" t="s">
        <v>2052</v>
      </c>
      <c r="C1672" s="37" t="s">
        <v>1766</v>
      </c>
      <c r="D1672" s="37" t="s">
        <v>2104</v>
      </c>
      <c r="E1672" s="63">
        <v>4930</v>
      </c>
      <c r="F1672" s="63">
        <v>5130</v>
      </c>
      <c r="G1672" s="63">
        <v>5140</v>
      </c>
      <c r="H1672" s="63">
        <v>5160</v>
      </c>
      <c r="I1672" s="63">
        <v>5160</v>
      </c>
      <c r="J1672" s="63">
        <v>5120</v>
      </c>
      <c r="K1672" s="63">
        <v>5010</v>
      </c>
      <c r="L1672" s="37"/>
      <c r="M1672" s="37">
        <v>590602</v>
      </c>
    </row>
    <row r="1673" spans="1:13" x14ac:dyDescent="0.25">
      <c r="A1673" s="37">
        <v>1664</v>
      </c>
      <c r="B1673" s="37" t="s">
        <v>2052</v>
      </c>
      <c r="C1673" s="37" t="s">
        <v>502</v>
      </c>
      <c r="D1673" s="37" t="s">
        <v>2104</v>
      </c>
      <c r="E1673" s="63">
        <v>3470</v>
      </c>
      <c r="F1673" s="63">
        <v>3730</v>
      </c>
      <c r="G1673" s="63">
        <v>3770</v>
      </c>
      <c r="H1673" s="63">
        <v>3810</v>
      </c>
      <c r="I1673" s="63">
        <v>3840</v>
      </c>
      <c r="J1673" s="63">
        <v>3840</v>
      </c>
      <c r="K1673" s="63">
        <v>3790</v>
      </c>
      <c r="L1673" s="37"/>
      <c r="M1673" s="37">
        <v>590603</v>
      </c>
    </row>
    <row r="1674" spans="1:13" x14ac:dyDescent="0.25">
      <c r="A1674" s="37">
        <v>1665</v>
      </c>
      <c r="B1674" s="37" t="s">
        <v>2052</v>
      </c>
      <c r="C1674" s="37" t="s">
        <v>503</v>
      </c>
      <c r="D1674" s="37" t="s">
        <v>2104</v>
      </c>
      <c r="E1674" s="63">
        <v>2380</v>
      </c>
      <c r="F1674" s="63">
        <v>2430</v>
      </c>
      <c r="G1674" s="63">
        <v>2510</v>
      </c>
      <c r="H1674" s="63">
        <v>2590</v>
      </c>
      <c r="I1674" s="63">
        <v>2680</v>
      </c>
      <c r="J1674" s="63">
        <v>2740</v>
      </c>
      <c r="K1674" s="63">
        <v>2770</v>
      </c>
      <c r="L1674" s="37"/>
      <c r="M1674" s="37">
        <v>590604</v>
      </c>
    </row>
    <row r="1675" spans="1:13" x14ac:dyDescent="0.25">
      <c r="A1675" s="37">
        <v>1666</v>
      </c>
      <c r="B1675" s="37" t="s">
        <v>2052</v>
      </c>
      <c r="C1675" s="37" t="s">
        <v>1768</v>
      </c>
      <c r="D1675" s="37" t="s">
        <v>2104</v>
      </c>
      <c r="E1675" s="63">
        <v>2430</v>
      </c>
      <c r="F1675" s="63">
        <v>2520</v>
      </c>
      <c r="G1675" s="63">
        <v>2570</v>
      </c>
      <c r="H1675" s="63">
        <v>2630</v>
      </c>
      <c r="I1675" s="63">
        <v>2670</v>
      </c>
      <c r="J1675" s="63">
        <v>2710</v>
      </c>
      <c r="K1675" s="63">
        <v>2720</v>
      </c>
      <c r="L1675" s="37"/>
      <c r="M1675" s="37">
        <v>590701</v>
      </c>
    </row>
    <row r="1676" spans="1:13" x14ac:dyDescent="0.25">
      <c r="A1676" s="37">
        <v>1667</v>
      </c>
      <c r="B1676" s="37" t="s">
        <v>2052</v>
      </c>
      <c r="C1676" s="37" t="s">
        <v>1769</v>
      </c>
      <c r="D1676" s="37" t="s">
        <v>2104</v>
      </c>
      <c r="E1676" s="63">
        <v>3030</v>
      </c>
      <c r="F1676" s="63">
        <v>3510</v>
      </c>
      <c r="G1676" s="63">
        <v>3550</v>
      </c>
      <c r="H1676" s="63">
        <v>3590</v>
      </c>
      <c r="I1676" s="63">
        <v>3620</v>
      </c>
      <c r="J1676" s="63">
        <v>3630</v>
      </c>
      <c r="K1676" s="63">
        <v>3640</v>
      </c>
      <c r="L1676" s="37"/>
      <c r="M1676" s="37">
        <v>590702</v>
      </c>
    </row>
    <row r="1677" spans="1:13" x14ac:dyDescent="0.25">
      <c r="A1677" s="37">
        <v>1668</v>
      </c>
      <c r="B1677" s="37" t="s">
        <v>2052</v>
      </c>
      <c r="C1677" s="37" t="s">
        <v>1770</v>
      </c>
      <c r="D1677" s="37" t="s">
        <v>2104</v>
      </c>
      <c r="E1677" s="63">
        <v>4300</v>
      </c>
      <c r="F1677" s="63">
        <v>5030</v>
      </c>
      <c r="G1677" s="63">
        <v>5190</v>
      </c>
      <c r="H1677" s="63">
        <v>5350</v>
      </c>
      <c r="I1677" s="63">
        <v>5510</v>
      </c>
      <c r="J1677" s="63">
        <v>5660</v>
      </c>
      <c r="K1677" s="63">
        <v>5800</v>
      </c>
      <c r="L1677" s="37"/>
      <c r="M1677" s="37">
        <v>590800</v>
      </c>
    </row>
    <row r="1678" spans="1:13" x14ac:dyDescent="0.25">
      <c r="A1678" s="37">
        <v>1669</v>
      </c>
      <c r="B1678" s="37" t="s">
        <v>2052</v>
      </c>
      <c r="C1678" s="37" t="s">
        <v>1771</v>
      </c>
      <c r="D1678" s="37" t="s">
        <v>2104</v>
      </c>
      <c r="E1678" s="63">
        <v>570</v>
      </c>
      <c r="F1678" s="63">
        <v>680</v>
      </c>
      <c r="G1678" s="63">
        <v>710</v>
      </c>
      <c r="H1678" s="63">
        <v>730</v>
      </c>
      <c r="I1678" s="63">
        <v>740</v>
      </c>
      <c r="J1678" s="63">
        <v>740</v>
      </c>
      <c r="K1678" s="63">
        <v>740</v>
      </c>
      <c r="L1678" s="37"/>
      <c r="M1678" s="37">
        <v>590900</v>
      </c>
    </row>
    <row r="1679" spans="1:13" x14ac:dyDescent="0.25">
      <c r="A1679" s="37">
        <v>1670</v>
      </c>
      <c r="B1679" s="37" t="s">
        <v>2052</v>
      </c>
      <c r="C1679" s="37" t="s">
        <v>1774</v>
      </c>
      <c r="D1679" s="37" t="s">
        <v>2104</v>
      </c>
      <c r="E1679" s="63">
        <v>3220</v>
      </c>
      <c r="F1679" s="63">
        <v>3360</v>
      </c>
      <c r="G1679" s="63">
        <v>3470</v>
      </c>
      <c r="H1679" s="63">
        <v>3580</v>
      </c>
      <c r="I1679" s="63">
        <v>3670</v>
      </c>
      <c r="J1679" s="63">
        <v>3750</v>
      </c>
      <c r="K1679" s="63">
        <v>3800</v>
      </c>
      <c r="L1679" s="37"/>
      <c r="M1679" s="37">
        <v>591101</v>
      </c>
    </row>
    <row r="1680" spans="1:13" x14ac:dyDescent="0.25">
      <c r="A1680" s="37">
        <v>1671</v>
      </c>
      <c r="B1680" s="37" t="s">
        <v>2052</v>
      </c>
      <c r="C1680" s="37" t="s">
        <v>1776</v>
      </c>
      <c r="D1680" s="37" t="s">
        <v>2104</v>
      </c>
      <c r="E1680" s="63">
        <v>3940</v>
      </c>
      <c r="F1680" s="63">
        <v>4060</v>
      </c>
      <c r="G1680" s="63">
        <v>4090</v>
      </c>
      <c r="H1680" s="63">
        <v>4110</v>
      </c>
      <c r="I1680" s="63">
        <v>4120</v>
      </c>
      <c r="J1680" s="63">
        <v>4100</v>
      </c>
      <c r="K1680" s="63">
        <v>4050</v>
      </c>
      <c r="L1680" s="37"/>
      <c r="M1680" s="37">
        <v>591102</v>
      </c>
    </row>
    <row r="1681" spans="1:13" x14ac:dyDescent="0.25">
      <c r="A1681" s="37">
        <v>1672</v>
      </c>
      <c r="B1681" s="37" t="s">
        <v>2052</v>
      </c>
      <c r="C1681" s="37" t="s">
        <v>1777</v>
      </c>
      <c r="D1681" s="37" t="s">
        <v>2104</v>
      </c>
      <c r="E1681" s="63">
        <v>1420</v>
      </c>
      <c r="F1681" s="63">
        <v>1500</v>
      </c>
      <c r="G1681" s="63">
        <v>1530</v>
      </c>
      <c r="H1681" s="63">
        <v>1550</v>
      </c>
      <c r="I1681" s="63">
        <v>1580</v>
      </c>
      <c r="J1681" s="63">
        <v>1590</v>
      </c>
      <c r="K1681" s="63">
        <v>1600</v>
      </c>
      <c r="L1681" s="37"/>
      <c r="M1681" s="37">
        <v>591200</v>
      </c>
    </row>
    <row r="1682" spans="1:13" x14ac:dyDescent="0.25">
      <c r="A1682" s="37">
        <v>1673</v>
      </c>
      <c r="B1682" s="37" t="s">
        <v>2052</v>
      </c>
      <c r="C1682" s="37" t="s">
        <v>1778</v>
      </c>
      <c r="D1682" s="37" t="s">
        <v>2104</v>
      </c>
      <c r="E1682" s="63">
        <v>2070</v>
      </c>
      <c r="F1682" s="63">
        <v>2210</v>
      </c>
      <c r="G1682" s="63">
        <v>2250</v>
      </c>
      <c r="H1682" s="63">
        <v>2290</v>
      </c>
      <c r="I1682" s="63">
        <v>2330</v>
      </c>
      <c r="J1682" s="63">
        <v>2340</v>
      </c>
      <c r="K1682" s="63">
        <v>2340</v>
      </c>
      <c r="L1682" s="37"/>
      <c r="M1682" s="37">
        <v>591300</v>
      </c>
    </row>
    <row r="1683" spans="1:13" x14ac:dyDescent="0.25">
      <c r="A1683" s="37">
        <v>1674</v>
      </c>
      <c r="B1683" s="37" t="s">
        <v>2052</v>
      </c>
      <c r="C1683" s="37" t="s">
        <v>504</v>
      </c>
      <c r="D1683" s="37" t="s">
        <v>2104</v>
      </c>
      <c r="E1683" s="63">
        <v>530</v>
      </c>
      <c r="F1683" s="63">
        <v>1050</v>
      </c>
      <c r="G1683" s="63">
        <v>3110</v>
      </c>
      <c r="H1683" s="63">
        <v>3690</v>
      </c>
      <c r="I1683" s="63">
        <v>4280</v>
      </c>
      <c r="J1683" s="63">
        <v>4840</v>
      </c>
      <c r="K1683" s="63">
        <v>5400</v>
      </c>
      <c r="L1683" s="37"/>
      <c r="M1683" s="37">
        <v>591500</v>
      </c>
    </row>
    <row r="1684" spans="1:13" x14ac:dyDescent="0.25">
      <c r="A1684" s="37">
        <v>1675</v>
      </c>
      <c r="B1684" s="37" t="s">
        <v>2052</v>
      </c>
      <c r="C1684" s="37" t="s">
        <v>1779</v>
      </c>
      <c r="D1684" s="37" t="s">
        <v>2104</v>
      </c>
      <c r="E1684" s="63">
        <v>1070</v>
      </c>
      <c r="F1684" s="63">
        <v>1190</v>
      </c>
      <c r="G1684" s="63">
        <v>1680</v>
      </c>
      <c r="H1684" s="63">
        <v>1930</v>
      </c>
      <c r="I1684" s="63">
        <v>2180</v>
      </c>
      <c r="J1684" s="63">
        <v>2430</v>
      </c>
      <c r="K1684" s="63">
        <v>2680</v>
      </c>
      <c r="L1684" s="37"/>
      <c r="M1684" s="37">
        <v>591600</v>
      </c>
    </row>
    <row r="1685" spans="1:13" x14ac:dyDescent="0.25">
      <c r="A1685" s="37">
        <v>1676</v>
      </c>
      <c r="B1685" s="37" t="s">
        <v>2052</v>
      </c>
      <c r="C1685" s="37" t="s">
        <v>1780</v>
      </c>
      <c r="D1685" s="37" t="s">
        <v>2104</v>
      </c>
      <c r="E1685" s="63">
        <v>3540</v>
      </c>
      <c r="F1685" s="63">
        <v>4610</v>
      </c>
      <c r="G1685" s="63">
        <v>7250</v>
      </c>
      <c r="H1685" s="63">
        <v>7940</v>
      </c>
      <c r="I1685" s="63">
        <v>8630</v>
      </c>
      <c r="J1685" s="63">
        <v>9320</v>
      </c>
      <c r="K1685" s="63">
        <v>9990</v>
      </c>
      <c r="L1685" s="37"/>
      <c r="M1685" s="37">
        <v>591700</v>
      </c>
    </row>
    <row r="1686" spans="1:13" x14ac:dyDescent="0.25">
      <c r="A1686" s="37">
        <v>1677</v>
      </c>
      <c r="B1686" s="37" t="s">
        <v>2052</v>
      </c>
      <c r="C1686" s="37" t="s">
        <v>1748</v>
      </c>
      <c r="D1686" s="37" t="s">
        <v>2104</v>
      </c>
      <c r="E1686" s="63">
        <v>2540</v>
      </c>
      <c r="F1686" s="63">
        <v>2730</v>
      </c>
      <c r="G1686" s="63">
        <v>2780</v>
      </c>
      <c r="H1686" s="63">
        <v>2840</v>
      </c>
      <c r="I1686" s="63">
        <v>2890</v>
      </c>
      <c r="J1686" s="63">
        <v>2920</v>
      </c>
      <c r="K1686" s="63">
        <v>2960</v>
      </c>
      <c r="L1686" s="37"/>
      <c r="M1686" s="37">
        <v>591800</v>
      </c>
    </row>
    <row r="1687" spans="1:13" x14ac:dyDescent="0.25">
      <c r="A1687" s="37">
        <v>1678</v>
      </c>
      <c r="B1687" s="37" t="s">
        <v>2052</v>
      </c>
      <c r="C1687" s="37" t="s">
        <v>1753</v>
      </c>
      <c r="D1687" s="37" t="s">
        <v>2104</v>
      </c>
      <c r="E1687" s="63">
        <v>3810</v>
      </c>
      <c r="F1687" s="63">
        <v>3880</v>
      </c>
      <c r="G1687" s="63">
        <v>3910</v>
      </c>
      <c r="H1687" s="63">
        <v>3940</v>
      </c>
      <c r="I1687" s="63">
        <v>3960</v>
      </c>
      <c r="J1687" s="63">
        <v>3960</v>
      </c>
      <c r="K1687" s="63">
        <v>3910</v>
      </c>
      <c r="L1687" s="37"/>
      <c r="M1687" s="37">
        <v>591900</v>
      </c>
    </row>
    <row r="1688" spans="1:13" x14ac:dyDescent="0.25">
      <c r="A1688" s="37">
        <v>1679</v>
      </c>
      <c r="B1688" s="37" t="s">
        <v>2052</v>
      </c>
      <c r="C1688" s="37" t="s">
        <v>1767</v>
      </c>
      <c r="D1688" s="37" t="s">
        <v>2104</v>
      </c>
      <c r="E1688" s="63">
        <v>5710</v>
      </c>
      <c r="F1688" s="63">
        <v>5930</v>
      </c>
      <c r="G1688" s="63">
        <v>6030</v>
      </c>
      <c r="H1688" s="63">
        <v>6100</v>
      </c>
      <c r="I1688" s="63">
        <v>6130</v>
      </c>
      <c r="J1688" s="63">
        <v>6130</v>
      </c>
      <c r="K1688" s="63">
        <v>6110</v>
      </c>
      <c r="L1688" s="37"/>
      <c r="M1688" s="37">
        <v>592000</v>
      </c>
    </row>
    <row r="1689" spans="1:13" x14ac:dyDescent="0.25">
      <c r="A1689" s="37">
        <v>1680</v>
      </c>
      <c r="B1689" s="37" t="s">
        <v>2052</v>
      </c>
      <c r="C1689" s="37" t="s">
        <v>1772</v>
      </c>
      <c r="D1689" s="37" t="s">
        <v>2104</v>
      </c>
      <c r="E1689" s="63">
        <v>3880</v>
      </c>
      <c r="F1689" s="63">
        <v>4010</v>
      </c>
      <c r="G1689" s="63">
        <v>4060</v>
      </c>
      <c r="H1689" s="63">
        <v>4110</v>
      </c>
      <c r="I1689" s="63">
        <v>4150</v>
      </c>
      <c r="J1689" s="63">
        <v>4150</v>
      </c>
      <c r="K1689" s="63">
        <v>4120</v>
      </c>
      <c r="L1689" s="37"/>
      <c r="M1689" s="37">
        <v>592100</v>
      </c>
    </row>
    <row r="1690" spans="1:13" x14ac:dyDescent="0.25">
      <c r="A1690" s="37">
        <v>1681</v>
      </c>
      <c r="B1690" s="37" t="s">
        <v>2052</v>
      </c>
      <c r="C1690" s="37" t="s">
        <v>1773</v>
      </c>
      <c r="D1690" s="37" t="s">
        <v>2104</v>
      </c>
      <c r="E1690" s="63">
        <v>2830</v>
      </c>
      <c r="F1690" s="63">
        <v>2870</v>
      </c>
      <c r="G1690" s="63">
        <v>2920</v>
      </c>
      <c r="H1690" s="63">
        <v>2960</v>
      </c>
      <c r="I1690" s="63">
        <v>3000</v>
      </c>
      <c r="J1690" s="63">
        <v>3040</v>
      </c>
      <c r="K1690" s="63">
        <v>3060</v>
      </c>
      <c r="L1690" s="37"/>
      <c r="M1690" s="37">
        <v>592200</v>
      </c>
    </row>
    <row r="1691" spans="1:13" x14ac:dyDescent="0.25">
      <c r="A1691" s="37">
        <v>1682</v>
      </c>
      <c r="B1691" s="37" t="s">
        <v>2052</v>
      </c>
      <c r="C1691" s="37" t="s">
        <v>1775</v>
      </c>
      <c r="D1691" s="37" t="s">
        <v>2104</v>
      </c>
      <c r="E1691" s="63">
        <v>5360</v>
      </c>
      <c r="F1691" s="63">
        <v>5380</v>
      </c>
      <c r="G1691" s="63">
        <v>5400</v>
      </c>
      <c r="H1691" s="63">
        <v>5430</v>
      </c>
      <c r="I1691" s="63">
        <v>5440</v>
      </c>
      <c r="J1691" s="63">
        <v>5420</v>
      </c>
      <c r="K1691" s="63">
        <v>5350</v>
      </c>
      <c r="L1691" s="37"/>
      <c r="M1691" s="37">
        <v>592300</v>
      </c>
    </row>
    <row r="1692" spans="1:13" x14ac:dyDescent="0.25">
      <c r="A1692" s="37">
        <v>1683</v>
      </c>
      <c r="B1692" s="37" t="s">
        <v>2052</v>
      </c>
      <c r="C1692" s="37" t="s">
        <v>837</v>
      </c>
      <c r="D1692" s="37" t="s">
        <v>2104</v>
      </c>
      <c r="E1692" s="63">
        <v>2530</v>
      </c>
      <c r="F1692" s="63">
        <v>2600</v>
      </c>
      <c r="G1692" s="63">
        <v>2630</v>
      </c>
      <c r="H1692" s="63">
        <v>2660</v>
      </c>
      <c r="I1692" s="63">
        <v>2690</v>
      </c>
      <c r="J1692" s="63">
        <v>2690</v>
      </c>
      <c r="K1692" s="63">
        <v>2690</v>
      </c>
      <c r="L1692" s="37"/>
      <c r="M1692" s="37">
        <v>592401</v>
      </c>
    </row>
    <row r="1693" spans="1:13" x14ac:dyDescent="0.25">
      <c r="A1693" s="37">
        <v>1684</v>
      </c>
      <c r="B1693" s="37" t="s">
        <v>2052</v>
      </c>
      <c r="C1693" s="37" t="s">
        <v>850</v>
      </c>
      <c r="D1693" s="37" t="s">
        <v>2104</v>
      </c>
      <c r="E1693" s="63">
        <v>4910</v>
      </c>
      <c r="F1693" s="63">
        <v>5240</v>
      </c>
      <c r="G1693" s="63">
        <v>5280</v>
      </c>
      <c r="H1693" s="63">
        <v>5310</v>
      </c>
      <c r="I1693" s="63">
        <v>5330</v>
      </c>
      <c r="J1693" s="63">
        <v>5330</v>
      </c>
      <c r="K1693" s="63">
        <v>5320</v>
      </c>
      <c r="L1693" s="37"/>
      <c r="M1693" s="37">
        <v>592402</v>
      </c>
    </row>
    <row r="1694" spans="1:13" x14ac:dyDescent="0.25">
      <c r="A1694" s="37">
        <v>1685</v>
      </c>
      <c r="B1694" s="37" t="s">
        <v>2052</v>
      </c>
      <c r="C1694" s="37" t="s">
        <v>1049</v>
      </c>
      <c r="D1694" s="37" t="s">
        <v>2104</v>
      </c>
      <c r="E1694" s="63">
        <v>3140</v>
      </c>
      <c r="F1694" s="63">
        <v>3250</v>
      </c>
      <c r="G1694" s="63">
        <v>3260</v>
      </c>
      <c r="H1694" s="63">
        <v>3260</v>
      </c>
      <c r="I1694" s="63">
        <v>3250</v>
      </c>
      <c r="J1694" s="63">
        <v>3220</v>
      </c>
      <c r="K1694" s="63">
        <v>3180</v>
      </c>
      <c r="L1694" s="37"/>
      <c r="M1694" s="37">
        <v>592500</v>
      </c>
    </row>
    <row r="1695" spans="1:13" x14ac:dyDescent="0.25">
      <c r="A1695" s="37">
        <v>1686</v>
      </c>
      <c r="B1695" s="37" t="s">
        <v>2052</v>
      </c>
      <c r="C1695" s="37" t="s">
        <v>505</v>
      </c>
      <c r="D1695" s="37" t="s">
        <v>2104</v>
      </c>
      <c r="E1695" s="63">
        <v>4150</v>
      </c>
      <c r="F1695" s="63">
        <v>4620</v>
      </c>
      <c r="G1695" s="63">
        <v>4710</v>
      </c>
      <c r="H1695" s="63">
        <v>4790</v>
      </c>
      <c r="I1695" s="63">
        <v>4850</v>
      </c>
      <c r="J1695" s="63">
        <v>4900</v>
      </c>
      <c r="K1695" s="63">
        <v>4930</v>
      </c>
      <c r="L1695" s="37"/>
      <c r="M1695" s="37">
        <v>592600</v>
      </c>
    </row>
    <row r="1696" spans="1:13" x14ac:dyDescent="0.25">
      <c r="A1696" s="37">
        <v>1687</v>
      </c>
      <c r="B1696" s="37" t="s">
        <v>2052</v>
      </c>
      <c r="C1696" s="37" t="s">
        <v>1781</v>
      </c>
      <c r="D1696" s="37" t="s">
        <v>2104</v>
      </c>
      <c r="E1696" s="63">
        <v>3790</v>
      </c>
      <c r="F1696" s="63">
        <v>3990</v>
      </c>
      <c r="G1696" s="63">
        <v>4020</v>
      </c>
      <c r="H1696" s="63">
        <v>4030</v>
      </c>
      <c r="I1696" s="63">
        <v>4030</v>
      </c>
      <c r="J1696" s="63">
        <v>3990</v>
      </c>
      <c r="K1696" s="63">
        <v>3930</v>
      </c>
      <c r="L1696" s="37"/>
      <c r="M1696" s="37">
        <v>592701</v>
      </c>
    </row>
    <row r="1697" spans="1:13" x14ac:dyDescent="0.25">
      <c r="A1697" s="37">
        <v>1688</v>
      </c>
      <c r="B1697" s="37" t="s">
        <v>2052</v>
      </c>
      <c r="C1697" s="37" t="s">
        <v>1782</v>
      </c>
      <c r="D1697" s="37" t="s">
        <v>2104</v>
      </c>
      <c r="E1697" s="63">
        <v>3570</v>
      </c>
      <c r="F1697" s="63">
        <v>3670</v>
      </c>
      <c r="G1697" s="63">
        <v>3730</v>
      </c>
      <c r="H1697" s="63">
        <v>3800</v>
      </c>
      <c r="I1697" s="63">
        <v>3860</v>
      </c>
      <c r="J1697" s="63">
        <v>3910</v>
      </c>
      <c r="K1697" s="63">
        <v>3960</v>
      </c>
      <c r="L1697" s="37"/>
      <c r="M1697" s="37">
        <v>592702</v>
      </c>
    </row>
    <row r="1698" spans="1:13" x14ac:dyDescent="0.25">
      <c r="A1698" s="37">
        <v>1689</v>
      </c>
      <c r="B1698" s="37" t="s">
        <v>2052</v>
      </c>
      <c r="C1698" s="37" t="s">
        <v>1783</v>
      </c>
      <c r="D1698" s="37" t="s">
        <v>2104</v>
      </c>
      <c r="E1698" s="63">
        <v>1130</v>
      </c>
      <c r="F1698" s="63">
        <v>1110</v>
      </c>
      <c r="G1698" s="63">
        <v>1110</v>
      </c>
      <c r="H1698" s="63">
        <v>1110</v>
      </c>
      <c r="I1698" s="63">
        <v>1100</v>
      </c>
      <c r="J1698" s="63">
        <v>1090</v>
      </c>
      <c r="K1698" s="63">
        <v>1070</v>
      </c>
      <c r="L1698" s="37"/>
      <c r="M1698" s="37">
        <v>592811</v>
      </c>
    </row>
    <row r="1699" spans="1:13" x14ac:dyDescent="0.25">
      <c r="A1699" s="37">
        <v>1690</v>
      </c>
      <c r="B1699" s="37" t="s">
        <v>2052</v>
      </c>
      <c r="C1699" s="37" t="s">
        <v>1784</v>
      </c>
      <c r="D1699" s="37" t="s">
        <v>2104</v>
      </c>
      <c r="E1699" s="63">
        <v>1950</v>
      </c>
      <c r="F1699" s="63">
        <v>1980</v>
      </c>
      <c r="G1699" s="63">
        <v>1970</v>
      </c>
      <c r="H1699" s="63">
        <v>1970</v>
      </c>
      <c r="I1699" s="63">
        <v>1970</v>
      </c>
      <c r="J1699" s="63">
        <v>1950</v>
      </c>
      <c r="K1699" s="63">
        <v>1930</v>
      </c>
      <c r="L1699" s="37"/>
      <c r="M1699" s="37">
        <v>592812</v>
      </c>
    </row>
    <row r="1700" spans="1:13" x14ac:dyDescent="0.25">
      <c r="A1700" s="37">
        <v>1691</v>
      </c>
      <c r="B1700" s="37" t="s">
        <v>2052</v>
      </c>
      <c r="C1700" s="37" t="s">
        <v>1336</v>
      </c>
      <c r="D1700" s="37" t="s">
        <v>2104</v>
      </c>
      <c r="E1700" s="63">
        <v>2260</v>
      </c>
      <c r="F1700" s="63">
        <v>2420</v>
      </c>
      <c r="G1700" s="63">
        <v>2450</v>
      </c>
      <c r="H1700" s="63">
        <v>2470</v>
      </c>
      <c r="I1700" s="63">
        <v>2490</v>
      </c>
      <c r="J1700" s="63">
        <v>2490</v>
      </c>
      <c r="K1700" s="63">
        <v>2480</v>
      </c>
      <c r="L1700" s="37"/>
      <c r="M1700" s="37">
        <v>592820</v>
      </c>
    </row>
    <row r="1701" spans="1:13" x14ac:dyDescent="0.25">
      <c r="A1701" s="37">
        <v>1692</v>
      </c>
      <c r="B1701" s="37" t="s">
        <v>2052</v>
      </c>
      <c r="C1701" s="37" t="s">
        <v>1785</v>
      </c>
      <c r="D1701" s="37" t="s">
        <v>2104</v>
      </c>
      <c r="E1701" s="63">
        <v>2570</v>
      </c>
      <c r="F1701" s="63">
        <v>2780</v>
      </c>
      <c r="G1701" s="63">
        <v>2800</v>
      </c>
      <c r="H1701" s="63">
        <v>2830</v>
      </c>
      <c r="I1701" s="63">
        <v>2850</v>
      </c>
      <c r="J1701" s="63">
        <v>2880</v>
      </c>
      <c r="K1701" s="63">
        <v>2900</v>
      </c>
      <c r="L1701" s="37"/>
      <c r="M1701" s="37">
        <v>592900</v>
      </c>
    </row>
    <row r="1702" spans="1:13" x14ac:dyDescent="0.25">
      <c r="A1702" s="37">
        <v>1693</v>
      </c>
      <c r="B1702" s="37" t="s">
        <v>2052</v>
      </c>
      <c r="C1702" s="37" t="s">
        <v>1786</v>
      </c>
      <c r="D1702" s="37" t="s">
        <v>2104</v>
      </c>
      <c r="E1702" s="63">
        <v>2800</v>
      </c>
      <c r="F1702" s="63">
        <v>2930</v>
      </c>
      <c r="G1702" s="63">
        <v>2970</v>
      </c>
      <c r="H1702" s="63">
        <v>3000</v>
      </c>
      <c r="I1702" s="63">
        <v>3020</v>
      </c>
      <c r="J1702" s="63">
        <v>3020</v>
      </c>
      <c r="K1702" s="63">
        <v>3020</v>
      </c>
      <c r="L1702" s="37"/>
      <c r="M1702" s="37">
        <v>593000</v>
      </c>
    </row>
    <row r="1703" spans="1:13" x14ac:dyDescent="0.25">
      <c r="A1703" s="37">
        <v>1694</v>
      </c>
      <c r="B1703" s="37" t="s">
        <v>2052</v>
      </c>
      <c r="C1703" s="37" t="s">
        <v>1787</v>
      </c>
      <c r="D1703" s="37" t="s">
        <v>2104</v>
      </c>
      <c r="E1703" s="63">
        <v>3970</v>
      </c>
      <c r="F1703" s="63">
        <v>4380</v>
      </c>
      <c r="G1703" s="63">
        <v>4450</v>
      </c>
      <c r="H1703" s="63">
        <v>4520</v>
      </c>
      <c r="I1703" s="63">
        <v>4530</v>
      </c>
      <c r="J1703" s="63">
        <v>4500</v>
      </c>
      <c r="K1703" s="63">
        <v>4450</v>
      </c>
      <c r="L1703" s="37"/>
      <c r="M1703" s="37">
        <v>593100</v>
      </c>
    </row>
    <row r="1704" spans="1:13" x14ac:dyDescent="0.25">
      <c r="A1704" s="37">
        <v>1695</v>
      </c>
      <c r="B1704" s="37" t="s">
        <v>2052</v>
      </c>
      <c r="C1704" s="37" t="s">
        <v>1788</v>
      </c>
      <c r="D1704" s="37" t="s">
        <v>2104</v>
      </c>
      <c r="E1704" s="63">
        <v>2410</v>
      </c>
      <c r="F1704" s="63">
        <v>2560</v>
      </c>
      <c r="G1704" s="63">
        <v>2700</v>
      </c>
      <c r="H1704" s="63">
        <v>2830</v>
      </c>
      <c r="I1704" s="63">
        <v>2940</v>
      </c>
      <c r="J1704" s="63">
        <v>3040</v>
      </c>
      <c r="K1704" s="63">
        <v>3120</v>
      </c>
      <c r="L1704" s="37"/>
      <c r="M1704" s="37">
        <v>593200</v>
      </c>
    </row>
    <row r="1705" spans="1:13" x14ac:dyDescent="0.25">
      <c r="A1705" s="37">
        <v>1696</v>
      </c>
      <c r="B1705" s="37" t="s">
        <v>2052</v>
      </c>
      <c r="C1705" s="37" t="s">
        <v>1789</v>
      </c>
      <c r="D1705" s="37" t="s">
        <v>2104</v>
      </c>
      <c r="E1705" s="63">
        <v>2090</v>
      </c>
      <c r="F1705" s="63">
        <v>2180</v>
      </c>
      <c r="G1705" s="63">
        <v>2270</v>
      </c>
      <c r="H1705" s="63">
        <v>2350</v>
      </c>
      <c r="I1705" s="63">
        <v>2420</v>
      </c>
      <c r="J1705" s="63">
        <v>2470</v>
      </c>
      <c r="K1705" s="63">
        <v>2520</v>
      </c>
      <c r="L1705" s="37"/>
      <c r="M1705" s="37">
        <v>593300</v>
      </c>
    </row>
    <row r="1706" spans="1:13" x14ac:dyDescent="0.25">
      <c r="A1706" s="37">
        <v>1697</v>
      </c>
      <c r="B1706" s="37" t="s">
        <v>2052</v>
      </c>
      <c r="C1706" s="37" t="s">
        <v>1790</v>
      </c>
      <c r="D1706" s="37" t="s">
        <v>2104</v>
      </c>
      <c r="E1706" s="63">
        <v>1900</v>
      </c>
      <c r="F1706" s="63">
        <v>1950</v>
      </c>
      <c r="G1706" s="63">
        <v>1960</v>
      </c>
      <c r="H1706" s="63">
        <v>1970</v>
      </c>
      <c r="I1706" s="63">
        <v>1970</v>
      </c>
      <c r="J1706" s="63">
        <v>1950</v>
      </c>
      <c r="K1706" s="63">
        <v>1920</v>
      </c>
      <c r="L1706" s="37"/>
      <c r="M1706" s="37">
        <v>593400</v>
      </c>
    </row>
    <row r="1707" spans="1:13" x14ac:dyDescent="0.25">
      <c r="A1707" s="37">
        <v>1698</v>
      </c>
      <c r="B1707" s="37" t="s">
        <v>2052</v>
      </c>
      <c r="C1707" s="37" t="s">
        <v>1791</v>
      </c>
      <c r="D1707" s="37" t="s">
        <v>2104</v>
      </c>
      <c r="E1707" s="63">
        <v>4480</v>
      </c>
      <c r="F1707" s="63">
        <v>5100</v>
      </c>
      <c r="G1707" s="63">
        <v>5170</v>
      </c>
      <c r="H1707" s="63">
        <v>5250</v>
      </c>
      <c r="I1707" s="63">
        <v>5310</v>
      </c>
      <c r="J1707" s="63">
        <v>5340</v>
      </c>
      <c r="K1707" s="63">
        <v>5370</v>
      </c>
      <c r="L1707" s="37"/>
      <c r="M1707" s="37">
        <v>593501</v>
      </c>
    </row>
    <row r="1708" spans="1:13" x14ac:dyDescent="0.25">
      <c r="A1708" s="37">
        <v>1699</v>
      </c>
      <c r="B1708" s="37" t="s">
        <v>2052</v>
      </c>
      <c r="C1708" s="37" t="s">
        <v>1792</v>
      </c>
      <c r="D1708" s="37" t="s">
        <v>2104</v>
      </c>
      <c r="E1708" s="63">
        <v>3950</v>
      </c>
      <c r="F1708" s="63">
        <v>4520</v>
      </c>
      <c r="G1708" s="63">
        <v>4650</v>
      </c>
      <c r="H1708" s="63">
        <v>4770</v>
      </c>
      <c r="I1708" s="63">
        <v>4860</v>
      </c>
      <c r="J1708" s="63">
        <v>4930</v>
      </c>
      <c r="K1708" s="63">
        <v>4980</v>
      </c>
      <c r="L1708" s="37"/>
      <c r="M1708" s="37">
        <v>593502</v>
      </c>
    </row>
    <row r="1709" spans="1:13" x14ac:dyDescent="0.25">
      <c r="A1709" s="37">
        <v>1700</v>
      </c>
      <c r="B1709" s="37" t="s">
        <v>2052</v>
      </c>
      <c r="C1709" s="37" t="s">
        <v>1793</v>
      </c>
      <c r="D1709" s="37" t="s">
        <v>2104</v>
      </c>
      <c r="E1709" s="63">
        <v>2510</v>
      </c>
      <c r="F1709" s="63">
        <v>2710</v>
      </c>
      <c r="G1709" s="63">
        <v>2760</v>
      </c>
      <c r="H1709" s="63">
        <v>2780</v>
      </c>
      <c r="I1709" s="63">
        <v>2780</v>
      </c>
      <c r="J1709" s="63">
        <v>2750</v>
      </c>
      <c r="K1709" s="63">
        <v>2700</v>
      </c>
      <c r="L1709" s="37"/>
      <c r="M1709" s="37">
        <v>593600</v>
      </c>
    </row>
    <row r="1710" spans="1:13" x14ac:dyDescent="0.25">
      <c r="A1710" s="37">
        <v>1701</v>
      </c>
      <c r="B1710" s="37" t="s">
        <v>2052</v>
      </c>
      <c r="C1710" s="37" t="s">
        <v>1794</v>
      </c>
      <c r="D1710" s="37" t="s">
        <v>2104</v>
      </c>
      <c r="E1710" s="63">
        <v>2090</v>
      </c>
      <c r="F1710" s="63">
        <v>2280</v>
      </c>
      <c r="G1710" s="63">
        <v>2290</v>
      </c>
      <c r="H1710" s="63">
        <v>2300</v>
      </c>
      <c r="I1710" s="63">
        <v>2290</v>
      </c>
      <c r="J1710" s="63">
        <v>2280</v>
      </c>
      <c r="K1710" s="63">
        <v>2250</v>
      </c>
      <c r="L1710" s="37"/>
      <c r="M1710" s="37">
        <v>593700</v>
      </c>
    </row>
    <row r="1711" spans="1:13" x14ac:dyDescent="0.25">
      <c r="A1711" s="37">
        <v>1702</v>
      </c>
      <c r="B1711" s="37" t="s">
        <v>2052</v>
      </c>
      <c r="C1711" s="37" t="s">
        <v>1796</v>
      </c>
      <c r="D1711" s="37" t="s">
        <v>2104</v>
      </c>
      <c r="E1711" s="63">
        <v>2470</v>
      </c>
      <c r="F1711" s="63">
        <v>2660</v>
      </c>
      <c r="G1711" s="63">
        <v>2660</v>
      </c>
      <c r="H1711" s="63">
        <v>2660</v>
      </c>
      <c r="I1711" s="63">
        <v>2650</v>
      </c>
      <c r="J1711" s="63">
        <v>2620</v>
      </c>
      <c r="K1711" s="63">
        <v>2570</v>
      </c>
      <c r="L1711" s="37"/>
      <c r="M1711" s="37">
        <v>593800</v>
      </c>
    </row>
    <row r="1712" spans="1:13" x14ac:dyDescent="0.25">
      <c r="A1712" s="37">
        <v>1703</v>
      </c>
      <c r="B1712" s="37" t="s">
        <v>2052</v>
      </c>
      <c r="C1712" s="37" t="s">
        <v>1797</v>
      </c>
      <c r="D1712" s="37" t="s">
        <v>2104</v>
      </c>
      <c r="E1712" s="63">
        <v>3050</v>
      </c>
      <c r="F1712" s="63">
        <v>3330</v>
      </c>
      <c r="G1712" s="63">
        <v>3440</v>
      </c>
      <c r="H1712" s="63">
        <v>3530</v>
      </c>
      <c r="I1712" s="63">
        <v>3600</v>
      </c>
      <c r="J1712" s="63">
        <v>3640</v>
      </c>
      <c r="K1712" s="63">
        <v>3670</v>
      </c>
      <c r="L1712" s="37"/>
      <c r="M1712" s="37">
        <v>593900</v>
      </c>
    </row>
    <row r="1713" spans="1:13" x14ac:dyDescent="0.25">
      <c r="A1713" s="37">
        <v>1704</v>
      </c>
      <c r="B1713" s="37" t="s">
        <v>2052</v>
      </c>
      <c r="C1713" s="37" t="s">
        <v>1798</v>
      </c>
      <c r="D1713" s="37" t="s">
        <v>2104</v>
      </c>
      <c r="E1713" s="63">
        <v>3530</v>
      </c>
      <c r="F1713" s="63">
        <v>3560</v>
      </c>
      <c r="G1713" s="63">
        <v>3600</v>
      </c>
      <c r="H1713" s="63">
        <v>3610</v>
      </c>
      <c r="I1713" s="63">
        <v>3590</v>
      </c>
      <c r="J1713" s="63">
        <v>3540</v>
      </c>
      <c r="K1713" s="63">
        <v>3480</v>
      </c>
      <c r="L1713" s="37"/>
      <c r="M1713" s="37">
        <v>594010</v>
      </c>
    </row>
    <row r="1714" spans="1:13" x14ac:dyDescent="0.25">
      <c r="A1714" s="37">
        <v>1705</v>
      </c>
      <c r="B1714" s="37" t="s">
        <v>2052</v>
      </c>
      <c r="C1714" s="37" t="s">
        <v>506</v>
      </c>
      <c r="D1714" s="37" t="s">
        <v>2104</v>
      </c>
      <c r="E1714" s="63">
        <v>3330</v>
      </c>
      <c r="F1714" s="63">
        <v>3590</v>
      </c>
      <c r="G1714" s="63">
        <v>3650</v>
      </c>
      <c r="H1714" s="63">
        <v>3700</v>
      </c>
      <c r="I1714" s="63">
        <v>3720</v>
      </c>
      <c r="J1714" s="63">
        <v>3700</v>
      </c>
      <c r="K1714" s="63">
        <v>3650</v>
      </c>
      <c r="L1714" s="37"/>
      <c r="M1714" s="37">
        <v>594020</v>
      </c>
    </row>
    <row r="1715" spans="1:13" x14ac:dyDescent="0.25">
      <c r="A1715" s="37">
        <v>1706</v>
      </c>
      <c r="B1715" s="37" t="s">
        <v>2052</v>
      </c>
      <c r="C1715" s="37" t="s">
        <v>1799</v>
      </c>
      <c r="D1715" s="37" t="s">
        <v>2104</v>
      </c>
      <c r="E1715" s="63">
        <v>2440</v>
      </c>
      <c r="F1715" s="63">
        <v>2660</v>
      </c>
      <c r="G1715" s="63">
        <v>2670</v>
      </c>
      <c r="H1715" s="63">
        <v>2670</v>
      </c>
      <c r="I1715" s="63">
        <v>2650</v>
      </c>
      <c r="J1715" s="63">
        <v>2610</v>
      </c>
      <c r="K1715" s="63">
        <v>2550</v>
      </c>
      <c r="L1715" s="37"/>
      <c r="M1715" s="37">
        <v>594100</v>
      </c>
    </row>
    <row r="1716" spans="1:13" x14ac:dyDescent="0.25">
      <c r="A1716" s="37">
        <v>1707</v>
      </c>
      <c r="B1716" s="37" t="s">
        <v>2052</v>
      </c>
      <c r="C1716" s="37" t="s">
        <v>1592</v>
      </c>
      <c r="D1716" s="37" t="s">
        <v>2104</v>
      </c>
      <c r="E1716" s="63">
        <v>3810</v>
      </c>
      <c r="F1716" s="63">
        <v>4050</v>
      </c>
      <c r="G1716" s="63">
        <v>4140</v>
      </c>
      <c r="H1716" s="63">
        <v>4220</v>
      </c>
      <c r="I1716" s="63">
        <v>4270</v>
      </c>
      <c r="J1716" s="63">
        <v>4290</v>
      </c>
      <c r="K1716" s="63">
        <v>4300</v>
      </c>
      <c r="L1716" s="37"/>
      <c r="M1716" s="37">
        <v>594200</v>
      </c>
    </row>
    <row r="1717" spans="1:13" x14ac:dyDescent="0.25">
      <c r="A1717" s="37">
        <v>1708</v>
      </c>
      <c r="B1717" s="37" t="s">
        <v>2052</v>
      </c>
      <c r="C1717" s="37" t="s">
        <v>1800</v>
      </c>
      <c r="D1717" s="37" t="s">
        <v>2104</v>
      </c>
      <c r="E1717" s="63">
        <v>3200</v>
      </c>
      <c r="F1717" s="63">
        <v>3280</v>
      </c>
      <c r="G1717" s="63">
        <v>3290</v>
      </c>
      <c r="H1717" s="63">
        <v>3300</v>
      </c>
      <c r="I1717" s="63">
        <v>3280</v>
      </c>
      <c r="J1717" s="63">
        <v>3250</v>
      </c>
      <c r="K1717" s="63">
        <v>3180</v>
      </c>
      <c r="L1717" s="37"/>
      <c r="M1717" s="37">
        <v>594300</v>
      </c>
    </row>
    <row r="1718" spans="1:13" x14ac:dyDescent="0.25">
      <c r="A1718" s="37">
        <v>1709</v>
      </c>
      <c r="B1718" s="37" t="s">
        <v>2052</v>
      </c>
      <c r="C1718" s="37" t="s">
        <v>1801</v>
      </c>
      <c r="D1718" s="37" t="s">
        <v>2104</v>
      </c>
      <c r="E1718" s="63">
        <v>4340</v>
      </c>
      <c r="F1718" s="63">
        <v>4580</v>
      </c>
      <c r="G1718" s="63">
        <v>4640</v>
      </c>
      <c r="H1718" s="63">
        <v>4700</v>
      </c>
      <c r="I1718" s="63">
        <v>4740</v>
      </c>
      <c r="J1718" s="63">
        <v>4740</v>
      </c>
      <c r="K1718" s="63">
        <v>4730</v>
      </c>
      <c r="L1718" s="37"/>
      <c r="M1718" s="37">
        <v>594400</v>
      </c>
    </row>
    <row r="1719" spans="1:13" x14ac:dyDescent="0.25">
      <c r="A1719" s="37">
        <v>1710</v>
      </c>
      <c r="B1719" s="37" t="s">
        <v>2052</v>
      </c>
      <c r="C1719" s="37" t="s">
        <v>1802</v>
      </c>
      <c r="D1719" s="37" t="s">
        <v>2104</v>
      </c>
      <c r="E1719" s="63">
        <v>1080</v>
      </c>
      <c r="F1719" s="63">
        <v>1250</v>
      </c>
      <c r="G1719" s="63">
        <v>1280</v>
      </c>
      <c r="H1719" s="63">
        <v>1310</v>
      </c>
      <c r="I1719" s="63">
        <v>1320</v>
      </c>
      <c r="J1719" s="63">
        <v>1330</v>
      </c>
      <c r="K1719" s="63">
        <v>1330</v>
      </c>
      <c r="L1719" s="37"/>
      <c r="M1719" s="37">
        <v>594500</v>
      </c>
    </row>
    <row r="1720" spans="1:13" x14ac:dyDescent="0.25">
      <c r="A1720" s="37">
        <v>1711</v>
      </c>
      <c r="B1720" s="37" t="s">
        <v>2052</v>
      </c>
      <c r="C1720" s="37" t="s">
        <v>1803</v>
      </c>
      <c r="D1720" s="37" t="s">
        <v>2104</v>
      </c>
      <c r="E1720" s="63">
        <v>6160</v>
      </c>
      <c r="F1720" s="63">
        <v>6540</v>
      </c>
      <c r="G1720" s="63">
        <v>6950</v>
      </c>
      <c r="H1720" s="63">
        <v>7110</v>
      </c>
      <c r="I1720" s="63">
        <v>7230</v>
      </c>
      <c r="J1720" s="63">
        <v>7320</v>
      </c>
      <c r="K1720" s="63">
        <v>7390</v>
      </c>
      <c r="L1720" s="37"/>
      <c r="M1720" s="37">
        <v>594600</v>
      </c>
    </row>
    <row r="1721" spans="1:13" x14ac:dyDescent="0.25">
      <c r="A1721" s="37">
        <v>1712</v>
      </c>
      <c r="B1721" s="37" t="s">
        <v>2052</v>
      </c>
      <c r="C1721" s="37" t="s">
        <v>507</v>
      </c>
      <c r="D1721" s="37" t="s">
        <v>2104</v>
      </c>
      <c r="E1721" s="63">
        <v>3840</v>
      </c>
      <c r="F1721" s="63">
        <v>4240</v>
      </c>
      <c r="G1721" s="63">
        <v>4330</v>
      </c>
      <c r="H1721" s="63">
        <v>4390</v>
      </c>
      <c r="I1721" s="63">
        <v>4440</v>
      </c>
      <c r="J1721" s="63">
        <v>4490</v>
      </c>
      <c r="K1721" s="63">
        <v>4530</v>
      </c>
      <c r="L1721" s="37"/>
      <c r="M1721" s="37">
        <v>594700</v>
      </c>
    </row>
    <row r="1722" spans="1:13" x14ac:dyDescent="0.25">
      <c r="A1722" s="37">
        <v>1713</v>
      </c>
      <c r="B1722" s="37" t="s">
        <v>2052</v>
      </c>
      <c r="C1722" s="37" t="s">
        <v>1804</v>
      </c>
      <c r="D1722" s="37" t="s">
        <v>2104</v>
      </c>
      <c r="E1722" s="63">
        <v>5710</v>
      </c>
      <c r="F1722" s="63">
        <v>5920</v>
      </c>
      <c r="G1722" s="63">
        <v>6030</v>
      </c>
      <c r="H1722" s="63">
        <v>6120</v>
      </c>
      <c r="I1722" s="63">
        <v>6160</v>
      </c>
      <c r="J1722" s="63">
        <v>6180</v>
      </c>
      <c r="K1722" s="63">
        <v>6190</v>
      </c>
      <c r="L1722" s="37"/>
      <c r="M1722" s="37">
        <v>594800</v>
      </c>
    </row>
    <row r="1723" spans="1:13" x14ac:dyDescent="0.25">
      <c r="A1723" s="37">
        <v>1714</v>
      </c>
      <c r="B1723" s="37" t="s">
        <v>2052</v>
      </c>
      <c r="C1723" s="37" t="s">
        <v>1805</v>
      </c>
      <c r="D1723" s="37" t="s">
        <v>2104</v>
      </c>
      <c r="E1723" s="63">
        <v>3200</v>
      </c>
      <c r="F1723" s="63">
        <v>3420</v>
      </c>
      <c r="G1723" s="63">
        <v>3440</v>
      </c>
      <c r="H1723" s="63">
        <v>3500</v>
      </c>
      <c r="I1723" s="63">
        <v>3570</v>
      </c>
      <c r="J1723" s="63">
        <v>3630</v>
      </c>
      <c r="K1723" s="63">
        <v>3680</v>
      </c>
      <c r="L1723" s="37"/>
      <c r="M1723" s="37">
        <v>594900</v>
      </c>
    </row>
    <row r="1724" spans="1:13" x14ac:dyDescent="0.25">
      <c r="A1724" s="37">
        <v>1715</v>
      </c>
      <c r="B1724" s="37" t="s">
        <v>2052</v>
      </c>
      <c r="C1724" s="37" t="s">
        <v>1806</v>
      </c>
      <c r="D1724" s="37" t="s">
        <v>2104</v>
      </c>
      <c r="E1724" s="63">
        <v>3710</v>
      </c>
      <c r="F1724" s="63">
        <v>3930</v>
      </c>
      <c r="G1724" s="63">
        <v>4010</v>
      </c>
      <c r="H1724" s="63">
        <v>4090</v>
      </c>
      <c r="I1724" s="63">
        <v>4140</v>
      </c>
      <c r="J1724" s="63">
        <v>4170</v>
      </c>
      <c r="K1724" s="63">
        <v>4190</v>
      </c>
      <c r="L1724" s="37"/>
      <c r="M1724" s="37">
        <v>595000</v>
      </c>
    </row>
    <row r="1725" spans="1:13" x14ac:dyDescent="0.25">
      <c r="A1725" s="37">
        <v>1716</v>
      </c>
      <c r="B1725" s="37" t="s">
        <v>2052</v>
      </c>
      <c r="C1725" s="37" t="s">
        <v>1807</v>
      </c>
      <c r="D1725" s="37" t="s">
        <v>2104</v>
      </c>
      <c r="E1725" s="63">
        <v>2990</v>
      </c>
      <c r="F1725" s="63">
        <v>3150</v>
      </c>
      <c r="G1725" s="63">
        <v>3210</v>
      </c>
      <c r="H1725" s="63">
        <v>3280</v>
      </c>
      <c r="I1725" s="63">
        <v>3350</v>
      </c>
      <c r="J1725" s="63">
        <v>3420</v>
      </c>
      <c r="K1725" s="63">
        <v>3500</v>
      </c>
      <c r="L1725" s="37"/>
      <c r="M1725" s="37">
        <v>595100</v>
      </c>
    </row>
    <row r="1726" spans="1:13" x14ac:dyDescent="0.25">
      <c r="A1726" s="37">
        <v>1717</v>
      </c>
      <c r="B1726" s="37" t="s">
        <v>2052</v>
      </c>
      <c r="C1726" s="37" t="s">
        <v>1808</v>
      </c>
      <c r="D1726" s="37" t="s">
        <v>2104</v>
      </c>
      <c r="E1726" s="63">
        <v>2050</v>
      </c>
      <c r="F1726" s="63">
        <v>2160</v>
      </c>
      <c r="G1726" s="63">
        <v>2240</v>
      </c>
      <c r="H1726" s="63">
        <v>2320</v>
      </c>
      <c r="I1726" s="63">
        <v>2410</v>
      </c>
      <c r="J1726" s="63">
        <v>2510</v>
      </c>
      <c r="K1726" s="63">
        <v>2630</v>
      </c>
      <c r="L1726" s="37"/>
      <c r="M1726" s="37">
        <v>595200</v>
      </c>
    </row>
    <row r="1727" spans="1:13" x14ac:dyDescent="0.25">
      <c r="A1727" s="37">
        <v>1718</v>
      </c>
      <c r="B1727" s="37" t="s">
        <v>2052</v>
      </c>
      <c r="C1727" s="37" t="s">
        <v>1809</v>
      </c>
      <c r="D1727" s="37" t="s">
        <v>2104</v>
      </c>
      <c r="E1727" s="63">
        <v>4700</v>
      </c>
      <c r="F1727" s="63">
        <v>5000</v>
      </c>
      <c r="G1727" s="63">
        <v>5120</v>
      </c>
      <c r="H1727" s="63">
        <v>5240</v>
      </c>
      <c r="I1727" s="63">
        <v>5310</v>
      </c>
      <c r="J1727" s="63">
        <v>5350</v>
      </c>
      <c r="K1727" s="63">
        <v>5380</v>
      </c>
      <c r="L1727" s="37"/>
      <c r="M1727" s="37">
        <v>595300</v>
      </c>
    </row>
    <row r="1728" spans="1:13" x14ac:dyDescent="0.25">
      <c r="A1728" s="37">
        <v>1719</v>
      </c>
      <c r="B1728" s="37" t="s">
        <v>2052</v>
      </c>
      <c r="C1728" s="37" t="s">
        <v>1810</v>
      </c>
      <c r="D1728" s="37" t="s">
        <v>2104</v>
      </c>
      <c r="E1728" s="63">
        <v>3820</v>
      </c>
      <c r="F1728" s="63">
        <v>4040</v>
      </c>
      <c r="G1728" s="63">
        <v>4090</v>
      </c>
      <c r="H1728" s="63">
        <v>4130</v>
      </c>
      <c r="I1728" s="63">
        <v>4170</v>
      </c>
      <c r="J1728" s="63">
        <v>4180</v>
      </c>
      <c r="K1728" s="63">
        <v>4170</v>
      </c>
      <c r="L1728" s="37"/>
      <c r="M1728" s="37">
        <v>595400</v>
      </c>
    </row>
    <row r="1729" spans="1:13" x14ac:dyDescent="0.25">
      <c r="A1729" s="37">
        <v>1720</v>
      </c>
      <c r="B1729" s="37" t="s">
        <v>2052</v>
      </c>
      <c r="C1729" s="37" t="s">
        <v>1812</v>
      </c>
      <c r="D1729" s="37" t="s">
        <v>2104</v>
      </c>
      <c r="E1729" s="63">
        <v>2540</v>
      </c>
      <c r="F1729" s="63">
        <v>2550</v>
      </c>
      <c r="G1729" s="63">
        <v>2560</v>
      </c>
      <c r="H1729" s="63">
        <v>2570</v>
      </c>
      <c r="I1729" s="63">
        <v>2580</v>
      </c>
      <c r="J1729" s="63">
        <v>2570</v>
      </c>
      <c r="K1729" s="63">
        <v>2540</v>
      </c>
      <c r="L1729" s="37"/>
      <c r="M1729" s="37">
        <v>595500</v>
      </c>
    </row>
    <row r="1730" spans="1:13" x14ac:dyDescent="0.25">
      <c r="A1730" s="37">
        <v>1721</v>
      </c>
      <c r="B1730" s="37" t="s">
        <v>2052</v>
      </c>
      <c r="C1730" s="37" t="s">
        <v>1813</v>
      </c>
      <c r="D1730" s="37" t="s">
        <v>2104</v>
      </c>
      <c r="E1730" s="63">
        <v>4740</v>
      </c>
      <c r="F1730" s="63">
        <v>4980</v>
      </c>
      <c r="G1730" s="63">
        <v>5030</v>
      </c>
      <c r="H1730" s="63">
        <v>5080</v>
      </c>
      <c r="I1730" s="63">
        <v>5100</v>
      </c>
      <c r="J1730" s="63">
        <v>5080</v>
      </c>
      <c r="K1730" s="63">
        <v>5040</v>
      </c>
      <c r="L1730" s="37"/>
      <c r="M1730" s="37">
        <v>595600</v>
      </c>
    </row>
    <row r="1731" spans="1:13" x14ac:dyDescent="0.25">
      <c r="A1731" s="37">
        <v>1722</v>
      </c>
      <c r="B1731" s="37" t="s">
        <v>2052</v>
      </c>
      <c r="C1731" s="37" t="s">
        <v>1814</v>
      </c>
      <c r="D1731" s="37" t="s">
        <v>2104</v>
      </c>
      <c r="E1731" s="63">
        <v>3720</v>
      </c>
      <c r="F1731" s="63">
        <v>3810</v>
      </c>
      <c r="G1731" s="63">
        <v>3910</v>
      </c>
      <c r="H1731" s="63">
        <v>4000</v>
      </c>
      <c r="I1731" s="63">
        <v>4080</v>
      </c>
      <c r="J1731" s="63">
        <v>4130</v>
      </c>
      <c r="K1731" s="63">
        <v>4170</v>
      </c>
      <c r="L1731" s="37"/>
      <c r="M1731" s="37">
        <v>595700</v>
      </c>
    </row>
    <row r="1732" spans="1:13" x14ac:dyDescent="0.25">
      <c r="A1732" s="37">
        <v>1723</v>
      </c>
      <c r="B1732" s="37" t="s">
        <v>2052</v>
      </c>
      <c r="C1732" s="37" t="s">
        <v>1815</v>
      </c>
      <c r="D1732" s="37" t="s">
        <v>2104</v>
      </c>
      <c r="E1732" s="63">
        <v>2540</v>
      </c>
      <c r="F1732" s="63">
        <v>2640</v>
      </c>
      <c r="G1732" s="63">
        <v>2650</v>
      </c>
      <c r="H1732" s="63">
        <v>2660</v>
      </c>
      <c r="I1732" s="63">
        <v>2660</v>
      </c>
      <c r="J1732" s="63">
        <v>2640</v>
      </c>
      <c r="K1732" s="63">
        <v>2600</v>
      </c>
      <c r="L1732" s="37"/>
      <c r="M1732" s="37">
        <v>595800</v>
      </c>
    </row>
    <row r="1733" spans="1:13" x14ac:dyDescent="0.25">
      <c r="A1733" s="37">
        <v>1724</v>
      </c>
      <c r="B1733" s="37" t="s">
        <v>2052</v>
      </c>
      <c r="C1733" s="37" t="s">
        <v>1816</v>
      </c>
      <c r="D1733" s="37" t="s">
        <v>2104</v>
      </c>
      <c r="E1733" s="63">
        <v>3360</v>
      </c>
      <c r="F1733" s="63">
        <v>3420</v>
      </c>
      <c r="G1733" s="63">
        <v>3470</v>
      </c>
      <c r="H1733" s="63">
        <v>3520</v>
      </c>
      <c r="I1733" s="63">
        <v>3550</v>
      </c>
      <c r="J1733" s="63">
        <v>3570</v>
      </c>
      <c r="K1733" s="63">
        <v>3570</v>
      </c>
      <c r="L1733" s="37"/>
      <c r="M1733" s="37">
        <v>595900</v>
      </c>
    </row>
    <row r="1734" spans="1:13" x14ac:dyDescent="0.25">
      <c r="A1734" s="37">
        <v>1725</v>
      </c>
      <c r="B1734" s="37" t="s">
        <v>2052</v>
      </c>
      <c r="C1734" s="37" t="s">
        <v>1817</v>
      </c>
      <c r="D1734" s="37" t="s">
        <v>2104</v>
      </c>
      <c r="E1734" s="63">
        <v>3410</v>
      </c>
      <c r="F1734" s="63">
        <v>3650</v>
      </c>
      <c r="G1734" s="63">
        <v>3710</v>
      </c>
      <c r="H1734" s="63">
        <v>3780</v>
      </c>
      <c r="I1734" s="63">
        <v>3840</v>
      </c>
      <c r="J1734" s="63">
        <v>3860</v>
      </c>
      <c r="K1734" s="63">
        <v>3850</v>
      </c>
      <c r="L1734" s="37"/>
      <c r="M1734" s="37">
        <v>596000</v>
      </c>
    </row>
    <row r="1735" spans="1:13" x14ac:dyDescent="0.25">
      <c r="A1735" s="37">
        <v>1726</v>
      </c>
      <c r="B1735" s="37" t="s">
        <v>2052</v>
      </c>
      <c r="C1735" s="37" t="s">
        <v>1818</v>
      </c>
      <c r="D1735" s="37" t="s">
        <v>2104</v>
      </c>
      <c r="E1735" s="63">
        <v>0</v>
      </c>
      <c r="F1735" s="63">
        <v>0</v>
      </c>
      <c r="G1735" s="63">
        <v>0</v>
      </c>
      <c r="H1735" s="63">
        <v>0</v>
      </c>
      <c r="I1735" s="63">
        <v>0</v>
      </c>
      <c r="J1735" s="63">
        <v>0</v>
      </c>
      <c r="K1735" s="63">
        <v>0</v>
      </c>
      <c r="L1735" s="37"/>
      <c r="M1735" s="37">
        <v>596101</v>
      </c>
    </row>
    <row r="1736" spans="1:13" x14ac:dyDescent="0.25">
      <c r="A1736" s="37">
        <v>1727</v>
      </c>
      <c r="B1736" s="37" t="s">
        <v>2052</v>
      </c>
      <c r="C1736" s="37" t="s">
        <v>1819</v>
      </c>
      <c r="D1736" s="37" t="s">
        <v>2104</v>
      </c>
      <c r="E1736" s="63">
        <v>3060</v>
      </c>
      <c r="F1736" s="63">
        <v>3320</v>
      </c>
      <c r="G1736" s="63">
        <v>3390</v>
      </c>
      <c r="H1736" s="63">
        <v>3480</v>
      </c>
      <c r="I1736" s="63">
        <v>3560</v>
      </c>
      <c r="J1736" s="63">
        <v>3600</v>
      </c>
      <c r="K1736" s="63">
        <v>3600</v>
      </c>
      <c r="L1736" s="37"/>
      <c r="M1736" s="37">
        <v>596102</v>
      </c>
    </row>
    <row r="1737" spans="1:13" x14ac:dyDescent="0.25">
      <c r="A1737" s="37">
        <v>1728</v>
      </c>
      <c r="B1737" s="37" t="s">
        <v>2052</v>
      </c>
      <c r="C1737" s="37" t="s">
        <v>508</v>
      </c>
      <c r="D1737" s="37" t="s">
        <v>2104</v>
      </c>
      <c r="E1737" s="63">
        <v>3760</v>
      </c>
      <c r="F1737" s="63">
        <v>3890</v>
      </c>
      <c r="G1737" s="63">
        <v>3900</v>
      </c>
      <c r="H1737" s="63">
        <v>3910</v>
      </c>
      <c r="I1737" s="63">
        <v>3920</v>
      </c>
      <c r="J1737" s="63">
        <v>3920</v>
      </c>
      <c r="K1737" s="63">
        <v>3880</v>
      </c>
      <c r="L1737" s="37"/>
      <c r="M1737" s="37">
        <v>596200</v>
      </c>
    </row>
    <row r="1738" spans="1:13" x14ac:dyDescent="0.25">
      <c r="A1738" s="37">
        <v>1729</v>
      </c>
      <c r="B1738" s="37" t="s">
        <v>2052</v>
      </c>
      <c r="C1738" s="37" t="s">
        <v>509</v>
      </c>
      <c r="D1738" s="37" t="s">
        <v>2104</v>
      </c>
      <c r="E1738" s="63">
        <v>2990</v>
      </c>
      <c r="F1738" s="63">
        <v>3130</v>
      </c>
      <c r="G1738" s="63">
        <v>3170</v>
      </c>
      <c r="H1738" s="63">
        <v>3210</v>
      </c>
      <c r="I1738" s="63">
        <v>3240</v>
      </c>
      <c r="J1738" s="63">
        <v>3240</v>
      </c>
      <c r="K1738" s="63">
        <v>3220</v>
      </c>
      <c r="L1738" s="37"/>
      <c r="M1738" s="37">
        <v>596400</v>
      </c>
    </row>
    <row r="1739" spans="1:13" x14ac:dyDescent="0.25">
      <c r="A1739" s="37">
        <v>1730</v>
      </c>
      <c r="B1739" s="37" t="s">
        <v>2052</v>
      </c>
      <c r="C1739" s="37" t="s">
        <v>510</v>
      </c>
      <c r="D1739" s="37" t="s">
        <v>2104</v>
      </c>
      <c r="E1739" s="63">
        <v>1520</v>
      </c>
      <c r="F1739" s="63">
        <v>1570</v>
      </c>
      <c r="G1739" s="63">
        <v>1620</v>
      </c>
      <c r="H1739" s="63">
        <v>1680</v>
      </c>
      <c r="I1739" s="63">
        <v>1720</v>
      </c>
      <c r="J1739" s="63">
        <v>1760</v>
      </c>
      <c r="K1739" s="63">
        <v>1770</v>
      </c>
      <c r="L1739" s="37"/>
      <c r="M1739" s="37">
        <v>596502</v>
      </c>
    </row>
    <row r="1740" spans="1:13" x14ac:dyDescent="0.25">
      <c r="A1740" s="37">
        <v>1731</v>
      </c>
      <c r="B1740" s="37" t="s">
        <v>2052</v>
      </c>
      <c r="C1740" s="37" t="s">
        <v>511</v>
      </c>
      <c r="D1740" s="37" t="s">
        <v>2104</v>
      </c>
      <c r="E1740" s="63">
        <v>910</v>
      </c>
      <c r="F1740" s="63">
        <v>950</v>
      </c>
      <c r="G1740" s="63">
        <v>980</v>
      </c>
      <c r="H1740" s="63">
        <v>1010</v>
      </c>
      <c r="I1740" s="63">
        <v>1040</v>
      </c>
      <c r="J1740" s="63">
        <v>1060</v>
      </c>
      <c r="K1740" s="63">
        <v>1060</v>
      </c>
      <c r="L1740" s="37"/>
      <c r="M1740" s="37">
        <v>596503</v>
      </c>
    </row>
    <row r="1741" spans="1:13" x14ac:dyDescent="0.25">
      <c r="A1741" s="37">
        <v>1732</v>
      </c>
      <c r="B1741" s="37" t="s">
        <v>2052</v>
      </c>
      <c r="C1741" s="37" t="s">
        <v>1821</v>
      </c>
      <c r="D1741" s="37" t="s">
        <v>2104</v>
      </c>
      <c r="E1741" s="63">
        <v>0</v>
      </c>
      <c r="F1741" s="63">
        <v>0</v>
      </c>
      <c r="G1741" s="63">
        <v>0</v>
      </c>
      <c r="H1741" s="63">
        <v>0</v>
      </c>
      <c r="I1741" s="63">
        <v>0</v>
      </c>
      <c r="J1741" s="63">
        <v>0</v>
      </c>
      <c r="K1741" s="63">
        <v>0</v>
      </c>
      <c r="L1741" s="37"/>
      <c r="M1741" s="37">
        <v>596504</v>
      </c>
    </row>
    <row r="1742" spans="1:13" x14ac:dyDescent="0.25">
      <c r="A1742" s="37">
        <v>1733</v>
      </c>
      <c r="B1742" s="37" t="s">
        <v>2052</v>
      </c>
      <c r="C1742" s="37" t="s">
        <v>1822</v>
      </c>
      <c r="D1742" s="37" t="s">
        <v>2104</v>
      </c>
      <c r="E1742" s="63">
        <v>80</v>
      </c>
      <c r="F1742" s="63">
        <v>80</v>
      </c>
      <c r="G1742" s="63">
        <v>80</v>
      </c>
      <c r="H1742" s="63">
        <v>80</v>
      </c>
      <c r="I1742" s="63">
        <v>90</v>
      </c>
      <c r="J1742" s="63">
        <v>90</v>
      </c>
      <c r="K1742" s="63">
        <v>100</v>
      </c>
      <c r="L1742" s="37"/>
      <c r="M1742" s="37">
        <v>596600</v>
      </c>
    </row>
    <row r="1743" spans="1:13" x14ac:dyDescent="0.25">
      <c r="A1743" s="37">
        <v>1734</v>
      </c>
      <c r="B1743" s="37" t="s">
        <v>2052</v>
      </c>
      <c r="C1743" s="37" t="s">
        <v>1823</v>
      </c>
      <c r="D1743" s="37" t="s">
        <v>2104</v>
      </c>
      <c r="E1743" s="63">
        <v>640</v>
      </c>
      <c r="F1743" s="63">
        <v>670</v>
      </c>
      <c r="G1743" s="63">
        <v>690</v>
      </c>
      <c r="H1743" s="63">
        <v>710</v>
      </c>
      <c r="I1743" s="63">
        <v>720</v>
      </c>
      <c r="J1743" s="63">
        <v>730</v>
      </c>
      <c r="K1743" s="63">
        <v>740</v>
      </c>
      <c r="L1743" s="37"/>
      <c r="M1743" s="37">
        <v>596800</v>
      </c>
    </row>
    <row r="1744" spans="1:13" x14ac:dyDescent="0.25">
      <c r="A1744" s="37">
        <v>1735</v>
      </c>
      <c r="B1744" s="37" t="s">
        <v>2052</v>
      </c>
      <c r="C1744" s="37" t="s">
        <v>1824</v>
      </c>
      <c r="D1744" s="37" t="s">
        <v>2104</v>
      </c>
      <c r="E1744" s="63">
        <v>810</v>
      </c>
      <c r="F1744" s="63">
        <v>830</v>
      </c>
      <c r="G1744" s="63">
        <v>850</v>
      </c>
      <c r="H1744" s="63">
        <v>860</v>
      </c>
      <c r="I1744" s="63">
        <v>870</v>
      </c>
      <c r="J1744" s="63">
        <v>870</v>
      </c>
      <c r="K1744" s="63">
        <v>850</v>
      </c>
      <c r="L1744" s="37"/>
      <c r="M1744" s="37">
        <v>596901</v>
      </c>
    </row>
    <row r="1745" spans="1:13" x14ac:dyDescent="0.25">
      <c r="A1745" s="37">
        <v>1736</v>
      </c>
      <c r="B1745" s="37" t="s">
        <v>2052</v>
      </c>
      <c r="C1745" s="37" t="s">
        <v>1825</v>
      </c>
      <c r="D1745" s="37" t="s">
        <v>2104</v>
      </c>
      <c r="E1745" s="63">
        <v>480</v>
      </c>
      <c r="F1745" s="63">
        <v>480</v>
      </c>
      <c r="G1745" s="63">
        <v>490</v>
      </c>
      <c r="H1745" s="63">
        <v>500</v>
      </c>
      <c r="I1745" s="63">
        <v>500</v>
      </c>
      <c r="J1745" s="63">
        <v>510</v>
      </c>
      <c r="K1745" s="63">
        <v>510</v>
      </c>
      <c r="L1745" s="37"/>
      <c r="M1745" s="37">
        <v>596902</v>
      </c>
    </row>
    <row r="1746" spans="1:13" x14ac:dyDescent="0.25">
      <c r="A1746" s="37">
        <v>1737</v>
      </c>
      <c r="B1746" s="37" t="s">
        <v>2052</v>
      </c>
      <c r="C1746" s="37" t="s">
        <v>1827</v>
      </c>
      <c r="D1746" s="37" t="s">
        <v>2104</v>
      </c>
      <c r="E1746" s="63">
        <v>1150</v>
      </c>
      <c r="F1746" s="63">
        <v>1180</v>
      </c>
      <c r="G1746" s="63">
        <v>1210</v>
      </c>
      <c r="H1746" s="63">
        <v>1240</v>
      </c>
      <c r="I1746" s="63">
        <v>1270</v>
      </c>
      <c r="J1746" s="63">
        <v>1300</v>
      </c>
      <c r="K1746" s="63">
        <v>1310</v>
      </c>
      <c r="L1746" s="37"/>
      <c r="M1746" s="37">
        <v>597101</v>
      </c>
    </row>
    <row r="1747" spans="1:13" x14ac:dyDescent="0.25">
      <c r="A1747" s="37">
        <v>1738</v>
      </c>
      <c r="B1747" s="37" t="s">
        <v>2052</v>
      </c>
      <c r="C1747" s="37" t="s">
        <v>379</v>
      </c>
      <c r="D1747" s="37" t="s">
        <v>2104</v>
      </c>
      <c r="E1747" s="63">
        <v>0</v>
      </c>
      <c r="F1747" s="63">
        <v>0</v>
      </c>
      <c r="G1747" s="63">
        <v>0</v>
      </c>
      <c r="H1747" s="63">
        <v>0</v>
      </c>
      <c r="I1747" s="63">
        <v>0</v>
      </c>
      <c r="J1747" s="63">
        <v>0</v>
      </c>
      <c r="K1747" s="63">
        <v>0</v>
      </c>
      <c r="L1747" s="37"/>
      <c r="M1747" s="37">
        <v>597102</v>
      </c>
    </row>
    <row r="1748" spans="1:13" x14ac:dyDescent="0.25">
      <c r="A1748" s="37">
        <v>1739</v>
      </c>
      <c r="B1748" s="37" t="s">
        <v>2052</v>
      </c>
      <c r="C1748" s="37" t="s">
        <v>587</v>
      </c>
      <c r="D1748" s="37" t="s">
        <v>2104</v>
      </c>
      <c r="E1748" s="63">
        <v>0</v>
      </c>
      <c r="F1748" s="63">
        <v>0</v>
      </c>
      <c r="G1748" s="63">
        <v>0</v>
      </c>
      <c r="H1748" s="63">
        <v>0</v>
      </c>
      <c r="I1748" s="63">
        <v>0</v>
      </c>
      <c r="J1748" s="63">
        <v>0</v>
      </c>
      <c r="K1748" s="63">
        <v>0</v>
      </c>
      <c r="L1748" s="37"/>
      <c r="M1748" s="37">
        <v>625101</v>
      </c>
    </row>
    <row r="1749" spans="1:13" x14ac:dyDescent="0.25">
      <c r="A1749" s="37">
        <v>1740</v>
      </c>
      <c r="B1749" s="37" t="s">
        <v>2052</v>
      </c>
      <c r="C1749" s="37" t="s">
        <v>588</v>
      </c>
      <c r="D1749" s="37" t="s">
        <v>2104</v>
      </c>
      <c r="E1749" s="63">
        <v>0</v>
      </c>
      <c r="F1749" s="63">
        <v>0</v>
      </c>
      <c r="G1749" s="63">
        <v>0</v>
      </c>
      <c r="H1749" s="63">
        <v>0</v>
      </c>
      <c r="I1749" s="63">
        <v>0</v>
      </c>
      <c r="J1749" s="63">
        <v>0</v>
      </c>
      <c r="K1749" s="63">
        <v>0</v>
      </c>
      <c r="L1749" s="37"/>
      <c r="M1749" s="37">
        <v>625102</v>
      </c>
    </row>
    <row r="1750" spans="1:13" x14ac:dyDescent="0.25">
      <c r="A1750" s="37">
        <v>1741</v>
      </c>
      <c r="B1750" s="37" t="s">
        <v>2043</v>
      </c>
      <c r="C1750" s="37" t="s">
        <v>2105</v>
      </c>
      <c r="D1750" s="37" t="s">
        <v>2105</v>
      </c>
      <c r="E1750" s="63">
        <v>46700</v>
      </c>
      <c r="F1750" s="63">
        <v>61900</v>
      </c>
      <c r="G1750" s="63">
        <v>71900</v>
      </c>
      <c r="H1750" s="63">
        <v>79200</v>
      </c>
      <c r="I1750" s="63">
        <v>86200</v>
      </c>
      <c r="J1750" s="63">
        <v>92900</v>
      </c>
      <c r="K1750" s="63">
        <v>99500</v>
      </c>
      <c r="L1750" s="37"/>
      <c r="M1750" s="37"/>
    </row>
    <row r="1751" spans="1:13" x14ac:dyDescent="0.25">
      <c r="A1751" s="37">
        <v>1742</v>
      </c>
      <c r="B1751" s="37" t="s">
        <v>2052</v>
      </c>
      <c r="C1751" s="37" t="s">
        <v>1719</v>
      </c>
      <c r="D1751" s="37" t="s">
        <v>2105</v>
      </c>
      <c r="E1751" s="63">
        <v>2010</v>
      </c>
      <c r="F1751" s="63">
        <v>2230</v>
      </c>
      <c r="G1751" s="63">
        <v>2360</v>
      </c>
      <c r="H1751" s="63">
        <v>2390</v>
      </c>
      <c r="I1751" s="63">
        <v>2390</v>
      </c>
      <c r="J1751" s="63">
        <v>2390</v>
      </c>
      <c r="K1751" s="63">
        <v>2380</v>
      </c>
      <c r="L1751" s="37"/>
      <c r="M1751" s="37">
        <v>586900</v>
      </c>
    </row>
    <row r="1752" spans="1:13" x14ac:dyDescent="0.25">
      <c r="A1752" s="37">
        <v>1743</v>
      </c>
      <c r="B1752" s="37" t="s">
        <v>2052</v>
      </c>
      <c r="C1752" s="37" t="s">
        <v>499</v>
      </c>
      <c r="D1752" s="37" t="s">
        <v>2105</v>
      </c>
      <c r="E1752" s="63">
        <v>3640</v>
      </c>
      <c r="F1752" s="63">
        <v>4270</v>
      </c>
      <c r="G1752" s="63">
        <v>4780</v>
      </c>
      <c r="H1752" s="63">
        <v>5160</v>
      </c>
      <c r="I1752" s="63">
        <v>5500</v>
      </c>
      <c r="J1752" s="63">
        <v>5800</v>
      </c>
      <c r="K1752" s="63">
        <v>6050</v>
      </c>
      <c r="L1752" s="37"/>
      <c r="M1752" s="37">
        <v>587010</v>
      </c>
    </row>
    <row r="1753" spans="1:13" x14ac:dyDescent="0.25">
      <c r="A1753" s="37">
        <v>1744</v>
      </c>
      <c r="B1753" s="37" t="s">
        <v>2052</v>
      </c>
      <c r="C1753" s="37" t="s">
        <v>500</v>
      </c>
      <c r="D1753" s="37" t="s">
        <v>2105</v>
      </c>
      <c r="E1753" s="63">
        <v>1250</v>
      </c>
      <c r="F1753" s="63">
        <v>1590</v>
      </c>
      <c r="G1753" s="63">
        <v>1620</v>
      </c>
      <c r="H1753" s="63">
        <v>1650</v>
      </c>
      <c r="I1753" s="63">
        <v>1670</v>
      </c>
      <c r="J1753" s="63">
        <v>1700</v>
      </c>
      <c r="K1753" s="63">
        <v>1720</v>
      </c>
      <c r="L1753" s="37"/>
      <c r="M1753" s="37">
        <v>587020</v>
      </c>
    </row>
    <row r="1754" spans="1:13" x14ac:dyDescent="0.25">
      <c r="A1754" s="37">
        <v>1745</v>
      </c>
      <c r="B1754" s="37" t="s">
        <v>2052</v>
      </c>
      <c r="C1754" s="37" t="s">
        <v>1720</v>
      </c>
      <c r="D1754" s="37" t="s">
        <v>2105</v>
      </c>
      <c r="E1754" s="63">
        <v>3250</v>
      </c>
      <c r="F1754" s="63">
        <v>3700</v>
      </c>
      <c r="G1754" s="63">
        <v>4080</v>
      </c>
      <c r="H1754" s="63">
        <v>4380</v>
      </c>
      <c r="I1754" s="63">
        <v>4660</v>
      </c>
      <c r="J1754" s="63">
        <v>4930</v>
      </c>
      <c r="K1754" s="63">
        <v>5200</v>
      </c>
      <c r="L1754" s="37"/>
      <c r="M1754" s="37">
        <v>587100</v>
      </c>
    </row>
    <row r="1755" spans="1:13" x14ac:dyDescent="0.25">
      <c r="A1755" s="37">
        <v>1746</v>
      </c>
      <c r="B1755" s="37" t="s">
        <v>2052</v>
      </c>
      <c r="C1755" s="37" t="s">
        <v>1731</v>
      </c>
      <c r="D1755" s="37" t="s">
        <v>2105</v>
      </c>
      <c r="E1755" s="63">
        <v>2420</v>
      </c>
      <c r="F1755" s="63">
        <v>3230</v>
      </c>
      <c r="G1755" s="63">
        <v>3370</v>
      </c>
      <c r="H1755" s="63">
        <v>3510</v>
      </c>
      <c r="I1755" s="63">
        <v>3650</v>
      </c>
      <c r="J1755" s="63">
        <v>3760</v>
      </c>
      <c r="K1755" s="63">
        <v>3850</v>
      </c>
      <c r="L1755" s="37"/>
      <c r="M1755" s="37">
        <v>587848</v>
      </c>
    </row>
    <row r="1756" spans="1:13" x14ac:dyDescent="0.25">
      <c r="A1756" s="37">
        <v>1747</v>
      </c>
      <c r="B1756" s="37" t="s">
        <v>2052</v>
      </c>
      <c r="C1756" s="37" t="s">
        <v>1732</v>
      </c>
      <c r="D1756" s="37" t="s">
        <v>2105</v>
      </c>
      <c r="E1756" s="63">
        <v>1780</v>
      </c>
      <c r="F1756" s="63">
        <v>2510</v>
      </c>
      <c r="G1756" s="63">
        <v>3260</v>
      </c>
      <c r="H1756" s="63">
        <v>3830</v>
      </c>
      <c r="I1756" s="63">
        <v>4380</v>
      </c>
      <c r="J1756" s="63">
        <v>4920</v>
      </c>
      <c r="K1756" s="63">
        <v>5430</v>
      </c>
      <c r="L1756" s="37"/>
      <c r="M1756" s="37">
        <v>587849</v>
      </c>
    </row>
    <row r="1757" spans="1:13" x14ac:dyDescent="0.25">
      <c r="A1757" s="37">
        <v>1748</v>
      </c>
      <c r="B1757" s="37" t="s">
        <v>2052</v>
      </c>
      <c r="C1757" s="37" t="s">
        <v>332</v>
      </c>
      <c r="D1757" s="37" t="s">
        <v>2105</v>
      </c>
      <c r="E1757" s="63">
        <v>7390</v>
      </c>
      <c r="F1757" s="63">
        <v>9680</v>
      </c>
      <c r="G1757" s="63">
        <v>12100</v>
      </c>
      <c r="H1757" s="63">
        <v>14100</v>
      </c>
      <c r="I1757" s="63">
        <v>16100</v>
      </c>
      <c r="J1757" s="63">
        <v>18050</v>
      </c>
      <c r="K1757" s="63">
        <v>20000</v>
      </c>
      <c r="L1757" s="37"/>
      <c r="M1757" s="37">
        <v>587904</v>
      </c>
    </row>
    <row r="1758" spans="1:13" x14ac:dyDescent="0.25">
      <c r="A1758" s="37">
        <v>1749</v>
      </c>
      <c r="B1758" s="37" t="s">
        <v>2052</v>
      </c>
      <c r="C1758" s="37" t="s">
        <v>1738</v>
      </c>
      <c r="D1758" s="37" t="s">
        <v>2105</v>
      </c>
      <c r="E1758" s="63">
        <v>650</v>
      </c>
      <c r="F1758" s="63">
        <v>770</v>
      </c>
      <c r="G1758" s="63">
        <v>800</v>
      </c>
      <c r="H1758" s="63">
        <v>830</v>
      </c>
      <c r="I1758" s="63">
        <v>860</v>
      </c>
      <c r="J1758" s="63">
        <v>890</v>
      </c>
      <c r="K1758" s="63">
        <v>910</v>
      </c>
      <c r="L1758" s="37"/>
      <c r="M1758" s="37">
        <v>587905</v>
      </c>
    </row>
    <row r="1759" spans="1:13" x14ac:dyDescent="0.25">
      <c r="A1759" s="37">
        <v>1750</v>
      </c>
      <c r="B1759" s="37" t="s">
        <v>2052</v>
      </c>
      <c r="C1759" s="37" t="s">
        <v>1610</v>
      </c>
      <c r="D1759" s="37" t="s">
        <v>2105</v>
      </c>
      <c r="E1759" s="63">
        <v>4110</v>
      </c>
      <c r="F1759" s="63">
        <v>6250</v>
      </c>
      <c r="G1759" s="63">
        <v>7700</v>
      </c>
      <c r="H1759" s="63">
        <v>8600</v>
      </c>
      <c r="I1759" s="63">
        <v>9480</v>
      </c>
      <c r="J1759" s="63">
        <v>10300</v>
      </c>
      <c r="K1759" s="63">
        <v>11100</v>
      </c>
      <c r="L1759" s="37"/>
      <c r="M1759" s="37">
        <v>597200</v>
      </c>
    </row>
    <row r="1760" spans="1:13" x14ac:dyDescent="0.25">
      <c r="A1760" s="37">
        <v>1751</v>
      </c>
      <c r="B1760" s="37" t="s">
        <v>2052</v>
      </c>
      <c r="C1760" s="37" t="s">
        <v>1620</v>
      </c>
      <c r="D1760" s="37" t="s">
        <v>2105</v>
      </c>
      <c r="E1760" s="63">
        <v>1560</v>
      </c>
      <c r="F1760" s="63">
        <v>1870</v>
      </c>
      <c r="G1760" s="63">
        <v>1930</v>
      </c>
      <c r="H1760" s="63">
        <v>1970</v>
      </c>
      <c r="I1760" s="63">
        <v>2000</v>
      </c>
      <c r="J1760" s="63">
        <v>2030</v>
      </c>
      <c r="K1760" s="63">
        <v>2060</v>
      </c>
      <c r="L1760" s="37"/>
      <c r="M1760" s="37">
        <v>597300</v>
      </c>
    </row>
    <row r="1761" spans="1:13" x14ac:dyDescent="0.25">
      <c r="A1761" s="37">
        <v>1752</v>
      </c>
      <c r="B1761" s="37" t="s">
        <v>2052</v>
      </c>
      <c r="C1761" s="37" t="s">
        <v>1623</v>
      </c>
      <c r="D1761" s="37" t="s">
        <v>2105</v>
      </c>
      <c r="E1761" s="63">
        <v>900</v>
      </c>
      <c r="F1761" s="63">
        <v>980</v>
      </c>
      <c r="G1761" s="63">
        <v>1030</v>
      </c>
      <c r="H1761" s="63">
        <v>1070</v>
      </c>
      <c r="I1761" s="63">
        <v>1110</v>
      </c>
      <c r="J1761" s="63">
        <v>1160</v>
      </c>
      <c r="K1761" s="63">
        <v>1190</v>
      </c>
      <c r="L1761" s="37"/>
      <c r="M1761" s="37">
        <v>597400</v>
      </c>
    </row>
    <row r="1762" spans="1:13" x14ac:dyDescent="0.25">
      <c r="A1762" s="37">
        <v>1753</v>
      </c>
      <c r="B1762" s="37" t="s">
        <v>2052</v>
      </c>
      <c r="C1762" s="37" t="s">
        <v>1627</v>
      </c>
      <c r="D1762" s="37" t="s">
        <v>2105</v>
      </c>
      <c r="E1762" s="63">
        <v>490</v>
      </c>
      <c r="F1762" s="63">
        <v>540</v>
      </c>
      <c r="G1762" s="63">
        <v>540</v>
      </c>
      <c r="H1762" s="63">
        <v>540</v>
      </c>
      <c r="I1762" s="63">
        <v>540</v>
      </c>
      <c r="J1762" s="63">
        <v>540</v>
      </c>
      <c r="K1762" s="63">
        <v>540</v>
      </c>
      <c r="L1762" s="37"/>
      <c r="M1762" s="37">
        <v>597503</v>
      </c>
    </row>
    <row r="1763" spans="1:13" x14ac:dyDescent="0.25">
      <c r="A1763" s="37">
        <v>1754</v>
      </c>
      <c r="B1763" s="37" t="s">
        <v>2052</v>
      </c>
      <c r="C1763" s="37" t="s">
        <v>380</v>
      </c>
      <c r="D1763" s="37" t="s">
        <v>2105</v>
      </c>
      <c r="E1763" s="63">
        <v>0</v>
      </c>
      <c r="F1763" s="63">
        <v>0</v>
      </c>
      <c r="G1763" s="63">
        <v>0</v>
      </c>
      <c r="H1763" s="63">
        <v>0</v>
      </c>
      <c r="I1763" s="63">
        <v>0</v>
      </c>
      <c r="J1763" s="63">
        <v>0</v>
      </c>
      <c r="K1763" s="63">
        <v>0</v>
      </c>
      <c r="L1763" s="37"/>
      <c r="M1763" s="37">
        <v>597505</v>
      </c>
    </row>
    <row r="1764" spans="1:13" x14ac:dyDescent="0.25">
      <c r="A1764" s="37">
        <v>1755</v>
      </c>
      <c r="B1764" s="37" t="s">
        <v>2052</v>
      </c>
      <c r="C1764" s="37" t="s">
        <v>381</v>
      </c>
      <c r="D1764" s="37" t="s">
        <v>2105</v>
      </c>
      <c r="E1764" s="63">
        <v>4100</v>
      </c>
      <c r="F1764" s="63">
        <v>4700</v>
      </c>
      <c r="G1764" s="63">
        <v>5030</v>
      </c>
      <c r="H1764" s="63">
        <v>5360</v>
      </c>
      <c r="I1764" s="63">
        <v>5670</v>
      </c>
      <c r="J1764" s="63">
        <v>5970</v>
      </c>
      <c r="K1764" s="63">
        <v>6260</v>
      </c>
      <c r="L1764" s="37"/>
      <c r="M1764" s="37">
        <v>597506</v>
      </c>
    </row>
    <row r="1765" spans="1:13" x14ac:dyDescent="0.25">
      <c r="A1765" s="37">
        <v>1756</v>
      </c>
      <c r="B1765" s="37" t="s">
        <v>2052</v>
      </c>
      <c r="C1765" s="37" t="s">
        <v>1642</v>
      </c>
      <c r="D1765" s="37" t="s">
        <v>2105</v>
      </c>
      <c r="E1765" s="63">
        <v>1880</v>
      </c>
      <c r="F1765" s="63">
        <v>3080</v>
      </c>
      <c r="G1765" s="63">
        <v>3650</v>
      </c>
      <c r="H1765" s="63">
        <v>3920</v>
      </c>
      <c r="I1765" s="63">
        <v>4150</v>
      </c>
      <c r="J1765" s="63">
        <v>4340</v>
      </c>
      <c r="K1765" s="63">
        <v>4550</v>
      </c>
      <c r="L1765" s="37"/>
      <c r="M1765" s="37">
        <v>597507</v>
      </c>
    </row>
    <row r="1766" spans="1:13" x14ac:dyDescent="0.25">
      <c r="A1766" s="37">
        <v>1757</v>
      </c>
      <c r="B1766" s="37" t="s">
        <v>2052</v>
      </c>
      <c r="C1766" s="37" t="s">
        <v>1643</v>
      </c>
      <c r="D1766" s="37" t="s">
        <v>2105</v>
      </c>
      <c r="E1766" s="63">
        <v>3110</v>
      </c>
      <c r="F1766" s="63">
        <v>3510</v>
      </c>
      <c r="G1766" s="63">
        <v>3770</v>
      </c>
      <c r="H1766" s="63">
        <v>3930</v>
      </c>
      <c r="I1766" s="63">
        <v>4090</v>
      </c>
      <c r="J1766" s="63">
        <v>4230</v>
      </c>
      <c r="K1766" s="63">
        <v>4350</v>
      </c>
      <c r="L1766" s="37"/>
      <c r="M1766" s="37">
        <v>597508</v>
      </c>
    </row>
    <row r="1767" spans="1:13" x14ac:dyDescent="0.25">
      <c r="A1767" s="37">
        <v>1758</v>
      </c>
      <c r="B1767" s="37" t="s">
        <v>2052</v>
      </c>
      <c r="C1767" s="37" t="s">
        <v>1647</v>
      </c>
      <c r="D1767" s="37" t="s">
        <v>2105</v>
      </c>
      <c r="E1767" s="63">
        <v>2300</v>
      </c>
      <c r="F1767" s="63">
        <v>2750</v>
      </c>
      <c r="G1767" s="63">
        <v>3010</v>
      </c>
      <c r="H1767" s="63">
        <v>3190</v>
      </c>
      <c r="I1767" s="63">
        <v>3360</v>
      </c>
      <c r="J1767" s="63">
        <v>3520</v>
      </c>
      <c r="K1767" s="63">
        <v>3660</v>
      </c>
      <c r="L1767" s="37"/>
      <c r="M1767" s="37">
        <v>597509</v>
      </c>
    </row>
    <row r="1768" spans="1:13" x14ac:dyDescent="0.25">
      <c r="A1768" s="37">
        <v>1759</v>
      </c>
      <c r="B1768" s="37" t="s">
        <v>2052</v>
      </c>
      <c r="C1768" s="37" t="s">
        <v>1649</v>
      </c>
      <c r="D1768" s="37" t="s">
        <v>2105</v>
      </c>
      <c r="E1768" s="63">
        <v>2070</v>
      </c>
      <c r="F1768" s="63">
        <v>2680</v>
      </c>
      <c r="G1768" s="63">
        <v>2970</v>
      </c>
      <c r="H1768" s="63">
        <v>3140</v>
      </c>
      <c r="I1768" s="63">
        <v>3330</v>
      </c>
      <c r="J1768" s="63">
        <v>3520</v>
      </c>
      <c r="K1768" s="63">
        <v>3690</v>
      </c>
      <c r="L1768" s="37"/>
      <c r="M1768" s="37">
        <v>597510</v>
      </c>
    </row>
    <row r="1769" spans="1:13" x14ac:dyDescent="0.25">
      <c r="A1769" s="37">
        <v>1760</v>
      </c>
      <c r="B1769" s="37" t="s">
        <v>2052</v>
      </c>
      <c r="C1769" s="37" t="s">
        <v>382</v>
      </c>
      <c r="D1769" s="37" t="s">
        <v>2105</v>
      </c>
      <c r="E1769" s="63">
        <v>3160</v>
      </c>
      <c r="F1769" s="63">
        <v>3550</v>
      </c>
      <c r="G1769" s="63">
        <v>3960</v>
      </c>
      <c r="H1769" s="63">
        <v>4380</v>
      </c>
      <c r="I1769" s="63">
        <v>4790</v>
      </c>
      <c r="J1769" s="63">
        <v>5200</v>
      </c>
      <c r="K1769" s="63">
        <v>5580</v>
      </c>
      <c r="L1769" s="37"/>
      <c r="M1769" s="37">
        <v>597512</v>
      </c>
    </row>
    <row r="1770" spans="1:13" x14ac:dyDescent="0.25">
      <c r="A1770" s="37">
        <v>1761</v>
      </c>
      <c r="B1770" s="37" t="s">
        <v>2052</v>
      </c>
      <c r="C1770" s="37" t="s">
        <v>1795</v>
      </c>
      <c r="D1770" s="37" t="s">
        <v>2105</v>
      </c>
      <c r="E1770" s="63">
        <v>640</v>
      </c>
      <c r="F1770" s="63">
        <v>4020</v>
      </c>
      <c r="G1770" s="63">
        <v>5940</v>
      </c>
      <c r="H1770" s="63">
        <v>7210</v>
      </c>
      <c r="I1770" s="63">
        <v>8450</v>
      </c>
      <c r="J1770" s="63">
        <v>9660</v>
      </c>
      <c r="K1770" s="63">
        <v>10900</v>
      </c>
      <c r="L1770" s="37"/>
      <c r="M1770" s="37">
        <v>597513</v>
      </c>
    </row>
    <row r="1771" spans="1:13" x14ac:dyDescent="0.25">
      <c r="A1771" s="37">
        <v>1762</v>
      </c>
      <c r="B1771" s="37" t="s">
        <v>2043</v>
      </c>
      <c r="C1771" s="37" t="s">
        <v>2106</v>
      </c>
      <c r="D1771" s="37" t="s">
        <v>2106</v>
      </c>
      <c r="E1771" s="63">
        <v>32300</v>
      </c>
      <c r="F1771" s="63">
        <v>34700</v>
      </c>
      <c r="G1771" s="63">
        <v>36300</v>
      </c>
      <c r="H1771" s="63">
        <v>37800</v>
      </c>
      <c r="I1771" s="63">
        <v>39200</v>
      </c>
      <c r="J1771" s="63">
        <v>40500</v>
      </c>
      <c r="K1771" s="63">
        <v>41900</v>
      </c>
      <c r="L1771" s="37"/>
      <c r="M1771" s="37"/>
    </row>
    <row r="1772" spans="1:13" x14ac:dyDescent="0.25">
      <c r="A1772" s="37">
        <v>1763</v>
      </c>
      <c r="B1772" s="37" t="s">
        <v>2052</v>
      </c>
      <c r="C1772" s="37" t="s">
        <v>1811</v>
      </c>
      <c r="D1772" s="37" t="s">
        <v>2106</v>
      </c>
      <c r="E1772" s="63">
        <v>1770</v>
      </c>
      <c r="F1772" s="63">
        <v>1890</v>
      </c>
      <c r="G1772" s="63">
        <v>1970</v>
      </c>
      <c r="H1772" s="63">
        <v>2040</v>
      </c>
      <c r="I1772" s="63">
        <v>2090</v>
      </c>
      <c r="J1772" s="63">
        <v>2140</v>
      </c>
      <c r="K1772" s="63">
        <v>2170</v>
      </c>
      <c r="L1772" s="37"/>
      <c r="M1772" s="37">
        <v>597600</v>
      </c>
    </row>
    <row r="1773" spans="1:13" x14ac:dyDescent="0.25">
      <c r="A1773" s="37">
        <v>1764</v>
      </c>
      <c r="B1773" s="37" t="s">
        <v>2052</v>
      </c>
      <c r="C1773" s="37" t="s">
        <v>1828</v>
      </c>
      <c r="D1773" s="37" t="s">
        <v>2106</v>
      </c>
      <c r="E1773" s="63">
        <v>610</v>
      </c>
      <c r="F1773" s="63">
        <v>650</v>
      </c>
      <c r="G1773" s="63">
        <v>680</v>
      </c>
      <c r="H1773" s="63">
        <v>700</v>
      </c>
      <c r="I1773" s="63">
        <v>720</v>
      </c>
      <c r="J1773" s="63">
        <v>730</v>
      </c>
      <c r="K1773" s="63">
        <v>740</v>
      </c>
      <c r="L1773" s="37"/>
      <c r="M1773" s="37">
        <v>597712</v>
      </c>
    </row>
    <row r="1774" spans="1:13" x14ac:dyDescent="0.25">
      <c r="A1774" s="37">
        <v>1765</v>
      </c>
      <c r="B1774" s="37" t="s">
        <v>2052</v>
      </c>
      <c r="C1774" s="37" t="s">
        <v>1829</v>
      </c>
      <c r="D1774" s="37" t="s">
        <v>2106</v>
      </c>
      <c r="E1774" s="63">
        <v>280</v>
      </c>
      <c r="F1774" s="63">
        <v>440</v>
      </c>
      <c r="G1774" s="63">
        <v>470</v>
      </c>
      <c r="H1774" s="63">
        <v>500</v>
      </c>
      <c r="I1774" s="63">
        <v>530</v>
      </c>
      <c r="J1774" s="63">
        <v>540</v>
      </c>
      <c r="K1774" s="63">
        <v>560</v>
      </c>
      <c r="L1774" s="37"/>
      <c r="M1774" s="37">
        <v>597713</v>
      </c>
    </row>
    <row r="1775" spans="1:13" x14ac:dyDescent="0.25">
      <c r="A1775" s="37">
        <v>1766</v>
      </c>
      <c r="B1775" s="37" t="s">
        <v>2052</v>
      </c>
      <c r="C1775" s="37" t="s">
        <v>1830</v>
      </c>
      <c r="D1775" s="37" t="s">
        <v>2106</v>
      </c>
      <c r="E1775" s="63">
        <v>730</v>
      </c>
      <c r="F1775" s="63">
        <v>760</v>
      </c>
      <c r="G1775" s="63">
        <v>800</v>
      </c>
      <c r="H1775" s="63">
        <v>830</v>
      </c>
      <c r="I1775" s="63">
        <v>860</v>
      </c>
      <c r="J1775" s="63">
        <v>900</v>
      </c>
      <c r="K1775" s="63">
        <v>930</v>
      </c>
      <c r="L1775" s="37"/>
      <c r="M1775" s="37">
        <v>597714</v>
      </c>
    </row>
    <row r="1776" spans="1:13" x14ac:dyDescent="0.25">
      <c r="A1776" s="37">
        <v>1767</v>
      </c>
      <c r="B1776" s="37" t="s">
        <v>2052</v>
      </c>
      <c r="C1776" s="37" t="s">
        <v>1820</v>
      </c>
      <c r="D1776" s="37" t="s">
        <v>2106</v>
      </c>
      <c r="E1776" s="63">
        <v>350</v>
      </c>
      <c r="F1776" s="63">
        <v>350</v>
      </c>
      <c r="G1776" s="63">
        <v>360</v>
      </c>
      <c r="H1776" s="63">
        <v>360</v>
      </c>
      <c r="I1776" s="63">
        <v>360</v>
      </c>
      <c r="J1776" s="63">
        <v>360</v>
      </c>
      <c r="K1776" s="63">
        <v>360</v>
      </c>
      <c r="L1776" s="37"/>
      <c r="M1776" s="37">
        <v>597715</v>
      </c>
    </row>
    <row r="1777" spans="1:13" x14ac:dyDescent="0.25">
      <c r="A1777" s="37">
        <v>1768</v>
      </c>
      <c r="B1777" s="37" t="s">
        <v>2052</v>
      </c>
      <c r="C1777" s="37" t="s">
        <v>383</v>
      </c>
      <c r="D1777" s="37" t="s">
        <v>2106</v>
      </c>
      <c r="E1777" s="63">
        <v>2750</v>
      </c>
      <c r="F1777" s="63">
        <v>3030</v>
      </c>
      <c r="G1777" s="63">
        <v>3270</v>
      </c>
      <c r="H1777" s="63">
        <v>3480</v>
      </c>
      <c r="I1777" s="63">
        <v>3680</v>
      </c>
      <c r="J1777" s="63">
        <v>3870</v>
      </c>
      <c r="K1777" s="63">
        <v>4070</v>
      </c>
      <c r="L1777" s="37"/>
      <c r="M1777" s="37">
        <v>597720</v>
      </c>
    </row>
    <row r="1778" spans="1:13" x14ac:dyDescent="0.25">
      <c r="A1778" s="37">
        <v>1769</v>
      </c>
      <c r="B1778" s="37" t="s">
        <v>2052</v>
      </c>
      <c r="C1778" s="37" t="s">
        <v>406</v>
      </c>
      <c r="D1778" s="37" t="s">
        <v>2106</v>
      </c>
      <c r="E1778" s="63">
        <v>4840</v>
      </c>
      <c r="F1778" s="63">
        <v>5400</v>
      </c>
      <c r="G1778" s="63">
        <v>5890</v>
      </c>
      <c r="H1778" s="63">
        <v>6380</v>
      </c>
      <c r="I1778" s="63">
        <v>6850</v>
      </c>
      <c r="J1778" s="63">
        <v>7320</v>
      </c>
      <c r="K1778" s="63">
        <v>7820</v>
      </c>
      <c r="L1778" s="37"/>
      <c r="M1778" s="37">
        <v>597730</v>
      </c>
    </row>
    <row r="1779" spans="1:13" x14ac:dyDescent="0.25">
      <c r="A1779" s="37">
        <v>1770</v>
      </c>
      <c r="B1779" s="37" t="s">
        <v>2052</v>
      </c>
      <c r="C1779" s="37" t="s">
        <v>407</v>
      </c>
      <c r="D1779" s="37" t="s">
        <v>2106</v>
      </c>
      <c r="E1779" s="63">
        <v>2600</v>
      </c>
      <c r="F1779" s="63">
        <v>2870</v>
      </c>
      <c r="G1779" s="63">
        <v>3040</v>
      </c>
      <c r="H1779" s="63">
        <v>3200</v>
      </c>
      <c r="I1779" s="63">
        <v>3370</v>
      </c>
      <c r="J1779" s="63">
        <v>3540</v>
      </c>
      <c r="K1779" s="63">
        <v>3720</v>
      </c>
      <c r="L1779" s="37"/>
      <c r="M1779" s="37">
        <v>597741</v>
      </c>
    </row>
    <row r="1780" spans="1:13" x14ac:dyDescent="0.25">
      <c r="A1780" s="37">
        <v>1771</v>
      </c>
      <c r="B1780" s="37" t="s">
        <v>2052</v>
      </c>
      <c r="C1780" s="37" t="s">
        <v>1832</v>
      </c>
      <c r="D1780" s="37" t="s">
        <v>2106</v>
      </c>
      <c r="E1780" s="63">
        <v>1150</v>
      </c>
      <c r="F1780" s="63">
        <v>1210</v>
      </c>
      <c r="G1780" s="63">
        <v>1250</v>
      </c>
      <c r="H1780" s="63">
        <v>1270</v>
      </c>
      <c r="I1780" s="63">
        <v>1280</v>
      </c>
      <c r="J1780" s="63">
        <v>1280</v>
      </c>
      <c r="K1780" s="63">
        <v>1290</v>
      </c>
      <c r="L1780" s="37"/>
      <c r="M1780" s="37">
        <v>597742</v>
      </c>
    </row>
    <row r="1781" spans="1:13" x14ac:dyDescent="0.25">
      <c r="A1781" s="37">
        <v>1772</v>
      </c>
      <c r="B1781" s="37" t="s">
        <v>2052</v>
      </c>
      <c r="C1781" s="37" t="s">
        <v>1833</v>
      </c>
      <c r="D1781" s="37" t="s">
        <v>2106</v>
      </c>
      <c r="E1781" s="63">
        <v>2130</v>
      </c>
      <c r="F1781" s="63">
        <v>2290</v>
      </c>
      <c r="G1781" s="63">
        <v>2410</v>
      </c>
      <c r="H1781" s="63">
        <v>2520</v>
      </c>
      <c r="I1781" s="63">
        <v>2620</v>
      </c>
      <c r="J1781" s="63">
        <v>2730</v>
      </c>
      <c r="K1781" s="63">
        <v>2850</v>
      </c>
      <c r="L1781" s="37"/>
      <c r="M1781" s="37">
        <v>597811</v>
      </c>
    </row>
    <row r="1782" spans="1:13" x14ac:dyDescent="0.25">
      <c r="A1782" s="37">
        <v>1773</v>
      </c>
      <c r="B1782" s="37" t="s">
        <v>2052</v>
      </c>
      <c r="C1782" s="37" t="s">
        <v>1834</v>
      </c>
      <c r="D1782" s="37" t="s">
        <v>2106</v>
      </c>
      <c r="E1782" s="63">
        <v>4300</v>
      </c>
      <c r="F1782" s="63">
        <v>4390</v>
      </c>
      <c r="G1782" s="63">
        <v>4420</v>
      </c>
      <c r="H1782" s="63">
        <v>4440</v>
      </c>
      <c r="I1782" s="63">
        <v>4450</v>
      </c>
      <c r="J1782" s="63">
        <v>4450</v>
      </c>
      <c r="K1782" s="63">
        <v>4460</v>
      </c>
      <c r="L1782" s="37"/>
      <c r="M1782" s="37">
        <v>597812</v>
      </c>
    </row>
    <row r="1783" spans="1:13" x14ac:dyDescent="0.25">
      <c r="A1783" s="37">
        <v>1774</v>
      </c>
      <c r="B1783" s="37" t="s">
        <v>2052</v>
      </c>
      <c r="C1783" s="37" t="s">
        <v>1835</v>
      </c>
      <c r="D1783" s="37" t="s">
        <v>2106</v>
      </c>
      <c r="E1783" s="63">
        <v>1070</v>
      </c>
      <c r="F1783" s="63">
        <v>1070</v>
      </c>
      <c r="G1783" s="63">
        <v>1060</v>
      </c>
      <c r="H1783" s="63">
        <v>1050</v>
      </c>
      <c r="I1783" s="63">
        <v>1040</v>
      </c>
      <c r="J1783" s="63">
        <v>1030</v>
      </c>
      <c r="K1783" s="63">
        <v>1020</v>
      </c>
      <c r="L1783" s="37"/>
      <c r="M1783" s="37">
        <v>597820</v>
      </c>
    </row>
    <row r="1784" spans="1:13" x14ac:dyDescent="0.25">
      <c r="A1784" s="37">
        <v>1775</v>
      </c>
      <c r="B1784" s="37" t="s">
        <v>2052</v>
      </c>
      <c r="C1784" s="37" t="s">
        <v>1836</v>
      </c>
      <c r="D1784" s="37" t="s">
        <v>2106</v>
      </c>
      <c r="E1784" s="63">
        <v>1910</v>
      </c>
      <c r="F1784" s="63">
        <v>2120</v>
      </c>
      <c r="G1784" s="63">
        <v>2240</v>
      </c>
      <c r="H1784" s="63">
        <v>2350</v>
      </c>
      <c r="I1784" s="63">
        <v>2460</v>
      </c>
      <c r="J1784" s="63">
        <v>2560</v>
      </c>
      <c r="K1784" s="63">
        <v>2670</v>
      </c>
      <c r="L1784" s="37"/>
      <c r="M1784" s="37">
        <v>597830</v>
      </c>
    </row>
    <row r="1785" spans="1:13" x14ac:dyDescent="0.25">
      <c r="A1785" s="37">
        <v>1776</v>
      </c>
      <c r="B1785" s="37" t="s">
        <v>2052</v>
      </c>
      <c r="C1785" s="37" t="s">
        <v>1831</v>
      </c>
      <c r="D1785" s="37" t="s">
        <v>2106</v>
      </c>
      <c r="E1785" s="63">
        <v>1780</v>
      </c>
      <c r="F1785" s="63">
        <v>1800</v>
      </c>
      <c r="G1785" s="63">
        <v>1820</v>
      </c>
      <c r="H1785" s="63">
        <v>1830</v>
      </c>
      <c r="I1785" s="63">
        <v>1840</v>
      </c>
      <c r="J1785" s="63">
        <v>1850</v>
      </c>
      <c r="K1785" s="63">
        <v>1850</v>
      </c>
      <c r="L1785" s="37"/>
      <c r="M1785" s="37">
        <v>597840</v>
      </c>
    </row>
    <row r="1786" spans="1:13" x14ac:dyDescent="0.25">
      <c r="A1786" s="37">
        <v>1777</v>
      </c>
      <c r="B1786" s="37" t="s">
        <v>2052</v>
      </c>
      <c r="C1786" s="37" t="s">
        <v>1035</v>
      </c>
      <c r="D1786" s="37" t="s">
        <v>2106</v>
      </c>
      <c r="E1786" s="63">
        <v>2860</v>
      </c>
      <c r="F1786" s="63">
        <v>3040</v>
      </c>
      <c r="G1786" s="63">
        <v>3180</v>
      </c>
      <c r="H1786" s="63">
        <v>3330</v>
      </c>
      <c r="I1786" s="63">
        <v>3460</v>
      </c>
      <c r="J1786" s="63">
        <v>3590</v>
      </c>
      <c r="K1786" s="63">
        <v>3730</v>
      </c>
      <c r="L1786" s="37"/>
      <c r="M1786" s="37">
        <v>597850</v>
      </c>
    </row>
    <row r="1787" spans="1:13" x14ac:dyDescent="0.25">
      <c r="A1787" s="37">
        <v>1778</v>
      </c>
      <c r="B1787" s="37" t="s">
        <v>2052</v>
      </c>
      <c r="C1787" s="37" t="s">
        <v>1837</v>
      </c>
      <c r="D1787" s="37" t="s">
        <v>2106</v>
      </c>
      <c r="E1787" s="63">
        <v>3180</v>
      </c>
      <c r="F1787" s="63">
        <v>3370</v>
      </c>
      <c r="G1787" s="63">
        <v>3440</v>
      </c>
      <c r="H1787" s="63">
        <v>3510</v>
      </c>
      <c r="I1787" s="63">
        <v>3560</v>
      </c>
      <c r="J1787" s="63">
        <v>3610</v>
      </c>
      <c r="K1787" s="63">
        <v>3660</v>
      </c>
      <c r="L1787" s="37"/>
      <c r="M1787" s="37">
        <v>597860</v>
      </c>
    </row>
    <row r="1788" spans="1:13" x14ac:dyDescent="0.25">
      <c r="A1788" s="37">
        <v>1779</v>
      </c>
      <c r="B1788" s="37" t="s">
        <v>2043</v>
      </c>
      <c r="C1788" s="37" t="s">
        <v>2107</v>
      </c>
      <c r="D1788" s="37" t="s">
        <v>2107</v>
      </c>
      <c r="E1788" s="63">
        <v>45400</v>
      </c>
      <c r="F1788" s="63">
        <v>47400</v>
      </c>
      <c r="G1788" s="63">
        <v>48500</v>
      </c>
      <c r="H1788" s="63">
        <v>49400</v>
      </c>
      <c r="I1788" s="63">
        <v>50000</v>
      </c>
      <c r="J1788" s="63">
        <v>50200</v>
      </c>
      <c r="K1788" s="63">
        <v>50200</v>
      </c>
      <c r="L1788" s="37"/>
      <c r="M1788" s="37"/>
    </row>
    <row r="1789" spans="1:13" x14ac:dyDescent="0.25">
      <c r="A1789" s="37">
        <v>1780</v>
      </c>
      <c r="B1789" s="37" t="s">
        <v>2052</v>
      </c>
      <c r="C1789" s="37" t="s">
        <v>1838</v>
      </c>
      <c r="D1789" s="37" t="s">
        <v>2107</v>
      </c>
      <c r="E1789" s="63">
        <v>280</v>
      </c>
      <c r="F1789" s="63">
        <v>270</v>
      </c>
      <c r="G1789" s="63">
        <v>270</v>
      </c>
      <c r="H1789" s="63">
        <v>270</v>
      </c>
      <c r="I1789" s="63">
        <v>280</v>
      </c>
      <c r="J1789" s="63">
        <v>280</v>
      </c>
      <c r="K1789" s="63">
        <v>270</v>
      </c>
      <c r="L1789" s="37"/>
      <c r="M1789" s="37">
        <v>598000</v>
      </c>
    </row>
    <row r="1790" spans="1:13" x14ac:dyDescent="0.25">
      <c r="A1790" s="37">
        <v>1781</v>
      </c>
      <c r="B1790" s="37" t="s">
        <v>2052</v>
      </c>
      <c r="C1790" s="37" t="s">
        <v>1841</v>
      </c>
      <c r="D1790" s="37" t="s">
        <v>2107</v>
      </c>
      <c r="E1790" s="63">
        <v>580</v>
      </c>
      <c r="F1790" s="63">
        <v>590</v>
      </c>
      <c r="G1790" s="63">
        <v>600</v>
      </c>
      <c r="H1790" s="63">
        <v>600</v>
      </c>
      <c r="I1790" s="63">
        <v>610</v>
      </c>
      <c r="J1790" s="63">
        <v>600</v>
      </c>
      <c r="K1790" s="63">
        <v>590</v>
      </c>
      <c r="L1790" s="37"/>
      <c r="M1790" s="37">
        <v>598201</v>
      </c>
    </row>
    <row r="1791" spans="1:13" x14ac:dyDescent="0.25">
      <c r="A1791" s="37">
        <v>1782</v>
      </c>
      <c r="B1791" s="37" t="s">
        <v>2052</v>
      </c>
      <c r="C1791" s="37" t="s">
        <v>1843</v>
      </c>
      <c r="D1791" s="37" t="s">
        <v>2107</v>
      </c>
      <c r="E1791" s="63">
        <v>630</v>
      </c>
      <c r="F1791" s="63">
        <v>680</v>
      </c>
      <c r="G1791" s="63">
        <v>720</v>
      </c>
      <c r="H1791" s="63">
        <v>760</v>
      </c>
      <c r="I1791" s="63">
        <v>790</v>
      </c>
      <c r="J1791" s="63">
        <v>810</v>
      </c>
      <c r="K1791" s="63">
        <v>840</v>
      </c>
      <c r="L1791" s="37"/>
      <c r="M1791" s="37">
        <v>598202</v>
      </c>
    </row>
    <row r="1792" spans="1:13" x14ac:dyDescent="0.25">
      <c r="A1792" s="37">
        <v>1783</v>
      </c>
      <c r="B1792" s="37" t="s">
        <v>2052</v>
      </c>
      <c r="C1792" s="37" t="s">
        <v>408</v>
      </c>
      <c r="D1792" s="37" t="s">
        <v>2107</v>
      </c>
      <c r="E1792" s="63">
        <v>80</v>
      </c>
      <c r="F1792" s="63">
        <v>80</v>
      </c>
      <c r="G1792" s="63">
        <v>80</v>
      </c>
      <c r="H1792" s="63">
        <v>80</v>
      </c>
      <c r="I1792" s="63">
        <v>80</v>
      </c>
      <c r="J1792" s="63">
        <v>80</v>
      </c>
      <c r="K1792" s="63">
        <v>80</v>
      </c>
      <c r="L1792" s="37"/>
      <c r="M1792" s="37">
        <v>598311</v>
      </c>
    </row>
    <row r="1793" spans="1:13" x14ac:dyDescent="0.25">
      <c r="A1793" s="37">
        <v>1784</v>
      </c>
      <c r="B1793" s="37" t="s">
        <v>2052</v>
      </c>
      <c r="C1793" s="37" t="s">
        <v>409</v>
      </c>
      <c r="D1793" s="37" t="s">
        <v>2107</v>
      </c>
      <c r="E1793" s="63">
        <v>4860</v>
      </c>
      <c r="F1793" s="63">
        <v>5290</v>
      </c>
      <c r="G1793" s="63">
        <v>5620</v>
      </c>
      <c r="H1793" s="63">
        <v>5910</v>
      </c>
      <c r="I1793" s="63">
        <v>6150</v>
      </c>
      <c r="J1793" s="63">
        <v>6350</v>
      </c>
      <c r="K1793" s="63">
        <v>6530</v>
      </c>
      <c r="L1793" s="37"/>
      <c r="M1793" s="37">
        <v>598312</v>
      </c>
    </row>
    <row r="1794" spans="1:13" x14ac:dyDescent="0.25">
      <c r="A1794" s="37">
        <v>1785</v>
      </c>
      <c r="B1794" s="37" t="s">
        <v>2052</v>
      </c>
      <c r="C1794" s="37" t="s">
        <v>415</v>
      </c>
      <c r="D1794" s="37" t="s">
        <v>2107</v>
      </c>
      <c r="E1794" s="63">
        <v>3950</v>
      </c>
      <c r="F1794" s="63">
        <v>4160</v>
      </c>
      <c r="G1794" s="63">
        <v>4380</v>
      </c>
      <c r="H1794" s="63">
        <v>4580</v>
      </c>
      <c r="I1794" s="63">
        <v>4740</v>
      </c>
      <c r="J1794" s="63">
        <v>4850</v>
      </c>
      <c r="K1794" s="63">
        <v>4900</v>
      </c>
      <c r="L1794" s="37"/>
      <c r="M1794" s="37">
        <v>598313</v>
      </c>
    </row>
    <row r="1795" spans="1:13" x14ac:dyDescent="0.25">
      <c r="A1795" s="37">
        <v>1786</v>
      </c>
      <c r="B1795" s="37" t="s">
        <v>2052</v>
      </c>
      <c r="C1795" s="37" t="s">
        <v>1844</v>
      </c>
      <c r="D1795" s="37" t="s">
        <v>2107</v>
      </c>
      <c r="E1795" s="63">
        <v>440</v>
      </c>
      <c r="F1795" s="63">
        <v>430</v>
      </c>
      <c r="G1795" s="63">
        <v>420</v>
      </c>
      <c r="H1795" s="63">
        <v>410</v>
      </c>
      <c r="I1795" s="63">
        <v>410</v>
      </c>
      <c r="J1795" s="63">
        <v>400</v>
      </c>
      <c r="K1795" s="63">
        <v>390</v>
      </c>
      <c r="L1795" s="37"/>
      <c r="M1795" s="37">
        <v>598314</v>
      </c>
    </row>
    <row r="1796" spans="1:13" x14ac:dyDescent="0.25">
      <c r="A1796" s="37">
        <v>1787</v>
      </c>
      <c r="B1796" s="37" t="s">
        <v>2052</v>
      </c>
      <c r="C1796" s="37" t="s">
        <v>1839</v>
      </c>
      <c r="D1796" s="37" t="s">
        <v>2107</v>
      </c>
      <c r="E1796" s="63">
        <v>1320</v>
      </c>
      <c r="F1796" s="63">
        <v>1400</v>
      </c>
      <c r="G1796" s="63">
        <v>1440</v>
      </c>
      <c r="H1796" s="63">
        <v>1490</v>
      </c>
      <c r="I1796" s="63">
        <v>1530</v>
      </c>
      <c r="J1796" s="63">
        <v>1570</v>
      </c>
      <c r="K1796" s="63">
        <v>1590</v>
      </c>
      <c r="L1796" s="37"/>
      <c r="M1796" s="37">
        <v>598320</v>
      </c>
    </row>
    <row r="1797" spans="1:13" x14ac:dyDescent="0.25">
      <c r="A1797" s="37">
        <v>1788</v>
      </c>
      <c r="B1797" s="37" t="s">
        <v>2052</v>
      </c>
      <c r="C1797" s="37" t="s">
        <v>1845</v>
      </c>
      <c r="D1797" s="37" t="s">
        <v>2107</v>
      </c>
      <c r="E1797" s="63">
        <v>2370</v>
      </c>
      <c r="F1797" s="63">
        <v>2500</v>
      </c>
      <c r="G1797" s="63">
        <v>2570</v>
      </c>
      <c r="H1797" s="63">
        <v>2630</v>
      </c>
      <c r="I1797" s="63">
        <v>2670</v>
      </c>
      <c r="J1797" s="63">
        <v>2690</v>
      </c>
      <c r="K1797" s="63">
        <v>2700</v>
      </c>
      <c r="L1797" s="37"/>
      <c r="M1797" s="37">
        <v>598500</v>
      </c>
    </row>
    <row r="1798" spans="1:13" x14ac:dyDescent="0.25">
      <c r="A1798" s="37">
        <v>1789</v>
      </c>
      <c r="B1798" s="37" t="s">
        <v>2052</v>
      </c>
      <c r="C1798" s="37" t="s">
        <v>1846</v>
      </c>
      <c r="D1798" s="37" t="s">
        <v>2107</v>
      </c>
      <c r="E1798" s="63">
        <v>4180</v>
      </c>
      <c r="F1798" s="63">
        <v>4330</v>
      </c>
      <c r="G1798" s="63">
        <v>4390</v>
      </c>
      <c r="H1798" s="63">
        <v>4450</v>
      </c>
      <c r="I1798" s="63">
        <v>4470</v>
      </c>
      <c r="J1798" s="63">
        <v>4460</v>
      </c>
      <c r="K1798" s="63">
        <v>4410</v>
      </c>
      <c r="L1798" s="37"/>
      <c r="M1798" s="37">
        <v>598600</v>
      </c>
    </row>
    <row r="1799" spans="1:13" x14ac:dyDescent="0.25">
      <c r="A1799" s="37">
        <v>1790</v>
      </c>
      <c r="B1799" s="37" t="s">
        <v>2052</v>
      </c>
      <c r="C1799" s="37" t="s">
        <v>1848</v>
      </c>
      <c r="D1799" s="37" t="s">
        <v>2107</v>
      </c>
      <c r="E1799" s="63">
        <v>900</v>
      </c>
      <c r="F1799" s="63">
        <v>1110</v>
      </c>
      <c r="G1799" s="63">
        <v>1120</v>
      </c>
      <c r="H1799" s="63">
        <v>1120</v>
      </c>
      <c r="I1799" s="63">
        <v>1120</v>
      </c>
      <c r="J1799" s="63">
        <v>1090</v>
      </c>
      <c r="K1799" s="63">
        <v>1060</v>
      </c>
      <c r="L1799" s="37"/>
      <c r="M1799" s="37">
        <v>598700</v>
      </c>
    </row>
    <row r="1800" spans="1:13" x14ac:dyDescent="0.25">
      <c r="A1800" s="37">
        <v>1791</v>
      </c>
      <c r="B1800" s="37" t="s">
        <v>2052</v>
      </c>
      <c r="C1800" s="37" t="s">
        <v>1849</v>
      </c>
      <c r="D1800" s="37" t="s">
        <v>2107</v>
      </c>
      <c r="E1800" s="63">
        <v>1270</v>
      </c>
      <c r="F1800" s="63">
        <v>1300</v>
      </c>
      <c r="G1800" s="63">
        <v>1310</v>
      </c>
      <c r="H1800" s="63">
        <v>1310</v>
      </c>
      <c r="I1800" s="63">
        <v>1310</v>
      </c>
      <c r="J1800" s="63">
        <v>1290</v>
      </c>
      <c r="K1800" s="63">
        <v>1260</v>
      </c>
      <c r="L1800" s="37"/>
      <c r="M1800" s="37">
        <v>598800</v>
      </c>
    </row>
    <row r="1801" spans="1:13" x14ac:dyDescent="0.25">
      <c r="A1801" s="37">
        <v>1792</v>
      </c>
      <c r="B1801" s="37" t="s">
        <v>2052</v>
      </c>
      <c r="C1801" s="37" t="s">
        <v>1842</v>
      </c>
      <c r="D1801" s="37" t="s">
        <v>2107</v>
      </c>
      <c r="E1801" s="63">
        <v>3910</v>
      </c>
      <c r="F1801" s="63">
        <v>4110</v>
      </c>
      <c r="G1801" s="63">
        <v>4190</v>
      </c>
      <c r="H1801" s="63">
        <v>4220</v>
      </c>
      <c r="I1801" s="63">
        <v>4210</v>
      </c>
      <c r="J1801" s="63">
        <v>4180</v>
      </c>
      <c r="K1801" s="63">
        <v>4130</v>
      </c>
      <c r="L1801" s="37"/>
      <c r="M1801" s="37">
        <v>598900</v>
      </c>
    </row>
    <row r="1802" spans="1:13" x14ac:dyDescent="0.25">
      <c r="A1802" s="37">
        <v>1793</v>
      </c>
      <c r="B1802" s="37" t="s">
        <v>2052</v>
      </c>
      <c r="C1802" s="37" t="s">
        <v>512</v>
      </c>
      <c r="D1802" s="37" t="s">
        <v>2107</v>
      </c>
      <c r="E1802" s="63">
        <v>1020</v>
      </c>
      <c r="F1802" s="63">
        <v>1020</v>
      </c>
      <c r="G1802" s="63">
        <v>1030</v>
      </c>
      <c r="H1802" s="63">
        <v>1030</v>
      </c>
      <c r="I1802" s="63">
        <v>1020</v>
      </c>
      <c r="J1802" s="63">
        <v>1000</v>
      </c>
      <c r="K1802" s="63">
        <v>970</v>
      </c>
      <c r="L1802" s="37"/>
      <c r="M1802" s="37">
        <v>599000</v>
      </c>
    </row>
    <row r="1803" spans="1:13" x14ac:dyDescent="0.25">
      <c r="A1803" s="37">
        <v>1794</v>
      </c>
      <c r="B1803" s="37" t="s">
        <v>2052</v>
      </c>
      <c r="C1803" s="37" t="s">
        <v>1851</v>
      </c>
      <c r="D1803" s="37" t="s">
        <v>2107</v>
      </c>
      <c r="E1803" s="63">
        <v>3400</v>
      </c>
      <c r="F1803" s="63">
        <v>3450</v>
      </c>
      <c r="G1803" s="63">
        <v>3470</v>
      </c>
      <c r="H1803" s="63">
        <v>3500</v>
      </c>
      <c r="I1803" s="63">
        <v>3520</v>
      </c>
      <c r="J1803" s="63">
        <v>3530</v>
      </c>
      <c r="K1803" s="63">
        <v>3530</v>
      </c>
      <c r="L1803" s="37"/>
      <c r="M1803" s="37">
        <v>599100</v>
      </c>
    </row>
    <row r="1804" spans="1:13" x14ac:dyDescent="0.25">
      <c r="A1804" s="37">
        <v>1795</v>
      </c>
      <c r="B1804" s="37" t="s">
        <v>2052</v>
      </c>
      <c r="C1804" s="37" t="s">
        <v>1852</v>
      </c>
      <c r="D1804" s="37" t="s">
        <v>2107</v>
      </c>
      <c r="E1804" s="63">
        <v>1810</v>
      </c>
      <c r="F1804" s="63">
        <v>1850</v>
      </c>
      <c r="G1804" s="63">
        <v>1890</v>
      </c>
      <c r="H1804" s="63">
        <v>1930</v>
      </c>
      <c r="I1804" s="63">
        <v>1970</v>
      </c>
      <c r="J1804" s="63">
        <v>2000</v>
      </c>
      <c r="K1804" s="63">
        <v>2030</v>
      </c>
      <c r="L1804" s="37"/>
      <c r="M1804" s="37">
        <v>599200</v>
      </c>
    </row>
    <row r="1805" spans="1:13" x14ac:dyDescent="0.25">
      <c r="A1805" s="37">
        <v>1796</v>
      </c>
      <c r="B1805" s="37" t="s">
        <v>2052</v>
      </c>
      <c r="C1805" s="37" t="s">
        <v>1853</v>
      </c>
      <c r="D1805" s="37" t="s">
        <v>2107</v>
      </c>
      <c r="E1805" s="63">
        <v>2460</v>
      </c>
      <c r="F1805" s="63">
        <v>2550</v>
      </c>
      <c r="G1805" s="63">
        <v>2600</v>
      </c>
      <c r="H1805" s="63">
        <v>2650</v>
      </c>
      <c r="I1805" s="63">
        <v>2690</v>
      </c>
      <c r="J1805" s="63">
        <v>2700</v>
      </c>
      <c r="K1805" s="63">
        <v>2690</v>
      </c>
      <c r="L1805" s="37"/>
      <c r="M1805" s="37">
        <v>599300</v>
      </c>
    </row>
    <row r="1806" spans="1:13" x14ac:dyDescent="0.25">
      <c r="A1806" s="37">
        <v>1797</v>
      </c>
      <c r="B1806" s="37" t="s">
        <v>2052</v>
      </c>
      <c r="C1806" s="37" t="s">
        <v>1854</v>
      </c>
      <c r="D1806" s="37" t="s">
        <v>2107</v>
      </c>
      <c r="E1806" s="63">
        <v>2910</v>
      </c>
      <c r="F1806" s="63">
        <v>2990</v>
      </c>
      <c r="G1806" s="63">
        <v>3020</v>
      </c>
      <c r="H1806" s="63">
        <v>3040</v>
      </c>
      <c r="I1806" s="63">
        <v>3030</v>
      </c>
      <c r="J1806" s="63">
        <v>3010</v>
      </c>
      <c r="K1806" s="63">
        <v>2960</v>
      </c>
      <c r="L1806" s="37"/>
      <c r="M1806" s="37">
        <v>599400</v>
      </c>
    </row>
    <row r="1807" spans="1:13" x14ac:dyDescent="0.25">
      <c r="A1807" s="37">
        <v>1798</v>
      </c>
      <c r="B1807" s="37" t="s">
        <v>2052</v>
      </c>
      <c r="C1807" s="37" t="s">
        <v>1855</v>
      </c>
      <c r="D1807" s="37" t="s">
        <v>2107</v>
      </c>
      <c r="E1807" s="63">
        <v>2500</v>
      </c>
      <c r="F1807" s="63">
        <v>2540</v>
      </c>
      <c r="G1807" s="63">
        <v>2560</v>
      </c>
      <c r="H1807" s="63">
        <v>2570</v>
      </c>
      <c r="I1807" s="63">
        <v>2550</v>
      </c>
      <c r="J1807" s="63">
        <v>2520</v>
      </c>
      <c r="K1807" s="63">
        <v>2470</v>
      </c>
      <c r="L1807" s="37"/>
      <c r="M1807" s="37">
        <v>599500</v>
      </c>
    </row>
    <row r="1808" spans="1:13" x14ac:dyDescent="0.25">
      <c r="A1808" s="37">
        <v>1799</v>
      </c>
      <c r="B1808" s="37" t="s">
        <v>2052</v>
      </c>
      <c r="C1808" s="37" t="s">
        <v>1856</v>
      </c>
      <c r="D1808" s="37" t="s">
        <v>2107</v>
      </c>
      <c r="E1808" s="63">
        <v>2370</v>
      </c>
      <c r="F1808" s="63">
        <v>2400</v>
      </c>
      <c r="G1808" s="63">
        <v>2410</v>
      </c>
      <c r="H1808" s="63">
        <v>2400</v>
      </c>
      <c r="I1808" s="63">
        <v>2370</v>
      </c>
      <c r="J1808" s="63">
        <v>2320</v>
      </c>
      <c r="K1808" s="63">
        <v>2270</v>
      </c>
      <c r="L1808" s="37"/>
      <c r="M1808" s="37">
        <v>599600</v>
      </c>
    </row>
    <row r="1809" spans="1:13" x14ac:dyDescent="0.25">
      <c r="A1809" s="37">
        <v>1800</v>
      </c>
      <c r="B1809" s="37" t="s">
        <v>2052</v>
      </c>
      <c r="C1809" s="37" t="s">
        <v>1857</v>
      </c>
      <c r="D1809" s="37" t="s">
        <v>2107</v>
      </c>
      <c r="E1809" s="63">
        <v>2580</v>
      </c>
      <c r="F1809" s="63">
        <v>2690</v>
      </c>
      <c r="G1809" s="63">
        <v>2740</v>
      </c>
      <c r="H1809" s="63">
        <v>2800</v>
      </c>
      <c r="I1809" s="63">
        <v>2840</v>
      </c>
      <c r="J1809" s="63">
        <v>2860</v>
      </c>
      <c r="K1809" s="63">
        <v>2870</v>
      </c>
      <c r="L1809" s="37"/>
      <c r="M1809" s="37">
        <v>599700</v>
      </c>
    </row>
    <row r="1810" spans="1:13" x14ac:dyDescent="0.25">
      <c r="A1810" s="37">
        <v>1801</v>
      </c>
      <c r="B1810" s="37" t="s">
        <v>2052</v>
      </c>
      <c r="C1810" s="37" t="s">
        <v>1858</v>
      </c>
      <c r="D1810" s="37" t="s">
        <v>2107</v>
      </c>
      <c r="E1810" s="63">
        <v>1570</v>
      </c>
      <c r="F1810" s="63">
        <v>1570</v>
      </c>
      <c r="G1810" s="63">
        <v>1590</v>
      </c>
      <c r="H1810" s="63">
        <v>1590</v>
      </c>
      <c r="I1810" s="63">
        <v>1580</v>
      </c>
      <c r="J1810" s="63">
        <v>1550</v>
      </c>
      <c r="K1810" s="63">
        <v>1530</v>
      </c>
      <c r="L1810" s="37"/>
      <c r="M1810" s="37">
        <v>599800</v>
      </c>
    </row>
    <row r="1811" spans="1:13" x14ac:dyDescent="0.25">
      <c r="A1811" s="37">
        <v>1802</v>
      </c>
      <c r="B1811" s="37" t="s">
        <v>2052</v>
      </c>
      <c r="C1811" s="37" t="s">
        <v>513</v>
      </c>
      <c r="D1811" s="37" t="s">
        <v>2107</v>
      </c>
      <c r="E1811" s="63">
        <v>70</v>
      </c>
      <c r="F1811" s="63">
        <v>70</v>
      </c>
      <c r="G1811" s="63">
        <v>70</v>
      </c>
      <c r="H1811" s="63">
        <v>70</v>
      </c>
      <c r="I1811" s="63">
        <v>70</v>
      </c>
      <c r="J1811" s="63">
        <v>60</v>
      </c>
      <c r="K1811" s="63">
        <v>60</v>
      </c>
      <c r="L1811" s="37"/>
      <c r="M1811" s="37">
        <v>599900</v>
      </c>
    </row>
    <row r="1812" spans="1:13" x14ac:dyDescent="0.25">
      <c r="A1812" s="37">
        <v>1803</v>
      </c>
      <c r="B1812" s="37" t="s">
        <v>2052</v>
      </c>
      <c r="C1812" s="37" t="s">
        <v>611</v>
      </c>
      <c r="D1812" s="37" t="s">
        <v>2107</v>
      </c>
      <c r="E1812" s="63">
        <v>0</v>
      </c>
      <c r="F1812" s="63">
        <v>0</v>
      </c>
      <c r="G1812" s="63">
        <v>0</v>
      </c>
      <c r="H1812" s="63">
        <v>0</v>
      </c>
      <c r="I1812" s="63">
        <v>0</v>
      </c>
      <c r="J1812" s="63">
        <v>0</v>
      </c>
      <c r="K1812" s="63">
        <v>0</v>
      </c>
      <c r="L1812" s="37"/>
      <c r="M1812" s="37">
        <v>625300</v>
      </c>
    </row>
    <row r="1813" spans="1:13" x14ac:dyDescent="0.25">
      <c r="A1813" s="37">
        <v>1804</v>
      </c>
      <c r="B1813" s="37" t="s">
        <v>2043</v>
      </c>
      <c r="C1813" s="37" t="s">
        <v>2108</v>
      </c>
      <c r="D1813" s="37" t="s">
        <v>2108</v>
      </c>
      <c r="E1813" s="63">
        <v>4300</v>
      </c>
      <c r="F1813" s="63">
        <v>4680</v>
      </c>
      <c r="G1813" s="63">
        <v>4790</v>
      </c>
      <c r="H1813" s="63">
        <v>4880</v>
      </c>
      <c r="I1813" s="63">
        <v>4930</v>
      </c>
      <c r="J1813" s="63">
        <v>4980</v>
      </c>
      <c r="K1813" s="63">
        <v>5030</v>
      </c>
      <c r="L1813" s="37"/>
      <c r="M1813" s="37"/>
    </row>
    <row r="1814" spans="1:13" x14ac:dyDescent="0.25">
      <c r="A1814" s="37">
        <v>1805</v>
      </c>
      <c r="B1814" s="37" t="s">
        <v>2052</v>
      </c>
      <c r="C1814" s="37" t="s">
        <v>514</v>
      </c>
      <c r="D1814" s="37" t="s">
        <v>2108</v>
      </c>
      <c r="E1814" s="63">
        <v>1180</v>
      </c>
      <c r="F1814" s="63">
        <v>1310</v>
      </c>
      <c r="G1814" s="63">
        <v>1330</v>
      </c>
      <c r="H1814" s="63">
        <v>1340</v>
      </c>
      <c r="I1814" s="63">
        <v>1330</v>
      </c>
      <c r="J1814" s="63">
        <v>1300</v>
      </c>
      <c r="K1814" s="63">
        <v>1270</v>
      </c>
      <c r="L1814" s="37"/>
      <c r="M1814" s="37">
        <v>600100</v>
      </c>
    </row>
    <row r="1815" spans="1:13" x14ac:dyDescent="0.25">
      <c r="A1815" s="37">
        <v>1806</v>
      </c>
      <c r="B1815" s="37" t="s">
        <v>2052</v>
      </c>
      <c r="C1815" s="37" t="s">
        <v>1850</v>
      </c>
      <c r="D1815" s="37" t="s">
        <v>2108</v>
      </c>
      <c r="E1815" s="63">
        <v>710</v>
      </c>
      <c r="F1815" s="63">
        <v>720</v>
      </c>
      <c r="G1815" s="63">
        <v>710</v>
      </c>
      <c r="H1815" s="63">
        <v>710</v>
      </c>
      <c r="I1815" s="63">
        <v>700</v>
      </c>
      <c r="J1815" s="63">
        <v>690</v>
      </c>
      <c r="K1815" s="63">
        <v>680</v>
      </c>
      <c r="L1815" s="37"/>
      <c r="M1815" s="37">
        <v>600200</v>
      </c>
    </row>
    <row r="1816" spans="1:13" x14ac:dyDescent="0.25">
      <c r="A1816" s="37">
        <v>1807</v>
      </c>
      <c r="B1816" s="37" t="s">
        <v>2052</v>
      </c>
      <c r="C1816" s="37" t="s">
        <v>1859</v>
      </c>
      <c r="D1816" s="37" t="s">
        <v>2108</v>
      </c>
      <c r="E1816" s="63">
        <v>210</v>
      </c>
      <c r="F1816" s="63">
        <v>210</v>
      </c>
      <c r="G1816" s="63">
        <v>210</v>
      </c>
      <c r="H1816" s="63">
        <v>220</v>
      </c>
      <c r="I1816" s="63">
        <v>220</v>
      </c>
      <c r="J1816" s="63">
        <v>230</v>
      </c>
      <c r="K1816" s="63">
        <v>230</v>
      </c>
      <c r="L1816" s="37"/>
      <c r="M1816" s="37">
        <v>600312</v>
      </c>
    </row>
    <row r="1817" spans="1:13" x14ac:dyDescent="0.25">
      <c r="A1817" s="37">
        <v>1808</v>
      </c>
      <c r="B1817" s="37" t="s">
        <v>2052</v>
      </c>
      <c r="C1817" s="37" t="s">
        <v>1861</v>
      </c>
      <c r="D1817" s="37" t="s">
        <v>2108</v>
      </c>
      <c r="E1817" s="63">
        <v>380</v>
      </c>
      <c r="F1817" s="63">
        <v>450</v>
      </c>
      <c r="G1817" s="63">
        <v>460</v>
      </c>
      <c r="H1817" s="63">
        <v>470</v>
      </c>
      <c r="I1817" s="63">
        <v>470</v>
      </c>
      <c r="J1817" s="63">
        <v>470</v>
      </c>
      <c r="K1817" s="63">
        <v>470</v>
      </c>
      <c r="L1817" s="37"/>
      <c r="M1817" s="37">
        <v>600320</v>
      </c>
    </row>
    <row r="1818" spans="1:13" x14ac:dyDescent="0.25">
      <c r="A1818" s="37">
        <v>1809</v>
      </c>
      <c r="B1818" s="37" t="s">
        <v>2052</v>
      </c>
      <c r="C1818" s="37" t="s">
        <v>515</v>
      </c>
      <c r="D1818" s="37" t="s">
        <v>2108</v>
      </c>
      <c r="E1818" s="63">
        <v>0</v>
      </c>
      <c r="F1818" s="63">
        <v>0</v>
      </c>
      <c r="G1818" s="63">
        <v>0</v>
      </c>
      <c r="H1818" s="63">
        <v>0</v>
      </c>
      <c r="I1818" s="63">
        <v>0</v>
      </c>
      <c r="J1818" s="63">
        <v>0</v>
      </c>
      <c r="K1818" s="63">
        <v>0</v>
      </c>
      <c r="L1818" s="37"/>
      <c r="M1818" s="37">
        <v>600321</v>
      </c>
    </row>
    <row r="1819" spans="1:13" x14ac:dyDescent="0.25">
      <c r="A1819" s="37">
        <v>1810</v>
      </c>
      <c r="B1819" s="37" t="s">
        <v>2052</v>
      </c>
      <c r="C1819" s="37" t="s">
        <v>516</v>
      </c>
      <c r="D1819" s="37" t="s">
        <v>2108</v>
      </c>
      <c r="E1819" s="63">
        <v>0</v>
      </c>
      <c r="F1819" s="63">
        <v>0</v>
      </c>
      <c r="G1819" s="63">
        <v>0</v>
      </c>
      <c r="H1819" s="63">
        <v>0</v>
      </c>
      <c r="I1819" s="63">
        <v>0</v>
      </c>
      <c r="J1819" s="63">
        <v>0</v>
      </c>
      <c r="K1819" s="63">
        <v>0</v>
      </c>
      <c r="L1819" s="37"/>
      <c r="M1819" s="37">
        <v>600322</v>
      </c>
    </row>
    <row r="1820" spans="1:13" x14ac:dyDescent="0.25">
      <c r="A1820" s="37">
        <v>1811</v>
      </c>
      <c r="B1820" s="37" t="s">
        <v>2052</v>
      </c>
      <c r="C1820" s="37" t="s">
        <v>517</v>
      </c>
      <c r="D1820" s="37" t="s">
        <v>2108</v>
      </c>
      <c r="E1820" s="63">
        <v>1830</v>
      </c>
      <c r="F1820" s="63">
        <v>1990</v>
      </c>
      <c r="G1820" s="63">
        <v>2070</v>
      </c>
      <c r="H1820" s="63">
        <v>2140</v>
      </c>
      <c r="I1820" s="63">
        <v>2210</v>
      </c>
      <c r="J1820" s="63">
        <v>2290</v>
      </c>
      <c r="K1820" s="63">
        <v>2370</v>
      </c>
      <c r="L1820" s="37"/>
      <c r="M1820" s="37">
        <v>600323</v>
      </c>
    </row>
    <row r="1821" spans="1:13" x14ac:dyDescent="0.25">
      <c r="A1821" s="37">
        <v>1812</v>
      </c>
      <c r="B1821" s="37" t="s">
        <v>2043</v>
      </c>
      <c r="C1821" s="37" t="s">
        <v>2109</v>
      </c>
      <c r="D1821" s="37" t="s">
        <v>2109</v>
      </c>
      <c r="E1821" s="63">
        <v>7810</v>
      </c>
      <c r="F1821" s="63">
        <v>8040</v>
      </c>
      <c r="G1821" s="63">
        <v>8190</v>
      </c>
      <c r="H1821" s="63">
        <v>8330</v>
      </c>
      <c r="I1821" s="63">
        <v>8420</v>
      </c>
      <c r="J1821" s="63">
        <v>8480</v>
      </c>
      <c r="K1821" s="63">
        <v>8540</v>
      </c>
      <c r="L1821" s="37"/>
      <c r="M1821" s="37"/>
    </row>
    <row r="1822" spans="1:13" x14ac:dyDescent="0.25">
      <c r="A1822" s="37">
        <v>1813</v>
      </c>
      <c r="B1822" s="37" t="s">
        <v>2052</v>
      </c>
      <c r="C1822" s="37" t="s">
        <v>518</v>
      </c>
      <c r="D1822" s="37" t="s">
        <v>2109</v>
      </c>
      <c r="E1822" s="63">
        <v>4760</v>
      </c>
      <c r="F1822" s="63">
        <v>4980</v>
      </c>
      <c r="G1822" s="63">
        <v>5110</v>
      </c>
      <c r="H1822" s="63">
        <v>5210</v>
      </c>
      <c r="I1822" s="63">
        <v>5300</v>
      </c>
      <c r="J1822" s="63">
        <v>5360</v>
      </c>
      <c r="K1822" s="63">
        <v>5430</v>
      </c>
      <c r="L1822" s="37"/>
      <c r="M1822" s="37">
        <v>600410</v>
      </c>
    </row>
    <row r="1823" spans="1:13" x14ac:dyDescent="0.25">
      <c r="A1823" s="37">
        <v>1814</v>
      </c>
      <c r="B1823" s="37" t="s">
        <v>2052</v>
      </c>
      <c r="C1823" s="37" t="s">
        <v>1862</v>
      </c>
      <c r="D1823" s="37" t="s">
        <v>2109</v>
      </c>
      <c r="E1823" s="63">
        <v>190</v>
      </c>
      <c r="F1823" s="63">
        <v>190</v>
      </c>
      <c r="G1823" s="63">
        <v>190</v>
      </c>
      <c r="H1823" s="63">
        <v>190</v>
      </c>
      <c r="I1823" s="63">
        <v>190</v>
      </c>
      <c r="J1823" s="63">
        <v>190</v>
      </c>
      <c r="K1823" s="63">
        <v>190</v>
      </c>
      <c r="L1823" s="37"/>
      <c r="M1823" s="37">
        <v>600420</v>
      </c>
    </row>
    <row r="1824" spans="1:13" x14ac:dyDescent="0.25">
      <c r="A1824" s="37">
        <v>1815</v>
      </c>
      <c r="B1824" s="37" t="s">
        <v>2052</v>
      </c>
      <c r="C1824" s="37" t="s">
        <v>1863</v>
      </c>
      <c r="D1824" s="37" t="s">
        <v>2109</v>
      </c>
      <c r="E1824" s="63">
        <v>2860</v>
      </c>
      <c r="F1824" s="63">
        <v>2870</v>
      </c>
      <c r="G1824" s="63">
        <v>2890</v>
      </c>
      <c r="H1824" s="63">
        <v>2920</v>
      </c>
      <c r="I1824" s="63">
        <v>2940</v>
      </c>
      <c r="J1824" s="63">
        <v>2940</v>
      </c>
      <c r="K1824" s="63">
        <v>2920</v>
      </c>
      <c r="L1824" s="37"/>
      <c r="M1824" s="37">
        <v>600500</v>
      </c>
    </row>
    <row r="1825" spans="1:13" x14ac:dyDescent="0.25">
      <c r="A1825" s="37">
        <v>1816</v>
      </c>
      <c r="B1825" s="37" t="s">
        <v>2043</v>
      </c>
      <c r="C1825" s="37" t="s">
        <v>2110</v>
      </c>
      <c r="D1825" s="37" t="s">
        <v>2110</v>
      </c>
      <c r="E1825" s="63">
        <v>600</v>
      </c>
      <c r="F1825" s="63">
        <v>610</v>
      </c>
      <c r="G1825" s="63">
        <v>610</v>
      </c>
      <c r="H1825" s="63">
        <v>610</v>
      </c>
      <c r="I1825" s="63">
        <v>620</v>
      </c>
      <c r="J1825" s="63">
        <v>620</v>
      </c>
      <c r="K1825" s="63">
        <v>620</v>
      </c>
      <c r="L1825" s="37"/>
      <c r="M1825" s="37"/>
    </row>
    <row r="1826" spans="1:13" x14ac:dyDescent="0.25">
      <c r="A1826" s="37">
        <v>1817</v>
      </c>
      <c r="B1826" s="37" t="s">
        <v>2052</v>
      </c>
      <c r="C1826" s="37" t="s">
        <v>1826</v>
      </c>
      <c r="D1826" s="37" t="s">
        <v>2110</v>
      </c>
      <c r="E1826" s="63">
        <v>600</v>
      </c>
      <c r="F1826" s="63">
        <v>610</v>
      </c>
      <c r="G1826" s="63">
        <v>610</v>
      </c>
      <c r="H1826" s="63">
        <v>610</v>
      </c>
      <c r="I1826" s="63">
        <v>620</v>
      </c>
      <c r="J1826" s="63">
        <v>620</v>
      </c>
      <c r="K1826" s="63">
        <v>620</v>
      </c>
      <c r="L1826" s="37"/>
      <c r="M1826" s="37">
        <v>597000</v>
      </c>
    </row>
    <row r="1827" spans="1:13" x14ac:dyDescent="0.25">
      <c r="A1827" s="37">
        <v>1818</v>
      </c>
      <c r="B1827" s="37" t="s">
        <v>2052</v>
      </c>
      <c r="C1827" s="37" t="s">
        <v>2032</v>
      </c>
      <c r="D1827" s="37" t="s">
        <v>2110</v>
      </c>
      <c r="E1827" s="63">
        <v>0</v>
      </c>
      <c r="F1827" s="63">
        <v>0</v>
      </c>
      <c r="G1827" s="63">
        <v>0</v>
      </c>
      <c r="H1827" s="63">
        <v>0</v>
      </c>
      <c r="I1827" s="63">
        <v>0</v>
      </c>
      <c r="J1827" s="63">
        <v>0</v>
      </c>
      <c r="K1827" s="63">
        <v>0</v>
      </c>
      <c r="L1827" s="37"/>
      <c r="M1827" s="37">
        <v>625200</v>
      </c>
    </row>
    <row r="1828" spans="1:13" x14ac:dyDescent="0.25">
      <c r="A1828" s="37">
        <v>1819</v>
      </c>
      <c r="B1828" s="37" t="s">
        <v>2043</v>
      </c>
      <c r="C1828" s="37" t="s">
        <v>2111</v>
      </c>
      <c r="D1828" s="37" t="s">
        <v>2111</v>
      </c>
      <c r="E1828" s="63">
        <v>21400</v>
      </c>
      <c r="F1828" s="63">
        <v>22300</v>
      </c>
      <c r="G1828" s="63">
        <v>22800</v>
      </c>
      <c r="H1828" s="63">
        <v>23300</v>
      </c>
      <c r="I1828" s="63">
        <v>23600</v>
      </c>
      <c r="J1828" s="63">
        <v>23900</v>
      </c>
      <c r="K1828" s="63">
        <v>24100</v>
      </c>
      <c r="L1828" s="37"/>
      <c r="M1828" s="37"/>
    </row>
    <row r="1829" spans="1:13" x14ac:dyDescent="0.25">
      <c r="A1829" s="37">
        <v>1820</v>
      </c>
      <c r="B1829" s="37" t="s">
        <v>2052</v>
      </c>
      <c r="C1829" s="37" t="s">
        <v>519</v>
      </c>
      <c r="D1829" s="37" t="s">
        <v>2111</v>
      </c>
      <c r="E1829" s="63">
        <v>830</v>
      </c>
      <c r="F1829" s="63">
        <v>860</v>
      </c>
      <c r="G1829" s="63">
        <v>890</v>
      </c>
      <c r="H1829" s="63">
        <v>930</v>
      </c>
      <c r="I1829" s="63">
        <v>960</v>
      </c>
      <c r="J1829" s="63">
        <v>980</v>
      </c>
      <c r="K1829" s="63">
        <v>1000</v>
      </c>
      <c r="L1829" s="37"/>
      <c r="M1829" s="37">
        <v>600600</v>
      </c>
    </row>
    <row r="1830" spans="1:13" x14ac:dyDescent="0.25">
      <c r="A1830" s="37">
        <v>1821</v>
      </c>
      <c r="B1830" s="37" t="s">
        <v>2052</v>
      </c>
      <c r="C1830" s="37" t="s">
        <v>1864</v>
      </c>
      <c r="D1830" s="37" t="s">
        <v>2111</v>
      </c>
      <c r="E1830" s="63">
        <v>220</v>
      </c>
      <c r="F1830" s="63">
        <v>220</v>
      </c>
      <c r="G1830" s="63">
        <v>230</v>
      </c>
      <c r="H1830" s="63">
        <v>240</v>
      </c>
      <c r="I1830" s="63">
        <v>240</v>
      </c>
      <c r="J1830" s="63">
        <v>240</v>
      </c>
      <c r="K1830" s="63">
        <v>250</v>
      </c>
      <c r="L1830" s="37"/>
      <c r="M1830" s="37">
        <v>600811</v>
      </c>
    </row>
    <row r="1831" spans="1:13" x14ac:dyDescent="0.25">
      <c r="A1831" s="37">
        <v>1822</v>
      </c>
      <c r="B1831" s="37" t="s">
        <v>2052</v>
      </c>
      <c r="C1831" s="37" t="s">
        <v>1865</v>
      </c>
      <c r="D1831" s="37" t="s">
        <v>2111</v>
      </c>
      <c r="E1831" s="63">
        <v>690</v>
      </c>
      <c r="F1831" s="63">
        <v>740</v>
      </c>
      <c r="G1831" s="63">
        <v>790</v>
      </c>
      <c r="H1831" s="63">
        <v>840</v>
      </c>
      <c r="I1831" s="63">
        <v>870</v>
      </c>
      <c r="J1831" s="63">
        <v>900</v>
      </c>
      <c r="K1831" s="63">
        <v>920</v>
      </c>
      <c r="L1831" s="37"/>
      <c r="M1831" s="37">
        <v>600812</v>
      </c>
    </row>
    <row r="1832" spans="1:13" x14ac:dyDescent="0.25">
      <c r="A1832" s="37">
        <v>1823</v>
      </c>
      <c r="B1832" s="37" t="s">
        <v>2052</v>
      </c>
      <c r="C1832" s="37" t="s">
        <v>1866</v>
      </c>
      <c r="D1832" s="37" t="s">
        <v>2111</v>
      </c>
      <c r="E1832" s="63">
        <v>330</v>
      </c>
      <c r="F1832" s="63">
        <v>340</v>
      </c>
      <c r="G1832" s="63">
        <v>360</v>
      </c>
      <c r="H1832" s="63">
        <v>370</v>
      </c>
      <c r="I1832" s="63">
        <v>390</v>
      </c>
      <c r="J1832" s="63">
        <v>400</v>
      </c>
      <c r="K1832" s="63">
        <v>420</v>
      </c>
      <c r="L1832" s="37"/>
      <c r="M1832" s="37">
        <v>600813</v>
      </c>
    </row>
    <row r="1833" spans="1:13" x14ac:dyDescent="0.25">
      <c r="A1833" s="37">
        <v>1824</v>
      </c>
      <c r="B1833" s="37" t="s">
        <v>2052</v>
      </c>
      <c r="C1833" s="37" t="s">
        <v>521</v>
      </c>
      <c r="D1833" s="37" t="s">
        <v>2111</v>
      </c>
      <c r="E1833" s="63">
        <v>90</v>
      </c>
      <c r="F1833" s="63">
        <v>90</v>
      </c>
      <c r="G1833" s="63">
        <v>90</v>
      </c>
      <c r="H1833" s="63">
        <v>90</v>
      </c>
      <c r="I1833" s="63">
        <v>90</v>
      </c>
      <c r="J1833" s="63">
        <v>90</v>
      </c>
      <c r="K1833" s="63">
        <v>80</v>
      </c>
      <c r="L1833" s="37"/>
      <c r="M1833" s="37">
        <v>600822</v>
      </c>
    </row>
    <row r="1834" spans="1:13" x14ac:dyDescent="0.25">
      <c r="A1834" s="37">
        <v>1825</v>
      </c>
      <c r="B1834" s="37" t="s">
        <v>2052</v>
      </c>
      <c r="C1834" s="37" t="s">
        <v>1867</v>
      </c>
      <c r="D1834" s="37" t="s">
        <v>2111</v>
      </c>
      <c r="E1834" s="63">
        <v>320</v>
      </c>
      <c r="F1834" s="63">
        <v>310</v>
      </c>
      <c r="G1834" s="63">
        <v>310</v>
      </c>
      <c r="H1834" s="63">
        <v>300</v>
      </c>
      <c r="I1834" s="63">
        <v>290</v>
      </c>
      <c r="J1834" s="63">
        <v>290</v>
      </c>
      <c r="K1834" s="63">
        <v>290</v>
      </c>
      <c r="L1834" s="37"/>
      <c r="M1834" s="37">
        <v>600824</v>
      </c>
    </row>
    <row r="1835" spans="1:13" x14ac:dyDescent="0.25">
      <c r="A1835" s="37">
        <v>1826</v>
      </c>
      <c r="B1835" s="37" t="s">
        <v>2052</v>
      </c>
      <c r="C1835" s="37" t="s">
        <v>522</v>
      </c>
      <c r="D1835" s="37" t="s">
        <v>2111</v>
      </c>
      <c r="E1835" s="63">
        <v>4020</v>
      </c>
      <c r="F1835" s="63">
        <v>4310</v>
      </c>
      <c r="G1835" s="63">
        <v>4560</v>
      </c>
      <c r="H1835" s="63">
        <v>4790</v>
      </c>
      <c r="I1835" s="63">
        <v>5010</v>
      </c>
      <c r="J1835" s="63">
        <v>5200</v>
      </c>
      <c r="K1835" s="63">
        <v>5380</v>
      </c>
      <c r="L1835" s="37"/>
      <c r="M1835" s="37">
        <v>600826</v>
      </c>
    </row>
    <row r="1836" spans="1:13" x14ac:dyDescent="0.25">
      <c r="A1836" s="37">
        <v>1827</v>
      </c>
      <c r="B1836" s="37" t="s">
        <v>2052</v>
      </c>
      <c r="C1836" s="37" t="s">
        <v>524</v>
      </c>
      <c r="D1836" s="37" t="s">
        <v>2111</v>
      </c>
      <c r="E1836" s="63">
        <v>280</v>
      </c>
      <c r="F1836" s="63">
        <v>280</v>
      </c>
      <c r="G1836" s="63">
        <v>290</v>
      </c>
      <c r="H1836" s="63">
        <v>290</v>
      </c>
      <c r="I1836" s="63">
        <v>280</v>
      </c>
      <c r="J1836" s="63">
        <v>280</v>
      </c>
      <c r="K1836" s="63">
        <v>260</v>
      </c>
      <c r="L1836" s="37"/>
      <c r="M1836" s="37">
        <v>600827</v>
      </c>
    </row>
    <row r="1837" spans="1:13" x14ac:dyDescent="0.25">
      <c r="A1837" s="37">
        <v>1828</v>
      </c>
      <c r="B1837" s="37" t="s">
        <v>2052</v>
      </c>
      <c r="C1837" s="37" t="s">
        <v>1869</v>
      </c>
      <c r="D1837" s="37" t="s">
        <v>2111</v>
      </c>
      <c r="E1837" s="63">
        <v>390</v>
      </c>
      <c r="F1837" s="63">
        <v>380</v>
      </c>
      <c r="G1837" s="63">
        <v>370</v>
      </c>
      <c r="H1837" s="63">
        <v>370</v>
      </c>
      <c r="I1837" s="63">
        <v>360</v>
      </c>
      <c r="J1837" s="63">
        <v>360</v>
      </c>
      <c r="K1837" s="63">
        <v>370</v>
      </c>
      <c r="L1837" s="37"/>
      <c r="M1837" s="37">
        <v>600828</v>
      </c>
    </row>
    <row r="1838" spans="1:13" x14ac:dyDescent="0.25">
      <c r="A1838" s="37">
        <v>1829</v>
      </c>
      <c r="B1838" s="37" t="s">
        <v>2052</v>
      </c>
      <c r="C1838" s="37" t="s">
        <v>1871</v>
      </c>
      <c r="D1838" s="37" t="s">
        <v>2111</v>
      </c>
      <c r="E1838" s="63">
        <v>190</v>
      </c>
      <c r="F1838" s="63">
        <v>190</v>
      </c>
      <c r="G1838" s="63">
        <v>190</v>
      </c>
      <c r="H1838" s="63">
        <v>190</v>
      </c>
      <c r="I1838" s="63">
        <v>190</v>
      </c>
      <c r="J1838" s="63">
        <v>180</v>
      </c>
      <c r="K1838" s="63">
        <v>180</v>
      </c>
      <c r="L1838" s="37"/>
      <c r="M1838" s="37">
        <v>600830</v>
      </c>
    </row>
    <row r="1839" spans="1:13" x14ac:dyDescent="0.25">
      <c r="A1839" s="37">
        <v>1830</v>
      </c>
      <c r="B1839" s="37" t="s">
        <v>2052</v>
      </c>
      <c r="C1839" s="37" t="s">
        <v>525</v>
      </c>
      <c r="D1839" s="37" t="s">
        <v>2111</v>
      </c>
      <c r="E1839" s="63">
        <v>800</v>
      </c>
      <c r="F1839" s="63">
        <v>860</v>
      </c>
      <c r="G1839" s="63">
        <v>930</v>
      </c>
      <c r="H1839" s="63">
        <v>990</v>
      </c>
      <c r="I1839" s="63">
        <v>1060</v>
      </c>
      <c r="J1839" s="63">
        <v>1120</v>
      </c>
      <c r="K1839" s="63">
        <v>1190</v>
      </c>
      <c r="L1839" s="37"/>
      <c r="M1839" s="37">
        <v>600831</v>
      </c>
    </row>
    <row r="1840" spans="1:13" x14ac:dyDescent="0.25">
      <c r="A1840" s="37">
        <v>1831</v>
      </c>
      <c r="B1840" s="37" t="s">
        <v>2052</v>
      </c>
      <c r="C1840" s="37" t="s">
        <v>526</v>
      </c>
      <c r="D1840" s="37" t="s">
        <v>2111</v>
      </c>
      <c r="E1840" s="63">
        <v>0</v>
      </c>
      <c r="F1840" s="63">
        <v>0</v>
      </c>
      <c r="G1840" s="63">
        <v>0</v>
      </c>
      <c r="H1840" s="63">
        <v>0</v>
      </c>
      <c r="I1840" s="63">
        <v>0</v>
      </c>
      <c r="J1840" s="63">
        <v>0</v>
      </c>
      <c r="K1840" s="63">
        <v>0</v>
      </c>
      <c r="L1840" s="37"/>
      <c r="M1840" s="37">
        <v>600832</v>
      </c>
    </row>
    <row r="1841" spans="1:13" x14ac:dyDescent="0.25">
      <c r="A1841" s="37">
        <v>1832</v>
      </c>
      <c r="B1841" s="37" t="s">
        <v>2052</v>
      </c>
      <c r="C1841" s="37" t="s">
        <v>1872</v>
      </c>
      <c r="D1841" s="37" t="s">
        <v>2111</v>
      </c>
      <c r="E1841" s="63">
        <v>310</v>
      </c>
      <c r="F1841" s="63">
        <v>300</v>
      </c>
      <c r="G1841" s="63">
        <v>300</v>
      </c>
      <c r="H1841" s="63">
        <v>300</v>
      </c>
      <c r="I1841" s="63">
        <v>300</v>
      </c>
      <c r="J1841" s="63">
        <v>300</v>
      </c>
      <c r="K1841" s="63">
        <v>310</v>
      </c>
      <c r="L1841" s="37"/>
      <c r="M1841" s="37">
        <v>600840</v>
      </c>
    </row>
    <row r="1842" spans="1:13" x14ac:dyDescent="0.25">
      <c r="A1842" s="37">
        <v>1833</v>
      </c>
      <c r="B1842" s="37" t="s">
        <v>2052</v>
      </c>
      <c r="C1842" s="37" t="s">
        <v>527</v>
      </c>
      <c r="D1842" s="37" t="s">
        <v>2111</v>
      </c>
      <c r="E1842" s="63">
        <v>3370</v>
      </c>
      <c r="F1842" s="63">
        <v>3470</v>
      </c>
      <c r="G1842" s="63">
        <v>3510</v>
      </c>
      <c r="H1842" s="63">
        <v>3560</v>
      </c>
      <c r="I1842" s="63">
        <v>3600</v>
      </c>
      <c r="J1842" s="63">
        <v>3650</v>
      </c>
      <c r="K1842" s="63">
        <v>3730</v>
      </c>
      <c r="L1842" s="37"/>
      <c r="M1842" s="37">
        <v>601010</v>
      </c>
    </row>
    <row r="1843" spans="1:13" x14ac:dyDescent="0.25">
      <c r="A1843" s="37">
        <v>1834</v>
      </c>
      <c r="B1843" s="37" t="s">
        <v>2052</v>
      </c>
      <c r="C1843" s="37" t="s">
        <v>1873</v>
      </c>
      <c r="D1843" s="37" t="s">
        <v>2111</v>
      </c>
      <c r="E1843" s="63">
        <v>2430</v>
      </c>
      <c r="F1843" s="63">
        <v>2570</v>
      </c>
      <c r="G1843" s="63">
        <v>2610</v>
      </c>
      <c r="H1843" s="63">
        <v>2640</v>
      </c>
      <c r="I1843" s="63">
        <v>2640</v>
      </c>
      <c r="J1843" s="63">
        <v>2630</v>
      </c>
      <c r="K1843" s="63">
        <v>2600</v>
      </c>
      <c r="L1843" s="37"/>
      <c r="M1843" s="37">
        <v>601020</v>
      </c>
    </row>
    <row r="1844" spans="1:13" x14ac:dyDescent="0.25">
      <c r="A1844" s="37">
        <v>1835</v>
      </c>
      <c r="B1844" s="37" t="s">
        <v>2052</v>
      </c>
      <c r="C1844" s="37" t="s">
        <v>1860</v>
      </c>
      <c r="D1844" s="37" t="s">
        <v>2111</v>
      </c>
      <c r="E1844" s="63">
        <v>2540</v>
      </c>
      <c r="F1844" s="63">
        <v>2620</v>
      </c>
      <c r="G1844" s="63">
        <v>2620</v>
      </c>
      <c r="H1844" s="63">
        <v>2610</v>
      </c>
      <c r="I1844" s="63">
        <v>2580</v>
      </c>
      <c r="J1844" s="63">
        <v>2540</v>
      </c>
      <c r="K1844" s="63">
        <v>2470</v>
      </c>
      <c r="L1844" s="37"/>
      <c r="M1844" s="37">
        <v>601030</v>
      </c>
    </row>
    <row r="1845" spans="1:13" x14ac:dyDescent="0.25">
      <c r="A1845" s="37">
        <v>1836</v>
      </c>
      <c r="B1845" s="37" t="s">
        <v>2052</v>
      </c>
      <c r="C1845" s="37" t="s">
        <v>1870</v>
      </c>
      <c r="D1845" s="37" t="s">
        <v>2111</v>
      </c>
      <c r="E1845" s="63">
        <v>2990</v>
      </c>
      <c r="F1845" s="63">
        <v>3050</v>
      </c>
      <c r="G1845" s="63">
        <v>3060</v>
      </c>
      <c r="H1845" s="63">
        <v>3070</v>
      </c>
      <c r="I1845" s="63">
        <v>3060</v>
      </c>
      <c r="J1845" s="63">
        <v>3040</v>
      </c>
      <c r="K1845" s="63">
        <v>3010</v>
      </c>
      <c r="L1845" s="37"/>
      <c r="M1845" s="37">
        <v>601040</v>
      </c>
    </row>
    <row r="1846" spans="1:13" x14ac:dyDescent="0.25">
      <c r="A1846" s="37">
        <v>1837</v>
      </c>
      <c r="B1846" s="37" t="s">
        <v>2052</v>
      </c>
      <c r="C1846" s="37" t="s">
        <v>528</v>
      </c>
      <c r="D1846" s="37" t="s">
        <v>2111</v>
      </c>
      <c r="E1846" s="63">
        <v>820</v>
      </c>
      <c r="F1846" s="63">
        <v>820</v>
      </c>
      <c r="G1846" s="63">
        <v>820</v>
      </c>
      <c r="H1846" s="63">
        <v>810</v>
      </c>
      <c r="I1846" s="63">
        <v>790</v>
      </c>
      <c r="J1846" s="63">
        <v>780</v>
      </c>
      <c r="K1846" s="63">
        <v>760</v>
      </c>
      <c r="L1846" s="37"/>
      <c r="M1846" s="37">
        <v>601200</v>
      </c>
    </row>
    <row r="1847" spans="1:13" x14ac:dyDescent="0.25">
      <c r="A1847" s="37">
        <v>1838</v>
      </c>
      <c r="B1847" s="37" t="s">
        <v>2052</v>
      </c>
      <c r="C1847" s="37" t="s">
        <v>615</v>
      </c>
      <c r="D1847" s="37" t="s">
        <v>2111</v>
      </c>
      <c r="E1847" s="63">
        <v>730</v>
      </c>
      <c r="F1847" s="63">
        <v>750</v>
      </c>
      <c r="G1847" s="63">
        <v>760</v>
      </c>
      <c r="H1847" s="63">
        <v>760</v>
      </c>
      <c r="I1847" s="63">
        <v>760</v>
      </c>
      <c r="J1847" s="63">
        <v>760</v>
      </c>
      <c r="K1847" s="63">
        <v>760</v>
      </c>
      <c r="L1847" s="37"/>
      <c r="M1847" s="37">
        <v>601301</v>
      </c>
    </row>
    <row r="1848" spans="1:13" x14ac:dyDescent="0.25">
      <c r="A1848" s="37">
        <v>1839</v>
      </c>
      <c r="B1848" s="37" t="s">
        <v>2052</v>
      </c>
      <c r="C1848" s="37" t="s">
        <v>534</v>
      </c>
      <c r="D1848" s="37" t="s">
        <v>2111</v>
      </c>
      <c r="E1848" s="63">
        <v>100</v>
      </c>
      <c r="F1848" s="63">
        <v>110</v>
      </c>
      <c r="G1848" s="63">
        <v>110</v>
      </c>
      <c r="H1848" s="63">
        <v>120</v>
      </c>
      <c r="I1848" s="63">
        <v>120</v>
      </c>
      <c r="J1848" s="63">
        <v>110</v>
      </c>
      <c r="K1848" s="63">
        <v>110</v>
      </c>
      <c r="L1848" s="37"/>
      <c r="M1848" s="37">
        <v>601700</v>
      </c>
    </row>
    <row r="1849" spans="1:13" x14ac:dyDescent="0.25">
      <c r="A1849" s="37">
        <v>1840</v>
      </c>
      <c r="B1849" s="37" t="s">
        <v>2052</v>
      </c>
      <c r="C1849" s="37" t="s">
        <v>2025</v>
      </c>
      <c r="D1849" s="37" t="s">
        <v>2111</v>
      </c>
      <c r="E1849" s="63">
        <v>0</v>
      </c>
      <c r="F1849" s="63">
        <v>0</v>
      </c>
      <c r="G1849" s="63">
        <v>0</v>
      </c>
      <c r="H1849" s="63">
        <v>0</v>
      </c>
      <c r="I1849" s="63">
        <v>0</v>
      </c>
      <c r="J1849" s="63">
        <v>0</v>
      </c>
      <c r="K1849" s="63">
        <v>0</v>
      </c>
      <c r="L1849" s="37"/>
      <c r="M1849" s="37">
        <v>626000</v>
      </c>
    </row>
    <row r="1850" spans="1:13" x14ac:dyDescent="0.25">
      <c r="A1850" s="37">
        <v>1841</v>
      </c>
      <c r="B1850" s="37" t="s">
        <v>2043</v>
      </c>
      <c r="C1850" s="37" t="s">
        <v>2112</v>
      </c>
      <c r="D1850" s="37" t="s">
        <v>2112</v>
      </c>
      <c r="E1850" s="63">
        <v>18500</v>
      </c>
      <c r="F1850" s="63">
        <v>20500</v>
      </c>
      <c r="G1850" s="63">
        <v>21400</v>
      </c>
      <c r="H1850" s="63">
        <v>22200</v>
      </c>
      <c r="I1850" s="63">
        <v>22900</v>
      </c>
      <c r="J1850" s="63">
        <v>23300</v>
      </c>
      <c r="K1850" s="63">
        <v>23600</v>
      </c>
      <c r="L1850" s="37"/>
      <c r="M1850" s="37"/>
    </row>
    <row r="1851" spans="1:13" x14ac:dyDescent="0.25">
      <c r="A1851" s="37">
        <v>1842</v>
      </c>
      <c r="B1851" s="37" t="s">
        <v>2052</v>
      </c>
      <c r="C1851" s="37" t="s">
        <v>554</v>
      </c>
      <c r="D1851" s="37" t="s">
        <v>2112</v>
      </c>
      <c r="E1851" s="63">
        <v>1080</v>
      </c>
      <c r="F1851" s="63">
        <v>1100</v>
      </c>
      <c r="G1851" s="63">
        <v>1100</v>
      </c>
      <c r="H1851" s="63">
        <v>1090</v>
      </c>
      <c r="I1851" s="63">
        <v>1070</v>
      </c>
      <c r="J1851" s="63">
        <v>1040</v>
      </c>
      <c r="K1851" s="63">
        <v>1000</v>
      </c>
      <c r="L1851" s="37"/>
      <c r="M1851" s="37">
        <v>607501</v>
      </c>
    </row>
    <row r="1852" spans="1:13" x14ac:dyDescent="0.25">
      <c r="A1852" s="37">
        <v>1843</v>
      </c>
      <c r="B1852" s="37" t="s">
        <v>2052</v>
      </c>
      <c r="C1852" s="37" t="s">
        <v>1933</v>
      </c>
      <c r="D1852" s="37" t="s">
        <v>2112</v>
      </c>
      <c r="E1852" s="63">
        <v>540</v>
      </c>
      <c r="F1852" s="63">
        <v>540</v>
      </c>
      <c r="G1852" s="63">
        <v>530</v>
      </c>
      <c r="H1852" s="63">
        <v>520</v>
      </c>
      <c r="I1852" s="63">
        <v>510</v>
      </c>
      <c r="J1852" s="63">
        <v>510</v>
      </c>
      <c r="K1852" s="63">
        <v>500</v>
      </c>
      <c r="L1852" s="37"/>
      <c r="M1852" s="37">
        <v>607800</v>
      </c>
    </row>
    <row r="1853" spans="1:13" x14ac:dyDescent="0.25">
      <c r="A1853" s="37">
        <v>1844</v>
      </c>
      <c r="B1853" s="37" t="s">
        <v>2052</v>
      </c>
      <c r="C1853" s="37" t="s">
        <v>555</v>
      </c>
      <c r="D1853" s="37" t="s">
        <v>2112</v>
      </c>
      <c r="E1853" s="63">
        <v>680</v>
      </c>
      <c r="F1853" s="63">
        <v>680</v>
      </c>
      <c r="G1853" s="63">
        <v>670</v>
      </c>
      <c r="H1853" s="63">
        <v>660</v>
      </c>
      <c r="I1853" s="63">
        <v>660</v>
      </c>
      <c r="J1853" s="63">
        <v>650</v>
      </c>
      <c r="K1853" s="63">
        <v>650</v>
      </c>
      <c r="L1853" s="37"/>
      <c r="M1853" s="37">
        <v>607900</v>
      </c>
    </row>
    <row r="1854" spans="1:13" x14ac:dyDescent="0.25">
      <c r="A1854" s="37">
        <v>1845</v>
      </c>
      <c r="B1854" s="37" t="s">
        <v>2052</v>
      </c>
      <c r="C1854" s="37" t="s">
        <v>540</v>
      </c>
      <c r="D1854" s="37" t="s">
        <v>2112</v>
      </c>
      <c r="E1854" s="63">
        <v>1120</v>
      </c>
      <c r="F1854" s="63">
        <v>1190</v>
      </c>
      <c r="G1854" s="63">
        <v>1220</v>
      </c>
      <c r="H1854" s="63">
        <v>1240</v>
      </c>
      <c r="I1854" s="63">
        <v>1250</v>
      </c>
      <c r="J1854" s="63">
        <v>1250</v>
      </c>
      <c r="K1854" s="63">
        <v>1250</v>
      </c>
      <c r="L1854" s="37"/>
      <c r="M1854" s="37">
        <v>608000</v>
      </c>
    </row>
    <row r="1855" spans="1:13" x14ac:dyDescent="0.25">
      <c r="A1855" s="37">
        <v>1846</v>
      </c>
      <c r="B1855" s="37" t="s">
        <v>2052</v>
      </c>
      <c r="C1855" s="37" t="s">
        <v>1934</v>
      </c>
      <c r="D1855" s="37" t="s">
        <v>2112</v>
      </c>
      <c r="E1855" s="63">
        <v>120</v>
      </c>
      <c r="F1855" s="63">
        <v>120</v>
      </c>
      <c r="G1855" s="63">
        <v>120</v>
      </c>
      <c r="H1855" s="63">
        <v>120</v>
      </c>
      <c r="I1855" s="63">
        <v>120</v>
      </c>
      <c r="J1855" s="63">
        <v>120</v>
      </c>
      <c r="K1855" s="63">
        <v>120</v>
      </c>
      <c r="L1855" s="37"/>
      <c r="M1855" s="37">
        <v>608100</v>
      </c>
    </row>
    <row r="1856" spans="1:13" x14ac:dyDescent="0.25">
      <c r="A1856" s="37">
        <v>1847</v>
      </c>
      <c r="B1856" s="37" t="s">
        <v>2052</v>
      </c>
      <c r="C1856" s="37" t="s">
        <v>1935</v>
      </c>
      <c r="D1856" s="37" t="s">
        <v>2112</v>
      </c>
      <c r="E1856" s="63">
        <v>4690</v>
      </c>
      <c r="F1856" s="63">
        <v>5420</v>
      </c>
      <c r="G1856" s="63">
        <v>5920</v>
      </c>
      <c r="H1856" s="63">
        <v>6370</v>
      </c>
      <c r="I1856" s="63">
        <v>6770</v>
      </c>
      <c r="J1856" s="63">
        <v>7110</v>
      </c>
      <c r="K1856" s="63">
        <v>7410</v>
      </c>
      <c r="L1856" s="37"/>
      <c r="M1856" s="37">
        <v>608302</v>
      </c>
    </row>
    <row r="1857" spans="1:13" x14ac:dyDescent="0.25">
      <c r="A1857" s="37">
        <v>1848</v>
      </c>
      <c r="B1857" s="37" t="s">
        <v>2052</v>
      </c>
      <c r="C1857" s="37" t="s">
        <v>1936</v>
      </c>
      <c r="D1857" s="37" t="s">
        <v>2112</v>
      </c>
      <c r="E1857" s="63">
        <v>1050</v>
      </c>
      <c r="F1857" s="63">
        <v>1140</v>
      </c>
      <c r="G1857" s="63">
        <v>1190</v>
      </c>
      <c r="H1857" s="63">
        <v>1230</v>
      </c>
      <c r="I1857" s="63">
        <v>1260</v>
      </c>
      <c r="J1857" s="63">
        <v>1280</v>
      </c>
      <c r="K1857" s="63">
        <v>1280</v>
      </c>
      <c r="L1857" s="37"/>
      <c r="M1857" s="37">
        <v>608303</v>
      </c>
    </row>
    <row r="1858" spans="1:13" x14ac:dyDescent="0.25">
      <c r="A1858" s="37">
        <v>1849</v>
      </c>
      <c r="B1858" s="37" t="s">
        <v>2052</v>
      </c>
      <c r="C1858" s="37" t="s">
        <v>1940</v>
      </c>
      <c r="D1858" s="37" t="s">
        <v>2112</v>
      </c>
      <c r="E1858" s="63">
        <v>4920</v>
      </c>
      <c r="F1858" s="63">
        <v>5200</v>
      </c>
      <c r="G1858" s="63">
        <v>5340</v>
      </c>
      <c r="H1858" s="63">
        <v>5440</v>
      </c>
      <c r="I1858" s="63">
        <v>5510</v>
      </c>
      <c r="J1858" s="63">
        <v>5520</v>
      </c>
      <c r="K1858" s="63">
        <v>5500</v>
      </c>
      <c r="L1858" s="37"/>
      <c r="M1858" s="37">
        <v>608500</v>
      </c>
    </row>
    <row r="1859" spans="1:13" x14ac:dyDescent="0.25">
      <c r="A1859" s="37">
        <v>1850</v>
      </c>
      <c r="B1859" s="37" t="s">
        <v>2052</v>
      </c>
      <c r="C1859" s="37" t="s">
        <v>1942</v>
      </c>
      <c r="D1859" s="37" t="s">
        <v>2112</v>
      </c>
      <c r="E1859" s="63">
        <v>4300</v>
      </c>
      <c r="F1859" s="63">
        <v>5070</v>
      </c>
      <c r="G1859" s="63">
        <v>5340</v>
      </c>
      <c r="H1859" s="63">
        <v>5560</v>
      </c>
      <c r="I1859" s="63">
        <v>5720</v>
      </c>
      <c r="J1859" s="63">
        <v>5830</v>
      </c>
      <c r="K1859" s="63">
        <v>5910</v>
      </c>
      <c r="L1859" s="37"/>
      <c r="M1859" s="37">
        <v>608600</v>
      </c>
    </row>
    <row r="1860" spans="1:13" x14ac:dyDescent="0.25">
      <c r="A1860" s="37">
        <v>1851</v>
      </c>
      <c r="B1860" s="37" t="s">
        <v>2043</v>
      </c>
      <c r="C1860" s="37" t="s">
        <v>2113</v>
      </c>
      <c r="D1860" s="37" t="s">
        <v>2113</v>
      </c>
      <c r="E1860" s="63">
        <v>29700</v>
      </c>
      <c r="F1860" s="63">
        <v>38300</v>
      </c>
      <c r="G1860" s="63">
        <v>44000</v>
      </c>
      <c r="H1860" s="63">
        <v>47700</v>
      </c>
      <c r="I1860" s="63">
        <v>51100</v>
      </c>
      <c r="J1860" s="63">
        <v>54300</v>
      </c>
      <c r="K1860" s="63">
        <v>57400</v>
      </c>
      <c r="L1860" s="37"/>
      <c r="M1860" s="37"/>
    </row>
    <row r="1861" spans="1:13" x14ac:dyDescent="0.25">
      <c r="A1861" s="37">
        <v>1852</v>
      </c>
      <c r="B1861" s="37" t="s">
        <v>2052</v>
      </c>
      <c r="C1861" s="37" t="s">
        <v>1937</v>
      </c>
      <c r="D1861" s="37" t="s">
        <v>2113</v>
      </c>
      <c r="E1861" s="63">
        <v>2280</v>
      </c>
      <c r="F1861" s="63">
        <v>2780</v>
      </c>
      <c r="G1861" s="63">
        <v>3140</v>
      </c>
      <c r="H1861" s="63">
        <v>3510</v>
      </c>
      <c r="I1861" s="63">
        <v>3890</v>
      </c>
      <c r="J1861" s="63">
        <v>4280</v>
      </c>
      <c r="K1861" s="63">
        <v>4670</v>
      </c>
      <c r="L1861" s="37"/>
      <c r="M1861" s="37">
        <v>608304</v>
      </c>
    </row>
    <row r="1862" spans="1:13" x14ac:dyDescent="0.25">
      <c r="A1862" s="37">
        <v>1853</v>
      </c>
      <c r="B1862" s="37" t="s">
        <v>2052</v>
      </c>
      <c r="C1862" s="37" t="s">
        <v>1938</v>
      </c>
      <c r="D1862" s="37" t="s">
        <v>2113</v>
      </c>
      <c r="E1862" s="63">
        <v>0</v>
      </c>
      <c r="F1862" s="63">
        <v>0</v>
      </c>
      <c r="G1862" s="63">
        <v>0</v>
      </c>
      <c r="H1862" s="63">
        <v>0</v>
      </c>
      <c r="I1862" s="63">
        <v>0</v>
      </c>
      <c r="J1862" s="63">
        <v>0</v>
      </c>
      <c r="K1862" s="63">
        <v>0</v>
      </c>
      <c r="L1862" s="37"/>
      <c r="M1862" s="37">
        <v>608305</v>
      </c>
    </row>
    <row r="1863" spans="1:13" x14ac:dyDescent="0.25">
      <c r="A1863" s="37">
        <v>1854</v>
      </c>
      <c r="B1863" s="37" t="s">
        <v>2052</v>
      </c>
      <c r="C1863" s="37" t="s">
        <v>1943</v>
      </c>
      <c r="D1863" s="37" t="s">
        <v>2113</v>
      </c>
      <c r="E1863" s="63">
        <v>1920</v>
      </c>
      <c r="F1863" s="63">
        <v>2080</v>
      </c>
      <c r="G1863" s="63">
        <v>2130</v>
      </c>
      <c r="H1863" s="63">
        <v>2190</v>
      </c>
      <c r="I1863" s="63">
        <v>2240</v>
      </c>
      <c r="J1863" s="63">
        <v>2280</v>
      </c>
      <c r="K1863" s="63">
        <v>2310</v>
      </c>
      <c r="L1863" s="37"/>
      <c r="M1863" s="37">
        <v>608700</v>
      </c>
    </row>
    <row r="1864" spans="1:13" x14ac:dyDescent="0.25">
      <c r="A1864" s="37">
        <v>1855</v>
      </c>
      <c r="B1864" s="37" t="s">
        <v>2052</v>
      </c>
      <c r="C1864" s="37" t="s">
        <v>541</v>
      </c>
      <c r="D1864" s="37" t="s">
        <v>2113</v>
      </c>
      <c r="E1864" s="63">
        <v>6820</v>
      </c>
      <c r="F1864" s="63">
        <v>9280</v>
      </c>
      <c r="G1864" s="63">
        <v>10600</v>
      </c>
      <c r="H1864" s="63">
        <v>11400</v>
      </c>
      <c r="I1864" s="63">
        <v>12150</v>
      </c>
      <c r="J1864" s="63">
        <v>12750</v>
      </c>
      <c r="K1864" s="63">
        <v>13300</v>
      </c>
      <c r="L1864" s="37"/>
      <c r="M1864" s="37">
        <v>608800</v>
      </c>
    </row>
    <row r="1865" spans="1:13" x14ac:dyDescent="0.25">
      <c r="A1865" s="37">
        <v>1856</v>
      </c>
      <c r="B1865" s="37" t="s">
        <v>2052</v>
      </c>
      <c r="C1865" s="37" t="s">
        <v>543</v>
      </c>
      <c r="D1865" s="37" t="s">
        <v>2113</v>
      </c>
      <c r="E1865" s="63">
        <v>380</v>
      </c>
      <c r="F1865" s="63">
        <v>490</v>
      </c>
      <c r="G1865" s="63">
        <v>540</v>
      </c>
      <c r="H1865" s="63">
        <v>590</v>
      </c>
      <c r="I1865" s="63">
        <v>640</v>
      </c>
      <c r="J1865" s="63">
        <v>690</v>
      </c>
      <c r="K1865" s="63">
        <v>730</v>
      </c>
      <c r="L1865" s="37"/>
      <c r="M1865" s="37">
        <v>609013</v>
      </c>
    </row>
    <row r="1866" spans="1:13" x14ac:dyDescent="0.25">
      <c r="A1866" s="37">
        <v>1857</v>
      </c>
      <c r="B1866" s="37" t="s">
        <v>2052</v>
      </c>
      <c r="C1866" s="37" t="s">
        <v>57</v>
      </c>
      <c r="D1866" s="37" t="s">
        <v>2113</v>
      </c>
      <c r="E1866" s="63">
        <v>250</v>
      </c>
      <c r="F1866" s="63">
        <v>270</v>
      </c>
      <c r="G1866" s="63">
        <v>300</v>
      </c>
      <c r="H1866" s="63">
        <v>320</v>
      </c>
      <c r="I1866" s="63">
        <v>330</v>
      </c>
      <c r="J1866" s="63">
        <v>350</v>
      </c>
      <c r="K1866" s="63">
        <v>370</v>
      </c>
      <c r="L1866" s="37"/>
      <c r="M1866" s="37">
        <v>609014</v>
      </c>
    </row>
    <row r="1867" spans="1:13" x14ac:dyDescent="0.25">
      <c r="A1867" s="37">
        <v>1858</v>
      </c>
      <c r="B1867" s="37" t="s">
        <v>2052</v>
      </c>
      <c r="C1867" s="37" t="s">
        <v>1945</v>
      </c>
      <c r="D1867" s="37" t="s">
        <v>2113</v>
      </c>
      <c r="E1867" s="63">
        <v>1080</v>
      </c>
      <c r="F1867" s="63">
        <v>1230</v>
      </c>
      <c r="G1867" s="63">
        <v>1390</v>
      </c>
      <c r="H1867" s="63">
        <v>1560</v>
      </c>
      <c r="I1867" s="63">
        <v>1740</v>
      </c>
      <c r="J1867" s="63">
        <v>1900</v>
      </c>
      <c r="K1867" s="63">
        <v>2070</v>
      </c>
      <c r="L1867" s="37"/>
      <c r="M1867" s="37">
        <v>609022</v>
      </c>
    </row>
    <row r="1868" spans="1:13" x14ac:dyDescent="0.25">
      <c r="A1868" s="37">
        <v>1859</v>
      </c>
      <c r="B1868" s="37" t="s">
        <v>2052</v>
      </c>
      <c r="C1868" s="37" t="s">
        <v>1946</v>
      </c>
      <c r="D1868" s="37" t="s">
        <v>2113</v>
      </c>
      <c r="E1868" s="63">
        <v>2480</v>
      </c>
      <c r="F1868" s="63">
        <v>2900</v>
      </c>
      <c r="G1868" s="63">
        <v>2970</v>
      </c>
      <c r="H1868" s="63">
        <v>3030</v>
      </c>
      <c r="I1868" s="63">
        <v>3070</v>
      </c>
      <c r="J1868" s="63">
        <v>3090</v>
      </c>
      <c r="K1868" s="63">
        <v>3110</v>
      </c>
      <c r="L1868" s="37"/>
      <c r="M1868" s="37">
        <v>609023</v>
      </c>
    </row>
    <row r="1869" spans="1:13" x14ac:dyDescent="0.25">
      <c r="A1869" s="37">
        <v>1860</v>
      </c>
      <c r="B1869" s="37" t="s">
        <v>2052</v>
      </c>
      <c r="C1869" s="37" t="s">
        <v>1947</v>
      </c>
      <c r="D1869" s="37" t="s">
        <v>2113</v>
      </c>
      <c r="E1869" s="63">
        <v>0</v>
      </c>
      <c r="F1869" s="63">
        <v>0</v>
      </c>
      <c r="G1869" s="63">
        <v>0</v>
      </c>
      <c r="H1869" s="63">
        <v>0</v>
      </c>
      <c r="I1869" s="63">
        <v>0</v>
      </c>
      <c r="J1869" s="63">
        <v>0</v>
      </c>
      <c r="K1869" s="63">
        <v>0</v>
      </c>
      <c r="L1869" s="37"/>
      <c r="M1869" s="37">
        <v>609027</v>
      </c>
    </row>
    <row r="1870" spans="1:13" x14ac:dyDescent="0.25">
      <c r="A1870" s="37">
        <v>1861</v>
      </c>
      <c r="B1870" s="37" t="s">
        <v>2052</v>
      </c>
      <c r="C1870" s="37" t="s">
        <v>556</v>
      </c>
      <c r="D1870" s="37" t="s">
        <v>2113</v>
      </c>
      <c r="E1870" s="63">
        <v>340</v>
      </c>
      <c r="F1870" s="63">
        <v>440</v>
      </c>
      <c r="G1870" s="63">
        <v>470</v>
      </c>
      <c r="H1870" s="63">
        <v>500</v>
      </c>
      <c r="I1870" s="63">
        <v>530</v>
      </c>
      <c r="J1870" s="63">
        <v>560</v>
      </c>
      <c r="K1870" s="63">
        <v>580</v>
      </c>
      <c r="L1870" s="37"/>
      <c r="M1870" s="37">
        <v>609028</v>
      </c>
    </row>
    <row r="1871" spans="1:13" x14ac:dyDescent="0.25">
      <c r="A1871" s="37">
        <v>1862</v>
      </c>
      <c r="B1871" s="37" t="s">
        <v>2052</v>
      </c>
      <c r="C1871" s="37" t="s">
        <v>557</v>
      </c>
      <c r="D1871" s="37" t="s">
        <v>2113</v>
      </c>
      <c r="E1871" s="63">
        <v>400</v>
      </c>
      <c r="F1871" s="63">
        <v>480</v>
      </c>
      <c r="G1871" s="63">
        <v>900</v>
      </c>
      <c r="H1871" s="63">
        <v>1120</v>
      </c>
      <c r="I1871" s="63">
        <v>1330</v>
      </c>
      <c r="J1871" s="63">
        <v>1540</v>
      </c>
      <c r="K1871" s="63">
        <v>1750</v>
      </c>
      <c r="L1871" s="37"/>
      <c r="M1871" s="37">
        <v>609029</v>
      </c>
    </row>
    <row r="1872" spans="1:13" x14ac:dyDescent="0.25">
      <c r="A1872" s="37">
        <v>1863</v>
      </c>
      <c r="B1872" s="37" t="s">
        <v>2052</v>
      </c>
      <c r="C1872" s="37" t="s">
        <v>558</v>
      </c>
      <c r="D1872" s="37" t="s">
        <v>2113</v>
      </c>
      <c r="E1872" s="63">
        <v>0</v>
      </c>
      <c r="F1872" s="63">
        <v>0</v>
      </c>
      <c r="G1872" s="63">
        <v>0</v>
      </c>
      <c r="H1872" s="63">
        <v>0</v>
      </c>
      <c r="I1872" s="63">
        <v>0</v>
      </c>
      <c r="J1872" s="63">
        <v>0</v>
      </c>
      <c r="K1872" s="63">
        <v>0</v>
      </c>
      <c r="L1872" s="37"/>
      <c r="M1872" s="37">
        <v>609030</v>
      </c>
    </row>
    <row r="1873" spans="1:13" x14ac:dyDescent="0.25">
      <c r="A1873" s="37">
        <v>1864</v>
      </c>
      <c r="B1873" s="37" t="s">
        <v>2052</v>
      </c>
      <c r="C1873" s="37" t="s">
        <v>559</v>
      </c>
      <c r="D1873" s="37" t="s">
        <v>2113</v>
      </c>
      <c r="E1873" s="63">
        <v>690</v>
      </c>
      <c r="F1873" s="63">
        <v>820</v>
      </c>
      <c r="G1873" s="63">
        <v>890</v>
      </c>
      <c r="H1873" s="63">
        <v>960</v>
      </c>
      <c r="I1873" s="63">
        <v>1030</v>
      </c>
      <c r="J1873" s="63">
        <v>1080</v>
      </c>
      <c r="K1873" s="63">
        <v>1130</v>
      </c>
      <c r="L1873" s="37"/>
      <c r="M1873" s="37">
        <v>609031</v>
      </c>
    </row>
    <row r="1874" spans="1:13" x14ac:dyDescent="0.25">
      <c r="A1874" s="37">
        <v>1865</v>
      </c>
      <c r="B1874" s="37" t="s">
        <v>2052</v>
      </c>
      <c r="C1874" s="37" t="s">
        <v>560</v>
      </c>
      <c r="D1874" s="37" t="s">
        <v>2113</v>
      </c>
      <c r="E1874" s="63">
        <v>1160</v>
      </c>
      <c r="F1874" s="63">
        <v>1580</v>
      </c>
      <c r="G1874" s="63">
        <v>2090</v>
      </c>
      <c r="H1874" s="63">
        <v>2210</v>
      </c>
      <c r="I1874" s="63">
        <v>2310</v>
      </c>
      <c r="J1874" s="63">
        <v>2380</v>
      </c>
      <c r="K1874" s="63">
        <v>2440</v>
      </c>
      <c r="L1874" s="37"/>
      <c r="M1874" s="37">
        <v>609032</v>
      </c>
    </row>
    <row r="1875" spans="1:13" x14ac:dyDescent="0.25">
      <c r="A1875" s="37">
        <v>1866</v>
      </c>
      <c r="B1875" s="37" t="s">
        <v>2052</v>
      </c>
      <c r="C1875" s="37" t="s">
        <v>1948</v>
      </c>
      <c r="D1875" s="37" t="s">
        <v>2113</v>
      </c>
      <c r="E1875" s="63">
        <v>670</v>
      </c>
      <c r="F1875" s="63">
        <v>860</v>
      </c>
      <c r="G1875" s="63">
        <v>1510</v>
      </c>
      <c r="H1875" s="63">
        <v>1930</v>
      </c>
      <c r="I1875" s="63">
        <v>2360</v>
      </c>
      <c r="J1875" s="63">
        <v>2780</v>
      </c>
      <c r="K1875" s="63">
        <v>3200</v>
      </c>
      <c r="L1875" s="37"/>
      <c r="M1875" s="37">
        <v>609033</v>
      </c>
    </row>
    <row r="1876" spans="1:13" x14ac:dyDescent="0.25">
      <c r="A1876" s="37">
        <v>1867</v>
      </c>
      <c r="B1876" s="37" t="s">
        <v>2052</v>
      </c>
      <c r="C1876" s="37" t="s">
        <v>1941</v>
      </c>
      <c r="D1876" s="37" t="s">
        <v>2113</v>
      </c>
      <c r="E1876" s="63">
        <v>1730</v>
      </c>
      <c r="F1876" s="63">
        <v>3320</v>
      </c>
      <c r="G1876" s="63">
        <v>4160</v>
      </c>
      <c r="H1876" s="63">
        <v>4460</v>
      </c>
      <c r="I1876" s="63">
        <v>4710</v>
      </c>
      <c r="J1876" s="63">
        <v>4940</v>
      </c>
      <c r="K1876" s="63">
        <v>5160</v>
      </c>
      <c r="L1876" s="37"/>
      <c r="M1876" s="37">
        <v>609034</v>
      </c>
    </row>
    <row r="1877" spans="1:13" x14ac:dyDescent="0.25">
      <c r="A1877" s="37">
        <v>1868</v>
      </c>
      <c r="B1877" s="37" t="s">
        <v>2052</v>
      </c>
      <c r="C1877" s="37" t="s">
        <v>561</v>
      </c>
      <c r="D1877" s="37" t="s">
        <v>2113</v>
      </c>
      <c r="E1877" s="63">
        <v>320</v>
      </c>
      <c r="F1877" s="63">
        <v>840</v>
      </c>
      <c r="G1877" s="63">
        <v>1230</v>
      </c>
      <c r="H1877" s="63">
        <v>1620</v>
      </c>
      <c r="I1877" s="63">
        <v>2020</v>
      </c>
      <c r="J1877" s="63">
        <v>2420</v>
      </c>
      <c r="K1877" s="63">
        <v>2820</v>
      </c>
      <c r="L1877" s="37"/>
      <c r="M1877" s="37">
        <v>609035</v>
      </c>
    </row>
    <row r="1878" spans="1:13" x14ac:dyDescent="0.25">
      <c r="A1878" s="37">
        <v>1869</v>
      </c>
      <c r="B1878" s="37" t="s">
        <v>2052</v>
      </c>
      <c r="C1878" s="37" t="s">
        <v>562</v>
      </c>
      <c r="D1878" s="37" t="s">
        <v>2113</v>
      </c>
      <c r="E1878" s="63">
        <v>2580</v>
      </c>
      <c r="F1878" s="63">
        <v>2910</v>
      </c>
      <c r="G1878" s="63">
        <v>3030</v>
      </c>
      <c r="H1878" s="63">
        <v>3160</v>
      </c>
      <c r="I1878" s="63">
        <v>3280</v>
      </c>
      <c r="J1878" s="63">
        <v>3400</v>
      </c>
      <c r="K1878" s="63">
        <v>3510</v>
      </c>
      <c r="L1878" s="37"/>
      <c r="M1878" s="37">
        <v>609200</v>
      </c>
    </row>
    <row r="1879" spans="1:13" x14ac:dyDescent="0.25">
      <c r="A1879" s="37">
        <v>1870</v>
      </c>
      <c r="B1879" s="37" t="s">
        <v>2052</v>
      </c>
      <c r="C1879" s="37" t="s">
        <v>1950</v>
      </c>
      <c r="D1879" s="37" t="s">
        <v>2113</v>
      </c>
      <c r="E1879" s="63">
        <v>3700</v>
      </c>
      <c r="F1879" s="63">
        <v>4370</v>
      </c>
      <c r="G1879" s="63">
        <v>4650</v>
      </c>
      <c r="H1879" s="63">
        <v>4830</v>
      </c>
      <c r="I1879" s="63">
        <v>4990</v>
      </c>
      <c r="J1879" s="63">
        <v>5120</v>
      </c>
      <c r="K1879" s="63">
        <v>5240</v>
      </c>
      <c r="L1879" s="37"/>
      <c r="M1879" s="37">
        <v>609302</v>
      </c>
    </row>
    <row r="1880" spans="1:13" x14ac:dyDescent="0.25">
      <c r="A1880" s="37">
        <v>1871</v>
      </c>
      <c r="B1880" s="37" t="s">
        <v>2052</v>
      </c>
      <c r="C1880" s="37" t="s">
        <v>1951</v>
      </c>
      <c r="D1880" s="37" t="s">
        <v>2113</v>
      </c>
      <c r="E1880" s="63">
        <v>860</v>
      </c>
      <c r="F1880" s="63">
        <v>1060</v>
      </c>
      <c r="G1880" s="63">
        <v>1240</v>
      </c>
      <c r="H1880" s="63">
        <v>1410</v>
      </c>
      <c r="I1880" s="63">
        <v>1600</v>
      </c>
      <c r="J1880" s="63">
        <v>1800</v>
      </c>
      <c r="K1880" s="63">
        <v>2020</v>
      </c>
      <c r="L1880" s="37"/>
      <c r="M1880" s="37">
        <v>609303</v>
      </c>
    </row>
    <row r="1881" spans="1:13" x14ac:dyDescent="0.25">
      <c r="A1881" s="37">
        <v>1872</v>
      </c>
      <c r="B1881" s="37" t="s">
        <v>2052</v>
      </c>
      <c r="C1881" s="37" t="s">
        <v>1939</v>
      </c>
      <c r="D1881" s="37" t="s">
        <v>2113</v>
      </c>
      <c r="E1881" s="63">
        <v>2070</v>
      </c>
      <c r="F1881" s="63">
        <v>2550</v>
      </c>
      <c r="G1881" s="63">
        <v>2740</v>
      </c>
      <c r="H1881" s="63">
        <v>2830</v>
      </c>
      <c r="I1881" s="63">
        <v>2910</v>
      </c>
      <c r="J1881" s="63">
        <v>2980</v>
      </c>
      <c r="K1881" s="63">
        <v>3040</v>
      </c>
      <c r="L1881" s="37"/>
      <c r="M1881" s="37">
        <v>609304</v>
      </c>
    </row>
    <row r="1882" spans="1:13" x14ac:dyDescent="0.25">
      <c r="A1882" s="37">
        <v>1873</v>
      </c>
      <c r="B1882" s="37" t="s">
        <v>2043</v>
      </c>
      <c r="C1882" s="37" t="s">
        <v>2114</v>
      </c>
      <c r="D1882" s="37" t="s">
        <v>2114</v>
      </c>
      <c r="E1882" s="63">
        <v>123500</v>
      </c>
      <c r="F1882" s="63">
        <v>129000</v>
      </c>
      <c r="G1882" s="63">
        <v>132000</v>
      </c>
      <c r="H1882" s="63">
        <v>133900</v>
      </c>
      <c r="I1882" s="63">
        <v>135300</v>
      </c>
      <c r="J1882" s="63">
        <v>136200</v>
      </c>
      <c r="K1882" s="63">
        <v>136500</v>
      </c>
      <c r="L1882" s="37"/>
      <c r="M1882" s="37"/>
    </row>
    <row r="1883" spans="1:13" x14ac:dyDescent="0.25">
      <c r="A1883" s="37">
        <v>1874</v>
      </c>
      <c r="B1883" s="37" t="s">
        <v>2052</v>
      </c>
      <c r="C1883" s="37" t="s">
        <v>1874</v>
      </c>
      <c r="D1883" s="37" t="s">
        <v>2114</v>
      </c>
      <c r="E1883" s="63">
        <v>80</v>
      </c>
      <c r="F1883" s="63">
        <v>80</v>
      </c>
      <c r="G1883" s="63">
        <v>80</v>
      </c>
      <c r="H1883" s="63">
        <v>90</v>
      </c>
      <c r="I1883" s="63">
        <v>90</v>
      </c>
      <c r="J1883" s="63">
        <v>90</v>
      </c>
      <c r="K1883" s="63">
        <v>100</v>
      </c>
      <c r="L1883" s="37"/>
      <c r="M1883" s="37">
        <v>601302</v>
      </c>
    </row>
    <row r="1884" spans="1:13" x14ac:dyDescent="0.25">
      <c r="A1884" s="37">
        <v>1875</v>
      </c>
      <c r="B1884" s="37" t="s">
        <v>2052</v>
      </c>
      <c r="C1884" s="37" t="s">
        <v>530</v>
      </c>
      <c r="D1884" s="37" t="s">
        <v>2114</v>
      </c>
      <c r="E1884" s="63">
        <v>1150</v>
      </c>
      <c r="F1884" s="63">
        <v>1160</v>
      </c>
      <c r="G1884" s="63">
        <v>1170</v>
      </c>
      <c r="H1884" s="63">
        <v>1170</v>
      </c>
      <c r="I1884" s="63">
        <v>1170</v>
      </c>
      <c r="J1884" s="63">
        <v>1160</v>
      </c>
      <c r="K1884" s="63">
        <v>1140</v>
      </c>
      <c r="L1884" s="37"/>
      <c r="M1884" s="37">
        <v>601400</v>
      </c>
    </row>
    <row r="1885" spans="1:13" x14ac:dyDescent="0.25">
      <c r="A1885" s="37">
        <v>1876</v>
      </c>
      <c r="B1885" s="37" t="s">
        <v>2052</v>
      </c>
      <c r="C1885" s="37" t="s">
        <v>531</v>
      </c>
      <c r="D1885" s="37" t="s">
        <v>2114</v>
      </c>
      <c r="E1885" s="63">
        <v>270</v>
      </c>
      <c r="F1885" s="63">
        <v>270</v>
      </c>
      <c r="G1885" s="63">
        <v>270</v>
      </c>
      <c r="H1885" s="63">
        <v>270</v>
      </c>
      <c r="I1885" s="63">
        <v>260</v>
      </c>
      <c r="J1885" s="63">
        <v>260</v>
      </c>
      <c r="K1885" s="63">
        <v>250</v>
      </c>
      <c r="L1885" s="37"/>
      <c r="M1885" s="37">
        <v>601500</v>
      </c>
    </row>
    <row r="1886" spans="1:13" x14ac:dyDescent="0.25">
      <c r="A1886" s="37">
        <v>1877</v>
      </c>
      <c r="B1886" s="37" t="s">
        <v>2052</v>
      </c>
      <c r="C1886" s="37" t="s">
        <v>532</v>
      </c>
      <c r="D1886" s="37" t="s">
        <v>2114</v>
      </c>
      <c r="E1886" s="63">
        <v>520</v>
      </c>
      <c r="F1886" s="63">
        <v>540</v>
      </c>
      <c r="G1886" s="63">
        <v>550</v>
      </c>
      <c r="H1886" s="63">
        <v>560</v>
      </c>
      <c r="I1886" s="63">
        <v>560</v>
      </c>
      <c r="J1886" s="63">
        <v>570</v>
      </c>
      <c r="K1886" s="63">
        <v>560</v>
      </c>
      <c r="L1886" s="37"/>
      <c r="M1886" s="37">
        <v>601602</v>
      </c>
    </row>
    <row r="1887" spans="1:13" x14ac:dyDescent="0.25">
      <c r="A1887" s="37">
        <v>1878</v>
      </c>
      <c r="B1887" s="37" t="s">
        <v>2052</v>
      </c>
      <c r="C1887" s="37" t="s">
        <v>533</v>
      </c>
      <c r="D1887" s="37" t="s">
        <v>2114</v>
      </c>
      <c r="E1887" s="63">
        <v>1520</v>
      </c>
      <c r="F1887" s="63">
        <v>1660</v>
      </c>
      <c r="G1887" s="63">
        <v>1750</v>
      </c>
      <c r="H1887" s="63">
        <v>1820</v>
      </c>
      <c r="I1887" s="63">
        <v>1870</v>
      </c>
      <c r="J1887" s="63">
        <v>1900</v>
      </c>
      <c r="K1887" s="63">
        <v>1910</v>
      </c>
      <c r="L1887" s="37"/>
      <c r="M1887" s="37">
        <v>601603</v>
      </c>
    </row>
    <row r="1888" spans="1:13" x14ac:dyDescent="0.25">
      <c r="A1888" s="37">
        <v>1879</v>
      </c>
      <c r="B1888" s="37" t="s">
        <v>2052</v>
      </c>
      <c r="C1888" s="37" t="s">
        <v>1877</v>
      </c>
      <c r="D1888" s="37" t="s">
        <v>2114</v>
      </c>
      <c r="E1888" s="63">
        <v>370</v>
      </c>
      <c r="F1888" s="63">
        <v>410</v>
      </c>
      <c r="G1888" s="63">
        <v>410</v>
      </c>
      <c r="H1888" s="63">
        <v>420</v>
      </c>
      <c r="I1888" s="63">
        <v>420</v>
      </c>
      <c r="J1888" s="63">
        <v>420</v>
      </c>
      <c r="K1888" s="63">
        <v>430</v>
      </c>
      <c r="L1888" s="37"/>
      <c r="M1888" s="37">
        <v>601604</v>
      </c>
    </row>
    <row r="1889" spans="1:13" x14ac:dyDescent="0.25">
      <c r="A1889" s="37">
        <v>1880</v>
      </c>
      <c r="B1889" s="37" t="s">
        <v>2052</v>
      </c>
      <c r="C1889" s="37" t="s">
        <v>1880</v>
      </c>
      <c r="D1889" s="37" t="s">
        <v>2114</v>
      </c>
      <c r="E1889" s="63">
        <v>460</v>
      </c>
      <c r="F1889" s="63">
        <v>460</v>
      </c>
      <c r="G1889" s="63">
        <v>460</v>
      </c>
      <c r="H1889" s="63">
        <v>470</v>
      </c>
      <c r="I1889" s="63">
        <v>480</v>
      </c>
      <c r="J1889" s="63">
        <v>480</v>
      </c>
      <c r="K1889" s="63">
        <v>480</v>
      </c>
      <c r="L1889" s="37"/>
      <c r="M1889" s="37">
        <v>601605</v>
      </c>
    </row>
    <row r="1890" spans="1:13" x14ac:dyDescent="0.25">
      <c r="A1890" s="37">
        <v>1881</v>
      </c>
      <c r="B1890" s="37" t="s">
        <v>2052</v>
      </c>
      <c r="C1890" s="37" t="s">
        <v>1881</v>
      </c>
      <c r="D1890" s="37" t="s">
        <v>2114</v>
      </c>
      <c r="E1890" s="63">
        <v>2440</v>
      </c>
      <c r="F1890" s="63">
        <v>2560</v>
      </c>
      <c r="G1890" s="63">
        <v>2640</v>
      </c>
      <c r="H1890" s="63">
        <v>2650</v>
      </c>
      <c r="I1890" s="63">
        <v>2660</v>
      </c>
      <c r="J1890" s="63">
        <v>2630</v>
      </c>
      <c r="K1890" s="63">
        <v>2590</v>
      </c>
      <c r="L1890" s="37"/>
      <c r="M1890" s="37">
        <v>601900</v>
      </c>
    </row>
    <row r="1891" spans="1:13" x14ac:dyDescent="0.25">
      <c r="A1891" s="37">
        <v>1882</v>
      </c>
      <c r="B1891" s="37" t="s">
        <v>2052</v>
      </c>
      <c r="C1891" s="37" t="s">
        <v>1875</v>
      </c>
      <c r="D1891" s="37" t="s">
        <v>2114</v>
      </c>
      <c r="E1891" s="63">
        <v>1450</v>
      </c>
      <c r="F1891" s="63">
        <v>1520</v>
      </c>
      <c r="G1891" s="63">
        <v>1530</v>
      </c>
      <c r="H1891" s="63">
        <v>1530</v>
      </c>
      <c r="I1891" s="63">
        <v>1520</v>
      </c>
      <c r="J1891" s="63">
        <v>1490</v>
      </c>
      <c r="K1891" s="63">
        <v>1450</v>
      </c>
      <c r="L1891" s="37"/>
      <c r="M1891" s="37">
        <v>602000</v>
      </c>
    </row>
    <row r="1892" spans="1:13" x14ac:dyDescent="0.25">
      <c r="A1892" s="37">
        <v>1883</v>
      </c>
      <c r="B1892" s="37" t="s">
        <v>2052</v>
      </c>
      <c r="C1892" s="37" t="s">
        <v>535</v>
      </c>
      <c r="D1892" s="37" t="s">
        <v>2114</v>
      </c>
      <c r="E1892" s="63">
        <v>540</v>
      </c>
      <c r="F1892" s="63">
        <v>600</v>
      </c>
      <c r="G1892" s="63">
        <v>610</v>
      </c>
      <c r="H1892" s="63">
        <v>620</v>
      </c>
      <c r="I1892" s="63">
        <v>630</v>
      </c>
      <c r="J1892" s="63">
        <v>630</v>
      </c>
      <c r="K1892" s="63">
        <v>630</v>
      </c>
      <c r="L1892" s="37"/>
      <c r="M1892" s="37">
        <v>602100</v>
      </c>
    </row>
    <row r="1893" spans="1:13" x14ac:dyDescent="0.25">
      <c r="A1893" s="37">
        <v>1884</v>
      </c>
      <c r="B1893" s="37" t="s">
        <v>2052</v>
      </c>
      <c r="C1893" s="37" t="s">
        <v>1876</v>
      </c>
      <c r="D1893" s="37" t="s">
        <v>2114</v>
      </c>
      <c r="E1893" s="63">
        <v>730</v>
      </c>
      <c r="F1893" s="63">
        <v>770</v>
      </c>
      <c r="G1893" s="63">
        <v>790</v>
      </c>
      <c r="H1893" s="63">
        <v>800</v>
      </c>
      <c r="I1893" s="63">
        <v>810</v>
      </c>
      <c r="J1893" s="63">
        <v>820</v>
      </c>
      <c r="K1893" s="63">
        <v>820</v>
      </c>
      <c r="L1893" s="37"/>
      <c r="M1893" s="37">
        <v>602200</v>
      </c>
    </row>
    <row r="1894" spans="1:13" x14ac:dyDescent="0.25">
      <c r="A1894" s="37">
        <v>1885</v>
      </c>
      <c r="B1894" s="37" t="s">
        <v>2052</v>
      </c>
      <c r="C1894" s="37" t="s">
        <v>1878</v>
      </c>
      <c r="D1894" s="37" t="s">
        <v>2114</v>
      </c>
      <c r="E1894" s="63">
        <v>160</v>
      </c>
      <c r="F1894" s="63">
        <v>150</v>
      </c>
      <c r="G1894" s="63">
        <v>150</v>
      </c>
      <c r="H1894" s="63">
        <v>140</v>
      </c>
      <c r="I1894" s="63">
        <v>140</v>
      </c>
      <c r="J1894" s="63">
        <v>130</v>
      </c>
      <c r="K1894" s="63">
        <v>120</v>
      </c>
      <c r="L1894" s="37"/>
      <c r="M1894" s="37">
        <v>602300</v>
      </c>
    </row>
    <row r="1895" spans="1:13" x14ac:dyDescent="0.25">
      <c r="A1895" s="37">
        <v>1886</v>
      </c>
      <c r="B1895" s="37" t="s">
        <v>2052</v>
      </c>
      <c r="C1895" s="37" t="s">
        <v>536</v>
      </c>
      <c r="D1895" s="37" t="s">
        <v>2114</v>
      </c>
      <c r="E1895" s="63">
        <v>330</v>
      </c>
      <c r="F1895" s="63">
        <v>360</v>
      </c>
      <c r="G1895" s="63">
        <v>380</v>
      </c>
      <c r="H1895" s="63">
        <v>410</v>
      </c>
      <c r="I1895" s="63">
        <v>430</v>
      </c>
      <c r="J1895" s="63">
        <v>440</v>
      </c>
      <c r="K1895" s="63">
        <v>450</v>
      </c>
      <c r="L1895" s="37"/>
      <c r="M1895" s="37">
        <v>602411</v>
      </c>
    </row>
    <row r="1896" spans="1:13" x14ac:dyDescent="0.25">
      <c r="A1896" s="37">
        <v>1887</v>
      </c>
      <c r="B1896" s="37" t="s">
        <v>2052</v>
      </c>
      <c r="C1896" s="37" t="s">
        <v>1882</v>
      </c>
      <c r="D1896" s="37" t="s">
        <v>2114</v>
      </c>
      <c r="E1896" s="63">
        <v>1600</v>
      </c>
      <c r="F1896" s="63">
        <v>2100</v>
      </c>
      <c r="G1896" s="63">
        <v>2410</v>
      </c>
      <c r="H1896" s="63">
        <v>2520</v>
      </c>
      <c r="I1896" s="63">
        <v>2620</v>
      </c>
      <c r="J1896" s="63">
        <v>2700</v>
      </c>
      <c r="K1896" s="63">
        <v>2770</v>
      </c>
      <c r="L1896" s="37"/>
      <c r="M1896" s="37">
        <v>602412</v>
      </c>
    </row>
    <row r="1897" spans="1:13" x14ac:dyDescent="0.25">
      <c r="A1897" s="37">
        <v>1888</v>
      </c>
      <c r="B1897" s="37" t="s">
        <v>2052</v>
      </c>
      <c r="C1897" s="37" t="s">
        <v>1886</v>
      </c>
      <c r="D1897" s="37" t="s">
        <v>2114</v>
      </c>
      <c r="E1897" s="63">
        <v>630</v>
      </c>
      <c r="F1897" s="63">
        <v>680</v>
      </c>
      <c r="G1897" s="63">
        <v>720</v>
      </c>
      <c r="H1897" s="63">
        <v>770</v>
      </c>
      <c r="I1897" s="63">
        <v>820</v>
      </c>
      <c r="J1897" s="63">
        <v>860</v>
      </c>
      <c r="K1897" s="63">
        <v>890</v>
      </c>
      <c r="L1897" s="37"/>
      <c r="M1897" s="37">
        <v>602421</v>
      </c>
    </row>
    <row r="1898" spans="1:13" x14ac:dyDescent="0.25">
      <c r="A1898" s="37">
        <v>1889</v>
      </c>
      <c r="B1898" s="37" t="s">
        <v>2052</v>
      </c>
      <c r="C1898" s="37" t="s">
        <v>537</v>
      </c>
      <c r="D1898" s="37" t="s">
        <v>2114</v>
      </c>
      <c r="E1898" s="63">
        <v>980</v>
      </c>
      <c r="F1898" s="63">
        <v>1110</v>
      </c>
      <c r="G1898" s="63">
        <v>1160</v>
      </c>
      <c r="H1898" s="63">
        <v>1220</v>
      </c>
      <c r="I1898" s="63">
        <v>1280</v>
      </c>
      <c r="J1898" s="63">
        <v>1330</v>
      </c>
      <c r="K1898" s="63">
        <v>1380</v>
      </c>
      <c r="L1898" s="37"/>
      <c r="M1898" s="37">
        <v>602422</v>
      </c>
    </row>
    <row r="1899" spans="1:13" x14ac:dyDescent="0.25">
      <c r="A1899" s="37">
        <v>1890</v>
      </c>
      <c r="B1899" s="37" t="s">
        <v>2052</v>
      </c>
      <c r="C1899" s="37" t="s">
        <v>538</v>
      </c>
      <c r="D1899" s="37" t="s">
        <v>2114</v>
      </c>
      <c r="E1899" s="63">
        <v>3010</v>
      </c>
      <c r="F1899" s="63">
        <v>3190</v>
      </c>
      <c r="G1899" s="63">
        <v>3310</v>
      </c>
      <c r="H1899" s="63">
        <v>3440</v>
      </c>
      <c r="I1899" s="63">
        <v>3550</v>
      </c>
      <c r="J1899" s="63">
        <v>3630</v>
      </c>
      <c r="K1899" s="63">
        <v>3670</v>
      </c>
      <c r="L1899" s="37"/>
      <c r="M1899" s="37">
        <v>602500</v>
      </c>
    </row>
    <row r="1900" spans="1:13" x14ac:dyDescent="0.25">
      <c r="A1900" s="37">
        <v>1891</v>
      </c>
      <c r="B1900" s="37" t="s">
        <v>2052</v>
      </c>
      <c r="C1900" s="37" t="s">
        <v>539</v>
      </c>
      <c r="D1900" s="37" t="s">
        <v>2114</v>
      </c>
      <c r="E1900" s="63">
        <v>440</v>
      </c>
      <c r="F1900" s="63">
        <v>460</v>
      </c>
      <c r="G1900" s="63">
        <v>470</v>
      </c>
      <c r="H1900" s="63">
        <v>490</v>
      </c>
      <c r="I1900" s="63">
        <v>500</v>
      </c>
      <c r="J1900" s="63">
        <v>510</v>
      </c>
      <c r="K1900" s="63">
        <v>520</v>
      </c>
      <c r="L1900" s="37"/>
      <c r="M1900" s="37">
        <v>602600</v>
      </c>
    </row>
    <row r="1901" spans="1:13" x14ac:dyDescent="0.25">
      <c r="A1901" s="37">
        <v>1892</v>
      </c>
      <c r="B1901" s="37" t="s">
        <v>2052</v>
      </c>
      <c r="C1901" s="37" t="s">
        <v>1887</v>
      </c>
      <c r="D1901" s="37" t="s">
        <v>2114</v>
      </c>
      <c r="E1901" s="63">
        <v>20</v>
      </c>
      <c r="F1901" s="63">
        <v>20</v>
      </c>
      <c r="G1901" s="63">
        <v>20</v>
      </c>
      <c r="H1901" s="63">
        <v>20</v>
      </c>
      <c r="I1901" s="63">
        <v>20</v>
      </c>
      <c r="J1901" s="63">
        <v>20</v>
      </c>
      <c r="K1901" s="63">
        <v>20</v>
      </c>
      <c r="L1901" s="37"/>
      <c r="M1901" s="37">
        <v>602800</v>
      </c>
    </row>
    <row r="1902" spans="1:13" x14ac:dyDescent="0.25">
      <c r="A1902" s="37">
        <v>1893</v>
      </c>
      <c r="B1902" s="37" t="s">
        <v>2052</v>
      </c>
      <c r="C1902" s="37" t="s">
        <v>1883</v>
      </c>
      <c r="D1902" s="37" t="s">
        <v>2114</v>
      </c>
      <c r="E1902" s="63">
        <v>1780</v>
      </c>
      <c r="F1902" s="63">
        <v>1900</v>
      </c>
      <c r="G1902" s="63">
        <v>1970</v>
      </c>
      <c r="H1902" s="63">
        <v>1990</v>
      </c>
      <c r="I1902" s="63">
        <v>2010</v>
      </c>
      <c r="J1902" s="63">
        <v>2020</v>
      </c>
      <c r="K1902" s="63">
        <v>2020</v>
      </c>
      <c r="L1902" s="37"/>
      <c r="M1902" s="37">
        <v>602900</v>
      </c>
    </row>
    <row r="1903" spans="1:13" x14ac:dyDescent="0.25">
      <c r="A1903" s="37">
        <v>1894</v>
      </c>
      <c r="B1903" s="37" t="s">
        <v>2052</v>
      </c>
      <c r="C1903" s="37" t="s">
        <v>1884</v>
      </c>
      <c r="D1903" s="37" t="s">
        <v>2114</v>
      </c>
      <c r="E1903" s="63">
        <v>2410</v>
      </c>
      <c r="F1903" s="63">
        <v>2650</v>
      </c>
      <c r="G1903" s="63">
        <v>2790</v>
      </c>
      <c r="H1903" s="63">
        <v>2830</v>
      </c>
      <c r="I1903" s="63">
        <v>2860</v>
      </c>
      <c r="J1903" s="63">
        <v>2880</v>
      </c>
      <c r="K1903" s="63">
        <v>2890</v>
      </c>
      <c r="L1903" s="37"/>
      <c r="M1903" s="37">
        <v>603000</v>
      </c>
    </row>
    <row r="1904" spans="1:13" x14ac:dyDescent="0.25">
      <c r="A1904" s="37">
        <v>1895</v>
      </c>
      <c r="B1904" s="37" t="s">
        <v>2052</v>
      </c>
      <c r="C1904" s="37" t="s">
        <v>1885</v>
      </c>
      <c r="D1904" s="37" t="s">
        <v>2114</v>
      </c>
      <c r="E1904" s="63">
        <v>3220</v>
      </c>
      <c r="F1904" s="63">
        <v>3480</v>
      </c>
      <c r="G1904" s="63">
        <v>3600</v>
      </c>
      <c r="H1904" s="63">
        <v>3630</v>
      </c>
      <c r="I1904" s="63">
        <v>3650</v>
      </c>
      <c r="J1904" s="63">
        <v>3670</v>
      </c>
      <c r="K1904" s="63">
        <v>3690</v>
      </c>
      <c r="L1904" s="37"/>
      <c r="M1904" s="37">
        <v>603100</v>
      </c>
    </row>
    <row r="1905" spans="1:13" x14ac:dyDescent="0.25">
      <c r="A1905" s="37">
        <v>1896</v>
      </c>
      <c r="B1905" s="37" t="s">
        <v>2052</v>
      </c>
      <c r="C1905" s="37" t="s">
        <v>1840</v>
      </c>
      <c r="D1905" s="37" t="s">
        <v>2114</v>
      </c>
      <c r="E1905" s="63">
        <v>1240</v>
      </c>
      <c r="F1905" s="63">
        <v>1260</v>
      </c>
      <c r="G1905" s="63">
        <v>1290</v>
      </c>
      <c r="H1905" s="63">
        <v>1310</v>
      </c>
      <c r="I1905" s="63">
        <v>1330</v>
      </c>
      <c r="J1905" s="63">
        <v>1350</v>
      </c>
      <c r="K1905" s="63">
        <v>1350</v>
      </c>
      <c r="L1905" s="37"/>
      <c r="M1905" s="37">
        <v>603210</v>
      </c>
    </row>
    <row r="1906" spans="1:13" x14ac:dyDescent="0.25">
      <c r="A1906" s="37">
        <v>1897</v>
      </c>
      <c r="B1906" s="37" t="s">
        <v>2052</v>
      </c>
      <c r="C1906" s="37" t="s">
        <v>1847</v>
      </c>
      <c r="D1906" s="37" t="s">
        <v>2114</v>
      </c>
      <c r="E1906" s="63">
        <v>830</v>
      </c>
      <c r="F1906" s="63">
        <v>840</v>
      </c>
      <c r="G1906" s="63">
        <v>850</v>
      </c>
      <c r="H1906" s="63">
        <v>860</v>
      </c>
      <c r="I1906" s="63">
        <v>860</v>
      </c>
      <c r="J1906" s="63">
        <v>850</v>
      </c>
      <c r="K1906" s="63">
        <v>850</v>
      </c>
      <c r="L1906" s="37"/>
      <c r="M1906" s="37">
        <v>603220</v>
      </c>
    </row>
    <row r="1907" spans="1:13" x14ac:dyDescent="0.25">
      <c r="A1907" s="37">
        <v>1898</v>
      </c>
      <c r="B1907" s="37" t="s">
        <v>2052</v>
      </c>
      <c r="C1907" s="37" t="s">
        <v>1868</v>
      </c>
      <c r="D1907" s="37" t="s">
        <v>2114</v>
      </c>
      <c r="E1907" s="63">
        <v>4730</v>
      </c>
      <c r="F1907" s="63">
        <v>4880</v>
      </c>
      <c r="G1907" s="63">
        <v>4950</v>
      </c>
      <c r="H1907" s="63">
        <v>4960</v>
      </c>
      <c r="I1907" s="63">
        <v>4970</v>
      </c>
      <c r="J1907" s="63">
        <v>4970</v>
      </c>
      <c r="K1907" s="63">
        <v>4960</v>
      </c>
      <c r="L1907" s="37"/>
      <c r="M1907" s="37">
        <v>603300</v>
      </c>
    </row>
    <row r="1908" spans="1:13" x14ac:dyDescent="0.25">
      <c r="A1908" s="37">
        <v>1899</v>
      </c>
      <c r="B1908" s="37" t="s">
        <v>2052</v>
      </c>
      <c r="C1908" s="37" t="s">
        <v>1879</v>
      </c>
      <c r="D1908" s="37" t="s">
        <v>2114</v>
      </c>
      <c r="E1908" s="63">
        <v>2410</v>
      </c>
      <c r="F1908" s="63">
        <v>2550</v>
      </c>
      <c r="G1908" s="63">
        <v>2630</v>
      </c>
      <c r="H1908" s="63">
        <v>2710</v>
      </c>
      <c r="I1908" s="63">
        <v>2790</v>
      </c>
      <c r="J1908" s="63">
        <v>2860</v>
      </c>
      <c r="K1908" s="63">
        <v>2910</v>
      </c>
      <c r="L1908" s="37"/>
      <c r="M1908" s="37">
        <v>603400</v>
      </c>
    </row>
    <row r="1909" spans="1:13" x14ac:dyDescent="0.25">
      <c r="A1909" s="37">
        <v>1900</v>
      </c>
      <c r="B1909" s="37" t="s">
        <v>2052</v>
      </c>
      <c r="C1909" s="37" t="s">
        <v>1889</v>
      </c>
      <c r="D1909" s="37" t="s">
        <v>2114</v>
      </c>
      <c r="E1909" s="63">
        <v>820</v>
      </c>
      <c r="F1909" s="63">
        <v>830</v>
      </c>
      <c r="G1909" s="63">
        <v>840</v>
      </c>
      <c r="H1909" s="63">
        <v>860</v>
      </c>
      <c r="I1909" s="63">
        <v>880</v>
      </c>
      <c r="J1909" s="63">
        <v>890</v>
      </c>
      <c r="K1909" s="63">
        <v>900</v>
      </c>
      <c r="L1909" s="37"/>
      <c r="M1909" s="37">
        <v>603500</v>
      </c>
    </row>
    <row r="1910" spans="1:13" x14ac:dyDescent="0.25">
      <c r="A1910" s="37">
        <v>1901</v>
      </c>
      <c r="B1910" s="37" t="s">
        <v>2052</v>
      </c>
      <c r="C1910" s="37" t="s">
        <v>1890</v>
      </c>
      <c r="D1910" s="37" t="s">
        <v>2114</v>
      </c>
      <c r="E1910" s="63">
        <v>3590</v>
      </c>
      <c r="F1910" s="63">
        <v>3640</v>
      </c>
      <c r="G1910" s="63">
        <v>3670</v>
      </c>
      <c r="H1910" s="63">
        <v>3710</v>
      </c>
      <c r="I1910" s="63">
        <v>3740</v>
      </c>
      <c r="J1910" s="63">
        <v>3780</v>
      </c>
      <c r="K1910" s="63">
        <v>3810</v>
      </c>
      <c r="L1910" s="37"/>
      <c r="M1910" s="37">
        <v>603601</v>
      </c>
    </row>
    <row r="1911" spans="1:13" x14ac:dyDescent="0.25">
      <c r="A1911" s="37">
        <v>1902</v>
      </c>
      <c r="B1911" s="37" t="s">
        <v>2052</v>
      </c>
      <c r="C1911" s="37" t="s">
        <v>1891</v>
      </c>
      <c r="D1911" s="37" t="s">
        <v>2114</v>
      </c>
      <c r="E1911" s="63">
        <v>5290</v>
      </c>
      <c r="F1911" s="63">
        <v>5430</v>
      </c>
      <c r="G1911" s="63">
        <v>5530</v>
      </c>
      <c r="H1911" s="63">
        <v>5570</v>
      </c>
      <c r="I1911" s="63">
        <v>5620</v>
      </c>
      <c r="J1911" s="63">
        <v>5660</v>
      </c>
      <c r="K1911" s="63">
        <v>5710</v>
      </c>
      <c r="L1911" s="37"/>
      <c r="M1911" s="37">
        <v>603602</v>
      </c>
    </row>
    <row r="1912" spans="1:13" x14ac:dyDescent="0.25">
      <c r="A1912" s="37">
        <v>1903</v>
      </c>
      <c r="B1912" s="37" t="s">
        <v>2052</v>
      </c>
      <c r="C1912" s="37" t="s">
        <v>1892</v>
      </c>
      <c r="D1912" s="37" t="s">
        <v>2114</v>
      </c>
      <c r="E1912" s="63">
        <v>1930</v>
      </c>
      <c r="F1912" s="63">
        <v>1990</v>
      </c>
      <c r="G1912" s="63">
        <v>1980</v>
      </c>
      <c r="H1912" s="63">
        <v>1980</v>
      </c>
      <c r="I1912" s="63">
        <v>1970</v>
      </c>
      <c r="J1912" s="63">
        <v>1950</v>
      </c>
      <c r="K1912" s="63">
        <v>1910</v>
      </c>
      <c r="L1912" s="37"/>
      <c r="M1912" s="37">
        <v>603710</v>
      </c>
    </row>
    <row r="1913" spans="1:13" x14ac:dyDescent="0.25">
      <c r="A1913" s="37">
        <v>1904</v>
      </c>
      <c r="B1913" s="37" t="s">
        <v>2052</v>
      </c>
      <c r="C1913" s="37" t="s">
        <v>1894</v>
      </c>
      <c r="D1913" s="37" t="s">
        <v>2114</v>
      </c>
      <c r="E1913" s="63">
        <v>780</v>
      </c>
      <c r="F1913" s="63">
        <v>820</v>
      </c>
      <c r="G1913" s="63">
        <v>820</v>
      </c>
      <c r="H1913" s="63">
        <v>820</v>
      </c>
      <c r="I1913" s="63">
        <v>810</v>
      </c>
      <c r="J1913" s="63">
        <v>810</v>
      </c>
      <c r="K1913" s="63">
        <v>800</v>
      </c>
      <c r="L1913" s="37"/>
      <c r="M1913" s="37">
        <v>603720</v>
      </c>
    </row>
    <row r="1914" spans="1:13" x14ac:dyDescent="0.25">
      <c r="A1914" s="37">
        <v>1905</v>
      </c>
      <c r="B1914" s="37" t="s">
        <v>2052</v>
      </c>
      <c r="C1914" s="37" t="s">
        <v>1895</v>
      </c>
      <c r="D1914" s="37" t="s">
        <v>2114</v>
      </c>
      <c r="E1914" s="63">
        <v>630</v>
      </c>
      <c r="F1914" s="63">
        <v>700</v>
      </c>
      <c r="G1914" s="63">
        <v>720</v>
      </c>
      <c r="H1914" s="63">
        <v>730</v>
      </c>
      <c r="I1914" s="63">
        <v>740</v>
      </c>
      <c r="J1914" s="63">
        <v>740</v>
      </c>
      <c r="K1914" s="63">
        <v>730</v>
      </c>
      <c r="L1914" s="37"/>
      <c r="M1914" s="37">
        <v>603810</v>
      </c>
    </row>
    <row r="1915" spans="1:13" x14ac:dyDescent="0.25">
      <c r="A1915" s="37">
        <v>1906</v>
      </c>
      <c r="B1915" s="37" t="s">
        <v>2052</v>
      </c>
      <c r="C1915" s="37" t="s">
        <v>1896</v>
      </c>
      <c r="D1915" s="37" t="s">
        <v>2114</v>
      </c>
      <c r="E1915" s="63">
        <v>1080</v>
      </c>
      <c r="F1915" s="63">
        <v>1110</v>
      </c>
      <c r="G1915" s="63">
        <v>1120</v>
      </c>
      <c r="H1915" s="63">
        <v>1130</v>
      </c>
      <c r="I1915" s="63">
        <v>1140</v>
      </c>
      <c r="J1915" s="63">
        <v>1140</v>
      </c>
      <c r="K1915" s="63">
        <v>1140</v>
      </c>
      <c r="L1915" s="37"/>
      <c r="M1915" s="37">
        <v>603820</v>
      </c>
    </row>
    <row r="1916" spans="1:13" x14ac:dyDescent="0.25">
      <c r="A1916" s="37">
        <v>1907</v>
      </c>
      <c r="B1916" s="37" t="s">
        <v>2052</v>
      </c>
      <c r="C1916" s="37" t="s">
        <v>1897</v>
      </c>
      <c r="D1916" s="37" t="s">
        <v>2114</v>
      </c>
      <c r="E1916" s="63">
        <v>3210</v>
      </c>
      <c r="F1916" s="63">
        <v>3450</v>
      </c>
      <c r="G1916" s="63">
        <v>3520</v>
      </c>
      <c r="H1916" s="63">
        <v>3470</v>
      </c>
      <c r="I1916" s="63">
        <v>3450</v>
      </c>
      <c r="J1916" s="63">
        <v>3440</v>
      </c>
      <c r="K1916" s="63">
        <v>3430</v>
      </c>
      <c r="L1916" s="37"/>
      <c r="M1916" s="37">
        <v>603910</v>
      </c>
    </row>
    <row r="1917" spans="1:13" x14ac:dyDescent="0.25">
      <c r="A1917" s="37">
        <v>1908</v>
      </c>
      <c r="B1917" s="37" t="s">
        <v>2052</v>
      </c>
      <c r="C1917" s="37" t="s">
        <v>1899</v>
      </c>
      <c r="D1917" s="37" t="s">
        <v>2114</v>
      </c>
      <c r="E1917" s="63">
        <v>1900</v>
      </c>
      <c r="F1917" s="63">
        <v>1920</v>
      </c>
      <c r="G1917" s="63">
        <v>1900</v>
      </c>
      <c r="H1917" s="63">
        <v>1890</v>
      </c>
      <c r="I1917" s="63">
        <v>1880</v>
      </c>
      <c r="J1917" s="63">
        <v>1870</v>
      </c>
      <c r="K1917" s="63">
        <v>1860</v>
      </c>
      <c r="L1917" s="37"/>
      <c r="M1917" s="37">
        <v>603920</v>
      </c>
    </row>
    <row r="1918" spans="1:13" x14ac:dyDescent="0.25">
      <c r="A1918" s="37">
        <v>1909</v>
      </c>
      <c r="B1918" s="37" t="s">
        <v>2052</v>
      </c>
      <c r="C1918" s="37" t="s">
        <v>1900</v>
      </c>
      <c r="D1918" s="37" t="s">
        <v>2114</v>
      </c>
      <c r="E1918" s="63">
        <v>3370</v>
      </c>
      <c r="F1918" s="63">
        <v>3460</v>
      </c>
      <c r="G1918" s="63">
        <v>3480</v>
      </c>
      <c r="H1918" s="63">
        <v>3490</v>
      </c>
      <c r="I1918" s="63">
        <v>3490</v>
      </c>
      <c r="J1918" s="63">
        <v>3470</v>
      </c>
      <c r="K1918" s="63">
        <v>3430</v>
      </c>
      <c r="L1918" s="37"/>
      <c r="M1918" s="37">
        <v>603930</v>
      </c>
    </row>
    <row r="1919" spans="1:13" x14ac:dyDescent="0.25">
      <c r="A1919" s="37">
        <v>1910</v>
      </c>
      <c r="B1919" s="37" t="s">
        <v>2052</v>
      </c>
      <c r="C1919" s="37" t="s">
        <v>1901</v>
      </c>
      <c r="D1919" s="37" t="s">
        <v>2114</v>
      </c>
      <c r="E1919" s="63">
        <v>1920</v>
      </c>
      <c r="F1919" s="63">
        <v>1920</v>
      </c>
      <c r="G1919" s="63">
        <v>1950</v>
      </c>
      <c r="H1919" s="63">
        <v>1990</v>
      </c>
      <c r="I1919" s="63">
        <v>2020</v>
      </c>
      <c r="J1919" s="63">
        <v>2050</v>
      </c>
      <c r="K1919" s="63">
        <v>2090</v>
      </c>
      <c r="L1919" s="37"/>
      <c r="M1919" s="37">
        <v>604010</v>
      </c>
    </row>
    <row r="1920" spans="1:13" x14ac:dyDescent="0.25">
      <c r="A1920" s="37">
        <v>1911</v>
      </c>
      <c r="B1920" s="37" t="s">
        <v>2052</v>
      </c>
      <c r="C1920" s="37" t="s">
        <v>1902</v>
      </c>
      <c r="D1920" s="37" t="s">
        <v>2114</v>
      </c>
      <c r="E1920" s="63">
        <v>2310</v>
      </c>
      <c r="F1920" s="63">
        <v>2380</v>
      </c>
      <c r="G1920" s="63">
        <v>2400</v>
      </c>
      <c r="H1920" s="63">
        <v>2430</v>
      </c>
      <c r="I1920" s="63">
        <v>2440</v>
      </c>
      <c r="J1920" s="63">
        <v>2440</v>
      </c>
      <c r="K1920" s="63">
        <v>2420</v>
      </c>
      <c r="L1920" s="37"/>
      <c r="M1920" s="37">
        <v>604020</v>
      </c>
    </row>
    <row r="1921" spans="1:13" x14ac:dyDescent="0.25">
      <c r="A1921" s="37">
        <v>1912</v>
      </c>
      <c r="B1921" s="37" t="s">
        <v>2052</v>
      </c>
      <c r="C1921" s="37" t="s">
        <v>1903</v>
      </c>
      <c r="D1921" s="37" t="s">
        <v>2114</v>
      </c>
      <c r="E1921" s="63">
        <v>3360</v>
      </c>
      <c r="F1921" s="63">
        <v>3450</v>
      </c>
      <c r="G1921" s="63">
        <v>3480</v>
      </c>
      <c r="H1921" s="63">
        <v>3520</v>
      </c>
      <c r="I1921" s="63">
        <v>3550</v>
      </c>
      <c r="J1921" s="63">
        <v>3560</v>
      </c>
      <c r="K1921" s="63">
        <v>3550</v>
      </c>
      <c r="L1921" s="37"/>
      <c r="M1921" s="37">
        <v>604110</v>
      </c>
    </row>
    <row r="1922" spans="1:13" x14ac:dyDescent="0.25">
      <c r="A1922" s="37">
        <v>1913</v>
      </c>
      <c r="B1922" s="37" t="s">
        <v>2052</v>
      </c>
      <c r="C1922" s="37" t="s">
        <v>1904</v>
      </c>
      <c r="D1922" s="37" t="s">
        <v>2114</v>
      </c>
      <c r="E1922" s="63">
        <v>1780</v>
      </c>
      <c r="F1922" s="63">
        <v>1840</v>
      </c>
      <c r="G1922" s="63">
        <v>1900</v>
      </c>
      <c r="H1922" s="63">
        <v>1950</v>
      </c>
      <c r="I1922" s="63">
        <v>1990</v>
      </c>
      <c r="J1922" s="63">
        <v>2020</v>
      </c>
      <c r="K1922" s="63">
        <v>2050</v>
      </c>
      <c r="L1922" s="37"/>
      <c r="M1922" s="37">
        <v>604120</v>
      </c>
    </row>
    <row r="1923" spans="1:13" x14ac:dyDescent="0.25">
      <c r="A1923" s="37">
        <v>1914</v>
      </c>
      <c r="B1923" s="37" t="s">
        <v>2052</v>
      </c>
      <c r="C1923" s="37" t="s">
        <v>1905</v>
      </c>
      <c r="D1923" s="37" t="s">
        <v>2114</v>
      </c>
      <c r="E1923" s="63">
        <v>1850</v>
      </c>
      <c r="F1923" s="63">
        <v>1950</v>
      </c>
      <c r="G1923" s="63">
        <v>2000</v>
      </c>
      <c r="H1923" s="63">
        <v>2040</v>
      </c>
      <c r="I1923" s="63">
        <v>2080</v>
      </c>
      <c r="J1923" s="63">
        <v>2110</v>
      </c>
      <c r="K1923" s="63">
        <v>2150</v>
      </c>
      <c r="L1923" s="37"/>
      <c r="M1923" s="37">
        <v>604130</v>
      </c>
    </row>
    <row r="1924" spans="1:13" x14ac:dyDescent="0.25">
      <c r="A1924" s="37">
        <v>1915</v>
      </c>
      <c r="B1924" s="37" t="s">
        <v>2052</v>
      </c>
      <c r="C1924" s="37" t="s">
        <v>1906</v>
      </c>
      <c r="D1924" s="37" t="s">
        <v>2114</v>
      </c>
      <c r="E1924" s="63">
        <v>4960</v>
      </c>
      <c r="F1924" s="63">
        <v>5010</v>
      </c>
      <c r="G1924" s="63">
        <v>5050</v>
      </c>
      <c r="H1924" s="63">
        <v>5050</v>
      </c>
      <c r="I1924" s="63">
        <v>5010</v>
      </c>
      <c r="J1924" s="63">
        <v>4970</v>
      </c>
      <c r="K1924" s="63">
        <v>4920</v>
      </c>
      <c r="L1924" s="37"/>
      <c r="M1924" s="37">
        <v>604210</v>
      </c>
    </row>
    <row r="1925" spans="1:13" x14ac:dyDescent="0.25">
      <c r="A1925" s="37">
        <v>1916</v>
      </c>
      <c r="B1925" s="37" t="s">
        <v>2052</v>
      </c>
      <c r="C1925" s="37" t="s">
        <v>457</v>
      </c>
      <c r="D1925" s="37" t="s">
        <v>2114</v>
      </c>
      <c r="E1925" s="63">
        <v>560</v>
      </c>
      <c r="F1925" s="63">
        <v>590</v>
      </c>
      <c r="G1925" s="63">
        <v>600</v>
      </c>
      <c r="H1925" s="63">
        <v>610</v>
      </c>
      <c r="I1925" s="63">
        <v>610</v>
      </c>
      <c r="J1925" s="63">
        <v>610</v>
      </c>
      <c r="K1925" s="63">
        <v>610</v>
      </c>
      <c r="L1925" s="37"/>
      <c r="M1925" s="37">
        <v>604221</v>
      </c>
    </row>
    <row r="1926" spans="1:13" x14ac:dyDescent="0.25">
      <c r="A1926" s="37">
        <v>1917</v>
      </c>
      <c r="B1926" s="37" t="s">
        <v>2052</v>
      </c>
      <c r="C1926" s="37" t="s">
        <v>523</v>
      </c>
      <c r="D1926" s="37" t="s">
        <v>2114</v>
      </c>
      <c r="E1926" s="63">
        <v>860</v>
      </c>
      <c r="F1926" s="63">
        <v>880</v>
      </c>
      <c r="G1926" s="63">
        <v>890</v>
      </c>
      <c r="H1926" s="63">
        <v>900</v>
      </c>
      <c r="I1926" s="63">
        <v>900</v>
      </c>
      <c r="J1926" s="63">
        <v>900</v>
      </c>
      <c r="K1926" s="63">
        <v>910</v>
      </c>
      <c r="L1926" s="37"/>
      <c r="M1926" s="37">
        <v>604222</v>
      </c>
    </row>
    <row r="1927" spans="1:13" x14ac:dyDescent="0.25">
      <c r="A1927" s="37">
        <v>1918</v>
      </c>
      <c r="B1927" s="37" t="s">
        <v>2052</v>
      </c>
      <c r="C1927" s="37" t="s">
        <v>1888</v>
      </c>
      <c r="D1927" s="37" t="s">
        <v>2114</v>
      </c>
      <c r="E1927" s="63">
        <v>0</v>
      </c>
      <c r="F1927" s="63">
        <v>0</v>
      </c>
      <c r="G1927" s="63">
        <v>0</v>
      </c>
      <c r="H1927" s="63">
        <v>0</v>
      </c>
      <c r="I1927" s="63">
        <v>0</v>
      </c>
      <c r="J1927" s="63">
        <v>0</v>
      </c>
      <c r="K1927" s="63">
        <v>0</v>
      </c>
      <c r="L1927" s="37"/>
      <c r="M1927" s="37">
        <v>604300</v>
      </c>
    </row>
    <row r="1928" spans="1:13" x14ac:dyDescent="0.25">
      <c r="A1928" s="37">
        <v>1919</v>
      </c>
      <c r="B1928" s="37" t="s">
        <v>2052</v>
      </c>
      <c r="C1928" s="37" t="s">
        <v>1893</v>
      </c>
      <c r="D1928" s="37" t="s">
        <v>2114</v>
      </c>
      <c r="E1928" s="63">
        <v>2470</v>
      </c>
      <c r="F1928" s="63">
        <v>2480</v>
      </c>
      <c r="G1928" s="63">
        <v>2460</v>
      </c>
      <c r="H1928" s="63">
        <v>2450</v>
      </c>
      <c r="I1928" s="63">
        <v>2430</v>
      </c>
      <c r="J1928" s="63">
        <v>2400</v>
      </c>
      <c r="K1928" s="63">
        <v>2370</v>
      </c>
      <c r="L1928" s="37"/>
      <c r="M1928" s="37">
        <v>604410</v>
      </c>
    </row>
    <row r="1929" spans="1:13" x14ac:dyDescent="0.25">
      <c r="A1929" s="37">
        <v>1920</v>
      </c>
      <c r="B1929" s="37" t="s">
        <v>2052</v>
      </c>
      <c r="C1929" s="37" t="s">
        <v>1898</v>
      </c>
      <c r="D1929" s="37" t="s">
        <v>2114</v>
      </c>
      <c r="E1929" s="63">
        <v>990</v>
      </c>
      <c r="F1929" s="63">
        <v>990</v>
      </c>
      <c r="G1929" s="63">
        <v>990</v>
      </c>
      <c r="H1929" s="63">
        <v>990</v>
      </c>
      <c r="I1929" s="63">
        <v>980</v>
      </c>
      <c r="J1929" s="63">
        <v>980</v>
      </c>
      <c r="K1929" s="63">
        <v>980</v>
      </c>
      <c r="L1929" s="37"/>
      <c r="M1929" s="37">
        <v>604420</v>
      </c>
    </row>
    <row r="1930" spans="1:13" x14ac:dyDescent="0.25">
      <c r="A1930" s="37">
        <v>1921</v>
      </c>
      <c r="B1930" s="37" t="s">
        <v>2052</v>
      </c>
      <c r="C1930" s="37" t="s">
        <v>1907</v>
      </c>
      <c r="D1930" s="37" t="s">
        <v>2114</v>
      </c>
      <c r="E1930" s="63">
        <v>4420</v>
      </c>
      <c r="F1930" s="63">
        <v>4580</v>
      </c>
      <c r="G1930" s="63">
        <v>4630</v>
      </c>
      <c r="H1930" s="63">
        <v>4680</v>
      </c>
      <c r="I1930" s="63">
        <v>4700</v>
      </c>
      <c r="J1930" s="63">
        <v>4700</v>
      </c>
      <c r="K1930" s="63">
        <v>4660</v>
      </c>
      <c r="L1930" s="37"/>
      <c r="M1930" s="37">
        <v>604500</v>
      </c>
    </row>
    <row r="1931" spans="1:13" x14ac:dyDescent="0.25">
      <c r="A1931" s="37">
        <v>1922</v>
      </c>
      <c r="B1931" s="37" t="s">
        <v>2052</v>
      </c>
      <c r="C1931" s="37" t="s">
        <v>1908</v>
      </c>
      <c r="D1931" s="37" t="s">
        <v>2114</v>
      </c>
      <c r="E1931" s="63">
        <v>2730</v>
      </c>
      <c r="F1931" s="63">
        <v>2820</v>
      </c>
      <c r="G1931" s="63">
        <v>2870</v>
      </c>
      <c r="H1931" s="63">
        <v>2910</v>
      </c>
      <c r="I1931" s="63">
        <v>2940</v>
      </c>
      <c r="J1931" s="63">
        <v>2960</v>
      </c>
      <c r="K1931" s="63">
        <v>2960</v>
      </c>
      <c r="L1931" s="37"/>
      <c r="M1931" s="37">
        <v>604611</v>
      </c>
    </row>
    <row r="1932" spans="1:13" x14ac:dyDescent="0.25">
      <c r="A1932" s="37">
        <v>1923</v>
      </c>
      <c r="B1932" s="37" t="s">
        <v>2052</v>
      </c>
      <c r="C1932" s="37" t="s">
        <v>544</v>
      </c>
      <c r="D1932" s="37" t="s">
        <v>2114</v>
      </c>
      <c r="E1932" s="63">
        <v>2550</v>
      </c>
      <c r="F1932" s="63">
        <v>2580</v>
      </c>
      <c r="G1932" s="63">
        <v>2610</v>
      </c>
      <c r="H1932" s="63">
        <v>2650</v>
      </c>
      <c r="I1932" s="63">
        <v>2680</v>
      </c>
      <c r="J1932" s="63">
        <v>2690</v>
      </c>
      <c r="K1932" s="63">
        <v>2690</v>
      </c>
      <c r="L1932" s="37"/>
      <c r="M1932" s="37">
        <v>604612</v>
      </c>
    </row>
    <row r="1933" spans="1:13" x14ac:dyDescent="0.25">
      <c r="A1933" s="37">
        <v>1924</v>
      </c>
      <c r="B1933" s="37" t="s">
        <v>2052</v>
      </c>
      <c r="C1933" s="37" t="s">
        <v>1910</v>
      </c>
      <c r="D1933" s="37" t="s">
        <v>2114</v>
      </c>
      <c r="E1933" s="63">
        <v>4000</v>
      </c>
      <c r="F1933" s="63">
        <v>4160</v>
      </c>
      <c r="G1933" s="63">
        <v>4260</v>
      </c>
      <c r="H1933" s="63">
        <v>4300</v>
      </c>
      <c r="I1933" s="63">
        <v>4300</v>
      </c>
      <c r="J1933" s="63">
        <v>4280</v>
      </c>
      <c r="K1933" s="63">
        <v>4240</v>
      </c>
      <c r="L1933" s="37"/>
      <c r="M1933" s="37">
        <v>604620</v>
      </c>
    </row>
    <row r="1934" spans="1:13" x14ac:dyDescent="0.25">
      <c r="A1934" s="37">
        <v>1925</v>
      </c>
      <c r="B1934" s="37" t="s">
        <v>2052</v>
      </c>
      <c r="C1934" s="37" t="s">
        <v>1911</v>
      </c>
      <c r="D1934" s="37" t="s">
        <v>2114</v>
      </c>
      <c r="E1934" s="63">
        <v>800</v>
      </c>
      <c r="F1934" s="63">
        <v>830</v>
      </c>
      <c r="G1934" s="63">
        <v>820</v>
      </c>
      <c r="H1934" s="63">
        <v>820</v>
      </c>
      <c r="I1934" s="63">
        <v>820</v>
      </c>
      <c r="J1934" s="63">
        <v>820</v>
      </c>
      <c r="K1934" s="63">
        <v>800</v>
      </c>
      <c r="L1934" s="37"/>
      <c r="M1934" s="37">
        <v>604710</v>
      </c>
    </row>
    <row r="1935" spans="1:13" x14ac:dyDescent="0.25">
      <c r="A1935" s="37">
        <v>1926</v>
      </c>
      <c r="B1935" s="37" t="s">
        <v>2052</v>
      </c>
      <c r="C1935" s="37" t="s">
        <v>545</v>
      </c>
      <c r="D1935" s="37" t="s">
        <v>2114</v>
      </c>
      <c r="E1935" s="63">
        <v>1270</v>
      </c>
      <c r="F1935" s="63">
        <v>1330</v>
      </c>
      <c r="G1935" s="63">
        <v>1340</v>
      </c>
      <c r="H1935" s="63">
        <v>1340</v>
      </c>
      <c r="I1935" s="63">
        <v>1320</v>
      </c>
      <c r="J1935" s="63">
        <v>1300</v>
      </c>
      <c r="K1935" s="63">
        <v>1280</v>
      </c>
      <c r="L1935" s="37"/>
      <c r="M1935" s="37">
        <v>604720</v>
      </c>
    </row>
    <row r="1936" spans="1:13" x14ac:dyDescent="0.25">
      <c r="A1936" s="37">
        <v>1927</v>
      </c>
      <c r="B1936" s="37" t="s">
        <v>2052</v>
      </c>
      <c r="C1936" s="37" t="s">
        <v>1913</v>
      </c>
      <c r="D1936" s="37" t="s">
        <v>2114</v>
      </c>
      <c r="E1936" s="63">
        <v>1010</v>
      </c>
      <c r="F1936" s="63">
        <v>1050</v>
      </c>
      <c r="G1936" s="63">
        <v>1100</v>
      </c>
      <c r="H1936" s="63">
        <v>1140</v>
      </c>
      <c r="I1936" s="63">
        <v>1170</v>
      </c>
      <c r="J1936" s="63">
        <v>1190</v>
      </c>
      <c r="K1936" s="63">
        <v>1190</v>
      </c>
      <c r="L1936" s="37"/>
      <c r="M1936" s="37">
        <v>604810</v>
      </c>
    </row>
    <row r="1937" spans="1:13" x14ac:dyDescent="0.25">
      <c r="A1937" s="37">
        <v>1928</v>
      </c>
      <c r="B1937" s="37" t="s">
        <v>2052</v>
      </c>
      <c r="C1937" s="37" t="s">
        <v>1915</v>
      </c>
      <c r="D1937" s="37" t="s">
        <v>2114</v>
      </c>
      <c r="E1937" s="63">
        <v>340</v>
      </c>
      <c r="F1937" s="63">
        <v>400</v>
      </c>
      <c r="G1937" s="63">
        <v>420</v>
      </c>
      <c r="H1937" s="63">
        <v>440</v>
      </c>
      <c r="I1937" s="63">
        <v>450</v>
      </c>
      <c r="J1937" s="63">
        <v>460</v>
      </c>
      <c r="K1937" s="63">
        <v>470</v>
      </c>
      <c r="L1937" s="37"/>
      <c r="M1937" s="37">
        <v>604821</v>
      </c>
    </row>
    <row r="1938" spans="1:13" x14ac:dyDescent="0.25">
      <c r="A1938" s="37">
        <v>1929</v>
      </c>
      <c r="B1938" s="37" t="s">
        <v>2052</v>
      </c>
      <c r="C1938" s="37" t="s">
        <v>1916</v>
      </c>
      <c r="D1938" s="37" t="s">
        <v>2114</v>
      </c>
      <c r="E1938" s="63">
        <v>1180</v>
      </c>
      <c r="F1938" s="63">
        <v>1210</v>
      </c>
      <c r="G1938" s="63">
        <v>1230</v>
      </c>
      <c r="H1938" s="63">
        <v>1250</v>
      </c>
      <c r="I1938" s="63">
        <v>1260</v>
      </c>
      <c r="J1938" s="63">
        <v>1260</v>
      </c>
      <c r="K1938" s="63">
        <v>1250</v>
      </c>
      <c r="L1938" s="37"/>
      <c r="M1938" s="37">
        <v>604822</v>
      </c>
    </row>
    <row r="1939" spans="1:13" x14ac:dyDescent="0.25">
      <c r="A1939" s="37">
        <v>1930</v>
      </c>
      <c r="B1939" s="37" t="s">
        <v>2052</v>
      </c>
      <c r="C1939" s="37" t="s">
        <v>546</v>
      </c>
      <c r="D1939" s="37" t="s">
        <v>2114</v>
      </c>
      <c r="E1939" s="63">
        <v>1140</v>
      </c>
      <c r="F1939" s="63">
        <v>1200</v>
      </c>
      <c r="G1939" s="63">
        <v>1220</v>
      </c>
      <c r="H1939" s="63">
        <v>1240</v>
      </c>
      <c r="I1939" s="63">
        <v>1260</v>
      </c>
      <c r="J1939" s="63">
        <v>1270</v>
      </c>
      <c r="K1939" s="63">
        <v>1260</v>
      </c>
      <c r="L1939" s="37"/>
      <c r="M1939" s="37">
        <v>604830</v>
      </c>
    </row>
    <row r="1940" spans="1:13" x14ac:dyDescent="0.25">
      <c r="A1940" s="37">
        <v>1931</v>
      </c>
      <c r="B1940" s="37" t="s">
        <v>2052</v>
      </c>
      <c r="C1940" s="37" t="s">
        <v>547</v>
      </c>
      <c r="D1940" s="37" t="s">
        <v>2114</v>
      </c>
      <c r="E1940" s="63">
        <v>480</v>
      </c>
      <c r="F1940" s="63">
        <v>470</v>
      </c>
      <c r="G1940" s="63">
        <v>460</v>
      </c>
      <c r="H1940" s="63">
        <v>450</v>
      </c>
      <c r="I1940" s="63">
        <v>440</v>
      </c>
      <c r="J1940" s="63">
        <v>420</v>
      </c>
      <c r="K1940" s="63">
        <v>400</v>
      </c>
      <c r="L1940" s="37"/>
      <c r="M1940" s="37">
        <v>604901</v>
      </c>
    </row>
    <row r="1941" spans="1:13" x14ac:dyDescent="0.25">
      <c r="A1941" s="37">
        <v>1932</v>
      </c>
      <c r="B1941" s="37" t="s">
        <v>2052</v>
      </c>
      <c r="C1941" s="37" t="s">
        <v>548</v>
      </c>
      <c r="D1941" s="37" t="s">
        <v>2114</v>
      </c>
      <c r="E1941" s="63">
        <v>180</v>
      </c>
      <c r="F1941" s="63">
        <v>180</v>
      </c>
      <c r="G1941" s="63">
        <v>180</v>
      </c>
      <c r="H1941" s="63">
        <v>180</v>
      </c>
      <c r="I1941" s="63">
        <v>180</v>
      </c>
      <c r="J1941" s="63">
        <v>170</v>
      </c>
      <c r="K1941" s="63">
        <v>170</v>
      </c>
      <c r="L1941" s="37"/>
      <c r="M1941" s="37">
        <v>604902</v>
      </c>
    </row>
    <row r="1942" spans="1:13" x14ac:dyDescent="0.25">
      <c r="A1942" s="37">
        <v>1933</v>
      </c>
      <c r="B1942" s="37" t="s">
        <v>2052</v>
      </c>
      <c r="C1942" s="37" t="s">
        <v>1914</v>
      </c>
      <c r="D1942" s="37" t="s">
        <v>2114</v>
      </c>
      <c r="E1942" s="63">
        <v>1240</v>
      </c>
      <c r="F1942" s="63">
        <v>1310</v>
      </c>
      <c r="G1942" s="63">
        <v>1330</v>
      </c>
      <c r="H1942" s="63">
        <v>1350</v>
      </c>
      <c r="I1942" s="63">
        <v>1360</v>
      </c>
      <c r="J1942" s="63">
        <v>1350</v>
      </c>
      <c r="K1942" s="63">
        <v>1340</v>
      </c>
      <c r="L1942" s="37"/>
      <c r="M1942" s="37">
        <v>605100</v>
      </c>
    </row>
    <row r="1943" spans="1:13" x14ac:dyDescent="0.25">
      <c r="A1943" s="37">
        <v>1934</v>
      </c>
      <c r="B1943" s="37" t="s">
        <v>2052</v>
      </c>
      <c r="C1943" s="37" t="s">
        <v>1917</v>
      </c>
      <c r="D1943" s="37" t="s">
        <v>2114</v>
      </c>
      <c r="E1943" s="63">
        <v>1400</v>
      </c>
      <c r="F1943" s="63">
        <v>1420</v>
      </c>
      <c r="G1943" s="63">
        <v>1430</v>
      </c>
      <c r="H1943" s="63">
        <v>1450</v>
      </c>
      <c r="I1943" s="63">
        <v>1460</v>
      </c>
      <c r="J1943" s="63">
        <v>1480</v>
      </c>
      <c r="K1943" s="63">
        <v>1480</v>
      </c>
      <c r="L1943" s="37"/>
      <c r="M1943" s="37">
        <v>605200</v>
      </c>
    </row>
    <row r="1944" spans="1:13" x14ac:dyDescent="0.25">
      <c r="A1944" s="37">
        <v>1935</v>
      </c>
      <c r="B1944" s="37" t="s">
        <v>2052</v>
      </c>
      <c r="C1944" s="37" t="s">
        <v>1918</v>
      </c>
      <c r="D1944" s="37" t="s">
        <v>2114</v>
      </c>
      <c r="E1944" s="63">
        <v>1910</v>
      </c>
      <c r="F1944" s="63">
        <v>1950</v>
      </c>
      <c r="G1944" s="63">
        <v>1960</v>
      </c>
      <c r="H1944" s="63">
        <v>1960</v>
      </c>
      <c r="I1944" s="63">
        <v>1960</v>
      </c>
      <c r="J1944" s="63">
        <v>1960</v>
      </c>
      <c r="K1944" s="63">
        <v>1950</v>
      </c>
      <c r="L1944" s="37"/>
      <c r="M1944" s="37">
        <v>605400</v>
      </c>
    </row>
    <row r="1945" spans="1:13" x14ac:dyDescent="0.25">
      <c r="A1945" s="37">
        <v>1936</v>
      </c>
      <c r="B1945" s="37" t="s">
        <v>2052</v>
      </c>
      <c r="C1945" s="37" t="s">
        <v>926</v>
      </c>
      <c r="D1945" s="37" t="s">
        <v>2114</v>
      </c>
      <c r="E1945" s="63">
        <v>1750</v>
      </c>
      <c r="F1945" s="63">
        <v>1760</v>
      </c>
      <c r="G1945" s="63">
        <v>1780</v>
      </c>
      <c r="H1945" s="63">
        <v>1780</v>
      </c>
      <c r="I1945" s="63">
        <v>1780</v>
      </c>
      <c r="J1945" s="63">
        <v>1780</v>
      </c>
      <c r="K1945" s="63">
        <v>1780</v>
      </c>
      <c r="L1945" s="37"/>
      <c r="M1945" s="37">
        <v>605500</v>
      </c>
    </row>
    <row r="1946" spans="1:13" x14ac:dyDescent="0.25">
      <c r="A1946" s="37">
        <v>1937</v>
      </c>
      <c r="B1946" s="37" t="s">
        <v>2052</v>
      </c>
      <c r="C1946" s="37" t="s">
        <v>1909</v>
      </c>
      <c r="D1946" s="37" t="s">
        <v>2114</v>
      </c>
      <c r="E1946" s="63">
        <v>2740</v>
      </c>
      <c r="F1946" s="63">
        <v>2750</v>
      </c>
      <c r="G1946" s="63">
        <v>2770</v>
      </c>
      <c r="H1946" s="63">
        <v>2790</v>
      </c>
      <c r="I1946" s="63">
        <v>2810</v>
      </c>
      <c r="J1946" s="63">
        <v>2820</v>
      </c>
      <c r="K1946" s="63">
        <v>2830</v>
      </c>
      <c r="L1946" s="37"/>
      <c r="M1946" s="37">
        <v>605600</v>
      </c>
    </row>
    <row r="1947" spans="1:13" x14ac:dyDescent="0.25">
      <c r="A1947" s="37">
        <v>1938</v>
      </c>
      <c r="B1947" s="37" t="s">
        <v>2052</v>
      </c>
      <c r="C1947" s="37" t="s">
        <v>1919</v>
      </c>
      <c r="D1947" s="37" t="s">
        <v>2114</v>
      </c>
      <c r="E1947" s="63">
        <v>2640</v>
      </c>
      <c r="F1947" s="63">
        <v>2980</v>
      </c>
      <c r="G1947" s="63">
        <v>3230</v>
      </c>
      <c r="H1947" s="63">
        <v>3380</v>
      </c>
      <c r="I1947" s="63">
        <v>3520</v>
      </c>
      <c r="J1947" s="63">
        <v>3660</v>
      </c>
      <c r="K1947" s="63">
        <v>3790</v>
      </c>
      <c r="L1947" s="37"/>
      <c r="M1947" s="37">
        <v>605800</v>
      </c>
    </row>
    <row r="1948" spans="1:13" x14ac:dyDescent="0.25">
      <c r="A1948" s="37">
        <v>1939</v>
      </c>
      <c r="B1948" s="37" t="s">
        <v>2052</v>
      </c>
      <c r="C1948" s="37" t="s">
        <v>1920</v>
      </c>
      <c r="D1948" s="37" t="s">
        <v>2114</v>
      </c>
      <c r="E1948" s="63">
        <v>1820</v>
      </c>
      <c r="F1948" s="63">
        <v>1880</v>
      </c>
      <c r="G1948" s="63">
        <v>1960</v>
      </c>
      <c r="H1948" s="63">
        <v>2030</v>
      </c>
      <c r="I1948" s="63">
        <v>2090</v>
      </c>
      <c r="J1948" s="63">
        <v>2160</v>
      </c>
      <c r="K1948" s="63">
        <v>2210</v>
      </c>
      <c r="L1948" s="37"/>
      <c r="M1948" s="37">
        <v>605910</v>
      </c>
    </row>
    <row r="1949" spans="1:13" x14ac:dyDescent="0.25">
      <c r="A1949" s="37">
        <v>1940</v>
      </c>
      <c r="B1949" s="37" t="s">
        <v>2052</v>
      </c>
      <c r="C1949" s="37" t="s">
        <v>1921</v>
      </c>
      <c r="D1949" s="37" t="s">
        <v>2114</v>
      </c>
      <c r="E1949" s="63">
        <v>1990</v>
      </c>
      <c r="F1949" s="63">
        <v>2100</v>
      </c>
      <c r="G1949" s="63">
        <v>2160</v>
      </c>
      <c r="H1949" s="63">
        <v>2210</v>
      </c>
      <c r="I1949" s="63">
        <v>2250</v>
      </c>
      <c r="J1949" s="63">
        <v>2260</v>
      </c>
      <c r="K1949" s="63">
        <v>2280</v>
      </c>
      <c r="L1949" s="37"/>
      <c r="M1949" s="37">
        <v>605920</v>
      </c>
    </row>
    <row r="1950" spans="1:13" x14ac:dyDescent="0.25">
      <c r="A1950" s="37">
        <v>1941</v>
      </c>
      <c r="B1950" s="37" t="s">
        <v>2052</v>
      </c>
      <c r="C1950" s="37" t="s">
        <v>1922</v>
      </c>
      <c r="D1950" s="37" t="s">
        <v>2114</v>
      </c>
      <c r="E1950" s="63">
        <v>4040</v>
      </c>
      <c r="F1950" s="63">
        <v>4450</v>
      </c>
      <c r="G1950" s="63">
        <v>4720</v>
      </c>
      <c r="H1950" s="63">
        <v>4850</v>
      </c>
      <c r="I1950" s="63">
        <v>4950</v>
      </c>
      <c r="J1950" s="63">
        <v>5020</v>
      </c>
      <c r="K1950" s="63">
        <v>5060</v>
      </c>
      <c r="L1950" s="37"/>
      <c r="M1950" s="37">
        <v>606100</v>
      </c>
    </row>
    <row r="1951" spans="1:13" x14ac:dyDescent="0.25">
      <c r="A1951" s="37">
        <v>1942</v>
      </c>
      <c r="B1951" s="37" t="s">
        <v>2052</v>
      </c>
      <c r="C1951" s="37" t="s">
        <v>1923</v>
      </c>
      <c r="D1951" s="37" t="s">
        <v>2114</v>
      </c>
      <c r="E1951" s="63">
        <v>2780</v>
      </c>
      <c r="F1951" s="63">
        <v>2800</v>
      </c>
      <c r="G1951" s="63">
        <v>2830</v>
      </c>
      <c r="H1951" s="63">
        <v>2880</v>
      </c>
      <c r="I1951" s="63">
        <v>2930</v>
      </c>
      <c r="J1951" s="63">
        <v>2970</v>
      </c>
      <c r="K1951" s="63">
        <v>3000</v>
      </c>
      <c r="L1951" s="37"/>
      <c r="M1951" s="37">
        <v>606210</v>
      </c>
    </row>
    <row r="1952" spans="1:13" x14ac:dyDescent="0.25">
      <c r="A1952" s="37">
        <v>1943</v>
      </c>
      <c r="B1952" s="37" t="s">
        <v>2052</v>
      </c>
      <c r="C1952" s="37" t="s">
        <v>1912</v>
      </c>
      <c r="D1952" s="37" t="s">
        <v>2114</v>
      </c>
      <c r="E1952" s="63">
        <v>1570</v>
      </c>
      <c r="F1952" s="63">
        <v>1660</v>
      </c>
      <c r="G1952" s="63">
        <v>1740</v>
      </c>
      <c r="H1952" s="63">
        <v>1830</v>
      </c>
      <c r="I1952" s="63">
        <v>1910</v>
      </c>
      <c r="J1952" s="63">
        <v>1980</v>
      </c>
      <c r="K1952" s="63">
        <v>2030</v>
      </c>
      <c r="L1952" s="37"/>
      <c r="M1952" s="37">
        <v>606220</v>
      </c>
    </row>
    <row r="1953" spans="1:13" x14ac:dyDescent="0.25">
      <c r="A1953" s="37">
        <v>1944</v>
      </c>
      <c r="B1953" s="37" t="s">
        <v>2052</v>
      </c>
      <c r="C1953" s="37" t="s">
        <v>623</v>
      </c>
      <c r="D1953" s="37" t="s">
        <v>2114</v>
      </c>
      <c r="E1953" s="63">
        <v>2550</v>
      </c>
      <c r="F1953" s="63">
        <v>2610</v>
      </c>
      <c r="G1953" s="63">
        <v>2670</v>
      </c>
      <c r="H1953" s="63">
        <v>2710</v>
      </c>
      <c r="I1953" s="63">
        <v>2740</v>
      </c>
      <c r="J1953" s="63">
        <v>2750</v>
      </c>
      <c r="K1953" s="63">
        <v>2760</v>
      </c>
      <c r="L1953" s="37"/>
      <c r="M1953" s="37">
        <v>606300</v>
      </c>
    </row>
    <row r="1954" spans="1:13" x14ac:dyDescent="0.25">
      <c r="A1954" s="37">
        <v>1945</v>
      </c>
      <c r="B1954" s="37" t="s">
        <v>2052</v>
      </c>
      <c r="C1954" s="37" t="s">
        <v>612</v>
      </c>
      <c r="D1954" s="37" t="s">
        <v>2114</v>
      </c>
      <c r="E1954" s="63">
        <v>10</v>
      </c>
      <c r="F1954" s="63">
        <v>10</v>
      </c>
      <c r="G1954" s="63">
        <v>10</v>
      </c>
      <c r="H1954" s="63">
        <v>10</v>
      </c>
      <c r="I1954" s="63">
        <v>10</v>
      </c>
      <c r="J1954" s="63">
        <v>0</v>
      </c>
      <c r="K1954" s="63">
        <v>0</v>
      </c>
      <c r="L1954" s="37"/>
      <c r="M1954" s="37">
        <v>625800</v>
      </c>
    </row>
    <row r="1955" spans="1:13" x14ac:dyDescent="0.25">
      <c r="A1955" s="37">
        <v>1946</v>
      </c>
      <c r="B1955" s="37" t="s">
        <v>2052</v>
      </c>
      <c r="C1955" s="37" t="s">
        <v>613</v>
      </c>
      <c r="D1955" s="37" t="s">
        <v>2114</v>
      </c>
      <c r="E1955" s="63">
        <v>0</v>
      </c>
      <c r="F1955" s="63">
        <v>0</v>
      </c>
      <c r="G1955" s="63">
        <v>0</v>
      </c>
      <c r="H1955" s="63">
        <v>0</v>
      </c>
      <c r="I1955" s="63">
        <v>0</v>
      </c>
      <c r="J1955" s="63">
        <v>0</v>
      </c>
      <c r="K1955" s="63">
        <v>0</v>
      </c>
      <c r="L1955" s="37"/>
      <c r="M1955" s="37">
        <v>625901</v>
      </c>
    </row>
    <row r="1956" spans="1:13" x14ac:dyDescent="0.25">
      <c r="A1956" s="37">
        <v>1947</v>
      </c>
      <c r="B1956" s="37" t="s">
        <v>2043</v>
      </c>
      <c r="C1956" s="37" t="s">
        <v>2115</v>
      </c>
      <c r="D1956" s="37" t="s">
        <v>2115</v>
      </c>
      <c r="E1956" s="63">
        <v>17250</v>
      </c>
      <c r="F1956" s="63">
        <v>17600</v>
      </c>
      <c r="G1956" s="63">
        <v>17550</v>
      </c>
      <c r="H1956" s="63">
        <v>17500</v>
      </c>
      <c r="I1956" s="63">
        <v>17300</v>
      </c>
      <c r="J1956" s="63">
        <v>17000</v>
      </c>
      <c r="K1956" s="63">
        <v>16500</v>
      </c>
      <c r="L1956" s="37"/>
      <c r="M1956" s="37"/>
    </row>
    <row r="1957" spans="1:13" x14ac:dyDescent="0.25">
      <c r="A1957" s="37">
        <v>1948</v>
      </c>
      <c r="B1957" s="37" t="s">
        <v>2052</v>
      </c>
      <c r="C1957" s="37" t="s">
        <v>549</v>
      </c>
      <c r="D1957" s="37" t="s">
        <v>2115</v>
      </c>
      <c r="E1957" s="63">
        <v>100</v>
      </c>
      <c r="F1957" s="63">
        <v>100</v>
      </c>
      <c r="G1957" s="63">
        <v>110</v>
      </c>
      <c r="H1957" s="63">
        <v>110</v>
      </c>
      <c r="I1957" s="63">
        <v>110</v>
      </c>
      <c r="J1957" s="63">
        <v>100</v>
      </c>
      <c r="K1957" s="63">
        <v>100</v>
      </c>
      <c r="L1957" s="37"/>
      <c r="M1957" s="37">
        <v>606500</v>
      </c>
    </row>
    <row r="1958" spans="1:13" x14ac:dyDescent="0.25">
      <c r="A1958" s="37">
        <v>1949</v>
      </c>
      <c r="B1958" s="37" t="s">
        <v>2052</v>
      </c>
      <c r="C1958" s="37" t="s">
        <v>550</v>
      </c>
      <c r="D1958" s="37" t="s">
        <v>2115</v>
      </c>
      <c r="E1958" s="63">
        <v>310</v>
      </c>
      <c r="F1958" s="63">
        <v>310</v>
      </c>
      <c r="G1958" s="63">
        <v>320</v>
      </c>
      <c r="H1958" s="63">
        <v>320</v>
      </c>
      <c r="I1958" s="63">
        <v>320</v>
      </c>
      <c r="J1958" s="63">
        <v>330</v>
      </c>
      <c r="K1958" s="63">
        <v>330</v>
      </c>
      <c r="L1958" s="37"/>
      <c r="M1958" s="37">
        <v>606600</v>
      </c>
    </row>
    <row r="1959" spans="1:13" x14ac:dyDescent="0.25">
      <c r="A1959" s="37">
        <v>1950</v>
      </c>
      <c r="B1959" s="37" t="s">
        <v>2052</v>
      </c>
      <c r="C1959" s="37" t="s">
        <v>551</v>
      </c>
      <c r="D1959" s="37" t="s">
        <v>2115</v>
      </c>
      <c r="E1959" s="63">
        <v>3170</v>
      </c>
      <c r="F1959" s="63">
        <v>3390</v>
      </c>
      <c r="G1959" s="63">
        <v>3500</v>
      </c>
      <c r="H1959" s="63">
        <v>3610</v>
      </c>
      <c r="I1959" s="63">
        <v>3710</v>
      </c>
      <c r="J1959" s="63">
        <v>3770</v>
      </c>
      <c r="K1959" s="63">
        <v>3800</v>
      </c>
      <c r="L1959" s="37"/>
      <c r="M1959" s="37">
        <v>606700</v>
      </c>
    </row>
    <row r="1960" spans="1:13" x14ac:dyDescent="0.25">
      <c r="A1960" s="37">
        <v>1951</v>
      </c>
      <c r="B1960" s="37" t="s">
        <v>2052</v>
      </c>
      <c r="C1960" s="37" t="s">
        <v>1924</v>
      </c>
      <c r="D1960" s="37" t="s">
        <v>2115</v>
      </c>
      <c r="E1960" s="63">
        <v>1970</v>
      </c>
      <c r="F1960" s="63">
        <v>1950</v>
      </c>
      <c r="G1960" s="63">
        <v>1930</v>
      </c>
      <c r="H1960" s="63">
        <v>1900</v>
      </c>
      <c r="I1960" s="63">
        <v>1870</v>
      </c>
      <c r="J1960" s="63">
        <v>1810</v>
      </c>
      <c r="K1960" s="63">
        <v>1740</v>
      </c>
      <c r="L1960" s="37"/>
      <c r="M1960" s="37">
        <v>606800</v>
      </c>
    </row>
    <row r="1961" spans="1:13" x14ac:dyDescent="0.25">
      <c r="A1961" s="37">
        <v>1952</v>
      </c>
      <c r="B1961" s="37" t="s">
        <v>2052</v>
      </c>
      <c r="C1961" s="37" t="s">
        <v>1925</v>
      </c>
      <c r="D1961" s="37" t="s">
        <v>2115</v>
      </c>
      <c r="E1961" s="63">
        <v>770</v>
      </c>
      <c r="F1961" s="63">
        <v>780</v>
      </c>
      <c r="G1961" s="63">
        <v>780</v>
      </c>
      <c r="H1961" s="63">
        <v>770</v>
      </c>
      <c r="I1961" s="63">
        <v>770</v>
      </c>
      <c r="J1961" s="63">
        <v>760</v>
      </c>
      <c r="K1961" s="63">
        <v>740</v>
      </c>
      <c r="L1961" s="37"/>
      <c r="M1961" s="37">
        <v>606900</v>
      </c>
    </row>
    <row r="1962" spans="1:13" x14ac:dyDescent="0.25">
      <c r="A1962" s="37">
        <v>1953</v>
      </c>
      <c r="B1962" s="37" t="s">
        <v>2052</v>
      </c>
      <c r="C1962" s="37" t="s">
        <v>552</v>
      </c>
      <c r="D1962" s="37" t="s">
        <v>2115</v>
      </c>
      <c r="E1962" s="63">
        <v>290</v>
      </c>
      <c r="F1962" s="63">
        <v>280</v>
      </c>
      <c r="G1962" s="63">
        <v>260</v>
      </c>
      <c r="H1962" s="63">
        <v>250</v>
      </c>
      <c r="I1962" s="63">
        <v>240</v>
      </c>
      <c r="J1962" s="63">
        <v>230</v>
      </c>
      <c r="K1962" s="63">
        <v>220</v>
      </c>
      <c r="L1962" s="37"/>
      <c r="M1962" s="37">
        <v>607000</v>
      </c>
    </row>
    <row r="1963" spans="1:13" x14ac:dyDescent="0.25">
      <c r="A1963" s="37">
        <v>1954</v>
      </c>
      <c r="B1963" s="37" t="s">
        <v>2052</v>
      </c>
      <c r="C1963" s="37" t="s">
        <v>1927</v>
      </c>
      <c r="D1963" s="37" t="s">
        <v>2115</v>
      </c>
      <c r="E1963" s="63">
        <v>230</v>
      </c>
      <c r="F1963" s="63">
        <v>230</v>
      </c>
      <c r="G1963" s="63">
        <v>240</v>
      </c>
      <c r="H1963" s="63">
        <v>240</v>
      </c>
      <c r="I1963" s="63">
        <v>250</v>
      </c>
      <c r="J1963" s="63">
        <v>250</v>
      </c>
      <c r="K1963" s="63">
        <v>250</v>
      </c>
      <c r="L1963" s="37"/>
      <c r="M1963" s="37">
        <v>607100</v>
      </c>
    </row>
    <row r="1964" spans="1:13" x14ac:dyDescent="0.25">
      <c r="A1964" s="37">
        <v>1955</v>
      </c>
      <c r="B1964" s="37" t="s">
        <v>2052</v>
      </c>
      <c r="C1964" s="37" t="s">
        <v>1928</v>
      </c>
      <c r="D1964" s="37" t="s">
        <v>2115</v>
      </c>
      <c r="E1964" s="63">
        <v>310</v>
      </c>
      <c r="F1964" s="63">
        <v>300</v>
      </c>
      <c r="G1964" s="63">
        <v>290</v>
      </c>
      <c r="H1964" s="63">
        <v>290</v>
      </c>
      <c r="I1964" s="63">
        <v>280</v>
      </c>
      <c r="J1964" s="63">
        <v>260</v>
      </c>
      <c r="K1964" s="63">
        <v>250</v>
      </c>
      <c r="L1964" s="37"/>
      <c r="M1964" s="37">
        <v>607200</v>
      </c>
    </row>
    <row r="1965" spans="1:13" x14ac:dyDescent="0.25">
      <c r="A1965" s="37">
        <v>1956</v>
      </c>
      <c r="B1965" s="37" t="s">
        <v>2052</v>
      </c>
      <c r="C1965" s="37" t="s">
        <v>553</v>
      </c>
      <c r="D1965" s="37" t="s">
        <v>2115</v>
      </c>
      <c r="E1965" s="63">
        <v>3330</v>
      </c>
      <c r="F1965" s="63">
        <v>3530</v>
      </c>
      <c r="G1965" s="63">
        <v>3550</v>
      </c>
      <c r="H1965" s="63">
        <v>3560</v>
      </c>
      <c r="I1965" s="63">
        <v>3530</v>
      </c>
      <c r="J1965" s="63">
        <v>3460</v>
      </c>
      <c r="K1965" s="63">
        <v>3370</v>
      </c>
      <c r="L1965" s="37"/>
      <c r="M1965" s="37">
        <v>607300</v>
      </c>
    </row>
    <row r="1966" spans="1:13" x14ac:dyDescent="0.25">
      <c r="A1966" s="37">
        <v>1957</v>
      </c>
      <c r="B1966" s="37" t="s">
        <v>2052</v>
      </c>
      <c r="C1966" s="37" t="s">
        <v>1929</v>
      </c>
      <c r="D1966" s="37" t="s">
        <v>2115</v>
      </c>
      <c r="E1966" s="63">
        <v>3980</v>
      </c>
      <c r="F1966" s="63">
        <v>3930</v>
      </c>
      <c r="G1966" s="63">
        <v>3840</v>
      </c>
      <c r="H1966" s="63">
        <v>3750</v>
      </c>
      <c r="I1966" s="63">
        <v>3630</v>
      </c>
      <c r="J1966" s="63">
        <v>3490</v>
      </c>
      <c r="K1966" s="63">
        <v>3330</v>
      </c>
      <c r="L1966" s="37"/>
      <c r="M1966" s="37">
        <v>607400</v>
      </c>
    </row>
    <row r="1967" spans="1:13" x14ac:dyDescent="0.25">
      <c r="A1967" s="37">
        <v>1958</v>
      </c>
      <c r="B1967" s="37" t="s">
        <v>2052</v>
      </c>
      <c r="C1967" s="37" t="s">
        <v>1930</v>
      </c>
      <c r="D1967" s="37" t="s">
        <v>2115</v>
      </c>
      <c r="E1967" s="63">
        <v>1630</v>
      </c>
      <c r="F1967" s="63">
        <v>1670</v>
      </c>
      <c r="G1967" s="63">
        <v>1650</v>
      </c>
      <c r="H1967" s="63">
        <v>1620</v>
      </c>
      <c r="I1967" s="63">
        <v>1570</v>
      </c>
      <c r="J1967" s="63">
        <v>1510</v>
      </c>
      <c r="K1967" s="63">
        <v>1440</v>
      </c>
      <c r="L1967" s="37"/>
      <c r="M1967" s="37">
        <v>607502</v>
      </c>
    </row>
    <row r="1968" spans="1:13" x14ac:dyDescent="0.25">
      <c r="A1968" s="37">
        <v>1959</v>
      </c>
      <c r="B1968" s="37" t="s">
        <v>2052</v>
      </c>
      <c r="C1968" s="37" t="s">
        <v>1931</v>
      </c>
      <c r="D1968" s="37" t="s">
        <v>2115</v>
      </c>
      <c r="E1968" s="63">
        <v>740</v>
      </c>
      <c r="F1968" s="63">
        <v>720</v>
      </c>
      <c r="G1968" s="63">
        <v>700</v>
      </c>
      <c r="H1968" s="63">
        <v>680</v>
      </c>
      <c r="I1968" s="63">
        <v>650</v>
      </c>
      <c r="J1968" s="63">
        <v>620</v>
      </c>
      <c r="K1968" s="63">
        <v>580</v>
      </c>
      <c r="L1968" s="37"/>
      <c r="M1968" s="37">
        <v>607600</v>
      </c>
    </row>
    <row r="1969" spans="1:13" x14ac:dyDescent="0.25">
      <c r="A1969" s="37">
        <v>1960</v>
      </c>
      <c r="B1969" s="37" t="s">
        <v>2052</v>
      </c>
      <c r="C1969" s="37" t="s">
        <v>1932</v>
      </c>
      <c r="D1969" s="37" t="s">
        <v>2115</v>
      </c>
      <c r="E1969" s="63">
        <v>430</v>
      </c>
      <c r="F1969" s="63">
        <v>410</v>
      </c>
      <c r="G1969" s="63">
        <v>400</v>
      </c>
      <c r="H1969" s="63">
        <v>400</v>
      </c>
      <c r="I1969" s="63">
        <v>390</v>
      </c>
      <c r="J1969" s="63">
        <v>380</v>
      </c>
      <c r="K1969" s="63">
        <v>360</v>
      </c>
      <c r="L1969" s="37"/>
      <c r="M1969" s="37">
        <v>607700</v>
      </c>
    </row>
    <row r="1970" spans="1:13" x14ac:dyDescent="0.25">
      <c r="A1970" s="37">
        <v>1961</v>
      </c>
      <c r="B1970" s="37" t="s">
        <v>2043</v>
      </c>
      <c r="C1970" s="37" t="s">
        <v>2116</v>
      </c>
      <c r="D1970" s="37" t="s">
        <v>2116</v>
      </c>
      <c r="E1970" s="63">
        <v>30300</v>
      </c>
      <c r="F1970" s="63">
        <v>31400</v>
      </c>
      <c r="G1970" s="63">
        <v>31800</v>
      </c>
      <c r="H1970" s="63">
        <v>32100</v>
      </c>
      <c r="I1970" s="63">
        <v>32200</v>
      </c>
      <c r="J1970" s="63">
        <v>32100</v>
      </c>
      <c r="K1970" s="63">
        <v>32000</v>
      </c>
      <c r="L1970" s="37"/>
      <c r="M1970" s="37"/>
    </row>
    <row r="1971" spans="1:13" x14ac:dyDescent="0.25">
      <c r="A1971" s="37">
        <v>1962</v>
      </c>
      <c r="B1971" s="37" t="s">
        <v>2052</v>
      </c>
      <c r="C1971" s="37" t="s">
        <v>542</v>
      </c>
      <c r="D1971" s="37" t="s">
        <v>2116</v>
      </c>
      <c r="E1971" s="63">
        <v>120</v>
      </c>
      <c r="F1971" s="63">
        <v>120</v>
      </c>
      <c r="G1971" s="63">
        <v>120</v>
      </c>
      <c r="H1971" s="63">
        <v>120</v>
      </c>
      <c r="I1971" s="63">
        <v>120</v>
      </c>
      <c r="J1971" s="63">
        <v>120</v>
      </c>
      <c r="K1971" s="63">
        <v>120</v>
      </c>
      <c r="L1971" s="37"/>
      <c r="M1971" s="37">
        <v>609011</v>
      </c>
    </row>
    <row r="1972" spans="1:13" x14ac:dyDescent="0.25">
      <c r="A1972" s="37">
        <v>1963</v>
      </c>
      <c r="B1972" s="37" t="s">
        <v>2052</v>
      </c>
      <c r="C1972" s="37" t="s">
        <v>563</v>
      </c>
      <c r="D1972" s="37" t="s">
        <v>2116</v>
      </c>
      <c r="E1972" s="63">
        <v>120</v>
      </c>
      <c r="F1972" s="63">
        <v>130</v>
      </c>
      <c r="G1972" s="63">
        <v>130</v>
      </c>
      <c r="H1972" s="63">
        <v>130</v>
      </c>
      <c r="I1972" s="63">
        <v>130</v>
      </c>
      <c r="J1972" s="63">
        <v>130</v>
      </c>
      <c r="K1972" s="63">
        <v>130</v>
      </c>
      <c r="L1972" s="37"/>
      <c r="M1972" s="37">
        <v>609400</v>
      </c>
    </row>
    <row r="1973" spans="1:13" x14ac:dyDescent="0.25">
      <c r="A1973" s="37">
        <v>1964</v>
      </c>
      <c r="B1973" s="37" t="s">
        <v>2052</v>
      </c>
      <c r="C1973" s="37" t="s">
        <v>1944</v>
      </c>
      <c r="D1973" s="37" t="s">
        <v>2116</v>
      </c>
      <c r="E1973" s="63">
        <v>380</v>
      </c>
      <c r="F1973" s="63">
        <v>370</v>
      </c>
      <c r="G1973" s="63">
        <v>360</v>
      </c>
      <c r="H1973" s="63">
        <v>360</v>
      </c>
      <c r="I1973" s="63">
        <v>350</v>
      </c>
      <c r="J1973" s="63">
        <v>340</v>
      </c>
      <c r="K1973" s="63">
        <v>320</v>
      </c>
      <c r="L1973" s="37"/>
      <c r="M1973" s="37">
        <v>609500</v>
      </c>
    </row>
    <row r="1974" spans="1:13" x14ac:dyDescent="0.25">
      <c r="A1974" s="37">
        <v>1965</v>
      </c>
      <c r="B1974" s="37" t="s">
        <v>2052</v>
      </c>
      <c r="C1974" s="37" t="s">
        <v>1949</v>
      </c>
      <c r="D1974" s="37" t="s">
        <v>2116</v>
      </c>
      <c r="E1974" s="63">
        <v>420</v>
      </c>
      <c r="F1974" s="63">
        <v>410</v>
      </c>
      <c r="G1974" s="63">
        <v>400</v>
      </c>
      <c r="H1974" s="63">
        <v>390</v>
      </c>
      <c r="I1974" s="63">
        <v>380</v>
      </c>
      <c r="J1974" s="63">
        <v>370</v>
      </c>
      <c r="K1974" s="63">
        <v>360</v>
      </c>
      <c r="L1974" s="37"/>
      <c r="M1974" s="37">
        <v>609600</v>
      </c>
    </row>
    <row r="1975" spans="1:13" x14ac:dyDescent="0.25">
      <c r="A1975" s="37">
        <v>1966</v>
      </c>
      <c r="B1975" s="37" t="s">
        <v>2052</v>
      </c>
      <c r="C1975" s="37" t="s">
        <v>749</v>
      </c>
      <c r="D1975" s="37" t="s">
        <v>2116</v>
      </c>
      <c r="E1975" s="63">
        <v>570</v>
      </c>
      <c r="F1975" s="63">
        <v>570</v>
      </c>
      <c r="G1975" s="63">
        <v>560</v>
      </c>
      <c r="H1975" s="63">
        <v>550</v>
      </c>
      <c r="I1975" s="63">
        <v>550</v>
      </c>
      <c r="J1975" s="63">
        <v>540</v>
      </c>
      <c r="K1975" s="63">
        <v>530</v>
      </c>
      <c r="L1975" s="37"/>
      <c r="M1975" s="37">
        <v>609700</v>
      </c>
    </row>
    <row r="1976" spans="1:13" x14ac:dyDescent="0.25">
      <c r="A1976" s="37">
        <v>1967</v>
      </c>
      <c r="B1976" s="37" t="s">
        <v>2052</v>
      </c>
      <c r="C1976" s="37" t="s">
        <v>1952</v>
      </c>
      <c r="D1976" s="37" t="s">
        <v>2116</v>
      </c>
      <c r="E1976" s="63">
        <v>550</v>
      </c>
      <c r="F1976" s="63">
        <v>550</v>
      </c>
      <c r="G1976" s="63">
        <v>550</v>
      </c>
      <c r="H1976" s="63">
        <v>540</v>
      </c>
      <c r="I1976" s="63">
        <v>530</v>
      </c>
      <c r="J1976" s="63">
        <v>520</v>
      </c>
      <c r="K1976" s="63">
        <v>500</v>
      </c>
      <c r="L1976" s="37"/>
      <c r="M1976" s="37">
        <v>609800</v>
      </c>
    </row>
    <row r="1977" spans="1:13" x14ac:dyDescent="0.25">
      <c r="A1977" s="37">
        <v>1968</v>
      </c>
      <c r="B1977" s="37" t="s">
        <v>2052</v>
      </c>
      <c r="C1977" s="37" t="s">
        <v>1953</v>
      </c>
      <c r="D1977" s="37" t="s">
        <v>2116</v>
      </c>
      <c r="E1977" s="63">
        <v>330</v>
      </c>
      <c r="F1977" s="63">
        <v>350</v>
      </c>
      <c r="G1977" s="63">
        <v>350</v>
      </c>
      <c r="H1977" s="63">
        <v>350</v>
      </c>
      <c r="I1977" s="63">
        <v>350</v>
      </c>
      <c r="J1977" s="63">
        <v>350</v>
      </c>
      <c r="K1977" s="63">
        <v>350</v>
      </c>
      <c r="L1977" s="37"/>
      <c r="M1977" s="37">
        <v>609911</v>
      </c>
    </row>
    <row r="1978" spans="1:13" x14ac:dyDescent="0.25">
      <c r="A1978" s="37">
        <v>1969</v>
      </c>
      <c r="B1978" s="37" t="s">
        <v>2052</v>
      </c>
      <c r="C1978" s="37" t="s">
        <v>566</v>
      </c>
      <c r="D1978" s="37" t="s">
        <v>2116</v>
      </c>
      <c r="E1978" s="63">
        <v>1700</v>
      </c>
      <c r="F1978" s="63">
        <v>1820</v>
      </c>
      <c r="G1978" s="63">
        <v>1850</v>
      </c>
      <c r="H1978" s="63">
        <v>1870</v>
      </c>
      <c r="I1978" s="63">
        <v>1860</v>
      </c>
      <c r="J1978" s="63">
        <v>1840</v>
      </c>
      <c r="K1978" s="63">
        <v>1820</v>
      </c>
      <c r="L1978" s="37"/>
      <c r="M1978" s="37">
        <v>610020</v>
      </c>
    </row>
    <row r="1979" spans="1:13" x14ac:dyDescent="0.25">
      <c r="A1979" s="37">
        <v>1970</v>
      </c>
      <c r="B1979" s="37" t="s">
        <v>2052</v>
      </c>
      <c r="C1979" s="37" t="s">
        <v>567</v>
      </c>
      <c r="D1979" s="37" t="s">
        <v>2116</v>
      </c>
      <c r="E1979" s="63">
        <v>590</v>
      </c>
      <c r="F1979" s="63">
        <v>610</v>
      </c>
      <c r="G1979" s="63">
        <v>640</v>
      </c>
      <c r="H1979" s="63">
        <v>670</v>
      </c>
      <c r="I1979" s="63">
        <v>700</v>
      </c>
      <c r="J1979" s="63">
        <v>740</v>
      </c>
      <c r="K1979" s="63">
        <v>780</v>
      </c>
      <c r="L1979" s="37"/>
      <c r="M1979" s="37">
        <v>610031</v>
      </c>
    </row>
    <row r="1980" spans="1:13" x14ac:dyDescent="0.25">
      <c r="A1980" s="37">
        <v>1971</v>
      </c>
      <c r="B1980" s="37" t="s">
        <v>2052</v>
      </c>
      <c r="C1980" s="37" t="s">
        <v>1961</v>
      </c>
      <c r="D1980" s="37" t="s">
        <v>2116</v>
      </c>
      <c r="E1980" s="63">
        <v>3170</v>
      </c>
      <c r="F1980" s="63">
        <v>3310</v>
      </c>
      <c r="G1980" s="63">
        <v>3390</v>
      </c>
      <c r="H1980" s="63">
        <v>3470</v>
      </c>
      <c r="I1980" s="63">
        <v>3530</v>
      </c>
      <c r="J1980" s="63">
        <v>3590</v>
      </c>
      <c r="K1980" s="63">
        <v>3640</v>
      </c>
      <c r="L1980" s="37"/>
      <c r="M1980" s="37">
        <v>610040</v>
      </c>
    </row>
    <row r="1981" spans="1:13" x14ac:dyDescent="0.25">
      <c r="A1981" s="37">
        <v>1972</v>
      </c>
      <c r="B1981" s="37" t="s">
        <v>2052</v>
      </c>
      <c r="C1981" s="37" t="s">
        <v>1962</v>
      </c>
      <c r="D1981" s="37" t="s">
        <v>2116</v>
      </c>
      <c r="E1981" s="63">
        <v>2020</v>
      </c>
      <c r="F1981" s="63">
        <v>2100</v>
      </c>
      <c r="G1981" s="63">
        <v>2130</v>
      </c>
      <c r="H1981" s="63">
        <v>2150</v>
      </c>
      <c r="I1981" s="63">
        <v>2170</v>
      </c>
      <c r="J1981" s="63">
        <v>2170</v>
      </c>
      <c r="K1981" s="63">
        <v>2160</v>
      </c>
      <c r="L1981" s="37"/>
      <c r="M1981" s="37">
        <v>610051</v>
      </c>
    </row>
    <row r="1982" spans="1:13" x14ac:dyDescent="0.25">
      <c r="A1982" s="37">
        <v>1973</v>
      </c>
      <c r="B1982" s="37" t="s">
        <v>2052</v>
      </c>
      <c r="C1982" s="37" t="s">
        <v>1964</v>
      </c>
      <c r="D1982" s="37" t="s">
        <v>2116</v>
      </c>
      <c r="E1982" s="63">
        <v>1660</v>
      </c>
      <c r="F1982" s="63">
        <v>1710</v>
      </c>
      <c r="G1982" s="63">
        <v>1720</v>
      </c>
      <c r="H1982" s="63">
        <v>1730</v>
      </c>
      <c r="I1982" s="63">
        <v>1730</v>
      </c>
      <c r="J1982" s="63">
        <v>1720</v>
      </c>
      <c r="K1982" s="63">
        <v>1690</v>
      </c>
      <c r="L1982" s="37"/>
      <c r="M1982" s="37">
        <v>610061</v>
      </c>
    </row>
    <row r="1983" spans="1:13" x14ac:dyDescent="0.25">
      <c r="A1983" s="37">
        <v>1974</v>
      </c>
      <c r="B1983" s="37" t="s">
        <v>2052</v>
      </c>
      <c r="C1983" s="37" t="s">
        <v>81</v>
      </c>
      <c r="D1983" s="37" t="s">
        <v>2116</v>
      </c>
      <c r="E1983" s="63">
        <v>1730</v>
      </c>
      <c r="F1983" s="63">
        <v>1830</v>
      </c>
      <c r="G1983" s="63">
        <v>1890</v>
      </c>
      <c r="H1983" s="63">
        <v>1920</v>
      </c>
      <c r="I1983" s="63">
        <v>1940</v>
      </c>
      <c r="J1983" s="63">
        <v>1960</v>
      </c>
      <c r="K1983" s="63">
        <v>2000</v>
      </c>
      <c r="L1983" s="37"/>
      <c r="M1983" s="37">
        <v>610072</v>
      </c>
    </row>
    <row r="1984" spans="1:13" x14ac:dyDescent="0.25">
      <c r="A1984" s="37">
        <v>1975</v>
      </c>
      <c r="B1984" s="37" t="s">
        <v>2052</v>
      </c>
      <c r="C1984" s="37" t="s">
        <v>1966</v>
      </c>
      <c r="D1984" s="37" t="s">
        <v>2116</v>
      </c>
      <c r="E1984" s="63">
        <v>270</v>
      </c>
      <c r="F1984" s="63">
        <v>280</v>
      </c>
      <c r="G1984" s="63">
        <v>280</v>
      </c>
      <c r="H1984" s="63">
        <v>280</v>
      </c>
      <c r="I1984" s="63">
        <v>280</v>
      </c>
      <c r="J1984" s="63">
        <v>280</v>
      </c>
      <c r="K1984" s="63">
        <v>280</v>
      </c>
      <c r="L1984" s="37"/>
      <c r="M1984" s="37">
        <v>610073</v>
      </c>
    </row>
    <row r="1985" spans="1:13" x14ac:dyDescent="0.25">
      <c r="A1985" s="37">
        <v>1976</v>
      </c>
      <c r="B1985" s="37" t="s">
        <v>2052</v>
      </c>
      <c r="C1985" s="37" t="s">
        <v>1968</v>
      </c>
      <c r="D1985" s="37" t="s">
        <v>2116</v>
      </c>
      <c r="E1985" s="63">
        <v>1690</v>
      </c>
      <c r="F1985" s="63">
        <v>1700</v>
      </c>
      <c r="G1985" s="63">
        <v>1700</v>
      </c>
      <c r="H1985" s="63">
        <v>1690</v>
      </c>
      <c r="I1985" s="63">
        <v>1690</v>
      </c>
      <c r="J1985" s="63">
        <v>1660</v>
      </c>
      <c r="K1985" s="63">
        <v>1620</v>
      </c>
      <c r="L1985" s="37"/>
      <c r="M1985" s="37">
        <v>610080</v>
      </c>
    </row>
    <row r="1986" spans="1:13" x14ac:dyDescent="0.25">
      <c r="A1986" s="37">
        <v>1977</v>
      </c>
      <c r="B1986" s="37" t="s">
        <v>2052</v>
      </c>
      <c r="C1986" s="37" t="s">
        <v>1969</v>
      </c>
      <c r="D1986" s="37" t="s">
        <v>2116</v>
      </c>
      <c r="E1986" s="63">
        <v>680</v>
      </c>
      <c r="F1986" s="63">
        <v>700</v>
      </c>
      <c r="G1986" s="63">
        <v>700</v>
      </c>
      <c r="H1986" s="63">
        <v>700</v>
      </c>
      <c r="I1986" s="63">
        <v>690</v>
      </c>
      <c r="J1986" s="63">
        <v>680</v>
      </c>
      <c r="K1986" s="63">
        <v>660</v>
      </c>
      <c r="L1986" s="37"/>
      <c r="M1986" s="37">
        <v>610090</v>
      </c>
    </row>
    <row r="1987" spans="1:13" x14ac:dyDescent="0.25">
      <c r="A1987" s="37">
        <v>1978</v>
      </c>
      <c r="B1987" s="37" t="s">
        <v>2052</v>
      </c>
      <c r="C1987" s="37" t="s">
        <v>1926</v>
      </c>
      <c r="D1987" s="37" t="s">
        <v>2116</v>
      </c>
      <c r="E1987" s="63">
        <v>2260</v>
      </c>
      <c r="F1987" s="63">
        <v>2320</v>
      </c>
      <c r="G1987" s="63">
        <v>2330</v>
      </c>
      <c r="H1987" s="63">
        <v>2330</v>
      </c>
      <c r="I1987" s="63">
        <v>2330</v>
      </c>
      <c r="J1987" s="63">
        <v>2320</v>
      </c>
      <c r="K1987" s="63">
        <v>2310</v>
      </c>
      <c r="L1987" s="37"/>
      <c r="M1987" s="37">
        <v>610500</v>
      </c>
    </row>
    <row r="1988" spans="1:13" x14ac:dyDescent="0.25">
      <c r="A1988" s="37">
        <v>1979</v>
      </c>
      <c r="B1988" s="37" t="s">
        <v>2052</v>
      </c>
      <c r="C1988" s="37" t="s">
        <v>1982</v>
      </c>
      <c r="D1988" s="37" t="s">
        <v>2116</v>
      </c>
      <c r="E1988" s="63">
        <v>300</v>
      </c>
      <c r="F1988" s="63">
        <v>290</v>
      </c>
      <c r="G1988" s="63">
        <v>290</v>
      </c>
      <c r="H1988" s="63">
        <v>280</v>
      </c>
      <c r="I1988" s="63">
        <v>280</v>
      </c>
      <c r="J1988" s="63">
        <v>270</v>
      </c>
      <c r="K1988" s="63">
        <v>260</v>
      </c>
      <c r="L1988" s="37"/>
      <c r="M1988" s="37">
        <v>612200</v>
      </c>
    </row>
    <row r="1989" spans="1:13" x14ac:dyDescent="0.25">
      <c r="A1989" s="37">
        <v>1980</v>
      </c>
      <c r="B1989" s="37" t="s">
        <v>2052</v>
      </c>
      <c r="C1989" s="37" t="s">
        <v>1983</v>
      </c>
      <c r="D1989" s="37" t="s">
        <v>2116</v>
      </c>
      <c r="E1989" s="63">
        <v>320</v>
      </c>
      <c r="F1989" s="63">
        <v>310</v>
      </c>
      <c r="G1989" s="63">
        <v>300</v>
      </c>
      <c r="H1989" s="63">
        <v>300</v>
      </c>
      <c r="I1989" s="63">
        <v>300</v>
      </c>
      <c r="J1989" s="63">
        <v>290</v>
      </c>
      <c r="K1989" s="63">
        <v>280</v>
      </c>
      <c r="L1989" s="37"/>
      <c r="M1989" s="37">
        <v>612300</v>
      </c>
    </row>
    <row r="1990" spans="1:13" x14ac:dyDescent="0.25">
      <c r="A1990" s="37">
        <v>1981</v>
      </c>
      <c r="B1990" s="37" t="s">
        <v>2052</v>
      </c>
      <c r="C1990" s="37" t="s">
        <v>1984</v>
      </c>
      <c r="D1990" s="37" t="s">
        <v>2116</v>
      </c>
      <c r="E1990" s="63">
        <v>1950</v>
      </c>
      <c r="F1990" s="63">
        <v>2100</v>
      </c>
      <c r="G1990" s="63">
        <v>2160</v>
      </c>
      <c r="H1990" s="63">
        <v>2190</v>
      </c>
      <c r="I1990" s="63">
        <v>2200</v>
      </c>
      <c r="J1990" s="63">
        <v>2180</v>
      </c>
      <c r="K1990" s="63">
        <v>2150</v>
      </c>
      <c r="L1990" s="37"/>
      <c r="M1990" s="37">
        <v>612400</v>
      </c>
    </row>
    <row r="1991" spans="1:13" x14ac:dyDescent="0.25">
      <c r="A1991" s="37">
        <v>1982</v>
      </c>
      <c r="B1991" s="37" t="s">
        <v>2052</v>
      </c>
      <c r="C1991" s="37" t="s">
        <v>1985</v>
      </c>
      <c r="D1991" s="37" t="s">
        <v>2116</v>
      </c>
      <c r="E1991" s="63">
        <v>570</v>
      </c>
      <c r="F1991" s="63">
        <v>560</v>
      </c>
      <c r="G1991" s="63">
        <v>550</v>
      </c>
      <c r="H1991" s="63">
        <v>550</v>
      </c>
      <c r="I1991" s="63">
        <v>540</v>
      </c>
      <c r="J1991" s="63">
        <v>520</v>
      </c>
      <c r="K1991" s="63">
        <v>500</v>
      </c>
      <c r="L1991" s="37"/>
      <c r="M1991" s="37">
        <v>612500</v>
      </c>
    </row>
    <row r="1992" spans="1:13" x14ac:dyDescent="0.25">
      <c r="A1992" s="37">
        <v>1983</v>
      </c>
      <c r="B1992" s="37" t="s">
        <v>2052</v>
      </c>
      <c r="C1992" s="37" t="s">
        <v>574</v>
      </c>
      <c r="D1992" s="37" t="s">
        <v>2116</v>
      </c>
      <c r="E1992" s="63">
        <v>680</v>
      </c>
      <c r="F1992" s="63">
        <v>670</v>
      </c>
      <c r="G1992" s="63">
        <v>660</v>
      </c>
      <c r="H1992" s="63">
        <v>650</v>
      </c>
      <c r="I1992" s="63">
        <v>630</v>
      </c>
      <c r="J1992" s="63">
        <v>620</v>
      </c>
      <c r="K1992" s="63">
        <v>600</v>
      </c>
      <c r="L1992" s="37"/>
      <c r="M1992" s="37">
        <v>612600</v>
      </c>
    </row>
    <row r="1993" spans="1:13" x14ac:dyDescent="0.25">
      <c r="A1993" s="37">
        <v>1984</v>
      </c>
      <c r="B1993" s="37" t="s">
        <v>2052</v>
      </c>
      <c r="C1993" s="37" t="s">
        <v>1986</v>
      </c>
      <c r="D1993" s="37" t="s">
        <v>2116</v>
      </c>
      <c r="E1993" s="63">
        <v>230</v>
      </c>
      <c r="F1993" s="63">
        <v>230</v>
      </c>
      <c r="G1993" s="63">
        <v>230</v>
      </c>
      <c r="H1993" s="63">
        <v>220</v>
      </c>
      <c r="I1993" s="63">
        <v>220</v>
      </c>
      <c r="J1993" s="63">
        <v>210</v>
      </c>
      <c r="K1993" s="63">
        <v>200</v>
      </c>
      <c r="L1993" s="37"/>
      <c r="M1993" s="37">
        <v>612712</v>
      </c>
    </row>
    <row r="1994" spans="1:13" x14ac:dyDescent="0.25">
      <c r="A1994" s="37">
        <v>1985</v>
      </c>
      <c r="B1994" s="37" t="s">
        <v>2052</v>
      </c>
      <c r="C1994" s="37" t="s">
        <v>1987</v>
      </c>
      <c r="D1994" s="37" t="s">
        <v>2116</v>
      </c>
      <c r="E1994" s="63">
        <v>210</v>
      </c>
      <c r="F1994" s="63">
        <v>210</v>
      </c>
      <c r="G1994" s="63">
        <v>210</v>
      </c>
      <c r="H1994" s="63">
        <v>200</v>
      </c>
      <c r="I1994" s="63">
        <v>200</v>
      </c>
      <c r="J1994" s="63">
        <v>190</v>
      </c>
      <c r="K1994" s="63">
        <v>180</v>
      </c>
      <c r="L1994" s="37"/>
      <c r="M1994" s="37">
        <v>612713</v>
      </c>
    </row>
    <row r="1995" spans="1:13" x14ac:dyDescent="0.25">
      <c r="A1995" s="37">
        <v>1986</v>
      </c>
      <c r="B1995" s="37" t="s">
        <v>2052</v>
      </c>
      <c r="C1995" s="37" t="s">
        <v>575</v>
      </c>
      <c r="D1995" s="37" t="s">
        <v>2116</v>
      </c>
      <c r="E1995" s="63">
        <v>1620</v>
      </c>
      <c r="F1995" s="63">
        <v>1730</v>
      </c>
      <c r="G1995" s="63">
        <v>1800</v>
      </c>
      <c r="H1995" s="63">
        <v>1860</v>
      </c>
      <c r="I1995" s="63">
        <v>1920</v>
      </c>
      <c r="J1995" s="63">
        <v>1960</v>
      </c>
      <c r="K1995" s="63">
        <v>2000</v>
      </c>
      <c r="L1995" s="37"/>
      <c r="M1995" s="37">
        <v>612714</v>
      </c>
    </row>
    <row r="1996" spans="1:13" x14ac:dyDescent="0.25">
      <c r="A1996" s="37">
        <v>1987</v>
      </c>
      <c r="B1996" s="37" t="s">
        <v>2052</v>
      </c>
      <c r="C1996" s="37" t="s">
        <v>1988</v>
      </c>
      <c r="D1996" s="37" t="s">
        <v>2116</v>
      </c>
      <c r="E1996" s="63">
        <v>0</v>
      </c>
      <c r="F1996" s="63">
        <v>0</v>
      </c>
      <c r="G1996" s="63">
        <v>0</v>
      </c>
      <c r="H1996" s="63">
        <v>0</v>
      </c>
      <c r="I1996" s="63">
        <v>0</v>
      </c>
      <c r="J1996" s="63">
        <v>0</v>
      </c>
      <c r="K1996" s="63">
        <v>0</v>
      </c>
      <c r="L1996" s="37"/>
      <c r="M1996" s="37">
        <v>612715</v>
      </c>
    </row>
    <row r="1997" spans="1:13" x14ac:dyDescent="0.25">
      <c r="A1997" s="37">
        <v>1988</v>
      </c>
      <c r="B1997" s="37" t="s">
        <v>2052</v>
      </c>
      <c r="C1997" s="37" t="s">
        <v>985</v>
      </c>
      <c r="D1997" s="37" t="s">
        <v>2116</v>
      </c>
      <c r="E1997" s="63">
        <v>970</v>
      </c>
      <c r="F1997" s="63">
        <v>980</v>
      </c>
      <c r="G1997" s="63">
        <v>1000</v>
      </c>
      <c r="H1997" s="63">
        <v>1010</v>
      </c>
      <c r="I1997" s="63">
        <v>1010</v>
      </c>
      <c r="J1997" s="63">
        <v>1010</v>
      </c>
      <c r="K1997" s="63">
        <v>1000</v>
      </c>
      <c r="L1997" s="37"/>
      <c r="M1997" s="37">
        <v>612720</v>
      </c>
    </row>
    <row r="1998" spans="1:13" x14ac:dyDescent="0.25">
      <c r="A1998" s="37">
        <v>1989</v>
      </c>
      <c r="B1998" s="37" t="s">
        <v>2052</v>
      </c>
      <c r="C1998" s="37" t="s">
        <v>986</v>
      </c>
      <c r="D1998" s="37" t="s">
        <v>2116</v>
      </c>
      <c r="E1998" s="63">
        <v>1420</v>
      </c>
      <c r="F1998" s="63">
        <v>1430</v>
      </c>
      <c r="G1998" s="63">
        <v>1440</v>
      </c>
      <c r="H1998" s="63">
        <v>1440</v>
      </c>
      <c r="I1998" s="63">
        <v>1430</v>
      </c>
      <c r="J1998" s="63">
        <v>1430</v>
      </c>
      <c r="K1998" s="63">
        <v>1430</v>
      </c>
      <c r="L1998" s="37"/>
      <c r="M1998" s="37">
        <v>612730</v>
      </c>
    </row>
    <row r="1999" spans="1:13" x14ac:dyDescent="0.25">
      <c r="A1999" s="37">
        <v>1990</v>
      </c>
      <c r="B1999" s="37" t="s">
        <v>2052</v>
      </c>
      <c r="C1999" s="37" t="s">
        <v>987</v>
      </c>
      <c r="D1999" s="37" t="s">
        <v>2116</v>
      </c>
      <c r="E1999" s="63">
        <v>1960</v>
      </c>
      <c r="F1999" s="63">
        <v>2080</v>
      </c>
      <c r="G1999" s="63">
        <v>2150</v>
      </c>
      <c r="H1999" s="63">
        <v>2220</v>
      </c>
      <c r="I1999" s="63">
        <v>2270</v>
      </c>
      <c r="J1999" s="63">
        <v>2300</v>
      </c>
      <c r="K1999" s="63">
        <v>2330</v>
      </c>
      <c r="L1999" s="37"/>
      <c r="M1999" s="37">
        <v>612740</v>
      </c>
    </row>
    <row r="2000" spans="1:13" x14ac:dyDescent="0.25">
      <c r="A2000" s="37">
        <v>1991</v>
      </c>
      <c r="B2000" s="37" t="s">
        <v>2052</v>
      </c>
      <c r="C2000" s="37" t="s">
        <v>1989</v>
      </c>
      <c r="D2000" s="37" t="s">
        <v>2116</v>
      </c>
      <c r="E2000" s="63">
        <v>440</v>
      </c>
      <c r="F2000" s="63">
        <v>440</v>
      </c>
      <c r="G2000" s="63">
        <v>440</v>
      </c>
      <c r="H2000" s="63">
        <v>440</v>
      </c>
      <c r="I2000" s="63">
        <v>450</v>
      </c>
      <c r="J2000" s="63">
        <v>450</v>
      </c>
      <c r="K2000" s="63">
        <v>460</v>
      </c>
      <c r="L2000" s="37"/>
      <c r="M2000" s="37">
        <v>612801</v>
      </c>
    </row>
    <row r="2001" spans="1:13" x14ac:dyDescent="0.25">
      <c r="A2001" s="37">
        <v>1992</v>
      </c>
      <c r="B2001" s="37" t="s">
        <v>2052</v>
      </c>
      <c r="C2001" s="37" t="s">
        <v>1991</v>
      </c>
      <c r="D2001" s="37" t="s">
        <v>2116</v>
      </c>
      <c r="E2001" s="63">
        <v>1020</v>
      </c>
      <c r="F2001" s="63">
        <v>1030</v>
      </c>
      <c r="G2001" s="63">
        <v>1010</v>
      </c>
      <c r="H2001" s="63">
        <v>980</v>
      </c>
      <c r="I2001" s="63">
        <v>950</v>
      </c>
      <c r="J2001" s="63">
        <v>920</v>
      </c>
      <c r="K2001" s="63">
        <v>880</v>
      </c>
      <c r="L2001" s="37"/>
      <c r="M2001" s="37">
        <v>612802</v>
      </c>
    </row>
    <row r="2002" spans="1:13" x14ac:dyDescent="0.25">
      <c r="A2002" s="37">
        <v>1993</v>
      </c>
      <c r="B2002" s="37" t="s">
        <v>2052</v>
      </c>
      <c r="C2002" s="37" t="s">
        <v>576</v>
      </c>
      <c r="D2002" s="37" t="s">
        <v>2116</v>
      </c>
      <c r="E2002" s="63">
        <v>10</v>
      </c>
      <c r="F2002" s="63">
        <v>10</v>
      </c>
      <c r="G2002" s="63">
        <v>10</v>
      </c>
      <c r="H2002" s="63">
        <v>10</v>
      </c>
      <c r="I2002" s="63">
        <v>10</v>
      </c>
      <c r="J2002" s="63">
        <v>10</v>
      </c>
      <c r="K2002" s="63">
        <v>10</v>
      </c>
      <c r="L2002" s="37"/>
      <c r="M2002" s="37">
        <v>612901</v>
      </c>
    </row>
    <row r="2003" spans="1:13" x14ac:dyDescent="0.25">
      <c r="A2003" s="37">
        <v>1994</v>
      </c>
      <c r="B2003" s="37" t="s">
        <v>2052</v>
      </c>
      <c r="C2003" s="37" t="s">
        <v>577</v>
      </c>
      <c r="D2003" s="37" t="s">
        <v>2116</v>
      </c>
      <c r="E2003" s="63">
        <v>0</v>
      </c>
      <c r="F2003" s="63">
        <v>0</v>
      </c>
      <c r="G2003" s="63">
        <v>0</v>
      </c>
      <c r="H2003" s="63">
        <v>0</v>
      </c>
      <c r="I2003" s="63">
        <v>0</v>
      </c>
      <c r="J2003" s="63">
        <v>0</v>
      </c>
      <c r="K2003" s="63">
        <v>0</v>
      </c>
      <c r="L2003" s="37"/>
      <c r="M2003" s="37">
        <v>612902</v>
      </c>
    </row>
    <row r="2004" spans="1:13" x14ac:dyDescent="0.25">
      <c r="A2004" s="37">
        <v>1995</v>
      </c>
      <c r="B2004" s="37" t="s">
        <v>2052</v>
      </c>
      <c r="C2004" s="37" t="s">
        <v>578</v>
      </c>
      <c r="D2004" s="37" t="s">
        <v>2116</v>
      </c>
      <c r="E2004" s="63">
        <v>0</v>
      </c>
      <c r="F2004" s="63">
        <v>0</v>
      </c>
      <c r="G2004" s="63">
        <v>0</v>
      </c>
      <c r="H2004" s="63">
        <v>0</v>
      </c>
      <c r="I2004" s="63">
        <v>0</v>
      </c>
      <c r="J2004" s="63">
        <v>0</v>
      </c>
      <c r="K2004" s="63">
        <v>0</v>
      </c>
      <c r="L2004" s="37"/>
      <c r="M2004" s="37">
        <v>612903</v>
      </c>
    </row>
    <row r="2005" spans="1:13" x14ac:dyDescent="0.25">
      <c r="A2005" s="37">
        <v>1996</v>
      </c>
      <c r="B2005" s="37" t="s">
        <v>2052</v>
      </c>
      <c r="C2005" s="37" t="s">
        <v>579</v>
      </c>
      <c r="D2005" s="37" t="s">
        <v>2116</v>
      </c>
      <c r="E2005" s="63">
        <v>390</v>
      </c>
      <c r="F2005" s="63">
        <v>430</v>
      </c>
      <c r="G2005" s="63">
        <v>440</v>
      </c>
      <c r="H2005" s="63">
        <v>450</v>
      </c>
      <c r="I2005" s="63">
        <v>450</v>
      </c>
      <c r="J2005" s="63">
        <v>450</v>
      </c>
      <c r="K2005" s="63">
        <v>450</v>
      </c>
      <c r="L2005" s="37"/>
      <c r="M2005" s="37">
        <v>613000</v>
      </c>
    </row>
    <row r="2006" spans="1:13" x14ac:dyDescent="0.25">
      <c r="A2006" s="37">
        <v>1997</v>
      </c>
      <c r="B2006" s="37" t="s">
        <v>2052</v>
      </c>
      <c r="C2006" s="37" t="s">
        <v>2026</v>
      </c>
      <c r="D2006" s="37" t="s">
        <v>2116</v>
      </c>
      <c r="E2006" s="63">
        <v>10</v>
      </c>
      <c r="F2006" s="63">
        <v>10</v>
      </c>
      <c r="G2006" s="63">
        <v>10</v>
      </c>
      <c r="H2006" s="63">
        <v>10</v>
      </c>
      <c r="I2006" s="63">
        <v>10</v>
      </c>
      <c r="J2006" s="63">
        <v>10</v>
      </c>
      <c r="K2006" s="63">
        <v>10</v>
      </c>
      <c r="L2006" s="37"/>
      <c r="M2006" s="37">
        <v>626100</v>
      </c>
    </row>
    <row r="2007" spans="1:13" x14ac:dyDescent="0.25">
      <c r="A2007" s="37">
        <v>1998</v>
      </c>
      <c r="B2007" s="37" t="s">
        <v>2052</v>
      </c>
      <c r="C2007" s="37" t="s">
        <v>2035</v>
      </c>
      <c r="D2007" s="37" t="s">
        <v>2116</v>
      </c>
      <c r="E2007" s="63">
        <v>0</v>
      </c>
      <c r="F2007" s="63">
        <v>0</v>
      </c>
      <c r="G2007" s="63">
        <v>0</v>
      </c>
      <c r="H2007" s="63">
        <v>0</v>
      </c>
      <c r="I2007" s="63">
        <v>0</v>
      </c>
      <c r="J2007" s="63">
        <v>0</v>
      </c>
      <c r="K2007" s="63">
        <v>0</v>
      </c>
      <c r="L2007" s="37"/>
      <c r="M2007" s="37">
        <v>626700</v>
      </c>
    </row>
    <row r="2008" spans="1:13" x14ac:dyDescent="0.25">
      <c r="A2008" s="37">
        <v>1999</v>
      </c>
      <c r="B2008" s="37" t="s">
        <v>2052</v>
      </c>
      <c r="C2008" s="37" t="s">
        <v>2038</v>
      </c>
      <c r="D2008" s="37" t="s">
        <v>2116</v>
      </c>
      <c r="E2008" s="63">
        <v>0</v>
      </c>
      <c r="F2008" s="63">
        <v>0</v>
      </c>
      <c r="G2008" s="63">
        <v>0</v>
      </c>
      <c r="H2008" s="63">
        <v>0</v>
      </c>
      <c r="I2008" s="63">
        <v>0</v>
      </c>
      <c r="J2008" s="63">
        <v>0</v>
      </c>
      <c r="K2008" s="63">
        <v>0</v>
      </c>
      <c r="L2008" s="37"/>
      <c r="M2008" s="37">
        <v>627000</v>
      </c>
    </row>
    <row r="2009" spans="1:13" x14ac:dyDescent="0.25">
      <c r="A2009" s="37">
        <v>2000</v>
      </c>
      <c r="B2009" s="37" t="s">
        <v>2043</v>
      </c>
      <c r="C2009" s="37" t="s">
        <v>2117</v>
      </c>
      <c r="D2009" s="37" t="s">
        <v>2117</v>
      </c>
      <c r="E2009" s="63">
        <v>12400</v>
      </c>
      <c r="F2009" s="63">
        <v>12500</v>
      </c>
      <c r="G2009" s="63">
        <v>12400</v>
      </c>
      <c r="H2009" s="63">
        <v>12300</v>
      </c>
      <c r="I2009" s="63">
        <v>12100</v>
      </c>
      <c r="J2009" s="63">
        <v>11800</v>
      </c>
      <c r="K2009" s="63">
        <v>11450</v>
      </c>
      <c r="L2009" s="37"/>
      <c r="M2009" s="37"/>
    </row>
    <row r="2010" spans="1:13" x14ac:dyDescent="0.25">
      <c r="A2010" s="37">
        <v>2001</v>
      </c>
      <c r="B2010" s="37" t="s">
        <v>2052</v>
      </c>
      <c r="C2010" s="37" t="s">
        <v>565</v>
      </c>
      <c r="D2010" s="37" t="s">
        <v>2117</v>
      </c>
      <c r="E2010" s="63">
        <v>710</v>
      </c>
      <c r="F2010" s="63">
        <v>720</v>
      </c>
      <c r="G2010" s="63">
        <v>700</v>
      </c>
      <c r="H2010" s="63">
        <v>680</v>
      </c>
      <c r="I2010" s="63">
        <v>670</v>
      </c>
      <c r="J2010" s="63">
        <v>650</v>
      </c>
      <c r="K2010" s="63">
        <v>640</v>
      </c>
      <c r="L2010" s="37"/>
      <c r="M2010" s="37">
        <v>610010</v>
      </c>
    </row>
    <row r="2011" spans="1:13" x14ac:dyDescent="0.25">
      <c r="A2011" s="37">
        <v>2002</v>
      </c>
      <c r="B2011" s="37" t="s">
        <v>2052</v>
      </c>
      <c r="C2011" s="37" t="s">
        <v>78</v>
      </c>
      <c r="D2011" s="37" t="s">
        <v>2117</v>
      </c>
      <c r="E2011" s="63">
        <v>1710</v>
      </c>
      <c r="F2011" s="63">
        <v>1760</v>
      </c>
      <c r="G2011" s="63">
        <v>1780</v>
      </c>
      <c r="H2011" s="63">
        <v>1790</v>
      </c>
      <c r="I2011" s="63">
        <v>1800</v>
      </c>
      <c r="J2011" s="63">
        <v>1780</v>
      </c>
      <c r="K2011" s="63">
        <v>1760</v>
      </c>
      <c r="L2011" s="37"/>
      <c r="M2011" s="37">
        <v>610032</v>
      </c>
    </row>
    <row r="2012" spans="1:13" x14ac:dyDescent="0.25">
      <c r="A2012" s="37">
        <v>2003</v>
      </c>
      <c r="B2012" s="37" t="s">
        <v>2052</v>
      </c>
      <c r="C2012" s="37" t="s">
        <v>80</v>
      </c>
      <c r="D2012" s="37" t="s">
        <v>2117</v>
      </c>
      <c r="E2012" s="63">
        <v>860</v>
      </c>
      <c r="F2012" s="63">
        <v>860</v>
      </c>
      <c r="G2012" s="63">
        <v>860</v>
      </c>
      <c r="H2012" s="63">
        <v>850</v>
      </c>
      <c r="I2012" s="63">
        <v>840</v>
      </c>
      <c r="J2012" s="63">
        <v>820</v>
      </c>
      <c r="K2012" s="63">
        <v>790</v>
      </c>
      <c r="L2012" s="37"/>
      <c r="M2012" s="37">
        <v>610033</v>
      </c>
    </row>
    <row r="2013" spans="1:13" x14ac:dyDescent="0.25">
      <c r="A2013" s="37">
        <v>2004</v>
      </c>
      <c r="B2013" s="37" t="s">
        <v>2052</v>
      </c>
      <c r="C2013" s="37" t="s">
        <v>1970</v>
      </c>
      <c r="D2013" s="37" t="s">
        <v>2117</v>
      </c>
      <c r="E2013" s="63">
        <v>1610</v>
      </c>
      <c r="F2013" s="63">
        <v>1600</v>
      </c>
      <c r="G2013" s="63">
        <v>1580</v>
      </c>
      <c r="H2013" s="63">
        <v>1560</v>
      </c>
      <c r="I2013" s="63">
        <v>1530</v>
      </c>
      <c r="J2013" s="63">
        <v>1490</v>
      </c>
      <c r="K2013" s="63">
        <v>1440</v>
      </c>
      <c r="L2013" s="37"/>
      <c r="M2013" s="37">
        <v>610210</v>
      </c>
    </row>
    <row r="2014" spans="1:13" x14ac:dyDescent="0.25">
      <c r="A2014" s="37">
        <v>2005</v>
      </c>
      <c r="B2014" s="37" t="s">
        <v>2052</v>
      </c>
      <c r="C2014" s="37" t="s">
        <v>1971</v>
      </c>
      <c r="D2014" s="37" t="s">
        <v>2117</v>
      </c>
      <c r="E2014" s="63">
        <v>1490</v>
      </c>
      <c r="F2014" s="63">
        <v>1500</v>
      </c>
      <c r="G2014" s="63">
        <v>1500</v>
      </c>
      <c r="H2014" s="63">
        <v>1510</v>
      </c>
      <c r="I2014" s="63">
        <v>1500</v>
      </c>
      <c r="J2014" s="63">
        <v>1490</v>
      </c>
      <c r="K2014" s="63">
        <v>1460</v>
      </c>
      <c r="L2014" s="37"/>
      <c r="M2014" s="37">
        <v>610220</v>
      </c>
    </row>
    <row r="2015" spans="1:13" x14ac:dyDescent="0.25">
      <c r="A2015" s="37">
        <v>2006</v>
      </c>
      <c r="B2015" s="37" t="s">
        <v>2052</v>
      </c>
      <c r="C2015" s="37" t="s">
        <v>1972</v>
      </c>
      <c r="D2015" s="37" t="s">
        <v>2117</v>
      </c>
      <c r="E2015" s="63">
        <v>800</v>
      </c>
      <c r="F2015" s="63">
        <v>800</v>
      </c>
      <c r="G2015" s="63">
        <v>800</v>
      </c>
      <c r="H2015" s="63">
        <v>800</v>
      </c>
      <c r="I2015" s="63">
        <v>790</v>
      </c>
      <c r="J2015" s="63">
        <v>770</v>
      </c>
      <c r="K2015" s="63">
        <v>750</v>
      </c>
      <c r="L2015" s="37"/>
      <c r="M2015" s="37">
        <v>610230</v>
      </c>
    </row>
    <row r="2016" spans="1:13" x14ac:dyDescent="0.25">
      <c r="A2016" s="37">
        <v>2007</v>
      </c>
      <c r="B2016" s="37" t="s">
        <v>2052</v>
      </c>
      <c r="C2016" s="37" t="s">
        <v>1973</v>
      </c>
      <c r="D2016" s="37" t="s">
        <v>2117</v>
      </c>
      <c r="E2016" s="63">
        <v>2790</v>
      </c>
      <c r="F2016" s="63">
        <v>2800</v>
      </c>
      <c r="G2016" s="63">
        <v>2770</v>
      </c>
      <c r="H2016" s="63">
        <v>2730</v>
      </c>
      <c r="I2016" s="63">
        <v>2660</v>
      </c>
      <c r="J2016" s="63">
        <v>2560</v>
      </c>
      <c r="K2016" s="63">
        <v>2450</v>
      </c>
      <c r="L2016" s="37"/>
      <c r="M2016" s="37">
        <v>610240</v>
      </c>
    </row>
    <row r="2017" spans="1:13" x14ac:dyDescent="0.25">
      <c r="A2017" s="37">
        <v>2008</v>
      </c>
      <c r="B2017" s="37" t="s">
        <v>2052</v>
      </c>
      <c r="C2017" s="37" t="s">
        <v>875</v>
      </c>
      <c r="D2017" s="37" t="s">
        <v>2117</v>
      </c>
      <c r="E2017" s="63">
        <v>870</v>
      </c>
      <c r="F2017" s="63">
        <v>860</v>
      </c>
      <c r="G2017" s="63">
        <v>850</v>
      </c>
      <c r="H2017" s="63">
        <v>840</v>
      </c>
      <c r="I2017" s="63">
        <v>820</v>
      </c>
      <c r="J2017" s="63">
        <v>810</v>
      </c>
      <c r="K2017" s="63">
        <v>790</v>
      </c>
      <c r="L2017" s="37"/>
      <c r="M2017" s="37">
        <v>610250</v>
      </c>
    </row>
    <row r="2018" spans="1:13" x14ac:dyDescent="0.25">
      <c r="A2018" s="37">
        <v>2009</v>
      </c>
      <c r="B2018" s="37" t="s">
        <v>2052</v>
      </c>
      <c r="C2018" s="37" t="s">
        <v>119</v>
      </c>
      <c r="D2018" s="37" t="s">
        <v>2117</v>
      </c>
      <c r="E2018" s="63">
        <v>1560</v>
      </c>
      <c r="F2018" s="63">
        <v>1580</v>
      </c>
      <c r="G2018" s="63">
        <v>1570</v>
      </c>
      <c r="H2018" s="63">
        <v>1540</v>
      </c>
      <c r="I2018" s="63">
        <v>1490</v>
      </c>
      <c r="J2018" s="63">
        <v>1430</v>
      </c>
      <c r="K2018" s="63">
        <v>1360</v>
      </c>
      <c r="L2018" s="37"/>
      <c r="M2018" s="37">
        <v>610400</v>
      </c>
    </row>
    <row r="2019" spans="1:13" x14ac:dyDescent="0.25">
      <c r="A2019" s="37">
        <v>2010</v>
      </c>
      <c r="B2019" s="37" t="s">
        <v>2043</v>
      </c>
      <c r="C2019" s="37" t="s">
        <v>2118</v>
      </c>
      <c r="D2019" s="37" t="s">
        <v>2118</v>
      </c>
      <c r="E2019" s="63">
        <v>53200</v>
      </c>
      <c r="F2019" s="63">
        <v>55300</v>
      </c>
      <c r="G2019" s="63">
        <v>55900</v>
      </c>
      <c r="H2019" s="63">
        <v>56300</v>
      </c>
      <c r="I2019" s="63">
        <v>56300</v>
      </c>
      <c r="J2019" s="63">
        <v>56000</v>
      </c>
      <c r="K2019" s="63">
        <v>55500</v>
      </c>
      <c r="L2019" s="37"/>
      <c r="M2019" s="37"/>
    </row>
    <row r="2020" spans="1:13" x14ac:dyDescent="0.25">
      <c r="A2020" s="37">
        <v>2011</v>
      </c>
      <c r="B2020" s="37" t="s">
        <v>2052</v>
      </c>
      <c r="C2020" s="37" t="s">
        <v>1955</v>
      </c>
      <c r="D2020" s="37" t="s">
        <v>2118</v>
      </c>
      <c r="E2020" s="63">
        <v>1460</v>
      </c>
      <c r="F2020" s="63">
        <v>1540</v>
      </c>
      <c r="G2020" s="63">
        <v>1620</v>
      </c>
      <c r="H2020" s="63">
        <v>1700</v>
      </c>
      <c r="I2020" s="63">
        <v>1770</v>
      </c>
      <c r="J2020" s="63">
        <v>1830</v>
      </c>
      <c r="K2020" s="63">
        <v>1870</v>
      </c>
      <c r="L2020" s="37"/>
      <c r="M2020" s="37">
        <v>609912</v>
      </c>
    </row>
    <row r="2021" spans="1:13" x14ac:dyDescent="0.25">
      <c r="A2021" s="37">
        <v>2012</v>
      </c>
      <c r="B2021" s="37" t="s">
        <v>2052</v>
      </c>
      <c r="C2021" s="37" t="s">
        <v>564</v>
      </c>
      <c r="D2021" s="37" t="s">
        <v>2118</v>
      </c>
      <c r="E2021" s="63">
        <v>190</v>
      </c>
      <c r="F2021" s="63">
        <v>200</v>
      </c>
      <c r="G2021" s="63">
        <v>200</v>
      </c>
      <c r="H2021" s="63">
        <v>200</v>
      </c>
      <c r="I2021" s="63">
        <v>200</v>
      </c>
      <c r="J2021" s="63">
        <v>200</v>
      </c>
      <c r="K2021" s="63">
        <v>200</v>
      </c>
      <c r="L2021" s="37"/>
      <c r="M2021" s="37">
        <v>609913</v>
      </c>
    </row>
    <row r="2022" spans="1:13" x14ac:dyDescent="0.25">
      <c r="A2022" s="37">
        <v>2013</v>
      </c>
      <c r="B2022" s="37" t="s">
        <v>2052</v>
      </c>
      <c r="C2022" s="37" t="s">
        <v>1958</v>
      </c>
      <c r="D2022" s="37" t="s">
        <v>2118</v>
      </c>
      <c r="E2022" s="63">
        <v>730</v>
      </c>
      <c r="F2022" s="63">
        <v>810</v>
      </c>
      <c r="G2022" s="63">
        <v>840</v>
      </c>
      <c r="H2022" s="63">
        <v>870</v>
      </c>
      <c r="I2022" s="63">
        <v>890</v>
      </c>
      <c r="J2022" s="63">
        <v>900</v>
      </c>
      <c r="K2022" s="63">
        <v>910</v>
      </c>
      <c r="L2022" s="37"/>
      <c r="M2022" s="37">
        <v>609914</v>
      </c>
    </row>
    <row r="2023" spans="1:13" x14ac:dyDescent="0.25">
      <c r="A2023" s="37">
        <v>2014</v>
      </c>
      <c r="B2023" s="37" t="s">
        <v>2052</v>
      </c>
      <c r="C2023" s="37" t="s">
        <v>1959</v>
      </c>
      <c r="D2023" s="37" t="s">
        <v>2118</v>
      </c>
      <c r="E2023" s="63">
        <v>370</v>
      </c>
      <c r="F2023" s="63">
        <v>400</v>
      </c>
      <c r="G2023" s="63">
        <v>440</v>
      </c>
      <c r="H2023" s="63">
        <v>470</v>
      </c>
      <c r="I2023" s="63">
        <v>500</v>
      </c>
      <c r="J2023" s="63">
        <v>530</v>
      </c>
      <c r="K2023" s="63">
        <v>550</v>
      </c>
      <c r="L2023" s="37"/>
      <c r="M2023" s="37">
        <v>609921</v>
      </c>
    </row>
    <row r="2024" spans="1:13" x14ac:dyDescent="0.25">
      <c r="A2024" s="37">
        <v>2015</v>
      </c>
      <c r="B2024" s="37" t="s">
        <v>2052</v>
      </c>
      <c r="C2024" s="37" t="s">
        <v>1960</v>
      </c>
      <c r="D2024" s="37" t="s">
        <v>2118</v>
      </c>
      <c r="E2024" s="63">
        <v>2620</v>
      </c>
      <c r="F2024" s="63">
        <v>2720</v>
      </c>
      <c r="G2024" s="63">
        <v>2770</v>
      </c>
      <c r="H2024" s="63">
        <v>2810</v>
      </c>
      <c r="I2024" s="63">
        <v>2830</v>
      </c>
      <c r="J2024" s="63">
        <v>2830</v>
      </c>
      <c r="K2024" s="63">
        <v>2800</v>
      </c>
      <c r="L2024" s="37"/>
      <c r="M2024" s="37">
        <v>609922</v>
      </c>
    </row>
    <row r="2025" spans="1:13" x14ac:dyDescent="0.25">
      <c r="A2025" s="37">
        <v>2016</v>
      </c>
      <c r="B2025" s="37" t="s">
        <v>2052</v>
      </c>
      <c r="C2025" s="37" t="s">
        <v>1963</v>
      </c>
      <c r="D2025" s="37" t="s">
        <v>2118</v>
      </c>
      <c r="E2025" s="63">
        <v>580</v>
      </c>
      <c r="F2025" s="63">
        <v>610</v>
      </c>
      <c r="G2025" s="63">
        <v>640</v>
      </c>
      <c r="H2025" s="63">
        <v>670</v>
      </c>
      <c r="I2025" s="63">
        <v>700</v>
      </c>
      <c r="J2025" s="63">
        <v>730</v>
      </c>
      <c r="K2025" s="63">
        <v>760</v>
      </c>
      <c r="L2025" s="37"/>
      <c r="M2025" s="37">
        <v>610052</v>
      </c>
    </row>
    <row r="2026" spans="1:13" x14ac:dyDescent="0.25">
      <c r="A2026" s="37">
        <v>2017</v>
      </c>
      <c r="B2026" s="37" t="s">
        <v>2052</v>
      </c>
      <c r="C2026" s="37" t="s">
        <v>1965</v>
      </c>
      <c r="D2026" s="37" t="s">
        <v>2118</v>
      </c>
      <c r="E2026" s="63">
        <v>610</v>
      </c>
      <c r="F2026" s="63">
        <v>650</v>
      </c>
      <c r="G2026" s="63">
        <v>660</v>
      </c>
      <c r="H2026" s="63">
        <v>670</v>
      </c>
      <c r="I2026" s="63">
        <v>680</v>
      </c>
      <c r="J2026" s="63">
        <v>690</v>
      </c>
      <c r="K2026" s="63">
        <v>700</v>
      </c>
      <c r="L2026" s="37"/>
      <c r="M2026" s="37">
        <v>610062</v>
      </c>
    </row>
    <row r="2027" spans="1:13" x14ac:dyDescent="0.25">
      <c r="A2027" s="37">
        <v>2018</v>
      </c>
      <c r="B2027" s="37" t="s">
        <v>2052</v>
      </c>
      <c r="C2027" s="37" t="s">
        <v>109</v>
      </c>
      <c r="D2027" s="37" t="s">
        <v>2118</v>
      </c>
      <c r="E2027" s="63">
        <v>870</v>
      </c>
      <c r="F2027" s="63">
        <v>950</v>
      </c>
      <c r="G2027" s="63">
        <v>1000</v>
      </c>
      <c r="H2027" s="63">
        <v>1040</v>
      </c>
      <c r="I2027" s="63">
        <v>1070</v>
      </c>
      <c r="J2027" s="63">
        <v>1100</v>
      </c>
      <c r="K2027" s="63">
        <v>1130</v>
      </c>
      <c r="L2027" s="37"/>
      <c r="M2027" s="37">
        <v>610074</v>
      </c>
    </row>
    <row r="2028" spans="1:13" x14ac:dyDescent="0.25">
      <c r="A2028" s="37">
        <v>2019</v>
      </c>
      <c r="B2028" s="37" t="s">
        <v>2052</v>
      </c>
      <c r="C2028" s="37" t="s">
        <v>1967</v>
      </c>
      <c r="D2028" s="37" t="s">
        <v>2118</v>
      </c>
      <c r="E2028" s="63">
        <v>0</v>
      </c>
      <c r="F2028" s="63">
        <v>0</v>
      </c>
      <c r="G2028" s="63">
        <v>0</v>
      </c>
      <c r="H2028" s="63">
        <v>0</v>
      </c>
      <c r="I2028" s="63">
        <v>0</v>
      </c>
      <c r="J2028" s="63">
        <v>0</v>
      </c>
      <c r="K2028" s="63">
        <v>0</v>
      </c>
      <c r="L2028" s="37"/>
      <c r="M2028" s="37">
        <v>610075</v>
      </c>
    </row>
    <row r="2029" spans="1:13" x14ac:dyDescent="0.25">
      <c r="A2029" s="37">
        <v>2020</v>
      </c>
      <c r="B2029" s="37" t="s">
        <v>2052</v>
      </c>
      <c r="C2029" s="37" t="s">
        <v>1954</v>
      </c>
      <c r="D2029" s="37" t="s">
        <v>2118</v>
      </c>
      <c r="E2029" s="63">
        <v>3450</v>
      </c>
      <c r="F2029" s="63">
        <v>3720</v>
      </c>
      <c r="G2029" s="63">
        <v>3750</v>
      </c>
      <c r="H2029" s="63">
        <v>3750</v>
      </c>
      <c r="I2029" s="63">
        <v>3730</v>
      </c>
      <c r="J2029" s="63">
        <v>3670</v>
      </c>
      <c r="K2029" s="63">
        <v>3610</v>
      </c>
      <c r="L2029" s="37"/>
      <c r="M2029" s="37">
        <v>610601</v>
      </c>
    </row>
    <row r="2030" spans="1:13" x14ac:dyDescent="0.25">
      <c r="A2030" s="37">
        <v>2021</v>
      </c>
      <c r="B2030" s="37" t="s">
        <v>2052</v>
      </c>
      <c r="C2030" s="37" t="s">
        <v>1974</v>
      </c>
      <c r="D2030" s="37" t="s">
        <v>2118</v>
      </c>
      <c r="E2030" s="63">
        <v>2530</v>
      </c>
      <c r="F2030" s="63">
        <v>2720</v>
      </c>
      <c r="G2030" s="63">
        <v>2770</v>
      </c>
      <c r="H2030" s="63">
        <v>2810</v>
      </c>
      <c r="I2030" s="63">
        <v>2820</v>
      </c>
      <c r="J2030" s="63">
        <v>2820</v>
      </c>
      <c r="K2030" s="63">
        <v>2820</v>
      </c>
      <c r="L2030" s="37"/>
      <c r="M2030" s="37">
        <v>610602</v>
      </c>
    </row>
    <row r="2031" spans="1:13" x14ac:dyDescent="0.25">
      <c r="A2031" s="37">
        <v>2022</v>
      </c>
      <c r="B2031" s="37" t="s">
        <v>2052</v>
      </c>
      <c r="C2031" s="37" t="s">
        <v>1975</v>
      </c>
      <c r="D2031" s="37" t="s">
        <v>2118</v>
      </c>
      <c r="E2031" s="63">
        <v>3970</v>
      </c>
      <c r="F2031" s="63">
        <v>4090</v>
      </c>
      <c r="G2031" s="63">
        <v>4110</v>
      </c>
      <c r="H2031" s="63">
        <v>4100</v>
      </c>
      <c r="I2031" s="63">
        <v>4070</v>
      </c>
      <c r="J2031" s="63">
        <v>4020</v>
      </c>
      <c r="K2031" s="63">
        <v>3940</v>
      </c>
      <c r="L2031" s="37"/>
      <c r="M2031" s="37">
        <v>610700</v>
      </c>
    </row>
    <row r="2032" spans="1:13" x14ac:dyDescent="0.25">
      <c r="A2032" s="37">
        <v>2023</v>
      </c>
      <c r="B2032" s="37" t="s">
        <v>2052</v>
      </c>
      <c r="C2032" s="37" t="s">
        <v>1976</v>
      </c>
      <c r="D2032" s="37" t="s">
        <v>2118</v>
      </c>
      <c r="E2032" s="63">
        <v>3780</v>
      </c>
      <c r="F2032" s="63">
        <v>3860</v>
      </c>
      <c r="G2032" s="63">
        <v>3870</v>
      </c>
      <c r="H2032" s="63">
        <v>3880</v>
      </c>
      <c r="I2032" s="63">
        <v>3870</v>
      </c>
      <c r="J2032" s="63">
        <v>3830</v>
      </c>
      <c r="K2032" s="63">
        <v>3760</v>
      </c>
      <c r="L2032" s="37"/>
      <c r="M2032" s="37">
        <v>610800</v>
      </c>
    </row>
    <row r="2033" spans="1:13" x14ac:dyDescent="0.25">
      <c r="A2033" s="37">
        <v>2024</v>
      </c>
      <c r="B2033" s="37" t="s">
        <v>2052</v>
      </c>
      <c r="C2033" s="37" t="s">
        <v>568</v>
      </c>
      <c r="D2033" s="37" t="s">
        <v>2118</v>
      </c>
      <c r="E2033" s="63">
        <v>3130</v>
      </c>
      <c r="F2033" s="63">
        <v>3250</v>
      </c>
      <c r="G2033" s="63">
        <v>3260</v>
      </c>
      <c r="H2033" s="63">
        <v>3260</v>
      </c>
      <c r="I2033" s="63">
        <v>3240</v>
      </c>
      <c r="J2033" s="63">
        <v>3210</v>
      </c>
      <c r="K2033" s="63">
        <v>3160</v>
      </c>
      <c r="L2033" s="37"/>
      <c r="M2033" s="37">
        <v>610900</v>
      </c>
    </row>
    <row r="2034" spans="1:13" x14ac:dyDescent="0.25">
      <c r="A2034" s="37">
        <v>2025</v>
      </c>
      <c r="B2034" s="37" t="s">
        <v>2052</v>
      </c>
      <c r="C2034" s="37" t="s">
        <v>1956</v>
      </c>
      <c r="D2034" s="37" t="s">
        <v>2118</v>
      </c>
      <c r="E2034" s="63">
        <v>2380</v>
      </c>
      <c r="F2034" s="63">
        <v>2500</v>
      </c>
      <c r="G2034" s="63">
        <v>2510</v>
      </c>
      <c r="H2034" s="63">
        <v>2510</v>
      </c>
      <c r="I2034" s="63">
        <v>2490</v>
      </c>
      <c r="J2034" s="63">
        <v>2470</v>
      </c>
      <c r="K2034" s="63">
        <v>2450</v>
      </c>
      <c r="L2034" s="37"/>
      <c r="M2034" s="37">
        <v>611001</v>
      </c>
    </row>
    <row r="2035" spans="1:13" x14ac:dyDescent="0.25">
      <c r="A2035" s="37">
        <v>2026</v>
      </c>
      <c r="B2035" s="37" t="s">
        <v>2052</v>
      </c>
      <c r="C2035" s="37" t="s">
        <v>1957</v>
      </c>
      <c r="D2035" s="37" t="s">
        <v>2118</v>
      </c>
      <c r="E2035" s="63">
        <v>2320</v>
      </c>
      <c r="F2035" s="63">
        <v>2390</v>
      </c>
      <c r="G2035" s="63">
        <v>2400</v>
      </c>
      <c r="H2035" s="63">
        <v>2400</v>
      </c>
      <c r="I2035" s="63">
        <v>2400</v>
      </c>
      <c r="J2035" s="63">
        <v>2390</v>
      </c>
      <c r="K2035" s="63">
        <v>2360</v>
      </c>
      <c r="L2035" s="37"/>
      <c r="M2035" s="37">
        <v>611002</v>
      </c>
    </row>
    <row r="2036" spans="1:13" x14ac:dyDescent="0.25">
      <c r="A2036" s="37">
        <v>2027</v>
      </c>
      <c r="B2036" s="37" t="s">
        <v>2052</v>
      </c>
      <c r="C2036" s="37" t="s">
        <v>570</v>
      </c>
      <c r="D2036" s="37" t="s">
        <v>2118</v>
      </c>
      <c r="E2036" s="63">
        <v>2890</v>
      </c>
      <c r="F2036" s="63">
        <v>2970</v>
      </c>
      <c r="G2036" s="63">
        <v>3000</v>
      </c>
      <c r="H2036" s="63">
        <v>3020</v>
      </c>
      <c r="I2036" s="63">
        <v>3010</v>
      </c>
      <c r="J2036" s="63">
        <v>2990</v>
      </c>
      <c r="K2036" s="63">
        <v>2960</v>
      </c>
      <c r="L2036" s="37"/>
      <c r="M2036" s="37">
        <v>611100</v>
      </c>
    </row>
    <row r="2037" spans="1:13" x14ac:dyDescent="0.25">
      <c r="A2037" s="37">
        <v>2028</v>
      </c>
      <c r="B2037" s="37" t="s">
        <v>2052</v>
      </c>
      <c r="C2037" s="37" t="s">
        <v>571</v>
      </c>
      <c r="D2037" s="37" t="s">
        <v>2118</v>
      </c>
      <c r="E2037" s="63">
        <v>720</v>
      </c>
      <c r="F2037" s="63">
        <v>800</v>
      </c>
      <c r="G2037" s="63">
        <v>810</v>
      </c>
      <c r="H2037" s="63">
        <v>820</v>
      </c>
      <c r="I2037" s="63">
        <v>840</v>
      </c>
      <c r="J2037" s="63">
        <v>840</v>
      </c>
      <c r="K2037" s="63">
        <v>850</v>
      </c>
      <c r="L2037" s="37"/>
      <c r="M2037" s="37">
        <v>611210</v>
      </c>
    </row>
    <row r="2038" spans="1:13" x14ac:dyDescent="0.25">
      <c r="A2038" s="37">
        <v>2029</v>
      </c>
      <c r="B2038" s="37" t="s">
        <v>2052</v>
      </c>
      <c r="C2038" s="37" t="s">
        <v>572</v>
      </c>
      <c r="D2038" s="37" t="s">
        <v>2118</v>
      </c>
      <c r="E2038" s="63">
        <v>1810</v>
      </c>
      <c r="F2038" s="63">
        <v>1880</v>
      </c>
      <c r="G2038" s="63">
        <v>1880</v>
      </c>
      <c r="H2038" s="63">
        <v>1880</v>
      </c>
      <c r="I2038" s="63">
        <v>1860</v>
      </c>
      <c r="J2038" s="63">
        <v>1840</v>
      </c>
      <c r="K2038" s="63">
        <v>1830</v>
      </c>
      <c r="L2038" s="37"/>
      <c r="M2038" s="37">
        <v>611220</v>
      </c>
    </row>
    <row r="2039" spans="1:13" x14ac:dyDescent="0.25">
      <c r="A2039" s="37">
        <v>2030</v>
      </c>
      <c r="B2039" s="37" t="s">
        <v>2052</v>
      </c>
      <c r="C2039" s="37" t="s">
        <v>1977</v>
      </c>
      <c r="D2039" s="37" t="s">
        <v>2118</v>
      </c>
      <c r="E2039" s="63">
        <v>130</v>
      </c>
      <c r="F2039" s="63">
        <v>120</v>
      </c>
      <c r="G2039" s="63">
        <v>130</v>
      </c>
      <c r="H2039" s="63">
        <v>140</v>
      </c>
      <c r="I2039" s="63">
        <v>140</v>
      </c>
      <c r="J2039" s="63">
        <v>150</v>
      </c>
      <c r="K2039" s="63">
        <v>160</v>
      </c>
      <c r="L2039" s="37"/>
      <c r="M2039" s="37">
        <v>611300</v>
      </c>
    </row>
    <row r="2040" spans="1:13" x14ac:dyDescent="0.25">
      <c r="A2040" s="37">
        <v>2031</v>
      </c>
      <c r="B2040" s="37" t="s">
        <v>2052</v>
      </c>
      <c r="C2040" s="37" t="s">
        <v>1978</v>
      </c>
      <c r="D2040" s="37" t="s">
        <v>2118</v>
      </c>
      <c r="E2040" s="63">
        <v>2350</v>
      </c>
      <c r="F2040" s="63">
        <v>2380</v>
      </c>
      <c r="G2040" s="63">
        <v>2410</v>
      </c>
      <c r="H2040" s="63">
        <v>2450</v>
      </c>
      <c r="I2040" s="63">
        <v>2470</v>
      </c>
      <c r="J2040" s="63">
        <v>2490</v>
      </c>
      <c r="K2040" s="63">
        <v>2490</v>
      </c>
      <c r="L2040" s="37"/>
      <c r="M2040" s="37">
        <v>611400</v>
      </c>
    </row>
    <row r="2041" spans="1:13" x14ac:dyDescent="0.25">
      <c r="A2041" s="37">
        <v>2032</v>
      </c>
      <c r="B2041" s="37" t="s">
        <v>2052</v>
      </c>
      <c r="C2041" s="37" t="s">
        <v>943</v>
      </c>
      <c r="D2041" s="37" t="s">
        <v>2118</v>
      </c>
      <c r="E2041" s="63">
        <v>2980</v>
      </c>
      <c r="F2041" s="63">
        <v>3020</v>
      </c>
      <c r="G2041" s="63">
        <v>3040</v>
      </c>
      <c r="H2041" s="63">
        <v>3040</v>
      </c>
      <c r="I2041" s="63">
        <v>3040</v>
      </c>
      <c r="J2041" s="63">
        <v>3020</v>
      </c>
      <c r="K2041" s="63">
        <v>3000</v>
      </c>
      <c r="L2041" s="37"/>
      <c r="M2041" s="37">
        <v>611500</v>
      </c>
    </row>
    <row r="2042" spans="1:13" x14ac:dyDescent="0.25">
      <c r="A2042" s="37">
        <v>2033</v>
      </c>
      <c r="B2042" s="37" t="s">
        <v>2052</v>
      </c>
      <c r="C2042" s="37" t="s">
        <v>946</v>
      </c>
      <c r="D2042" s="37" t="s">
        <v>2118</v>
      </c>
      <c r="E2042" s="63">
        <v>3320</v>
      </c>
      <c r="F2042" s="63">
        <v>3460</v>
      </c>
      <c r="G2042" s="63">
        <v>3480</v>
      </c>
      <c r="H2042" s="63">
        <v>3490</v>
      </c>
      <c r="I2042" s="63">
        <v>3480</v>
      </c>
      <c r="J2042" s="63">
        <v>3450</v>
      </c>
      <c r="K2042" s="63">
        <v>3420</v>
      </c>
      <c r="L2042" s="37"/>
      <c r="M2042" s="37">
        <v>611601</v>
      </c>
    </row>
    <row r="2043" spans="1:13" x14ac:dyDescent="0.25">
      <c r="A2043" s="37">
        <v>2034</v>
      </c>
      <c r="B2043" s="37" t="s">
        <v>2052</v>
      </c>
      <c r="C2043" s="37" t="s">
        <v>967</v>
      </c>
      <c r="D2043" s="37" t="s">
        <v>2118</v>
      </c>
      <c r="E2043" s="63">
        <v>2460</v>
      </c>
      <c r="F2043" s="63">
        <v>2530</v>
      </c>
      <c r="G2043" s="63">
        <v>2550</v>
      </c>
      <c r="H2043" s="63">
        <v>2550</v>
      </c>
      <c r="I2043" s="63">
        <v>2520</v>
      </c>
      <c r="J2043" s="63">
        <v>2480</v>
      </c>
      <c r="K2043" s="63">
        <v>2430</v>
      </c>
      <c r="L2043" s="37"/>
      <c r="M2043" s="37">
        <v>611602</v>
      </c>
    </row>
    <row r="2044" spans="1:13" x14ac:dyDescent="0.25">
      <c r="A2044" s="37">
        <v>2035</v>
      </c>
      <c r="B2044" s="37" t="s">
        <v>2052</v>
      </c>
      <c r="C2044" s="37" t="s">
        <v>1979</v>
      </c>
      <c r="D2044" s="37" t="s">
        <v>2118</v>
      </c>
      <c r="E2044" s="63">
        <v>1960</v>
      </c>
      <c r="F2044" s="63">
        <v>2000</v>
      </c>
      <c r="G2044" s="63">
        <v>2000</v>
      </c>
      <c r="H2044" s="63">
        <v>1990</v>
      </c>
      <c r="I2044" s="63">
        <v>1960</v>
      </c>
      <c r="J2044" s="63">
        <v>1930</v>
      </c>
      <c r="K2044" s="63">
        <v>1880</v>
      </c>
      <c r="L2044" s="37"/>
      <c r="M2044" s="37">
        <v>611700</v>
      </c>
    </row>
    <row r="2045" spans="1:13" x14ac:dyDescent="0.25">
      <c r="A2045" s="37">
        <v>2036</v>
      </c>
      <c r="B2045" s="37" t="s">
        <v>2052</v>
      </c>
      <c r="C2045" s="37" t="s">
        <v>1980</v>
      </c>
      <c r="D2045" s="37" t="s">
        <v>2118</v>
      </c>
      <c r="E2045" s="63">
        <v>3490</v>
      </c>
      <c r="F2045" s="63">
        <v>3620</v>
      </c>
      <c r="G2045" s="63">
        <v>3650</v>
      </c>
      <c r="H2045" s="63">
        <v>3630</v>
      </c>
      <c r="I2045" s="63">
        <v>3570</v>
      </c>
      <c r="J2045" s="63">
        <v>3470</v>
      </c>
      <c r="K2045" s="63">
        <v>3360</v>
      </c>
      <c r="L2045" s="37"/>
      <c r="M2045" s="37">
        <v>611800</v>
      </c>
    </row>
    <row r="2046" spans="1:13" x14ac:dyDescent="0.25">
      <c r="A2046" s="37">
        <v>2037</v>
      </c>
      <c r="B2046" s="37" t="s">
        <v>2052</v>
      </c>
      <c r="C2046" s="37" t="s">
        <v>1981</v>
      </c>
      <c r="D2046" s="37" t="s">
        <v>2118</v>
      </c>
      <c r="E2046" s="63">
        <v>290</v>
      </c>
      <c r="F2046" s="63">
        <v>300</v>
      </c>
      <c r="G2046" s="63">
        <v>310</v>
      </c>
      <c r="H2046" s="63">
        <v>310</v>
      </c>
      <c r="I2046" s="63">
        <v>310</v>
      </c>
      <c r="J2046" s="63">
        <v>320</v>
      </c>
      <c r="K2046" s="63">
        <v>320</v>
      </c>
      <c r="L2046" s="37"/>
      <c r="M2046" s="37">
        <v>611900</v>
      </c>
    </row>
    <row r="2047" spans="1:13" x14ac:dyDescent="0.25">
      <c r="A2047" s="37">
        <v>2038</v>
      </c>
      <c r="B2047" s="37" t="s">
        <v>2052</v>
      </c>
      <c r="C2047" s="37" t="s">
        <v>573</v>
      </c>
      <c r="D2047" s="37" t="s">
        <v>2118</v>
      </c>
      <c r="E2047" s="63">
        <v>1850</v>
      </c>
      <c r="F2047" s="63">
        <v>1850</v>
      </c>
      <c r="G2047" s="63">
        <v>1840</v>
      </c>
      <c r="H2047" s="63">
        <v>1840</v>
      </c>
      <c r="I2047" s="63">
        <v>1830</v>
      </c>
      <c r="J2047" s="63">
        <v>1800</v>
      </c>
      <c r="K2047" s="63">
        <v>1780</v>
      </c>
      <c r="L2047" s="37"/>
      <c r="M2047" s="37">
        <v>612100</v>
      </c>
    </row>
    <row r="2048" spans="1:13" x14ac:dyDescent="0.25">
      <c r="A2048" s="37">
        <v>2039</v>
      </c>
      <c r="B2048" s="37" t="s">
        <v>2052</v>
      </c>
      <c r="C2048" s="37" t="s">
        <v>2034</v>
      </c>
      <c r="D2048" s="37" t="s">
        <v>2118</v>
      </c>
      <c r="E2048" s="63">
        <v>0</v>
      </c>
      <c r="F2048" s="63">
        <v>0</v>
      </c>
      <c r="G2048" s="63">
        <v>0</v>
      </c>
      <c r="H2048" s="63">
        <v>0</v>
      </c>
      <c r="I2048" s="63">
        <v>0</v>
      </c>
      <c r="J2048" s="63">
        <v>0</v>
      </c>
      <c r="K2048" s="63">
        <v>0</v>
      </c>
      <c r="L2048" s="37"/>
      <c r="M2048" s="37">
        <v>626500</v>
      </c>
    </row>
    <row r="2049" spans="1:13" x14ac:dyDescent="0.25">
      <c r="A2049" s="37">
        <v>2040</v>
      </c>
      <c r="B2049" s="37" t="s">
        <v>2052</v>
      </c>
      <c r="C2049" s="37" t="s">
        <v>2036</v>
      </c>
      <c r="D2049" s="37" t="s">
        <v>2118</v>
      </c>
      <c r="E2049" s="63">
        <v>0</v>
      </c>
      <c r="F2049" s="63">
        <v>0</v>
      </c>
      <c r="G2049" s="63">
        <v>0</v>
      </c>
      <c r="H2049" s="63">
        <v>0</v>
      </c>
      <c r="I2049" s="63">
        <v>0</v>
      </c>
      <c r="J2049" s="63">
        <v>0</v>
      </c>
      <c r="K2049" s="63">
        <v>0</v>
      </c>
      <c r="L2049" s="37"/>
      <c r="M2049" s="37">
        <v>626801</v>
      </c>
    </row>
    <row r="2050" spans="1:13" x14ac:dyDescent="0.25">
      <c r="A2050" s="37">
        <v>2041</v>
      </c>
      <c r="B2050" s="37" t="s">
        <v>2052</v>
      </c>
      <c r="C2050" s="37" t="s">
        <v>2037</v>
      </c>
      <c r="D2050" s="37" t="s">
        <v>2118</v>
      </c>
      <c r="E2050" s="63">
        <v>0</v>
      </c>
      <c r="F2050" s="63">
        <v>0</v>
      </c>
      <c r="G2050" s="63">
        <v>0</v>
      </c>
      <c r="H2050" s="63">
        <v>0</v>
      </c>
      <c r="I2050" s="63">
        <v>0</v>
      </c>
      <c r="J2050" s="63">
        <v>0</v>
      </c>
      <c r="K2050" s="63">
        <v>0</v>
      </c>
      <c r="L2050" s="37"/>
      <c r="M2050" s="37">
        <v>626802</v>
      </c>
    </row>
  </sheetData>
  <hyperlinks>
    <hyperlink ref="E9" r:id="rId1" tooltip="Click once to display linked information. Click and hold to select this cell." display="http://nzdotstat.stats.govt.nz/OECDStat_Metadata/ShowMetadata.ashx?Dataset=TABLECODE7548&amp;Coords=[YEAR].[2013]&amp;ShowOnWeb=true&amp;Lang=en" xr:uid="{00000000-0004-0000-0100-000000000000}"/>
  </hyperlinks>
  <pageMargins left="0.23622047244094491" right="0.23622047244094491" top="0.74803149606299213" bottom="0.74803149606299213" header="0.31496062992125984" footer="0.31496062992125984"/>
  <pageSetup paperSize="9" scale="24" fitToHeight="10" orientation="portrait" r:id="rId2"/>
  <headerFooter>
    <oddFooter>&amp;L&amp;F&amp;C&amp;A&amp;R&amp;P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B36"/>
  <sheetViews>
    <sheetView showGridLines="0" view="pageBreakPreview" zoomScaleNormal="100" zoomScaleSheetLayoutView="100" workbookViewId="0"/>
  </sheetViews>
  <sheetFormatPr defaultRowHeight="15" customHeight="1" x14ac:dyDescent="0.25"/>
  <cols>
    <col min="1" max="1" width="22.7109375" bestFit="1" customWidth="1"/>
    <col min="2" max="2" width="23.7109375" bestFit="1" customWidth="1"/>
    <col min="3" max="3" width="53.5703125" customWidth="1"/>
    <col min="4" max="4" width="2.7109375" customWidth="1"/>
  </cols>
  <sheetData>
    <row r="1" spans="1:2" ht="26.25" x14ac:dyDescent="0.4">
      <c r="A1" s="34" t="s">
        <v>4145</v>
      </c>
    </row>
    <row r="3" spans="1:2" x14ac:dyDescent="0.25">
      <c r="A3" s="16" t="s">
        <v>4146</v>
      </c>
    </row>
    <row r="5" spans="1:2" x14ac:dyDescent="0.25">
      <c r="A5" s="2" t="s">
        <v>4122</v>
      </c>
      <c r="B5" s="2" t="s">
        <v>4123</v>
      </c>
    </row>
    <row r="6" spans="1:2" x14ac:dyDescent="0.25">
      <c r="A6" s="37" t="s">
        <v>410</v>
      </c>
      <c r="B6" s="37" t="s">
        <v>2122</v>
      </c>
    </row>
    <row r="7" spans="1:2" x14ac:dyDescent="0.25">
      <c r="A7" s="37" t="s">
        <v>58</v>
      </c>
      <c r="B7" s="37" t="s">
        <v>4124</v>
      </c>
    </row>
    <row r="8" spans="1:2" x14ac:dyDescent="0.25">
      <c r="A8" s="37" t="s">
        <v>472</v>
      </c>
      <c r="B8" s="37" t="s">
        <v>4125</v>
      </c>
    </row>
    <row r="9" spans="1:2" x14ac:dyDescent="0.25">
      <c r="A9" s="37" t="s">
        <v>339</v>
      </c>
      <c r="B9" s="37" t="s">
        <v>2123</v>
      </c>
    </row>
    <row r="10" spans="1:2" x14ac:dyDescent="0.25">
      <c r="A10" s="37" t="s">
        <v>133</v>
      </c>
      <c r="B10" s="37" t="s">
        <v>4126</v>
      </c>
    </row>
    <row r="11" spans="1:2" x14ac:dyDescent="0.25">
      <c r="A11" s="37" t="s">
        <v>299</v>
      </c>
      <c r="B11" s="37" t="s">
        <v>2125</v>
      </c>
    </row>
    <row r="12" spans="1:2" x14ac:dyDescent="0.25">
      <c r="A12" s="37" t="s">
        <v>108</v>
      </c>
      <c r="B12" s="37" t="s">
        <v>108</v>
      </c>
    </row>
    <row r="13" spans="1:2" x14ac:dyDescent="0.25">
      <c r="A13" s="37" t="s">
        <v>384</v>
      </c>
      <c r="B13" s="37" t="s">
        <v>2124</v>
      </c>
    </row>
    <row r="14" spans="1:2" x14ac:dyDescent="0.25">
      <c r="A14" s="37" t="s">
        <v>569</v>
      </c>
      <c r="B14" s="37" t="s">
        <v>4127</v>
      </c>
    </row>
    <row r="15" spans="1:2" x14ac:dyDescent="0.25">
      <c r="A15" s="37" t="s">
        <v>276</v>
      </c>
      <c r="B15" s="37" t="s">
        <v>2126</v>
      </c>
    </row>
    <row r="16" spans="1:2" x14ac:dyDescent="0.25">
      <c r="A16" s="37" t="s">
        <v>43</v>
      </c>
      <c r="B16" s="37" t="s">
        <v>2127</v>
      </c>
    </row>
    <row r="17" spans="1:2" x14ac:dyDescent="0.25">
      <c r="A17" s="37" t="s">
        <v>167</v>
      </c>
      <c r="B17" s="37" t="s">
        <v>2128</v>
      </c>
    </row>
    <row r="18" spans="1:2" x14ac:dyDescent="0.25">
      <c r="A18" s="37" t="s">
        <v>459</v>
      </c>
      <c r="B18" s="37" t="s">
        <v>4128</v>
      </c>
    </row>
    <row r="19" spans="1:2" x14ac:dyDescent="0.25">
      <c r="A19" s="37" t="s">
        <v>445</v>
      </c>
      <c r="B19" s="37" t="s">
        <v>2129</v>
      </c>
    </row>
    <row r="20" spans="1:2" x14ac:dyDescent="0.25">
      <c r="A20" s="37" t="s">
        <v>520</v>
      </c>
      <c r="B20" s="37" t="s">
        <v>4129</v>
      </c>
    </row>
    <row r="21" spans="1:2" x14ac:dyDescent="0.25">
      <c r="A21" s="37" t="s">
        <v>2119</v>
      </c>
      <c r="B21" s="37" t="s">
        <v>2119</v>
      </c>
    </row>
    <row r="22" spans="1:2" x14ac:dyDescent="0.25">
      <c r="A22" s="37" t="s">
        <v>20</v>
      </c>
      <c r="B22" s="37" t="s">
        <v>20</v>
      </c>
    </row>
    <row r="23" spans="1:2" x14ac:dyDescent="0.25">
      <c r="A23" s="37" t="s">
        <v>325</v>
      </c>
      <c r="B23" s="37" t="s">
        <v>2130</v>
      </c>
    </row>
    <row r="24" spans="1:2" x14ac:dyDescent="0.25">
      <c r="A24" s="37" t="s">
        <v>529</v>
      </c>
      <c r="B24" s="37" t="s">
        <v>529</v>
      </c>
    </row>
    <row r="25" spans="1:2" x14ac:dyDescent="0.25">
      <c r="A25" s="37" t="s">
        <v>35</v>
      </c>
      <c r="B25" s="37" t="s">
        <v>35</v>
      </c>
    </row>
    <row r="26" spans="1:2" x14ac:dyDescent="0.25">
      <c r="A26" s="37" t="s">
        <v>322</v>
      </c>
      <c r="B26" s="37" t="s">
        <v>322</v>
      </c>
    </row>
    <row r="27" spans="1:2" x14ac:dyDescent="0.25">
      <c r="A27" s="37" t="s">
        <v>208</v>
      </c>
      <c r="B27" s="37" t="s">
        <v>2131</v>
      </c>
    </row>
    <row r="28" spans="1:2" x14ac:dyDescent="0.25">
      <c r="A28" s="37" t="s">
        <v>79</v>
      </c>
      <c r="B28" s="37" t="s">
        <v>2132</v>
      </c>
    </row>
    <row r="29" spans="1:2" x14ac:dyDescent="0.25">
      <c r="A29" s="37" t="s">
        <v>7</v>
      </c>
      <c r="B29" s="37" t="s">
        <v>7</v>
      </c>
    </row>
    <row r="30" spans="1:2" x14ac:dyDescent="0.25">
      <c r="A30" s="37" t="s">
        <v>236</v>
      </c>
      <c r="B30" s="37" t="s">
        <v>2133</v>
      </c>
    </row>
    <row r="31" spans="1:2" x14ac:dyDescent="0.25">
      <c r="A31" s="37" t="s">
        <v>33</v>
      </c>
      <c r="B31" s="37" t="s">
        <v>4130</v>
      </c>
    </row>
    <row r="32" spans="1:2" x14ac:dyDescent="0.25">
      <c r="A32" s="37" t="s">
        <v>180</v>
      </c>
      <c r="B32" s="37" t="s">
        <v>4131</v>
      </c>
    </row>
    <row r="33" spans="1:2" x14ac:dyDescent="0.25">
      <c r="A33" s="37" t="s">
        <v>175</v>
      </c>
      <c r="B33" s="37" t="s">
        <v>2134</v>
      </c>
    </row>
    <row r="34" spans="1:2" x14ac:dyDescent="0.25">
      <c r="A34" s="37" t="s">
        <v>4207</v>
      </c>
      <c r="B34" s="37" t="s">
        <v>2135</v>
      </c>
    </row>
    <row r="35" spans="1:2" x14ac:dyDescent="0.25">
      <c r="A35" s="37" t="s">
        <v>464</v>
      </c>
      <c r="B35" s="37" t="s">
        <v>464</v>
      </c>
    </row>
    <row r="36" spans="1:2" x14ac:dyDescent="0.25">
      <c r="A36" s="37" t="s">
        <v>580</v>
      </c>
      <c r="B36" s="37" t="s">
        <v>2119</v>
      </c>
    </row>
  </sheetData>
  <pageMargins left="0.25" right="0.25" top="0.75" bottom="0.75" header="0.3" footer="0.3"/>
  <pageSetup paperSize="9" scale="96" orientation="portrait" r:id="rId1"/>
  <headerFooter>
    <oddFooter>&amp;L&amp;F&amp;C&amp;A&amp;R&amp;P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pageSetUpPr fitToPage="1"/>
  </sheetPr>
  <dimension ref="A1:J2005"/>
  <sheetViews>
    <sheetView showGridLines="0" view="pageBreakPreview" zoomScaleNormal="100" zoomScaleSheetLayoutView="100" workbookViewId="0"/>
  </sheetViews>
  <sheetFormatPr defaultRowHeight="15" customHeight="1" x14ac:dyDescent="0.25"/>
  <cols>
    <col min="1" max="1" width="7.5703125" bestFit="1" customWidth="1"/>
    <col min="2" max="2" width="35" bestFit="1" customWidth="1"/>
    <col min="3" max="5" width="15.140625" customWidth="1"/>
    <col min="6" max="6" width="15.5703125" bestFit="1" customWidth="1"/>
  </cols>
  <sheetData>
    <row r="1" spans="1:10" x14ac:dyDescent="0.25">
      <c r="A1" s="2" t="s">
        <v>0</v>
      </c>
      <c r="B1" s="2" t="s">
        <v>1</v>
      </c>
      <c r="C1" s="59" t="s">
        <v>2</v>
      </c>
      <c r="D1" s="59" t="s">
        <v>3</v>
      </c>
      <c r="E1" s="59" t="s">
        <v>4</v>
      </c>
      <c r="F1" s="2" t="s">
        <v>5</v>
      </c>
      <c r="G1" s="2"/>
    </row>
    <row r="2" spans="1:10" x14ac:dyDescent="0.25">
      <c r="A2" s="37">
        <v>500100</v>
      </c>
      <c r="B2" s="37" t="s">
        <v>6</v>
      </c>
      <c r="C2" s="64">
        <v>0.98891190693300002</v>
      </c>
      <c r="D2" s="64">
        <v>0.98891190693300002</v>
      </c>
      <c r="E2" s="64">
        <v>6126.9413771</v>
      </c>
      <c r="F2" s="37" t="s">
        <v>7</v>
      </c>
      <c r="I2" s="22" t="s">
        <v>4155</v>
      </c>
      <c r="J2" s="23"/>
    </row>
    <row r="3" spans="1:10" x14ac:dyDescent="0.25">
      <c r="A3" s="37">
        <v>500202</v>
      </c>
      <c r="B3" s="37" t="s">
        <v>8</v>
      </c>
      <c r="C3" s="64">
        <v>790.89571234899904</v>
      </c>
      <c r="D3" s="64">
        <v>784.10238222099895</v>
      </c>
      <c r="E3" s="64">
        <v>285016.26021500002</v>
      </c>
      <c r="F3" s="37" t="s">
        <v>7</v>
      </c>
      <c r="I3" s="29" t="s">
        <v>4156</v>
      </c>
      <c r="J3" s="26"/>
    </row>
    <row r="4" spans="1:10" x14ac:dyDescent="0.25">
      <c r="A4" s="37">
        <v>500203</v>
      </c>
      <c r="B4" s="37" t="s">
        <v>9</v>
      </c>
      <c r="C4" s="64">
        <v>5.5450485678900003</v>
      </c>
      <c r="D4" s="64">
        <v>5.5450485678900003</v>
      </c>
      <c r="E4" s="64">
        <v>25711.8285031999</v>
      </c>
      <c r="F4" s="37" t="s">
        <v>7</v>
      </c>
      <c r="I4" s="29" t="s">
        <v>4157</v>
      </c>
      <c r="J4" s="26"/>
    </row>
    <row r="5" spans="1:10" x14ac:dyDescent="0.25">
      <c r="A5" s="37">
        <v>500204</v>
      </c>
      <c r="B5" s="37" t="s">
        <v>10</v>
      </c>
      <c r="C5" s="64">
        <v>396.44057609399903</v>
      </c>
      <c r="D5" s="64">
        <v>390.99650518300001</v>
      </c>
      <c r="E5" s="64">
        <v>172247.69209500001</v>
      </c>
      <c r="F5" s="37" t="s">
        <v>7</v>
      </c>
      <c r="I5" s="24"/>
      <c r="J5" s="26" t="s">
        <v>4158</v>
      </c>
    </row>
    <row r="6" spans="1:10" x14ac:dyDescent="0.25">
      <c r="A6" s="37">
        <v>500206</v>
      </c>
      <c r="B6" s="37" t="s">
        <v>11</v>
      </c>
      <c r="C6" s="64">
        <v>691.57499164199896</v>
      </c>
      <c r="D6" s="64">
        <v>627.74927858299895</v>
      </c>
      <c r="E6" s="64">
        <v>178078.135289</v>
      </c>
      <c r="F6" s="37" t="s">
        <v>7</v>
      </c>
      <c r="I6" s="24"/>
      <c r="J6" s="25" t="s">
        <v>4159</v>
      </c>
    </row>
    <row r="7" spans="1:10" x14ac:dyDescent="0.25">
      <c r="A7" s="37">
        <v>500207</v>
      </c>
      <c r="B7" s="37" t="s">
        <v>12</v>
      </c>
      <c r="C7" s="64">
        <v>212.69441946699899</v>
      </c>
      <c r="D7" s="64">
        <v>199.03171341199899</v>
      </c>
      <c r="E7" s="64">
        <v>79872.689673999907</v>
      </c>
      <c r="F7" s="37" t="s">
        <v>7</v>
      </c>
      <c r="I7" s="27"/>
      <c r="J7" s="28" t="s">
        <v>4160</v>
      </c>
    </row>
    <row r="8" spans="1:10" x14ac:dyDescent="0.25">
      <c r="A8" s="37">
        <v>500208</v>
      </c>
      <c r="B8" s="37" t="s">
        <v>13</v>
      </c>
      <c r="C8" s="64">
        <v>296.69488803000002</v>
      </c>
      <c r="D8" s="64">
        <v>296.69488803000002</v>
      </c>
      <c r="E8" s="64">
        <v>163316.376060999</v>
      </c>
      <c r="F8" s="37" t="s">
        <v>7</v>
      </c>
    </row>
    <row r="9" spans="1:10" x14ac:dyDescent="0.25">
      <c r="A9" s="37">
        <v>500401</v>
      </c>
      <c r="B9" s="37" t="s">
        <v>14</v>
      </c>
      <c r="C9" s="64">
        <v>21.2501312799</v>
      </c>
      <c r="D9" s="64">
        <v>21.2501312799</v>
      </c>
      <c r="E9" s="64">
        <v>38238.118677099897</v>
      </c>
      <c r="F9" s="37" t="s">
        <v>7</v>
      </c>
    </row>
    <row r="10" spans="1:10" x14ac:dyDescent="0.25">
      <c r="A10" s="37">
        <v>500402</v>
      </c>
      <c r="B10" s="37" t="s">
        <v>15</v>
      </c>
      <c r="C10" s="64">
        <v>627.92062379399897</v>
      </c>
      <c r="D10" s="64">
        <v>627.92062379399897</v>
      </c>
      <c r="E10" s="64">
        <v>348235.85347799899</v>
      </c>
      <c r="F10" s="37" t="s">
        <v>7</v>
      </c>
    </row>
    <row r="11" spans="1:10" x14ac:dyDescent="0.25">
      <c r="A11" s="37">
        <v>501500</v>
      </c>
      <c r="B11" s="37" t="s">
        <v>16</v>
      </c>
      <c r="C11" s="64">
        <v>8.5154214875700003</v>
      </c>
      <c r="D11" s="64">
        <v>8.5154214875700003</v>
      </c>
      <c r="E11" s="64">
        <v>22523.1052275</v>
      </c>
      <c r="F11" s="37" t="s">
        <v>7</v>
      </c>
    </row>
    <row r="12" spans="1:10" x14ac:dyDescent="0.25">
      <c r="A12" s="37">
        <v>501613</v>
      </c>
      <c r="B12" s="37" t="s">
        <v>17</v>
      </c>
      <c r="C12" s="64">
        <v>254.53845429699899</v>
      </c>
      <c r="D12" s="64">
        <v>0</v>
      </c>
      <c r="E12" s="64">
        <v>381163.830722999</v>
      </c>
      <c r="F12" s="37"/>
    </row>
    <row r="13" spans="1:10" x14ac:dyDescent="0.25">
      <c r="A13" s="37">
        <v>501614</v>
      </c>
      <c r="B13" s="37" t="s">
        <v>18</v>
      </c>
      <c r="C13" s="64">
        <v>136.665836195</v>
      </c>
      <c r="D13" s="64">
        <v>136.665836195</v>
      </c>
      <c r="E13" s="64">
        <v>170741.798597999</v>
      </c>
      <c r="F13" s="37"/>
    </row>
    <row r="14" spans="1:10" x14ac:dyDescent="0.25">
      <c r="A14" s="37">
        <v>501811</v>
      </c>
      <c r="B14" s="37" t="s">
        <v>19</v>
      </c>
      <c r="C14" s="64">
        <v>342.19506819899902</v>
      </c>
      <c r="D14" s="64">
        <v>342.19506819899902</v>
      </c>
      <c r="E14" s="64">
        <v>192783.85743800001</v>
      </c>
      <c r="F14" s="37" t="s">
        <v>20</v>
      </c>
    </row>
    <row r="15" spans="1:10" x14ac:dyDescent="0.25">
      <c r="A15" s="37">
        <v>501813</v>
      </c>
      <c r="B15" s="37" t="s">
        <v>21</v>
      </c>
      <c r="C15" s="64">
        <v>19.5736496217</v>
      </c>
      <c r="D15" s="64">
        <v>0</v>
      </c>
      <c r="E15" s="64">
        <v>63618.517132399902</v>
      </c>
      <c r="F15" s="37"/>
    </row>
    <row r="16" spans="1:10" x14ac:dyDescent="0.25">
      <c r="A16" s="37">
        <v>501814</v>
      </c>
      <c r="B16" s="37" t="s">
        <v>22</v>
      </c>
      <c r="C16" s="64">
        <v>614.95287944200004</v>
      </c>
      <c r="D16" s="64">
        <v>604.23806874399895</v>
      </c>
      <c r="E16" s="64">
        <v>319461.861156</v>
      </c>
      <c r="F16" s="37" t="s">
        <v>20</v>
      </c>
    </row>
    <row r="17" spans="1:6" x14ac:dyDescent="0.25">
      <c r="A17" s="37">
        <v>501815</v>
      </c>
      <c r="B17" s="37" t="s">
        <v>23</v>
      </c>
      <c r="C17" s="64">
        <v>168.54539861200001</v>
      </c>
      <c r="D17" s="64">
        <v>168.54539861200001</v>
      </c>
      <c r="E17" s="64">
        <v>99350.626341099894</v>
      </c>
      <c r="F17" s="37" t="s">
        <v>20</v>
      </c>
    </row>
    <row r="18" spans="1:6" x14ac:dyDescent="0.25">
      <c r="A18" s="37">
        <v>501816</v>
      </c>
      <c r="B18" s="37" t="s">
        <v>24</v>
      </c>
      <c r="C18" s="64">
        <v>67.387660640999897</v>
      </c>
      <c r="D18" s="64">
        <v>67.387660640999897</v>
      </c>
      <c r="E18" s="64">
        <v>65191.115955499903</v>
      </c>
      <c r="F18" s="37" t="s">
        <v>20</v>
      </c>
    </row>
    <row r="19" spans="1:6" x14ac:dyDescent="0.25">
      <c r="A19" s="37">
        <v>501817</v>
      </c>
      <c r="B19" s="37" t="s">
        <v>25</v>
      </c>
      <c r="C19" s="64">
        <v>118.434563267</v>
      </c>
      <c r="D19" s="64">
        <v>111.140047065</v>
      </c>
      <c r="E19" s="64">
        <v>84278.887640300003</v>
      </c>
      <c r="F19" s="37" t="s">
        <v>20</v>
      </c>
    </row>
    <row r="20" spans="1:6" x14ac:dyDescent="0.25">
      <c r="A20" s="37">
        <v>501818</v>
      </c>
      <c r="B20" s="37" t="s">
        <v>26</v>
      </c>
      <c r="C20" s="64">
        <v>41.404990999799899</v>
      </c>
      <c r="D20" s="64">
        <v>41.404990999799899</v>
      </c>
      <c r="E20" s="64">
        <v>59144.587209999903</v>
      </c>
      <c r="F20" s="37" t="s">
        <v>20</v>
      </c>
    </row>
    <row r="21" spans="1:6" x14ac:dyDescent="0.25">
      <c r="A21" s="37">
        <v>501819</v>
      </c>
      <c r="B21" s="37" t="s">
        <v>27</v>
      </c>
      <c r="C21" s="64">
        <v>74.153096823400006</v>
      </c>
      <c r="D21" s="64">
        <v>74.153096823400006</v>
      </c>
      <c r="E21" s="64">
        <v>112867.234704</v>
      </c>
      <c r="F21" s="37"/>
    </row>
    <row r="22" spans="1:6" x14ac:dyDescent="0.25">
      <c r="A22" s="37">
        <v>502001</v>
      </c>
      <c r="B22" s="37" t="s">
        <v>28</v>
      </c>
      <c r="C22" s="64">
        <v>19.880620773299899</v>
      </c>
      <c r="D22" s="64">
        <v>19.880620773299899</v>
      </c>
      <c r="E22" s="64">
        <v>34841.165657600002</v>
      </c>
      <c r="F22" s="37" t="s">
        <v>20</v>
      </c>
    </row>
    <row r="23" spans="1:6" x14ac:dyDescent="0.25">
      <c r="A23" s="37">
        <v>502003</v>
      </c>
      <c r="B23" s="37" t="s">
        <v>29</v>
      </c>
      <c r="C23" s="64">
        <v>10.4110414004</v>
      </c>
      <c r="D23" s="64">
        <v>10.4110414004</v>
      </c>
      <c r="E23" s="64">
        <v>17853.8722036</v>
      </c>
      <c r="F23" s="37" t="s">
        <v>20</v>
      </c>
    </row>
    <row r="24" spans="1:6" x14ac:dyDescent="0.25">
      <c r="A24" s="37">
        <v>502005</v>
      </c>
      <c r="B24" s="37" t="s">
        <v>30</v>
      </c>
      <c r="C24" s="64">
        <v>29.8482139784</v>
      </c>
      <c r="D24" s="64">
        <v>29.8482139784</v>
      </c>
      <c r="E24" s="64">
        <v>43799.804277499898</v>
      </c>
      <c r="F24" s="37" t="s">
        <v>20</v>
      </c>
    </row>
    <row r="25" spans="1:6" x14ac:dyDescent="0.25">
      <c r="A25" s="37">
        <v>502201</v>
      </c>
      <c r="B25" s="37" t="s">
        <v>31</v>
      </c>
      <c r="C25" s="64">
        <v>3.3935138398600002</v>
      </c>
      <c r="D25" s="64">
        <v>3.3935138398600002</v>
      </c>
      <c r="E25" s="64">
        <v>13182.3505219</v>
      </c>
      <c r="F25" s="37" t="s">
        <v>20</v>
      </c>
    </row>
    <row r="26" spans="1:6" x14ac:dyDescent="0.25">
      <c r="A26" s="37">
        <v>513013</v>
      </c>
      <c r="B26" s="37" t="s">
        <v>32</v>
      </c>
      <c r="C26" s="64">
        <v>0.77534807945499995</v>
      </c>
      <c r="D26" s="64">
        <v>0.77534807945499995</v>
      </c>
      <c r="E26" s="64">
        <v>4107.8823548399896</v>
      </c>
      <c r="F26" s="37" t="s">
        <v>33</v>
      </c>
    </row>
    <row r="27" spans="1:6" x14ac:dyDescent="0.25">
      <c r="A27" s="37">
        <v>553700</v>
      </c>
      <c r="B27" s="37" t="s">
        <v>34</v>
      </c>
      <c r="C27" s="64">
        <v>213.85452864800001</v>
      </c>
      <c r="D27" s="64">
        <v>213.85452864800001</v>
      </c>
      <c r="E27" s="64">
        <v>72655.308506400004</v>
      </c>
      <c r="F27" s="37" t="s">
        <v>35</v>
      </c>
    </row>
    <row r="28" spans="1:6" x14ac:dyDescent="0.25">
      <c r="A28" s="37">
        <v>554120</v>
      </c>
      <c r="B28" s="37" t="s">
        <v>36</v>
      </c>
      <c r="C28" s="64">
        <v>331.77711956899901</v>
      </c>
      <c r="D28" s="64">
        <v>331.77711956899901</v>
      </c>
      <c r="E28" s="64">
        <v>128548.267498</v>
      </c>
      <c r="F28" s="37" t="s">
        <v>35</v>
      </c>
    </row>
    <row r="29" spans="1:6" x14ac:dyDescent="0.25">
      <c r="A29" s="37">
        <v>554130</v>
      </c>
      <c r="B29" s="37" t="s">
        <v>37</v>
      </c>
      <c r="C29" s="64">
        <v>62.159068451800003</v>
      </c>
      <c r="D29" s="64">
        <v>62.159068451800003</v>
      </c>
      <c r="E29" s="64">
        <v>55218.689120800002</v>
      </c>
      <c r="F29" s="37" t="s">
        <v>35</v>
      </c>
    </row>
    <row r="30" spans="1:6" x14ac:dyDescent="0.25">
      <c r="A30" s="37">
        <v>502700</v>
      </c>
      <c r="B30" s="37" t="s">
        <v>38</v>
      </c>
      <c r="C30" s="64">
        <v>0.96929270934599998</v>
      </c>
      <c r="D30" s="64">
        <v>0.96929270934599998</v>
      </c>
      <c r="E30" s="64">
        <v>4896.9690312499897</v>
      </c>
      <c r="F30" s="37" t="s">
        <v>20</v>
      </c>
    </row>
    <row r="31" spans="1:6" x14ac:dyDescent="0.25">
      <c r="A31" s="37">
        <v>503800</v>
      </c>
      <c r="B31" s="37" t="s">
        <v>39</v>
      </c>
      <c r="C31" s="64">
        <v>3.5071937667699999</v>
      </c>
      <c r="D31" s="64">
        <v>3.5071937667699999</v>
      </c>
      <c r="E31" s="64">
        <v>8057.5227940100003</v>
      </c>
      <c r="F31" s="37" t="s">
        <v>20</v>
      </c>
    </row>
    <row r="32" spans="1:6" x14ac:dyDescent="0.25">
      <c r="A32" s="37">
        <v>503900</v>
      </c>
      <c r="B32" s="37" t="s">
        <v>40</v>
      </c>
      <c r="C32" s="64">
        <v>7.3647756299199996</v>
      </c>
      <c r="D32" s="64">
        <v>7.3647756299199996</v>
      </c>
      <c r="E32" s="64">
        <v>14268.4293858</v>
      </c>
      <c r="F32" s="37" t="s">
        <v>20</v>
      </c>
    </row>
    <row r="33" spans="1:6" x14ac:dyDescent="0.25">
      <c r="A33" s="37">
        <v>504501</v>
      </c>
      <c r="B33" s="37" t="s">
        <v>41</v>
      </c>
      <c r="C33" s="64">
        <v>1221.2162631199899</v>
      </c>
      <c r="D33" s="64">
        <v>1221.2162631199899</v>
      </c>
      <c r="E33" s="64">
        <v>335890.88002600003</v>
      </c>
      <c r="F33" s="37" t="s">
        <v>20</v>
      </c>
    </row>
    <row r="34" spans="1:6" x14ac:dyDescent="0.25">
      <c r="A34" s="37">
        <v>585506</v>
      </c>
      <c r="B34" s="37" t="s">
        <v>42</v>
      </c>
      <c r="C34" s="64">
        <v>4172.5736530900003</v>
      </c>
      <c r="D34" s="64">
        <v>4172.5736530900003</v>
      </c>
      <c r="E34" s="64">
        <v>508430.087275</v>
      </c>
      <c r="F34" s="37" t="s">
        <v>43</v>
      </c>
    </row>
    <row r="35" spans="1:6" x14ac:dyDescent="0.25">
      <c r="A35" s="37">
        <v>504700</v>
      </c>
      <c r="B35" s="37" t="s">
        <v>44</v>
      </c>
      <c r="C35" s="64">
        <v>3.19122981734</v>
      </c>
      <c r="D35" s="64">
        <v>3.19122981734</v>
      </c>
      <c r="E35" s="64">
        <v>9329.9608928199905</v>
      </c>
      <c r="F35" s="37" t="s">
        <v>20</v>
      </c>
    </row>
    <row r="36" spans="1:6" x14ac:dyDescent="0.25">
      <c r="A36" s="37">
        <v>505010</v>
      </c>
      <c r="B36" s="37" t="s">
        <v>45</v>
      </c>
      <c r="C36" s="64">
        <v>1103.2980606000001</v>
      </c>
      <c r="D36" s="64">
        <v>1103.2980606000001</v>
      </c>
      <c r="E36" s="64">
        <v>623423.59925500001</v>
      </c>
      <c r="F36" s="37" t="s">
        <v>20</v>
      </c>
    </row>
    <row r="37" spans="1:6" x14ac:dyDescent="0.25">
      <c r="A37" s="37">
        <v>505021</v>
      </c>
      <c r="B37" s="37" t="s">
        <v>46</v>
      </c>
      <c r="C37" s="64">
        <v>32.7856572998</v>
      </c>
      <c r="D37" s="64">
        <v>32.7856572998</v>
      </c>
      <c r="E37" s="64">
        <v>56143.079538099897</v>
      </c>
      <c r="F37" s="37" t="s">
        <v>20</v>
      </c>
    </row>
    <row r="38" spans="1:6" x14ac:dyDescent="0.25">
      <c r="A38" s="37">
        <v>505604</v>
      </c>
      <c r="B38" s="37" t="s">
        <v>47</v>
      </c>
      <c r="C38" s="64">
        <v>13.4752368475</v>
      </c>
      <c r="D38" s="64">
        <v>13.310182511600001</v>
      </c>
      <c r="E38" s="64">
        <v>24949.7313947</v>
      </c>
      <c r="F38" s="37" t="s">
        <v>33</v>
      </c>
    </row>
    <row r="39" spans="1:6" x14ac:dyDescent="0.25">
      <c r="A39" s="37">
        <v>505605</v>
      </c>
      <c r="B39" s="37" t="s">
        <v>48</v>
      </c>
      <c r="C39" s="64">
        <v>24.390104140599899</v>
      </c>
      <c r="D39" s="64">
        <v>24.390104140599899</v>
      </c>
      <c r="E39" s="64">
        <v>32937.833554099903</v>
      </c>
      <c r="F39" s="37" t="s">
        <v>33</v>
      </c>
    </row>
    <row r="40" spans="1:6" x14ac:dyDescent="0.25">
      <c r="A40" s="37">
        <v>505804</v>
      </c>
      <c r="B40" s="37" t="s">
        <v>49</v>
      </c>
      <c r="C40" s="64">
        <v>0.90886609549599995</v>
      </c>
      <c r="D40" s="64">
        <v>0.90886609549599995</v>
      </c>
      <c r="E40" s="64">
        <v>5395.4530429599899</v>
      </c>
      <c r="F40" s="37" t="s">
        <v>33</v>
      </c>
    </row>
    <row r="41" spans="1:6" x14ac:dyDescent="0.25">
      <c r="A41" s="37">
        <v>505805</v>
      </c>
      <c r="B41" s="37" t="s">
        <v>50</v>
      </c>
      <c r="C41" s="64">
        <v>5.5720155882700002</v>
      </c>
      <c r="D41" s="64">
        <v>4.2296735089200004</v>
      </c>
      <c r="E41" s="64">
        <v>19755.0940163999</v>
      </c>
      <c r="F41" s="37" t="s">
        <v>33</v>
      </c>
    </row>
    <row r="42" spans="1:6" x14ac:dyDescent="0.25">
      <c r="A42" s="37">
        <v>505902</v>
      </c>
      <c r="B42" s="37" t="s">
        <v>51</v>
      </c>
      <c r="C42" s="64">
        <v>3.1884191136200002</v>
      </c>
      <c r="D42" s="64">
        <v>3.1884191136200002</v>
      </c>
      <c r="E42" s="64">
        <v>12908.1590075</v>
      </c>
      <c r="F42" s="37" t="s">
        <v>33</v>
      </c>
    </row>
    <row r="43" spans="1:6" x14ac:dyDescent="0.25">
      <c r="A43" s="37">
        <v>505904</v>
      </c>
      <c r="B43" s="37" t="s">
        <v>52</v>
      </c>
      <c r="C43" s="64">
        <v>10.7142092984</v>
      </c>
      <c r="D43" s="64">
        <v>10.7142092984</v>
      </c>
      <c r="E43" s="64">
        <v>29678.722154800002</v>
      </c>
      <c r="F43" s="37" t="s">
        <v>33</v>
      </c>
    </row>
    <row r="44" spans="1:6" x14ac:dyDescent="0.25">
      <c r="A44" s="37">
        <v>505911</v>
      </c>
      <c r="B44" s="37" t="s">
        <v>53</v>
      </c>
      <c r="C44" s="64">
        <v>0.2464546219</v>
      </c>
      <c r="D44" s="64">
        <v>0</v>
      </c>
      <c r="E44" s="64">
        <v>2576.00979977</v>
      </c>
      <c r="F44" s="37"/>
    </row>
    <row r="45" spans="1:6" x14ac:dyDescent="0.25">
      <c r="A45" s="37">
        <v>506001</v>
      </c>
      <c r="B45" s="37" t="s">
        <v>54</v>
      </c>
      <c r="C45" s="64">
        <v>2.2417766097</v>
      </c>
      <c r="D45" s="64">
        <v>2.2417766097</v>
      </c>
      <c r="E45" s="64">
        <v>14543.0486478</v>
      </c>
      <c r="F45" s="37" t="s">
        <v>33</v>
      </c>
    </row>
    <row r="46" spans="1:6" x14ac:dyDescent="0.25">
      <c r="A46" s="37">
        <v>585601</v>
      </c>
      <c r="B46" s="37" t="s">
        <v>55</v>
      </c>
      <c r="C46" s="64">
        <v>992.333167807</v>
      </c>
      <c r="D46" s="64">
        <v>992.333167807</v>
      </c>
      <c r="E46" s="64">
        <v>206794.690738</v>
      </c>
      <c r="F46" s="37" t="s">
        <v>43</v>
      </c>
    </row>
    <row r="47" spans="1:6" x14ac:dyDescent="0.25">
      <c r="A47" s="37">
        <v>585700</v>
      </c>
      <c r="B47" s="37" t="s">
        <v>56</v>
      </c>
      <c r="C47" s="64">
        <v>2465.1637862600001</v>
      </c>
      <c r="D47" s="64">
        <v>2451.6260551300002</v>
      </c>
      <c r="E47" s="64">
        <v>359785.526179999</v>
      </c>
      <c r="F47" s="37" t="s">
        <v>43</v>
      </c>
    </row>
    <row r="48" spans="1:6" x14ac:dyDescent="0.25">
      <c r="A48" s="37">
        <v>609014</v>
      </c>
      <c r="B48" s="37" t="s">
        <v>57</v>
      </c>
      <c r="C48" s="64">
        <v>1012.3622847300001</v>
      </c>
      <c r="D48" s="64">
        <v>1012.3622847300001</v>
      </c>
      <c r="E48" s="64">
        <v>231747.37467700001</v>
      </c>
      <c r="F48" s="37" t="s">
        <v>58</v>
      </c>
    </row>
    <row r="49" spans="1:6" x14ac:dyDescent="0.25">
      <c r="A49" s="37">
        <v>506002</v>
      </c>
      <c r="B49" s="37" t="s">
        <v>59</v>
      </c>
      <c r="C49" s="64">
        <v>0.43757454583900002</v>
      </c>
      <c r="D49" s="64">
        <v>0.43757454583900002</v>
      </c>
      <c r="E49" s="64">
        <v>3728.4100688200001</v>
      </c>
      <c r="F49" s="37" t="s">
        <v>33</v>
      </c>
    </row>
    <row r="50" spans="1:6" x14ac:dyDescent="0.25">
      <c r="A50" s="37">
        <v>506003</v>
      </c>
      <c r="B50" s="37" t="s">
        <v>60</v>
      </c>
      <c r="C50" s="64">
        <v>29.687628938900001</v>
      </c>
      <c r="D50" s="64">
        <v>26.8524233196</v>
      </c>
      <c r="E50" s="64">
        <v>34204.529274599903</v>
      </c>
      <c r="F50" s="37" t="s">
        <v>33</v>
      </c>
    </row>
    <row r="51" spans="1:6" x14ac:dyDescent="0.25">
      <c r="A51" s="37">
        <v>506400</v>
      </c>
      <c r="B51" s="37" t="s">
        <v>61</v>
      </c>
      <c r="C51" s="64">
        <v>8.3764302654199998</v>
      </c>
      <c r="D51" s="64">
        <v>8.3764302654199998</v>
      </c>
      <c r="E51" s="64">
        <v>18487.167165499901</v>
      </c>
      <c r="F51" s="37" t="s">
        <v>33</v>
      </c>
    </row>
    <row r="52" spans="1:6" x14ac:dyDescent="0.25">
      <c r="A52" s="37">
        <v>506613</v>
      </c>
      <c r="B52" s="37" t="s">
        <v>62</v>
      </c>
      <c r="C52" s="64">
        <v>606.19697671100005</v>
      </c>
      <c r="D52" s="64">
        <v>592.47536296600003</v>
      </c>
      <c r="E52" s="64">
        <v>278554.359987</v>
      </c>
      <c r="F52" s="37" t="s">
        <v>33</v>
      </c>
    </row>
    <row r="53" spans="1:6" x14ac:dyDescent="0.25">
      <c r="A53" s="37">
        <v>506614</v>
      </c>
      <c r="B53" s="37" t="s">
        <v>63</v>
      </c>
      <c r="C53" s="64">
        <v>164.528827941999</v>
      </c>
      <c r="D53" s="64">
        <v>164.528827941999</v>
      </c>
      <c r="E53" s="64">
        <v>86603.798071900004</v>
      </c>
      <c r="F53" s="37" t="s">
        <v>33</v>
      </c>
    </row>
    <row r="54" spans="1:6" x14ac:dyDescent="0.25">
      <c r="A54" s="37">
        <v>506620</v>
      </c>
      <c r="B54" s="37" t="s">
        <v>64</v>
      </c>
      <c r="C54" s="64">
        <v>21.5560735528999</v>
      </c>
      <c r="D54" s="64">
        <v>21.5560735528999</v>
      </c>
      <c r="E54" s="64">
        <v>64541.994709600003</v>
      </c>
      <c r="F54" s="37" t="s">
        <v>33</v>
      </c>
    </row>
    <row r="55" spans="1:6" x14ac:dyDescent="0.25">
      <c r="A55" s="37">
        <v>506631</v>
      </c>
      <c r="B55" s="37" t="s">
        <v>65</v>
      </c>
      <c r="C55" s="64">
        <v>12.9055830763999</v>
      </c>
      <c r="D55" s="64">
        <v>12.9055830763999</v>
      </c>
      <c r="E55" s="64">
        <v>26670.803194700002</v>
      </c>
      <c r="F55" s="37" t="s">
        <v>33</v>
      </c>
    </row>
    <row r="56" spans="1:6" x14ac:dyDescent="0.25">
      <c r="A56" s="37">
        <v>506634</v>
      </c>
      <c r="B56" s="37" t="s">
        <v>66</v>
      </c>
      <c r="C56" s="64">
        <v>22.919635244399899</v>
      </c>
      <c r="D56" s="64">
        <v>11.9595512765999</v>
      </c>
      <c r="E56" s="64">
        <v>36908.508378799903</v>
      </c>
      <c r="F56" s="37" t="s">
        <v>33</v>
      </c>
    </row>
    <row r="57" spans="1:6" x14ac:dyDescent="0.25">
      <c r="A57" s="37">
        <v>506642</v>
      </c>
      <c r="B57" s="37" t="s">
        <v>67</v>
      </c>
      <c r="C57" s="64">
        <v>317.30212001400002</v>
      </c>
      <c r="D57" s="64">
        <v>308.58679310899902</v>
      </c>
      <c r="E57" s="64">
        <v>140890.19157600001</v>
      </c>
      <c r="F57" s="37" t="s">
        <v>33</v>
      </c>
    </row>
    <row r="58" spans="1:6" x14ac:dyDescent="0.25">
      <c r="A58" s="37">
        <v>506644</v>
      </c>
      <c r="B58" s="37" t="s">
        <v>68</v>
      </c>
      <c r="C58" s="64">
        <v>16.922065749600002</v>
      </c>
      <c r="D58" s="64">
        <v>16.922065749600002</v>
      </c>
      <c r="E58" s="64">
        <v>29770.697116200001</v>
      </c>
      <c r="F58" s="37" t="s">
        <v>33</v>
      </c>
    </row>
    <row r="59" spans="1:6" x14ac:dyDescent="0.25">
      <c r="A59" s="37">
        <v>506646</v>
      </c>
      <c r="B59" s="37" t="s">
        <v>69</v>
      </c>
      <c r="C59" s="64">
        <v>123.751401327</v>
      </c>
      <c r="D59" s="64">
        <v>123.751401327</v>
      </c>
      <c r="E59" s="64">
        <v>90171.176697000003</v>
      </c>
      <c r="F59" s="37" t="s">
        <v>33</v>
      </c>
    </row>
    <row r="60" spans="1:6" x14ac:dyDescent="0.25">
      <c r="A60" s="37">
        <v>506648</v>
      </c>
      <c r="B60" s="37" t="s">
        <v>70</v>
      </c>
      <c r="C60" s="64">
        <v>16.050848023899899</v>
      </c>
      <c r="D60" s="64">
        <v>16.050848023899899</v>
      </c>
      <c r="E60" s="64">
        <v>26191.101391299901</v>
      </c>
      <c r="F60" s="37" t="s">
        <v>33</v>
      </c>
    </row>
    <row r="61" spans="1:6" x14ac:dyDescent="0.25">
      <c r="A61" s="37">
        <v>506652</v>
      </c>
      <c r="B61" s="37" t="s">
        <v>71</v>
      </c>
      <c r="C61" s="64">
        <v>77.791229430900003</v>
      </c>
      <c r="D61" s="64">
        <v>77.791229430900003</v>
      </c>
      <c r="E61" s="64">
        <v>65152.444497700002</v>
      </c>
      <c r="F61" s="37" t="s">
        <v>33</v>
      </c>
    </row>
    <row r="62" spans="1:6" x14ac:dyDescent="0.25">
      <c r="A62" s="37">
        <v>506653</v>
      </c>
      <c r="B62" s="37" t="s">
        <v>72</v>
      </c>
      <c r="C62" s="64">
        <v>123.33414932300001</v>
      </c>
      <c r="D62" s="64">
        <v>123.33414932300001</v>
      </c>
      <c r="E62" s="64">
        <v>69745.381307500007</v>
      </c>
      <c r="F62" s="37" t="s">
        <v>33</v>
      </c>
    </row>
    <row r="63" spans="1:6" x14ac:dyDescent="0.25">
      <c r="A63" s="37">
        <v>506655</v>
      </c>
      <c r="B63" s="37" t="s">
        <v>73</v>
      </c>
      <c r="C63" s="64">
        <v>32.694387004200003</v>
      </c>
      <c r="D63" s="64">
        <v>32.694387004200003</v>
      </c>
      <c r="E63" s="64">
        <v>39150.942793299902</v>
      </c>
      <c r="F63" s="37" t="s">
        <v>33</v>
      </c>
    </row>
    <row r="64" spans="1:6" x14ac:dyDescent="0.25">
      <c r="A64" s="37">
        <v>506656</v>
      </c>
      <c r="B64" s="37" t="s">
        <v>74</v>
      </c>
      <c r="C64" s="64">
        <v>20.137180203500002</v>
      </c>
      <c r="D64" s="64">
        <v>20.137180203500002</v>
      </c>
      <c r="E64" s="64">
        <v>31993.4123551999</v>
      </c>
      <c r="F64" s="37" t="s">
        <v>33</v>
      </c>
    </row>
    <row r="65" spans="1:6" x14ac:dyDescent="0.25">
      <c r="A65" s="37">
        <v>506659</v>
      </c>
      <c r="B65" s="37" t="s">
        <v>75</v>
      </c>
      <c r="C65" s="64">
        <v>0.88695060659400005</v>
      </c>
      <c r="D65" s="64">
        <v>0.88695060659400005</v>
      </c>
      <c r="E65" s="64">
        <v>5523.2677379500001</v>
      </c>
      <c r="F65" s="37" t="s">
        <v>33</v>
      </c>
    </row>
    <row r="66" spans="1:6" x14ac:dyDescent="0.25">
      <c r="A66" s="37">
        <v>506660</v>
      </c>
      <c r="B66" s="37" t="s">
        <v>76</v>
      </c>
      <c r="C66" s="64">
        <v>421.77398308800002</v>
      </c>
      <c r="D66" s="64">
        <v>420.19171501300002</v>
      </c>
      <c r="E66" s="64">
        <v>144743.777055999</v>
      </c>
      <c r="F66" s="37" t="s">
        <v>33</v>
      </c>
    </row>
    <row r="67" spans="1:6" x14ac:dyDescent="0.25">
      <c r="A67" s="37">
        <v>506661</v>
      </c>
      <c r="B67" s="37" t="s">
        <v>77</v>
      </c>
      <c r="C67" s="64">
        <v>194.08740127900001</v>
      </c>
      <c r="D67" s="64">
        <v>182.600912639</v>
      </c>
      <c r="E67" s="64">
        <v>135477.930459</v>
      </c>
      <c r="F67" s="37" t="s">
        <v>33</v>
      </c>
    </row>
    <row r="68" spans="1:6" x14ac:dyDescent="0.25">
      <c r="A68" s="37">
        <v>610032</v>
      </c>
      <c r="B68" s="37" t="s">
        <v>78</v>
      </c>
      <c r="C68" s="64">
        <v>681.15552656199895</v>
      </c>
      <c r="D68" s="64">
        <v>681.15552656199895</v>
      </c>
      <c r="E68" s="64">
        <v>189921.986108999</v>
      </c>
      <c r="F68" s="37" t="s">
        <v>79</v>
      </c>
    </row>
    <row r="69" spans="1:6" x14ac:dyDescent="0.25">
      <c r="A69" s="37">
        <v>610033</v>
      </c>
      <c r="B69" s="37" t="s">
        <v>80</v>
      </c>
      <c r="C69" s="64">
        <v>498.35544640900002</v>
      </c>
      <c r="D69" s="64">
        <v>498.35544640900002</v>
      </c>
      <c r="E69" s="64">
        <v>144684.786291</v>
      </c>
      <c r="F69" s="37" t="s">
        <v>79</v>
      </c>
    </row>
    <row r="70" spans="1:6" x14ac:dyDescent="0.25">
      <c r="A70" s="37">
        <v>610072</v>
      </c>
      <c r="B70" s="37" t="s">
        <v>81</v>
      </c>
      <c r="C70" s="64">
        <v>595.327732578</v>
      </c>
      <c r="D70" s="64">
        <v>577.475471965</v>
      </c>
      <c r="E70" s="64">
        <v>128904.529899999</v>
      </c>
      <c r="F70" s="37" t="s">
        <v>79</v>
      </c>
    </row>
    <row r="71" spans="1:6" x14ac:dyDescent="0.25">
      <c r="A71" s="37">
        <v>506901</v>
      </c>
      <c r="B71" s="37" t="s">
        <v>82</v>
      </c>
      <c r="C71" s="64">
        <v>1.33918374111</v>
      </c>
      <c r="D71" s="64">
        <v>1.33918374111</v>
      </c>
      <c r="E71" s="64">
        <v>6170.0419997700001</v>
      </c>
      <c r="F71" s="37" t="s">
        <v>33</v>
      </c>
    </row>
    <row r="72" spans="1:6" x14ac:dyDescent="0.25">
      <c r="A72" s="37">
        <v>506902</v>
      </c>
      <c r="B72" s="37" t="s">
        <v>83</v>
      </c>
      <c r="C72" s="64">
        <v>1.0212430019900001</v>
      </c>
      <c r="D72" s="64">
        <v>1.0212430019900001</v>
      </c>
      <c r="E72" s="64">
        <v>5745.52236464</v>
      </c>
      <c r="F72" s="37" t="s">
        <v>33</v>
      </c>
    </row>
    <row r="73" spans="1:6" x14ac:dyDescent="0.25">
      <c r="A73" s="37">
        <v>508020</v>
      </c>
      <c r="B73" s="37" t="s">
        <v>84</v>
      </c>
      <c r="C73" s="64">
        <v>1.9550241928900001</v>
      </c>
      <c r="D73" s="64">
        <v>1.7612775460900001</v>
      </c>
      <c r="E73" s="64">
        <v>10412.550868800001</v>
      </c>
      <c r="F73" s="37" t="s">
        <v>33</v>
      </c>
    </row>
    <row r="74" spans="1:6" x14ac:dyDescent="0.25">
      <c r="A74" s="37">
        <v>508320</v>
      </c>
      <c r="B74" s="37" t="s">
        <v>85</v>
      </c>
      <c r="C74" s="64">
        <v>2.0309512137399999</v>
      </c>
      <c r="D74" s="64">
        <v>2.0309512137399999</v>
      </c>
      <c r="E74" s="64">
        <v>5989.2404515899898</v>
      </c>
      <c r="F74" s="37" t="s">
        <v>33</v>
      </c>
    </row>
    <row r="75" spans="1:6" x14ac:dyDescent="0.25">
      <c r="A75" s="37">
        <v>508520</v>
      </c>
      <c r="B75" s="37" t="s">
        <v>86</v>
      </c>
      <c r="C75" s="64">
        <v>2.0176333795499999</v>
      </c>
      <c r="D75" s="64">
        <v>2.0176333795499999</v>
      </c>
      <c r="E75" s="64">
        <v>7391.4022282699898</v>
      </c>
      <c r="F75" s="37" t="s">
        <v>33</v>
      </c>
    </row>
    <row r="76" spans="1:6" x14ac:dyDescent="0.25">
      <c r="A76" s="37">
        <v>508806</v>
      </c>
      <c r="B76" s="37" t="s">
        <v>87</v>
      </c>
      <c r="C76" s="64">
        <v>2.8802922466599998</v>
      </c>
      <c r="D76" s="64">
        <v>2.8802922466599998</v>
      </c>
      <c r="E76" s="64">
        <v>12402.445126000001</v>
      </c>
      <c r="F76" s="37" t="s">
        <v>33</v>
      </c>
    </row>
    <row r="77" spans="1:6" x14ac:dyDescent="0.25">
      <c r="A77" s="37">
        <v>509000</v>
      </c>
      <c r="B77" s="37" t="s">
        <v>88</v>
      </c>
      <c r="C77" s="64">
        <v>13.7649155705999</v>
      </c>
      <c r="D77" s="64">
        <v>13.7649155705999</v>
      </c>
      <c r="E77" s="64">
        <v>26471.663177800001</v>
      </c>
      <c r="F77" s="37" t="s">
        <v>33</v>
      </c>
    </row>
    <row r="78" spans="1:6" x14ac:dyDescent="0.25">
      <c r="A78" s="37">
        <v>509100</v>
      </c>
      <c r="B78" s="37" t="s">
        <v>89</v>
      </c>
      <c r="C78" s="64">
        <v>9.1268406950200003</v>
      </c>
      <c r="D78" s="64">
        <v>9.1268406950200003</v>
      </c>
      <c r="E78" s="64">
        <v>23400.816700200001</v>
      </c>
      <c r="F78" s="37" t="s">
        <v>33</v>
      </c>
    </row>
    <row r="79" spans="1:6" x14ac:dyDescent="0.25">
      <c r="A79" s="37">
        <v>560900</v>
      </c>
      <c r="B79" s="37" t="s">
        <v>90</v>
      </c>
      <c r="C79" s="64">
        <v>0.60445195395100004</v>
      </c>
      <c r="D79" s="64">
        <v>0.60445195395100004</v>
      </c>
      <c r="E79" s="64">
        <v>3433.9414774100001</v>
      </c>
      <c r="F79" s="37" t="s">
        <v>35</v>
      </c>
    </row>
    <row r="80" spans="1:6" x14ac:dyDescent="0.25">
      <c r="A80" s="37">
        <v>509701</v>
      </c>
      <c r="B80" s="37" t="s">
        <v>91</v>
      </c>
      <c r="C80" s="64">
        <v>1.38193465188</v>
      </c>
      <c r="D80" s="64">
        <v>1.38193465188</v>
      </c>
      <c r="E80" s="64">
        <v>6003.3388101999899</v>
      </c>
      <c r="F80" s="37" t="s">
        <v>33</v>
      </c>
    </row>
    <row r="81" spans="1:6" x14ac:dyDescent="0.25">
      <c r="A81" s="37">
        <v>510700</v>
      </c>
      <c r="B81" s="37" t="s">
        <v>92</v>
      </c>
      <c r="C81" s="64">
        <v>2.0591162834799999</v>
      </c>
      <c r="D81" s="64">
        <v>2.0591162834799999</v>
      </c>
      <c r="E81" s="64">
        <v>9464.2288197399903</v>
      </c>
      <c r="F81" s="37" t="s">
        <v>33</v>
      </c>
    </row>
    <row r="82" spans="1:6" x14ac:dyDescent="0.25">
      <c r="A82" s="37">
        <v>511401</v>
      </c>
      <c r="B82" s="37" t="s">
        <v>93</v>
      </c>
      <c r="C82" s="64">
        <v>1.2962918135299999</v>
      </c>
      <c r="D82" s="64">
        <v>1.2962918135299999</v>
      </c>
      <c r="E82" s="64">
        <v>5274.1216039299898</v>
      </c>
      <c r="F82" s="37" t="s">
        <v>33</v>
      </c>
    </row>
    <row r="83" spans="1:6" x14ac:dyDescent="0.25">
      <c r="A83" s="37">
        <v>512000</v>
      </c>
      <c r="B83" s="37" t="s">
        <v>94</v>
      </c>
      <c r="C83" s="64">
        <v>4.2949202809599996</v>
      </c>
      <c r="D83" s="64">
        <v>4.2949202809599996</v>
      </c>
      <c r="E83" s="64">
        <v>14844.4885641</v>
      </c>
      <c r="F83" s="37" t="s">
        <v>33</v>
      </c>
    </row>
    <row r="84" spans="1:6" x14ac:dyDescent="0.25">
      <c r="A84" s="37">
        <v>512801</v>
      </c>
      <c r="B84" s="37" t="s">
        <v>95</v>
      </c>
      <c r="C84" s="64">
        <v>4.3340231217599996</v>
      </c>
      <c r="D84" s="64">
        <v>4.3340231217599996</v>
      </c>
      <c r="E84" s="64">
        <v>12860.831666300001</v>
      </c>
      <c r="F84" s="37" t="s">
        <v>33</v>
      </c>
    </row>
    <row r="85" spans="1:6" x14ac:dyDescent="0.25">
      <c r="A85" s="37">
        <v>512905</v>
      </c>
      <c r="B85" s="37" t="s">
        <v>96</v>
      </c>
      <c r="C85" s="64">
        <v>0.79310788422400003</v>
      </c>
      <c r="D85" s="64">
        <v>0.79310788422400003</v>
      </c>
      <c r="E85" s="64">
        <v>3959.8804605400001</v>
      </c>
      <c r="F85" s="37" t="s">
        <v>33</v>
      </c>
    </row>
    <row r="86" spans="1:6" x14ac:dyDescent="0.25">
      <c r="A86" s="37">
        <v>513211</v>
      </c>
      <c r="B86" s="37" t="s">
        <v>97</v>
      </c>
      <c r="C86" s="64">
        <v>0.63375863262099996</v>
      </c>
      <c r="D86" s="64">
        <v>0.63375863262099996</v>
      </c>
      <c r="E86" s="64">
        <v>3524.4944862699899</v>
      </c>
      <c r="F86" s="37" t="s">
        <v>33</v>
      </c>
    </row>
    <row r="87" spans="1:6" x14ac:dyDescent="0.25">
      <c r="A87" s="37">
        <v>513213</v>
      </c>
      <c r="B87" s="37" t="s">
        <v>98</v>
      </c>
      <c r="C87" s="64">
        <v>0.84928673618100003</v>
      </c>
      <c r="D87" s="64">
        <v>0.84928673618100003</v>
      </c>
      <c r="E87" s="64">
        <v>4661.9781594100004</v>
      </c>
      <c r="F87" s="37" t="s">
        <v>33</v>
      </c>
    </row>
    <row r="88" spans="1:6" x14ac:dyDescent="0.25">
      <c r="A88" s="37">
        <v>513301</v>
      </c>
      <c r="B88" s="37" t="s">
        <v>99</v>
      </c>
      <c r="C88" s="64">
        <v>2.7180741228</v>
      </c>
      <c r="D88" s="64">
        <v>2.7180741228</v>
      </c>
      <c r="E88" s="64">
        <v>12060.8578968</v>
      </c>
      <c r="F88" s="37" t="s">
        <v>33</v>
      </c>
    </row>
    <row r="89" spans="1:6" x14ac:dyDescent="0.25">
      <c r="A89" s="37">
        <v>513511</v>
      </c>
      <c r="B89" s="37" t="s">
        <v>100</v>
      </c>
      <c r="C89" s="64">
        <v>1.0959112746199999</v>
      </c>
      <c r="D89" s="64">
        <v>1.0959112746199999</v>
      </c>
      <c r="E89" s="64">
        <v>4679.6601168200004</v>
      </c>
      <c r="F89" s="37" t="s">
        <v>33</v>
      </c>
    </row>
    <row r="90" spans="1:6" x14ac:dyDescent="0.25">
      <c r="A90" s="37">
        <v>513512</v>
      </c>
      <c r="B90" s="37" t="s">
        <v>101</v>
      </c>
      <c r="C90" s="64">
        <v>0.89641258006799995</v>
      </c>
      <c r="D90" s="64">
        <v>0.89641258006799995</v>
      </c>
      <c r="E90" s="64">
        <v>4346.0572740300004</v>
      </c>
      <c r="F90" s="37" t="s">
        <v>33</v>
      </c>
    </row>
    <row r="91" spans="1:6" x14ac:dyDescent="0.25">
      <c r="A91" s="37">
        <v>513631</v>
      </c>
      <c r="B91" s="37" t="s">
        <v>102</v>
      </c>
      <c r="C91" s="64">
        <v>1.72804848502</v>
      </c>
      <c r="D91" s="64">
        <v>1.72804848502</v>
      </c>
      <c r="E91" s="64">
        <v>5938.3939661200002</v>
      </c>
      <c r="F91" s="37" t="s">
        <v>33</v>
      </c>
    </row>
    <row r="92" spans="1:6" x14ac:dyDescent="0.25">
      <c r="A92" s="37">
        <v>513701</v>
      </c>
      <c r="B92" s="37" t="s">
        <v>103</v>
      </c>
      <c r="C92" s="64">
        <v>14.4084027227</v>
      </c>
      <c r="D92" s="64">
        <v>14.4084027227</v>
      </c>
      <c r="E92" s="64">
        <v>20566.231764799901</v>
      </c>
      <c r="F92" s="37" t="s">
        <v>33</v>
      </c>
    </row>
    <row r="93" spans="1:6" x14ac:dyDescent="0.25">
      <c r="A93" s="37">
        <v>513800</v>
      </c>
      <c r="B93" s="37" t="s">
        <v>104</v>
      </c>
      <c r="C93" s="64">
        <v>185.765705639</v>
      </c>
      <c r="D93" s="64">
        <v>185.765705639</v>
      </c>
      <c r="E93" s="64">
        <v>91128.814191400001</v>
      </c>
      <c r="F93" s="37" t="s">
        <v>33</v>
      </c>
    </row>
    <row r="94" spans="1:6" x14ac:dyDescent="0.25">
      <c r="A94" s="37">
        <v>514000</v>
      </c>
      <c r="B94" s="37" t="s">
        <v>105</v>
      </c>
      <c r="C94" s="64">
        <v>1.0020513813800001</v>
      </c>
      <c r="D94" s="64">
        <v>1.0020513813800001</v>
      </c>
      <c r="E94" s="64">
        <v>4135.0510994099895</v>
      </c>
      <c r="F94" s="37" t="s">
        <v>33</v>
      </c>
    </row>
    <row r="95" spans="1:6" x14ac:dyDescent="0.25">
      <c r="A95" s="37">
        <v>561422</v>
      </c>
      <c r="B95" s="37" t="s">
        <v>106</v>
      </c>
      <c r="C95" s="64">
        <v>474.60770857400001</v>
      </c>
      <c r="D95" s="64">
        <v>474.60770857400001</v>
      </c>
      <c r="E95" s="64">
        <v>139414.083543999</v>
      </c>
      <c r="F95" s="37" t="s">
        <v>35</v>
      </c>
    </row>
    <row r="96" spans="1:6" x14ac:dyDescent="0.25">
      <c r="A96" s="37">
        <v>561500</v>
      </c>
      <c r="B96" s="37" t="s">
        <v>107</v>
      </c>
      <c r="C96" s="64">
        <v>184.166255401</v>
      </c>
      <c r="D96" s="64">
        <v>184.166255401</v>
      </c>
      <c r="E96" s="64">
        <v>90631.4336931</v>
      </c>
      <c r="F96" s="37" t="s">
        <v>108</v>
      </c>
    </row>
    <row r="97" spans="1:6" x14ac:dyDescent="0.25">
      <c r="A97" s="37">
        <v>610074</v>
      </c>
      <c r="B97" s="37" t="s">
        <v>109</v>
      </c>
      <c r="C97" s="64">
        <v>158.63157189500001</v>
      </c>
      <c r="D97" s="64">
        <v>156.632785695</v>
      </c>
      <c r="E97" s="64">
        <v>117208.010374</v>
      </c>
      <c r="F97" s="37" t="s">
        <v>79</v>
      </c>
    </row>
    <row r="98" spans="1:6" x14ac:dyDescent="0.25">
      <c r="A98" s="37">
        <v>514103</v>
      </c>
      <c r="B98" s="37" t="s">
        <v>110</v>
      </c>
      <c r="C98" s="64">
        <v>0.925794655217</v>
      </c>
      <c r="D98" s="64">
        <v>0.925794655217</v>
      </c>
      <c r="E98" s="64">
        <v>4836.83635684</v>
      </c>
      <c r="F98" s="37" t="s">
        <v>33</v>
      </c>
    </row>
    <row r="99" spans="1:6" x14ac:dyDescent="0.25">
      <c r="A99" s="37">
        <v>514200</v>
      </c>
      <c r="B99" s="37" t="s">
        <v>111</v>
      </c>
      <c r="C99" s="64">
        <v>0.43235250443099998</v>
      </c>
      <c r="D99" s="64">
        <v>0.43235250443099998</v>
      </c>
      <c r="E99" s="64">
        <v>2622.0736236100001</v>
      </c>
      <c r="F99" s="37" t="s">
        <v>33</v>
      </c>
    </row>
    <row r="100" spans="1:6" x14ac:dyDescent="0.25">
      <c r="A100" s="37">
        <v>514801</v>
      </c>
      <c r="B100" s="37" t="s">
        <v>112</v>
      </c>
      <c r="C100" s="64">
        <v>3.57682443204</v>
      </c>
      <c r="D100" s="64">
        <v>3.57682443204</v>
      </c>
      <c r="E100" s="64">
        <v>24011.097452599901</v>
      </c>
      <c r="F100" s="37" t="s">
        <v>33</v>
      </c>
    </row>
    <row r="101" spans="1:6" x14ac:dyDescent="0.25">
      <c r="A101" s="37">
        <v>516001</v>
      </c>
      <c r="B101" s="37" t="s">
        <v>113</v>
      </c>
      <c r="C101" s="64">
        <v>0.90332137497700005</v>
      </c>
      <c r="D101" s="64">
        <v>0.90332137497700005</v>
      </c>
      <c r="E101" s="64">
        <v>4601.4823323399896</v>
      </c>
      <c r="F101" s="37" t="s">
        <v>33</v>
      </c>
    </row>
    <row r="102" spans="1:6" x14ac:dyDescent="0.25">
      <c r="A102" s="37">
        <v>516101</v>
      </c>
      <c r="B102" s="37" t="s">
        <v>114</v>
      </c>
      <c r="C102" s="64">
        <v>0.91484517346799998</v>
      </c>
      <c r="D102" s="64">
        <v>0.91484517346799998</v>
      </c>
      <c r="E102" s="64">
        <v>4059.8000758799899</v>
      </c>
      <c r="F102" s="37" t="s">
        <v>33</v>
      </c>
    </row>
    <row r="103" spans="1:6" x14ac:dyDescent="0.25">
      <c r="A103" s="37">
        <v>516102</v>
      </c>
      <c r="B103" s="37" t="s">
        <v>115</v>
      </c>
      <c r="C103" s="64">
        <v>1.56228676138</v>
      </c>
      <c r="D103" s="64">
        <v>1.56228676138</v>
      </c>
      <c r="E103" s="64">
        <v>6386.8924665100003</v>
      </c>
      <c r="F103" s="37" t="s">
        <v>33</v>
      </c>
    </row>
    <row r="104" spans="1:6" x14ac:dyDescent="0.25">
      <c r="A104" s="37">
        <v>563802</v>
      </c>
      <c r="B104" s="37" t="s">
        <v>116</v>
      </c>
      <c r="C104" s="64">
        <v>95.435834702199898</v>
      </c>
      <c r="D104" s="64">
        <v>95.435834702199898</v>
      </c>
      <c r="E104" s="64">
        <v>98753.930955599906</v>
      </c>
      <c r="F104" s="37" t="s">
        <v>108</v>
      </c>
    </row>
    <row r="105" spans="1:6" x14ac:dyDescent="0.25">
      <c r="A105" s="37">
        <v>564021</v>
      </c>
      <c r="B105" s="37" t="s">
        <v>117</v>
      </c>
      <c r="C105" s="64">
        <v>650.99291310499905</v>
      </c>
      <c r="D105" s="64">
        <v>650.99291310499905</v>
      </c>
      <c r="E105" s="64">
        <v>200449.318460999</v>
      </c>
      <c r="F105" s="37" t="s">
        <v>108</v>
      </c>
    </row>
    <row r="106" spans="1:6" x14ac:dyDescent="0.25">
      <c r="A106" s="37">
        <v>564022</v>
      </c>
      <c r="B106" s="37" t="s">
        <v>118</v>
      </c>
      <c r="C106" s="64">
        <v>428.68064494200001</v>
      </c>
      <c r="D106" s="64">
        <v>428.68064494200001</v>
      </c>
      <c r="E106" s="64">
        <v>145564.061198999</v>
      </c>
      <c r="F106" s="37" t="s">
        <v>108</v>
      </c>
    </row>
    <row r="107" spans="1:6" x14ac:dyDescent="0.25">
      <c r="A107" s="37">
        <v>610400</v>
      </c>
      <c r="B107" s="37" t="s">
        <v>119</v>
      </c>
      <c r="C107" s="64">
        <v>5.32464268909</v>
      </c>
      <c r="D107" s="64">
        <v>5.32464268909</v>
      </c>
      <c r="E107" s="64">
        <v>16398.2561008999</v>
      </c>
      <c r="F107" s="37" t="s">
        <v>79</v>
      </c>
    </row>
    <row r="108" spans="1:6" x14ac:dyDescent="0.25">
      <c r="A108" s="37">
        <v>516601</v>
      </c>
      <c r="B108" s="37" t="s">
        <v>120</v>
      </c>
      <c r="C108" s="64">
        <v>1.07429761132</v>
      </c>
      <c r="D108" s="64">
        <v>1.07429761132</v>
      </c>
      <c r="E108" s="64">
        <v>4377.9519111199897</v>
      </c>
      <c r="F108" s="37" t="s">
        <v>33</v>
      </c>
    </row>
    <row r="109" spans="1:6" x14ac:dyDescent="0.25">
      <c r="A109" s="37">
        <v>517701</v>
      </c>
      <c r="B109" s="37" t="s">
        <v>121</v>
      </c>
      <c r="C109" s="64">
        <v>0.81974859098300001</v>
      </c>
      <c r="D109" s="64">
        <v>0.81974859098300001</v>
      </c>
      <c r="E109" s="64">
        <v>4028.6610827700001</v>
      </c>
      <c r="F109" s="37" t="s">
        <v>33</v>
      </c>
    </row>
    <row r="110" spans="1:6" x14ac:dyDescent="0.25">
      <c r="A110" s="37">
        <v>518802</v>
      </c>
      <c r="B110" s="37" t="s">
        <v>122</v>
      </c>
      <c r="C110" s="64">
        <v>1.1806843495099999</v>
      </c>
      <c r="D110" s="64">
        <v>1.1806843495099999</v>
      </c>
      <c r="E110" s="64">
        <v>5118.8599751700003</v>
      </c>
      <c r="F110" s="37" t="s">
        <v>33</v>
      </c>
    </row>
    <row r="111" spans="1:6" x14ac:dyDescent="0.25">
      <c r="A111" s="37">
        <v>519200</v>
      </c>
      <c r="B111" s="37" t="s">
        <v>123</v>
      </c>
      <c r="C111" s="64">
        <v>1.3173041195799999</v>
      </c>
      <c r="D111" s="64">
        <v>1.3173041195799999</v>
      </c>
      <c r="E111" s="64">
        <v>5648.5276389700002</v>
      </c>
      <c r="F111" s="37" t="s">
        <v>33</v>
      </c>
    </row>
    <row r="112" spans="1:6" x14ac:dyDescent="0.25">
      <c r="A112" s="37">
        <v>520303</v>
      </c>
      <c r="B112" s="37" t="s">
        <v>124</v>
      </c>
      <c r="C112" s="64">
        <v>1.0179367884099999</v>
      </c>
      <c r="D112" s="64">
        <v>1.0179367884099999</v>
      </c>
      <c r="E112" s="64">
        <v>5442.2481408900003</v>
      </c>
      <c r="F112" s="37" t="s">
        <v>33</v>
      </c>
    </row>
    <row r="113" spans="1:6" x14ac:dyDescent="0.25">
      <c r="A113" s="37">
        <v>520500</v>
      </c>
      <c r="B113" s="37" t="s">
        <v>125</v>
      </c>
      <c r="C113" s="64">
        <v>6.7264568556100004</v>
      </c>
      <c r="D113" s="64">
        <v>6.7264568556100004</v>
      </c>
      <c r="E113" s="64">
        <v>18383.894083300002</v>
      </c>
      <c r="F113" s="37" t="s">
        <v>33</v>
      </c>
    </row>
    <row r="114" spans="1:6" x14ac:dyDescent="0.25">
      <c r="A114" s="37">
        <v>520801</v>
      </c>
      <c r="B114" s="37" t="s">
        <v>126</v>
      </c>
      <c r="C114" s="64">
        <v>91.969698143900004</v>
      </c>
      <c r="D114" s="64">
        <v>91.969698143900004</v>
      </c>
      <c r="E114" s="64">
        <v>145678.142486</v>
      </c>
      <c r="F114" s="37" t="s">
        <v>33</v>
      </c>
    </row>
    <row r="115" spans="1:6" x14ac:dyDescent="0.25">
      <c r="A115" s="37">
        <v>520803</v>
      </c>
      <c r="B115" s="37" t="s">
        <v>127</v>
      </c>
      <c r="C115" s="64">
        <v>31.935461715900001</v>
      </c>
      <c r="D115" s="64">
        <v>0</v>
      </c>
      <c r="E115" s="64">
        <v>78973.9231095</v>
      </c>
      <c r="F115" s="37" t="s">
        <v>33</v>
      </c>
    </row>
    <row r="116" spans="1:6" x14ac:dyDescent="0.25">
      <c r="A116" s="37">
        <v>520804</v>
      </c>
      <c r="B116" s="37" t="s">
        <v>128</v>
      </c>
      <c r="C116" s="64">
        <v>3.9758003633299999</v>
      </c>
      <c r="D116" s="64">
        <v>0</v>
      </c>
      <c r="E116" s="64">
        <v>30895.9315322</v>
      </c>
      <c r="F116" s="37" t="s">
        <v>33</v>
      </c>
    </row>
    <row r="117" spans="1:6" x14ac:dyDescent="0.25">
      <c r="A117" s="37">
        <v>520900</v>
      </c>
      <c r="B117" s="37" t="s">
        <v>129</v>
      </c>
      <c r="C117" s="64">
        <v>62.201889211199898</v>
      </c>
      <c r="D117" s="64">
        <v>62.201889211199898</v>
      </c>
      <c r="E117" s="64">
        <v>129026.964062</v>
      </c>
      <c r="F117" s="37"/>
    </row>
    <row r="118" spans="1:6" x14ac:dyDescent="0.25">
      <c r="A118" s="37">
        <v>521000</v>
      </c>
      <c r="B118" s="37" t="s">
        <v>130</v>
      </c>
      <c r="C118" s="64">
        <v>277.16486137300001</v>
      </c>
      <c r="D118" s="64">
        <v>277.16486137300001</v>
      </c>
      <c r="E118" s="64">
        <v>254615.60032100001</v>
      </c>
      <c r="F118" s="37" t="s">
        <v>33</v>
      </c>
    </row>
    <row r="119" spans="1:6" x14ac:dyDescent="0.25">
      <c r="A119" s="37">
        <v>524520</v>
      </c>
      <c r="B119" s="37" t="s">
        <v>131</v>
      </c>
      <c r="C119" s="64">
        <v>1.11365074851</v>
      </c>
      <c r="D119" s="64">
        <v>1.11365074851</v>
      </c>
      <c r="E119" s="64">
        <v>4464.7980423400004</v>
      </c>
      <c r="F119" s="37" t="s">
        <v>33</v>
      </c>
    </row>
    <row r="120" spans="1:6" x14ac:dyDescent="0.25">
      <c r="A120" s="37">
        <v>521112</v>
      </c>
      <c r="B120" s="37" t="s">
        <v>132</v>
      </c>
      <c r="C120" s="64">
        <v>11.813871488</v>
      </c>
      <c r="D120" s="64">
        <v>11.813871488</v>
      </c>
      <c r="E120" s="64">
        <v>19120.782653400001</v>
      </c>
      <c r="F120" s="37" t="s">
        <v>133</v>
      </c>
    </row>
    <row r="121" spans="1:6" x14ac:dyDescent="0.25">
      <c r="A121" s="37">
        <v>521135</v>
      </c>
      <c r="B121" s="37" t="s">
        <v>134</v>
      </c>
      <c r="C121" s="64">
        <v>311.13377973299902</v>
      </c>
      <c r="D121" s="64">
        <v>311.13377973299902</v>
      </c>
      <c r="E121" s="64">
        <v>145598.745862999</v>
      </c>
      <c r="F121" s="37" t="s">
        <v>133</v>
      </c>
    </row>
    <row r="122" spans="1:6" x14ac:dyDescent="0.25">
      <c r="A122" s="37">
        <v>521136</v>
      </c>
      <c r="B122" s="37" t="s">
        <v>135</v>
      </c>
      <c r="C122" s="64">
        <v>81.340405896600004</v>
      </c>
      <c r="D122" s="64">
        <v>81.340405896600004</v>
      </c>
      <c r="E122" s="64">
        <v>59717.391907999903</v>
      </c>
      <c r="F122" s="37" t="s">
        <v>133</v>
      </c>
    </row>
    <row r="123" spans="1:6" x14ac:dyDescent="0.25">
      <c r="A123" s="37">
        <v>521151</v>
      </c>
      <c r="B123" s="37" t="s">
        <v>136</v>
      </c>
      <c r="C123" s="64">
        <v>221.324864308999</v>
      </c>
      <c r="D123" s="64">
        <v>221.324864308999</v>
      </c>
      <c r="E123" s="64">
        <v>142781.877194</v>
      </c>
      <c r="F123" s="37" t="s">
        <v>133</v>
      </c>
    </row>
    <row r="124" spans="1:6" x14ac:dyDescent="0.25">
      <c r="A124" s="37">
        <v>521152</v>
      </c>
      <c r="B124" s="37" t="s">
        <v>137</v>
      </c>
      <c r="C124" s="64">
        <v>52.949683175300002</v>
      </c>
      <c r="D124" s="64">
        <v>52.949683175300002</v>
      </c>
      <c r="E124" s="64">
        <v>69362.099194800001</v>
      </c>
      <c r="F124" s="37" t="s">
        <v>133</v>
      </c>
    </row>
    <row r="125" spans="1:6" x14ac:dyDescent="0.25">
      <c r="A125" s="37">
        <v>521153</v>
      </c>
      <c r="B125" s="37" t="s">
        <v>138</v>
      </c>
      <c r="C125" s="64">
        <v>186.30416094700001</v>
      </c>
      <c r="D125" s="64">
        <v>175.07154830299899</v>
      </c>
      <c r="E125" s="64">
        <v>87350.517346299894</v>
      </c>
      <c r="F125" s="37" t="s">
        <v>133</v>
      </c>
    </row>
    <row r="126" spans="1:6" x14ac:dyDescent="0.25">
      <c r="A126" s="37">
        <v>521201</v>
      </c>
      <c r="B126" s="37" t="s">
        <v>139</v>
      </c>
      <c r="C126" s="64">
        <v>7.4402007563000003</v>
      </c>
      <c r="D126" s="64">
        <v>7.4402007563000003</v>
      </c>
      <c r="E126" s="64">
        <v>21630.918376400001</v>
      </c>
      <c r="F126" s="37" t="s">
        <v>133</v>
      </c>
    </row>
    <row r="127" spans="1:6" x14ac:dyDescent="0.25">
      <c r="A127" s="37">
        <v>521202</v>
      </c>
      <c r="B127" s="37" t="s">
        <v>140</v>
      </c>
      <c r="C127" s="64">
        <v>15.6447181059999</v>
      </c>
      <c r="D127" s="64">
        <v>15.6447181059999</v>
      </c>
      <c r="E127" s="64">
        <v>34036.355462300002</v>
      </c>
      <c r="F127" s="37" t="s">
        <v>133</v>
      </c>
    </row>
    <row r="128" spans="1:6" x14ac:dyDescent="0.25">
      <c r="A128" s="37">
        <v>521203</v>
      </c>
      <c r="B128" s="37" t="s">
        <v>141</v>
      </c>
      <c r="C128" s="64">
        <v>6.6443704969199997</v>
      </c>
      <c r="D128" s="64">
        <v>6.6443704969199997</v>
      </c>
      <c r="E128" s="64">
        <v>16036.292804999901</v>
      </c>
      <c r="F128" s="37" t="s">
        <v>133</v>
      </c>
    </row>
    <row r="129" spans="1:6" x14ac:dyDescent="0.25">
      <c r="A129" s="37">
        <v>521301</v>
      </c>
      <c r="B129" s="37" t="s">
        <v>142</v>
      </c>
      <c r="C129" s="64">
        <v>53.0111406539</v>
      </c>
      <c r="D129" s="64">
        <v>53.0111406539</v>
      </c>
      <c r="E129" s="64">
        <v>51022.607484400003</v>
      </c>
      <c r="F129" s="37" t="s">
        <v>133</v>
      </c>
    </row>
    <row r="130" spans="1:6" x14ac:dyDescent="0.25">
      <c r="A130" s="37">
        <v>522721</v>
      </c>
      <c r="B130" s="37" t="s">
        <v>143</v>
      </c>
      <c r="C130" s="64">
        <v>0.42949608911499998</v>
      </c>
      <c r="D130" s="64">
        <v>0.42949608911499998</v>
      </c>
      <c r="E130" s="64">
        <v>2941.5858843699898</v>
      </c>
      <c r="F130" s="37" t="s">
        <v>33</v>
      </c>
    </row>
    <row r="131" spans="1:6" x14ac:dyDescent="0.25">
      <c r="A131" s="37">
        <v>522722</v>
      </c>
      <c r="B131" s="37" t="s">
        <v>144</v>
      </c>
      <c r="C131" s="64">
        <v>1.35147318897</v>
      </c>
      <c r="D131" s="64">
        <v>1.35147318897</v>
      </c>
      <c r="E131" s="64">
        <v>5921.0916679299899</v>
      </c>
      <c r="F131" s="37" t="s">
        <v>33</v>
      </c>
    </row>
    <row r="132" spans="1:6" x14ac:dyDescent="0.25">
      <c r="A132" s="37">
        <v>522920</v>
      </c>
      <c r="B132" s="37" t="s">
        <v>145</v>
      </c>
      <c r="C132" s="64">
        <v>1.50608697598</v>
      </c>
      <c r="D132" s="64">
        <v>1.50608697598</v>
      </c>
      <c r="E132" s="64">
        <v>12642.164090300001</v>
      </c>
      <c r="F132" s="37" t="s">
        <v>33</v>
      </c>
    </row>
    <row r="133" spans="1:6" x14ac:dyDescent="0.25">
      <c r="A133" s="37">
        <v>524403</v>
      </c>
      <c r="B133" s="37" t="s">
        <v>146</v>
      </c>
      <c r="C133" s="64">
        <v>0.85940767601400003</v>
      </c>
      <c r="D133" s="64">
        <v>0.85940767601400003</v>
      </c>
      <c r="E133" s="64">
        <v>4102.5140708099898</v>
      </c>
      <c r="F133" s="37" t="s">
        <v>33</v>
      </c>
    </row>
    <row r="134" spans="1:6" x14ac:dyDescent="0.25">
      <c r="A134" s="37">
        <v>618400</v>
      </c>
      <c r="B134" s="37" t="s">
        <v>147</v>
      </c>
      <c r="C134" s="64">
        <v>6.8068688527600001</v>
      </c>
      <c r="D134" s="64">
        <v>6.8068688527600001</v>
      </c>
      <c r="E134" s="64">
        <v>16518.2674725</v>
      </c>
      <c r="F134" s="37"/>
    </row>
    <row r="135" spans="1:6" x14ac:dyDescent="0.25">
      <c r="A135" s="37">
        <v>523110</v>
      </c>
      <c r="B135" s="37" t="s">
        <v>148</v>
      </c>
      <c r="C135" s="64">
        <v>1.15564879437</v>
      </c>
      <c r="D135" s="64">
        <v>1.15564879437</v>
      </c>
      <c r="E135" s="64">
        <v>5125.4583927200001</v>
      </c>
      <c r="F135" s="37" t="s">
        <v>33</v>
      </c>
    </row>
    <row r="136" spans="1:6" x14ac:dyDescent="0.25">
      <c r="A136" s="37">
        <v>523112</v>
      </c>
      <c r="B136" s="37" t="s">
        <v>149</v>
      </c>
      <c r="C136" s="64">
        <v>5.5050716383699996</v>
      </c>
      <c r="D136" s="64">
        <v>5.5050716383699996</v>
      </c>
      <c r="E136" s="64">
        <v>19918.902716000001</v>
      </c>
      <c r="F136" s="37" t="s">
        <v>33</v>
      </c>
    </row>
    <row r="137" spans="1:6" x14ac:dyDescent="0.25">
      <c r="A137" s="37">
        <v>523113</v>
      </c>
      <c r="B137" s="37" t="s">
        <v>150</v>
      </c>
      <c r="C137" s="64">
        <v>3.8167422154100001</v>
      </c>
      <c r="D137" s="64">
        <v>3.8167422154100001</v>
      </c>
      <c r="E137" s="64">
        <v>8864.8686127199908</v>
      </c>
      <c r="F137" s="37" t="s">
        <v>33</v>
      </c>
    </row>
    <row r="138" spans="1:6" x14ac:dyDescent="0.25">
      <c r="A138" s="37">
        <v>523202</v>
      </c>
      <c r="B138" s="37" t="s">
        <v>151</v>
      </c>
      <c r="C138" s="64">
        <v>56.455293260799898</v>
      </c>
      <c r="D138" s="64">
        <v>56.455293260799898</v>
      </c>
      <c r="E138" s="64">
        <v>68258.775542300005</v>
      </c>
      <c r="F138" s="37" t="s">
        <v>33</v>
      </c>
    </row>
    <row r="139" spans="1:6" x14ac:dyDescent="0.25">
      <c r="A139" s="37">
        <v>523300</v>
      </c>
      <c r="B139" s="37" t="s">
        <v>152</v>
      </c>
      <c r="C139" s="64">
        <v>15.759055303</v>
      </c>
      <c r="D139" s="64">
        <v>15.759055303</v>
      </c>
      <c r="E139" s="64">
        <v>32789.946152600001</v>
      </c>
      <c r="F139" s="37" t="s">
        <v>33</v>
      </c>
    </row>
    <row r="140" spans="1:6" x14ac:dyDescent="0.25">
      <c r="A140" s="37">
        <v>523816</v>
      </c>
      <c r="B140" s="37" t="s">
        <v>153</v>
      </c>
      <c r="C140" s="64">
        <v>0.94818331271900003</v>
      </c>
      <c r="D140" s="64">
        <v>0.94818331271900003</v>
      </c>
      <c r="E140" s="64">
        <v>4268.4160602600004</v>
      </c>
      <c r="F140" s="37" t="s">
        <v>33</v>
      </c>
    </row>
    <row r="141" spans="1:6" x14ac:dyDescent="0.25">
      <c r="A141" s="37">
        <v>524001</v>
      </c>
      <c r="B141" s="37" t="s">
        <v>154</v>
      </c>
      <c r="C141" s="64">
        <v>3.1148175867900001</v>
      </c>
      <c r="D141" s="64">
        <v>3.1148175867900001</v>
      </c>
      <c r="E141" s="64">
        <v>12437.2650479</v>
      </c>
      <c r="F141" s="37" t="s">
        <v>33</v>
      </c>
    </row>
    <row r="142" spans="1:6" x14ac:dyDescent="0.25">
      <c r="A142" s="37">
        <v>524122</v>
      </c>
      <c r="B142" s="37" t="s">
        <v>155</v>
      </c>
      <c r="C142" s="64">
        <v>0.94253481639699999</v>
      </c>
      <c r="D142" s="64">
        <v>0.94253481639699999</v>
      </c>
      <c r="E142" s="64">
        <v>4281.8259904699898</v>
      </c>
      <c r="F142" s="37" t="s">
        <v>33</v>
      </c>
    </row>
    <row r="143" spans="1:6" x14ac:dyDescent="0.25">
      <c r="A143" s="37">
        <v>524200</v>
      </c>
      <c r="B143" s="37" t="s">
        <v>156</v>
      </c>
      <c r="C143" s="64">
        <v>32.811729075800002</v>
      </c>
      <c r="D143" s="64">
        <v>28.267707274500001</v>
      </c>
      <c r="E143" s="64">
        <v>61312.6777754</v>
      </c>
      <c r="F143" s="37" t="s">
        <v>33</v>
      </c>
    </row>
    <row r="144" spans="1:6" x14ac:dyDescent="0.25">
      <c r="A144" s="37">
        <v>524301</v>
      </c>
      <c r="B144" s="37" t="s">
        <v>157</v>
      </c>
      <c r="C144" s="64">
        <v>1.7283905604000001</v>
      </c>
      <c r="D144" s="64">
        <v>1.7283905604000001</v>
      </c>
      <c r="E144" s="64">
        <v>5694.3546950999898</v>
      </c>
      <c r="F144" s="37" t="s">
        <v>33</v>
      </c>
    </row>
    <row r="145" spans="1:6" x14ac:dyDescent="0.25">
      <c r="A145" s="37">
        <v>524302</v>
      </c>
      <c r="B145" s="37" t="s">
        <v>158</v>
      </c>
      <c r="C145" s="64">
        <v>1.2748158981</v>
      </c>
      <c r="D145" s="64">
        <v>1.2748158981</v>
      </c>
      <c r="E145" s="64">
        <v>4732.5771770600004</v>
      </c>
      <c r="F145" s="37" t="s">
        <v>33</v>
      </c>
    </row>
    <row r="146" spans="1:6" x14ac:dyDescent="0.25">
      <c r="A146" s="37">
        <v>524303</v>
      </c>
      <c r="B146" s="37" t="s">
        <v>159</v>
      </c>
      <c r="C146" s="64">
        <v>1.85849489509</v>
      </c>
      <c r="D146" s="64">
        <v>1.85849489509</v>
      </c>
      <c r="E146" s="64">
        <v>5890.7770606200002</v>
      </c>
      <c r="F146" s="37" t="s">
        <v>33</v>
      </c>
    </row>
    <row r="147" spans="1:6" x14ac:dyDescent="0.25">
      <c r="A147" s="37">
        <v>524720</v>
      </c>
      <c r="B147" s="37" t="s">
        <v>160</v>
      </c>
      <c r="C147" s="64">
        <v>1.64762689356</v>
      </c>
      <c r="D147" s="64">
        <v>1.64762689356</v>
      </c>
      <c r="E147" s="64">
        <v>6316.5379033299896</v>
      </c>
      <c r="F147" s="37" t="s">
        <v>33</v>
      </c>
    </row>
    <row r="148" spans="1:6" x14ac:dyDescent="0.25">
      <c r="A148" s="37">
        <v>524811</v>
      </c>
      <c r="B148" s="37" t="s">
        <v>161</v>
      </c>
      <c r="C148" s="64">
        <v>1.22166801953</v>
      </c>
      <c r="D148" s="64">
        <v>1.22166801953</v>
      </c>
      <c r="E148" s="64">
        <v>5741.6137636399899</v>
      </c>
      <c r="F148" s="37" t="s">
        <v>33</v>
      </c>
    </row>
    <row r="149" spans="1:6" x14ac:dyDescent="0.25">
      <c r="A149" s="37">
        <v>524902</v>
      </c>
      <c r="B149" s="37" t="s">
        <v>162</v>
      </c>
      <c r="C149" s="64">
        <v>0.82850128026699998</v>
      </c>
      <c r="D149" s="64">
        <v>0.82850128026699998</v>
      </c>
      <c r="E149" s="64">
        <v>3952.4312755699898</v>
      </c>
      <c r="F149" s="37" t="s">
        <v>33</v>
      </c>
    </row>
    <row r="150" spans="1:6" x14ac:dyDescent="0.25">
      <c r="A150" s="37">
        <v>525001</v>
      </c>
      <c r="B150" s="37" t="s">
        <v>163</v>
      </c>
      <c r="C150" s="64">
        <v>1.2389633259999999</v>
      </c>
      <c r="D150" s="64">
        <v>1.2389633259999999</v>
      </c>
      <c r="E150" s="64">
        <v>5709.8082700300001</v>
      </c>
      <c r="F150" s="37" t="s">
        <v>33</v>
      </c>
    </row>
    <row r="151" spans="1:6" x14ac:dyDescent="0.25">
      <c r="A151" s="37">
        <v>525101</v>
      </c>
      <c r="B151" s="37" t="s">
        <v>164</v>
      </c>
      <c r="C151" s="64">
        <v>1.94630082492</v>
      </c>
      <c r="D151" s="64">
        <v>1.94630082492</v>
      </c>
      <c r="E151" s="64">
        <v>5777.6242821300002</v>
      </c>
      <c r="F151" s="37" t="s">
        <v>33</v>
      </c>
    </row>
    <row r="152" spans="1:6" x14ac:dyDescent="0.25">
      <c r="A152" s="37">
        <v>525102</v>
      </c>
      <c r="B152" s="37" t="s">
        <v>165</v>
      </c>
      <c r="C152" s="64">
        <v>3.1449664028700002</v>
      </c>
      <c r="D152" s="64">
        <v>3.1449664028700002</v>
      </c>
      <c r="E152" s="64">
        <v>13994.553549599899</v>
      </c>
      <c r="F152" s="37" t="s">
        <v>33</v>
      </c>
    </row>
    <row r="153" spans="1:6" x14ac:dyDescent="0.25">
      <c r="A153" s="37">
        <v>580410</v>
      </c>
      <c r="B153" s="37" t="s">
        <v>166</v>
      </c>
      <c r="C153" s="64">
        <v>3.79171526908</v>
      </c>
      <c r="D153" s="64">
        <v>3.79171526908</v>
      </c>
      <c r="E153" s="64">
        <v>8746.0950629300005</v>
      </c>
      <c r="F153" s="37" t="s">
        <v>167</v>
      </c>
    </row>
    <row r="154" spans="1:6" x14ac:dyDescent="0.25">
      <c r="A154" s="37">
        <v>525530</v>
      </c>
      <c r="B154" s="37" t="s">
        <v>168</v>
      </c>
      <c r="C154" s="64">
        <v>1.358902515</v>
      </c>
      <c r="D154" s="64">
        <v>1.358902515</v>
      </c>
      <c r="E154" s="64">
        <v>5557.6172002800004</v>
      </c>
      <c r="F154" s="37" t="s">
        <v>133</v>
      </c>
    </row>
    <row r="155" spans="1:6" x14ac:dyDescent="0.25">
      <c r="A155" s="37">
        <v>525700</v>
      </c>
      <c r="B155" s="37" t="s">
        <v>169</v>
      </c>
      <c r="C155" s="64">
        <v>1.7287061245599999</v>
      </c>
      <c r="D155" s="64">
        <v>1.7287061245599999</v>
      </c>
      <c r="E155" s="64">
        <v>6500.3678417800002</v>
      </c>
      <c r="F155" s="37" t="s">
        <v>133</v>
      </c>
    </row>
    <row r="156" spans="1:6" x14ac:dyDescent="0.25">
      <c r="A156" s="37">
        <v>525922</v>
      </c>
      <c r="B156" s="37" t="s">
        <v>170</v>
      </c>
      <c r="C156" s="64">
        <v>9.6438110783800006</v>
      </c>
      <c r="D156" s="64">
        <v>9.6438110783800006</v>
      </c>
      <c r="E156" s="64">
        <v>16848.2001152999</v>
      </c>
      <c r="F156" s="37" t="s">
        <v>133</v>
      </c>
    </row>
    <row r="157" spans="1:6" x14ac:dyDescent="0.25">
      <c r="A157" s="37">
        <v>526105</v>
      </c>
      <c r="B157" s="37" t="s">
        <v>171</v>
      </c>
      <c r="C157" s="64">
        <v>2.2474136581400002</v>
      </c>
      <c r="D157" s="64">
        <v>2.2474136581400002</v>
      </c>
      <c r="E157" s="64">
        <v>9082.8428665200008</v>
      </c>
      <c r="F157" s="37" t="s">
        <v>133</v>
      </c>
    </row>
    <row r="158" spans="1:6" x14ac:dyDescent="0.25">
      <c r="A158" s="37">
        <v>526106</v>
      </c>
      <c r="B158" s="37" t="s">
        <v>172</v>
      </c>
      <c r="C158" s="64">
        <v>7.7116535881299999</v>
      </c>
      <c r="D158" s="64">
        <v>7.7116535881299999</v>
      </c>
      <c r="E158" s="64">
        <v>15036.5126967</v>
      </c>
      <c r="F158" s="37" t="s">
        <v>133</v>
      </c>
    </row>
    <row r="159" spans="1:6" x14ac:dyDescent="0.25">
      <c r="A159" s="37">
        <v>526500</v>
      </c>
      <c r="B159" s="37" t="s">
        <v>173</v>
      </c>
      <c r="C159" s="64">
        <v>5.6463034614099996</v>
      </c>
      <c r="D159" s="64">
        <v>5.6463034614099996</v>
      </c>
      <c r="E159" s="64">
        <v>26742.3611432</v>
      </c>
      <c r="F159" s="37"/>
    </row>
    <row r="160" spans="1:6" x14ac:dyDescent="0.25">
      <c r="A160" s="37">
        <v>527006</v>
      </c>
      <c r="B160" s="37" t="s">
        <v>174</v>
      </c>
      <c r="C160" s="64">
        <v>2.00087614106</v>
      </c>
      <c r="D160" s="64">
        <v>2.00087614106</v>
      </c>
      <c r="E160" s="64">
        <v>6288.5867094300002</v>
      </c>
      <c r="F160" s="37" t="s">
        <v>175</v>
      </c>
    </row>
    <row r="161" spans="1:6" x14ac:dyDescent="0.25">
      <c r="A161" s="37">
        <v>527111</v>
      </c>
      <c r="B161" s="37" t="s">
        <v>176</v>
      </c>
      <c r="C161" s="64">
        <v>304.36912986800002</v>
      </c>
      <c r="D161" s="64">
        <v>304.36912986800002</v>
      </c>
      <c r="E161" s="64">
        <v>109972.865126</v>
      </c>
      <c r="F161" s="37" t="s">
        <v>175</v>
      </c>
    </row>
    <row r="162" spans="1:6" x14ac:dyDescent="0.25">
      <c r="A162" s="37">
        <v>527123</v>
      </c>
      <c r="B162" s="37" t="s">
        <v>177</v>
      </c>
      <c r="C162" s="64">
        <v>109.143439724</v>
      </c>
      <c r="D162" s="64">
        <v>109.143439724</v>
      </c>
      <c r="E162" s="64">
        <v>54088.4505709</v>
      </c>
      <c r="F162" s="37" t="s">
        <v>175</v>
      </c>
    </row>
    <row r="163" spans="1:6" x14ac:dyDescent="0.25">
      <c r="A163" s="37">
        <v>527131</v>
      </c>
      <c r="B163" s="37" t="s">
        <v>178</v>
      </c>
      <c r="C163" s="64">
        <v>130.00099788099899</v>
      </c>
      <c r="D163" s="64">
        <v>130.00099788099899</v>
      </c>
      <c r="E163" s="64">
        <v>84807.170457400003</v>
      </c>
      <c r="F163" s="37" t="s">
        <v>175</v>
      </c>
    </row>
    <row r="164" spans="1:6" x14ac:dyDescent="0.25">
      <c r="A164" s="37">
        <v>527134</v>
      </c>
      <c r="B164" s="37" t="s">
        <v>179</v>
      </c>
      <c r="C164" s="64">
        <v>1.25829814561</v>
      </c>
      <c r="D164" s="64">
        <v>1.25829814561</v>
      </c>
      <c r="E164" s="64">
        <v>5534.6449068299898</v>
      </c>
      <c r="F164" s="37" t="s">
        <v>180</v>
      </c>
    </row>
    <row r="165" spans="1:6" x14ac:dyDescent="0.25">
      <c r="A165" s="37">
        <v>527501</v>
      </c>
      <c r="B165" s="37" t="s">
        <v>181</v>
      </c>
      <c r="C165" s="64">
        <v>1.8115781768999999</v>
      </c>
      <c r="D165" s="64">
        <v>1.8115781768999999</v>
      </c>
      <c r="E165" s="64">
        <v>6691.2898049699897</v>
      </c>
      <c r="F165" s="37" t="s">
        <v>180</v>
      </c>
    </row>
    <row r="166" spans="1:6" x14ac:dyDescent="0.25">
      <c r="A166" s="37">
        <v>527502</v>
      </c>
      <c r="B166" s="37" t="s">
        <v>182</v>
      </c>
      <c r="C166" s="64">
        <v>2.3999282631200001</v>
      </c>
      <c r="D166" s="64">
        <v>2.3999282631200001</v>
      </c>
      <c r="E166" s="64">
        <v>7429.8484389900004</v>
      </c>
      <c r="F166" s="37" t="s">
        <v>180</v>
      </c>
    </row>
    <row r="167" spans="1:6" x14ac:dyDescent="0.25">
      <c r="A167" s="37">
        <v>528402</v>
      </c>
      <c r="B167" s="37" t="s">
        <v>183</v>
      </c>
      <c r="C167" s="64">
        <v>0.83971820138499997</v>
      </c>
      <c r="D167" s="64">
        <v>0.83971820138499997</v>
      </c>
      <c r="E167" s="64">
        <v>4599.36870387</v>
      </c>
      <c r="F167" s="37" t="s">
        <v>175</v>
      </c>
    </row>
    <row r="168" spans="1:6" x14ac:dyDescent="0.25">
      <c r="A168" s="37">
        <v>580431</v>
      </c>
      <c r="B168" s="37" t="s">
        <v>184</v>
      </c>
      <c r="C168" s="64">
        <v>34.3314792416</v>
      </c>
      <c r="D168" s="64">
        <v>34.3314792416</v>
      </c>
      <c r="E168" s="64">
        <v>37443.081586799897</v>
      </c>
      <c r="F168" s="37" t="s">
        <v>167</v>
      </c>
    </row>
    <row r="169" spans="1:6" x14ac:dyDescent="0.25">
      <c r="A169" s="37">
        <v>527505</v>
      </c>
      <c r="B169" s="37" t="s">
        <v>185</v>
      </c>
      <c r="C169" s="64">
        <v>2.8924670213999999</v>
      </c>
      <c r="D169" s="64">
        <v>2.8924670213999999</v>
      </c>
      <c r="E169" s="64">
        <v>8949.0499227</v>
      </c>
      <c r="F169" s="37" t="s">
        <v>180</v>
      </c>
    </row>
    <row r="170" spans="1:6" x14ac:dyDescent="0.25">
      <c r="A170" s="37">
        <v>527810</v>
      </c>
      <c r="B170" s="37" t="s">
        <v>186</v>
      </c>
      <c r="C170" s="64">
        <v>7.5411019027300004</v>
      </c>
      <c r="D170" s="64">
        <v>7.5411019027300004</v>
      </c>
      <c r="E170" s="64">
        <v>12496.9198734</v>
      </c>
      <c r="F170" s="37" t="s">
        <v>175</v>
      </c>
    </row>
    <row r="171" spans="1:6" x14ac:dyDescent="0.25">
      <c r="A171" s="37">
        <v>527913</v>
      </c>
      <c r="B171" s="37" t="s">
        <v>187</v>
      </c>
      <c r="C171" s="64">
        <v>58.130147896700002</v>
      </c>
      <c r="D171" s="64">
        <v>58.130147896700002</v>
      </c>
      <c r="E171" s="64">
        <v>51289.240311900001</v>
      </c>
      <c r="F171" s="37" t="s">
        <v>175</v>
      </c>
    </row>
    <row r="172" spans="1:6" x14ac:dyDescent="0.25">
      <c r="A172" s="37">
        <v>527917</v>
      </c>
      <c r="B172" s="37" t="s">
        <v>188</v>
      </c>
      <c r="C172" s="64">
        <v>3.9661812435599999</v>
      </c>
      <c r="D172" s="64">
        <v>3.9661812435599999</v>
      </c>
      <c r="E172" s="64">
        <v>11268.0946085</v>
      </c>
      <c r="F172" s="37" t="s">
        <v>175</v>
      </c>
    </row>
    <row r="173" spans="1:6" x14ac:dyDescent="0.25">
      <c r="A173" s="37">
        <v>527921</v>
      </c>
      <c r="B173" s="37" t="s">
        <v>189</v>
      </c>
      <c r="C173" s="64">
        <v>38.577058259200001</v>
      </c>
      <c r="D173" s="64">
        <v>38.577058259200001</v>
      </c>
      <c r="E173" s="64">
        <v>40725.840439200001</v>
      </c>
      <c r="F173" s="37" t="s">
        <v>180</v>
      </c>
    </row>
    <row r="174" spans="1:6" x14ac:dyDescent="0.25">
      <c r="A174" s="37">
        <v>527922</v>
      </c>
      <c r="B174" s="37" t="s">
        <v>190</v>
      </c>
      <c r="C174" s="64">
        <v>28.9595975109</v>
      </c>
      <c r="D174" s="64">
        <v>28.9595975109</v>
      </c>
      <c r="E174" s="64">
        <v>40197.235965300002</v>
      </c>
      <c r="F174" s="37" t="s">
        <v>180</v>
      </c>
    </row>
    <row r="175" spans="1:6" x14ac:dyDescent="0.25">
      <c r="A175" s="37">
        <v>527923</v>
      </c>
      <c r="B175" s="37" t="s">
        <v>191</v>
      </c>
      <c r="C175" s="64">
        <v>57.3751364755</v>
      </c>
      <c r="D175" s="64">
        <v>57.3751364755</v>
      </c>
      <c r="E175" s="64">
        <v>43028.048186599903</v>
      </c>
      <c r="F175" s="37" t="s">
        <v>180</v>
      </c>
    </row>
    <row r="176" spans="1:6" x14ac:dyDescent="0.25">
      <c r="A176" s="37">
        <v>527925</v>
      </c>
      <c r="B176" s="37" t="s">
        <v>192</v>
      </c>
      <c r="C176" s="64">
        <v>23.695750052600001</v>
      </c>
      <c r="D176" s="64">
        <v>23.695750052600001</v>
      </c>
      <c r="E176" s="64">
        <v>28826.137328100001</v>
      </c>
      <c r="F176" s="37" t="s">
        <v>180</v>
      </c>
    </row>
    <row r="177" spans="1:6" x14ac:dyDescent="0.25">
      <c r="A177" s="37">
        <v>527932</v>
      </c>
      <c r="B177" s="37" t="s">
        <v>193</v>
      </c>
      <c r="C177" s="64">
        <v>52.6011091738999</v>
      </c>
      <c r="D177" s="64">
        <v>52.6011091738999</v>
      </c>
      <c r="E177" s="64">
        <v>35530.720977700003</v>
      </c>
      <c r="F177" s="37" t="s">
        <v>180</v>
      </c>
    </row>
    <row r="178" spans="1:6" x14ac:dyDescent="0.25">
      <c r="A178" s="37">
        <v>527934</v>
      </c>
      <c r="B178" s="37" t="s">
        <v>194</v>
      </c>
      <c r="C178" s="64">
        <v>230.01592136400001</v>
      </c>
      <c r="D178" s="64">
        <v>230.01592136400001</v>
      </c>
      <c r="E178" s="64">
        <v>97120.106005900001</v>
      </c>
      <c r="F178" s="37" t="s">
        <v>180</v>
      </c>
    </row>
    <row r="179" spans="1:6" x14ac:dyDescent="0.25">
      <c r="A179" s="37">
        <v>527936</v>
      </c>
      <c r="B179" s="37" t="s">
        <v>195</v>
      </c>
      <c r="C179" s="64">
        <v>18.3239239366</v>
      </c>
      <c r="D179" s="64">
        <v>18.3239239366</v>
      </c>
      <c r="E179" s="64">
        <v>33154.961831599903</v>
      </c>
      <c r="F179" s="37" t="s">
        <v>180</v>
      </c>
    </row>
    <row r="180" spans="1:6" x14ac:dyDescent="0.25">
      <c r="A180" s="37">
        <v>527937</v>
      </c>
      <c r="B180" s="37" t="s">
        <v>196</v>
      </c>
      <c r="C180" s="64">
        <v>11.603149051000001</v>
      </c>
      <c r="D180" s="64">
        <v>11.603149051000001</v>
      </c>
      <c r="E180" s="64">
        <v>23838.136536000002</v>
      </c>
      <c r="F180" s="37" t="s">
        <v>180</v>
      </c>
    </row>
    <row r="181" spans="1:6" x14ac:dyDescent="0.25">
      <c r="A181" s="37">
        <v>528000</v>
      </c>
      <c r="B181" s="37" t="s">
        <v>197</v>
      </c>
      <c r="C181" s="64">
        <v>211.50845799000001</v>
      </c>
      <c r="D181" s="64">
        <v>211.50845799000001</v>
      </c>
      <c r="E181" s="64">
        <v>90550.846091300002</v>
      </c>
      <c r="F181" s="37" t="s">
        <v>180</v>
      </c>
    </row>
    <row r="182" spans="1:6" x14ac:dyDescent="0.25">
      <c r="A182" s="37">
        <v>536613</v>
      </c>
      <c r="B182" s="37" t="s">
        <v>198</v>
      </c>
      <c r="C182" s="64">
        <v>136.50640742900001</v>
      </c>
      <c r="D182" s="64">
        <v>0.71104256273699995</v>
      </c>
      <c r="E182" s="64">
        <v>176425.397881999</v>
      </c>
      <c r="F182" s="37"/>
    </row>
    <row r="183" spans="1:6" x14ac:dyDescent="0.25">
      <c r="A183" s="37">
        <v>536653</v>
      </c>
      <c r="B183" s="37" t="s">
        <v>199</v>
      </c>
      <c r="C183" s="64">
        <v>212.604119295999</v>
      </c>
      <c r="D183" s="64">
        <v>209.89095438300001</v>
      </c>
      <c r="E183" s="64">
        <v>112663.51547</v>
      </c>
      <c r="F183" s="37" t="s">
        <v>35</v>
      </c>
    </row>
    <row r="184" spans="1:6" x14ac:dyDescent="0.25">
      <c r="A184" s="37">
        <v>536654</v>
      </c>
      <c r="B184" s="37" t="s">
        <v>200</v>
      </c>
      <c r="C184" s="64">
        <v>387.07280035600002</v>
      </c>
      <c r="D184" s="64">
        <v>385.32851602</v>
      </c>
      <c r="E184" s="64">
        <v>102773.66066199901</v>
      </c>
      <c r="F184" s="37" t="s">
        <v>35</v>
      </c>
    </row>
    <row r="185" spans="1:6" x14ac:dyDescent="0.25">
      <c r="A185" s="37">
        <v>580801</v>
      </c>
      <c r="B185" s="37" t="s">
        <v>201</v>
      </c>
      <c r="C185" s="64">
        <v>3104.55167884</v>
      </c>
      <c r="D185" s="64">
        <v>3091.76130814</v>
      </c>
      <c r="E185" s="64">
        <v>469048.788143999</v>
      </c>
      <c r="F185" s="37" t="s">
        <v>167</v>
      </c>
    </row>
    <row r="186" spans="1:6" x14ac:dyDescent="0.25">
      <c r="A186" s="37">
        <v>618500</v>
      </c>
      <c r="B186" s="37" t="s">
        <v>202</v>
      </c>
      <c r="C186" s="64">
        <v>13.0753281466</v>
      </c>
      <c r="D186" s="64">
        <v>13.0753281466</v>
      </c>
      <c r="E186" s="64">
        <v>21656.655956400002</v>
      </c>
      <c r="F186" s="37"/>
    </row>
    <row r="187" spans="1:6" x14ac:dyDescent="0.25">
      <c r="A187" s="37">
        <v>528504</v>
      </c>
      <c r="B187" s="37" t="s">
        <v>203</v>
      </c>
      <c r="C187" s="64">
        <v>0.91739788599899996</v>
      </c>
      <c r="D187" s="64">
        <v>0.91739788599899996</v>
      </c>
      <c r="E187" s="64">
        <v>5104.5566464900003</v>
      </c>
      <c r="F187" s="37" t="s">
        <v>175</v>
      </c>
    </row>
    <row r="188" spans="1:6" x14ac:dyDescent="0.25">
      <c r="A188" s="37">
        <v>529501</v>
      </c>
      <c r="B188" s="37" t="s">
        <v>204</v>
      </c>
      <c r="C188" s="64">
        <v>1.13127076759</v>
      </c>
      <c r="D188" s="64">
        <v>1.13127076759</v>
      </c>
      <c r="E188" s="64">
        <v>5378.9293767700001</v>
      </c>
      <c r="F188" s="37" t="s">
        <v>175</v>
      </c>
    </row>
    <row r="189" spans="1:6" x14ac:dyDescent="0.25">
      <c r="A189" s="37">
        <v>529502</v>
      </c>
      <c r="B189" s="37" t="s">
        <v>205</v>
      </c>
      <c r="C189" s="64">
        <v>0.76260276742800004</v>
      </c>
      <c r="D189" s="64">
        <v>0.76260276742800004</v>
      </c>
      <c r="E189" s="64">
        <v>3906.4506321200001</v>
      </c>
      <c r="F189" s="37" t="s">
        <v>175</v>
      </c>
    </row>
    <row r="190" spans="1:6" x14ac:dyDescent="0.25">
      <c r="A190" s="37">
        <v>530000</v>
      </c>
      <c r="B190" s="37" t="s">
        <v>206</v>
      </c>
      <c r="C190" s="64">
        <v>1.57672252424</v>
      </c>
      <c r="D190" s="64">
        <v>1.57672252424</v>
      </c>
      <c r="E190" s="64">
        <v>5993.8010314000003</v>
      </c>
      <c r="F190" s="37" t="s">
        <v>175</v>
      </c>
    </row>
    <row r="191" spans="1:6" x14ac:dyDescent="0.25">
      <c r="A191" s="37">
        <v>532501</v>
      </c>
      <c r="B191" s="37" t="s">
        <v>207</v>
      </c>
      <c r="C191" s="64">
        <v>1285.13537823</v>
      </c>
      <c r="D191" s="64">
        <v>1285.13537823</v>
      </c>
      <c r="E191" s="64">
        <v>241052.206991999</v>
      </c>
      <c r="F191" s="37" t="s">
        <v>208</v>
      </c>
    </row>
    <row r="192" spans="1:6" x14ac:dyDescent="0.25">
      <c r="A192" s="37">
        <v>532502</v>
      </c>
      <c r="B192" s="37" t="s">
        <v>209</v>
      </c>
      <c r="C192" s="64">
        <v>452.85021377800001</v>
      </c>
      <c r="D192" s="64">
        <v>452.85021377800001</v>
      </c>
      <c r="E192" s="64">
        <v>112103.440785</v>
      </c>
      <c r="F192" s="37" t="s">
        <v>208</v>
      </c>
    </row>
    <row r="193" spans="1:6" x14ac:dyDescent="0.25">
      <c r="A193" s="37">
        <v>532601</v>
      </c>
      <c r="B193" s="37" t="s">
        <v>210</v>
      </c>
      <c r="C193" s="64">
        <v>1366.3563650900001</v>
      </c>
      <c r="D193" s="64">
        <v>1366.3563650900001</v>
      </c>
      <c r="E193" s="64">
        <v>240810.455285</v>
      </c>
      <c r="F193" s="37" t="s">
        <v>208</v>
      </c>
    </row>
    <row r="194" spans="1:6" x14ac:dyDescent="0.25">
      <c r="A194" s="37">
        <v>532602</v>
      </c>
      <c r="B194" s="37" t="s">
        <v>211</v>
      </c>
      <c r="C194" s="64">
        <v>0.89187529861299997</v>
      </c>
      <c r="D194" s="64">
        <v>0.89187529861299997</v>
      </c>
      <c r="E194" s="64">
        <v>4597.6513347099899</v>
      </c>
      <c r="F194" s="37" t="s">
        <v>208</v>
      </c>
    </row>
    <row r="195" spans="1:6" x14ac:dyDescent="0.25">
      <c r="A195" s="37">
        <v>532700</v>
      </c>
      <c r="B195" s="37" t="s">
        <v>212</v>
      </c>
      <c r="C195" s="64">
        <v>1345.6552073800001</v>
      </c>
      <c r="D195" s="64">
        <v>1345.6552073800001</v>
      </c>
      <c r="E195" s="64">
        <v>263382.35096299899</v>
      </c>
      <c r="F195" s="37" t="s">
        <v>208</v>
      </c>
    </row>
    <row r="196" spans="1:6" x14ac:dyDescent="0.25">
      <c r="A196" s="37">
        <v>533000</v>
      </c>
      <c r="B196" s="37" t="s">
        <v>213</v>
      </c>
      <c r="C196" s="64">
        <v>24.724851368900001</v>
      </c>
      <c r="D196" s="64">
        <v>24.724851368900001</v>
      </c>
      <c r="E196" s="64">
        <v>29303.6936419999</v>
      </c>
      <c r="F196" s="37" t="s">
        <v>35</v>
      </c>
    </row>
    <row r="197" spans="1:6" x14ac:dyDescent="0.25">
      <c r="A197" s="37">
        <v>533100</v>
      </c>
      <c r="B197" s="37" t="s">
        <v>214</v>
      </c>
      <c r="C197" s="64">
        <v>19.561157263999899</v>
      </c>
      <c r="D197" s="64">
        <v>19.561157263999899</v>
      </c>
      <c r="E197" s="64">
        <v>32537.2844794999</v>
      </c>
      <c r="F197" s="37" t="s">
        <v>35</v>
      </c>
    </row>
    <row r="198" spans="1:6" x14ac:dyDescent="0.25">
      <c r="A198" s="37">
        <v>533200</v>
      </c>
      <c r="B198" s="37" t="s">
        <v>215</v>
      </c>
      <c r="C198" s="64">
        <v>1108.76904694</v>
      </c>
      <c r="D198" s="64">
        <v>1107.3383871599899</v>
      </c>
      <c r="E198" s="64">
        <v>598786.24001299904</v>
      </c>
      <c r="F198" s="37" t="s">
        <v>35</v>
      </c>
    </row>
    <row r="199" spans="1:6" x14ac:dyDescent="0.25">
      <c r="A199" s="37">
        <v>533300</v>
      </c>
      <c r="B199" s="37" t="s">
        <v>216</v>
      </c>
      <c r="C199" s="64">
        <v>7.8108645556300003</v>
      </c>
      <c r="D199" s="64">
        <v>7.8108645556300003</v>
      </c>
      <c r="E199" s="64">
        <v>27527.298672100002</v>
      </c>
      <c r="F199" s="37" t="s">
        <v>35</v>
      </c>
    </row>
    <row r="200" spans="1:6" x14ac:dyDescent="0.25">
      <c r="A200" s="37">
        <v>533400</v>
      </c>
      <c r="B200" s="37" t="s">
        <v>217</v>
      </c>
      <c r="C200" s="64">
        <v>5.4175429021500001</v>
      </c>
      <c r="D200" s="64">
        <v>5.0247530455399998</v>
      </c>
      <c r="E200" s="64">
        <v>18018.096389999901</v>
      </c>
      <c r="F200" s="37"/>
    </row>
    <row r="201" spans="1:6" x14ac:dyDescent="0.25">
      <c r="A201" s="37">
        <v>533603</v>
      </c>
      <c r="B201" s="37" t="s">
        <v>218</v>
      </c>
      <c r="C201" s="64">
        <v>990.44199542199897</v>
      </c>
      <c r="D201" s="64">
        <v>988.38706996500002</v>
      </c>
      <c r="E201" s="64">
        <v>273158.458224</v>
      </c>
      <c r="F201" s="37" t="s">
        <v>35</v>
      </c>
    </row>
    <row r="202" spans="1:6" x14ac:dyDescent="0.25">
      <c r="A202" s="37">
        <v>533604</v>
      </c>
      <c r="B202" s="37" t="s">
        <v>219</v>
      </c>
      <c r="C202" s="64">
        <v>22.161631534800001</v>
      </c>
      <c r="D202" s="64">
        <v>22.161631534800001</v>
      </c>
      <c r="E202" s="64">
        <v>30448.179858700001</v>
      </c>
      <c r="F202" s="37" t="s">
        <v>35</v>
      </c>
    </row>
    <row r="203" spans="1:6" x14ac:dyDescent="0.25">
      <c r="A203" s="37">
        <v>533901</v>
      </c>
      <c r="B203" s="37" t="s">
        <v>220</v>
      </c>
      <c r="C203" s="64">
        <v>503.62624970299902</v>
      </c>
      <c r="D203" s="64">
        <v>503.62624970299902</v>
      </c>
      <c r="E203" s="64">
        <v>142335.10345200001</v>
      </c>
      <c r="F203" s="37" t="s">
        <v>35</v>
      </c>
    </row>
    <row r="204" spans="1:6" x14ac:dyDescent="0.25">
      <c r="A204" s="37">
        <v>533902</v>
      </c>
      <c r="B204" s="37" t="s">
        <v>221</v>
      </c>
      <c r="C204" s="64">
        <v>90.714127016500001</v>
      </c>
      <c r="D204" s="64">
        <v>90.714127016500001</v>
      </c>
      <c r="E204" s="64">
        <v>47497.566447899902</v>
      </c>
      <c r="F204" s="37" t="s">
        <v>35</v>
      </c>
    </row>
    <row r="205" spans="1:6" x14ac:dyDescent="0.25">
      <c r="A205" s="37">
        <v>536822</v>
      </c>
      <c r="B205" s="37" t="s">
        <v>222</v>
      </c>
      <c r="C205" s="64">
        <v>0.27500371658799999</v>
      </c>
      <c r="D205" s="64">
        <v>0</v>
      </c>
      <c r="E205" s="64">
        <v>3187.46173344</v>
      </c>
      <c r="F205" s="37"/>
    </row>
    <row r="206" spans="1:6" x14ac:dyDescent="0.25">
      <c r="A206" s="37">
        <v>533903</v>
      </c>
      <c r="B206" s="37" t="s">
        <v>223</v>
      </c>
      <c r="C206" s="64">
        <v>7.8110664273500001</v>
      </c>
      <c r="D206" s="64">
        <v>7.8110664273500001</v>
      </c>
      <c r="E206" s="64">
        <v>13547.5773974</v>
      </c>
      <c r="F206" s="37" t="s">
        <v>35</v>
      </c>
    </row>
    <row r="207" spans="1:6" x14ac:dyDescent="0.25">
      <c r="A207" s="37">
        <v>534100</v>
      </c>
      <c r="B207" s="37" t="s">
        <v>224</v>
      </c>
      <c r="C207" s="64">
        <v>39.165788626800001</v>
      </c>
      <c r="D207" s="64">
        <v>39.165788626800001</v>
      </c>
      <c r="E207" s="64">
        <v>44591.668707999903</v>
      </c>
      <c r="F207" s="37" t="s">
        <v>35</v>
      </c>
    </row>
    <row r="208" spans="1:6" x14ac:dyDescent="0.25">
      <c r="A208" s="37">
        <v>534200</v>
      </c>
      <c r="B208" s="37" t="s">
        <v>225</v>
      </c>
      <c r="C208" s="64">
        <v>562.41127736099895</v>
      </c>
      <c r="D208" s="64">
        <v>562.41127736099895</v>
      </c>
      <c r="E208" s="64">
        <v>204420.024536999</v>
      </c>
      <c r="F208" s="37" t="s">
        <v>35</v>
      </c>
    </row>
    <row r="209" spans="1:6" x14ac:dyDescent="0.25">
      <c r="A209" s="37">
        <v>534400</v>
      </c>
      <c r="B209" s="37" t="s">
        <v>226</v>
      </c>
      <c r="C209" s="64">
        <v>10.0748085190999</v>
      </c>
      <c r="D209" s="64">
        <v>10.0748085190999</v>
      </c>
      <c r="E209" s="64">
        <v>21545.026913900001</v>
      </c>
      <c r="F209" s="37" t="s">
        <v>35</v>
      </c>
    </row>
    <row r="210" spans="1:6" x14ac:dyDescent="0.25">
      <c r="A210" s="37">
        <v>534603</v>
      </c>
      <c r="B210" s="37" t="s">
        <v>227</v>
      </c>
      <c r="C210" s="64">
        <v>434.47978399900001</v>
      </c>
      <c r="D210" s="64">
        <v>434.47978399900001</v>
      </c>
      <c r="E210" s="64">
        <v>128232.556455</v>
      </c>
      <c r="F210" s="37" t="s">
        <v>35</v>
      </c>
    </row>
    <row r="211" spans="1:6" x14ac:dyDescent="0.25">
      <c r="A211" s="37">
        <v>534604</v>
      </c>
      <c r="B211" s="37" t="s">
        <v>228</v>
      </c>
      <c r="C211" s="64">
        <v>516.02695234999896</v>
      </c>
      <c r="D211" s="64">
        <v>516.02695234999896</v>
      </c>
      <c r="E211" s="64">
        <v>153314.06326200001</v>
      </c>
      <c r="F211" s="37" t="s">
        <v>35</v>
      </c>
    </row>
    <row r="212" spans="1:6" x14ac:dyDescent="0.25">
      <c r="A212" s="37">
        <v>535000</v>
      </c>
      <c r="B212" s="37" t="s">
        <v>229</v>
      </c>
      <c r="C212" s="64">
        <v>0.528029656545</v>
      </c>
      <c r="D212" s="64">
        <v>0.528029656545</v>
      </c>
      <c r="E212" s="64">
        <v>3766.0749312399898</v>
      </c>
      <c r="F212" s="37" t="s">
        <v>35</v>
      </c>
    </row>
    <row r="213" spans="1:6" x14ac:dyDescent="0.25">
      <c r="A213" s="37">
        <v>535232</v>
      </c>
      <c r="B213" s="37" t="s">
        <v>230</v>
      </c>
      <c r="C213" s="64">
        <v>368.12000286400001</v>
      </c>
      <c r="D213" s="64">
        <v>368.12000286400001</v>
      </c>
      <c r="E213" s="64">
        <v>116710.517742</v>
      </c>
      <c r="F213" s="37" t="s">
        <v>35</v>
      </c>
    </row>
    <row r="214" spans="1:6" x14ac:dyDescent="0.25">
      <c r="A214" s="37">
        <v>535241</v>
      </c>
      <c r="B214" s="37" t="s">
        <v>231</v>
      </c>
      <c r="C214" s="64">
        <v>298.15825755100002</v>
      </c>
      <c r="D214" s="64">
        <v>298.15825755100002</v>
      </c>
      <c r="E214" s="64">
        <v>109537.87966999901</v>
      </c>
      <c r="F214" s="37" t="s">
        <v>180</v>
      </c>
    </row>
    <row r="215" spans="1:6" x14ac:dyDescent="0.25">
      <c r="A215" s="37">
        <v>535242</v>
      </c>
      <c r="B215" s="37" t="s">
        <v>232</v>
      </c>
      <c r="C215" s="64">
        <v>114.795044484</v>
      </c>
      <c r="D215" s="64">
        <v>114.795044484</v>
      </c>
      <c r="E215" s="64">
        <v>70369.108242300004</v>
      </c>
      <c r="F215" s="37" t="s">
        <v>35</v>
      </c>
    </row>
    <row r="216" spans="1:6" x14ac:dyDescent="0.25">
      <c r="A216" s="37">
        <v>535250</v>
      </c>
      <c r="B216" s="37" t="s">
        <v>233</v>
      </c>
      <c r="C216" s="64">
        <v>312.84051864999901</v>
      </c>
      <c r="D216" s="64">
        <v>312.84051864999901</v>
      </c>
      <c r="E216" s="64">
        <v>132268.79819900001</v>
      </c>
      <c r="F216" s="37" t="s">
        <v>35</v>
      </c>
    </row>
    <row r="217" spans="1:6" x14ac:dyDescent="0.25">
      <c r="A217" s="37">
        <v>535261</v>
      </c>
      <c r="B217" s="37" t="s">
        <v>234</v>
      </c>
      <c r="C217" s="64">
        <v>327.81517960799903</v>
      </c>
      <c r="D217" s="64">
        <v>327.81517960799903</v>
      </c>
      <c r="E217" s="64">
        <v>108264.390871</v>
      </c>
      <c r="F217" s="37" t="s">
        <v>35</v>
      </c>
    </row>
    <row r="218" spans="1:6" x14ac:dyDescent="0.25">
      <c r="A218" s="37">
        <v>535262</v>
      </c>
      <c r="B218" s="37" t="s">
        <v>235</v>
      </c>
      <c r="C218" s="64">
        <v>761.96734788399897</v>
      </c>
      <c r="D218" s="64">
        <v>761.96734788399897</v>
      </c>
      <c r="E218" s="64">
        <v>174953.786196</v>
      </c>
      <c r="F218" s="37" t="s">
        <v>236</v>
      </c>
    </row>
    <row r="219" spans="1:6" x14ac:dyDescent="0.25">
      <c r="A219" s="37">
        <v>535501</v>
      </c>
      <c r="B219" s="37" t="s">
        <v>237</v>
      </c>
      <c r="C219" s="64">
        <v>2.0140870611400001</v>
      </c>
      <c r="D219" s="64">
        <v>2.0140870611400001</v>
      </c>
      <c r="E219" s="64">
        <v>7978.1844844200004</v>
      </c>
      <c r="F219" s="37" t="s">
        <v>35</v>
      </c>
    </row>
    <row r="220" spans="1:6" x14ac:dyDescent="0.25">
      <c r="A220" s="37">
        <v>535502</v>
      </c>
      <c r="B220" s="37" t="s">
        <v>238</v>
      </c>
      <c r="C220" s="64">
        <v>4.2795808055900002</v>
      </c>
      <c r="D220" s="64">
        <v>4.2795808055900002</v>
      </c>
      <c r="E220" s="64">
        <v>10181.4383851</v>
      </c>
      <c r="F220" s="37" t="s">
        <v>35</v>
      </c>
    </row>
    <row r="221" spans="1:6" x14ac:dyDescent="0.25">
      <c r="A221" s="37">
        <v>535800</v>
      </c>
      <c r="B221" s="37" t="s">
        <v>239</v>
      </c>
      <c r="C221" s="64">
        <v>8.7866906229600001</v>
      </c>
      <c r="D221" s="64">
        <v>8.7866906229600001</v>
      </c>
      <c r="E221" s="64">
        <v>17377.625797100001</v>
      </c>
      <c r="F221" s="37" t="s">
        <v>35</v>
      </c>
    </row>
    <row r="222" spans="1:6" x14ac:dyDescent="0.25">
      <c r="A222" s="37">
        <v>535900</v>
      </c>
      <c r="B222" s="37" t="s">
        <v>240</v>
      </c>
      <c r="C222" s="64">
        <v>5.8177879739199998</v>
      </c>
      <c r="D222" s="64">
        <v>5.1545038934000003</v>
      </c>
      <c r="E222" s="64">
        <v>16079.3097695</v>
      </c>
      <c r="F222" s="37" t="s">
        <v>35</v>
      </c>
    </row>
    <row r="223" spans="1:6" x14ac:dyDescent="0.25">
      <c r="A223" s="37">
        <v>536000</v>
      </c>
      <c r="B223" s="37" t="s">
        <v>241</v>
      </c>
      <c r="C223" s="64">
        <v>7.5045412059299998</v>
      </c>
      <c r="D223" s="64">
        <v>7.5045412059299998</v>
      </c>
      <c r="E223" s="64">
        <v>17856.5767420999</v>
      </c>
      <c r="F223" s="37" t="s">
        <v>35</v>
      </c>
    </row>
    <row r="224" spans="1:6" x14ac:dyDescent="0.25">
      <c r="A224" s="37">
        <v>539500</v>
      </c>
      <c r="B224" s="37" t="s">
        <v>242</v>
      </c>
      <c r="C224" s="64">
        <v>1.48406955938</v>
      </c>
      <c r="D224" s="64">
        <v>1.48406955938</v>
      </c>
      <c r="E224" s="64">
        <v>5871.5753107199898</v>
      </c>
      <c r="F224" s="37" t="s">
        <v>236</v>
      </c>
    </row>
    <row r="225" spans="1:6" x14ac:dyDescent="0.25">
      <c r="A225" s="37">
        <v>536201</v>
      </c>
      <c r="B225" s="37" t="s">
        <v>243</v>
      </c>
      <c r="C225" s="64">
        <v>1.8574133956200001</v>
      </c>
      <c r="D225" s="64">
        <v>1.8574133956200001</v>
      </c>
      <c r="E225" s="64">
        <v>7833.8613569700001</v>
      </c>
      <c r="F225" s="37" t="s">
        <v>35</v>
      </c>
    </row>
    <row r="226" spans="1:6" x14ac:dyDescent="0.25">
      <c r="A226" s="37">
        <v>536203</v>
      </c>
      <c r="B226" s="37" t="s">
        <v>244</v>
      </c>
      <c r="C226" s="64">
        <v>2.4430876989499999</v>
      </c>
      <c r="D226" s="64">
        <v>2.4430876989499999</v>
      </c>
      <c r="E226" s="64">
        <v>8826.8612383</v>
      </c>
      <c r="F226" s="37" t="s">
        <v>35</v>
      </c>
    </row>
    <row r="227" spans="1:6" x14ac:dyDescent="0.25">
      <c r="A227" s="37">
        <v>536400</v>
      </c>
      <c r="B227" s="37" t="s">
        <v>245</v>
      </c>
      <c r="C227" s="64">
        <v>2.6245761500999998</v>
      </c>
      <c r="D227" s="64">
        <v>2.6245761500999998</v>
      </c>
      <c r="E227" s="64">
        <v>14693.891297100001</v>
      </c>
      <c r="F227" s="37" t="s">
        <v>35</v>
      </c>
    </row>
    <row r="228" spans="1:6" x14ac:dyDescent="0.25">
      <c r="A228" s="37">
        <v>536503</v>
      </c>
      <c r="B228" s="37" t="s">
        <v>246</v>
      </c>
      <c r="C228" s="64">
        <v>22.336194050700001</v>
      </c>
      <c r="D228" s="64">
        <v>22.336194050700001</v>
      </c>
      <c r="E228" s="64">
        <v>46883.188250799903</v>
      </c>
      <c r="F228" s="37" t="s">
        <v>35</v>
      </c>
    </row>
    <row r="229" spans="1:6" x14ac:dyDescent="0.25">
      <c r="A229" s="37">
        <v>536506</v>
      </c>
      <c r="B229" s="37" t="s">
        <v>247</v>
      </c>
      <c r="C229" s="64">
        <v>25.423773710100001</v>
      </c>
      <c r="D229" s="64">
        <v>0</v>
      </c>
      <c r="E229" s="64">
        <v>59023.280526900002</v>
      </c>
      <c r="F229" s="37"/>
    </row>
    <row r="230" spans="1:6" x14ac:dyDescent="0.25">
      <c r="A230" s="37">
        <v>536508</v>
      </c>
      <c r="B230" s="37" t="s">
        <v>248</v>
      </c>
      <c r="C230" s="64">
        <v>37.556367179299897</v>
      </c>
      <c r="D230" s="64">
        <v>3.3179939352899999E-2</v>
      </c>
      <c r="E230" s="64">
        <v>86501.934471100001</v>
      </c>
      <c r="F230" s="37"/>
    </row>
    <row r="231" spans="1:6" x14ac:dyDescent="0.25">
      <c r="A231" s="37">
        <v>536510</v>
      </c>
      <c r="B231" s="37" t="s">
        <v>249</v>
      </c>
      <c r="C231" s="64">
        <v>3.4946564051899998E-2</v>
      </c>
      <c r="D231" s="64">
        <v>3.4946564051899998E-2</v>
      </c>
      <c r="E231" s="64">
        <v>744.53897202200005</v>
      </c>
      <c r="F231" s="37"/>
    </row>
    <row r="232" spans="1:6" x14ac:dyDescent="0.25">
      <c r="A232" s="37">
        <v>536514</v>
      </c>
      <c r="B232" s="37" t="s">
        <v>250</v>
      </c>
      <c r="C232" s="64">
        <v>16.8762379649</v>
      </c>
      <c r="D232" s="64">
        <v>16.8762379649</v>
      </c>
      <c r="E232" s="64">
        <v>31497.382471500001</v>
      </c>
      <c r="F232" s="37" t="s">
        <v>35</v>
      </c>
    </row>
    <row r="233" spans="1:6" x14ac:dyDescent="0.25">
      <c r="A233" s="37">
        <v>536517</v>
      </c>
      <c r="B233" s="37" t="s">
        <v>251</v>
      </c>
      <c r="C233" s="64">
        <v>2.8563941476000001</v>
      </c>
      <c r="D233" s="64">
        <v>2.8563941476000001</v>
      </c>
      <c r="E233" s="64">
        <v>9865.7941922800001</v>
      </c>
      <c r="F233" s="37" t="s">
        <v>35</v>
      </c>
    </row>
    <row r="234" spans="1:6" x14ac:dyDescent="0.25">
      <c r="A234" s="37">
        <v>536611</v>
      </c>
      <c r="B234" s="37" t="s">
        <v>252</v>
      </c>
      <c r="C234" s="64">
        <v>64.558395786399899</v>
      </c>
      <c r="D234" s="64">
        <v>64.558395786399899</v>
      </c>
      <c r="E234" s="64">
        <v>88272.849766500003</v>
      </c>
      <c r="F234" s="37" t="s">
        <v>35</v>
      </c>
    </row>
    <row r="235" spans="1:6" x14ac:dyDescent="0.25">
      <c r="A235" s="37">
        <v>536831</v>
      </c>
      <c r="B235" s="37" t="s">
        <v>253</v>
      </c>
      <c r="C235" s="64">
        <v>3.2128295931599999</v>
      </c>
      <c r="D235" s="64">
        <v>3.2128295931599999</v>
      </c>
      <c r="E235" s="64">
        <v>9159.3996837100003</v>
      </c>
      <c r="F235" s="37" t="s">
        <v>35</v>
      </c>
    </row>
    <row r="236" spans="1:6" x14ac:dyDescent="0.25">
      <c r="A236" s="37">
        <v>537500</v>
      </c>
      <c r="B236" s="37" t="s">
        <v>254</v>
      </c>
      <c r="C236" s="64">
        <v>1.8706153244099999</v>
      </c>
      <c r="D236" s="64">
        <v>1.8706153244099999</v>
      </c>
      <c r="E236" s="64">
        <v>6452.3127279</v>
      </c>
      <c r="F236" s="37" t="s">
        <v>35</v>
      </c>
    </row>
    <row r="237" spans="1:6" x14ac:dyDescent="0.25">
      <c r="A237" s="37">
        <v>537800</v>
      </c>
      <c r="B237" s="37" t="s">
        <v>255</v>
      </c>
      <c r="C237" s="64">
        <v>1.2984199857300001</v>
      </c>
      <c r="D237" s="64">
        <v>1.2984199857300001</v>
      </c>
      <c r="E237" s="64">
        <v>7115.5956188</v>
      </c>
      <c r="F237" s="37" t="s">
        <v>35</v>
      </c>
    </row>
    <row r="238" spans="1:6" x14ac:dyDescent="0.25">
      <c r="A238" s="37">
        <v>541312</v>
      </c>
      <c r="B238" s="37" t="s">
        <v>256</v>
      </c>
      <c r="C238" s="64">
        <v>69.899802407099898</v>
      </c>
      <c r="D238" s="64">
        <v>69.899802407099898</v>
      </c>
      <c r="E238" s="64">
        <v>45877.7855614</v>
      </c>
      <c r="F238" s="37" t="s">
        <v>236</v>
      </c>
    </row>
    <row r="239" spans="1:6" x14ac:dyDescent="0.25">
      <c r="A239" s="37">
        <v>541320</v>
      </c>
      <c r="B239" s="37" t="s">
        <v>257</v>
      </c>
      <c r="C239" s="64">
        <v>1004.33196835</v>
      </c>
      <c r="D239" s="64">
        <v>1004.33196835</v>
      </c>
      <c r="E239" s="64">
        <v>184916.217875</v>
      </c>
      <c r="F239" s="37" t="s">
        <v>208</v>
      </c>
    </row>
    <row r="240" spans="1:6" x14ac:dyDescent="0.25">
      <c r="A240" s="37">
        <v>541334</v>
      </c>
      <c r="B240" s="37" t="s">
        <v>258</v>
      </c>
      <c r="C240" s="64">
        <v>226.132847613</v>
      </c>
      <c r="D240" s="64">
        <v>226.132847613</v>
      </c>
      <c r="E240" s="64">
        <v>71886.512284900004</v>
      </c>
      <c r="F240" s="37" t="s">
        <v>236</v>
      </c>
    </row>
    <row r="241" spans="1:6" x14ac:dyDescent="0.25">
      <c r="A241" s="37">
        <v>541335</v>
      </c>
      <c r="B241" s="37" t="s">
        <v>259</v>
      </c>
      <c r="C241" s="64">
        <v>448.94778231200002</v>
      </c>
      <c r="D241" s="64">
        <v>448.94778231200002</v>
      </c>
      <c r="E241" s="64">
        <v>173912.92488400001</v>
      </c>
      <c r="F241" s="37" t="s">
        <v>236</v>
      </c>
    </row>
    <row r="242" spans="1:6" x14ac:dyDescent="0.25">
      <c r="A242" s="37">
        <v>541342</v>
      </c>
      <c r="B242" s="37" t="s">
        <v>260</v>
      </c>
      <c r="C242" s="64">
        <v>996.26645016199905</v>
      </c>
      <c r="D242" s="64">
        <v>996.26645016199905</v>
      </c>
      <c r="E242" s="64">
        <v>178158.37367900001</v>
      </c>
      <c r="F242" s="37" t="s">
        <v>236</v>
      </c>
    </row>
    <row r="243" spans="1:6" x14ac:dyDescent="0.25">
      <c r="A243" s="37">
        <v>541344</v>
      </c>
      <c r="B243" s="37" t="s">
        <v>261</v>
      </c>
      <c r="C243" s="64">
        <v>637.84190191100004</v>
      </c>
      <c r="D243" s="64">
        <v>637.84190191100004</v>
      </c>
      <c r="E243" s="64">
        <v>162420.64458600001</v>
      </c>
      <c r="F243" s="37" t="s">
        <v>236</v>
      </c>
    </row>
    <row r="244" spans="1:6" x14ac:dyDescent="0.25">
      <c r="A244" s="37">
        <v>541346</v>
      </c>
      <c r="B244" s="37" t="s">
        <v>262</v>
      </c>
      <c r="C244" s="64">
        <v>515.43045289099905</v>
      </c>
      <c r="D244" s="64">
        <v>515.43045289099905</v>
      </c>
      <c r="E244" s="64">
        <v>163290.95712800001</v>
      </c>
      <c r="F244" s="37" t="s">
        <v>236</v>
      </c>
    </row>
    <row r="245" spans="1:6" x14ac:dyDescent="0.25">
      <c r="A245" s="37">
        <v>541348</v>
      </c>
      <c r="B245" s="37" t="s">
        <v>263</v>
      </c>
      <c r="C245" s="64">
        <v>34.206515155699897</v>
      </c>
      <c r="D245" s="64">
        <v>34.206515155699897</v>
      </c>
      <c r="E245" s="64">
        <v>33177.948487499903</v>
      </c>
      <c r="F245" s="37" t="s">
        <v>208</v>
      </c>
    </row>
    <row r="246" spans="1:6" x14ac:dyDescent="0.25">
      <c r="A246" s="37">
        <v>541501</v>
      </c>
      <c r="B246" s="37" t="s">
        <v>264</v>
      </c>
      <c r="C246" s="64">
        <v>1027.4703587500001</v>
      </c>
      <c r="D246" s="64">
        <v>1012.1214336</v>
      </c>
      <c r="E246" s="64">
        <v>173581.31031500001</v>
      </c>
      <c r="F246" s="37" t="s">
        <v>208</v>
      </c>
    </row>
    <row r="247" spans="1:6" x14ac:dyDescent="0.25">
      <c r="A247" s="37">
        <v>538302</v>
      </c>
      <c r="B247" s="37" t="s">
        <v>265</v>
      </c>
      <c r="C247" s="64">
        <v>1.9383900486200001</v>
      </c>
      <c r="D247" s="64">
        <v>1.9383900486200001</v>
      </c>
      <c r="E247" s="64">
        <v>6641.0208366099896</v>
      </c>
      <c r="F247" s="37" t="s">
        <v>35</v>
      </c>
    </row>
    <row r="248" spans="1:6" x14ac:dyDescent="0.25">
      <c r="A248" s="37">
        <v>538303</v>
      </c>
      <c r="B248" s="37" t="s">
        <v>266</v>
      </c>
      <c r="C248" s="64">
        <v>5.9746708390099998</v>
      </c>
      <c r="D248" s="64">
        <v>5.9746708390099998</v>
      </c>
      <c r="E248" s="64">
        <v>17030.393608999901</v>
      </c>
      <c r="F248" s="37" t="s">
        <v>35</v>
      </c>
    </row>
    <row r="249" spans="1:6" x14ac:dyDescent="0.25">
      <c r="A249" s="37">
        <v>538601</v>
      </c>
      <c r="B249" s="37" t="s">
        <v>267</v>
      </c>
      <c r="C249" s="64">
        <v>6.6382371526400004</v>
      </c>
      <c r="D249" s="64">
        <v>6.6382371526400004</v>
      </c>
      <c r="E249" s="64">
        <v>17743.645864800001</v>
      </c>
      <c r="F249" s="37" t="s">
        <v>236</v>
      </c>
    </row>
    <row r="250" spans="1:6" x14ac:dyDescent="0.25">
      <c r="A250" s="37">
        <v>538721</v>
      </c>
      <c r="B250" s="37" t="s">
        <v>268</v>
      </c>
      <c r="C250" s="64">
        <v>9.4099421033499997E-2</v>
      </c>
      <c r="D250" s="64">
        <v>9.4099421033499997E-2</v>
      </c>
      <c r="E250" s="64">
        <v>1304.9459703499899</v>
      </c>
      <c r="F250" s="37" t="s">
        <v>236</v>
      </c>
    </row>
    <row r="251" spans="1:6" x14ac:dyDescent="0.25">
      <c r="A251" s="37">
        <v>538731</v>
      </c>
      <c r="B251" s="37" t="s">
        <v>269</v>
      </c>
      <c r="C251" s="64">
        <v>0.234008300201</v>
      </c>
      <c r="D251" s="64">
        <v>0.234008300201</v>
      </c>
      <c r="E251" s="64">
        <v>2652.2426297799898</v>
      </c>
      <c r="F251" s="37" t="s">
        <v>236</v>
      </c>
    </row>
    <row r="252" spans="1:6" x14ac:dyDescent="0.25">
      <c r="A252" s="37">
        <v>538742</v>
      </c>
      <c r="B252" s="37" t="s">
        <v>270</v>
      </c>
      <c r="C252" s="64">
        <v>19.594292349900002</v>
      </c>
      <c r="D252" s="64">
        <v>19.594292349900002</v>
      </c>
      <c r="E252" s="64">
        <v>23809.4724866</v>
      </c>
      <c r="F252" s="37" t="s">
        <v>236</v>
      </c>
    </row>
    <row r="253" spans="1:6" x14ac:dyDescent="0.25">
      <c r="A253" s="37">
        <v>538811</v>
      </c>
      <c r="B253" s="37" t="s">
        <v>271</v>
      </c>
      <c r="C253" s="64">
        <v>211.88973490500001</v>
      </c>
      <c r="D253" s="64">
        <v>211.88973490500001</v>
      </c>
      <c r="E253" s="64">
        <v>77476.790841399896</v>
      </c>
      <c r="F253" s="37" t="s">
        <v>236</v>
      </c>
    </row>
    <row r="254" spans="1:6" x14ac:dyDescent="0.25">
      <c r="A254" s="37">
        <v>538861</v>
      </c>
      <c r="B254" s="37" t="s">
        <v>272</v>
      </c>
      <c r="C254" s="64">
        <v>62.859078321399899</v>
      </c>
      <c r="D254" s="64">
        <v>62.859078321399899</v>
      </c>
      <c r="E254" s="64">
        <v>44795.895472199903</v>
      </c>
      <c r="F254" s="37" t="s">
        <v>236</v>
      </c>
    </row>
    <row r="255" spans="1:6" x14ac:dyDescent="0.25">
      <c r="A255" s="37">
        <v>541502</v>
      </c>
      <c r="B255" s="37" t="s">
        <v>273</v>
      </c>
      <c r="C255" s="64">
        <v>47.922580896500001</v>
      </c>
      <c r="D255" s="64">
        <v>47.922580896500001</v>
      </c>
      <c r="E255" s="64">
        <v>33420.011116000001</v>
      </c>
      <c r="F255" s="37" t="s">
        <v>208</v>
      </c>
    </row>
    <row r="256" spans="1:6" x14ac:dyDescent="0.25">
      <c r="A256" s="37">
        <v>541503</v>
      </c>
      <c r="B256" s="37" t="s">
        <v>274</v>
      </c>
      <c r="C256" s="64">
        <v>784.25018645299895</v>
      </c>
      <c r="D256" s="64">
        <v>784.25018645299895</v>
      </c>
      <c r="E256" s="64">
        <v>222351.90499000001</v>
      </c>
      <c r="F256" s="37" t="s">
        <v>236</v>
      </c>
    </row>
    <row r="257" spans="1:6" x14ac:dyDescent="0.25">
      <c r="A257" s="37">
        <v>541900</v>
      </c>
      <c r="B257" s="37" t="s">
        <v>275</v>
      </c>
      <c r="C257" s="64">
        <v>6.3335273384799997</v>
      </c>
      <c r="D257" s="64">
        <v>6.3335273384799997</v>
      </c>
      <c r="E257" s="64">
        <v>29239.693994000001</v>
      </c>
      <c r="F257" s="37" t="s">
        <v>276</v>
      </c>
    </row>
    <row r="258" spans="1:6" x14ac:dyDescent="0.25">
      <c r="A258" s="37">
        <v>619000</v>
      </c>
      <c r="B258" s="37" t="s">
        <v>277</v>
      </c>
      <c r="C258" s="64">
        <v>32.986467797899898</v>
      </c>
      <c r="D258" s="64">
        <v>0</v>
      </c>
      <c r="E258" s="64">
        <v>142805.750176</v>
      </c>
      <c r="F258" s="37" t="s">
        <v>175</v>
      </c>
    </row>
    <row r="259" spans="1:6" x14ac:dyDescent="0.25">
      <c r="A259" s="37">
        <v>619101</v>
      </c>
      <c r="B259" s="37" t="s">
        <v>278</v>
      </c>
      <c r="C259" s="64">
        <v>21.209859028099899</v>
      </c>
      <c r="D259" s="64">
        <v>0</v>
      </c>
      <c r="E259" s="64">
        <v>41363.931691400001</v>
      </c>
      <c r="F259" s="37"/>
    </row>
    <row r="260" spans="1:6" x14ac:dyDescent="0.25">
      <c r="A260" s="37">
        <v>619102</v>
      </c>
      <c r="B260" s="37" t="s">
        <v>279</v>
      </c>
      <c r="C260" s="64">
        <v>65.211351299</v>
      </c>
      <c r="D260" s="64">
        <v>0</v>
      </c>
      <c r="E260" s="64">
        <v>171381.209137</v>
      </c>
      <c r="F260" s="37"/>
    </row>
    <row r="261" spans="1:6" x14ac:dyDescent="0.25">
      <c r="A261" s="37">
        <v>539700</v>
      </c>
      <c r="B261" s="37" t="s">
        <v>280</v>
      </c>
      <c r="C261" s="64">
        <v>0.67136775158799999</v>
      </c>
      <c r="D261" s="64">
        <v>0.67136775158799999</v>
      </c>
      <c r="E261" s="64">
        <v>4271.3921640400004</v>
      </c>
      <c r="F261" s="37" t="s">
        <v>236</v>
      </c>
    </row>
    <row r="262" spans="1:6" x14ac:dyDescent="0.25">
      <c r="A262" s="37">
        <v>540300</v>
      </c>
      <c r="B262" s="37" t="s">
        <v>281</v>
      </c>
      <c r="C262" s="64">
        <v>0.19653071188999999</v>
      </c>
      <c r="D262" s="64">
        <v>0.19653071188999999</v>
      </c>
      <c r="E262" s="64">
        <v>3278.0612528199899</v>
      </c>
      <c r="F262" s="37" t="s">
        <v>236</v>
      </c>
    </row>
    <row r="263" spans="1:6" x14ac:dyDescent="0.25">
      <c r="A263" s="37">
        <v>540510</v>
      </c>
      <c r="B263" s="37" t="s">
        <v>282</v>
      </c>
      <c r="C263" s="64">
        <v>0.864818957</v>
      </c>
      <c r="D263" s="64">
        <v>0.864818957</v>
      </c>
      <c r="E263" s="64">
        <v>4088.9249661499898</v>
      </c>
      <c r="F263" s="37" t="s">
        <v>236</v>
      </c>
    </row>
    <row r="264" spans="1:6" x14ac:dyDescent="0.25">
      <c r="A264" s="37">
        <v>540900</v>
      </c>
      <c r="B264" s="37" t="s">
        <v>283</v>
      </c>
      <c r="C264" s="64">
        <v>3.9013311328700002</v>
      </c>
      <c r="D264" s="64">
        <v>3.9013311328700002</v>
      </c>
      <c r="E264" s="64">
        <v>8458.1376595500005</v>
      </c>
      <c r="F264" s="37" t="s">
        <v>208</v>
      </c>
    </row>
    <row r="265" spans="1:6" x14ac:dyDescent="0.25">
      <c r="A265" s="37">
        <v>619201</v>
      </c>
      <c r="B265" s="37" t="s">
        <v>284</v>
      </c>
      <c r="C265" s="64">
        <v>13.388001190500001</v>
      </c>
      <c r="D265" s="64">
        <v>0</v>
      </c>
      <c r="E265" s="64">
        <v>58753.724614799903</v>
      </c>
      <c r="F265" s="37" t="s">
        <v>208</v>
      </c>
    </row>
    <row r="266" spans="1:6" x14ac:dyDescent="0.25">
      <c r="A266" s="37">
        <v>542000</v>
      </c>
      <c r="B266" s="37" t="s">
        <v>285</v>
      </c>
      <c r="C266" s="64">
        <v>0.75378187082699999</v>
      </c>
      <c r="D266" s="64">
        <v>0.75378187082699999</v>
      </c>
      <c r="E266" s="64">
        <v>5469.7838260099898</v>
      </c>
      <c r="F266" s="37" t="s">
        <v>276</v>
      </c>
    </row>
    <row r="267" spans="1:6" x14ac:dyDescent="0.25">
      <c r="A267" s="37">
        <v>542422</v>
      </c>
      <c r="B267" s="37" t="s">
        <v>286</v>
      </c>
      <c r="C267" s="64">
        <v>1.8406557585200001</v>
      </c>
      <c r="D267" s="64">
        <v>1.8406557585200001</v>
      </c>
      <c r="E267" s="64">
        <v>5915.1231112100004</v>
      </c>
      <c r="F267" s="37" t="s">
        <v>276</v>
      </c>
    </row>
    <row r="268" spans="1:6" x14ac:dyDescent="0.25">
      <c r="A268" s="37">
        <v>542513</v>
      </c>
      <c r="B268" s="37" t="s">
        <v>287</v>
      </c>
      <c r="C268" s="64">
        <v>14.709591656800001</v>
      </c>
      <c r="D268" s="64">
        <v>0</v>
      </c>
      <c r="E268" s="64">
        <v>52321.663440800003</v>
      </c>
      <c r="F268" s="37"/>
    </row>
    <row r="269" spans="1:6" x14ac:dyDescent="0.25">
      <c r="A269" s="37">
        <v>542514</v>
      </c>
      <c r="B269" s="37" t="s">
        <v>288</v>
      </c>
      <c r="C269" s="64">
        <v>28.0781163925</v>
      </c>
      <c r="D269" s="64">
        <v>28.0781163925</v>
      </c>
      <c r="E269" s="64">
        <v>40399.942708299903</v>
      </c>
      <c r="F269" s="37" t="s">
        <v>276</v>
      </c>
    </row>
    <row r="270" spans="1:6" x14ac:dyDescent="0.25">
      <c r="A270" s="37">
        <v>542530</v>
      </c>
      <c r="B270" s="37" t="s">
        <v>289</v>
      </c>
      <c r="C270" s="64">
        <v>480.03555816300002</v>
      </c>
      <c r="D270" s="64">
        <v>480.03555816300002</v>
      </c>
      <c r="E270" s="64">
        <v>152105.58223100001</v>
      </c>
      <c r="F270" s="37" t="s">
        <v>276</v>
      </c>
    </row>
    <row r="271" spans="1:6" x14ac:dyDescent="0.25">
      <c r="A271" s="37">
        <v>542540</v>
      </c>
      <c r="B271" s="37" t="s">
        <v>290</v>
      </c>
      <c r="C271" s="64">
        <v>337.88396623300002</v>
      </c>
      <c r="D271" s="64">
        <v>337.88396623300002</v>
      </c>
      <c r="E271" s="64">
        <v>146023.591856999</v>
      </c>
      <c r="F271" s="37" t="s">
        <v>276</v>
      </c>
    </row>
    <row r="272" spans="1:6" x14ac:dyDescent="0.25">
      <c r="A272" s="37">
        <v>542550</v>
      </c>
      <c r="B272" s="37" t="s">
        <v>291</v>
      </c>
      <c r="C272" s="64">
        <v>2039.2820263799899</v>
      </c>
      <c r="D272" s="64">
        <v>2039.2820263799899</v>
      </c>
      <c r="E272" s="64">
        <v>321180.97320800001</v>
      </c>
      <c r="F272" s="37" t="s">
        <v>276</v>
      </c>
    </row>
    <row r="273" spans="1:6" x14ac:dyDescent="0.25">
      <c r="A273" s="37">
        <v>542562</v>
      </c>
      <c r="B273" s="37" t="s">
        <v>292</v>
      </c>
      <c r="C273" s="64">
        <v>1446.00916224</v>
      </c>
      <c r="D273" s="64">
        <v>1446.00916224</v>
      </c>
      <c r="E273" s="64">
        <v>279092.69085100002</v>
      </c>
      <c r="F273" s="37" t="s">
        <v>276</v>
      </c>
    </row>
    <row r="274" spans="1:6" x14ac:dyDescent="0.25">
      <c r="A274" s="37">
        <v>542901</v>
      </c>
      <c r="B274" s="37" t="s">
        <v>293</v>
      </c>
      <c r="C274" s="64">
        <v>16.1735378602</v>
      </c>
      <c r="D274" s="64">
        <v>16.1735378602</v>
      </c>
      <c r="E274" s="64">
        <v>23444.9504401999</v>
      </c>
      <c r="F274" s="37" t="s">
        <v>276</v>
      </c>
    </row>
    <row r="275" spans="1:6" x14ac:dyDescent="0.25">
      <c r="A275" s="37">
        <v>542903</v>
      </c>
      <c r="B275" s="37" t="s">
        <v>294</v>
      </c>
      <c r="C275" s="64">
        <v>1552.4125683100001</v>
      </c>
      <c r="D275" s="64">
        <v>1552.4125683100001</v>
      </c>
      <c r="E275" s="64">
        <v>275089.034580999</v>
      </c>
      <c r="F275" s="37" t="s">
        <v>276</v>
      </c>
    </row>
    <row r="276" spans="1:6" x14ac:dyDescent="0.25">
      <c r="A276" s="37">
        <v>542904</v>
      </c>
      <c r="B276" s="37" t="s">
        <v>295</v>
      </c>
      <c r="C276" s="64">
        <v>1255.37179438</v>
      </c>
      <c r="D276" s="64">
        <v>1255.37179438</v>
      </c>
      <c r="E276" s="64">
        <v>246942.545623999</v>
      </c>
      <c r="F276" s="37" t="s">
        <v>276</v>
      </c>
    </row>
    <row r="277" spans="1:6" x14ac:dyDescent="0.25">
      <c r="A277" s="37">
        <v>542905</v>
      </c>
      <c r="B277" s="37" t="s">
        <v>296</v>
      </c>
      <c r="C277" s="64">
        <v>10.848620005300001</v>
      </c>
      <c r="D277" s="64">
        <v>0</v>
      </c>
      <c r="E277" s="64">
        <v>38994.702699499903</v>
      </c>
      <c r="F277" s="37"/>
    </row>
    <row r="278" spans="1:6" x14ac:dyDescent="0.25">
      <c r="A278" s="37">
        <v>542906</v>
      </c>
      <c r="B278" s="37" t="s">
        <v>297</v>
      </c>
      <c r="C278" s="64">
        <v>260.27123137400002</v>
      </c>
      <c r="D278" s="64">
        <v>260.27123137400002</v>
      </c>
      <c r="E278" s="64">
        <v>154547.433911</v>
      </c>
      <c r="F278" s="37" t="s">
        <v>276</v>
      </c>
    </row>
    <row r="279" spans="1:6" x14ac:dyDescent="0.25">
      <c r="A279" s="37">
        <v>543301</v>
      </c>
      <c r="B279" s="37" t="s">
        <v>298</v>
      </c>
      <c r="C279" s="64">
        <v>2797.7922070999898</v>
      </c>
      <c r="D279" s="64">
        <v>2797.7922070999898</v>
      </c>
      <c r="E279" s="64">
        <v>352372.23176300002</v>
      </c>
      <c r="F279" s="37" t="s">
        <v>299</v>
      </c>
    </row>
    <row r="280" spans="1:6" x14ac:dyDescent="0.25">
      <c r="A280" s="37">
        <v>544900</v>
      </c>
      <c r="B280" s="37" t="s">
        <v>300</v>
      </c>
      <c r="C280" s="64">
        <v>2.0176759932300001</v>
      </c>
      <c r="D280" s="64">
        <v>2.0176759932300001</v>
      </c>
      <c r="E280" s="64">
        <v>6149.4032544199899</v>
      </c>
      <c r="F280" s="37" t="s">
        <v>299</v>
      </c>
    </row>
    <row r="281" spans="1:6" x14ac:dyDescent="0.25">
      <c r="A281" s="37">
        <v>545204</v>
      </c>
      <c r="B281" s="37" t="s">
        <v>301</v>
      </c>
      <c r="C281" s="64">
        <v>1551.7290011499899</v>
      </c>
      <c r="D281" s="64">
        <v>1551.7290011499899</v>
      </c>
      <c r="E281" s="64">
        <v>340877.78575600003</v>
      </c>
      <c r="F281" s="37" t="s">
        <v>299</v>
      </c>
    </row>
    <row r="282" spans="1:6" x14ac:dyDescent="0.25">
      <c r="A282" s="37">
        <v>545205</v>
      </c>
      <c r="B282" s="37" t="s">
        <v>302</v>
      </c>
      <c r="C282" s="64">
        <v>1418.05532573</v>
      </c>
      <c r="D282" s="64">
        <v>1418.05532573</v>
      </c>
      <c r="E282" s="64">
        <v>310416.86172300001</v>
      </c>
      <c r="F282" s="37" t="s">
        <v>299</v>
      </c>
    </row>
    <row r="283" spans="1:6" x14ac:dyDescent="0.25">
      <c r="A283" s="37">
        <v>545206</v>
      </c>
      <c r="B283" s="37" t="s">
        <v>303</v>
      </c>
      <c r="C283" s="64">
        <v>53.263445557600001</v>
      </c>
      <c r="D283" s="64">
        <v>0</v>
      </c>
      <c r="E283" s="64">
        <v>102954.761939</v>
      </c>
      <c r="F283" s="37" t="s">
        <v>299</v>
      </c>
    </row>
    <row r="284" spans="1:6" x14ac:dyDescent="0.25">
      <c r="A284" s="37">
        <v>545301</v>
      </c>
      <c r="B284" s="37" t="s">
        <v>304</v>
      </c>
      <c r="C284" s="64">
        <v>633.82978138399903</v>
      </c>
      <c r="D284" s="64">
        <v>633.82978138399903</v>
      </c>
      <c r="E284" s="64">
        <v>182173.86097000001</v>
      </c>
      <c r="F284" s="37" t="s">
        <v>299</v>
      </c>
    </row>
    <row r="285" spans="1:6" x14ac:dyDescent="0.25">
      <c r="A285" s="37">
        <v>545302</v>
      </c>
      <c r="B285" s="37" t="s">
        <v>305</v>
      </c>
      <c r="C285" s="64">
        <v>180.49136726699899</v>
      </c>
      <c r="D285" s="64">
        <v>180.49136726699899</v>
      </c>
      <c r="E285" s="64">
        <v>100165.016259</v>
      </c>
      <c r="F285" s="37" t="s">
        <v>299</v>
      </c>
    </row>
    <row r="286" spans="1:6" x14ac:dyDescent="0.25">
      <c r="A286" s="37">
        <v>545304</v>
      </c>
      <c r="B286" s="37" t="s">
        <v>306</v>
      </c>
      <c r="C286" s="64">
        <v>224.22810951</v>
      </c>
      <c r="D286" s="64">
        <v>224.22810951</v>
      </c>
      <c r="E286" s="64">
        <v>121813.15358300001</v>
      </c>
      <c r="F286" s="37" t="s">
        <v>299</v>
      </c>
    </row>
    <row r="287" spans="1:6" x14ac:dyDescent="0.25">
      <c r="A287" s="37">
        <v>545611</v>
      </c>
      <c r="B287" s="37" t="s">
        <v>307</v>
      </c>
      <c r="C287" s="64">
        <v>29.166543384299899</v>
      </c>
      <c r="D287" s="64">
        <v>29.166543384299899</v>
      </c>
      <c r="E287" s="64">
        <v>35200.130873100003</v>
      </c>
      <c r="F287" s="37" t="s">
        <v>236</v>
      </c>
    </row>
    <row r="288" spans="1:6" x14ac:dyDescent="0.25">
      <c r="A288" s="37">
        <v>619202</v>
      </c>
      <c r="B288" s="37" t="s">
        <v>308</v>
      </c>
      <c r="C288" s="64">
        <v>4184.4399012800004</v>
      </c>
      <c r="D288" s="64">
        <v>0</v>
      </c>
      <c r="E288" s="64">
        <v>420729.93232199899</v>
      </c>
      <c r="F288" s="37"/>
    </row>
    <row r="289" spans="1:6" x14ac:dyDescent="0.25">
      <c r="A289" s="37">
        <v>619400</v>
      </c>
      <c r="B289" s="37" t="s">
        <v>309</v>
      </c>
      <c r="C289" s="64">
        <v>4322.7470822599898</v>
      </c>
      <c r="D289" s="64">
        <v>0</v>
      </c>
      <c r="E289" s="64">
        <v>542726.44425099902</v>
      </c>
      <c r="F289" s="37"/>
    </row>
    <row r="290" spans="1:6" x14ac:dyDescent="0.25">
      <c r="A290" s="37">
        <v>619500</v>
      </c>
      <c r="B290" s="37" t="s">
        <v>310</v>
      </c>
      <c r="C290" s="64">
        <v>1564.3990322899899</v>
      </c>
      <c r="D290" s="64">
        <v>0</v>
      </c>
      <c r="E290" s="64">
        <v>397991.442002</v>
      </c>
      <c r="F290" s="37"/>
    </row>
    <row r="291" spans="1:6" x14ac:dyDescent="0.25">
      <c r="A291" s="37">
        <v>543302</v>
      </c>
      <c r="B291" s="37" t="s">
        <v>311</v>
      </c>
      <c r="C291" s="64">
        <v>21.587747632100001</v>
      </c>
      <c r="D291" s="64">
        <v>21.587747632100001</v>
      </c>
      <c r="E291" s="64">
        <v>24684.970563800001</v>
      </c>
      <c r="F291" s="37" t="s">
        <v>299</v>
      </c>
    </row>
    <row r="292" spans="1:6" x14ac:dyDescent="0.25">
      <c r="A292" s="37">
        <v>543601</v>
      </c>
      <c r="B292" s="37" t="s">
        <v>312</v>
      </c>
      <c r="C292" s="64">
        <v>2652.8435896999899</v>
      </c>
      <c r="D292" s="64">
        <v>2652.8435896999899</v>
      </c>
      <c r="E292" s="64">
        <v>388958.249539999</v>
      </c>
      <c r="F292" s="37" t="s">
        <v>299</v>
      </c>
    </row>
    <row r="293" spans="1:6" x14ac:dyDescent="0.25">
      <c r="A293" s="37">
        <v>543901</v>
      </c>
      <c r="B293" s="37" t="s">
        <v>313</v>
      </c>
      <c r="C293" s="64">
        <v>20.295911363599899</v>
      </c>
      <c r="D293" s="64">
        <v>20.295911363599899</v>
      </c>
      <c r="E293" s="64">
        <v>22966.994256099901</v>
      </c>
      <c r="F293" s="37" t="s">
        <v>299</v>
      </c>
    </row>
    <row r="294" spans="1:6" x14ac:dyDescent="0.25">
      <c r="A294" s="37">
        <v>543903</v>
      </c>
      <c r="B294" s="37" t="s">
        <v>314</v>
      </c>
      <c r="C294" s="64">
        <v>14.2558446954</v>
      </c>
      <c r="D294" s="64">
        <v>14.2558446954</v>
      </c>
      <c r="E294" s="64">
        <v>34499.083852900003</v>
      </c>
      <c r="F294" s="37" t="s">
        <v>299</v>
      </c>
    </row>
    <row r="295" spans="1:6" x14ac:dyDescent="0.25">
      <c r="A295" s="37">
        <v>544001</v>
      </c>
      <c r="B295" s="37" t="s">
        <v>315</v>
      </c>
      <c r="C295" s="64">
        <v>1292.6998684600001</v>
      </c>
      <c r="D295" s="64">
        <v>1292.6998684600001</v>
      </c>
      <c r="E295" s="64">
        <v>258129.637797</v>
      </c>
      <c r="F295" s="37" t="s">
        <v>299</v>
      </c>
    </row>
    <row r="296" spans="1:6" x14ac:dyDescent="0.25">
      <c r="A296" s="37">
        <v>544002</v>
      </c>
      <c r="B296" s="37" t="s">
        <v>316</v>
      </c>
      <c r="C296" s="64">
        <v>1457.2441314600001</v>
      </c>
      <c r="D296" s="64">
        <v>1457.2441314600001</v>
      </c>
      <c r="E296" s="64">
        <v>333763.39900700003</v>
      </c>
      <c r="F296" s="37" t="s">
        <v>299</v>
      </c>
    </row>
    <row r="297" spans="1:6" x14ac:dyDescent="0.25">
      <c r="A297" s="37">
        <v>544004</v>
      </c>
      <c r="B297" s="37" t="s">
        <v>317</v>
      </c>
      <c r="C297" s="64">
        <v>29.277796964899899</v>
      </c>
      <c r="D297" s="64">
        <v>29.277796964899899</v>
      </c>
      <c r="E297" s="64">
        <v>34495.129576200001</v>
      </c>
      <c r="F297" s="37" t="s">
        <v>299</v>
      </c>
    </row>
    <row r="298" spans="1:6" x14ac:dyDescent="0.25">
      <c r="A298" s="37">
        <v>544802</v>
      </c>
      <c r="B298" s="37" t="s">
        <v>318</v>
      </c>
      <c r="C298" s="64">
        <v>1.1288278322</v>
      </c>
      <c r="D298" s="64">
        <v>1.1288278322</v>
      </c>
      <c r="E298" s="64">
        <v>5917.6903079900003</v>
      </c>
      <c r="F298" s="37" t="s">
        <v>299</v>
      </c>
    </row>
    <row r="299" spans="1:6" x14ac:dyDescent="0.25">
      <c r="A299" s="37">
        <v>549901</v>
      </c>
      <c r="B299" s="37" t="s">
        <v>319</v>
      </c>
      <c r="C299" s="64">
        <v>733.29637550999905</v>
      </c>
      <c r="D299" s="64">
        <v>733.29637550999905</v>
      </c>
      <c r="E299" s="64">
        <v>129723.084676</v>
      </c>
      <c r="F299" s="37" t="s">
        <v>35</v>
      </c>
    </row>
    <row r="300" spans="1:6" x14ac:dyDescent="0.25">
      <c r="A300" s="37">
        <v>549902</v>
      </c>
      <c r="B300" s="37" t="s">
        <v>320</v>
      </c>
      <c r="C300" s="64">
        <v>69.095485024799899</v>
      </c>
      <c r="D300" s="64">
        <v>69.095485024799899</v>
      </c>
      <c r="E300" s="64">
        <v>63080.868820099902</v>
      </c>
      <c r="F300" s="37" t="s">
        <v>35</v>
      </c>
    </row>
    <row r="301" spans="1:6" x14ac:dyDescent="0.25">
      <c r="A301" s="37">
        <v>550101</v>
      </c>
      <c r="B301" s="37" t="s">
        <v>321</v>
      </c>
      <c r="C301" s="64">
        <v>2.0739380245099999</v>
      </c>
      <c r="D301" s="64">
        <v>2.0739380245099999</v>
      </c>
      <c r="E301" s="64">
        <v>12105.145522000001</v>
      </c>
      <c r="F301" s="37" t="s">
        <v>322</v>
      </c>
    </row>
    <row r="302" spans="1:6" x14ac:dyDescent="0.25">
      <c r="A302" s="37">
        <v>550200</v>
      </c>
      <c r="B302" s="37" t="s">
        <v>323</v>
      </c>
      <c r="C302" s="64">
        <v>416.66156584200002</v>
      </c>
      <c r="D302" s="64">
        <v>416.66156584200002</v>
      </c>
      <c r="E302" s="64">
        <v>131080.96294</v>
      </c>
      <c r="F302" s="37" t="s">
        <v>322</v>
      </c>
    </row>
    <row r="303" spans="1:6" x14ac:dyDescent="0.25">
      <c r="A303" s="37">
        <v>587846</v>
      </c>
      <c r="B303" s="37" t="s">
        <v>324</v>
      </c>
      <c r="C303" s="64">
        <v>0.98366668687400005</v>
      </c>
      <c r="D303" s="64">
        <v>0.98366668687400005</v>
      </c>
      <c r="E303" s="64">
        <v>3915.3319406999899</v>
      </c>
      <c r="F303" s="37" t="s">
        <v>325</v>
      </c>
    </row>
    <row r="304" spans="1:6" x14ac:dyDescent="0.25">
      <c r="A304" s="37">
        <v>545632</v>
      </c>
      <c r="B304" s="37" t="s">
        <v>326</v>
      </c>
      <c r="C304" s="64">
        <v>3.4192262090700001</v>
      </c>
      <c r="D304" s="64">
        <v>3.4192262090700001</v>
      </c>
      <c r="E304" s="64">
        <v>13952.2101638</v>
      </c>
      <c r="F304" s="37" t="s">
        <v>236</v>
      </c>
    </row>
    <row r="305" spans="1:6" x14ac:dyDescent="0.25">
      <c r="A305" s="37">
        <v>545762</v>
      </c>
      <c r="B305" s="37" t="s">
        <v>327</v>
      </c>
      <c r="C305" s="64">
        <v>10.5972135925999</v>
      </c>
      <c r="D305" s="64">
        <v>10.5972135925999</v>
      </c>
      <c r="E305" s="64">
        <v>16539.6677635999</v>
      </c>
      <c r="F305" s="37" t="s">
        <v>236</v>
      </c>
    </row>
    <row r="306" spans="1:6" x14ac:dyDescent="0.25">
      <c r="A306" s="37">
        <v>545811</v>
      </c>
      <c r="B306" s="37" t="s">
        <v>328</v>
      </c>
      <c r="C306" s="64">
        <v>310.45528944400002</v>
      </c>
      <c r="D306" s="64">
        <v>310.45528944400002</v>
      </c>
      <c r="E306" s="64">
        <v>139523.52019000001</v>
      </c>
      <c r="F306" s="37" t="s">
        <v>236</v>
      </c>
    </row>
    <row r="307" spans="1:6" x14ac:dyDescent="0.25">
      <c r="A307" s="37">
        <v>545821</v>
      </c>
      <c r="B307" s="37" t="s">
        <v>329</v>
      </c>
      <c r="C307" s="64">
        <v>659.706091356</v>
      </c>
      <c r="D307" s="64">
        <v>659.706091356</v>
      </c>
      <c r="E307" s="64">
        <v>150041.060006999</v>
      </c>
      <c r="F307" s="37" t="s">
        <v>236</v>
      </c>
    </row>
    <row r="308" spans="1:6" x14ac:dyDescent="0.25">
      <c r="A308" s="37">
        <v>550500</v>
      </c>
      <c r="B308" s="37" t="s">
        <v>330</v>
      </c>
      <c r="C308" s="64">
        <v>4.0394048275000003</v>
      </c>
      <c r="D308" s="64">
        <v>4.0394048275000003</v>
      </c>
      <c r="E308" s="64">
        <v>8636.2557081499908</v>
      </c>
      <c r="F308" s="37" t="s">
        <v>322</v>
      </c>
    </row>
    <row r="309" spans="1:6" x14ac:dyDescent="0.25">
      <c r="A309" s="37">
        <v>550700</v>
      </c>
      <c r="B309" s="37" t="s">
        <v>331</v>
      </c>
      <c r="C309" s="64">
        <v>1098.33623106</v>
      </c>
      <c r="D309" s="64">
        <v>1098.33623106</v>
      </c>
      <c r="E309" s="64">
        <v>267919.312551999</v>
      </c>
      <c r="F309" s="37" t="s">
        <v>35</v>
      </c>
    </row>
    <row r="310" spans="1:6" x14ac:dyDescent="0.25">
      <c r="A310" s="37">
        <v>587904</v>
      </c>
      <c r="B310" s="37" t="s">
        <v>332</v>
      </c>
      <c r="C310" s="64">
        <v>256.64831891699902</v>
      </c>
      <c r="D310" s="64">
        <v>256.64831891699902</v>
      </c>
      <c r="E310" s="64">
        <v>131653.888313</v>
      </c>
      <c r="F310" s="37" t="s">
        <v>325</v>
      </c>
    </row>
    <row r="311" spans="1:6" x14ac:dyDescent="0.25">
      <c r="A311" s="37">
        <v>589602</v>
      </c>
      <c r="B311" s="37" t="s">
        <v>333</v>
      </c>
      <c r="C311" s="64">
        <v>0.53774450057699996</v>
      </c>
      <c r="D311" s="64">
        <v>0.53774450057699996</v>
      </c>
      <c r="E311" s="64">
        <v>3474.5477043999899</v>
      </c>
      <c r="F311" s="37" t="s">
        <v>325</v>
      </c>
    </row>
    <row r="312" spans="1:6" x14ac:dyDescent="0.25">
      <c r="A312" s="37">
        <v>545831</v>
      </c>
      <c r="B312" s="37" t="s">
        <v>334</v>
      </c>
      <c r="C312" s="64">
        <v>8.4223419421999903</v>
      </c>
      <c r="D312" s="64">
        <v>8.4223419421999903</v>
      </c>
      <c r="E312" s="64">
        <v>15228.084909900001</v>
      </c>
      <c r="F312" s="37" t="s">
        <v>236</v>
      </c>
    </row>
    <row r="313" spans="1:6" x14ac:dyDescent="0.25">
      <c r="A313" s="37">
        <v>545841</v>
      </c>
      <c r="B313" s="37" t="s">
        <v>335</v>
      </c>
      <c r="C313" s="64">
        <v>366.32874836100001</v>
      </c>
      <c r="D313" s="64">
        <v>366.32874836100001</v>
      </c>
      <c r="E313" s="64">
        <v>132183.446085</v>
      </c>
      <c r="F313" s="37" t="s">
        <v>236</v>
      </c>
    </row>
    <row r="314" spans="1:6" x14ac:dyDescent="0.25">
      <c r="A314" s="37">
        <v>548100</v>
      </c>
      <c r="B314" s="37" t="s">
        <v>336</v>
      </c>
      <c r="C314" s="64">
        <v>1.39064722077</v>
      </c>
      <c r="D314" s="64">
        <v>1.39064722077</v>
      </c>
      <c r="E314" s="64">
        <v>5410.9435215699896</v>
      </c>
      <c r="F314" s="37" t="s">
        <v>236</v>
      </c>
    </row>
    <row r="315" spans="1:6" x14ac:dyDescent="0.25">
      <c r="A315" s="37">
        <v>548822</v>
      </c>
      <c r="B315" s="37" t="s">
        <v>337</v>
      </c>
      <c r="C315" s="64">
        <v>13.684994326</v>
      </c>
      <c r="D315" s="64">
        <v>13.684994326</v>
      </c>
      <c r="E315" s="64">
        <v>19510.324709600001</v>
      </c>
      <c r="F315" s="37" t="s">
        <v>236</v>
      </c>
    </row>
    <row r="316" spans="1:6" x14ac:dyDescent="0.25">
      <c r="A316" s="37">
        <v>549200</v>
      </c>
      <c r="B316" s="37" t="s">
        <v>338</v>
      </c>
      <c r="C316" s="64">
        <v>1336.1951303000001</v>
      </c>
      <c r="D316" s="64">
        <v>1335.3667978999899</v>
      </c>
      <c r="E316" s="64">
        <v>238383.425731</v>
      </c>
      <c r="F316" s="37" t="s">
        <v>339</v>
      </c>
    </row>
    <row r="317" spans="1:6" x14ac:dyDescent="0.25">
      <c r="A317" s="37">
        <v>549500</v>
      </c>
      <c r="B317" s="37" t="s">
        <v>340</v>
      </c>
      <c r="C317" s="64">
        <v>7.8229995728699997</v>
      </c>
      <c r="D317" s="64">
        <v>7.8229995728699997</v>
      </c>
      <c r="E317" s="64">
        <v>15001.8940172</v>
      </c>
      <c r="F317" s="37" t="s">
        <v>339</v>
      </c>
    </row>
    <row r="318" spans="1:6" x14ac:dyDescent="0.25">
      <c r="A318" s="37">
        <v>550902</v>
      </c>
      <c r="B318" s="37" t="s">
        <v>341</v>
      </c>
      <c r="C318" s="64">
        <v>4.5875826127900003</v>
      </c>
      <c r="D318" s="64">
        <v>4.5875826127900003</v>
      </c>
      <c r="E318" s="64">
        <v>11671.9197731</v>
      </c>
      <c r="F318" s="37" t="s">
        <v>35</v>
      </c>
    </row>
    <row r="319" spans="1:6" x14ac:dyDescent="0.25">
      <c r="A319" s="37">
        <v>551014</v>
      </c>
      <c r="B319" s="37" t="s">
        <v>342</v>
      </c>
      <c r="C319" s="64">
        <v>16.697747523</v>
      </c>
      <c r="D319" s="64">
        <v>16.697747523</v>
      </c>
      <c r="E319" s="64">
        <v>27116.4710982</v>
      </c>
      <c r="F319" s="37" t="s">
        <v>35</v>
      </c>
    </row>
    <row r="320" spans="1:6" x14ac:dyDescent="0.25">
      <c r="A320" s="37">
        <v>551030</v>
      </c>
      <c r="B320" s="37" t="s">
        <v>343</v>
      </c>
      <c r="C320" s="64">
        <v>17.9051048898</v>
      </c>
      <c r="D320" s="64">
        <v>17.9051048898</v>
      </c>
      <c r="E320" s="64">
        <v>37697.191909200003</v>
      </c>
      <c r="F320" s="37" t="s">
        <v>35</v>
      </c>
    </row>
    <row r="321" spans="1:6" x14ac:dyDescent="0.25">
      <c r="A321" s="37">
        <v>551111</v>
      </c>
      <c r="B321" s="37" t="s">
        <v>344</v>
      </c>
      <c r="C321" s="64">
        <v>102.13209276800001</v>
      </c>
      <c r="D321" s="64">
        <v>102.13209276800001</v>
      </c>
      <c r="E321" s="64">
        <v>79782.139589600003</v>
      </c>
      <c r="F321" s="37" t="s">
        <v>35</v>
      </c>
    </row>
    <row r="322" spans="1:6" x14ac:dyDescent="0.25">
      <c r="A322" s="37">
        <v>551112</v>
      </c>
      <c r="B322" s="37" t="s">
        <v>345</v>
      </c>
      <c r="C322" s="64">
        <v>358.15628098899901</v>
      </c>
      <c r="D322" s="64">
        <v>358.15628098899901</v>
      </c>
      <c r="E322" s="64">
        <v>107352.073613</v>
      </c>
      <c r="F322" s="37" t="s">
        <v>35</v>
      </c>
    </row>
    <row r="323" spans="1:6" x14ac:dyDescent="0.25">
      <c r="A323" s="37">
        <v>551400</v>
      </c>
      <c r="B323" s="37" t="s">
        <v>346</v>
      </c>
      <c r="C323" s="64">
        <v>4.6503164317800003</v>
      </c>
      <c r="D323" s="64">
        <v>4.6503164317800003</v>
      </c>
      <c r="E323" s="64">
        <v>24373.958044999901</v>
      </c>
      <c r="F323" s="37" t="s">
        <v>35</v>
      </c>
    </row>
    <row r="324" spans="1:6" x14ac:dyDescent="0.25">
      <c r="A324" s="37">
        <v>551600</v>
      </c>
      <c r="B324" s="37" t="s">
        <v>347</v>
      </c>
      <c r="C324" s="64">
        <v>0.83324252362399998</v>
      </c>
      <c r="D324" s="64">
        <v>0.83324252362399998</v>
      </c>
      <c r="E324" s="64">
        <v>4806.6691965700002</v>
      </c>
      <c r="F324" s="37" t="s">
        <v>35</v>
      </c>
    </row>
    <row r="325" spans="1:6" x14ac:dyDescent="0.25">
      <c r="A325" s="37">
        <v>551800</v>
      </c>
      <c r="B325" s="37" t="s">
        <v>348</v>
      </c>
      <c r="C325" s="64">
        <v>1.0407514530799999</v>
      </c>
      <c r="D325" s="64">
        <v>1.0407514530799999</v>
      </c>
      <c r="E325" s="64">
        <v>5706.5829977499898</v>
      </c>
      <c r="F325" s="37" t="s">
        <v>35</v>
      </c>
    </row>
    <row r="326" spans="1:6" x14ac:dyDescent="0.25">
      <c r="A326" s="37">
        <v>552001</v>
      </c>
      <c r="B326" s="37" t="s">
        <v>349</v>
      </c>
      <c r="C326" s="64">
        <v>0.59467840534600003</v>
      </c>
      <c r="D326" s="64">
        <v>0.59467840534600003</v>
      </c>
      <c r="E326" s="64">
        <v>4876.2972808000004</v>
      </c>
      <c r="F326" s="37" t="s">
        <v>35</v>
      </c>
    </row>
    <row r="327" spans="1:6" x14ac:dyDescent="0.25">
      <c r="A327" s="37">
        <v>552702</v>
      </c>
      <c r="B327" s="37" t="s">
        <v>350</v>
      </c>
      <c r="C327" s="64">
        <v>503.66764040200002</v>
      </c>
      <c r="D327" s="64">
        <v>503.66764040200002</v>
      </c>
      <c r="E327" s="64">
        <v>184148.902673</v>
      </c>
      <c r="F327" s="37" t="s">
        <v>35</v>
      </c>
    </row>
    <row r="328" spans="1:6" x14ac:dyDescent="0.25">
      <c r="A328" s="37">
        <v>553001</v>
      </c>
      <c r="B328" s="37" t="s">
        <v>351</v>
      </c>
      <c r="C328" s="64">
        <v>689.59991653400004</v>
      </c>
      <c r="D328" s="64">
        <v>689.59991653400004</v>
      </c>
      <c r="E328" s="64">
        <v>209188.45142100001</v>
      </c>
      <c r="F328" s="37" t="s">
        <v>35</v>
      </c>
    </row>
    <row r="329" spans="1:6" x14ac:dyDescent="0.25">
      <c r="A329" s="37">
        <v>553500</v>
      </c>
      <c r="B329" s="37" t="s">
        <v>352</v>
      </c>
      <c r="C329" s="64">
        <v>529.28557505799904</v>
      </c>
      <c r="D329" s="64">
        <v>529.28557505799904</v>
      </c>
      <c r="E329" s="64">
        <v>233066.86056299901</v>
      </c>
      <c r="F329" s="37" t="s">
        <v>35</v>
      </c>
    </row>
    <row r="330" spans="1:6" x14ac:dyDescent="0.25">
      <c r="A330" s="37">
        <v>554300</v>
      </c>
      <c r="B330" s="37" t="s">
        <v>353</v>
      </c>
      <c r="C330" s="64">
        <v>0.248749942138</v>
      </c>
      <c r="D330" s="64">
        <v>0.248749942138</v>
      </c>
      <c r="E330" s="64">
        <v>2510.5294114100002</v>
      </c>
      <c r="F330" s="37" t="s">
        <v>35</v>
      </c>
    </row>
    <row r="331" spans="1:6" x14ac:dyDescent="0.25">
      <c r="A331" s="37">
        <v>554400</v>
      </c>
      <c r="B331" s="37" t="s">
        <v>354</v>
      </c>
      <c r="C331" s="64">
        <v>893.07782372700001</v>
      </c>
      <c r="D331" s="64">
        <v>893.07782372700001</v>
      </c>
      <c r="E331" s="64">
        <v>179401.823314999</v>
      </c>
      <c r="F331" s="37" t="s">
        <v>35</v>
      </c>
    </row>
    <row r="332" spans="1:6" x14ac:dyDescent="0.25">
      <c r="A332" s="37">
        <v>554500</v>
      </c>
      <c r="B332" s="37" t="s">
        <v>355</v>
      </c>
      <c r="C332" s="64">
        <v>766.20425294999905</v>
      </c>
      <c r="D332" s="64">
        <v>766.20425294999905</v>
      </c>
      <c r="E332" s="64">
        <v>170215.350901</v>
      </c>
      <c r="F332" s="37" t="s">
        <v>35</v>
      </c>
    </row>
    <row r="333" spans="1:6" x14ac:dyDescent="0.25">
      <c r="A333" s="37">
        <v>554800</v>
      </c>
      <c r="B333" s="37" t="s">
        <v>356</v>
      </c>
      <c r="C333" s="64">
        <v>2.2757091578100002</v>
      </c>
      <c r="D333" s="64">
        <v>2.2757091578100002</v>
      </c>
      <c r="E333" s="64">
        <v>6589.5309384299899</v>
      </c>
      <c r="F333" s="37" t="s">
        <v>35</v>
      </c>
    </row>
    <row r="334" spans="1:6" x14ac:dyDescent="0.25">
      <c r="A334" s="37">
        <v>554900</v>
      </c>
      <c r="B334" s="37" t="s">
        <v>357</v>
      </c>
      <c r="C334" s="64">
        <v>2693.84611494</v>
      </c>
      <c r="D334" s="64">
        <v>2693.84611494</v>
      </c>
      <c r="E334" s="64">
        <v>425270.77253700001</v>
      </c>
      <c r="F334" s="37" t="s">
        <v>208</v>
      </c>
    </row>
    <row r="335" spans="1:6" x14ac:dyDescent="0.25">
      <c r="A335" s="37">
        <v>555300</v>
      </c>
      <c r="B335" s="37" t="s">
        <v>358</v>
      </c>
      <c r="C335" s="64">
        <v>47.131331233600001</v>
      </c>
      <c r="D335" s="64">
        <v>47.131331233600001</v>
      </c>
      <c r="E335" s="64">
        <v>49259.4195932</v>
      </c>
      <c r="F335" s="37" t="s">
        <v>35</v>
      </c>
    </row>
    <row r="336" spans="1:6" x14ac:dyDescent="0.25">
      <c r="A336" s="37">
        <v>555400</v>
      </c>
      <c r="B336" s="37" t="s">
        <v>359</v>
      </c>
      <c r="C336" s="64">
        <v>1044.8109979999899</v>
      </c>
      <c r="D336" s="64">
        <v>1044.8109979999899</v>
      </c>
      <c r="E336" s="64">
        <v>296069.05363699899</v>
      </c>
      <c r="F336" s="37" t="s">
        <v>35</v>
      </c>
    </row>
    <row r="337" spans="1:6" x14ac:dyDescent="0.25">
      <c r="A337" s="37">
        <v>558200</v>
      </c>
      <c r="B337" s="37" t="s">
        <v>360</v>
      </c>
      <c r="C337" s="64">
        <v>20.644630445699899</v>
      </c>
      <c r="D337" s="64">
        <v>20.644630445699899</v>
      </c>
      <c r="E337" s="64">
        <v>50037.464432599903</v>
      </c>
      <c r="F337" s="37" t="s">
        <v>35</v>
      </c>
    </row>
    <row r="338" spans="1:6" x14ac:dyDescent="0.25">
      <c r="A338" s="37">
        <v>558300</v>
      </c>
      <c r="B338" s="37" t="s">
        <v>361</v>
      </c>
      <c r="C338" s="64">
        <v>1223.5329836799899</v>
      </c>
      <c r="D338" s="64">
        <v>1223.5329836799899</v>
      </c>
      <c r="E338" s="64">
        <v>309110.39537300001</v>
      </c>
      <c r="F338" s="37" t="s">
        <v>35</v>
      </c>
    </row>
    <row r="339" spans="1:6" x14ac:dyDescent="0.25">
      <c r="A339" s="37">
        <v>558500</v>
      </c>
      <c r="B339" s="37" t="s">
        <v>362</v>
      </c>
      <c r="C339" s="64">
        <v>5.7884016635800002</v>
      </c>
      <c r="D339" s="64">
        <v>5.7884016635800002</v>
      </c>
      <c r="E339" s="64">
        <v>10997.331086599899</v>
      </c>
      <c r="F339" s="37" t="s">
        <v>35</v>
      </c>
    </row>
    <row r="340" spans="1:6" x14ac:dyDescent="0.25">
      <c r="A340" s="37">
        <v>559000</v>
      </c>
      <c r="B340" s="37" t="s">
        <v>363</v>
      </c>
      <c r="C340" s="64">
        <v>611.55273062000003</v>
      </c>
      <c r="D340" s="64">
        <v>611.55273062000003</v>
      </c>
      <c r="E340" s="64">
        <v>197143.647516</v>
      </c>
      <c r="F340" s="37" t="s">
        <v>35</v>
      </c>
    </row>
    <row r="341" spans="1:6" x14ac:dyDescent="0.25">
      <c r="A341" s="37">
        <v>559500</v>
      </c>
      <c r="B341" s="37" t="s">
        <v>364</v>
      </c>
      <c r="C341" s="64">
        <v>7.6823082334399997</v>
      </c>
      <c r="D341" s="64">
        <v>7.6823082334399997</v>
      </c>
      <c r="E341" s="64">
        <v>15973.525967</v>
      </c>
      <c r="F341" s="37" t="s">
        <v>35</v>
      </c>
    </row>
    <row r="342" spans="1:6" x14ac:dyDescent="0.25">
      <c r="A342" s="37">
        <v>559700</v>
      </c>
      <c r="B342" s="37" t="s">
        <v>365</v>
      </c>
      <c r="C342" s="64">
        <v>783.84228721900001</v>
      </c>
      <c r="D342" s="64">
        <v>783.84228721900001</v>
      </c>
      <c r="E342" s="64">
        <v>186002.037733</v>
      </c>
      <c r="F342" s="37" t="s">
        <v>35</v>
      </c>
    </row>
    <row r="343" spans="1:6" x14ac:dyDescent="0.25">
      <c r="A343" s="37">
        <v>560000</v>
      </c>
      <c r="B343" s="37" t="s">
        <v>366</v>
      </c>
      <c r="C343" s="64">
        <v>682.73205653599905</v>
      </c>
      <c r="D343" s="64">
        <v>682.73205653599905</v>
      </c>
      <c r="E343" s="64">
        <v>161440.84706100001</v>
      </c>
      <c r="F343" s="37" t="s">
        <v>35</v>
      </c>
    </row>
    <row r="344" spans="1:6" x14ac:dyDescent="0.25">
      <c r="A344" s="37">
        <v>560411</v>
      </c>
      <c r="B344" s="37" t="s">
        <v>367</v>
      </c>
      <c r="C344" s="64">
        <v>10.670256151</v>
      </c>
      <c r="D344" s="64">
        <v>10.670256151</v>
      </c>
      <c r="E344" s="64">
        <v>22170.2059192999</v>
      </c>
      <c r="F344" s="37" t="s">
        <v>35</v>
      </c>
    </row>
    <row r="345" spans="1:6" x14ac:dyDescent="0.25">
      <c r="A345" s="37">
        <v>560422</v>
      </c>
      <c r="B345" s="37" t="s">
        <v>368</v>
      </c>
      <c r="C345" s="64">
        <v>400.28209193800001</v>
      </c>
      <c r="D345" s="64">
        <v>400.28209193800001</v>
      </c>
      <c r="E345" s="64">
        <v>143982.862613</v>
      </c>
      <c r="F345" s="37" t="s">
        <v>35</v>
      </c>
    </row>
    <row r="346" spans="1:6" x14ac:dyDescent="0.25">
      <c r="A346" s="37">
        <v>560710</v>
      </c>
      <c r="B346" s="37" t="s">
        <v>369</v>
      </c>
      <c r="C346" s="64">
        <v>2.58731560823</v>
      </c>
      <c r="D346" s="64">
        <v>2.58731560823</v>
      </c>
      <c r="E346" s="64">
        <v>8545.93152405</v>
      </c>
      <c r="F346" s="37" t="s">
        <v>35</v>
      </c>
    </row>
    <row r="347" spans="1:6" x14ac:dyDescent="0.25">
      <c r="A347" s="37">
        <v>560730</v>
      </c>
      <c r="B347" s="37" t="s">
        <v>370</v>
      </c>
      <c r="C347" s="64">
        <v>1.4345581146599999</v>
      </c>
      <c r="D347" s="64">
        <v>1.4345581146599999</v>
      </c>
      <c r="E347" s="64">
        <v>5819.8057805300004</v>
      </c>
      <c r="F347" s="37" t="s">
        <v>35</v>
      </c>
    </row>
    <row r="348" spans="1:6" x14ac:dyDescent="0.25">
      <c r="A348" s="37">
        <v>561700</v>
      </c>
      <c r="B348" s="37" t="s">
        <v>371</v>
      </c>
      <c r="C348" s="64">
        <v>3.5333883161799999</v>
      </c>
      <c r="D348" s="64">
        <v>3.5333883161799999</v>
      </c>
      <c r="E348" s="64">
        <v>11652.3263675</v>
      </c>
      <c r="F348" s="37" t="s">
        <v>108</v>
      </c>
    </row>
    <row r="349" spans="1:6" x14ac:dyDescent="0.25">
      <c r="A349" s="37">
        <v>561901</v>
      </c>
      <c r="B349" s="37" t="s">
        <v>372</v>
      </c>
      <c r="C349" s="64">
        <v>155.054934196999</v>
      </c>
      <c r="D349" s="64">
        <v>155.054934196999</v>
      </c>
      <c r="E349" s="64">
        <v>82286.242436999906</v>
      </c>
      <c r="F349" s="37" t="s">
        <v>35</v>
      </c>
    </row>
    <row r="350" spans="1:6" x14ac:dyDescent="0.25">
      <c r="A350" s="37">
        <v>561902</v>
      </c>
      <c r="B350" s="37" t="s">
        <v>373</v>
      </c>
      <c r="C350" s="64">
        <v>225.176481550999</v>
      </c>
      <c r="D350" s="64">
        <v>225.176481550999</v>
      </c>
      <c r="E350" s="64">
        <v>96957.674354600007</v>
      </c>
      <c r="F350" s="37" t="s">
        <v>35</v>
      </c>
    </row>
    <row r="351" spans="1:6" x14ac:dyDescent="0.25">
      <c r="A351" s="37">
        <v>562310</v>
      </c>
      <c r="B351" s="37" t="s">
        <v>374</v>
      </c>
      <c r="C351" s="64">
        <v>1.95097028621</v>
      </c>
      <c r="D351" s="64">
        <v>1.95097028621</v>
      </c>
      <c r="E351" s="64">
        <v>6730.9403019499896</v>
      </c>
      <c r="F351" s="37" t="s">
        <v>35</v>
      </c>
    </row>
    <row r="352" spans="1:6" x14ac:dyDescent="0.25">
      <c r="A352" s="37">
        <v>563000</v>
      </c>
      <c r="B352" s="37" t="s">
        <v>375</v>
      </c>
      <c r="C352" s="64">
        <v>2.5283717652000002</v>
      </c>
      <c r="D352" s="64">
        <v>2.5283717652000002</v>
      </c>
      <c r="E352" s="64">
        <v>7168.51506548</v>
      </c>
      <c r="F352" s="37" t="s">
        <v>35</v>
      </c>
    </row>
    <row r="353" spans="1:6" x14ac:dyDescent="0.25">
      <c r="A353" s="37">
        <v>563101</v>
      </c>
      <c r="B353" s="37" t="s">
        <v>376</v>
      </c>
      <c r="C353" s="64">
        <v>1.47483437277</v>
      </c>
      <c r="D353" s="64">
        <v>1.47483437277</v>
      </c>
      <c r="E353" s="64">
        <v>4867.8341276900001</v>
      </c>
      <c r="F353" s="37" t="s">
        <v>35</v>
      </c>
    </row>
    <row r="354" spans="1:6" x14ac:dyDescent="0.25">
      <c r="A354" s="37">
        <v>563500</v>
      </c>
      <c r="B354" s="37" t="s">
        <v>377</v>
      </c>
      <c r="C354" s="64">
        <v>3.6507509334499999</v>
      </c>
      <c r="D354" s="64">
        <v>3.6507509334499999</v>
      </c>
      <c r="E354" s="64">
        <v>9322.9331485300008</v>
      </c>
      <c r="F354" s="37" t="s">
        <v>108</v>
      </c>
    </row>
    <row r="355" spans="1:6" x14ac:dyDescent="0.25">
      <c r="A355" s="37">
        <v>563600</v>
      </c>
      <c r="B355" s="37" t="s">
        <v>378</v>
      </c>
      <c r="C355" s="64">
        <v>1.5430400759</v>
      </c>
      <c r="D355" s="64">
        <v>1.5430400759</v>
      </c>
      <c r="E355" s="64">
        <v>7881.2039564200004</v>
      </c>
      <c r="F355" s="37" t="s">
        <v>108</v>
      </c>
    </row>
    <row r="356" spans="1:6" x14ac:dyDescent="0.25">
      <c r="A356" s="37">
        <v>597102</v>
      </c>
      <c r="B356" s="37" t="s">
        <v>379</v>
      </c>
      <c r="C356" s="64">
        <v>63.3078337516</v>
      </c>
      <c r="D356" s="64">
        <v>0</v>
      </c>
      <c r="E356" s="64">
        <v>75227.813028899895</v>
      </c>
      <c r="F356" s="37" t="s">
        <v>325</v>
      </c>
    </row>
    <row r="357" spans="1:6" x14ac:dyDescent="0.25">
      <c r="A357" s="37">
        <v>597505</v>
      </c>
      <c r="B357" s="37" t="s">
        <v>380</v>
      </c>
      <c r="C357" s="64">
        <v>134.96409617500001</v>
      </c>
      <c r="D357" s="64">
        <v>0</v>
      </c>
      <c r="E357" s="64">
        <v>82211.238218099897</v>
      </c>
      <c r="F357" s="37" t="s">
        <v>325</v>
      </c>
    </row>
    <row r="358" spans="1:6" x14ac:dyDescent="0.25">
      <c r="A358" s="37">
        <v>597506</v>
      </c>
      <c r="B358" s="37" t="s">
        <v>381</v>
      </c>
      <c r="C358" s="64">
        <v>829.26169652299905</v>
      </c>
      <c r="D358" s="64">
        <v>829.26169652299905</v>
      </c>
      <c r="E358" s="64">
        <v>204911.84964900001</v>
      </c>
      <c r="F358" s="37" t="s">
        <v>325</v>
      </c>
    </row>
    <row r="359" spans="1:6" x14ac:dyDescent="0.25">
      <c r="A359" s="37">
        <v>597512</v>
      </c>
      <c r="B359" s="37" t="s">
        <v>382</v>
      </c>
      <c r="C359" s="64">
        <v>194.159122174</v>
      </c>
      <c r="D359" s="64">
        <v>194.159122174</v>
      </c>
      <c r="E359" s="64">
        <v>115455.558483</v>
      </c>
      <c r="F359" s="37" t="s">
        <v>325</v>
      </c>
    </row>
    <row r="360" spans="1:6" x14ac:dyDescent="0.25">
      <c r="A360" s="37">
        <v>597720</v>
      </c>
      <c r="B360" s="37" t="s">
        <v>383</v>
      </c>
      <c r="C360" s="64">
        <v>4008.3517350100001</v>
      </c>
      <c r="D360" s="64">
        <v>4001.3855549199902</v>
      </c>
      <c r="E360" s="64">
        <v>382874.19267900003</v>
      </c>
      <c r="F360" s="37" t="s">
        <v>384</v>
      </c>
    </row>
    <row r="361" spans="1:6" x14ac:dyDescent="0.25">
      <c r="A361" s="37">
        <v>563701</v>
      </c>
      <c r="B361" s="37" t="s">
        <v>385</v>
      </c>
      <c r="C361" s="64">
        <v>4.3655844949900002</v>
      </c>
      <c r="D361" s="64">
        <v>4.3655844949900002</v>
      </c>
      <c r="E361" s="64">
        <v>13127.110081299899</v>
      </c>
      <c r="F361" s="37" t="s">
        <v>108</v>
      </c>
    </row>
    <row r="362" spans="1:6" x14ac:dyDescent="0.25">
      <c r="A362" s="37">
        <v>563704</v>
      </c>
      <c r="B362" s="37" t="s">
        <v>386</v>
      </c>
      <c r="C362" s="64">
        <v>5.1710384496500001</v>
      </c>
      <c r="D362" s="64">
        <v>5.1710384496500001</v>
      </c>
      <c r="E362" s="64">
        <v>11235.079682899899</v>
      </c>
      <c r="F362" s="37" t="s">
        <v>108</v>
      </c>
    </row>
    <row r="363" spans="1:6" x14ac:dyDescent="0.25">
      <c r="A363" s="37">
        <v>563705</v>
      </c>
      <c r="B363" s="37" t="s">
        <v>387</v>
      </c>
      <c r="C363" s="64">
        <v>7.3600185688800002</v>
      </c>
      <c r="D363" s="64">
        <v>7.3600185688800002</v>
      </c>
      <c r="E363" s="64">
        <v>14550.8622184</v>
      </c>
      <c r="F363" s="37" t="s">
        <v>108</v>
      </c>
    </row>
    <row r="364" spans="1:6" x14ac:dyDescent="0.25">
      <c r="A364" s="37">
        <v>564530</v>
      </c>
      <c r="B364" s="37" t="s">
        <v>388</v>
      </c>
      <c r="C364" s="64">
        <v>5.9253552011000004</v>
      </c>
      <c r="D364" s="64">
        <v>5.9253552011000004</v>
      </c>
      <c r="E364" s="64">
        <v>11518.711535</v>
      </c>
      <c r="F364" s="37" t="s">
        <v>389</v>
      </c>
    </row>
    <row r="365" spans="1:6" x14ac:dyDescent="0.25">
      <c r="A365" s="37">
        <v>565400</v>
      </c>
      <c r="B365" s="37" t="s">
        <v>390</v>
      </c>
      <c r="C365" s="64">
        <v>241.289721106999</v>
      </c>
      <c r="D365" s="64">
        <v>241.289721106999</v>
      </c>
      <c r="E365" s="64">
        <v>100296.111342</v>
      </c>
      <c r="F365" s="37" t="s">
        <v>389</v>
      </c>
    </row>
    <row r="366" spans="1:6" x14ac:dyDescent="0.25">
      <c r="A366" s="37">
        <v>565601</v>
      </c>
      <c r="B366" s="37" t="s">
        <v>391</v>
      </c>
      <c r="C366" s="64">
        <v>67.6481749428999</v>
      </c>
      <c r="D366" s="64">
        <v>67.6481749428999</v>
      </c>
      <c r="E366" s="64">
        <v>49097.974617699903</v>
      </c>
      <c r="F366" s="37" t="s">
        <v>389</v>
      </c>
    </row>
    <row r="367" spans="1:6" x14ac:dyDescent="0.25">
      <c r="A367" s="37">
        <v>565604</v>
      </c>
      <c r="B367" s="37" t="s">
        <v>392</v>
      </c>
      <c r="C367" s="64">
        <v>3.93964684555</v>
      </c>
      <c r="D367" s="64">
        <v>3.93964684555</v>
      </c>
      <c r="E367" s="64">
        <v>12401.2184192</v>
      </c>
      <c r="F367" s="37" t="s">
        <v>389</v>
      </c>
    </row>
    <row r="368" spans="1:6" x14ac:dyDescent="0.25">
      <c r="A368" s="37">
        <v>565901</v>
      </c>
      <c r="B368" s="37" t="s">
        <v>393</v>
      </c>
      <c r="C368" s="64">
        <v>2.0415239190099999</v>
      </c>
      <c r="D368" s="64">
        <v>2.0415239190099999</v>
      </c>
      <c r="E368" s="64">
        <v>6533.4212238399896</v>
      </c>
      <c r="F368" s="37" t="s">
        <v>108</v>
      </c>
    </row>
    <row r="369" spans="1:6" x14ac:dyDescent="0.25">
      <c r="A369" s="37">
        <v>566101</v>
      </c>
      <c r="B369" s="37" t="s">
        <v>394</v>
      </c>
      <c r="C369" s="64">
        <v>3.17380138542</v>
      </c>
      <c r="D369" s="64">
        <v>3.17380138542</v>
      </c>
      <c r="E369" s="64">
        <v>9151.3358426899904</v>
      </c>
      <c r="F369" s="37" t="s">
        <v>108</v>
      </c>
    </row>
    <row r="370" spans="1:6" x14ac:dyDescent="0.25">
      <c r="A370" s="37">
        <v>575901</v>
      </c>
      <c r="B370" s="37" t="s">
        <v>395</v>
      </c>
      <c r="C370" s="64">
        <v>1.1788304904</v>
      </c>
      <c r="D370" s="64">
        <v>1.1788304904</v>
      </c>
      <c r="E370" s="64">
        <v>4557.3226344000004</v>
      </c>
      <c r="F370" s="37" t="s">
        <v>389</v>
      </c>
    </row>
    <row r="371" spans="1:6" x14ac:dyDescent="0.25">
      <c r="A371" s="37">
        <v>566102</v>
      </c>
      <c r="B371" s="37" t="s">
        <v>396</v>
      </c>
      <c r="C371" s="64">
        <v>5.64560899599</v>
      </c>
      <c r="D371" s="64">
        <v>5.64560899599</v>
      </c>
      <c r="E371" s="64">
        <v>12582.5735011</v>
      </c>
      <c r="F371" s="37" t="s">
        <v>108</v>
      </c>
    </row>
    <row r="372" spans="1:6" x14ac:dyDescent="0.25">
      <c r="A372" s="37">
        <v>566301</v>
      </c>
      <c r="B372" s="37" t="s">
        <v>397</v>
      </c>
      <c r="C372" s="64">
        <v>19.2585152061</v>
      </c>
      <c r="D372" s="64">
        <v>19.2585152061</v>
      </c>
      <c r="E372" s="64">
        <v>28519.570830100001</v>
      </c>
      <c r="F372" s="37" t="s">
        <v>108</v>
      </c>
    </row>
    <row r="373" spans="1:6" x14ac:dyDescent="0.25">
      <c r="A373" s="37">
        <v>566302</v>
      </c>
      <c r="B373" s="37" t="s">
        <v>398</v>
      </c>
      <c r="C373" s="64">
        <v>116.945411413</v>
      </c>
      <c r="D373" s="64">
        <v>116.945411413</v>
      </c>
      <c r="E373" s="64">
        <v>67886.407116799906</v>
      </c>
      <c r="F373" s="37" t="s">
        <v>108</v>
      </c>
    </row>
    <row r="374" spans="1:6" x14ac:dyDescent="0.25">
      <c r="A374" s="37">
        <v>567100</v>
      </c>
      <c r="B374" s="37" t="s">
        <v>399</v>
      </c>
      <c r="C374" s="64">
        <v>0.43293605872199997</v>
      </c>
      <c r="D374" s="64">
        <v>0.43293605872199997</v>
      </c>
      <c r="E374" s="64">
        <v>2966.7693751800002</v>
      </c>
      <c r="F374" s="37" t="s">
        <v>389</v>
      </c>
    </row>
    <row r="375" spans="1:6" x14ac:dyDescent="0.25">
      <c r="A375" s="37">
        <v>567901</v>
      </c>
      <c r="B375" s="37" t="s">
        <v>400</v>
      </c>
      <c r="C375" s="64">
        <v>310.12699751600002</v>
      </c>
      <c r="D375" s="64">
        <v>310.12699751600002</v>
      </c>
      <c r="E375" s="64">
        <v>109565.80584299901</v>
      </c>
      <c r="F375" s="37" t="s">
        <v>389</v>
      </c>
    </row>
    <row r="376" spans="1:6" x14ac:dyDescent="0.25">
      <c r="A376" s="37">
        <v>567902</v>
      </c>
      <c r="B376" s="37" t="s">
        <v>401</v>
      </c>
      <c r="C376" s="64">
        <v>151.852826988</v>
      </c>
      <c r="D376" s="64">
        <v>151.852826988</v>
      </c>
      <c r="E376" s="64">
        <v>74173.957338399894</v>
      </c>
      <c r="F376" s="37" t="s">
        <v>389</v>
      </c>
    </row>
    <row r="377" spans="1:6" x14ac:dyDescent="0.25">
      <c r="A377" s="37">
        <v>568800</v>
      </c>
      <c r="B377" s="37" t="s">
        <v>402</v>
      </c>
      <c r="C377" s="64">
        <v>4.2163994376599998</v>
      </c>
      <c r="D377" s="64">
        <v>4.2163994376599998</v>
      </c>
      <c r="E377" s="64">
        <v>17338.895231800001</v>
      </c>
      <c r="F377" s="37" t="s">
        <v>389</v>
      </c>
    </row>
    <row r="378" spans="1:6" x14ac:dyDescent="0.25">
      <c r="A378" s="37">
        <v>569002</v>
      </c>
      <c r="B378" s="37" t="s">
        <v>403</v>
      </c>
      <c r="C378" s="64">
        <v>0.15682093159300001</v>
      </c>
      <c r="D378" s="64">
        <v>0.15682093159300001</v>
      </c>
      <c r="E378" s="64">
        <v>2005.31578532</v>
      </c>
      <c r="F378" s="37" t="s">
        <v>389</v>
      </c>
    </row>
    <row r="379" spans="1:6" x14ac:dyDescent="0.25">
      <c r="A379" s="37">
        <v>570100</v>
      </c>
      <c r="B379" s="37" t="s">
        <v>404</v>
      </c>
      <c r="C379" s="64">
        <v>1.6509376096199999</v>
      </c>
      <c r="D379" s="64">
        <v>1.6509376096199999</v>
      </c>
      <c r="E379" s="64">
        <v>5933.4424293100001</v>
      </c>
      <c r="F379" s="37" t="s">
        <v>389</v>
      </c>
    </row>
    <row r="380" spans="1:6" x14ac:dyDescent="0.25">
      <c r="A380" s="37">
        <v>570300</v>
      </c>
      <c r="B380" s="37" t="s">
        <v>405</v>
      </c>
      <c r="C380" s="64">
        <v>12.8393665078999</v>
      </c>
      <c r="D380" s="64">
        <v>12.8393665078999</v>
      </c>
      <c r="E380" s="64">
        <v>26360.419061799901</v>
      </c>
      <c r="F380" s="37" t="s">
        <v>389</v>
      </c>
    </row>
    <row r="381" spans="1:6" x14ac:dyDescent="0.25">
      <c r="A381" s="37">
        <v>597730</v>
      </c>
      <c r="B381" s="37" t="s">
        <v>406</v>
      </c>
      <c r="C381" s="64">
        <v>1311.4408941300001</v>
      </c>
      <c r="D381" s="64">
        <v>1310.57891215</v>
      </c>
      <c r="E381" s="64">
        <v>229641.693619</v>
      </c>
      <c r="F381" s="37" t="s">
        <v>384</v>
      </c>
    </row>
    <row r="382" spans="1:6" x14ac:dyDescent="0.25">
      <c r="A382" s="37">
        <v>597741</v>
      </c>
      <c r="B382" s="37" t="s">
        <v>407</v>
      </c>
      <c r="C382" s="64">
        <v>785.89336533999904</v>
      </c>
      <c r="D382" s="64">
        <v>785.89336533999904</v>
      </c>
      <c r="E382" s="64">
        <v>143170.80150100001</v>
      </c>
      <c r="F382" s="37" t="s">
        <v>384</v>
      </c>
    </row>
    <row r="383" spans="1:6" x14ac:dyDescent="0.25">
      <c r="A383" s="37">
        <v>598311</v>
      </c>
      <c r="B383" s="37" t="s">
        <v>408</v>
      </c>
      <c r="C383" s="64">
        <v>821.43331705399896</v>
      </c>
      <c r="D383" s="64">
        <v>821.43331705399896</v>
      </c>
      <c r="E383" s="64">
        <v>219463.406722999</v>
      </c>
      <c r="F383" s="37" t="s">
        <v>384</v>
      </c>
    </row>
    <row r="384" spans="1:6" x14ac:dyDescent="0.25">
      <c r="A384" s="37">
        <v>598312</v>
      </c>
      <c r="B384" s="37" t="s">
        <v>409</v>
      </c>
      <c r="C384" s="64">
        <v>1196.8678852200001</v>
      </c>
      <c r="D384" s="64">
        <v>1196.8678852200001</v>
      </c>
      <c r="E384" s="64">
        <v>198531.424946999</v>
      </c>
      <c r="F384" s="37" t="s">
        <v>410</v>
      </c>
    </row>
    <row r="385" spans="1:6" x14ac:dyDescent="0.25">
      <c r="A385" s="37">
        <v>570500</v>
      </c>
      <c r="B385" s="37" t="s">
        <v>411</v>
      </c>
      <c r="C385" s="64">
        <v>2.2411811592899999</v>
      </c>
      <c r="D385" s="64">
        <v>2.2411811592899999</v>
      </c>
      <c r="E385" s="64">
        <v>7553.3783057600003</v>
      </c>
      <c r="F385" s="37" t="s">
        <v>389</v>
      </c>
    </row>
    <row r="386" spans="1:6" x14ac:dyDescent="0.25">
      <c r="A386" s="37">
        <v>571400</v>
      </c>
      <c r="B386" s="37" t="s">
        <v>412</v>
      </c>
      <c r="C386" s="64">
        <v>3.1452815743799998</v>
      </c>
      <c r="D386" s="64">
        <v>3.1452815743799998</v>
      </c>
      <c r="E386" s="64">
        <v>8984.1806171299904</v>
      </c>
      <c r="F386" s="37" t="s">
        <v>389</v>
      </c>
    </row>
    <row r="387" spans="1:6" x14ac:dyDescent="0.25">
      <c r="A387" s="37">
        <v>573523</v>
      </c>
      <c r="B387" s="37" t="s">
        <v>413</v>
      </c>
      <c r="C387" s="64">
        <v>1.45202478066</v>
      </c>
      <c r="D387" s="64">
        <v>1.45202478066</v>
      </c>
      <c r="E387" s="64">
        <v>6571.9002893200004</v>
      </c>
      <c r="F387" s="37" t="s">
        <v>389</v>
      </c>
    </row>
    <row r="388" spans="1:6" x14ac:dyDescent="0.25">
      <c r="A388" s="37">
        <v>575400</v>
      </c>
      <c r="B388" s="37" t="s">
        <v>414</v>
      </c>
      <c r="C388" s="64">
        <v>0.15326660595899999</v>
      </c>
      <c r="D388" s="64">
        <v>0.15326660595899999</v>
      </c>
      <c r="E388" s="64">
        <v>2082.6784781900001</v>
      </c>
      <c r="F388" s="37" t="s">
        <v>389</v>
      </c>
    </row>
    <row r="389" spans="1:6" x14ac:dyDescent="0.25">
      <c r="A389" s="37">
        <v>598313</v>
      </c>
      <c r="B389" s="37" t="s">
        <v>415</v>
      </c>
      <c r="C389" s="64">
        <v>623.83294683600002</v>
      </c>
      <c r="D389" s="64">
        <v>623.83294683600002</v>
      </c>
      <c r="E389" s="64">
        <v>161927.950117</v>
      </c>
      <c r="F389" s="37" t="s">
        <v>410</v>
      </c>
    </row>
    <row r="390" spans="1:6" x14ac:dyDescent="0.25">
      <c r="A390" s="37">
        <v>620400</v>
      </c>
      <c r="B390" s="37" t="s">
        <v>416</v>
      </c>
      <c r="C390" s="64">
        <v>5603.7506045999899</v>
      </c>
      <c r="D390" s="64">
        <v>0</v>
      </c>
      <c r="E390" s="64">
        <v>609234.27631800005</v>
      </c>
      <c r="F390" s="37"/>
    </row>
    <row r="391" spans="1:6" x14ac:dyDescent="0.25">
      <c r="A391" s="37">
        <v>576903</v>
      </c>
      <c r="B391" s="37" t="s">
        <v>417</v>
      </c>
      <c r="C391" s="64">
        <v>0.91706295485400002</v>
      </c>
      <c r="D391" s="64">
        <v>0.91706295485400002</v>
      </c>
      <c r="E391" s="64">
        <v>7136.1506209199897</v>
      </c>
      <c r="F391" s="37" t="s">
        <v>389</v>
      </c>
    </row>
    <row r="392" spans="1:6" x14ac:dyDescent="0.25">
      <c r="A392" s="37">
        <v>576904</v>
      </c>
      <c r="B392" s="37" t="s">
        <v>418</v>
      </c>
      <c r="C392" s="64">
        <v>5.3519747559900001E-2</v>
      </c>
      <c r="D392" s="64">
        <v>0</v>
      </c>
      <c r="E392" s="64">
        <v>1602.0769060499899</v>
      </c>
      <c r="F392" s="37"/>
    </row>
    <row r="393" spans="1:6" x14ac:dyDescent="0.25">
      <c r="A393" s="37">
        <v>577700</v>
      </c>
      <c r="B393" s="37" t="s">
        <v>419</v>
      </c>
      <c r="C393" s="64">
        <v>170.11177512699899</v>
      </c>
      <c r="D393" s="64">
        <v>170.11177512699899</v>
      </c>
      <c r="E393" s="64">
        <v>97251.256200899894</v>
      </c>
      <c r="F393" s="37" t="s">
        <v>389</v>
      </c>
    </row>
    <row r="394" spans="1:6" x14ac:dyDescent="0.25">
      <c r="A394" s="37">
        <v>577900</v>
      </c>
      <c r="B394" s="37" t="s">
        <v>420</v>
      </c>
      <c r="C394" s="64">
        <v>767.35902827400002</v>
      </c>
      <c r="D394" s="64">
        <v>767.35902827400002</v>
      </c>
      <c r="E394" s="64">
        <v>169029.898152999</v>
      </c>
      <c r="F394" s="37" t="s">
        <v>35</v>
      </c>
    </row>
    <row r="395" spans="1:6" x14ac:dyDescent="0.25">
      <c r="A395" s="37">
        <v>578000</v>
      </c>
      <c r="B395" s="37" t="s">
        <v>421</v>
      </c>
      <c r="C395" s="64">
        <v>4.3253403454099999</v>
      </c>
      <c r="D395" s="64">
        <v>4.3253403454099999</v>
      </c>
      <c r="E395" s="64">
        <v>10472.088376199899</v>
      </c>
      <c r="F395" s="37" t="s">
        <v>35</v>
      </c>
    </row>
    <row r="396" spans="1:6" x14ac:dyDescent="0.25">
      <c r="A396" s="37">
        <v>578302</v>
      </c>
      <c r="B396" s="37" t="s">
        <v>422</v>
      </c>
      <c r="C396" s="64">
        <v>46.664525201499899</v>
      </c>
      <c r="D396" s="64">
        <v>46.664525201499899</v>
      </c>
      <c r="E396" s="64">
        <v>47366.030622300001</v>
      </c>
      <c r="F396" s="37" t="s">
        <v>35</v>
      </c>
    </row>
    <row r="397" spans="1:6" x14ac:dyDescent="0.25">
      <c r="A397" s="37">
        <v>578401</v>
      </c>
      <c r="B397" s="37" t="s">
        <v>423</v>
      </c>
      <c r="C397" s="64">
        <v>534.42782395799895</v>
      </c>
      <c r="D397" s="64">
        <v>534.42782395799895</v>
      </c>
      <c r="E397" s="64">
        <v>161070.16626500001</v>
      </c>
      <c r="F397" s="37" t="s">
        <v>35</v>
      </c>
    </row>
    <row r="398" spans="1:6" x14ac:dyDescent="0.25">
      <c r="A398" s="37">
        <v>578402</v>
      </c>
      <c r="B398" s="37" t="s">
        <v>424</v>
      </c>
      <c r="C398" s="64">
        <v>1665.10654125</v>
      </c>
      <c r="D398" s="64">
        <v>1665.10654125</v>
      </c>
      <c r="E398" s="64">
        <v>287646.543443</v>
      </c>
      <c r="F398" s="37" t="s">
        <v>35</v>
      </c>
    </row>
    <row r="399" spans="1:6" x14ac:dyDescent="0.25">
      <c r="A399" s="37">
        <v>578901</v>
      </c>
      <c r="B399" s="37" t="s">
        <v>425</v>
      </c>
      <c r="C399" s="64">
        <v>2.3249697201999999</v>
      </c>
      <c r="D399" s="64">
        <v>2.3249697201999999</v>
      </c>
      <c r="E399" s="64">
        <v>8823.8040288800003</v>
      </c>
      <c r="F399" s="37" t="s">
        <v>35</v>
      </c>
    </row>
    <row r="400" spans="1:6" x14ac:dyDescent="0.25">
      <c r="A400" s="37">
        <v>501633</v>
      </c>
      <c r="B400" s="37" t="s">
        <v>426</v>
      </c>
      <c r="C400" s="64">
        <v>418.79555411400003</v>
      </c>
      <c r="D400" s="64">
        <v>416.53374614199902</v>
      </c>
      <c r="E400" s="64">
        <v>184427.282347</v>
      </c>
      <c r="F400" s="37" t="s">
        <v>7</v>
      </c>
    </row>
    <row r="401" spans="1:6" x14ac:dyDescent="0.25">
      <c r="A401" s="37">
        <v>501634</v>
      </c>
      <c r="B401" s="37" t="s">
        <v>427</v>
      </c>
      <c r="C401" s="64">
        <v>658.90325844100005</v>
      </c>
      <c r="D401" s="64">
        <v>658.90325844100005</v>
      </c>
      <c r="E401" s="64">
        <v>167975.717838999</v>
      </c>
      <c r="F401" s="37" t="s">
        <v>7</v>
      </c>
    </row>
    <row r="402" spans="1:6" x14ac:dyDescent="0.25">
      <c r="A402" s="37">
        <v>501700</v>
      </c>
      <c r="B402" s="37" t="s">
        <v>428</v>
      </c>
      <c r="C402" s="64">
        <v>6.6363454373600002</v>
      </c>
      <c r="D402" s="64">
        <v>6.6363454373600002</v>
      </c>
      <c r="E402" s="64">
        <v>16925.4633509999</v>
      </c>
      <c r="F402" s="37" t="s">
        <v>7</v>
      </c>
    </row>
    <row r="403" spans="1:6" x14ac:dyDescent="0.25">
      <c r="A403" s="37">
        <v>579200</v>
      </c>
      <c r="B403" s="37" t="s">
        <v>429</v>
      </c>
      <c r="C403" s="64">
        <v>4.0642799478400002</v>
      </c>
      <c r="D403" s="64">
        <v>4.0642799478400002</v>
      </c>
      <c r="E403" s="64">
        <v>11009.6627529</v>
      </c>
      <c r="F403" s="37" t="s">
        <v>35</v>
      </c>
    </row>
    <row r="404" spans="1:6" x14ac:dyDescent="0.25">
      <c r="A404" s="37">
        <v>579802</v>
      </c>
      <c r="B404" s="37" t="s">
        <v>430</v>
      </c>
      <c r="C404" s="64">
        <v>1128.7108430400001</v>
      </c>
      <c r="D404" s="64">
        <v>1128.7108430400001</v>
      </c>
      <c r="E404" s="64">
        <v>225091.759342</v>
      </c>
      <c r="F404" s="37" t="s">
        <v>35</v>
      </c>
    </row>
    <row r="405" spans="1:6" x14ac:dyDescent="0.25">
      <c r="A405" s="37">
        <v>579803</v>
      </c>
      <c r="B405" s="37" t="s">
        <v>431</v>
      </c>
      <c r="C405" s="64">
        <v>1252.81959843</v>
      </c>
      <c r="D405" s="64">
        <v>1245.3939314500001</v>
      </c>
      <c r="E405" s="64">
        <v>322230.99698</v>
      </c>
      <c r="F405" s="37" t="s">
        <v>35</v>
      </c>
    </row>
    <row r="406" spans="1:6" x14ac:dyDescent="0.25">
      <c r="A406" s="37">
        <v>579900</v>
      </c>
      <c r="B406" s="37" t="s">
        <v>432</v>
      </c>
      <c r="C406" s="64">
        <v>5.1768649349700002</v>
      </c>
      <c r="D406" s="64">
        <v>5.1768649349700002</v>
      </c>
      <c r="E406" s="64">
        <v>12986.5706328</v>
      </c>
      <c r="F406" s="37" t="s">
        <v>35</v>
      </c>
    </row>
    <row r="407" spans="1:6" x14ac:dyDescent="0.25">
      <c r="A407" s="37">
        <v>580000</v>
      </c>
      <c r="B407" s="37" t="s">
        <v>433</v>
      </c>
      <c r="C407" s="64">
        <v>3.1780670774200002</v>
      </c>
      <c r="D407" s="64">
        <v>3.1780670774200002</v>
      </c>
      <c r="E407" s="64">
        <v>9420.5786093299903</v>
      </c>
      <c r="F407" s="37" t="s">
        <v>35</v>
      </c>
    </row>
    <row r="408" spans="1:6" x14ac:dyDescent="0.25">
      <c r="A408" s="37">
        <v>580300</v>
      </c>
      <c r="B408" s="37" t="s">
        <v>434</v>
      </c>
      <c r="C408" s="64">
        <v>1.69328988547</v>
      </c>
      <c r="D408" s="64">
        <v>1.69328988547</v>
      </c>
      <c r="E408" s="64">
        <v>6056.2906268999895</v>
      </c>
      <c r="F408" s="37" t="s">
        <v>167</v>
      </c>
    </row>
    <row r="409" spans="1:6" x14ac:dyDescent="0.25">
      <c r="A409" s="37">
        <v>501802</v>
      </c>
      <c r="B409" s="37" t="s">
        <v>435</v>
      </c>
      <c r="C409" s="64">
        <v>796.92130818999897</v>
      </c>
      <c r="D409" s="64">
        <v>796.92130818999897</v>
      </c>
      <c r="E409" s="64">
        <v>200591.924800999</v>
      </c>
      <c r="F409" s="37" t="s">
        <v>20</v>
      </c>
    </row>
    <row r="410" spans="1:6" x14ac:dyDescent="0.25">
      <c r="A410" s="37">
        <v>501806</v>
      </c>
      <c r="B410" s="37" t="s">
        <v>436</v>
      </c>
      <c r="C410" s="64">
        <v>25.2506692422999</v>
      </c>
      <c r="D410" s="64">
        <v>25.2506692422999</v>
      </c>
      <c r="E410" s="64">
        <v>37473.078145699903</v>
      </c>
      <c r="F410" s="37" t="s">
        <v>20</v>
      </c>
    </row>
    <row r="411" spans="1:6" x14ac:dyDescent="0.25">
      <c r="A411" s="37">
        <v>501807</v>
      </c>
      <c r="B411" s="37" t="s">
        <v>437</v>
      </c>
      <c r="C411" s="64">
        <v>17.6624178382</v>
      </c>
      <c r="D411" s="64">
        <v>17.6624178382</v>
      </c>
      <c r="E411" s="64">
        <v>39644.298120200001</v>
      </c>
      <c r="F411" s="37" t="s">
        <v>20</v>
      </c>
    </row>
    <row r="412" spans="1:6" x14ac:dyDescent="0.25">
      <c r="A412" s="37">
        <v>501809</v>
      </c>
      <c r="B412" s="37" t="s">
        <v>438</v>
      </c>
      <c r="C412" s="64">
        <v>287.70508804799903</v>
      </c>
      <c r="D412" s="64">
        <v>287.70508804799903</v>
      </c>
      <c r="E412" s="64">
        <v>157929.81365900001</v>
      </c>
      <c r="F412" s="37" t="s">
        <v>20</v>
      </c>
    </row>
    <row r="413" spans="1:6" x14ac:dyDescent="0.25">
      <c r="A413" s="37">
        <v>580802</v>
      </c>
      <c r="B413" s="37" t="s">
        <v>439</v>
      </c>
      <c r="C413" s="64">
        <v>8.7852208257300006</v>
      </c>
      <c r="D413" s="64">
        <v>8.7852208257300006</v>
      </c>
      <c r="E413" s="64">
        <v>14359.3853619</v>
      </c>
      <c r="F413" s="37" t="s">
        <v>167</v>
      </c>
    </row>
    <row r="414" spans="1:6" x14ac:dyDescent="0.25">
      <c r="A414" s="37">
        <v>580900</v>
      </c>
      <c r="B414" s="37" t="s">
        <v>440</v>
      </c>
      <c r="C414" s="64">
        <v>534.98660705999896</v>
      </c>
      <c r="D414" s="64">
        <v>534.98660705999896</v>
      </c>
      <c r="E414" s="64">
        <v>155117.93216600001</v>
      </c>
      <c r="F414" s="37" t="s">
        <v>43</v>
      </c>
    </row>
    <row r="415" spans="1:6" x14ac:dyDescent="0.25">
      <c r="A415" s="37">
        <v>581100</v>
      </c>
      <c r="B415" s="37" t="s">
        <v>441</v>
      </c>
      <c r="C415" s="64">
        <v>4.6928077903499998</v>
      </c>
      <c r="D415" s="64">
        <v>4.6928077903499998</v>
      </c>
      <c r="E415" s="64">
        <v>18267.9486296</v>
      </c>
      <c r="F415" s="37" t="s">
        <v>167</v>
      </c>
    </row>
    <row r="416" spans="1:6" x14ac:dyDescent="0.25">
      <c r="A416" s="37">
        <v>581400</v>
      </c>
      <c r="B416" s="37" t="s">
        <v>442</v>
      </c>
      <c r="C416" s="64">
        <v>6.7837433008100003</v>
      </c>
      <c r="D416" s="64">
        <v>6.7837433008100003</v>
      </c>
      <c r="E416" s="64">
        <v>22323.701549500001</v>
      </c>
      <c r="F416" s="37" t="s">
        <v>43</v>
      </c>
    </row>
    <row r="417" spans="1:6" x14ac:dyDescent="0.25">
      <c r="A417" s="37">
        <v>581500</v>
      </c>
      <c r="B417" s="37" t="s">
        <v>443</v>
      </c>
      <c r="C417" s="64">
        <v>2040.0004933800001</v>
      </c>
      <c r="D417" s="64">
        <v>2040.0004933800001</v>
      </c>
      <c r="E417" s="64">
        <v>304195.19352099899</v>
      </c>
      <c r="F417" s="37" t="s">
        <v>43</v>
      </c>
    </row>
    <row r="418" spans="1:6" x14ac:dyDescent="0.25">
      <c r="A418" s="37">
        <v>581713</v>
      </c>
      <c r="B418" s="37" t="s">
        <v>444</v>
      </c>
      <c r="C418" s="64">
        <v>11.0007115193999</v>
      </c>
      <c r="D418" s="64">
        <v>11.0007115193999</v>
      </c>
      <c r="E418" s="64">
        <v>15749.5401473</v>
      </c>
      <c r="F418" s="37" t="s">
        <v>445</v>
      </c>
    </row>
    <row r="419" spans="1:6" x14ac:dyDescent="0.25">
      <c r="A419" s="37">
        <v>581722</v>
      </c>
      <c r="B419" s="37" t="s">
        <v>446</v>
      </c>
      <c r="C419" s="64">
        <v>7.1839371284100002</v>
      </c>
      <c r="D419" s="64">
        <v>0</v>
      </c>
      <c r="E419" s="64">
        <v>22969.794655900001</v>
      </c>
      <c r="F419" s="37"/>
    </row>
    <row r="420" spans="1:6" x14ac:dyDescent="0.25">
      <c r="A420" s="37">
        <v>581811</v>
      </c>
      <c r="B420" s="37" t="s">
        <v>447</v>
      </c>
      <c r="C420" s="64">
        <v>43.514052764399899</v>
      </c>
      <c r="D420" s="64">
        <v>43.514052764399899</v>
      </c>
      <c r="E420" s="64">
        <v>42659.159481299903</v>
      </c>
      <c r="F420" s="37" t="s">
        <v>445</v>
      </c>
    </row>
    <row r="421" spans="1:6" x14ac:dyDescent="0.25">
      <c r="A421" s="37">
        <v>581812</v>
      </c>
      <c r="B421" s="37" t="s">
        <v>448</v>
      </c>
      <c r="C421" s="64">
        <v>342.21693756600001</v>
      </c>
      <c r="D421" s="64">
        <v>338.76058245500002</v>
      </c>
      <c r="E421" s="64">
        <v>138776.212856</v>
      </c>
      <c r="F421" s="37" t="s">
        <v>445</v>
      </c>
    </row>
    <row r="422" spans="1:6" x14ac:dyDescent="0.25">
      <c r="A422" s="37">
        <v>581825</v>
      </c>
      <c r="B422" s="37" t="s">
        <v>449</v>
      </c>
      <c r="C422" s="64">
        <v>8.8834755446700004</v>
      </c>
      <c r="D422" s="64">
        <v>8.8834755446700004</v>
      </c>
      <c r="E422" s="64">
        <v>19697.137865500001</v>
      </c>
      <c r="F422" s="37" t="s">
        <v>445</v>
      </c>
    </row>
    <row r="423" spans="1:6" x14ac:dyDescent="0.25">
      <c r="A423" s="37">
        <v>581832</v>
      </c>
      <c r="B423" s="37" t="s">
        <v>450</v>
      </c>
      <c r="C423" s="64">
        <v>133.592795636999</v>
      </c>
      <c r="D423" s="64">
        <v>133.592795636999</v>
      </c>
      <c r="E423" s="64">
        <v>82961.676608599897</v>
      </c>
      <c r="F423" s="37" t="s">
        <v>445</v>
      </c>
    </row>
    <row r="424" spans="1:6" x14ac:dyDescent="0.25">
      <c r="A424" s="37">
        <v>581833</v>
      </c>
      <c r="B424" s="37" t="s">
        <v>451</v>
      </c>
      <c r="C424" s="64">
        <v>553.19109561300002</v>
      </c>
      <c r="D424" s="64">
        <v>553.19109561300002</v>
      </c>
      <c r="E424" s="64">
        <v>160130.140519999</v>
      </c>
      <c r="F424" s="37" t="s">
        <v>445</v>
      </c>
    </row>
    <row r="425" spans="1:6" x14ac:dyDescent="0.25">
      <c r="A425" s="37">
        <v>581834</v>
      </c>
      <c r="B425" s="37" t="s">
        <v>452</v>
      </c>
      <c r="C425" s="64">
        <v>13.007241365600001</v>
      </c>
      <c r="D425" s="64">
        <v>13.007241365600001</v>
      </c>
      <c r="E425" s="64">
        <v>31670.288343</v>
      </c>
      <c r="F425" s="37" t="s">
        <v>445</v>
      </c>
    </row>
    <row r="426" spans="1:6" x14ac:dyDescent="0.25">
      <c r="A426" s="37">
        <v>581835</v>
      </c>
      <c r="B426" s="37" t="s">
        <v>453</v>
      </c>
      <c r="C426" s="64">
        <v>22.959388624300001</v>
      </c>
      <c r="D426" s="64">
        <v>0</v>
      </c>
      <c r="E426" s="64">
        <v>83780.673580799907</v>
      </c>
      <c r="F426" s="37"/>
    </row>
    <row r="427" spans="1:6" x14ac:dyDescent="0.25">
      <c r="A427" s="37">
        <v>581836</v>
      </c>
      <c r="B427" s="37" t="s">
        <v>454</v>
      </c>
      <c r="C427" s="64">
        <v>978.72328638900001</v>
      </c>
      <c r="D427" s="64">
        <v>978.72328638900001</v>
      </c>
      <c r="E427" s="64">
        <v>223175.415589999</v>
      </c>
      <c r="F427" s="37" t="s">
        <v>445</v>
      </c>
    </row>
    <row r="428" spans="1:6" x14ac:dyDescent="0.25">
      <c r="A428" s="37">
        <v>581841</v>
      </c>
      <c r="B428" s="37" t="s">
        <v>455</v>
      </c>
      <c r="C428" s="64">
        <v>1490.236752</v>
      </c>
      <c r="D428" s="64">
        <v>1490.236752</v>
      </c>
      <c r="E428" s="64">
        <v>277366.790184999</v>
      </c>
      <c r="F428" s="37" t="s">
        <v>445</v>
      </c>
    </row>
    <row r="429" spans="1:6" x14ac:dyDescent="0.25">
      <c r="A429" s="37">
        <v>581842</v>
      </c>
      <c r="B429" s="37" t="s">
        <v>456</v>
      </c>
      <c r="C429" s="64">
        <v>3693.8705552800002</v>
      </c>
      <c r="D429" s="64">
        <v>3660.3650662800001</v>
      </c>
      <c r="E429" s="64">
        <v>365645.65049899899</v>
      </c>
      <c r="F429" s="37" t="s">
        <v>445</v>
      </c>
    </row>
    <row r="430" spans="1:6" x14ac:dyDescent="0.25">
      <c r="A430" s="37">
        <v>604221</v>
      </c>
      <c r="B430" s="37" t="s">
        <v>457</v>
      </c>
      <c r="C430" s="64">
        <v>0.31754152806699998</v>
      </c>
      <c r="D430" s="64">
        <v>0.31754152806699998</v>
      </c>
      <c r="E430" s="64">
        <v>2472.2542028299899</v>
      </c>
      <c r="F430" s="37" t="s">
        <v>58</v>
      </c>
    </row>
    <row r="431" spans="1:6" x14ac:dyDescent="0.25">
      <c r="A431" s="37">
        <v>582402</v>
      </c>
      <c r="B431" s="37" t="s">
        <v>458</v>
      </c>
      <c r="C431" s="64">
        <v>1.23936840775</v>
      </c>
      <c r="D431" s="64">
        <v>1.23936840775</v>
      </c>
      <c r="E431" s="64">
        <v>4757.75023753</v>
      </c>
      <c r="F431" s="37" t="s">
        <v>459</v>
      </c>
    </row>
    <row r="432" spans="1:6" x14ac:dyDescent="0.25">
      <c r="A432" s="37">
        <v>582600</v>
      </c>
      <c r="B432" s="37" t="s">
        <v>460</v>
      </c>
      <c r="C432" s="64">
        <v>2.3416315949099999</v>
      </c>
      <c r="D432" s="64">
        <v>2.3416315949099999</v>
      </c>
      <c r="E432" s="64">
        <v>9128.2118340899906</v>
      </c>
      <c r="F432" s="37" t="s">
        <v>459</v>
      </c>
    </row>
    <row r="433" spans="1:6" x14ac:dyDescent="0.25">
      <c r="A433" s="37">
        <v>582700</v>
      </c>
      <c r="B433" s="37" t="s">
        <v>461</v>
      </c>
      <c r="C433" s="64">
        <v>0.43899542177500001</v>
      </c>
      <c r="D433" s="64">
        <v>0.43899542177500001</v>
      </c>
      <c r="E433" s="64">
        <v>3121.6459051800002</v>
      </c>
      <c r="F433" s="37" t="s">
        <v>459</v>
      </c>
    </row>
    <row r="434" spans="1:6" x14ac:dyDescent="0.25">
      <c r="A434" s="37">
        <v>583000</v>
      </c>
      <c r="B434" s="37" t="s">
        <v>462</v>
      </c>
      <c r="C434" s="64">
        <v>1.6629023996300001</v>
      </c>
      <c r="D434" s="64">
        <v>1.6629023996300001</v>
      </c>
      <c r="E434" s="64">
        <v>5783.46043405</v>
      </c>
      <c r="F434" s="37" t="s">
        <v>445</v>
      </c>
    </row>
    <row r="435" spans="1:6" x14ac:dyDescent="0.25">
      <c r="A435" s="37">
        <v>585306</v>
      </c>
      <c r="B435" s="37" t="s">
        <v>463</v>
      </c>
      <c r="C435" s="64">
        <v>3.5339602244299999</v>
      </c>
      <c r="D435" s="64">
        <v>3.5339602244299999</v>
      </c>
      <c r="E435" s="64">
        <v>8170.04547121</v>
      </c>
      <c r="F435" s="37" t="s">
        <v>464</v>
      </c>
    </row>
    <row r="436" spans="1:6" x14ac:dyDescent="0.25">
      <c r="A436" s="37">
        <v>585311</v>
      </c>
      <c r="B436" s="37" t="s">
        <v>465</v>
      </c>
      <c r="C436" s="64">
        <v>145.650098791999</v>
      </c>
      <c r="D436" s="64">
        <v>145.650098791999</v>
      </c>
      <c r="E436" s="64">
        <v>55537.311702300001</v>
      </c>
      <c r="F436" s="37" t="s">
        <v>464</v>
      </c>
    </row>
    <row r="437" spans="1:6" x14ac:dyDescent="0.25">
      <c r="A437" s="37">
        <v>585313</v>
      </c>
      <c r="B437" s="37" t="s">
        <v>466</v>
      </c>
      <c r="C437" s="64">
        <v>55.4350464997</v>
      </c>
      <c r="D437" s="64">
        <v>55.4350464997</v>
      </c>
      <c r="E437" s="64">
        <v>46234.806068099897</v>
      </c>
      <c r="F437" s="37" t="s">
        <v>464</v>
      </c>
    </row>
    <row r="438" spans="1:6" x14ac:dyDescent="0.25">
      <c r="A438" s="37">
        <v>585314</v>
      </c>
      <c r="B438" s="37" t="s">
        <v>467</v>
      </c>
      <c r="C438" s="64">
        <v>378.73493305099902</v>
      </c>
      <c r="D438" s="64">
        <v>378.73493305099902</v>
      </c>
      <c r="E438" s="64">
        <v>162530.81818900001</v>
      </c>
      <c r="F438" s="37" t="s">
        <v>464</v>
      </c>
    </row>
    <row r="439" spans="1:6" x14ac:dyDescent="0.25">
      <c r="A439" s="37">
        <v>584201</v>
      </c>
      <c r="B439" s="37" t="s">
        <v>468</v>
      </c>
      <c r="C439" s="64">
        <v>6.6550199993100003</v>
      </c>
      <c r="D439" s="64">
        <v>6.6550199993100003</v>
      </c>
      <c r="E439" s="64">
        <v>12681.7324056</v>
      </c>
      <c r="F439" s="37" t="s">
        <v>445</v>
      </c>
    </row>
    <row r="440" spans="1:6" x14ac:dyDescent="0.25">
      <c r="A440" s="37">
        <v>584301</v>
      </c>
      <c r="B440" s="37" t="s">
        <v>469</v>
      </c>
      <c r="C440" s="64">
        <v>18.1945921272</v>
      </c>
      <c r="D440" s="64">
        <v>18.1945921272</v>
      </c>
      <c r="E440" s="64">
        <v>21522.3831527</v>
      </c>
      <c r="F440" s="37" t="s">
        <v>445</v>
      </c>
    </row>
    <row r="441" spans="1:6" x14ac:dyDescent="0.25">
      <c r="A441" s="37">
        <v>584304</v>
      </c>
      <c r="B441" s="37" t="s">
        <v>470</v>
      </c>
      <c r="C441" s="64">
        <v>6.7734512286499999</v>
      </c>
      <c r="D441" s="64">
        <v>0</v>
      </c>
      <c r="E441" s="64">
        <v>25500.127289399901</v>
      </c>
      <c r="F441" s="37"/>
    </row>
    <row r="442" spans="1:6" x14ac:dyDescent="0.25">
      <c r="A442" s="37">
        <v>584402</v>
      </c>
      <c r="B442" s="37" t="s">
        <v>471</v>
      </c>
      <c r="C442" s="64">
        <v>70.070897109699899</v>
      </c>
      <c r="D442" s="64">
        <v>65.170192440500003</v>
      </c>
      <c r="E442" s="64">
        <v>50814.499693199898</v>
      </c>
      <c r="F442" s="37" t="s">
        <v>472</v>
      </c>
    </row>
    <row r="443" spans="1:6" x14ac:dyDescent="0.25">
      <c r="A443" s="37">
        <v>584410</v>
      </c>
      <c r="B443" s="37" t="s">
        <v>473</v>
      </c>
      <c r="C443" s="64">
        <v>545.33744216499895</v>
      </c>
      <c r="D443" s="64">
        <v>545.33744216499895</v>
      </c>
      <c r="E443" s="64">
        <v>161221.42125700001</v>
      </c>
      <c r="F443" s="37" t="s">
        <v>472</v>
      </c>
    </row>
    <row r="444" spans="1:6" x14ac:dyDescent="0.25">
      <c r="A444" s="37">
        <v>584411</v>
      </c>
      <c r="B444" s="37" t="s">
        <v>474</v>
      </c>
      <c r="C444" s="64">
        <v>560.85158780999905</v>
      </c>
      <c r="D444" s="64">
        <v>560.85158780999905</v>
      </c>
      <c r="E444" s="64">
        <v>147121.18588400001</v>
      </c>
      <c r="F444" s="37" t="s">
        <v>472</v>
      </c>
    </row>
    <row r="445" spans="1:6" x14ac:dyDescent="0.25">
      <c r="A445" s="37">
        <v>584412</v>
      </c>
      <c r="B445" s="37" t="s">
        <v>475</v>
      </c>
      <c r="C445" s="64">
        <v>412.42920064700002</v>
      </c>
      <c r="D445" s="64">
        <v>412.42920064700002</v>
      </c>
      <c r="E445" s="64">
        <v>96068.980595000001</v>
      </c>
      <c r="F445" s="37" t="s">
        <v>464</v>
      </c>
    </row>
    <row r="446" spans="1:6" x14ac:dyDescent="0.25">
      <c r="A446" s="37">
        <v>584701</v>
      </c>
      <c r="B446" s="37" t="s">
        <v>476</v>
      </c>
      <c r="C446" s="64">
        <v>1029.2809338300001</v>
      </c>
      <c r="D446" s="64">
        <v>1029.2809338300001</v>
      </c>
      <c r="E446" s="64">
        <v>196086.067482999</v>
      </c>
      <c r="F446" s="37" t="s">
        <v>464</v>
      </c>
    </row>
    <row r="447" spans="1:6" x14ac:dyDescent="0.25">
      <c r="A447" s="37">
        <v>584702</v>
      </c>
      <c r="B447" s="37" t="s">
        <v>477</v>
      </c>
      <c r="C447" s="64">
        <v>678.541603958</v>
      </c>
      <c r="D447" s="64">
        <v>678.541603958</v>
      </c>
      <c r="E447" s="64">
        <v>145263.07756500001</v>
      </c>
      <c r="F447" s="37" t="s">
        <v>464</v>
      </c>
    </row>
    <row r="448" spans="1:6" x14ac:dyDescent="0.25">
      <c r="A448" s="37">
        <v>584703</v>
      </c>
      <c r="B448" s="37" t="s">
        <v>478</v>
      </c>
      <c r="C448" s="64">
        <v>1076.0687479400001</v>
      </c>
      <c r="D448" s="64">
        <v>1076.0687479400001</v>
      </c>
      <c r="E448" s="64">
        <v>198087.22753500001</v>
      </c>
      <c r="F448" s="37" t="s">
        <v>445</v>
      </c>
    </row>
    <row r="449" spans="1:6" x14ac:dyDescent="0.25">
      <c r="A449" s="37">
        <v>584922</v>
      </c>
      <c r="B449" s="37" t="s">
        <v>479</v>
      </c>
      <c r="C449" s="64">
        <v>18.6090879415</v>
      </c>
      <c r="D449" s="64">
        <v>18.6090879415</v>
      </c>
      <c r="E449" s="64">
        <v>23662.930423900001</v>
      </c>
      <c r="F449" s="37" t="s">
        <v>464</v>
      </c>
    </row>
    <row r="450" spans="1:6" x14ac:dyDescent="0.25">
      <c r="A450" s="37">
        <v>584931</v>
      </c>
      <c r="B450" s="37" t="s">
        <v>480</v>
      </c>
      <c r="C450" s="64">
        <v>195.35857077200001</v>
      </c>
      <c r="D450" s="64">
        <v>195.35857077200001</v>
      </c>
      <c r="E450" s="64">
        <v>86662.249886799895</v>
      </c>
      <c r="F450" s="37" t="s">
        <v>464</v>
      </c>
    </row>
    <row r="451" spans="1:6" x14ac:dyDescent="0.25">
      <c r="A451" s="37">
        <v>584932</v>
      </c>
      <c r="B451" s="37" t="s">
        <v>481</v>
      </c>
      <c r="C451" s="64">
        <v>79.176230509999897</v>
      </c>
      <c r="D451" s="64">
        <v>79.176230509999897</v>
      </c>
      <c r="E451" s="64">
        <v>51062.167830799903</v>
      </c>
      <c r="F451" s="37" t="s">
        <v>464</v>
      </c>
    </row>
    <row r="452" spans="1:6" x14ac:dyDescent="0.25">
      <c r="A452" s="37">
        <v>584933</v>
      </c>
      <c r="B452" s="37" t="s">
        <v>482</v>
      </c>
      <c r="C452" s="64">
        <v>410.59056955099902</v>
      </c>
      <c r="D452" s="64">
        <v>410.59056955099902</v>
      </c>
      <c r="E452" s="64">
        <v>111351.616836</v>
      </c>
      <c r="F452" s="37" t="s">
        <v>464</v>
      </c>
    </row>
    <row r="453" spans="1:6" x14ac:dyDescent="0.25">
      <c r="A453" s="37">
        <v>584934</v>
      </c>
      <c r="B453" s="37" t="s">
        <v>483</v>
      </c>
      <c r="C453" s="64">
        <v>52.013258768100002</v>
      </c>
      <c r="D453" s="64">
        <v>52.013258768100002</v>
      </c>
      <c r="E453" s="64">
        <v>46876.780732899897</v>
      </c>
      <c r="F453" s="37" t="s">
        <v>464</v>
      </c>
    </row>
    <row r="454" spans="1:6" x14ac:dyDescent="0.25">
      <c r="A454" s="37">
        <v>584935</v>
      </c>
      <c r="B454" s="37" t="s">
        <v>484</v>
      </c>
      <c r="C454" s="64">
        <v>404.48842251500002</v>
      </c>
      <c r="D454" s="64">
        <v>404.48842251500002</v>
      </c>
      <c r="E454" s="64">
        <v>123952.370765</v>
      </c>
      <c r="F454" s="37" t="s">
        <v>464</v>
      </c>
    </row>
    <row r="455" spans="1:6" x14ac:dyDescent="0.25">
      <c r="A455" s="37">
        <v>584936</v>
      </c>
      <c r="B455" s="37" t="s">
        <v>485</v>
      </c>
      <c r="C455" s="64">
        <v>132.03429295500001</v>
      </c>
      <c r="D455" s="64">
        <v>132.03429295500001</v>
      </c>
      <c r="E455" s="64">
        <v>86067.679737600003</v>
      </c>
      <c r="F455" s="37" t="s">
        <v>464</v>
      </c>
    </row>
    <row r="456" spans="1:6" x14ac:dyDescent="0.25">
      <c r="A456" s="37">
        <v>585315</v>
      </c>
      <c r="B456" s="37" t="s">
        <v>486</v>
      </c>
      <c r="C456" s="64">
        <v>458.08108107300001</v>
      </c>
      <c r="D456" s="64">
        <v>458.08108107300001</v>
      </c>
      <c r="E456" s="64">
        <v>144502.92793800001</v>
      </c>
      <c r="F456" s="37" t="s">
        <v>464</v>
      </c>
    </row>
    <row r="457" spans="1:6" x14ac:dyDescent="0.25">
      <c r="A457" s="37">
        <v>585316</v>
      </c>
      <c r="B457" s="37" t="s">
        <v>487</v>
      </c>
      <c r="C457" s="64">
        <v>182.14856161200001</v>
      </c>
      <c r="D457" s="64">
        <v>182.14856161200001</v>
      </c>
      <c r="E457" s="64">
        <v>78066.073521400001</v>
      </c>
      <c r="F457" s="37" t="s">
        <v>464</v>
      </c>
    </row>
    <row r="458" spans="1:6" x14ac:dyDescent="0.25">
      <c r="A458" s="37">
        <v>585317</v>
      </c>
      <c r="B458" s="37" t="s">
        <v>488</v>
      </c>
      <c r="C458" s="64">
        <v>151.428821806</v>
      </c>
      <c r="D458" s="64">
        <v>151.428821806</v>
      </c>
      <c r="E458" s="64">
        <v>74095.690883699906</v>
      </c>
      <c r="F458" s="37" t="s">
        <v>464</v>
      </c>
    </row>
    <row r="459" spans="1:6" x14ac:dyDescent="0.25">
      <c r="A459" s="37">
        <v>585318</v>
      </c>
      <c r="B459" s="37" t="s">
        <v>489</v>
      </c>
      <c r="C459" s="64">
        <v>869.11683318400003</v>
      </c>
      <c r="D459" s="64">
        <v>854.30925363400002</v>
      </c>
      <c r="E459" s="64">
        <v>191797.421548999</v>
      </c>
      <c r="F459" s="37" t="s">
        <v>464</v>
      </c>
    </row>
    <row r="460" spans="1:6" x14ac:dyDescent="0.25">
      <c r="A460" s="37">
        <v>585802</v>
      </c>
      <c r="B460" s="37" t="s">
        <v>490</v>
      </c>
      <c r="C460" s="64">
        <v>3.0579621648400002</v>
      </c>
      <c r="D460" s="64">
        <v>3.0579621648400002</v>
      </c>
      <c r="E460" s="64">
        <v>9219.4456707900008</v>
      </c>
      <c r="F460" s="37" t="s">
        <v>43</v>
      </c>
    </row>
    <row r="461" spans="1:6" x14ac:dyDescent="0.25">
      <c r="A461" s="37">
        <v>586122</v>
      </c>
      <c r="B461" s="37" t="s">
        <v>491</v>
      </c>
      <c r="C461" s="64">
        <v>3.1790192348900002</v>
      </c>
      <c r="D461" s="64">
        <v>3.1790192348900002</v>
      </c>
      <c r="E461" s="64">
        <v>9868.0937830999901</v>
      </c>
      <c r="F461" s="37" t="s">
        <v>43</v>
      </c>
    </row>
    <row r="462" spans="1:6" x14ac:dyDescent="0.25">
      <c r="A462" s="37">
        <v>586130</v>
      </c>
      <c r="B462" s="37" t="s">
        <v>492</v>
      </c>
      <c r="C462" s="64">
        <v>0.96557189759200002</v>
      </c>
      <c r="D462" s="64">
        <v>0.96557189759200002</v>
      </c>
      <c r="E462" s="64">
        <v>4848.9940538399896</v>
      </c>
      <c r="F462" s="37" t="s">
        <v>43</v>
      </c>
    </row>
    <row r="463" spans="1:6" x14ac:dyDescent="0.25">
      <c r="A463" s="37">
        <v>586303</v>
      </c>
      <c r="B463" s="37" t="s">
        <v>493</v>
      </c>
      <c r="C463" s="64">
        <v>3.3286467718999999</v>
      </c>
      <c r="D463" s="64">
        <v>3.3286467718999999</v>
      </c>
      <c r="E463" s="64">
        <v>8298.7937542700001</v>
      </c>
      <c r="F463" s="37" t="s">
        <v>43</v>
      </c>
    </row>
    <row r="464" spans="1:6" x14ac:dyDescent="0.25">
      <c r="A464" s="37">
        <v>586403</v>
      </c>
      <c r="B464" s="37" t="s">
        <v>494</v>
      </c>
      <c r="C464" s="64">
        <v>1.3207787971</v>
      </c>
      <c r="D464" s="64">
        <v>1.3207787971</v>
      </c>
      <c r="E464" s="64">
        <v>5713.8076821799896</v>
      </c>
      <c r="F464" s="37" t="s">
        <v>43</v>
      </c>
    </row>
    <row r="465" spans="1:6" x14ac:dyDescent="0.25">
      <c r="A465" s="37">
        <v>586408</v>
      </c>
      <c r="B465" s="37" t="s">
        <v>495</v>
      </c>
      <c r="C465" s="64">
        <v>3.0589209135800002</v>
      </c>
      <c r="D465" s="64">
        <v>3.0589209135800002</v>
      </c>
      <c r="E465" s="64">
        <v>9234.8859787700003</v>
      </c>
      <c r="F465" s="37" t="s">
        <v>43</v>
      </c>
    </row>
    <row r="466" spans="1:6" x14ac:dyDescent="0.25">
      <c r="A466" s="37">
        <v>586409</v>
      </c>
      <c r="B466" s="37" t="s">
        <v>496</v>
      </c>
      <c r="C466" s="64">
        <v>4.2082754504000004</v>
      </c>
      <c r="D466" s="64">
        <v>4.2082754504000004</v>
      </c>
      <c r="E466" s="64">
        <v>8920.8460762800005</v>
      </c>
      <c r="F466" s="37" t="s">
        <v>43</v>
      </c>
    </row>
    <row r="467" spans="1:6" x14ac:dyDescent="0.25">
      <c r="A467" s="37">
        <v>586504</v>
      </c>
      <c r="B467" s="37" t="s">
        <v>497</v>
      </c>
      <c r="C467" s="64">
        <v>0.97115642692500004</v>
      </c>
      <c r="D467" s="64">
        <v>0.97115642692500004</v>
      </c>
      <c r="E467" s="64">
        <v>4272.0154558200002</v>
      </c>
      <c r="F467" s="37" t="s">
        <v>43</v>
      </c>
    </row>
    <row r="468" spans="1:6" x14ac:dyDescent="0.25">
      <c r="A468" s="37">
        <v>586801</v>
      </c>
      <c r="B468" s="37" t="s">
        <v>498</v>
      </c>
      <c r="C468" s="64">
        <v>797.55274060900001</v>
      </c>
      <c r="D468" s="64">
        <v>797.55274060900001</v>
      </c>
      <c r="E468" s="64">
        <v>207922.08781</v>
      </c>
      <c r="F468" s="37" t="s">
        <v>43</v>
      </c>
    </row>
    <row r="469" spans="1:6" x14ac:dyDescent="0.25">
      <c r="A469" s="37">
        <v>587010</v>
      </c>
      <c r="B469" s="37" t="s">
        <v>499</v>
      </c>
      <c r="C469" s="64">
        <v>465.46178952299903</v>
      </c>
      <c r="D469" s="64">
        <v>465.46178952299903</v>
      </c>
      <c r="E469" s="64">
        <v>101683.596874</v>
      </c>
      <c r="F469" s="37" t="s">
        <v>325</v>
      </c>
    </row>
    <row r="470" spans="1:6" x14ac:dyDescent="0.25">
      <c r="A470" s="37">
        <v>587020</v>
      </c>
      <c r="B470" s="37" t="s">
        <v>500</v>
      </c>
      <c r="C470" s="64">
        <v>1.4939420731599999</v>
      </c>
      <c r="D470" s="64">
        <v>1.4939420731599999</v>
      </c>
      <c r="E470" s="64">
        <v>5113.8762037099896</v>
      </c>
      <c r="F470" s="37" t="s">
        <v>325</v>
      </c>
    </row>
    <row r="471" spans="1:6" x14ac:dyDescent="0.25">
      <c r="A471" s="37">
        <v>587830</v>
      </c>
      <c r="B471" s="37" t="s">
        <v>501</v>
      </c>
      <c r="C471" s="64">
        <v>9.2221896494099997</v>
      </c>
      <c r="D471" s="64">
        <v>9.2221896494099997</v>
      </c>
      <c r="E471" s="64">
        <v>15413.7484704</v>
      </c>
      <c r="F471" s="37" t="s">
        <v>325</v>
      </c>
    </row>
    <row r="472" spans="1:6" x14ac:dyDescent="0.25">
      <c r="A472" s="37">
        <v>590603</v>
      </c>
      <c r="B472" s="37" t="s">
        <v>502</v>
      </c>
      <c r="C472" s="64">
        <v>1.76848877736</v>
      </c>
      <c r="D472" s="64">
        <v>1.76848877736</v>
      </c>
      <c r="E472" s="64">
        <v>6049.4695219699897</v>
      </c>
      <c r="F472" s="37" t="s">
        <v>325</v>
      </c>
    </row>
    <row r="473" spans="1:6" x14ac:dyDescent="0.25">
      <c r="A473" s="37">
        <v>590604</v>
      </c>
      <c r="B473" s="37" t="s">
        <v>503</v>
      </c>
      <c r="C473" s="64">
        <v>41.118752086699899</v>
      </c>
      <c r="D473" s="64">
        <v>39.439710013499898</v>
      </c>
      <c r="E473" s="64">
        <v>34658.046731599898</v>
      </c>
      <c r="F473" s="37" t="s">
        <v>325</v>
      </c>
    </row>
    <row r="474" spans="1:6" x14ac:dyDescent="0.25">
      <c r="A474" s="37">
        <v>591500</v>
      </c>
      <c r="B474" s="37" t="s">
        <v>504</v>
      </c>
      <c r="C474" s="64">
        <v>2.2048199476699999</v>
      </c>
      <c r="D474" s="64">
        <v>2.2048199476699999</v>
      </c>
      <c r="E474" s="64">
        <v>9024.4450779399904</v>
      </c>
      <c r="F474" s="37" t="s">
        <v>325</v>
      </c>
    </row>
    <row r="475" spans="1:6" x14ac:dyDescent="0.25">
      <c r="A475" s="37">
        <v>592600</v>
      </c>
      <c r="B475" s="37" t="s">
        <v>505</v>
      </c>
      <c r="C475" s="64">
        <v>1.0146216267199999</v>
      </c>
      <c r="D475" s="64">
        <v>1.0146216267199999</v>
      </c>
      <c r="E475" s="64">
        <v>4244.6142209099899</v>
      </c>
      <c r="F475" s="37" t="s">
        <v>325</v>
      </c>
    </row>
    <row r="476" spans="1:6" x14ac:dyDescent="0.25">
      <c r="A476" s="37">
        <v>594020</v>
      </c>
      <c r="B476" s="37" t="s">
        <v>506</v>
      </c>
      <c r="C476" s="64">
        <v>2.0567160914399998</v>
      </c>
      <c r="D476" s="64">
        <v>2.0567160914399998</v>
      </c>
      <c r="E476" s="64">
        <v>7595.4629198599896</v>
      </c>
      <c r="F476" s="37" t="s">
        <v>325</v>
      </c>
    </row>
    <row r="477" spans="1:6" x14ac:dyDescent="0.25">
      <c r="A477" s="37">
        <v>594700</v>
      </c>
      <c r="B477" s="37" t="s">
        <v>507</v>
      </c>
      <c r="C477" s="64">
        <v>1.06267043986</v>
      </c>
      <c r="D477" s="64">
        <v>1.06267043986</v>
      </c>
      <c r="E477" s="64">
        <v>4355.3402182199898</v>
      </c>
      <c r="F477" s="37" t="s">
        <v>325</v>
      </c>
    </row>
    <row r="478" spans="1:6" x14ac:dyDescent="0.25">
      <c r="A478" s="37">
        <v>596200</v>
      </c>
      <c r="B478" s="37" t="s">
        <v>508</v>
      </c>
      <c r="C478" s="64">
        <v>9.3341256718400007</v>
      </c>
      <c r="D478" s="64">
        <v>9.3341256718400007</v>
      </c>
      <c r="E478" s="64">
        <v>22116.667677000001</v>
      </c>
      <c r="F478" s="37" t="s">
        <v>325</v>
      </c>
    </row>
    <row r="479" spans="1:6" x14ac:dyDescent="0.25">
      <c r="A479" s="37">
        <v>596400</v>
      </c>
      <c r="B479" s="37" t="s">
        <v>509</v>
      </c>
      <c r="C479" s="64">
        <v>14.424062446600001</v>
      </c>
      <c r="D479" s="64">
        <v>14.424062446600001</v>
      </c>
      <c r="E479" s="64">
        <v>33182.049430599902</v>
      </c>
      <c r="F479" s="37" t="s">
        <v>325</v>
      </c>
    </row>
    <row r="480" spans="1:6" x14ac:dyDescent="0.25">
      <c r="A480" s="37">
        <v>596502</v>
      </c>
      <c r="B480" s="37" t="s">
        <v>510</v>
      </c>
      <c r="C480" s="64">
        <v>44.227580236400001</v>
      </c>
      <c r="D480" s="64">
        <v>44.227580236400001</v>
      </c>
      <c r="E480" s="64">
        <v>45374.393035100002</v>
      </c>
      <c r="F480" s="37" t="s">
        <v>325</v>
      </c>
    </row>
    <row r="481" spans="1:6" x14ac:dyDescent="0.25">
      <c r="A481" s="37">
        <v>596503</v>
      </c>
      <c r="B481" s="37" t="s">
        <v>511</v>
      </c>
      <c r="C481" s="64">
        <v>25.097763428</v>
      </c>
      <c r="D481" s="64">
        <v>25.097763428</v>
      </c>
      <c r="E481" s="64">
        <v>37718.296531599903</v>
      </c>
      <c r="F481" s="37" t="s">
        <v>325</v>
      </c>
    </row>
    <row r="482" spans="1:6" x14ac:dyDescent="0.25">
      <c r="A482" s="37">
        <v>599000</v>
      </c>
      <c r="B482" s="37" t="s">
        <v>512</v>
      </c>
      <c r="C482" s="64">
        <v>0.60084273854400005</v>
      </c>
      <c r="D482" s="64">
        <v>0.60084273854400005</v>
      </c>
      <c r="E482" s="64">
        <v>3433.1873375300001</v>
      </c>
      <c r="F482" s="37" t="s">
        <v>410</v>
      </c>
    </row>
    <row r="483" spans="1:6" x14ac:dyDescent="0.25">
      <c r="A483" s="37">
        <v>599900</v>
      </c>
      <c r="B483" s="37" t="s">
        <v>513</v>
      </c>
      <c r="C483" s="64">
        <v>1.35306503748</v>
      </c>
      <c r="D483" s="64">
        <v>1.35306503748</v>
      </c>
      <c r="E483" s="64">
        <v>4936.1985286500003</v>
      </c>
      <c r="F483" s="37" t="s">
        <v>410</v>
      </c>
    </row>
    <row r="484" spans="1:6" x14ac:dyDescent="0.25">
      <c r="A484" s="37">
        <v>600100</v>
      </c>
      <c r="B484" s="37" t="s">
        <v>514</v>
      </c>
      <c r="C484" s="64">
        <v>12.2264760875</v>
      </c>
      <c r="D484" s="64">
        <v>12.2264760875</v>
      </c>
      <c r="E484" s="64">
        <v>15601.6791061</v>
      </c>
      <c r="F484" s="37" t="s">
        <v>410</v>
      </c>
    </row>
    <row r="485" spans="1:6" x14ac:dyDescent="0.25">
      <c r="A485" s="37">
        <v>600321</v>
      </c>
      <c r="B485" s="37" t="s">
        <v>515</v>
      </c>
      <c r="C485" s="64">
        <v>6.5368848144799996</v>
      </c>
      <c r="D485" s="64">
        <v>0</v>
      </c>
      <c r="E485" s="64">
        <v>17671.020826799901</v>
      </c>
      <c r="F485" s="37" t="s">
        <v>410</v>
      </c>
    </row>
    <row r="486" spans="1:6" x14ac:dyDescent="0.25">
      <c r="A486" s="37">
        <v>600322</v>
      </c>
      <c r="B486" s="37" t="s">
        <v>516</v>
      </c>
      <c r="C486" s="64">
        <v>93.864183422500005</v>
      </c>
      <c r="D486" s="64">
        <v>0</v>
      </c>
      <c r="E486" s="64">
        <v>74813.259420699906</v>
      </c>
      <c r="F486" s="37" t="s">
        <v>410</v>
      </c>
    </row>
    <row r="487" spans="1:6" x14ac:dyDescent="0.25">
      <c r="A487" s="37">
        <v>600323</v>
      </c>
      <c r="B487" s="37" t="s">
        <v>517</v>
      </c>
      <c r="C487" s="64">
        <v>7319.4380737499896</v>
      </c>
      <c r="D487" s="64">
        <v>7118.1765203200002</v>
      </c>
      <c r="E487" s="64">
        <v>666938.54512999905</v>
      </c>
      <c r="F487" s="37" t="s">
        <v>410</v>
      </c>
    </row>
    <row r="488" spans="1:6" x14ac:dyDescent="0.25">
      <c r="A488" s="37">
        <v>600410</v>
      </c>
      <c r="B488" s="37" t="s">
        <v>518</v>
      </c>
      <c r="C488" s="64">
        <v>3579.2807701299898</v>
      </c>
      <c r="D488" s="64">
        <v>3550.6191386199898</v>
      </c>
      <c r="E488" s="64">
        <v>302279.56602500001</v>
      </c>
      <c r="F488" s="37" t="s">
        <v>410</v>
      </c>
    </row>
    <row r="489" spans="1:6" x14ac:dyDescent="0.25">
      <c r="A489" s="37">
        <v>600600</v>
      </c>
      <c r="B489" s="37" t="s">
        <v>519</v>
      </c>
      <c r="C489" s="64">
        <v>0.92910419805800004</v>
      </c>
      <c r="D489" s="64">
        <v>0.92910419805800004</v>
      </c>
      <c r="E489" s="64">
        <v>6190.2844832800001</v>
      </c>
      <c r="F489" s="37" t="s">
        <v>520</v>
      </c>
    </row>
    <row r="490" spans="1:6" x14ac:dyDescent="0.25">
      <c r="A490" s="37">
        <v>600822</v>
      </c>
      <c r="B490" s="37" t="s">
        <v>521</v>
      </c>
      <c r="C490" s="64">
        <v>11.024924233</v>
      </c>
      <c r="D490" s="64">
        <v>11.024924233</v>
      </c>
      <c r="E490" s="64">
        <v>16502.8778907999</v>
      </c>
      <c r="F490" s="37" t="s">
        <v>520</v>
      </c>
    </row>
    <row r="491" spans="1:6" x14ac:dyDescent="0.25">
      <c r="A491" s="37">
        <v>600826</v>
      </c>
      <c r="B491" s="37" t="s">
        <v>522</v>
      </c>
      <c r="C491" s="64">
        <v>1747.9906336399899</v>
      </c>
      <c r="D491" s="64">
        <v>1747.9906336399899</v>
      </c>
      <c r="E491" s="64">
        <v>259797.95451000001</v>
      </c>
      <c r="F491" s="37" t="s">
        <v>520</v>
      </c>
    </row>
    <row r="492" spans="1:6" x14ac:dyDescent="0.25">
      <c r="A492" s="37">
        <v>604222</v>
      </c>
      <c r="B492" s="37" t="s">
        <v>523</v>
      </c>
      <c r="C492" s="64">
        <v>0.34320413560599999</v>
      </c>
      <c r="D492" s="64">
        <v>0.34320413560599999</v>
      </c>
      <c r="E492" s="64">
        <v>2777.6675319400001</v>
      </c>
      <c r="F492" s="37" t="s">
        <v>58</v>
      </c>
    </row>
    <row r="493" spans="1:6" x14ac:dyDescent="0.25">
      <c r="A493" s="37">
        <v>600827</v>
      </c>
      <c r="B493" s="37" t="s">
        <v>524</v>
      </c>
      <c r="C493" s="64">
        <v>41.4932795337999</v>
      </c>
      <c r="D493" s="64">
        <v>41.4932795337999</v>
      </c>
      <c r="E493" s="64">
        <v>28247.738387900001</v>
      </c>
      <c r="F493" s="37" t="s">
        <v>520</v>
      </c>
    </row>
    <row r="494" spans="1:6" x14ac:dyDescent="0.25">
      <c r="A494" s="37">
        <v>600831</v>
      </c>
      <c r="B494" s="37" t="s">
        <v>525</v>
      </c>
      <c r="C494" s="64">
        <v>4182.4153099300001</v>
      </c>
      <c r="D494" s="64">
        <v>4135.2271508399899</v>
      </c>
      <c r="E494" s="64">
        <v>583570.29568099906</v>
      </c>
      <c r="F494" s="37" t="s">
        <v>520</v>
      </c>
    </row>
    <row r="495" spans="1:6" x14ac:dyDescent="0.25">
      <c r="A495" s="37">
        <v>600832</v>
      </c>
      <c r="B495" s="37" t="s">
        <v>526</v>
      </c>
      <c r="C495" s="64">
        <v>59.760852918700003</v>
      </c>
      <c r="D495" s="64">
        <v>0</v>
      </c>
      <c r="E495" s="64">
        <v>45324.608925499902</v>
      </c>
      <c r="F495" s="37" t="s">
        <v>520</v>
      </c>
    </row>
    <row r="496" spans="1:6" x14ac:dyDescent="0.25">
      <c r="A496" s="37">
        <v>601010</v>
      </c>
      <c r="B496" s="37" t="s">
        <v>527</v>
      </c>
      <c r="C496" s="64">
        <v>4.2228906002500004</v>
      </c>
      <c r="D496" s="64">
        <v>4.2228906002500004</v>
      </c>
      <c r="E496" s="64">
        <v>12008.199558300001</v>
      </c>
      <c r="F496" s="37" t="s">
        <v>520</v>
      </c>
    </row>
    <row r="497" spans="1:6" x14ac:dyDescent="0.25">
      <c r="A497" s="37">
        <v>601200</v>
      </c>
      <c r="B497" s="37" t="s">
        <v>528</v>
      </c>
      <c r="C497" s="64">
        <v>3.60360189355</v>
      </c>
      <c r="D497" s="64">
        <v>3.60360189355</v>
      </c>
      <c r="E497" s="64">
        <v>7598.4127486899897</v>
      </c>
      <c r="F497" s="37" t="s">
        <v>529</v>
      </c>
    </row>
    <row r="498" spans="1:6" x14ac:dyDescent="0.25">
      <c r="A498" s="37">
        <v>601400</v>
      </c>
      <c r="B498" s="37" t="s">
        <v>530</v>
      </c>
      <c r="C498" s="64">
        <v>7.8829936169200003</v>
      </c>
      <c r="D498" s="64">
        <v>7.3271488176900004</v>
      </c>
      <c r="E498" s="64">
        <v>13447.169833399899</v>
      </c>
      <c r="F498" s="37" t="s">
        <v>529</v>
      </c>
    </row>
    <row r="499" spans="1:6" x14ac:dyDescent="0.25">
      <c r="A499" s="37">
        <v>601500</v>
      </c>
      <c r="B499" s="37" t="s">
        <v>531</v>
      </c>
      <c r="C499" s="64">
        <v>6.1768067333300003</v>
      </c>
      <c r="D499" s="64">
        <v>6.1768067333300003</v>
      </c>
      <c r="E499" s="64">
        <v>30143.291512600001</v>
      </c>
      <c r="F499" s="37"/>
    </row>
    <row r="500" spans="1:6" x14ac:dyDescent="0.25">
      <c r="A500" s="37">
        <v>601602</v>
      </c>
      <c r="B500" s="37" t="s">
        <v>532</v>
      </c>
      <c r="C500" s="64">
        <v>3.00957407775</v>
      </c>
      <c r="D500" s="64">
        <v>2.8501859649100001</v>
      </c>
      <c r="E500" s="64">
        <v>17684.8372834</v>
      </c>
      <c r="F500" s="37" t="s">
        <v>529</v>
      </c>
    </row>
    <row r="501" spans="1:6" x14ac:dyDescent="0.25">
      <c r="A501" s="37">
        <v>601603</v>
      </c>
      <c r="B501" s="37" t="s">
        <v>533</v>
      </c>
      <c r="C501" s="64">
        <v>522.67665363200001</v>
      </c>
      <c r="D501" s="64">
        <v>522.67665363200001</v>
      </c>
      <c r="E501" s="64">
        <v>189267.86253000001</v>
      </c>
      <c r="F501" s="37" t="s">
        <v>529</v>
      </c>
    </row>
    <row r="502" spans="1:6" x14ac:dyDescent="0.25">
      <c r="A502" s="37">
        <v>601700</v>
      </c>
      <c r="B502" s="37" t="s">
        <v>534</v>
      </c>
      <c r="C502" s="64">
        <v>331.79553673300001</v>
      </c>
      <c r="D502" s="64">
        <v>331.79553673300001</v>
      </c>
      <c r="E502" s="64">
        <v>141836.784929999</v>
      </c>
      <c r="F502" s="37" t="s">
        <v>529</v>
      </c>
    </row>
    <row r="503" spans="1:6" x14ac:dyDescent="0.25">
      <c r="A503" s="37">
        <v>602100</v>
      </c>
      <c r="B503" s="37" t="s">
        <v>535</v>
      </c>
      <c r="C503" s="64">
        <v>0.25112469036700003</v>
      </c>
      <c r="D503" s="64">
        <v>0.25112469036700003</v>
      </c>
      <c r="E503" s="64">
        <v>2277.89799103</v>
      </c>
      <c r="F503" s="37" t="s">
        <v>58</v>
      </c>
    </row>
    <row r="504" spans="1:6" x14ac:dyDescent="0.25">
      <c r="A504" s="37">
        <v>602411</v>
      </c>
      <c r="B504" s="37" t="s">
        <v>536</v>
      </c>
      <c r="C504" s="64">
        <v>11.2919018273</v>
      </c>
      <c r="D504" s="64">
        <v>11.2919018273</v>
      </c>
      <c r="E504" s="64">
        <v>21038.0552304999</v>
      </c>
      <c r="F504" s="37" t="s">
        <v>58</v>
      </c>
    </row>
    <row r="505" spans="1:6" x14ac:dyDescent="0.25">
      <c r="A505" s="37">
        <v>602422</v>
      </c>
      <c r="B505" s="37" t="s">
        <v>537</v>
      </c>
      <c r="C505" s="64">
        <v>23.7622534174</v>
      </c>
      <c r="D505" s="64">
        <v>23.7622534174</v>
      </c>
      <c r="E505" s="64">
        <v>47128.163219499897</v>
      </c>
      <c r="F505" s="37" t="s">
        <v>58</v>
      </c>
    </row>
    <row r="506" spans="1:6" x14ac:dyDescent="0.25">
      <c r="A506" s="37">
        <v>602500</v>
      </c>
      <c r="B506" s="37" t="s">
        <v>538</v>
      </c>
      <c r="C506" s="64">
        <v>647.99220162699896</v>
      </c>
      <c r="D506" s="64">
        <v>647.99220162699896</v>
      </c>
      <c r="E506" s="64">
        <v>189633.52853400001</v>
      </c>
      <c r="F506" s="37" t="s">
        <v>58</v>
      </c>
    </row>
    <row r="507" spans="1:6" x14ac:dyDescent="0.25">
      <c r="A507" s="37">
        <v>602600</v>
      </c>
      <c r="B507" s="37" t="s">
        <v>539</v>
      </c>
      <c r="C507" s="64">
        <v>1559.6702578100001</v>
      </c>
      <c r="D507" s="64">
        <v>1559.6702578100001</v>
      </c>
      <c r="E507" s="64">
        <v>234901.615408999</v>
      </c>
      <c r="F507" s="37" t="s">
        <v>529</v>
      </c>
    </row>
    <row r="508" spans="1:6" x14ac:dyDescent="0.25">
      <c r="A508" s="37">
        <v>608000</v>
      </c>
      <c r="B508" s="37" t="s">
        <v>540</v>
      </c>
      <c r="C508" s="64">
        <v>3548.5790765000002</v>
      </c>
      <c r="D508" s="64">
        <v>3548.5790765000002</v>
      </c>
      <c r="E508" s="64">
        <v>414171.24656200001</v>
      </c>
      <c r="F508" s="37" t="s">
        <v>529</v>
      </c>
    </row>
    <row r="509" spans="1:6" x14ac:dyDescent="0.25">
      <c r="A509" s="37">
        <v>608800</v>
      </c>
      <c r="B509" s="37" t="s">
        <v>541</v>
      </c>
      <c r="C509" s="64">
        <v>28.610932619700002</v>
      </c>
      <c r="D509" s="64">
        <v>28.610932619700002</v>
      </c>
      <c r="E509" s="64">
        <v>31185.6714785</v>
      </c>
      <c r="F509" s="37" t="s">
        <v>58</v>
      </c>
    </row>
    <row r="510" spans="1:6" x14ac:dyDescent="0.25">
      <c r="A510" s="37">
        <v>609011</v>
      </c>
      <c r="B510" s="37" t="s">
        <v>542</v>
      </c>
      <c r="C510" s="64">
        <v>2790.4619364300002</v>
      </c>
      <c r="D510" s="64">
        <v>2721.5211690400001</v>
      </c>
      <c r="E510" s="64">
        <v>399690.72312699899</v>
      </c>
      <c r="F510" s="37" t="s">
        <v>58</v>
      </c>
    </row>
    <row r="511" spans="1:6" x14ac:dyDescent="0.25">
      <c r="A511" s="37">
        <v>609013</v>
      </c>
      <c r="B511" s="37" t="s">
        <v>543</v>
      </c>
      <c r="C511" s="64">
        <v>1461.61918092</v>
      </c>
      <c r="D511" s="64">
        <v>1461.61918092</v>
      </c>
      <c r="E511" s="64">
        <v>244998.630244</v>
      </c>
      <c r="F511" s="37" t="s">
        <v>58</v>
      </c>
    </row>
    <row r="512" spans="1:6" x14ac:dyDescent="0.25">
      <c r="A512" s="37">
        <v>604612</v>
      </c>
      <c r="B512" s="37" t="s">
        <v>544</v>
      </c>
      <c r="C512" s="64">
        <v>1.2063035660899999</v>
      </c>
      <c r="D512" s="64">
        <v>1.2063035660899999</v>
      </c>
      <c r="E512" s="64">
        <v>4784.3952337000001</v>
      </c>
      <c r="F512" s="37" t="s">
        <v>58</v>
      </c>
    </row>
    <row r="513" spans="1:6" x14ac:dyDescent="0.25">
      <c r="A513" s="37">
        <v>604720</v>
      </c>
      <c r="B513" s="37" t="s">
        <v>545</v>
      </c>
      <c r="C513" s="64">
        <v>3.3084946994800002</v>
      </c>
      <c r="D513" s="64">
        <v>3.3084946994800002</v>
      </c>
      <c r="E513" s="64">
        <v>11466.647272800001</v>
      </c>
      <c r="F513" s="37" t="s">
        <v>58</v>
      </c>
    </row>
    <row r="514" spans="1:6" x14ac:dyDescent="0.25">
      <c r="A514" s="37">
        <v>604830</v>
      </c>
      <c r="B514" s="37" t="s">
        <v>546</v>
      </c>
      <c r="C514" s="64">
        <v>7.2733104225299998</v>
      </c>
      <c r="D514" s="64">
        <v>7.2733104225299998</v>
      </c>
      <c r="E514" s="64">
        <v>24419.3880838</v>
      </c>
      <c r="F514" s="37" t="s">
        <v>58</v>
      </c>
    </row>
    <row r="515" spans="1:6" x14ac:dyDescent="0.25">
      <c r="A515" s="37">
        <v>604901</v>
      </c>
      <c r="B515" s="37" t="s">
        <v>547</v>
      </c>
      <c r="C515" s="64">
        <v>42.805907031799897</v>
      </c>
      <c r="D515" s="64">
        <v>42.805907031799897</v>
      </c>
      <c r="E515" s="64">
        <v>58629.670143199903</v>
      </c>
      <c r="F515" s="37" t="s">
        <v>58</v>
      </c>
    </row>
    <row r="516" spans="1:6" x14ac:dyDescent="0.25">
      <c r="A516" s="37">
        <v>604902</v>
      </c>
      <c r="B516" s="37" t="s">
        <v>548</v>
      </c>
      <c r="C516" s="64">
        <v>29.367575765400002</v>
      </c>
      <c r="D516" s="64">
        <v>29.367575765400002</v>
      </c>
      <c r="E516" s="64">
        <v>34575.305119700002</v>
      </c>
      <c r="F516" s="37" t="s">
        <v>58</v>
      </c>
    </row>
    <row r="517" spans="1:6" x14ac:dyDescent="0.25">
      <c r="A517" s="37">
        <v>606500</v>
      </c>
      <c r="B517" s="37" t="s">
        <v>549</v>
      </c>
      <c r="C517" s="64">
        <v>0.71157141316500006</v>
      </c>
      <c r="D517" s="64">
        <v>0.71157141316500006</v>
      </c>
      <c r="E517" s="64">
        <v>4997.45997498</v>
      </c>
      <c r="F517" s="37" t="s">
        <v>529</v>
      </c>
    </row>
    <row r="518" spans="1:6" x14ac:dyDescent="0.25">
      <c r="A518" s="37">
        <v>606600</v>
      </c>
      <c r="B518" s="37" t="s">
        <v>550</v>
      </c>
      <c r="C518" s="64">
        <v>0.57570513887800001</v>
      </c>
      <c r="D518" s="64">
        <v>0.57570513887800001</v>
      </c>
      <c r="E518" s="64">
        <v>4222.7994411999898</v>
      </c>
      <c r="F518" s="37" t="s">
        <v>529</v>
      </c>
    </row>
    <row r="519" spans="1:6" x14ac:dyDescent="0.25">
      <c r="A519" s="37">
        <v>606700</v>
      </c>
      <c r="B519" s="37" t="s">
        <v>551</v>
      </c>
      <c r="C519" s="64">
        <v>1357.9901192499899</v>
      </c>
      <c r="D519" s="64">
        <v>1351.7220835600001</v>
      </c>
      <c r="E519" s="64">
        <v>241862.98671</v>
      </c>
      <c r="F519" s="37" t="s">
        <v>529</v>
      </c>
    </row>
    <row r="520" spans="1:6" x14ac:dyDescent="0.25">
      <c r="A520" s="37">
        <v>607000</v>
      </c>
      <c r="B520" s="37" t="s">
        <v>552</v>
      </c>
      <c r="C520" s="64">
        <v>0.71855351139300006</v>
      </c>
      <c r="D520" s="64">
        <v>0.71855351139300006</v>
      </c>
      <c r="E520" s="64">
        <v>4794.3004025</v>
      </c>
      <c r="F520" s="37" t="s">
        <v>529</v>
      </c>
    </row>
    <row r="521" spans="1:6" x14ac:dyDescent="0.25">
      <c r="A521" s="37">
        <v>607300</v>
      </c>
      <c r="B521" s="37" t="s">
        <v>553</v>
      </c>
      <c r="C521" s="64">
        <v>2667.6753847700002</v>
      </c>
      <c r="D521" s="64">
        <v>2660.4429245800002</v>
      </c>
      <c r="E521" s="64">
        <v>429483.22050599899</v>
      </c>
      <c r="F521" s="37" t="s">
        <v>529</v>
      </c>
    </row>
    <row r="522" spans="1:6" x14ac:dyDescent="0.25">
      <c r="A522" s="37">
        <v>607501</v>
      </c>
      <c r="B522" s="37" t="s">
        <v>554</v>
      </c>
      <c r="C522" s="64">
        <v>1312.91539642</v>
      </c>
      <c r="D522" s="64">
        <v>1300.4386799399899</v>
      </c>
      <c r="E522" s="64">
        <v>222988.674314</v>
      </c>
      <c r="F522" s="37" t="s">
        <v>58</v>
      </c>
    </row>
    <row r="523" spans="1:6" x14ac:dyDescent="0.25">
      <c r="A523" s="37">
        <v>607900</v>
      </c>
      <c r="B523" s="37" t="s">
        <v>555</v>
      </c>
      <c r="C523" s="64">
        <v>3.8696258063000002</v>
      </c>
      <c r="D523" s="64">
        <v>3.8696258063000002</v>
      </c>
      <c r="E523" s="64">
        <v>8357.3291447200008</v>
      </c>
      <c r="F523" s="37" t="s">
        <v>529</v>
      </c>
    </row>
    <row r="524" spans="1:6" x14ac:dyDescent="0.25">
      <c r="A524" s="37">
        <v>609028</v>
      </c>
      <c r="B524" s="37" t="s">
        <v>556</v>
      </c>
      <c r="C524" s="64">
        <v>9.0359964673899995</v>
      </c>
      <c r="D524" s="64">
        <v>6.1967563852699996</v>
      </c>
      <c r="E524" s="64">
        <v>16885.416616099901</v>
      </c>
      <c r="F524" s="37" t="s">
        <v>58</v>
      </c>
    </row>
    <row r="525" spans="1:6" x14ac:dyDescent="0.25">
      <c r="A525" s="37">
        <v>609029</v>
      </c>
      <c r="B525" s="37" t="s">
        <v>557</v>
      </c>
      <c r="C525" s="64">
        <v>1884.2314272900001</v>
      </c>
      <c r="D525" s="64">
        <v>1884.2314272900001</v>
      </c>
      <c r="E525" s="64">
        <v>341994.64048300002</v>
      </c>
      <c r="F525" s="37" t="s">
        <v>58</v>
      </c>
    </row>
    <row r="526" spans="1:6" x14ac:dyDescent="0.25">
      <c r="A526" s="37">
        <v>609030</v>
      </c>
      <c r="B526" s="37" t="s">
        <v>558</v>
      </c>
      <c r="C526" s="64">
        <v>200.981667679</v>
      </c>
      <c r="D526" s="64">
        <v>0</v>
      </c>
      <c r="E526" s="64">
        <v>209478.914881</v>
      </c>
      <c r="F526" s="37" t="s">
        <v>58</v>
      </c>
    </row>
    <row r="527" spans="1:6" x14ac:dyDescent="0.25">
      <c r="A527" s="37">
        <v>609031</v>
      </c>
      <c r="B527" s="37" t="s">
        <v>559</v>
      </c>
      <c r="C527" s="64">
        <v>1791.42524559</v>
      </c>
      <c r="D527" s="64">
        <v>1791.42524559</v>
      </c>
      <c r="E527" s="64">
        <v>262459.640393999</v>
      </c>
      <c r="F527" s="37" t="s">
        <v>58</v>
      </c>
    </row>
    <row r="528" spans="1:6" x14ac:dyDescent="0.25">
      <c r="A528" s="37">
        <v>609032</v>
      </c>
      <c r="B528" s="37" t="s">
        <v>560</v>
      </c>
      <c r="C528" s="64">
        <v>53.9645339896</v>
      </c>
      <c r="D528" s="64">
        <v>53.9645339896</v>
      </c>
      <c r="E528" s="64">
        <v>59245.584850599902</v>
      </c>
      <c r="F528" s="37" t="s">
        <v>58</v>
      </c>
    </row>
    <row r="529" spans="1:6" x14ac:dyDescent="0.25">
      <c r="A529" s="37">
        <v>609035</v>
      </c>
      <c r="B529" s="37" t="s">
        <v>561</v>
      </c>
      <c r="C529" s="64">
        <v>106.391610478999</v>
      </c>
      <c r="D529" s="64">
        <v>106.391610478999</v>
      </c>
      <c r="E529" s="64">
        <v>54475.865753300001</v>
      </c>
      <c r="F529" s="37" t="s">
        <v>58</v>
      </c>
    </row>
    <row r="530" spans="1:6" x14ac:dyDescent="0.25">
      <c r="A530" s="37">
        <v>609200</v>
      </c>
      <c r="B530" s="37" t="s">
        <v>562</v>
      </c>
      <c r="C530" s="64">
        <v>2.3616265490099999</v>
      </c>
      <c r="D530" s="64">
        <v>2.3616265490099999</v>
      </c>
      <c r="E530" s="64">
        <v>7716.4548823699897</v>
      </c>
      <c r="F530" s="37" t="s">
        <v>58</v>
      </c>
    </row>
    <row r="531" spans="1:6" x14ac:dyDescent="0.25">
      <c r="A531" s="37">
        <v>609400</v>
      </c>
      <c r="B531" s="37" t="s">
        <v>563</v>
      </c>
      <c r="C531" s="64">
        <v>0.48461334991600002</v>
      </c>
      <c r="D531" s="64">
        <v>0.48461334991600002</v>
      </c>
      <c r="E531" s="64">
        <v>4344.3096208200004</v>
      </c>
      <c r="F531" s="37" t="s">
        <v>79</v>
      </c>
    </row>
    <row r="532" spans="1:6" x14ac:dyDescent="0.25">
      <c r="A532" s="37">
        <v>609913</v>
      </c>
      <c r="B532" s="37" t="s">
        <v>564</v>
      </c>
      <c r="C532" s="64">
        <v>6.2981062143599997</v>
      </c>
      <c r="D532" s="64">
        <v>6.2981062143599997</v>
      </c>
      <c r="E532" s="64">
        <v>12527.8678382</v>
      </c>
      <c r="F532" s="37" t="s">
        <v>79</v>
      </c>
    </row>
    <row r="533" spans="1:6" x14ac:dyDescent="0.25">
      <c r="A533" s="37">
        <v>610010</v>
      </c>
      <c r="B533" s="37" t="s">
        <v>565</v>
      </c>
      <c r="C533" s="64">
        <v>58.714005552000003</v>
      </c>
      <c r="D533" s="64">
        <v>58.714005552000003</v>
      </c>
      <c r="E533" s="64">
        <v>76481.406038600006</v>
      </c>
      <c r="F533" s="37" t="s">
        <v>79</v>
      </c>
    </row>
    <row r="534" spans="1:6" x14ac:dyDescent="0.25">
      <c r="A534" s="37">
        <v>610020</v>
      </c>
      <c r="B534" s="37" t="s">
        <v>566</v>
      </c>
      <c r="C534" s="64">
        <v>3901.6393384600001</v>
      </c>
      <c r="D534" s="64">
        <v>3901.6393384600001</v>
      </c>
      <c r="E534" s="64">
        <v>404735.278621</v>
      </c>
      <c r="F534" s="37" t="s">
        <v>79</v>
      </c>
    </row>
    <row r="535" spans="1:6" x14ac:dyDescent="0.25">
      <c r="A535" s="37">
        <v>610031</v>
      </c>
      <c r="B535" s="37" t="s">
        <v>567</v>
      </c>
      <c r="C535" s="64">
        <v>478.10729448500001</v>
      </c>
      <c r="D535" s="64">
        <v>478.10729448500001</v>
      </c>
      <c r="E535" s="64">
        <v>140346.43825100001</v>
      </c>
      <c r="F535" s="37" t="s">
        <v>79</v>
      </c>
    </row>
    <row r="536" spans="1:6" x14ac:dyDescent="0.25">
      <c r="A536" s="37">
        <v>610900</v>
      </c>
      <c r="B536" s="37" t="s">
        <v>568</v>
      </c>
      <c r="C536" s="64">
        <v>1.2450029091899999</v>
      </c>
      <c r="D536" s="64">
        <v>1.2450029091899999</v>
      </c>
      <c r="E536" s="64">
        <v>4867.3871987100001</v>
      </c>
      <c r="F536" s="37" t="s">
        <v>569</v>
      </c>
    </row>
    <row r="537" spans="1:6" x14ac:dyDescent="0.25">
      <c r="A537" s="37">
        <v>611100</v>
      </c>
      <c r="B537" s="37" t="s">
        <v>570</v>
      </c>
      <c r="C537" s="64">
        <v>1.4318423095399999</v>
      </c>
      <c r="D537" s="64">
        <v>1.4318423095399999</v>
      </c>
      <c r="E537" s="64">
        <v>4998.5299721299898</v>
      </c>
      <c r="F537" s="37" t="s">
        <v>569</v>
      </c>
    </row>
    <row r="538" spans="1:6" x14ac:dyDescent="0.25">
      <c r="A538" s="37">
        <v>611210</v>
      </c>
      <c r="B538" s="37" t="s">
        <v>571</v>
      </c>
      <c r="C538" s="64">
        <v>1.2517632351600001</v>
      </c>
      <c r="D538" s="64">
        <v>1.2517632351600001</v>
      </c>
      <c r="E538" s="64">
        <v>4486.9279109299896</v>
      </c>
      <c r="F538" s="37" t="s">
        <v>569</v>
      </c>
    </row>
    <row r="539" spans="1:6" x14ac:dyDescent="0.25">
      <c r="A539" s="37">
        <v>611220</v>
      </c>
      <c r="B539" s="37" t="s">
        <v>572</v>
      </c>
      <c r="C539" s="64">
        <v>1.11754922394</v>
      </c>
      <c r="D539" s="64">
        <v>1.11754922394</v>
      </c>
      <c r="E539" s="64">
        <v>4710.13561243</v>
      </c>
      <c r="F539" s="37" t="s">
        <v>569</v>
      </c>
    </row>
    <row r="540" spans="1:6" x14ac:dyDescent="0.25">
      <c r="A540" s="37">
        <v>612100</v>
      </c>
      <c r="B540" s="37" t="s">
        <v>573</v>
      </c>
      <c r="C540" s="64">
        <v>8.9423362080299995</v>
      </c>
      <c r="D540" s="64">
        <v>8.9423362080299995</v>
      </c>
      <c r="E540" s="64">
        <v>16432.905918</v>
      </c>
      <c r="F540" s="37" t="s">
        <v>569</v>
      </c>
    </row>
    <row r="541" spans="1:6" x14ac:dyDescent="0.25">
      <c r="A541" s="37">
        <v>612600</v>
      </c>
      <c r="B541" s="37" t="s">
        <v>574</v>
      </c>
      <c r="C541" s="64">
        <v>1.9809379980099999</v>
      </c>
      <c r="D541" s="64">
        <v>1.9809379980099999</v>
      </c>
      <c r="E541" s="64">
        <v>7651.0029125399897</v>
      </c>
      <c r="F541" s="37" t="s">
        <v>79</v>
      </c>
    </row>
    <row r="542" spans="1:6" x14ac:dyDescent="0.25">
      <c r="A542" s="37">
        <v>612714</v>
      </c>
      <c r="B542" s="37" t="s">
        <v>575</v>
      </c>
      <c r="C542" s="64">
        <v>4820.52162976</v>
      </c>
      <c r="D542" s="64">
        <v>4766.4117909699899</v>
      </c>
      <c r="E542" s="64">
        <v>784222.312194</v>
      </c>
      <c r="F542" s="37" t="s">
        <v>79</v>
      </c>
    </row>
    <row r="543" spans="1:6" x14ac:dyDescent="0.25">
      <c r="A543" s="37">
        <v>612901</v>
      </c>
      <c r="B543" s="37" t="s">
        <v>576</v>
      </c>
      <c r="C543" s="64">
        <v>8287.5127978700002</v>
      </c>
      <c r="D543" s="64">
        <v>7515.9347911799896</v>
      </c>
      <c r="E543" s="64">
        <v>788917.40847400005</v>
      </c>
      <c r="F543" s="37" t="s">
        <v>79</v>
      </c>
    </row>
    <row r="544" spans="1:6" x14ac:dyDescent="0.25">
      <c r="A544" s="37">
        <v>612902</v>
      </c>
      <c r="B544" s="37" t="s">
        <v>577</v>
      </c>
      <c r="C544" s="64">
        <v>138.84765470599899</v>
      </c>
      <c r="D544" s="64">
        <v>0</v>
      </c>
      <c r="E544" s="64">
        <v>183896.07470100001</v>
      </c>
      <c r="F544" s="37" t="s">
        <v>79</v>
      </c>
    </row>
    <row r="545" spans="1:6" x14ac:dyDescent="0.25">
      <c r="A545" s="37">
        <v>612903</v>
      </c>
      <c r="B545" s="37" t="s">
        <v>578</v>
      </c>
      <c r="C545" s="64">
        <v>71.107938221500007</v>
      </c>
      <c r="D545" s="64">
        <v>0</v>
      </c>
      <c r="E545" s="64">
        <v>105396.863096</v>
      </c>
      <c r="F545" s="37" t="s">
        <v>79</v>
      </c>
    </row>
    <row r="546" spans="1:6" x14ac:dyDescent="0.25">
      <c r="A546" s="37">
        <v>613000</v>
      </c>
      <c r="B546" s="37" t="s">
        <v>579</v>
      </c>
      <c r="C546" s="64">
        <v>1747.7355496499899</v>
      </c>
      <c r="D546" s="64">
        <v>1747.7355496499899</v>
      </c>
      <c r="E546" s="64">
        <v>1056280.4455200001</v>
      </c>
      <c r="F546" s="37" t="s">
        <v>580</v>
      </c>
    </row>
    <row r="547" spans="1:6" x14ac:dyDescent="0.25">
      <c r="A547" s="37">
        <v>614502</v>
      </c>
      <c r="B547" s="37" t="s">
        <v>581</v>
      </c>
      <c r="C547" s="64">
        <v>110.767829869</v>
      </c>
      <c r="D547" s="64">
        <v>0</v>
      </c>
      <c r="E547" s="64">
        <v>348766.619172999</v>
      </c>
      <c r="F547" s="37" t="s">
        <v>7</v>
      </c>
    </row>
    <row r="548" spans="1:6" x14ac:dyDescent="0.25">
      <c r="A548" s="37">
        <v>620901</v>
      </c>
      <c r="B548" s="37" t="s">
        <v>582</v>
      </c>
      <c r="C548" s="64">
        <v>0.25186316503</v>
      </c>
      <c r="D548" s="64">
        <v>0</v>
      </c>
      <c r="E548" s="64">
        <v>3384.01651945</v>
      </c>
      <c r="F548" s="37"/>
    </row>
    <row r="549" spans="1:6" x14ac:dyDescent="0.25">
      <c r="A549" s="37">
        <v>623803</v>
      </c>
      <c r="B549" s="37" t="s">
        <v>583</v>
      </c>
      <c r="C549" s="64">
        <v>5003.0094730199899</v>
      </c>
      <c r="D549" s="64">
        <v>0</v>
      </c>
      <c r="E549" s="64">
        <v>550132.22900799895</v>
      </c>
      <c r="F549" s="37"/>
    </row>
    <row r="550" spans="1:6" x14ac:dyDescent="0.25">
      <c r="A550" s="37">
        <v>623804</v>
      </c>
      <c r="B550" s="37" t="s">
        <v>584</v>
      </c>
      <c r="C550" s="64">
        <v>787.30164273299897</v>
      </c>
      <c r="D550" s="64">
        <v>0</v>
      </c>
      <c r="E550" s="64">
        <v>154074.96404200001</v>
      </c>
      <c r="F550" s="37"/>
    </row>
    <row r="551" spans="1:6" x14ac:dyDescent="0.25">
      <c r="A551" s="37">
        <v>623805</v>
      </c>
      <c r="B551" s="37" t="s">
        <v>585</v>
      </c>
      <c r="C551" s="64">
        <v>5204.2622140599897</v>
      </c>
      <c r="D551" s="64">
        <v>0</v>
      </c>
      <c r="E551" s="64">
        <v>603033.63625099906</v>
      </c>
      <c r="F551" s="37" t="s">
        <v>167</v>
      </c>
    </row>
    <row r="552" spans="1:6" x14ac:dyDescent="0.25">
      <c r="A552" s="37">
        <v>624600</v>
      </c>
      <c r="B552" s="37" t="s">
        <v>586</v>
      </c>
      <c r="C552" s="64">
        <v>12986.582397300001</v>
      </c>
      <c r="D552" s="64">
        <v>0</v>
      </c>
      <c r="E552" s="64">
        <v>1243228.38625</v>
      </c>
      <c r="F552" s="37"/>
    </row>
    <row r="553" spans="1:6" x14ac:dyDescent="0.25">
      <c r="A553" s="37">
        <v>625101</v>
      </c>
      <c r="B553" s="37" t="s">
        <v>587</v>
      </c>
      <c r="C553" s="64">
        <v>42.8339038883</v>
      </c>
      <c r="D553" s="64">
        <v>0</v>
      </c>
      <c r="E553" s="64">
        <v>79009.8552796</v>
      </c>
      <c r="F553" s="37"/>
    </row>
    <row r="554" spans="1:6" x14ac:dyDescent="0.25">
      <c r="A554" s="37">
        <v>625102</v>
      </c>
      <c r="B554" s="37" t="s">
        <v>588</v>
      </c>
      <c r="C554" s="64">
        <v>71.8887399633999</v>
      </c>
      <c r="D554" s="64">
        <v>0</v>
      </c>
      <c r="E554" s="64">
        <v>134874.550825999</v>
      </c>
      <c r="F554" s="37"/>
    </row>
    <row r="555" spans="1:6" x14ac:dyDescent="0.25">
      <c r="A555" s="37">
        <v>518701</v>
      </c>
      <c r="B555" s="37" t="s">
        <v>589</v>
      </c>
      <c r="C555" s="64">
        <v>2.0301076519599999</v>
      </c>
      <c r="D555" s="64">
        <v>2.0301076519599999</v>
      </c>
      <c r="E555" s="64">
        <v>6167.0448266399899</v>
      </c>
      <c r="F555" s="37" t="s">
        <v>33</v>
      </c>
    </row>
    <row r="556" spans="1:6" x14ac:dyDescent="0.25">
      <c r="A556" s="37">
        <v>614503</v>
      </c>
      <c r="B556" s="37" t="s">
        <v>590</v>
      </c>
      <c r="C556" s="64">
        <v>2181.81089036</v>
      </c>
      <c r="D556" s="64">
        <v>4.96643395099</v>
      </c>
      <c r="E556" s="64">
        <v>167778.58918800001</v>
      </c>
      <c r="F556" s="37"/>
    </row>
    <row r="557" spans="1:6" x14ac:dyDescent="0.25">
      <c r="A557" s="37">
        <v>614504</v>
      </c>
      <c r="B557" s="37" t="s">
        <v>591</v>
      </c>
      <c r="C557" s="64">
        <v>16293.468472299901</v>
      </c>
      <c r="D557" s="64">
        <v>0</v>
      </c>
      <c r="E557" s="64">
        <v>1805608.17243</v>
      </c>
      <c r="F557" s="37" t="s">
        <v>7</v>
      </c>
    </row>
    <row r="558" spans="1:6" x14ac:dyDescent="0.25">
      <c r="A558" s="37">
        <v>614601</v>
      </c>
      <c r="B558" s="37" t="s">
        <v>592</v>
      </c>
      <c r="C558" s="64">
        <v>99.459678862499899</v>
      </c>
      <c r="D558" s="64">
        <v>0</v>
      </c>
      <c r="E558" s="64">
        <v>93741.650371700001</v>
      </c>
      <c r="F558" s="37"/>
    </row>
    <row r="559" spans="1:6" x14ac:dyDescent="0.25">
      <c r="A559" s="37">
        <v>614602</v>
      </c>
      <c r="B559" s="37" t="s">
        <v>593</v>
      </c>
      <c r="C559" s="64">
        <v>173.361941054</v>
      </c>
      <c r="D559" s="64">
        <v>0</v>
      </c>
      <c r="E559" s="64">
        <v>70236.547433500004</v>
      </c>
      <c r="F559" s="37"/>
    </row>
    <row r="560" spans="1:6" x14ac:dyDescent="0.25">
      <c r="A560" s="37">
        <v>614700</v>
      </c>
      <c r="B560" s="37" t="s">
        <v>594</v>
      </c>
      <c r="C560" s="64">
        <v>24.494885623399899</v>
      </c>
      <c r="D560" s="64">
        <v>0</v>
      </c>
      <c r="E560" s="64">
        <v>82464.409683499907</v>
      </c>
      <c r="F560" s="37"/>
    </row>
    <row r="561" spans="1:6" x14ac:dyDescent="0.25">
      <c r="A561" s="37">
        <v>614800</v>
      </c>
      <c r="B561" s="37" t="s">
        <v>595</v>
      </c>
      <c r="C561" s="64">
        <v>12.1691916878</v>
      </c>
      <c r="D561" s="64">
        <v>0</v>
      </c>
      <c r="E561" s="64">
        <v>41771.177990600001</v>
      </c>
      <c r="F561" s="37" t="s">
        <v>7</v>
      </c>
    </row>
    <row r="562" spans="1:6" x14ac:dyDescent="0.25">
      <c r="A562" s="37">
        <v>615302</v>
      </c>
      <c r="B562" s="37" t="s">
        <v>596</v>
      </c>
      <c r="C562" s="64">
        <v>5.8694165093399997</v>
      </c>
      <c r="D562" s="64">
        <v>0</v>
      </c>
      <c r="E562" s="64">
        <v>31887.704302800001</v>
      </c>
      <c r="F562" s="37" t="s">
        <v>20</v>
      </c>
    </row>
    <row r="563" spans="1:6" x14ac:dyDescent="0.25">
      <c r="A563" s="37">
        <v>615800</v>
      </c>
      <c r="B563" s="37" t="s">
        <v>597</v>
      </c>
      <c r="C563" s="64">
        <v>1.6342920574199999</v>
      </c>
      <c r="D563" s="64">
        <v>1.6342920574199999</v>
      </c>
      <c r="E563" s="64">
        <v>24619.9496487</v>
      </c>
      <c r="F563" s="37"/>
    </row>
    <row r="564" spans="1:6" x14ac:dyDescent="0.25">
      <c r="A564" s="37">
        <v>615900</v>
      </c>
      <c r="B564" s="37" t="s">
        <v>598</v>
      </c>
      <c r="C564" s="64">
        <v>30.4380037699</v>
      </c>
      <c r="D564" s="64">
        <v>30.4380037699</v>
      </c>
      <c r="E564" s="64">
        <v>25850.024676699901</v>
      </c>
      <c r="F564" s="37" t="s">
        <v>33</v>
      </c>
    </row>
    <row r="565" spans="1:6" x14ac:dyDescent="0.25">
      <c r="A565" s="37">
        <v>616001</v>
      </c>
      <c r="B565" s="37" t="s">
        <v>599</v>
      </c>
      <c r="C565" s="64">
        <v>7.2303240140999998</v>
      </c>
      <c r="D565" s="64">
        <v>7.2303240140999998</v>
      </c>
      <c r="E565" s="64">
        <v>44247.476266400001</v>
      </c>
      <c r="F565" s="37"/>
    </row>
    <row r="566" spans="1:6" x14ac:dyDescent="0.25">
      <c r="A566" s="37">
        <v>616002</v>
      </c>
      <c r="B566" s="37" t="s">
        <v>600</v>
      </c>
      <c r="C566" s="64">
        <v>39.959123628699899</v>
      </c>
      <c r="D566" s="64">
        <v>0</v>
      </c>
      <c r="E566" s="64">
        <v>137018.096036</v>
      </c>
      <c r="F566" s="37" t="s">
        <v>33</v>
      </c>
    </row>
    <row r="567" spans="1:6" x14ac:dyDescent="0.25">
      <c r="A567" s="37">
        <v>616100</v>
      </c>
      <c r="B567" s="37" t="s">
        <v>601</v>
      </c>
      <c r="C567" s="64">
        <v>26.604441361900001</v>
      </c>
      <c r="D567" s="64">
        <v>0</v>
      </c>
      <c r="E567" s="64">
        <v>31625.7587079</v>
      </c>
      <c r="F567" s="37"/>
    </row>
    <row r="568" spans="1:6" x14ac:dyDescent="0.25">
      <c r="A568" s="37">
        <v>616200</v>
      </c>
      <c r="B568" s="37" t="s">
        <v>602</v>
      </c>
      <c r="C568" s="64">
        <v>3.2918527896700001</v>
      </c>
      <c r="D568" s="64">
        <v>3.2918527896700001</v>
      </c>
      <c r="E568" s="64">
        <v>12217.891734999899</v>
      </c>
      <c r="F568" s="37" t="s">
        <v>33</v>
      </c>
    </row>
    <row r="569" spans="1:6" x14ac:dyDescent="0.25">
      <c r="A569" s="37">
        <v>616400</v>
      </c>
      <c r="B569" s="37" t="s">
        <v>603</v>
      </c>
      <c r="C569" s="64">
        <v>0.64970915449</v>
      </c>
      <c r="D569" s="64">
        <v>0.64970915449</v>
      </c>
      <c r="E569" s="64">
        <v>9887.8436629000007</v>
      </c>
      <c r="F569" s="37"/>
    </row>
    <row r="570" spans="1:6" x14ac:dyDescent="0.25">
      <c r="A570" s="37">
        <v>617000</v>
      </c>
      <c r="B570" s="37" t="s">
        <v>604</v>
      </c>
      <c r="C570" s="64">
        <v>330.68915650100001</v>
      </c>
      <c r="D570" s="64">
        <v>0</v>
      </c>
      <c r="E570" s="64">
        <v>578546.14743799902</v>
      </c>
      <c r="F570" s="37"/>
    </row>
    <row r="571" spans="1:6" x14ac:dyDescent="0.25">
      <c r="A571" s="37">
        <v>617101</v>
      </c>
      <c r="B571" s="37" t="s">
        <v>605</v>
      </c>
      <c r="C571" s="64">
        <v>379.008242193</v>
      </c>
      <c r="D571" s="64">
        <v>0</v>
      </c>
      <c r="E571" s="64">
        <v>344892.72050200001</v>
      </c>
      <c r="F571" s="37"/>
    </row>
    <row r="572" spans="1:6" x14ac:dyDescent="0.25">
      <c r="A572" s="37">
        <v>617102</v>
      </c>
      <c r="B572" s="37" t="s">
        <v>606</v>
      </c>
      <c r="C572" s="64">
        <v>2.4109721230200001</v>
      </c>
      <c r="D572" s="64">
        <v>0</v>
      </c>
      <c r="E572" s="64">
        <v>30762.4440559</v>
      </c>
      <c r="F572" s="37" t="s">
        <v>33</v>
      </c>
    </row>
    <row r="573" spans="1:6" x14ac:dyDescent="0.25">
      <c r="A573" s="37">
        <v>617400</v>
      </c>
      <c r="B573" s="37" t="s">
        <v>607</v>
      </c>
      <c r="C573" s="64">
        <v>2.8179313395499999</v>
      </c>
      <c r="D573" s="64">
        <v>0</v>
      </c>
      <c r="E573" s="64">
        <v>18861.653652100002</v>
      </c>
      <c r="F573" s="37"/>
    </row>
    <row r="574" spans="1:6" x14ac:dyDescent="0.25">
      <c r="A574" s="37">
        <v>617501</v>
      </c>
      <c r="B574" s="37" t="s">
        <v>608</v>
      </c>
      <c r="C574" s="64">
        <v>6969.4472843100002</v>
      </c>
      <c r="D574" s="64">
        <v>0</v>
      </c>
      <c r="E574" s="64">
        <v>937791.68596200005</v>
      </c>
      <c r="F574" s="37"/>
    </row>
    <row r="575" spans="1:6" x14ac:dyDescent="0.25">
      <c r="A575" s="37">
        <v>617503</v>
      </c>
      <c r="B575" s="37" t="s">
        <v>609</v>
      </c>
      <c r="C575" s="64">
        <v>1.7344110627</v>
      </c>
      <c r="D575" s="64">
        <v>0</v>
      </c>
      <c r="E575" s="64">
        <v>24533.343843300001</v>
      </c>
      <c r="F575" s="37" t="s">
        <v>33</v>
      </c>
    </row>
    <row r="576" spans="1:6" x14ac:dyDescent="0.25">
      <c r="A576" s="37">
        <v>617903</v>
      </c>
      <c r="B576" s="37" t="s">
        <v>610</v>
      </c>
      <c r="C576" s="64">
        <v>0.77364876217400003</v>
      </c>
      <c r="D576" s="64">
        <v>0</v>
      </c>
      <c r="E576" s="64">
        <v>6973.9798255400001</v>
      </c>
      <c r="F576" s="37"/>
    </row>
    <row r="577" spans="1:6" x14ac:dyDescent="0.25">
      <c r="A577" s="37">
        <v>625300</v>
      </c>
      <c r="B577" s="37" t="s">
        <v>611</v>
      </c>
      <c r="C577" s="64">
        <v>0.58387177928099998</v>
      </c>
      <c r="D577" s="64">
        <v>0</v>
      </c>
      <c r="E577" s="64">
        <v>5828.8960634200002</v>
      </c>
      <c r="F577" s="37"/>
    </row>
    <row r="578" spans="1:6" x14ac:dyDescent="0.25">
      <c r="A578" s="37">
        <v>625800</v>
      </c>
      <c r="B578" s="37" t="s">
        <v>612</v>
      </c>
      <c r="C578" s="64">
        <v>46.918194063100003</v>
      </c>
      <c r="D578" s="64">
        <v>0</v>
      </c>
      <c r="E578" s="64">
        <v>76340.867892599897</v>
      </c>
      <c r="F578" s="37"/>
    </row>
    <row r="579" spans="1:6" x14ac:dyDescent="0.25">
      <c r="A579" s="37">
        <v>625901</v>
      </c>
      <c r="B579" s="37" t="s">
        <v>613</v>
      </c>
      <c r="C579" s="64">
        <v>15.1429689168999</v>
      </c>
      <c r="D579" s="64">
        <v>0</v>
      </c>
      <c r="E579" s="64">
        <v>47279.450288599903</v>
      </c>
      <c r="F579" s="37" t="s">
        <v>58</v>
      </c>
    </row>
    <row r="580" spans="1:6" x14ac:dyDescent="0.25">
      <c r="A580" s="37">
        <v>508620</v>
      </c>
      <c r="B580" s="37" t="s">
        <v>614</v>
      </c>
      <c r="C580" s="64">
        <v>1.3339932939100001</v>
      </c>
      <c r="D580" s="64">
        <v>1.3339932939100001</v>
      </c>
      <c r="E580" s="64">
        <v>7448.57532197</v>
      </c>
      <c r="F580" s="37" t="s">
        <v>33</v>
      </c>
    </row>
    <row r="581" spans="1:6" x14ac:dyDescent="0.25">
      <c r="A581" s="37">
        <v>601301</v>
      </c>
      <c r="B581" s="37" t="s">
        <v>615</v>
      </c>
      <c r="C581" s="64">
        <v>766.60245035900004</v>
      </c>
      <c r="D581" s="64">
        <v>766.60245035900004</v>
      </c>
      <c r="E581" s="64">
        <v>228072.32681</v>
      </c>
      <c r="F581" s="37" t="s">
        <v>529</v>
      </c>
    </row>
    <row r="582" spans="1:6" x14ac:dyDescent="0.25">
      <c r="A582" s="37">
        <v>500301</v>
      </c>
      <c r="B582" s="37" t="s">
        <v>616</v>
      </c>
      <c r="C582" s="64">
        <v>4.5468322255700002</v>
      </c>
      <c r="D582" s="64">
        <v>4.5468322255700002</v>
      </c>
      <c r="E582" s="64">
        <v>15011.9189874</v>
      </c>
      <c r="F582" s="37" t="s">
        <v>7</v>
      </c>
    </row>
    <row r="583" spans="1:6" x14ac:dyDescent="0.25">
      <c r="A583" s="37">
        <v>500205</v>
      </c>
      <c r="B583" s="37" t="s">
        <v>617</v>
      </c>
      <c r="C583" s="64">
        <v>7.9862584505300003</v>
      </c>
      <c r="D583" s="64">
        <v>7.9862584505300003</v>
      </c>
      <c r="E583" s="64">
        <v>20544.658989399901</v>
      </c>
      <c r="F583" s="37" t="s">
        <v>7</v>
      </c>
    </row>
    <row r="584" spans="1:6" x14ac:dyDescent="0.25">
      <c r="A584" s="37">
        <v>500302</v>
      </c>
      <c r="B584" s="37" t="s">
        <v>618</v>
      </c>
      <c r="C584" s="64">
        <v>3.9313293161299998</v>
      </c>
      <c r="D584" s="64">
        <v>3.9313293161299998</v>
      </c>
      <c r="E584" s="64">
        <v>10420.320755999899</v>
      </c>
      <c r="F584" s="37" t="s">
        <v>7</v>
      </c>
    </row>
    <row r="585" spans="1:6" x14ac:dyDescent="0.25">
      <c r="A585" s="37">
        <v>508803</v>
      </c>
      <c r="B585" s="37" t="s">
        <v>619</v>
      </c>
      <c r="C585" s="64">
        <v>1.8090022998399999</v>
      </c>
      <c r="D585" s="64">
        <v>1.8090022998399999</v>
      </c>
      <c r="E585" s="64">
        <v>6106.4614160600004</v>
      </c>
      <c r="F585" s="37" t="s">
        <v>33</v>
      </c>
    </row>
    <row r="586" spans="1:6" x14ac:dyDescent="0.25">
      <c r="A586" s="37">
        <v>500600</v>
      </c>
      <c r="B586" s="37" t="s">
        <v>620</v>
      </c>
      <c r="C586" s="64">
        <v>2.1477525333999998</v>
      </c>
      <c r="D586" s="64">
        <v>2.1477525333999998</v>
      </c>
      <c r="E586" s="64">
        <v>9257.6217208599901</v>
      </c>
      <c r="F586" s="37" t="s">
        <v>7</v>
      </c>
    </row>
    <row r="587" spans="1:6" x14ac:dyDescent="0.25">
      <c r="A587" s="37">
        <v>500500</v>
      </c>
      <c r="B587" s="37" t="s">
        <v>621</v>
      </c>
      <c r="C587" s="64">
        <v>4.2665381935299997</v>
      </c>
      <c r="D587" s="64">
        <v>4.2665381935299997</v>
      </c>
      <c r="E587" s="64">
        <v>11983.386859099901</v>
      </c>
      <c r="F587" s="37" t="s">
        <v>7</v>
      </c>
    </row>
    <row r="588" spans="1:6" x14ac:dyDescent="0.25">
      <c r="A588" s="37">
        <v>501400</v>
      </c>
      <c r="B588" s="37" t="s">
        <v>622</v>
      </c>
      <c r="C588" s="64">
        <v>2.2619815671299999</v>
      </c>
      <c r="D588" s="64">
        <v>2.2619815671299999</v>
      </c>
      <c r="E588" s="64">
        <v>9156.6657265899903</v>
      </c>
      <c r="F588" s="37" t="s">
        <v>7</v>
      </c>
    </row>
    <row r="589" spans="1:6" x14ac:dyDescent="0.25">
      <c r="A589" s="37">
        <v>606300</v>
      </c>
      <c r="B589" s="37" t="s">
        <v>623</v>
      </c>
      <c r="C589" s="64">
        <v>1.11121047682</v>
      </c>
      <c r="D589" s="64">
        <v>1.11121047682</v>
      </c>
      <c r="E589" s="64">
        <v>4681.6547687000002</v>
      </c>
      <c r="F589" s="37" t="s">
        <v>58</v>
      </c>
    </row>
    <row r="590" spans="1:6" x14ac:dyDescent="0.25">
      <c r="A590" s="37">
        <v>500700</v>
      </c>
      <c r="B590" s="37" t="s">
        <v>624</v>
      </c>
      <c r="C590" s="64">
        <v>1.1804551625899999</v>
      </c>
      <c r="D590" s="64">
        <v>1.1804551625899999</v>
      </c>
      <c r="E590" s="64">
        <v>10667.352325100001</v>
      </c>
      <c r="F590" s="37" t="s">
        <v>7</v>
      </c>
    </row>
    <row r="591" spans="1:6" x14ac:dyDescent="0.25">
      <c r="A591" s="37">
        <v>500801</v>
      </c>
      <c r="B591" s="37" t="s">
        <v>625</v>
      </c>
      <c r="C591" s="64">
        <v>827.103390655</v>
      </c>
      <c r="D591" s="64">
        <v>815.96768882200001</v>
      </c>
      <c r="E591" s="64">
        <v>332774.035064</v>
      </c>
      <c r="F591" s="37" t="s">
        <v>7</v>
      </c>
    </row>
    <row r="592" spans="1:6" x14ac:dyDescent="0.25">
      <c r="A592" s="37">
        <v>500802</v>
      </c>
      <c r="B592" s="37" t="s">
        <v>626</v>
      </c>
      <c r="C592" s="64">
        <v>778.26175351100005</v>
      </c>
      <c r="D592" s="64">
        <v>778.26175351100005</v>
      </c>
      <c r="E592" s="64">
        <v>269608.054739999</v>
      </c>
      <c r="F592" s="37" t="s">
        <v>7</v>
      </c>
    </row>
    <row r="593" spans="1:6" x14ac:dyDescent="0.25">
      <c r="A593" s="37">
        <v>500900</v>
      </c>
      <c r="B593" s="37" t="s">
        <v>627</v>
      </c>
      <c r="C593" s="64">
        <v>34.714056033399899</v>
      </c>
      <c r="D593" s="64">
        <v>34.714056033399899</v>
      </c>
      <c r="E593" s="64">
        <v>52448.977360199897</v>
      </c>
      <c r="F593" s="37" t="s">
        <v>7</v>
      </c>
    </row>
    <row r="594" spans="1:6" x14ac:dyDescent="0.25">
      <c r="A594" s="37">
        <v>501000</v>
      </c>
      <c r="B594" s="37" t="s">
        <v>628</v>
      </c>
      <c r="C594" s="64">
        <v>4.3885444033700001</v>
      </c>
      <c r="D594" s="64">
        <v>4.3885444033700001</v>
      </c>
      <c r="E594" s="64">
        <v>14881.842026800001</v>
      </c>
      <c r="F594" s="37" t="s">
        <v>7</v>
      </c>
    </row>
    <row r="595" spans="1:6" x14ac:dyDescent="0.25">
      <c r="A595" s="37">
        <v>501100</v>
      </c>
      <c r="B595" s="37" t="s">
        <v>629</v>
      </c>
      <c r="C595" s="64">
        <v>4.6381972873299997</v>
      </c>
      <c r="D595" s="64">
        <v>4.6381972873299997</v>
      </c>
      <c r="E595" s="64">
        <v>18832.208072900001</v>
      </c>
      <c r="F595" s="37" t="s">
        <v>7</v>
      </c>
    </row>
    <row r="596" spans="1:6" x14ac:dyDescent="0.25">
      <c r="A596" s="37">
        <v>501612</v>
      </c>
      <c r="B596" s="37" t="s">
        <v>630</v>
      </c>
      <c r="C596" s="64">
        <v>1.97420189778</v>
      </c>
      <c r="D596" s="64">
        <v>1.97420189778</v>
      </c>
      <c r="E596" s="64">
        <v>7604.1518521400003</v>
      </c>
      <c r="F596" s="37" t="s">
        <v>7</v>
      </c>
    </row>
    <row r="597" spans="1:6" x14ac:dyDescent="0.25">
      <c r="A597" s="37">
        <v>501615</v>
      </c>
      <c r="B597" s="37" t="s">
        <v>631</v>
      </c>
      <c r="C597" s="64">
        <v>71.054119594499895</v>
      </c>
      <c r="D597" s="64">
        <v>71.054119594499895</v>
      </c>
      <c r="E597" s="64">
        <v>117342.34105800001</v>
      </c>
      <c r="F597" s="37" t="s">
        <v>7</v>
      </c>
    </row>
    <row r="598" spans="1:6" x14ac:dyDescent="0.25">
      <c r="A598" s="37">
        <v>501620</v>
      </c>
      <c r="B598" s="37" t="s">
        <v>632</v>
      </c>
      <c r="C598" s="64">
        <v>685.82231418100002</v>
      </c>
      <c r="D598" s="64">
        <v>664.44647193000003</v>
      </c>
      <c r="E598" s="64">
        <v>366514.79789599899</v>
      </c>
      <c r="F598" s="37" t="s">
        <v>7</v>
      </c>
    </row>
    <row r="599" spans="1:6" x14ac:dyDescent="0.25">
      <c r="A599" s="37">
        <v>501631</v>
      </c>
      <c r="B599" s="37" t="s">
        <v>633</v>
      </c>
      <c r="C599" s="64">
        <v>46.217502295300001</v>
      </c>
      <c r="D599" s="64">
        <v>33.788066522500003</v>
      </c>
      <c r="E599" s="64">
        <v>46047.106645899898</v>
      </c>
      <c r="F599" s="37" t="s">
        <v>7</v>
      </c>
    </row>
    <row r="600" spans="1:6" x14ac:dyDescent="0.25">
      <c r="A600" s="37">
        <v>501632</v>
      </c>
      <c r="B600" s="37" t="s">
        <v>634</v>
      </c>
      <c r="C600" s="64">
        <v>60.129420246700001</v>
      </c>
      <c r="D600" s="64">
        <v>60.129420246700001</v>
      </c>
      <c r="E600" s="64">
        <v>45225.837336899902</v>
      </c>
      <c r="F600" s="37" t="s">
        <v>7</v>
      </c>
    </row>
    <row r="601" spans="1:6" x14ac:dyDescent="0.25">
      <c r="A601" s="37">
        <v>501200</v>
      </c>
      <c r="B601" s="37" t="s">
        <v>635</v>
      </c>
      <c r="C601" s="64">
        <v>1.52772436944</v>
      </c>
      <c r="D601" s="64">
        <v>1.52772436944</v>
      </c>
      <c r="E601" s="64">
        <v>8053.5761365799899</v>
      </c>
      <c r="F601" s="37" t="s">
        <v>7</v>
      </c>
    </row>
    <row r="602" spans="1:6" x14ac:dyDescent="0.25">
      <c r="A602" s="37">
        <v>501300</v>
      </c>
      <c r="B602" s="37" t="s">
        <v>636</v>
      </c>
      <c r="C602" s="64">
        <v>0.75755839562399996</v>
      </c>
      <c r="D602" s="64">
        <v>0.75755839562399996</v>
      </c>
      <c r="E602" s="64">
        <v>5452.8597969299899</v>
      </c>
      <c r="F602" s="37" t="s">
        <v>7</v>
      </c>
    </row>
    <row r="603" spans="1:6" x14ac:dyDescent="0.25">
      <c r="A603" s="37">
        <v>502101</v>
      </c>
      <c r="B603" s="37" t="s">
        <v>637</v>
      </c>
      <c r="C603" s="64">
        <v>1.9290054112699999</v>
      </c>
      <c r="D603" s="64">
        <v>1.9290054112699999</v>
      </c>
      <c r="E603" s="64">
        <v>8421.5276548599904</v>
      </c>
      <c r="F603" s="37" t="s">
        <v>20</v>
      </c>
    </row>
    <row r="604" spans="1:6" x14ac:dyDescent="0.25">
      <c r="A604" s="37">
        <v>515432</v>
      </c>
      <c r="B604" s="37" t="s">
        <v>638</v>
      </c>
      <c r="C604" s="64">
        <v>0.20061844331299999</v>
      </c>
      <c r="D604" s="64">
        <v>0.20061844331299999</v>
      </c>
      <c r="E604" s="64">
        <v>2270.7336947499898</v>
      </c>
      <c r="F604" s="37" t="s">
        <v>33</v>
      </c>
    </row>
    <row r="605" spans="1:6" x14ac:dyDescent="0.25">
      <c r="A605" s="37">
        <v>501810</v>
      </c>
      <c r="B605" s="37" t="s">
        <v>639</v>
      </c>
      <c r="C605" s="64">
        <v>34.289498604499897</v>
      </c>
      <c r="D605" s="64">
        <v>34.289498604499897</v>
      </c>
      <c r="E605" s="64">
        <v>36712.359278600001</v>
      </c>
      <c r="F605" s="37" t="s">
        <v>20</v>
      </c>
    </row>
    <row r="606" spans="1:6" x14ac:dyDescent="0.25">
      <c r="A606" s="37">
        <v>502102</v>
      </c>
      <c r="B606" s="37" t="s">
        <v>640</v>
      </c>
      <c r="C606" s="64">
        <v>2.2368820825400002</v>
      </c>
      <c r="D606" s="64">
        <v>2.2368820825400002</v>
      </c>
      <c r="E606" s="64">
        <v>8082.3463505999898</v>
      </c>
      <c r="F606" s="37" t="s">
        <v>20</v>
      </c>
    </row>
    <row r="607" spans="1:6" x14ac:dyDescent="0.25">
      <c r="A607" s="37">
        <v>502202</v>
      </c>
      <c r="B607" s="37" t="s">
        <v>641</v>
      </c>
      <c r="C607" s="64">
        <v>2.4222910251699998</v>
      </c>
      <c r="D607" s="64">
        <v>2.4222910251699998</v>
      </c>
      <c r="E607" s="64">
        <v>8707.5426981199907</v>
      </c>
      <c r="F607" s="37" t="s">
        <v>20</v>
      </c>
    </row>
    <row r="608" spans="1:6" x14ac:dyDescent="0.25">
      <c r="A608" s="37">
        <v>518500</v>
      </c>
      <c r="B608" s="37" t="s">
        <v>642</v>
      </c>
      <c r="C608" s="64">
        <v>1.81490072251</v>
      </c>
      <c r="D608" s="64">
        <v>1.81490072251</v>
      </c>
      <c r="E608" s="64">
        <v>5980.6058576200003</v>
      </c>
      <c r="F608" s="37" t="s">
        <v>33</v>
      </c>
    </row>
    <row r="609" spans="1:6" x14ac:dyDescent="0.25">
      <c r="A609" s="37">
        <v>502002</v>
      </c>
      <c r="B609" s="37" t="s">
        <v>643</v>
      </c>
      <c r="C609" s="64">
        <v>11.03560077</v>
      </c>
      <c r="D609" s="64">
        <v>11.03560077</v>
      </c>
      <c r="E609" s="64">
        <v>23387.2186817</v>
      </c>
      <c r="F609" s="37" t="s">
        <v>20</v>
      </c>
    </row>
    <row r="610" spans="1:6" x14ac:dyDescent="0.25">
      <c r="A610" s="37">
        <v>502004</v>
      </c>
      <c r="B610" s="37" t="s">
        <v>644</v>
      </c>
      <c r="C610" s="64">
        <v>18.2777143251</v>
      </c>
      <c r="D610" s="64">
        <v>18.2777143251</v>
      </c>
      <c r="E610" s="64">
        <v>27986.8395045</v>
      </c>
      <c r="F610" s="37" t="s">
        <v>20</v>
      </c>
    </row>
    <row r="611" spans="1:6" x14ac:dyDescent="0.25">
      <c r="A611" s="37">
        <v>515500</v>
      </c>
      <c r="B611" s="37" t="s">
        <v>645</v>
      </c>
      <c r="C611" s="64">
        <v>0.49849962109599999</v>
      </c>
      <c r="D611" s="64">
        <v>0.49849962109599999</v>
      </c>
      <c r="E611" s="64">
        <v>3921.4895343899898</v>
      </c>
      <c r="F611" s="37" t="s">
        <v>33</v>
      </c>
    </row>
    <row r="612" spans="1:6" x14ac:dyDescent="0.25">
      <c r="A612" s="37">
        <v>502300</v>
      </c>
      <c r="B612" s="37" t="s">
        <v>646</v>
      </c>
      <c r="C612" s="64">
        <v>1.3024828606600001</v>
      </c>
      <c r="D612" s="64">
        <v>1.3024828606600001</v>
      </c>
      <c r="E612" s="64">
        <v>8366.4560345400005</v>
      </c>
      <c r="F612" s="37" t="s">
        <v>20</v>
      </c>
    </row>
    <row r="613" spans="1:6" x14ac:dyDescent="0.25">
      <c r="A613" s="37">
        <v>535340</v>
      </c>
      <c r="B613" s="37" t="s">
        <v>647</v>
      </c>
      <c r="C613" s="64">
        <v>1.15485814576</v>
      </c>
      <c r="D613" s="64">
        <v>1.15485814576</v>
      </c>
      <c r="E613" s="64">
        <v>5048.9161255700001</v>
      </c>
      <c r="F613" s="37" t="s">
        <v>35</v>
      </c>
    </row>
    <row r="614" spans="1:6" x14ac:dyDescent="0.25">
      <c r="A614" s="37">
        <v>502400</v>
      </c>
      <c r="B614" s="37" t="s">
        <v>648</v>
      </c>
      <c r="C614" s="64">
        <v>1.08231248336</v>
      </c>
      <c r="D614" s="64">
        <v>1.08231248336</v>
      </c>
      <c r="E614" s="64">
        <v>5957.4694282800001</v>
      </c>
      <c r="F614" s="37" t="s">
        <v>20</v>
      </c>
    </row>
    <row r="615" spans="1:6" x14ac:dyDescent="0.25">
      <c r="A615" s="37">
        <v>519720</v>
      </c>
      <c r="B615" s="37" t="s">
        <v>649</v>
      </c>
      <c r="C615" s="64">
        <v>0.87089531427800004</v>
      </c>
      <c r="D615" s="64">
        <v>0.87089531427800004</v>
      </c>
      <c r="E615" s="64">
        <v>3988.0509294899898</v>
      </c>
      <c r="F615" s="37" t="s">
        <v>33</v>
      </c>
    </row>
    <row r="616" spans="1:6" x14ac:dyDescent="0.25">
      <c r="A616" s="37">
        <v>502500</v>
      </c>
      <c r="B616" s="37" t="s">
        <v>650</v>
      </c>
      <c r="C616" s="64">
        <v>1.4142758478899999</v>
      </c>
      <c r="D616" s="64">
        <v>1.4142758478899999</v>
      </c>
      <c r="E616" s="64">
        <v>5642.0909544899896</v>
      </c>
      <c r="F616" s="37" t="s">
        <v>20</v>
      </c>
    </row>
    <row r="617" spans="1:6" x14ac:dyDescent="0.25">
      <c r="A617" s="37">
        <v>502600</v>
      </c>
      <c r="B617" s="37" t="s">
        <v>651</v>
      </c>
      <c r="C617" s="64">
        <v>0.95059154371200005</v>
      </c>
      <c r="D617" s="64">
        <v>0.95059154371200005</v>
      </c>
      <c r="E617" s="64">
        <v>4414.4104723199898</v>
      </c>
      <c r="F617" s="37" t="s">
        <v>20</v>
      </c>
    </row>
    <row r="618" spans="1:6" x14ac:dyDescent="0.25">
      <c r="A618" s="37">
        <v>503500</v>
      </c>
      <c r="B618" s="37" t="s">
        <v>652</v>
      </c>
      <c r="C618" s="64">
        <v>0.94067803934000005</v>
      </c>
      <c r="D618" s="64">
        <v>0.94067803934000005</v>
      </c>
      <c r="E618" s="64">
        <v>4788.3343521500001</v>
      </c>
      <c r="F618" s="37" t="s">
        <v>20</v>
      </c>
    </row>
    <row r="619" spans="1:6" x14ac:dyDescent="0.25">
      <c r="A619" s="37">
        <v>503600</v>
      </c>
      <c r="B619" s="37" t="s">
        <v>653</v>
      </c>
      <c r="C619" s="64">
        <v>1.6339846090200001</v>
      </c>
      <c r="D619" s="64">
        <v>1.6339846090200001</v>
      </c>
      <c r="E619" s="64">
        <v>6005.9239108000002</v>
      </c>
      <c r="F619" s="37" t="s">
        <v>20</v>
      </c>
    </row>
    <row r="620" spans="1:6" x14ac:dyDescent="0.25">
      <c r="A620" s="37">
        <v>502800</v>
      </c>
      <c r="B620" s="37" t="s">
        <v>654</v>
      </c>
      <c r="C620" s="64">
        <v>1.1342078476199999</v>
      </c>
      <c r="D620" s="64">
        <v>1.1342078476199999</v>
      </c>
      <c r="E620" s="64">
        <v>5573.6321512300001</v>
      </c>
      <c r="F620" s="37" t="s">
        <v>20</v>
      </c>
    </row>
    <row r="621" spans="1:6" x14ac:dyDescent="0.25">
      <c r="A621" s="37">
        <v>502900</v>
      </c>
      <c r="B621" s="37" t="s">
        <v>655</v>
      </c>
      <c r="C621" s="64">
        <v>1.0833103513</v>
      </c>
      <c r="D621" s="64">
        <v>1.0833103513</v>
      </c>
      <c r="E621" s="64">
        <v>4903.1763925599898</v>
      </c>
      <c r="F621" s="37" t="s">
        <v>20</v>
      </c>
    </row>
    <row r="622" spans="1:6" x14ac:dyDescent="0.25">
      <c r="A622" s="37">
        <v>503000</v>
      </c>
      <c r="B622" s="37" t="s">
        <v>656</v>
      </c>
      <c r="C622" s="64">
        <v>0.7612705984</v>
      </c>
      <c r="D622" s="64">
        <v>0.7612705984</v>
      </c>
      <c r="E622" s="64">
        <v>5551.94925238</v>
      </c>
      <c r="F622" s="37" t="s">
        <v>20</v>
      </c>
    </row>
    <row r="623" spans="1:6" x14ac:dyDescent="0.25">
      <c r="A623" s="37">
        <v>515600</v>
      </c>
      <c r="B623" s="37" t="s">
        <v>657</v>
      </c>
      <c r="C623" s="64">
        <v>0.46820460891400001</v>
      </c>
      <c r="D623" s="64">
        <v>0.46820460891400001</v>
      </c>
      <c r="E623" s="64">
        <v>2995.6482956999898</v>
      </c>
      <c r="F623" s="37" t="s">
        <v>33</v>
      </c>
    </row>
    <row r="624" spans="1:6" x14ac:dyDescent="0.25">
      <c r="A624" s="37">
        <v>503100</v>
      </c>
      <c r="B624" s="37" t="s">
        <v>658</v>
      </c>
      <c r="C624" s="64">
        <v>1.61821233058</v>
      </c>
      <c r="D624" s="64">
        <v>1.61821233058</v>
      </c>
      <c r="E624" s="64">
        <v>7001.5285330200004</v>
      </c>
      <c r="F624" s="37" t="s">
        <v>20</v>
      </c>
    </row>
    <row r="625" spans="1:6" x14ac:dyDescent="0.25">
      <c r="A625" s="37">
        <v>503200</v>
      </c>
      <c r="B625" s="37" t="s">
        <v>659</v>
      </c>
      <c r="C625" s="64">
        <v>1.0445493058099999</v>
      </c>
      <c r="D625" s="64">
        <v>1.0445493058099999</v>
      </c>
      <c r="E625" s="64">
        <v>6593.38296627</v>
      </c>
      <c r="F625" s="37" t="s">
        <v>20</v>
      </c>
    </row>
    <row r="626" spans="1:6" x14ac:dyDescent="0.25">
      <c r="A626" s="37">
        <v>504800</v>
      </c>
      <c r="B626" s="37" t="s">
        <v>660</v>
      </c>
      <c r="C626" s="64">
        <v>3.2033061520000001</v>
      </c>
      <c r="D626" s="64">
        <v>3.2033061520000001</v>
      </c>
      <c r="E626" s="64">
        <v>9178.9045550299907</v>
      </c>
      <c r="F626" s="37" t="s">
        <v>20</v>
      </c>
    </row>
    <row r="627" spans="1:6" x14ac:dyDescent="0.25">
      <c r="A627" s="37">
        <v>503300</v>
      </c>
      <c r="B627" s="37" t="s">
        <v>661</v>
      </c>
      <c r="C627" s="64">
        <v>2.2067263658399998</v>
      </c>
      <c r="D627" s="64">
        <v>2.2067263658399998</v>
      </c>
      <c r="E627" s="64">
        <v>9698.6619584300006</v>
      </c>
      <c r="F627" s="37" t="s">
        <v>20</v>
      </c>
    </row>
    <row r="628" spans="1:6" x14ac:dyDescent="0.25">
      <c r="A628" s="37">
        <v>503400</v>
      </c>
      <c r="B628" s="37" t="s">
        <v>662</v>
      </c>
      <c r="C628" s="64">
        <v>1.68284253752</v>
      </c>
      <c r="D628" s="64">
        <v>1.68284253752</v>
      </c>
      <c r="E628" s="64">
        <v>6141.7418963800001</v>
      </c>
      <c r="F628" s="37" t="s">
        <v>20</v>
      </c>
    </row>
    <row r="629" spans="1:6" x14ac:dyDescent="0.25">
      <c r="A629" s="37">
        <v>503700</v>
      </c>
      <c r="B629" s="37" t="s">
        <v>663</v>
      </c>
      <c r="C629" s="64">
        <v>2.6156339745800001</v>
      </c>
      <c r="D629" s="64">
        <v>2.6156339745800001</v>
      </c>
      <c r="E629" s="64">
        <v>10463.239608</v>
      </c>
      <c r="F629" s="37" t="s">
        <v>20</v>
      </c>
    </row>
    <row r="630" spans="1:6" x14ac:dyDescent="0.25">
      <c r="A630" s="37">
        <v>505300</v>
      </c>
      <c r="B630" s="37" t="s">
        <v>664</v>
      </c>
      <c r="C630" s="64">
        <v>5.7409342748199998</v>
      </c>
      <c r="D630" s="64">
        <v>5.7409342748199998</v>
      </c>
      <c r="E630" s="64">
        <v>10876.367984500001</v>
      </c>
      <c r="F630" s="37" t="s">
        <v>33</v>
      </c>
    </row>
    <row r="631" spans="1:6" x14ac:dyDescent="0.25">
      <c r="A631" s="37">
        <v>562320</v>
      </c>
      <c r="B631" s="37" t="s">
        <v>665</v>
      </c>
      <c r="C631" s="64">
        <v>1.48016648989</v>
      </c>
      <c r="D631" s="64">
        <v>1.48016648989</v>
      </c>
      <c r="E631" s="64">
        <v>5946.83217513</v>
      </c>
      <c r="F631" s="37" t="s">
        <v>35</v>
      </c>
    </row>
    <row r="632" spans="1:6" x14ac:dyDescent="0.25">
      <c r="A632" s="37">
        <v>507500</v>
      </c>
      <c r="B632" s="37" t="s">
        <v>666</v>
      </c>
      <c r="C632" s="64">
        <v>1.70742852105</v>
      </c>
      <c r="D632" s="64">
        <v>1.70742852105</v>
      </c>
      <c r="E632" s="64">
        <v>6929.3088977300004</v>
      </c>
      <c r="F632" s="37" t="s">
        <v>33</v>
      </c>
    </row>
    <row r="633" spans="1:6" x14ac:dyDescent="0.25">
      <c r="A633" s="37">
        <v>504000</v>
      </c>
      <c r="B633" s="37" t="s">
        <v>667</v>
      </c>
      <c r="C633" s="64">
        <v>2.8792155059</v>
      </c>
      <c r="D633" s="64">
        <v>2.8792155059</v>
      </c>
      <c r="E633" s="64">
        <v>10130.406047</v>
      </c>
      <c r="F633" s="37" t="s">
        <v>20</v>
      </c>
    </row>
    <row r="634" spans="1:6" x14ac:dyDescent="0.25">
      <c r="A634" s="37">
        <v>505601</v>
      </c>
      <c r="B634" s="37" t="s">
        <v>668</v>
      </c>
      <c r="C634" s="64">
        <v>3.2306403344699999</v>
      </c>
      <c r="D634" s="64">
        <v>3.2306403344699999</v>
      </c>
      <c r="E634" s="64">
        <v>9247.1338831499907</v>
      </c>
      <c r="F634" s="37" t="s">
        <v>33</v>
      </c>
    </row>
    <row r="635" spans="1:6" x14ac:dyDescent="0.25">
      <c r="A635" s="37">
        <v>504100</v>
      </c>
      <c r="B635" s="37" t="s">
        <v>669</v>
      </c>
      <c r="C635" s="64">
        <v>2.20368086582</v>
      </c>
      <c r="D635" s="64">
        <v>2.20368086582</v>
      </c>
      <c r="E635" s="64">
        <v>7561.1265912299896</v>
      </c>
      <c r="F635" s="37" t="s">
        <v>20</v>
      </c>
    </row>
    <row r="636" spans="1:6" x14ac:dyDescent="0.25">
      <c r="A636" s="37">
        <v>504300</v>
      </c>
      <c r="B636" s="37" t="s">
        <v>670</v>
      </c>
      <c r="C636" s="64">
        <v>5.3821519336800003</v>
      </c>
      <c r="D636" s="64">
        <v>5.3821519336800003</v>
      </c>
      <c r="E636" s="64">
        <v>14374.9274895</v>
      </c>
      <c r="F636" s="37" t="s">
        <v>20</v>
      </c>
    </row>
    <row r="637" spans="1:6" x14ac:dyDescent="0.25">
      <c r="A637" s="37">
        <v>504400</v>
      </c>
      <c r="B637" s="37" t="s">
        <v>671</v>
      </c>
      <c r="C637" s="64">
        <v>2.6308446754800001</v>
      </c>
      <c r="D637" s="64">
        <v>2.6308446754800001</v>
      </c>
      <c r="E637" s="64">
        <v>7730.3675629999898</v>
      </c>
      <c r="F637" s="37" t="s">
        <v>20</v>
      </c>
    </row>
    <row r="638" spans="1:6" x14ac:dyDescent="0.25">
      <c r="A638" s="37">
        <v>504502</v>
      </c>
      <c r="B638" s="37" t="s">
        <v>672</v>
      </c>
      <c r="C638" s="64">
        <v>716.18209229499905</v>
      </c>
      <c r="D638" s="64">
        <v>716.18209229499905</v>
      </c>
      <c r="E638" s="64">
        <v>185508.239715</v>
      </c>
      <c r="F638" s="37" t="s">
        <v>20</v>
      </c>
    </row>
    <row r="639" spans="1:6" x14ac:dyDescent="0.25">
      <c r="A639" s="37">
        <v>504600</v>
      </c>
      <c r="B639" s="37" t="s">
        <v>673</v>
      </c>
      <c r="C639" s="64">
        <v>12.5583958400999</v>
      </c>
      <c r="D639" s="64">
        <v>12.5583958400999</v>
      </c>
      <c r="E639" s="64">
        <v>21533.6112612</v>
      </c>
      <c r="F639" s="37" t="s">
        <v>20</v>
      </c>
    </row>
    <row r="640" spans="1:6" x14ac:dyDescent="0.25">
      <c r="A640" s="37">
        <v>562401</v>
      </c>
      <c r="B640" s="37" t="s">
        <v>674</v>
      </c>
      <c r="C640" s="64">
        <v>1.9464739089500001</v>
      </c>
      <c r="D640" s="64">
        <v>1.9464739089500001</v>
      </c>
      <c r="E640" s="64">
        <v>5778.3947182299898</v>
      </c>
      <c r="F640" s="37" t="s">
        <v>35</v>
      </c>
    </row>
    <row r="641" spans="1:6" x14ac:dyDescent="0.25">
      <c r="A641" s="37">
        <v>504900</v>
      </c>
      <c r="B641" s="37" t="s">
        <v>675</v>
      </c>
      <c r="C641" s="64">
        <v>7.7194890363899997</v>
      </c>
      <c r="D641" s="64">
        <v>7.7194890363899997</v>
      </c>
      <c r="E641" s="64">
        <v>18958.7153263</v>
      </c>
      <c r="F641" s="37" t="s">
        <v>20</v>
      </c>
    </row>
    <row r="642" spans="1:6" x14ac:dyDescent="0.25">
      <c r="A642" s="37">
        <v>507300</v>
      </c>
      <c r="B642" s="37" t="s">
        <v>676</v>
      </c>
      <c r="C642" s="64">
        <v>1.65004870606</v>
      </c>
      <c r="D642" s="64">
        <v>1.65004870606</v>
      </c>
      <c r="E642" s="64">
        <v>6143.26806743</v>
      </c>
      <c r="F642" s="37" t="s">
        <v>33</v>
      </c>
    </row>
    <row r="643" spans="1:6" x14ac:dyDescent="0.25">
      <c r="A643" s="37">
        <v>505022</v>
      </c>
      <c r="B643" s="37" t="s">
        <v>677</v>
      </c>
      <c r="C643" s="64">
        <v>5.9257733799699999</v>
      </c>
      <c r="D643" s="64">
        <v>5.9257733799699999</v>
      </c>
      <c r="E643" s="64">
        <v>14664.436298799899</v>
      </c>
      <c r="F643" s="37" t="s">
        <v>20</v>
      </c>
    </row>
    <row r="644" spans="1:6" x14ac:dyDescent="0.25">
      <c r="A644" s="37">
        <v>562402</v>
      </c>
      <c r="B644" s="37" t="s">
        <v>678</v>
      </c>
      <c r="C644" s="64">
        <v>1.07036414611</v>
      </c>
      <c r="D644" s="64">
        <v>1.07036414611</v>
      </c>
      <c r="E644" s="64">
        <v>4274.1941308900005</v>
      </c>
      <c r="F644" s="37" t="s">
        <v>35</v>
      </c>
    </row>
    <row r="645" spans="1:6" x14ac:dyDescent="0.25">
      <c r="A645" s="37">
        <v>505400</v>
      </c>
      <c r="B645" s="37" t="s">
        <v>679</v>
      </c>
      <c r="C645" s="64">
        <v>0.74734001564499997</v>
      </c>
      <c r="D645" s="64">
        <v>0.74734001564499997</v>
      </c>
      <c r="E645" s="64">
        <v>4264.2171138200001</v>
      </c>
      <c r="F645" s="37" t="s">
        <v>33</v>
      </c>
    </row>
    <row r="646" spans="1:6" x14ac:dyDescent="0.25">
      <c r="A646" s="37">
        <v>505500</v>
      </c>
      <c r="B646" s="37" t="s">
        <v>680</v>
      </c>
      <c r="C646" s="64">
        <v>7.4422936356499996</v>
      </c>
      <c r="D646" s="64">
        <v>7.4422936356499996</v>
      </c>
      <c r="E646" s="64">
        <v>13960.715154699899</v>
      </c>
      <c r="F646" s="37" t="s">
        <v>33</v>
      </c>
    </row>
    <row r="647" spans="1:6" x14ac:dyDescent="0.25">
      <c r="A647" s="37">
        <v>508804</v>
      </c>
      <c r="B647" s="37" t="s">
        <v>681</v>
      </c>
      <c r="C647" s="64">
        <v>1.63401335527</v>
      </c>
      <c r="D647" s="64">
        <v>1.63401335527</v>
      </c>
      <c r="E647" s="64">
        <v>5386.6503675699896</v>
      </c>
      <c r="F647" s="37" t="s">
        <v>33</v>
      </c>
    </row>
    <row r="648" spans="1:6" x14ac:dyDescent="0.25">
      <c r="A648" s="37">
        <v>505602</v>
      </c>
      <c r="B648" s="37" t="s">
        <v>682</v>
      </c>
      <c r="C648" s="64">
        <v>6.9342281208100003</v>
      </c>
      <c r="D648" s="64">
        <v>6.9342281208100003</v>
      </c>
      <c r="E648" s="64">
        <v>15941.3555514</v>
      </c>
      <c r="F648" s="37" t="s">
        <v>33</v>
      </c>
    </row>
    <row r="649" spans="1:6" x14ac:dyDescent="0.25">
      <c r="A649" s="37">
        <v>505807</v>
      </c>
      <c r="B649" s="37" t="s">
        <v>683</v>
      </c>
      <c r="C649" s="64">
        <v>1.4741963971700001</v>
      </c>
      <c r="D649" s="64">
        <v>1.4741963971700001</v>
      </c>
      <c r="E649" s="64">
        <v>6242.1803390799896</v>
      </c>
      <c r="F649" s="37" t="s">
        <v>33</v>
      </c>
    </row>
    <row r="650" spans="1:6" x14ac:dyDescent="0.25">
      <c r="A650" s="37">
        <v>505603</v>
      </c>
      <c r="B650" s="37" t="s">
        <v>684</v>
      </c>
      <c r="C650" s="64">
        <v>3.2529162646100001</v>
      </c>
      <c r="D650" s="64">
        <v>3.2529162646100001</v>
      </c>
      <c r="E650" s="64">
        <v>16177.0272725</v>
      </c>
      <c r="F650" s="37" t="s">
        <v>33</v>
      </c>
    </row>
    <row r="651" spans="1:6" x14ac:dyDescent="0.25">
      <c r="A651" s="37">
        <v>505700</v>
      </c>
      <c r="B651" s="37" t="s">
        <v>685</v>
      </c>
      <c r="C651" s="64">
        <v>13.8549416587</v>
      </c>
      <c r="D651" s="64">
        <v>13.8549416587</v>
      </c>
      <c r="E651" s="64">
        <v>25626.1747617</v>
      </c>
      <c r="F651" s="37" t="s">
        <v>33</v>
      </c>
    </row>
    <row r="652" spans="1:6" x14ac:dyDescent="0.25">
      <c r="A652" s="37">
        <v>507400</v>
      </c>
      <c r="B652" s="37" t="s">
        <v>686</v>
      </c>
      <c r="C652" s="64">
        <v>1.7265897059499999</v>
      </c>
      <c r="D652" s="64">
        <v>1.7265897059499999</v>
      </c>
      <c r="E652" s="64">
        <v>6456.7903557500003</v>
      </c>
      <c r="F652" s="37" t="s">
        <v>33</v>
      </c>
    </row>
    <row r="653" spans="1:6" x14ac:dyDescent="0.25">
      <c r="A653" s="37">
        <v>505803</v>
      </c>
      <c r="B653" s="37" t="s">
        <v>687</v>
      </c>
      <c r="C653" s="64">
        <v>1.4124476566799999</v>
      </c>
      <c r="D653" s="64">
        <v>1.4124476566799999</v>
      </c>
      <c r="E653" s="64">
        <v>9382.5824197500006</v>
      </c>
      <c r="F653" s="37" t="s">
        <v>33</v>
      </c>
    </row>
    <row r="654" spans="1:6" x14ac:dyDescent="0.25">
      <c r="A654" s="37">
        <v>506645</v>
      </c>
      <c r="B654" s="37" t="s">
        <v>688</v>
      </c>
      <c r="C654" s="64">
        <v>1.93892537245</v>
      </c>
      <c r="D654" s="64">
        <v>1.93892537245</v>
      </c>
      <c r="E654" s="64">
        <v>7374.8331852399897</v>
      </c>
      <c r="F654" s="37" t="s">
        <v>33</v>
      </c>
    </row>
    <row r="655" spans="1:6" x14ac:dyDescent="0.25">
      <c r="A655" s="37">
        <v>505806</v>
      </c>
      <c r="B655" s="37" t="s">
        <v>689</v>
      </c>
      <c r="C655" s="64">
        <v>6.9639673653000003</v>
      </c>
      <c r="D655" s="64">
        <v>6.9639673653000003</v>
      </c>
      <c r="E655" s="64">
        <v>18877.6738603999</v>
      </c>
      <c r="F655" s="37" t="s">
        <v>33</v>
      </c>
    </row>
    <row r="656" spans="1:6" x14ac:dyDescent="0.25">
      <c r="A656" s="37">
        <v>505808</v>
      </c>
      <c r="B656" s="37" t="s">
        <v>690</v>
      </c>
      <c r="C656" s="64">
        <v>1.5911472285999999</v>
      </c>
      <c r="D656" s="64">
        <v>1.5911472285999999</v>
      </c>
      <c r="E656" s="64">
        <v>6969.6774540200004</v>
      </c>
      <c r="F656" s="37" t="s">
        <v>33</v>
      </c>
    </row>
    <row r="657" spans="1:6" x14ac:dyDescent="0.25">
      <c r="A657" s="37">
        <v>506647</v>
      </c>
      <c r="B657" s="37" t="s">
        <v>691</v>
      </c>
      <c r="C657" s="64">
        <v>3.2303752075799999</v>
      </c>
      <c r="D657" s="64">
        <v>3.2303752075799999</v>
      </c>
      <c r="E657" s="64">
        <v>12506.663235</v>
      </c>
      <c r="F657" s="37" t="s">
        <v>33</v>
      </c>
    </row>
    <row r="658" spans="1:6" x14ac:dyDescent="0.25">
      <c r="A658" s="37">
        <v>505906</v>
      </c>
      <c r="B658" s="37" t="s">
        <v>692</v>
      </c>
      <c r="C658" s="64">
        <v>1.50827365818</v>
      </c>
      <c r="D658" s="64">
        <v>1.50827365818</v>
      </c>
      <c r="E658" s="64">
        <v>7139.2447634099899</v>
      </c>
      <c r="F658" s="37" t="s">
        <v>33</v>
      </c>
    </row>
    <row r="659" spans="1:6" x14ac:dyDescent="0.25">
      <c r="A659" s="37">
        <v>505907</v>
      </c>
      <c r="B659" s="37" t="s">
        <v>693</v>
      </c>
      <c r="C659" s="64">
        <v>0.98684482203599999</v>
      </c>
      <c r="D659" s="64">
        <v>0.98684482203599999</v>
      </c>
      <c r="E659" s="64">
        <v>4684.7249513099896</v>
      </c>
      <c r="F659" s="37" t="s">
        <v>33</v>
      </c>
    </row>
    <row r="660" spans="1:6" x14ac:dyDescent="0.25">
      <c r="A660" s="37">
        <v>505908</v>
      </c>
      <c r="B660" s="37" t="s">
        <v>694</v>
      </c>
      <c r="C660" s="64">
        <v>1.33802967754</v>
      </c>
      <c r="D660" s="64">
        <v>1.33802967754</v>
      </c>
      <c r="E660" s="64">
        <v>4883.9162099900004</v>
      </c>
      <c r="F660" s="37" t="s">
        <v>33</v>
      </c>
    </row>
    <row r="661" spans="1:6" x14ac:dyDescent="0.25">
      <c r="A661" s="37">
        <v>505909</v>
      </c>
      <c r="B661" s="37" t="s">
        <v>695</v>
      </c>
      <c r="C661" s="64">
        <v>3.6913340360800002</v>
      </c>
      <c r="D661" s="64">
        <v>3.6913340360800002</v>
      </c>
      <c r="E661" s="64">
        <v>9264.5453671499909</v>
      </c>
      <c r="F661" s="37" t="s">
        <v>33</v>
      </c>
    </row>
    <row r="662" spans="1:6" x14ac:dyDescent="0.25">
      <c r="A662" s="37">
        <v>507000</v>
      </c>
      <c r="B662" s="37" t="s">
        <v>696</v>
      </c>
      <c r="C662" s="64">
        <v>1.4296454133100001</v>
      </c>
      <c r="D662" s="64">
        <v>1.4296454133100001</v>
      </c>
      <c r="E662" s="64">
        <v>7203.9536286700004</v>
      </c>
      <c r="F662" s="37" t="s">
        <v>33</v>
      </c>
    </row>
    <row r="663" spans="1:6" x14ac:dyDescent="0.25">
      <c r="A663" s="37">
        <v>505910</v>
      </c>
      <c r="B663" s="37" t="s">
        <v>697</v>
      </c>
      <c r="C663" s="64">
        <v>3.8461693986599998</v>
      </c>
      <c r="D663" s="64">
        <v>3.8461693986599998</v>
      </c>
      <c r="E663" s="64">
        <v>14427.390060899899</v>
      </c>
      <c r="F663" s="37" t="s">
        <v>33</v>
      </c>
    </row>
    <row r="664" spans="1:6" x14ac:dyDescent="0.25">
      <c r="A664" s="37">
        <v>506201</v>
      </c>
      <c r="B664" s="37" t="s">
        <v>698</v>
      </c>
      <c r="C664" s="64">
        <v>28.982832928600001</v>
      </c>
      <c r="D664" s="64">
        <v>28.982832928600001</v>
      </c>
      <c r="E664" s="64">
        <v>42832.799084300001</v>
      </c>
      <c r="F664" s="37" t="s">
        <v>33</v>
      </c>
    </row>
    <row r="665" spans="1:6" x14ac:dyDescent="0.25">
      <c r="A665" s="37">
        <v>506202</v>
      </c>
      <c r="B665" s="37" t="s">
        <v>699</v>
      </c>
      <c r="C665" s="64">
        <v>4.8477851565199996</v>
      </c>
      <c r="D665" s="64">
        <v>4.8477851565199996</v>
      </c>
      <c r="E665" s="64">
        <v>17025.580740000001</v>
      </c>
      <c r="F665" s="37" t="s">
        <v>33</v>
      </c>
    </row>
    <row r="666" spans="1:6" x14ac:dyDescent="0.25">
      <c r="A666" s="37">
        <v>507101</v>
      </c>
      <c r="B666" s="37" t="s">
        <v>700</v>
      </c>
      <c r="C666" s="64">
        <v>1.6638235728899999</v>
      </c>
      <c r="D666" s="64">
        <v>1.6638235728899999</v>
      </c>
      <c r="E666" s="64">
        <v>7237.7126703200001</v>
      </c>
      <c r="F666" s="37" t="s">
        <v>33</v>
      </c>
    </row>
    <row r="667" spans="1:6" x14ac:dyDescent="0.25">
      <c r="A667" s="37">
        <v>506300</v>
      </c>
      <c r="B667" s="37" t="s">
        <v>701</v>
      </c>
      <c r="C667" s="64">
        <v>27.441902255900001</v>
      </c>
      <c r="D667" s="64">
        <v>27.441902255900001</v>
      </c>
      <c r="E667" s="64">
        <v>26762.7658440999</v>
      </c>
      <c r="F667" s="37" t="s">
        <v>33</v>
      </c>
    </row>
    <row r="668" spans="1:6" x14ac:dyDescent="0.25">
      <c r="A668" s="37">
        <v>506616</v>
      </c>
      <c r="B668" s="37" t="s">
        <v>702</v>
      </c>
      <c r="C668" s="64">
        <v>0.36815446350100001</v>
      </c>
      <c r="D668" s="64">
        <v>0.36815446350100001</v>
      </c>
      <c r="E668" s="64">
        <v>2786.84056276</v>
      </c>
      <c r="F668" s="37" t="s">
        <v>33</v>
      </c>
    </row>
    <row r="669" spans="1:6" x14ac:dyDescent="0.25">
      <c r="A669" s="37">
        <v>507102</v>
      </c>
      <c r="B669" s="37" t="s">
        <v>703</v>
      </c>
      <c r="C669" s="64">
        <v>1.4327021035500001</v>
      </c>
      <c r="D669" s="64">
        <v>1.4327021035500001</v>
      </c>
      <c r="E669" s="64">
        <v>5553.7413032300001</v>
      </c>
      <c r="F669" s="37" t="s">
        <v>33</v>
      </c>
    </row>
    <row r="670" spans="1:6" x14ac:dyDescent="0.25">
      <c r="A670" s="37">
        <v>506633</v>
      </c>
      <c r="B670" s="37" t="s">
        <v>704</v>
      </c>
      <c r="C670" s="64">
        <v>3.4524006677100001</v>
      </c>
      <c r="D670" s="64">
        <v>3.4524006677100001</v>
      </c>
      <c r="E670" s="64">
        <v>12761.8895694</v>
      </c>
      <c r="F670" s="37" t="s">
        <v>33</v>
      </c>
    </row>
    <row r="671" spans="1:6" x14ac:dyDescent="0.25">
      <c r="A671" s="37">
        <v>508805</v>
      </c>
      <c r="B671" s="37" t="s">
        <v>705</v>
      </c>
      <c r="C671" s="64">
        <v>2.68599032934</v>
      </c>
      <c r="D671" s="64">
        <v>2.68599032934</v>
      </c>
      <c r="E671" s="64">
        <v>6602.5844024199896</v>
      </c>
      <c r="F671" s="37" t="s">
        <v>33</v>
      </c>
    </row>
    <row r="672" spans="1:6" x14ac:dyDescent="0.25">
      <c r="A672" s="37">
        <v>506654</v>
      </c>
      <c r="B672" s="37" t="s">
        <v>706</v>
      </c>
      <c r="C672" s="64">
        <v>3.0122511793600002</v>
      </c>
      <c r="D672" s="64">
        <v>3.0122511793600002</v>
      </c>
      <c r="E672" s="64">
        <v>11793.3155307</v>
      </c>
      <c r="F672" s="37" t="s">
        <v>33</v>
      </c>
    </row>
    <row r="673" spans="1:6" x14ac:dyDescent="0.25">
      <c r="A673" s="37">
        <v>506657</v>
      </c>
      <c r="B673" s="37" t="s">
        <v>707</v>
      </c>
      <c r="C673" s="64">
        <v>0.53730276914999997</v>
      </c>
      <c r="D673" s="64">
        <v>0.53730276914999997</v>
      </c>
      <c r="E673" s="64">
        <v>3749.8162265599899</v>
      </c>
      <c r="F673" s="37" t="s">
        <v>33</v>
      </c>
    </row>
    <row r="674" spans="1:6" x14ac:dyDescent="0.25">
      <c r="A674" s="37">
        <v>515700</v>
      </c>
      <c r="B674" s="37" t="s">
        <v>708</v>
      </c>
      <c r="C674" s="64">
        <v>1.3740425619900001</v>
      </c>
      <c r="D674" s="64">
        <v>1.3740425619900001</v>
      </c>
      <c r="E674" s="64">
        <v>5751.2975548699897</v>
      </c>
      <c r="F674" s="37" t="s">
        <v>33</v>
      </c>
    </row>
    <row r="675" spans="1:6" x14ac:dyDescent="0.25">
      <c r="A675" s="37">
        <v>506658</v>
      </c>
      <c r="B675" s="37" t="s">
        <v>709</v>
      </c>
      <c r="C675" s="64">
        <v>4.8515877272700001</v>
      </c>
      <c r="D675" s="64">
        <v>4.8515877272700001</v>
      </c>
      <c r="E675" s="64">
        <v>15340.2841943</v>
      </c>
      <c r="F675" s="37" t="s">
        <v>33</v>
      </c>
    </row>
    <row r="676" spans="1:6" x14ac:dyDescent="0.25">
      <c r="A676" s="37">
        <v>506800</v>
      </c>
      <c r="B676" s="37" t="s">
        <v>710</v>
      </c>
      <c r="C676" s="64">
        <v>5.4877027860899998</v>
      </c>
      <c r="D676" s="64">
        <v>5.4877027860899998</v>
      </c>
      <c r="E676" s="64">
        <v>14353.5336186</v>
      </c>
      <c r="F676" s="37" t="s">
        <v>33</v>
      </c>
    </row>
    <row r="677" spans="1:6" x14ac:dyDescent="0.25">
      <c r="A677" s="37">
        <v>515801</v>
      </c>
      <c r="B677" s="37" t="s">
        <v>711</v>
      </c>
      <c r="C677" s="64">
        <v>1.10588805394</v>
      </c>
      <c r="D677" s="64">
        <v>1.10588805394</v>
      </c>
      <c r="E677" s="64">
        <v>4365.0921698100001</v>
      </c>
      <c r="F677" s="37" t="s">
        <v>33</v>
      </c>
    </row>
    <row r="678" spans="1:6" x14ac:dyDescent="0.25">
      <c r="A678" s="37">
        <v>506903</v>
      </c>
      <c r="B678" s="37" t="s">
        <v>712</v>
      </c>
      <c r="C678" s="64">
        <v>1.6864589489899999</v>
      </c>
      <c r="D678" s="64">
        <v>1.6864589489899999</v>
      </c>
      <c r="E678" s="64">
        <v>7940.9941122199898</v>
      </c>
      <c r="F678" s="37" t="s">
        <v>33</v>
      </c>
    </row>
    <row r="679" spans="1:6" x14ac:dyDescent="0.25">
      <c r="A679" s="37">
        <v>507200</v>
      </c>
      <c r="B679" s="37" t="s">
        <v>713</v>
      </c>
      <c r="C679" s="64">
        <v>1.7144377175900001</v>
      </c>
      <c r="D679" s="64">
        <v>1.7144377175900001</v>
      </c>
      <c r="E679" s="64">
        <v>6540.5198337700003</v>
      </c>
      <c r="F679" s="37" t="s">
        <v>33</v>
      </c>
    </row>
    <row r="680" spans="1:6" x14ac:dyDescent="0.25">
      <c r="A680" s="37">
        <v>507710</v>
      </c>
      <c r="B680" s="37" t="s">
        <v>714</v>
      </c>
      <c r="C680" s="64">
        <v>1.0814424362299999</v>
      </c>
      <c r="D680" s="64">
        <v>1.0814424362299999</v>
      </c>
      <c r="E680" s="64">
        <v>4983.96337743</v>
      </c>
      <c r="F680" s="37" t="s">
        <v>33</v>
      </c>
    </row>
    <row r="681" spans="1:6" x14ac:dyDescent="0.25">
      <c r="A681" s="37">
        <v>507720</v>
      </c>
      <c r="B681" s="37" t="s">
        <v>715</v>
      </c>
      <c r="C681" s="64">
        <v>0.93032290600800005</v>
      </c>
      <c r="D681" s="64">
        <v>0.93032290600800005</v>
      </c>
      <c r="E681" s="64">
        <v>4773.4109197400003</v>
      </c>
      <c r="F681" s="37" t="s">
        <v>33</v>
      </c>
    </row>
    <row r="682" spans="1:6" x14ac:dyDescent="0.25">
      <c r="A682" s="37">
        <v>515802</v>
      </c>
      <c r="B682" s="37" t="s">
        <v>716</v>
      </c>
      <c r="C682" s="64">
        <v>0.95120188510100001</v>
      </c>
      <c r="D682" s="64">
        <v>0.95120188510100001</v>
      </c>
      <c r="E682" s="64">
        <v>4406.56044578</v>
      </c>
      <c r="F682" s="37" t="s">
        <v>33</v>
      </c>
    </row>
    <row r="683" spans="1:6" x14ac:dyDescent="0.25">
      <c r="A683" s="37">
        <v>511902</v>
      </c>
      <c r="B683" s="37" t="s">
        <v>717</v>
      </c>
      <c r="C683" s="64">
        <v>1.99273665184</v>
      </c>
      <c r="D683" s="64">
        <v>1.99273665184</v>
      </c>
      <c r="E683" s="64">
        <v>8117.1222333899896</v>
      </c>
      <c r="F683" s="37" t="s">
        <v>33</v>
      </c>
    </row>
    <row r="684" spans="1:6" x14ac:dyDescent="0.25">
      <c r="A684" s="37">
        <v>507800</v>
      </c>
      <c r="B684" s="37" t="s">
        <v>718</v>
      </c>
      <c r="C684" s="64">
        <v>1.74802192785</v>
      </c>
      <c r="D684" s="64">
        <v>1.74802192785</v>
      </c>
      <c r="E684" s="64">
        <v>7169.8588426899896</v>
      </c>
      <c r="F684" s="37" t="s">
        <v>33</v>
      </c>
    </row>
    <row r="685" spans="1:6" x14ac:dyDescent="0.25">
      <c r="A685" s="37">
        <v>508210</v>
      </c>
      <c r="B685" s="37" t="s">
        <v>719</v>
      </c>
      <c r="C685" s="64">
        <v>1.4898255968</v>
      </c>
      <c r="D685" s="64">
        <v>1.4898255968</v>
      </c>
      <c r="E685" s="64">
        <v>6109.28482325</v>
      </c>
      <c r="F685" s="37" t="s">
        <v>33</v>
      </c>
    </row>
    <row r="686" spans="1:6" x14ac:dyDescent="0.25">
      <c r="A686" s="37">
        <v>507900</v>
      </c>
      <c r="B686" s="37" t="s">
        <v>720</v>
      </c>
      <c r="C686" s="64">
        <v>3.6598106761200002</v>
      </c>
      <c r="D686" s="64">
        <v>3.6598106761200002</v>
      </c>
      <c r="E686" s="64">
        <v>9910.3222009599904</v>
      </c>
      <c r="F686" s="37" t="s">
        <v>33</v>
      </c>
    </row>
    <row r="687" spans="1:6" x14ac:dyDescent="0.25">
      <c r="A687" s="37">
        <v>508220</v>
      </c>
      <c r="B687" s="37" t="s">
        <v>721</v>
      </c>
      <c r="C687" s="64">
        <v>1.8302375176100001</v>
      </c>
      <c r="D687" s="64">
        <v>1.8302375176100001</v>
      </c>
      <c r="E687" s="64">
        <v>6348.3349317499897</v>
      </c>
      <c r="F687" s="37" t="s">
        <v>33</v>
      </c>
    </row>
    <row r="688" spans="1:6" x14ac:dyDescent="0.25">
      <c r="A688" s="37">
        <v>508310</v>
      </c>
      <c r="B688" s="37" t="s">
        <v>722</v>
      </c>
      <c r="C688" s="64">
        <v>1.38327172848</v>
      </c>
      <c r="D688" s="64">
        <v>1.38327172848</v>
      </c>
      <c r="E688" s="64">
        <v>5240.5547556900001</v>
      </c>
      <c r="F688" s="37" t="s">
        <v>33</v>
      </c>
    </row>
    <row r="689" spans="1:6" x14ac:dyDescent="0.25">
      <c r="A689" s="37">
        <v>508010</v>
      </c>
      <c r="B689" s="37" t="s">
        <v>723</v>
      </c>
      <c r="C689" s="64">
        <v>2.2908255594</v>
      </c>
      <c r="D689" s="64">
        <v>1.22005628088</v>
      </c>
      <c r="E689" s="64">
        <v>8238.5126655700005</v>
      </c>
      <c r="F689" s="37" t="s">
        <v>33</v>
      </c>
    </row>
    <row r="690" spans="1:6" x14ac:dyDescent="0.25">
      <c r="A690" s="37">
        <v>513610</v>
      </c>
      <c r="B690" s="37" t="s">
        <v>724</v>
      </c>
      <c r="C690" s="64">
        <v>2.9165298163200002</v>
      </c>
      <c r="D690" s="64">
        <v>2.9165298163200002</v>
      </c>
      <c r="E690" s="64">
        <v>7420.2697608799899</v>
      </c>
      <c r="F690" s="37" t="s">
        <v>33</v>
      </c>
    </row>
    <row r="691" spans="1:6" x14ac:dyDescent="0.25">
      <c r="A691" s="37">
        <v>508110</v>
      </c>
      <c r="B691" s="37" t="s">
        <v>725</v>
      </c>
      <c r="C691" s="64">
        <v>1.3645067263099999</v>
      </c>
      <c r="D691" s="64">
        <v>1.3645067263099999</v>
      </c>
      <c r="E691" s="64">
        <v>6340.41817231</v>
      </c>
      <c r="F691" s="37" t="s">
        <v>33</v>
      </c>
    </row>
    <row r="692" spans="1:6" x14ac:dyDescent="0.25">
      <c r="A692" s="37">
        <v>508411</v>
      </c>
      <c r="B692" s="37" t="s">
        <v>726</v>
      </c>
      <c r="C692" s="64">
        <v>2.11412650213</v>
      </c>
      <c r="D692" s="64">
        <v>2.11412650213</v>
      </c>
      <c r="E692" s="64">
        <v>7663.4610155700002</v>
      </c>
      <c r="F692" s="37" t="s">
        <v>33</v>
      </c>
    </row>
    <row r="693" spans="1:6" x14ac:dyDescent="0.25">
      <c r="A693" s="37">
        <v>508120</v>
      </c>
      <c r="B693" s="37" t="s">
        <v>727</v>
      </c>
      <c r="C693" s="64">
        <v>0.97423925067799999</v>
      </c>
      <c r="D693" s="64">
        <v>0.97423925067799999</v>
      </c>
      <c r="E693" s="64">
        <v>6845.7441021200002</v>
      </c>
      <c r="F693" s="37" t="s">
        <v>33</v>
      </c>
    </row>
    <row r="694" spans="1:6" x14ac:dyDescent="0.25">
      <c r="A694" s="37">
        <v>508610</v>
      </c>
      <c r="B694" s="37" t="s">
        <v>728</v>
      </c>
      <c r="C694" s="64">
        <v>1.5739763893900001</v>
      </c>
      <c r="D694" s="64">
        <v>1.5739763893900001</v>
      </c>
      <c r="E694" s="64">
        <v>6488.8006917399898</v>
      </c>
      <c r="F694" s="37" t="s">
        <v>33</v>
      </c>
    </row>
    <row r="695" spans="1:6" x14ac:dyDescent="0.25">
      <c r="A695" s="37">
        <v>567600</v>
      </c>
      <c r="B695" s="37" t="s">
        <v>729</v>
      </c>
      <c r="C695" s="64">
        <v>0.98266197443799996</v>
      </c>
      <c r="D695" s="64">
        <v>0.98266197443799996</v>
      </c>
      <c r="E695" s="64">
        <v>4086.93922883</v>
      </c>
      <c r="F695" s="37" t="s">
        <v>389</v>
      </c>
    </row>
    <row r="696" spans="1:6" x14ac:dyDescent="0.25">
      <c r="A696" s="37">
        <v>508412</v>
      </c>
      <c r="B696" s="37" t="s">
        <v>730</v>
      </c>
      <c r="C696" s="64">
        <v>1.0097182689599999</v>
      </c>
      <c r="D696" s="64">
        <v>1.0097182689599999</v>
      </c>
      <c r="E696" s="64">
        <v>6296.9801401699897</v>
      </c>
      <c r="F696" s="37" t="s">
        <v>33</v>
      </c>
    </row>
    <row r="697" spans="1:6" x14ac:dyDescent="0.25">
      <c r="A697" s="37">
        <v>508420</v>
      </c>
      <c r="B697" s="37" t="s">
        <v>731</v>
      </c>
      <c r="C697" s="64">
        <v>2.4274901178600001</v>
      </c>
      <c r="D697" s="64">
        <v>2.4274901178600001</v>
      </c>
      <c r="E697" s="64">
        <v>7308.60153945</v>
      </c>
      <c r="F697" s="37" t="s">
        <v>33</v>
      </c>
    </row>
    <row r="698" spans="1:6" x14ac:dyDescent="0.25">
      <c r="A698" s="37">
        <v>508510</v>
      </c>
      <c r="B698" s="37" t="s">
        <v>732</v>
      </c>
      <c r="C698" s="64">
        <v>1.7194786851399999</v>
      </c>
      <c r="D698" s="64">
        <v>1.7194786851399999</v>
      </c>
      <c r="E698" s="64">
        <v>6686.6993199999897</v>
      </c>
      <c r="F698" s="37" t="s">
        <v>33</v>
      </c>
    </row>
    <row r="699" spans="1:6" x14ac:dyDescent="0.25">
      <c r="A699" s="37">
        <v>508701</v>
      </c>
      <c r="B699" s="37" t="s">
        <v>733</v>
      </c>
      <c r="C699" s="64">
        <v>7.78629675049</v>
      </c>
      <c r="D699" s="64">
        <v>7.78629675049</v>
      </c>
      <c r="E699" s="64">
        <v>14988.523835399899</v>
      </c>
      <c r="F699" s="37" t="s">
        <v>33</v>
      </c>
    </row>
    <row r="700" spans="1:6" x14ac:dyDescent="0.25">
      <c r="A700" s="37">
        <v>508703</v>
      </c>
      <c r="B700" s="37" t="s">
        <v>734</v>
      </c>
      <c r="C700" s="64">
        <v>1.6018992239500001</v>
      </c>
      <c r="D700" s="64">
        <v>1.6018992239500001</v>
      </c>
      <c r="E700" s="64">
        <v>5407.4483350600003</v>
      </c>
      <c r="F700" s="37" t="s">
        <v>33</v>
      </c>
    </row>
    <row r="701" spans="1:6" x14ac:dyDescent="0.25">
      <c r="A701" s="37">
        <v>508704</v>
      </c>
      <c r="B701" s="37" t="s">
        <v>735</v>
      </c>
      <c r="C701" s="64">
        <v>1.30003786823</v>
      </c>
      <c r="D701" s="64">
        <v>1.30003786823</v>
      </c>
      <c r="E701" s="64">
        <v>5514.6475226800003</v>
      </c>
      <c r="F701" s="37" t="s">
        <v>33</v>
      </c>
    </row>
    <row r="702" spans="1:6" x14ac:dyDescent="0.25">
      <c r="A702" s="37">
        <v>508807</v>
      </c>
      <c r="B702" s="37" t="s">
        <v>736</v>
      </c>
      <c r="C702" s="64">
        <v>5.16172523957</v>
      </c>
      <c r="D702" s="64">
        <v>5.16172523957</v>
      </c>
      <c r="E702" s="64">
        <v>10450.357216</v>
      </c>
      <c r="F702" s="37" t="s">
        <v>33</v>
      </c>
    </row>
    <row r="703" spans="1:6" x14ac:dyDescent="0.25">
      <c r="A703" s="37">
        <v>509400</v>
      </c>
      <c r="B703" s="37" t="s">
        <v>737</v>
      </c>
      <c r="C703" s="64">
        <v>1.8415496768799999</v>
      </c>
      <c r="D703" s="64">
        <v>1.8415496768799999</v>
      </c>
      <c r="E703" s="64">
        <v>7311.3858035499898</v>
      </c>
      <c r="F703" s="37" t="s">
        <v>33</v>
      </c>
    </row>
    <row r="704" spans="1:6" x14ac:dyDescent="0.25">
      <c r="A704" s="37">
        <v>523712</v>
      </c>
      <c r="B704" s="37" t="s">
        <v>738</v>
      </c>
      <c r="C704" s="64">
        <v>3.4479000866599998</v>
      </c>
      <c r="D704" s="64">
        <v>3.4479000866599998</v>
      </c>
      <c r="E704" s="64">
        <v>9014.8461800700006</v>
      </c>
      <c r="F704" s="37" t="s">
        <v>33</v>
      </c>
    </row>
    <row r="705" spans="1:6" x14ac:dyDescent="0.25">
      <c r="A705" s="37">
        <v>508900</v>
      </c>
      <c r="B705" s="37" t="s">
        <v>739</v>
      </c>
      <c r="C705" s="64">
        <v>10.4539364278</v>
      </c>
      <c r="D705" s="64">
        <v>10.4539364278</v>
      </c>
      <c r="E705" s="64">
        <v>15288.501271900001</v>
      </c>
      <c r="F705" s="37" t="s">
        <v>33</v>
      </c>
    </row>
    <row r="706" spans="1:6" x14ac:dyDescent="0.25">
      <c r="A706" s="37">
        <v>514301</v>
      </c>
      <c r="B706" s="37" t="s">
        <v>740</v>
      </c>
      <c r="C706" s="64">
        <v>0.52818212009499999</v>
      </c>
      <c r="D706" s="64">
        <v>0.52818212009499999</v>
      </c>
      <c r="E706" s="64">
        <v>4665.1003185199897</v>
      </c>
      <c r="F706" s="37" t="s">
        <v>33</v>
      </c>
    </row>
    <row r="707" spans="1:6" x14ac:dyDescent="0.25">
      <c r="A707" s="37">
        <v>509300</v>
      </c>
      <c r="B707" s="37" t="s">
        <v>741</v>
      </c>
      <c r="C707" s="64">
        <v>1.7331441246899999</v>
      </c>
      <c r="D707" s="64">
        <v>1.7331441246899999</v>
      </c>
      <c r="E707" s="64">
        <v>7647.2853482800001</v>
      </c>
      <c r="F707" s="37" t="s">
        <v>33</v>
      </c>
    </row>
    <row r="708" spans="1:6" x14ac:dyDescent="0.25">
      <c r="A708" s="37">
        <v>511100</v>
      </c>
      <c r="B708" s="37" t="s">
        <v>742</v>
      </c>
      <c r="C708" s="64">
        <v>2.5078801470699998</v>
      </c>
      <c r="D708" s="64">
        <v>2.5078801470699998</v>
      </c>
      <c r="E708" s="64">
        <v>8837.8855853500008</v>
      </c>
      <c r="F708" s="37" t="s">
        <v>33</v>
      </c>
    </row>
    <row r="709" spans="1:6" x14ac:dyDescent="0.25">
      <c r="A709" s="37">
        <v>509500</v>
      </c>
      <c r="B709" s="37" t="s">
        <v>743</v>
      </c>
      <c r="C709" s="64">
        <v>1.05784571478</v>
      </c>
      <c r="D709" s="64">
        <v>1.05784571478</v>
      </c>
      <c r="E709" s="64">
        <v>7469.5966442999897</v>
      </c>
      <c r="F709" s="37" t="s">
        <v>33</v>
      </c>
    </row>
    <row r="710" spans="1:6" x14ac:dyDescent="0.25">
      <c r="A710" s="37">
        <v>509702</v>
      </c>
      <c r="B710" s="37" t="s">
        <v>744</v>
      </c>
      <c r="C710" s="64">
        <v>2.64735130543</v>
      </c>
      <c r="D710" s="64">
        <v>2.0270593610900001</v>
      </c>
      <c r="E710" s="64">
        <v>7584.3610425999896</v>
      </c>
      <c r="F710" s="37"/>
    </row>
    <row r="711" spans="1:6" x14ac:dyDescent="0.25">
      <c r="A711" s="37">
        <v>514302</v>
      </c>
      <c r="B711" s="37" t="s">
        <v>745</v>
      </c>
      <c r="C711" s="64">
        <v>0.39727605917499997</v>
      </c>
      <c r="D711" s="64">
        <v>0.39727605917499997</v>
      </c>
      <c r="E711" s="64">
        <v>4932.3136046</v>
      </c>
      <c r="F711" s="37" t="s">
        <v>33</v>
      </c>
    </row>
    <row r="712" spans="1:6" x14ac:dyDescent="0.25">
      <c r="A712" s="37">
        <v>509800</v>
      </c>
      <c r="B712" s="37" t="s">
        <v>746</v>
      </c>
      <c r="C712" s="64">
        <v>1.7624719149400001</v>
      </c>
      <c r="D712" s="64">
        <v>1.7624719149400001</v>
      </c>
      <c r="E712" s="64">
        <v>8683.6435862599901</v>
      </c>
      <c r="F712" s="37" t="s">
        <v>33</v>
      </c>
    </row>
    <row r="713" spans="1:6" x14ac:dyDescent="0.25">
      <c r="A713" s="37">
        <v>517500</v>
      </c>
      <c r="B713" s="37" t="s">
        <v>747</v>
      </c>
      <c r="C713" s="64">
        <v>1.2603576892799999</v>
      </c>
      <c r="D713" s="64">
        <v>1.2603576892799999</v>
      </c>
      <c r="E713" s="64">
        <v>5692.4135005400003</v>
      </c>
      <c r="F713" s="37" t="s">
        <v>33</v>
      </c>
    </row>
    <row r="714" spans="1:6" x14ac:dyDescent="0.25">
      <c r="A714" s="37">
        <v>510010</v>
      </c>
      <c r="B714" s="37" t="s">
        <v>748</v>
      </c>
      <c r="C714" s="64">
        <v>1.8085690792</v>
      </c>
      <c r="D714" s="64">
        <v>1.8085690792</v>
      </c>
      <c r="E714" s="64">
        <v>8464.4394427999905</v>
      </c>
      <c r="F714" s="37" t="s">
        <v>33</v>
      </c>
    </row>
    <row r="715" spans="1:6" x14ac:dyDescent="0.25">
      <c r="A715" s="37">
        <v>609700</v>
      </c>
      <c r="B715" s="37" t="s">
        <v>749</v>
      </c>
      <c r="C715" s="64">
        <v>2.9175286710599999</v>
      </c>
      <c r="D715" s="64">
        <v>2.9175286710599999</v>
      </c>
      <c r="E715" s="64">
        <v>8133.0374064099897</v>
      </c>
      <c r="F715" s="37" t="s">
        <v>79</v>
      </c>
    </row>
    <row r="716" spans="1:6" x14ac:dyDescent="0.25">
      <c r="A716" s="37">
        <v>510020</v>
      </c>
      <c r="B716" s="37" t="s">
        <v>750</v>
      </c>
      <c r="C716" s="64">
        <v>1.8603054067</v>
      </c>
      <c r="D716" s="64">
        <v>1.8603054067</v>
      </c>
      <c r="E716" s="64">
        <v>8009.4377479699897</v>
      </c>
      <c r="F716" s="37" t="s">
        <v>33</v>
      </c>
    </row>
    <row r="717" spans="1:6" x14ac:dyDescent="0.25">
      <c r="A717" s="37">
        <v>517600</v>
      </c>
      <c r="B717" s="37" t="s">
        <v>751</v>
      </c>
      <c r="C717" s="64">
        <v>1.1792993204</v>
      </c>
      <c r="D717" s="64">
        <v>1.1792993204</v>
      </c>
      <c r="E717" s="64">
        <v>5758.6024821199899</v>
      </c>
      <c r="F717" s="37" t="s">
        <v>33</v>
      </c>
    </row>
    <row r="718" spans="1:6" x14ac:dyDescent="0.25">
      <c r="A718" s="37">
        <v>510210</v>
      </c>
      <c r="B718" s="37" t="s">
        <v>752</v>
      </c>
      <c r="C718" s="64">
        <v>1.0068101016</v>
      </c>
      <c r="D718" s="64">
        <v>1.0068101016</v>
      </c>
      <c r="E718" s="64">
        <v>5935.8759997099896</v>
      </c>
      <c r="F718" s="37" t="s">
        <v>33</v>
      </c>
    </row>
    <row r="719" spans="1:6" x14ac:dyDescent="0.25">
      <c r="A719" s="37">
        <v>510220</v>
      </c>
      <c r="B719" s="37" t="s">
        <v>753</v>
      </c>
      <c r="C719" s="64">
        <v>1.3836226651700001</v>
      </c>
      <c r="D719" s="64">
        <v>1.3836226651700001</v>
      </c>
      <c r="E719" s="64">
        <v>5520.9301858099898</v>
      </c>
      <c r="F719" s="37" t="s">
        <v>33</v>
      </c>
    </row>
    <row r="720" spans="1:6" x14ac:dyDescent="0.25">
      <c r="A720" s="37">
        <v>510401</v>
      </c>
      <c r="B720" s="37" t="s">
        <v>754</v>
      </c>
      <c r="C720" s="64">
        <v>1.8951954500699999</v>
      </c>
      <c r="D720" s="64">
        <v>1.8951954500699999</v>
      </c>
      <c r="E720" s="64">
        <v>7171.5312112199899</v>
      </c>
      <c r="F720" s="37" t="s">
        <v>33</v>
      </c>
    </row>
    <row r="721" spans="1:6" x14ac:dyDescent="0.25">
      <c r="A721" s="37">
        <v>567700</v>
      </c>
      <c r="B721" s="37" t="s">
        <v>755</v>
      </c>
      <c r="C721" s="64">
        <v>1.0239587508600001</v>
      </c>
      <c r="D721" s="64">
        <v>1.0239587508600001</v>
      </c>
      <c r="E721" s="64">
        <v>5166.6024353499897</v>
      </c>
      <c r="F721" s="37" t="s">
        <v>389</v>
      </c>
    </row>
    <row r="722" spans="1:6" x14ac:dyDescent="0.25">
      <c r="A722" s="37">
        <v>510402</v>
      </c>
      <c r="B722" s="37" t="s">
        <v>756</v>
      </c>
      <c r="C722" s="64">
        <v>3.2762872815800002</v>
      </c>
      <c r="D722" s="64">
        <v>3.2762872815800002</v>
      </c>
      <c r="E722" s="64">
        <v>9519.5015960599903</v>
      </c>
      <c r="F722" s="37" t="s">
        <v>33</v>
      </c>
    </row>
    <row r="723" spans="1:6" x14ac:dyDescent="0.25">
      <c r="A723" s="37">
        <v>517702</v>
      </c>
      <c r="B723" s="37" t="s">
        <v>757</v>
      </c>
      <c r="C723" s="64">
        <v>1.0556588381000001</v>
      </c>
      <c r="D723" s="64">
        <v>1.0556588381000001</v>
      </c>
      <c r="E723" s="64">
        <v>4958.3029181100001</v>
      </c>
      <c r="F723" s="37" t="s">
        <v>33</v>
      </c>
    </row>
    <row r="724" spans="1:6" x14ac:dyDescent="0.25">
      <c r="A724" s="37">
        <v>510500</v>
      </c>
      <c r="B724" s="37" t="s">
        <v>758</v>
      </c>
      <c r="C724" s="64">
        <v>1.6230651485200001</v>
      </c>
      <c r="D724" s="64">
        <v>1.6230651485200001</v>
      </c>
      <c r="E724" s="64">
        <v>7675.35595844</v>
      </c>
      <c r="F724" s="37" t="s">
        <v>33</v>
      </c>
    </row>
    <row r="725" spans="1:6" x14ac:dyDescent="0.25">
      <c r="A725" s="37">
        <v>511601</v>
      </c>
      <c r="B725" s="37" t="s">
        <v>759</v>
      </c>
      <c r="C725" s="64">
        <v>1.4655372226100001</v>
      </c>
      <c r="D725" s="64">
        <v>1.4655372226100001</v>
      </c>
      <c r="E725" s="64">
        <v>6228.2990549599899</v>
      </c>
      <c r="F725" s="37" t="s">
        <v>33</v>
      </c>
    </row>
    <row r="726" spans="1:6" x14ac:dyDescent="0.25">
      <c r="A726" s="37">
        <v>510800</v>
      </c>
      <c r="B726" s="37" t="s">
        <v>760</v>
      </c>
      <c r="C726" s="64">
        <v>3.1218213821099998</v>
      </c>
      <c r="D726" s="64">
        <v>3.1218213821099998</v>
      </c>
      <c r="E726" s="64">
        <v>9571.1742298200006</v>
      </c>
      <c r="F726" s="37" t="s">
        <v>33</v>
      </c>
    </row>
    <row r="727" spans="1:6" x14ac:dyDescent="0.25">
      <c r="A727" s="37">
        <v>511001</v>
      </c>
      <c r="B727" s="37" t="s">
        <v>761</v>
      </c>
      <c r="C727" s="64">
        <v>1.24490031526</v>
      </c>
      <c r="D727" s="64">
        <v>1.24490031526</v>
      </c>
      <c r="E727" s="64">
        <v>6843.0175289199897</v>
      </c>
      <c r="F727" s="37" t="s">
        <v>33</v>
      </c>
    </row>
    <row r="728" spans="1:6" x14ac:dyDescent="0.25">
      <c r="A728" s="37">
        <v>511002</v>
      </c>
      <c r="B728" s="37" t="s">
        <v>762</v>
      </c>
      <c r="C728" s="64">
        <v>1.4270013761</v>
      </c>
      <c r="D728" s="64">
        <v>1.4270013761</v>
      </c>
      <c r="E728" s="64">
        <v>6137.5399498200004</v>
      </c>
      <c r="F728" s="37" t="s">
        <v>33</v>
      </c>
    </row>
    <row r="729" spans="1:6" x14ac:dyDescent="0.25">
      <c r="A729" s="37">
        <v>511301</v>
      </c>
      <c r="B729" s="37" t="s">
        <v>763</v>
      </c>
      <c r="C729" s="64">
        <v>0.67076116165999999</v>
      </c>
      <c r="D729" s="64">
        <v>0.67076116165999999</v>
      </c>
      <c r="E729" s="64">
        <v>6179.9439828599898</v>
      </c>
      <c r="F729" s="37" t="s">
        <v>33</v>
      </c>
    </row>
    <row r="730" spans="1:6" x14ac:dyDescent="0.25">
      <c r="A730" s="37">
        <v>511302</v>
      </c>
      <c r="B730" s="37" t="s">
        <v>764</v>
      </c>
      <c r="C730" s="64">
        <v>0.689302745637</v>
      </c>
      <c r="D730" s="64">
        <v>0.689302745637</v>
      </c>
      <c r="E730" s="64">
        <v>3497.7946986500001</v>
      </c>
      <c r="F730" s="37" t="s">
        <v>33</v>
      </c>
    </row>
    <row r="731" spans="1:6" x14ac:dyDescent="0.25">
      <c r="A731" s="37">
        <v>517703</v>
      </c>
      <c r="B731" s="37" t="s">
        <v>765</v>
      </c>
      <c r="C731" s="64">
        <v>0.71518635499799998</v>
      </c>
      <c r="D731" s="64">
        <v>0.71518635499799998</v>
      </c>
      <c r="E731" s="64">
        <v>4466.5859422399899</v>
      </c>
      <c r="F731" s="37" t="s">
        <v>33</v>
      </c>
    </row>
    <row r="732" spans="1:6" x14ac:dyDescent="0.25">
      <c r="A732" s="37">
        <v>511303</v>
      </c>
      <c r="B732" s="37" t="s">
        <v>766</v>
      </c>
      <c r="C732" s="64">
        <v>1.70254227061</v>
      </c>
      <c r="D732" s="64">
        <v>1.70254227061</v>
      </c>
      <c r="E732" s="64">
        <v>8142.1224116800004</v>
      </c>
      <c r="F732" s="37" t="s">
        <v>33</v>
      </c>
    </row>
    <row r="733" spans="1:6" x14ac:dyDescent="0.25">
      <c r="A733" s="37">
        <v>511402</v>
      </c>
      <c r="B733" s="37" t="s">
        <v>767</v>
      </c>
      <c r="C733" s="64">
        <v>1.31759693152</v>
      </c>
      <c r="D733" s="64">
        <v>1.31759693152</v>
      </c>
      <c r="E733" s="64">
        <v>5185.8429730400003</v>
      </c>
      <c r="F733" s="37" t="s">
        <v>33</v>
      </c>
    </row>
    <row r="734" spans="1:6" x14ac:dyDescent="0.25">
      <c r="A734" s="37">
        <v>511602</v>
      </c>
      <c r="B734" s="37" t="s">
        <v>768</v>
      </c>
      <c r="C734" s="64">
        <v>1.0985807080400001</v>
      </c>
      <c r="D734" s="64">
        <v>1.0985807080400001</v>
      </c>
      <c r="E734" s="64">
        <v>6507.1176232099897</v>
      </c>
      <c r="F734" s="37" t="s">
        <v>33</v>
      </c>
    </row>
    <row r="735" spans="1:6" x14ac:dyDescent="0.25">
      <c r="A735" s="37">
        <v>511901</v>
      </c>
      <c r="B735" s="37" t="s">
        <v>769</v>
      </c>
      <c r="C735" s="64">
        <v>1.5076054760199999</v>
      </c>
      <c r="D735" s="64">
        <v>1.5076054760199999</v>
      </c>
      <c r="E735" s="64">
        <v>5834.5490974900003</v>
      </c>
      <c r="F735" s="37" t="s">
        <v>33</v>
      </c>
    </row>
    <row r="736" spans="1:6" x14ac:dyDescent="0.25">
      <c r="A736" s="37">
        <v>518101</v>
      </c>
      <c r="B736" s="37" t="s">
        <v>770</v>
      </c>
      <c r="C736" s="64">
        <v>0.90387268286300004</v>
      </c>
      <c r="D736" s="64">
        <v>0.90387268286300004</v>
      </c>
      <c r="E736" s="64">
        <v>4537.5895358799899</v>
      </c>
      <c r="F736" s="37" t="s">
        <v>33</v>
      </c>
    </row>
    <row r="737" spans="1:6" x14ac:dyDescent="0.25">
      <c r="A737" s="37">
        <v>511700</v>
      </c>
      <c r="B737" s="37" t="s">
        <v>771</v>
      </c>
      <c r="C737" s="64">
        <v>1.58023423673</v>
      </c>
      <c r="D737" s="64">
        <v>1.58023423673</v>
      </c>
      <c r="E737" s="64">
        <v>7221.2115117599897</v>
      </c>
      <c r="F737" s="37" t="s">
        <v>33</v>
      </c>
    </row>
    <row r="738" spans="1:6" x14ac:dyDescent="0.25">
      <c r="A738" s="37">
        <v>511800</v>
      </c>
      <c r="B738" s="37" t="s">
        <v>772</v>
      </c>
      <c r="C738" s="64">
        <v>2.6615635688900001</v>
      </c>
      <c r="D738" s="64">
        <v>2.6615635688900001</v>
      </c>
      <c r="E738" s="64">
        <v>7141.1122230600004</v>
      </c>
      <c r="F738" s="37" t="s">
        <v>33</v>
      </c>
    </row>
    <row r="739" spans="1:6" x14ac:dyDescent="0.25">
      <c r="A739" s="37">
        <v>518102</v>
      </c>
      <c r="B739" s="37" t="s">
        <v>773</v>
      </c>
      <c r="C739" s="64">
        <v>0.86075321898199997</v>
      </c>
      <c r="D739" s="64">
        <v>0.86075321898199997</v>
      </c>
      <c r="E739" s="64">
        <v>4584.1987217300002</v>
      </c>
      <c r="F739" s="37" t="s">
        <v>33</v>
      </c>
    </row>
    <row r="740" spans="1:6" x14ac:dyDescent="0.25">
      <c r="A740" s="37">
        <v>512100</v>
      </c>
      <c r="B740" s="37" t="s">
        <v>774</v>
      </c>
      <c r="C740" s="64">
        <v>2.1684982398699999</v>
      </c>
      <c r="D740" s="64">
        <v>2.1684982398699999</v>
      </c>
      <c r="E740" s="64">
        <v>7943.5062371900003</v>
      </c>
      <c r="F740" s="37" t="s">
        <v>33</v>
      </c>
    </row>
    <row r="741" spans="1:6" x14ac:dyDescent="0.25">
      <c r="A741" s="37">
        <v>512401</v>
      </c>
      <c r="B741" s="37" t="s">
        <v>775</v>
      </c>
      <c r="C741" s="64">
        <v>1.0645020439099999</v>
      </c>
      <c r="D741" s="64">
        <v>1.0645020439099999</v>
      </c>
      <c r="E741" s="64">
        <v>5538.6722096100002</v>
      </c>
      <c r="F741" s="37" t="s">
        <v>33</v>
      </c>
    </row>
    <row r="742" spans="1:6" x14ac:dyDescent="0.25">
      <c r="A742" s="37">
        <v>513011</v>
      </c>
      <c r="B742" s="37" t="s">
        <v>776</v>
      </c>
      <c r="C742" s="64">
        <v>0.72990824138800003</v>
      </c>
      <c r="D742" s="64">
        <v>0.72990824138800003</v>
      </c>
      <c r="E742" s="64">
        <v>4373.6374690100001</v>
      </c>
      <c r="F742" s="37" t="s">
        <v>33</v>
      </c>
    </row>
    <row r="743" spans="1:6" x14ac:dyDescent="0.25">
      <c r="A743" s="37">
        <v>512201</v>
      </c>
      <c r="B743" s="37" t="s">
        <v>777</v>
      </c>
      <c r="C743" s="64">
        <v>1.1086763749599999</v>
      </c>
      <c r="D743" s="64">
        <v>1.1086763749599999</v>
      </c>
      <c r="E743" s="64">
        <v>5938.3370631099897</v>
      </c>
      <c r="F743" s="37" t="s">
        <v>33</v>
      </c>
    </row>
    <row r="744" spans="1:6" x14ac:dyDescent="0.25">
      <c r="A744" s="37">
        <v>512202</v>
      </c>
      <c r="B744" s="37" t="s">
        <v>778</v>
      </c>
      <c r="C744" s="64">
        <v>1.60770304207</v>
      </c>
      <c r="D744" s="64">
        <v>1.60770304207</v>
      </c>
      <c r="E744" s="64">
        <v>6579.2189639400003</v>
      </c>
      <c r="F744" s="37" t="s">
        <v>33</v>
      </c>
    </row>
    <row r="745" spans="1:6" x14ac:dyDescent="0.25">
      <c r="A745" s="37">
        <v>512300</v>
      </c>
      <c r="B745" s="37" t="s">
        <v>779</v>
      </c>
      <c r="C745" s="64">
        <v>2.7443446623000001</v>
      </c>
      <c r="D745" s="64">
        <v>2.7443446623000001</v>
      </c>
      <c r="E745" s="64">
        <v>10360.817854000001</v>
      </c>
      <c r="F745" s="37" t="s">
        <v>33</v>
      </c>
    </row>
    <row r="746" spans="1:6" x14ac:dyDescent="0.25">
      <c r="A746" s="37">
        <v>512600</v>
      </c>
      <c r="B746" s="37" t="s">
        <v>780</v>
      </c>
      <c r="C746" s="64">
        <v>1.9717600910699999</v>
      </c>
      <c r="D746" s="64">
        <v>1.9717600910699999</v>
      </c>
      <c r="E746" s="64">
        <v>7847.3727157499898</v>
      </c>
      <c r="F746" s="37" t="s">
        <v>33</v>
      </c>
    </row>
    <row r="747" spans="1:6" x14ac:dyDescent="0.25">
      <c r="A747" s="37">
        <v>512402</v>
      </c>
      <c r="B747" s="37" t="s">
        <v>781</v>
      </c>
      <c r="C747" s="64">
        <v>1.3631497025399999</v>
      </c>
      <c r="D747" s="64">
        <v>1.3631497025399999</v>
      </c>
      <c r="E747" s="64">
        <v>6823.1289256600003</v>
      </c>
      <c r="F747" s="37" t="s">
        <v>33</v>
      </c>
    </row>
    <row r="748" spans="1:6" x14ac:dyDescent="0.25">
      <c r="A748" s="37">
        <v>512802</v>
      </c>
      <c r="B748" s="37" t="s">
        <v>782</v>
      </c>
      <c r="C748" s="64">
        <v>1.4784714166299999</v>
      </c>
      <c r="D748" s="64">
        <v>1.4784714166299999</v>
      </c>
      <c r="E748" s="64">
        <v>8051.7352273899896</v>
      </c>
      <c r="F748" s="37" t="s">
        <v>33</v>
      </c>
    </row>
    <row r="749" spans="1:6" x14ac:dyDescent="0.25">
      <c r="A749" s="37">
        <v>512500</v>
      </c>
      <c r="B749" s="37" t="s">
        <v>783</v>
      </c>
      <c r="C749" s="64">
        <v>2.08042518824</v>
      </c>
      <c r="D749" s="64">
        <v>2.08042518824</v>
      </c>
      <c r="E749" s="64">
        <v>10706.9398079</v>
      </c>
      <c r="F749" s="37" t="s">
        <v>33</v>
      </c>
    </row>
    <row r="750" spans="1:6" x14ac:dyDescent="0.25">
      <c r="A750" s="37">
        <v>583202</v>
      </c>
      <c r="B750" s="37" t="s">
        <v>784</v>
      </c>
      <c r="C750" s="64">
        <v>0.63007160596199996</v>
      </c>
      <c r="D750" s="64">
        <v>0.63007160596199996</v>
      </c>
      <c r="E750" s="64">
        <v>4101.6799526200002</v>
      </c>
      <c r="F750" s="37" t="s">
        <v>459</v>
      </c>
    </row>
    <row r="751" spans="1:6" x14ac:dyDescent="0.25">
      <c r="A751" s="37">
        <v>512700</v>
      </c>
      <c r="B751" s="37" t="s">
        <v>785</v>
      </c>
      <c r="C751" s="64">
        <v>3.49722295776</v>
      </c>
      <c r="D751" s="64">
        <v>3.49722295776</v>
      </c>
      <c r="E751" s="64">
        <v>10044.8168639</v>
      </c>
      <c r="F751" s="37" t="s">
        <v>33</v>
      </c>
    </row>
    <row r="752" spans="1:6" x14ac:dyDescent="0.25">
      <c r="A752" s="37">
        <v>516003</v>
      </c>
      <c r="B752" s="37" t="s">
        <v>786</v>
      </c>
      <c r="C752" s="64">
        <v>1.8791112130800001</v>
      </c>
      <c r="D752" s="64">
        <v>1.8791112130800001</v>
      </c>
      <c r="E752" s="64">
        <v>7693.5281254299898</v>
      </c>
      <c r="F752" s="37" t="s">
        <v>33</v>
      </c>
    </row>
    <row r="753" spans="1:6" x14ac:dyDescent="0.25">
      <c r="A753" s="37">
        <v>512902</v>
      </c>
      <c r="B753" s="37" t="s">
        <v>787</v>
      </c>
      <c r="C753" s="64">
        <v>16.8058477539</v>
      </c>
      <c r="D753" s="64">
        <v>16.8058477539</v>
      </c>
      <c r="E753" s="64">
        <v>21054.302392500002</v>
      </c>
      <c r="F753" s="37" t="s">
        <v>33</v>
      </c>
    </row>
    <row r="754" spans="1:6" x14ac:dyDescent="0.25">
      <c r="A754" s="37">
        <v>512903</v>
      </c>
      <c r="B754" s="37" t="s">
        <v>788</v>
      </c>
      <c r="C754" s="64">
        <v>0.71238545072000004</v>
      </c>
      <c r="D754" s="64">
        <v>0.71238545072000004</v>
      </c>
      <c r="E754" s="64">
        <v>3611.5704454900001</v>
      </c>
      <c r="F754" s="37" t="s">
        <v>33</v>
      </c>
    </row>
    <row r="755" spans="1:6" x14ac:dyDescent="0.25">
      <c r="A755" s="37">
        <v>512904</v>
      </c>
      <c r="B755" s="37" t="s">
        <v>789</v>
      </c>
      <c r="C755" s="64">
        <v>0.58041880204399998</v>
      </c>
      <c r="D755" s="64">
        <v>0.58041880204399998</v>
      </c>
      <c r="E755" s="64">
        <v>3391.8956697899898</v>
      </c>
      <c r="F755" s="37" t="s">
        <v>33</v>
      </c>
    </row>
    <row r="756" spans="1:6" x14ac:dyDescent="0.25">
      <c r="A756" s="37">
        <v>512906</v>
      </c>
      <c r="B756" s="37" t="s">
        <v>790</v>
      </c>
      <c r="C756" s="64">
        <v>1.0600519821600001</v>
      </c>
      <c r="D756" s="64">
        <v>1.0600519821600001</v>
      </c>
      <c r="E756" s="64">
        <v>4736.4897990700001</v>
      </c>
      <c r="F756" s="37" t="s">
        <v>33</v>
      </c>
    </row>
    <row r="757" spans="1:6" x14ac:dyDescent="0.25">
      <c r="A757" s="37">
        <v>513012</v>
      </c>
      <c r="B757" s="37" t="s">
        <v>791</v>
      </c>
      <c r="C757" s="64">
        <v>1.3401645790300001</v>
      </c>
      <c r="D757" s="64">
        <v>1.3401645790300001</v>
      </c>
      <c r="E757" s="64">
        <v>6437.4787431900004</v>
      </c>
      <c r="F757" s="37" t="s">
        <v>33</v>
      </c>
    </row>
    <row r="758" spans="1:6" x14ac:dyDescent="0.25">
      <c r="A758" s="37">
        <v>513101</v>
      </c>
      <c r="B758" s="37" t="s">
        <v>792</v>
      </c>
      <c r="C758" s="64">
        <v>2.52625911207</v>
      </c>
      <c r="D758" s="64">
        <v>2.52625911207</v>
      </c>
      <c r="E758" s="64">
        <v>10446.269234900001</v>
      </c>
      <c r="F758" s="37" t="s">
        <v>33</v>
      </c>
    </row>
    <row r="759" spans="1:6" x14ac:dyDescent="0.25">
      <c r="A759" s="37">
        <v>513102</v>
      </c>
      <c r="B759" s="37" t="s">
        <v>793</v>
      </c>
      <c r="C759" s="64">
        <v>8.5862398783099998</v>
      </c>
      <c r="D759" s="64">
        <v>8.5862398783099998</v>
      </c>
      <c r="E759" s="64">
        <v>16048.883236199899</v>
      </c>
      <c r="F759" s="37" t="s">
        <v>33</v>
      </c>
    </row>
    <row r="760" spans="1:6" x14ac:dyDescent="0.25">
      <c r="A760" s="37">
        <v>513020</v>
      </c>
      <c r="B760" s="37" t="s">
        <v>794</v>
      </c>
      <c r="C760" s="64">
        <v>22.6082989625999</v>
      </c>
      <c r="D760" s="64">
        <v>22.6082989625999</v>
      </c>
      <c r="E760" s="64">
        <v>28568.1059609</v>
      </c>
      <c r="F760" s="37" t="s">
        <v>33</v>
      </c>
    </row>
    <row r="761" spans="1:6" x14ac:dyDescent="0.25">
      <c r="A761" s="37">
        <v>516602</v>
      </c>
      <c r="B761" s="37" t="s">
        <v>795</v>
      </c>
      <c r="C761" s="64">
        <v>1.30683401789</v>
      </c>
      <c r="D761" s="64">
        <v>1.30683401789</v>
      </c>
      <c r="E761" s="64">
        <v>5619.0033523399898</v>
      </c>
      <c r="F761" s="37" t="s">
        <v>33</v>
      </c>
    </row>
    <row r="762" spans="1:6" x14ac:dyDescent="0.25">
      <c r="A762" s="37">
        <v>513212</v>
      </c>
      <c r="B762" s="37" t="s">
        <v>796</v>
      </c>
      <c r="C762" s="64">
        <v>0.755780858996</v>
      </c>
      <c r="D762" s="64">
        <v>0.755780858996</v>
      </c>
      <c r="E762" s="64">
        <v>6313.4550629900004</v>
      </c>
      <c r="F762" s="37" t="s">
        <v>33</v>
      </c>
    </row>
    <row r="763" spans="1:6" x14ac:dyDescent="0.25">
      <c r="A763" s="37">
        <v>513214</v>
      </c>
      <c r="B763" s="37" t="s">
        <v>797</v>
      </c>
      <c r="C763" s="64">
        <v>0.98694079103099996</v>
      </c>
      <c r="D763" s="64">
        <v>0.98694079103099996</v>
      </c>
      <c r="E763" s="64">
        <v>4087.4415365700002</v>
      </c>
      <c r="F763" s="37" t="s">
        <v>33</v>
      </c>
    </row>
    <row r="764" spans="1:6" x14ac:dyDescent="0.25">
      <c r="A764" s="37">
        <v>513220</v>
      </c>
      <c r="B764" s="37" t="s">
        <v>798</v>
      </c>
      <c r="C764" s="64">
        <v>3.7575579489700002</v>
      </c>
      <c r="D764" s="64">
        <v>3.7575579489700002</v>
      </c>
      <c r="E764" s="64">
        <v>10153.0657269</v>
      </c>
      <c r="F764" s="37" t="s">
        <v>33</v>
      </c>
    </row>
    <row r="765" spans="1:6" x14ac:dyDescent="0.25">
      <c r="A765" s="37">
        <v>518600</v>
      </c>
      <c r="B765" s="37" t="s">
        <v>799</v>
      </c>
      <c r="C765" s="64">
        <v>1.5579856534600001</v>
      </c>
      <c r="D765" s="64">
        <v>1.5579856534600001</v>
      </c>
      <c r="E765" s="64">
        <v>6009.15756951</v>
      </c>
      <c r="F765" s="37" t="s">
        <v>33</v>
      </c>
    </row>
    <row r="766" spans="1:6" x14ac:dyDescent="0.25">
      <c r="A766" s="37">
        <v>513302</v>
      </c>
      <c r="B766" s="37" t="s">
        <v>800</v>
      </c>
      <c r="C766" s="64">
        <v>1.9160936577500001</v>
      </c>
      <c r="D766" s="64">
        <v>1.9160936577500001</v>
      </c>
      <c r="E766" s="64">
        <v>6572.2231059200003</v>
      </c>
      <c r="F766" s="37" t="s">
        <v>33</v>
      </c>
    </row>
    <row r="767" spans="1:6" x14ac:dyDescent="0.25">
      <c r="A767" s="37">
        <v>513410</v>
      </c>
      <c r="B767" s="37" t="s">
        <v>801</v>
      </c>
      <c r="C767" s="64">
        <v>17.739651949500001</v>
      </c>
      <c r="D767" s="64">
        <v>17.573204776400001</v>
      </c>
      <c r="E767" s="64">
        <v>30111.460352900001</v>
      </c>
      <c r="F767" s="37" t="s">
        <v>33</v>
      </c>
    </row>
    <row r="768" spans="1:6" x14ac:dyDescent="0.25">
      <c r="A768" s="37">
        <v>513420</v>
      </c>
      <c r="B768" s="37" t="s">
        <v>802</v>
      </c>
      <c r="C768" s="64">
        <v>1.9097578872100001</v>
      </c>
      <c r="D768" s="64">
        <v>1.9097578872100001</v>
      </c>
      <c r="E768" s="64">
        <v>12596.6225337</v>
      </c>
      <c r="F768" s="37" t="s">
        <v>33</v>
      </c>
    </row>
    <row r="769" spans="1:6" x14ac:dyDescent="0.25">
      <c r="A769" s="37">
        <v>513431</v>
      </c>
      <c r="B769" s="37" t="s">
        <v>803</v>
      </c>
      <c r="C769" s="64">
        <v>5.85453973106</v>
      </c>
      <c r="D769" s="64">
        <v>5.85453973106</v>
      </c>
      <c r="E769" s="64">
        <v>19700.706356999901</v>
      </c>
      <c r="F769" s="37" t="s">
        <v>33</v>
      </c>
    </row>
    <row r="770" spans="1:6" x14ac:dyDescent="0.25">
      <c r="A770" s="37">
        <v>513432</v>
      </c>
      <c r="B770" s="37" t="s">
        <v>804</v>
      </c>
      <c r="C770" s="64">
        <v>0.85680989818700004</v>
      </c>
      <c r="D770" s="64">
        <v>0.85680989818700004</v>
      </c>
      <c r="E770" s="64">
        <v>4649.6329041500003</v>
      </c>
      <c r="F770" s="37" t="s">
        <v>33</v>
      </c>
    </row>
    <row r="771" spans="1:6" x14ac:dyDescent="0.25">
      <c r="A771" s="37">
        <v>513521</v>
      </c>
      <c r="B771" s="37" t="s">
        <v>805</v>
      </c>
      <c r="C771" s="64">
        <v>1.65148793983</v>
      </c>
      <c r="D771" s="64">
        <v>1.65148793983</v>
      </c>
      <c r="E771" s="64">
        <v>6374.4056487999896</v>
      </c>
      <c r="F771" s="37" t="s">
        <v>33</v>
      </c>
    </row>
    <row r="772" spans="1:6" x14ac:dyDescent="0.25">
      <c r="A772" s="37">
        <v>513522</v>
      </c>
      <c r="B772" s="37" t="s">
        <v>806</v>
      </c>
      <c r="C772" s="64">
        <v>1.8691262629200001</v>
      </c>
      <c r="D772" s="64">
        <v>1.8691262629200001</v>
      </c>
      <c r="E772" s="64">
        <v>9409.7390863599903</v>
      </c>
      <c r="F772" s="37" t="s">
        <v>33</v>
      </c>
    </row>
    <row r="773" spans="1:6" x14ac:dyDescent="0.25">
      <c r="A773" s="37">
        <v>518302</v>
      </c>
      <c r="B773" s="37" t="s">
        <v>807</v>
      </c>
      <c r="C773" s="64">
        <v>1.1060368860900001</v>
      </c>
      <c r="D773" s="64">
        <v>1.1060368860900001</v>
      </c>
      <c r="E773" s="64">
        <v>5392.1202959800003</v>
      </c>
      <c r="F773" s="37" t="s">
        <v>33</v>
      </c>
    </row>
    <row r="774" spans="1:6" x14ac:dyDescent="0.25">
      <c r="A774" s="37">
        <v>519900</v>
      </c>
      <c r="B774" s="37" t="s">
        <v>808</v>
      </c>
      <c r="C774" s="64">
        <v>0.90861137935299996</v>
      </c>
      <c r="D774" s="64">
        <v>0.90861137935299996</v>
      </c>
      <c r="E774" s="64">
        <v>4193.7546640999899</v>
      </c>
      <c r="F774" s="37" t="s">
        <v>33</v>
      </c>
    </row>
    <row r="775" spans="1:6" x14ac:dyDescent="0.25">
      <c r="A775" s="37">
        <v>513530</v>
      </c>
      <c r="B775" s="37" t="s">
        <v>809</v>
      </c>
      <c r="C775" s="64">
        <v>2.4679420273399999</v>
      </c>
      <c r="D775" s="64">
        <v>2.4679420273399999</v>
      </c>
      <c r="E775" s="64">
        <v>9069.8111768300005</v>
      </c>
      <c r="F775" s="37" t="s">
        <v>33</v>
      </c>
    </row>
    <row r="776" spans="1:6" x14ac:dyDescent="0.25">
      <c r="A776" s="37">
        <v>518201</v>
      </c>
      <c r="B776" s="37" t="s">
        <v>810</v>
      </c>
      <c r="C776" s="64">
        <v>1.3976480337599999</v>
      </c>
      <c r="D776" s="64">
        <v>1.3976480337599999</v>
      </c>
      <c r="E776" s="64">
        <v>5104.4163007099896</v>
      </c>
      <c r="F776" s="37" t="s">
        <v>33</v>
      </c>
    </row>
    <row r="777" spans="1:6" x14ac:dyDescent="0.25">
      <c r="A777" s="37">
        <v>513621</v>
      </c>
      <c r="B777" s="37" t="s">
        <v>811</v>
      </c>
      <c r="C777" s="64">
        <v>5.1208183437299999</v>
      </c>
      <c r="D777" s="64">
        <v>5.1208183437299999</v>
      </c>
      <c r="E777" s="64">
        <v>13713.2233316</v>
      </c>
      <c r="F777" s="37" t="s">
        <v>33</v>
      </c>
    </row>
    <row r="778" spans="1:6" x14ac:dyDescent="0.25">
      <c r="A778" s="37">
        <v>513622</v>
      </c>
      <c r="B778" s="37" t="s">
        <v>812</v>
      </c>
      <c r="C778" s="64">
        <v>1.74918553431</v>
      </c>
      <c r="D778" s="64">
        <v>1.74918553431</v>
      </c>
      <c r="E778" s="64">
        <v>7638.7065011000004</v>
      </c>
      <c r="F778" s="37" t="s">
        <v>33</v>
      </c>
    </row>
    <row r="779" spans="1:6" x14ac:dyDescent="0.25">
      <c r="A779" s="37">
        <v>516700</v>
      </c>
      <c r="B779" s="37" t="s">
        <v>813</v>
      </c>
      <c r="C779" s="64">
        <v>1.8222468565800001</v>
      </c>
      <c r="D779" s="64">
        <v>1.8222468565800001</v>
      </c>
      <c r="E779" s="64">
        <v>6116.0647720200004</v>
      </c>
      <c r="F779" s="37" t="s">
        <v>33</v>
      </c>
    </row>
    <row r="780" spans="1:6" x14ac:dyDescent="0.25">
      <c r="A780" s="37">
        <v>513632</v>
      </c>
      <c r="B780" s="37" t="s">
        <v>814</v>
      </c>
      <c r="C780" s="64">
        <v>1.31658925978</v>
      </c>
      <c r="D780" s="64">
        <v>1.31658925978</v>
      </c>
      <c r="E780" s="64">
        <v>6494.1675416099897</v>
      </c>
      <c r="F780" s="37" t="s">
        <v>33</v>
      </c>
    </row>
    <row r="781" spans="1:6" x14ac:dyDescent="0.25">
      <c r="A781" s="37">
        <v>513702</v>
      </c>
      <c r="B781" s="37" t="s">
        <v>815</v>
      </c>
      <c r="C781" s="64">
        <v>13.9932074528</v>
      </c>
      <c r="D781" s="64">
        <v>13.9932074528</v>
      </c>
      <c r="E781" s="64">
        <v>19420.8061157999</v>
      </c>
      <c r="F781" s="37" t="s">
        <v>33</v>
      </c>
    </row>
    <row r="782" spans="1:6" x14ac:dyDescent="0.25">
      <c r="A782" s="37">
        <v>518202</v>
      </c>
      <c r="B782" s="37" t="s">
        <v>816</v>
      </c>
      <c r="C782" s="64">
        <v>0.73852413168200004</v>
      </c>
      <c r="D782" s="64">
        <v>0.73852413168200004</v>
      </c>
      <c r="E782" s="64">
        <v>3667.8088441999898</v>
      </c>
      <c r="F782" s="37" t="s">
        <v>33</v>
      </c>
    </row>
    <row r="783" spans="1:6" x14ac:dyDescent="0.25">
      <c r="A783" s="37">
        <v>514101</v>
      </c>
      <c r="B783" s="37" t="s">
        <v>817</v>
      </c>
      <c r="C783" s="64">
        <v>1.88880635974</v>
      </c>
      <c r="D783" s="64">
        <v>1.88880635974</v>
      </c>
      <c r="E783" s="64">
        <v>18896.2840838999</v>
      </c>
      <c r="F783" s="37" t="s">
        <v>33</v>
      </c>
    </row>
    <row r="784" spans="1:6" x14ac:dyDescent="0.25">
      <c r="A784" s="37">
        <v>514102</v>
      </c>
      <c r="B784" s="37" t="s">
        <v>818</v>
      </c>
      <c r="C784" s="64">
        <v>1.1666508070699999</v>
      </c>
      <c r="D784" s="64">
        <v>1.1666508070699999</v>
      </c>
      <c r="E784" s="64">
        <v>5644.6110320899897</v>
      </c>
      <c r="F784" s="37" t="s">
        <v>33</v>
      </c>
    </row>
    <row r="785" spans="1:6" x14ac:dyDescent="0.25">
      <c r="A785" s="37">
        <v>518301</v>
      </c>
      <c r="B785" s="37" t="s">
        <v>819</v>
      </c>
      <c r="C785" s="64">
        <v>1.0111554116200001</v>
      </c>
      <c r="D785" s="64">
        <v>1.0111554116200001</v>
      </c>
      <c r="E785" s="64">
        <v>5036.0304099100003</v>
      </c>
      <c r="F785" s="37" t="s">
        <v>33</v>
      </c>
    </row>
    <row r="786" spans="1:6" x14ac:dyDescent="0.25">
      <c r="A786" s="37">
        <v>514401</v>
      </c>
      <c r="B786" s="37" t="s">
        <v>820</v>
      </c>
      <c r="C786" s="64">
        <v>1.45841504585</v>
      </c>
      <c r="D786" s="64">
        <v>1.45841504585</v>
      </c>
      <c r="E786" s="64">
        <v>8106.5333254099896</v>
      </c>
      <c r="F786" s="37" t="s">
        <v>33</v>
      </c>
    </row>
    <row r="787" spans="1:6" x14ac:dyDescent="0.25">
      <c r="A787" s="37">
        <v>514500</v>
      </c>
      <c r="B787" s="37" t="s">
        <v>821</v>
      </c>
      <c r="C787" s="64">
        <v>1.81573915029</v>
      </c>
      <c r="D787" s="64">
        <v>1.81573915029</v>
      </c>
      <c r="E787" s="64">
        <v>7692.13976138</v>
      </c>
      <c r="F787" s="37" t="s">
        <v>33</v>
      </c>
    </row>
    <row r="788" spans="1:6" x14ac:dyDescent="0.25">
      <c r="A788" s="37">
        <v>514402</v>
      </c>
      <c r="B788" s="37" t="s">
        <v>822</v>
      </c>
      <c r="C788" s="64">
        <v>1.73409821293</v>
      </c>
      <c r="D788" s="64">
        <v>1.73409821293</v>
      </c>
      <c r="E788" s="64">
        <v>7454.9772933800004</v>
      </c>
      <c r="F788" s="37" t="s">
        <v>33</v>
      </c>
    </row>
    <row r="789" spans="1:6" x14ac:dyDescent="0.25">
      <c r="A789" s="37">
        <v>517800</v>
      </c>
      <c r="B789" s="37" t="s">
        <v>823</v>
      </c>
      <c r="C789" s="64">
        <v>1.9357548550999999</v>
      </c>
      <c r="D789" s="64">
        <v>1.9357548550999999</v>
      </c>
      <c r="E789" s="64">
        <v>8223.9273009200006</v>
      </c>
      <c r="F789" s="37" t="s">
        <v>33</v>
      </c>
    </row>
    <row r="790" spans="1:6" x14ac:dyDescent="0.25">
      <c r="A790" s="37">
        <v>514600</v>
      </c>
      <c r="B790" s="37" t="s">
        <v>824</v>
      </c>
      <c r="C790" s="64">
        <v>1.4545229577200001</v>
      </c>
      <c r="D790" s="64">
        <v>1.4545229577200001</v>
      </c>
      <c r="E790" s="64">
        <v>6970.99529368</v>
      </c>
      <c r="F790" s="37" t="s">
        <v>33</v>
      </c>
    </row>
    <row r="791" spans="1:6" x14ac:dyDescent="0.25">
      <c r="A791" s="37">
        <v>516800</v>
      </c>
      <c r="B791" s="37" t="s">
        <v>825</v>
      </c>
      <c r="C791" s="64">
        <v>2.0409319688799998</v>
      </c>
      <c r="D791" s="64">
        <v>2.0409319688799998</v>
      </c>
      <c r="E791" s="64">
        <v>6754.6593340299896</v>
      </c>
      <c r="F791" s="37" t="s">
        <v>33</v>
      </c>
    </row>
    <row r="792" spans="1:6" x14ac:dyDescent="0.25">
      <c r="A792" s="37">
        <v>514700</v>
      </c>
      <c r="B792" s="37" t="s">
        <v>826</v>
      </c>
      <c r="C792" s="64">
        <v>2.4499690316499998</v>
      </c>
      <c r="D792" s="64">
        <v>2.4499690316499998</v>
      </c>
      <c r="E792" s="64">
        <v>8585.2826762700006</v>
      </c>
      <c r="F792" s="37" t="s">
        <v>33</v>
      </c>
    </row>
    <row r="793" spans="1:6" x14ac:dyDescent="0.25">
      <c r="A793" s="37">
        <v>515201</v>
      </c>
      <c r="B793" s="37" t="s">
        <v>827</v>
      </c>
      <c r="C793" s="64">
        <v>0.82006086192700001</v>
      </c>
      <c r="D793" s="64">
        <v>0.82006086192700001</v>
      </c>
      <c r="E793" s="64">
        <v>4755.84916264</v>
      </c>
      <c r="F793" s="37" t="s">
        <v>33</v>
      </c>
    </row>
    <row r="794" spans="1:6" x14ac:dyDescent="0.25">
      <c r="A794" s="37">
        <v>514802</v>
      </c>
      <c r="B794" s="37" t="s">
        <v>828</v>
      </c>
      <c r="C794" s="64">
        <v>1.59237060251</v>
      </c>
      <c r="D794" s="64">
        <v>1.59237060251</v>
      </c>
      <c r="E794" s="64">
        <v>8502.3460413800003</v>
      </c>
      <c r="F794" s="37" t="s">
        <v>33</v>
      </c>
    </row>
    <row r="795" spans="1:6" x14ac:dyDescent="0.25">
      <c r="A795" s="37">
        <v>515202</v>
      </c>
      <c r="B795" s="37" t="s">
        <v>829</v>
      </c>
      <c r="C795" s="64">
        <v>0.94110563791000001</v>
      </c>
      <c r="D795" s="64">
        <v>0.94110563791000001</v>
      </c>
      <c r="E795" s="64">
        <v>6059.9220573900002</v>
      </c>
      <c r="F795" s="37" t="s">
        <v>33</v>
      </c>
    </row>
    <row r="796" spans="1:6" x14ac:dyDescent="0.25">
      <c r="A796" s="37">
        <v>518801</v>
      </c>
      <c r="B796" s="37" t="s">
        <v>830</v>
      </c>
      <c r="C796" s="64">
        <v>1.1497634612300001</v>
      </c>
      <c r="D796" s="64">
        <v>1.1497634612300001</v>
      </c>
      <c r="E796" s="64">
        <v>4758.6785751400002</v>
      </c>
      <c r="F796" s="37" t="s">
        <v>33</v>
      </c>
    </row>
    <row r="797" spans="1:6" x14ac:dyDescent="0.25">
      <c r="A797" s="37">
        <v>514900</v>
      </c>
      <c r="B797" s="37" t="s">
        <v>831</v>
      </c>
      <c r="C797" s="64">
        <v>1.11840501518</v>
      </c>
      <c r="D797" s="64">
        <v>1.11840501518</v>
      </c>
      <c r="E797" s="64">
        <v>5500.2218019600004</v>
      </c>
      <c r="F797" s="37" t="s">
        <v>33</v>
      </c>
    </row>
    <row r="798" spans="1:6" x14ac:dyDescent="0.25">
      <c r="A798" s="37">
        <v>515301</v>
      </c>
      <c r="B798" s="37" t="s">
        <v>832</v>
      </c>
      <c r="C798" s="64">
        <v>0.70695895574000001</v>
      </c>
      <c r="D798" s="64">
        <v>0.70695895574000001</v>
      </c>
      <c r="E798" s="64">
        <v>4153.4857846799896</v>
      </c>
      <c r="F798" s="37" t="s">
        <v>33</v>
      </c>
    </row>
    <row r="799" spans="1:6" x14ac:dyDescent="0.25">
      <c r="A799" s="37">
        <v>515302</v>
      </c>
      <c r="B799" s="37" t="s">
        <v>833</v>
      </c>
      <c r="C799" s="64">
        <v>0.71651714545</v>
      </c>
      <c r="D799" s="64">
        <v>0.71651714545</v>
      </c>
      <c r="E799" s="64">
        <v>3700.5939504200001</v>
      </c>
      <c r="F799" s="37" t="s">
        <v>33</v>
      </c>
    </row>
    <row r="800" spans="1:6" x14ac:dyDescent="0.25">
      <c r="A800" s="37">
        <v>515001</v>
      </c>
      <c r="B800" s="37" t="s">
        <v>834</v>
      </c>
      <c r="C800" s="64">
        <v>1.25578260714</v>
      </c>
      <c r="D800" s="64">
        <v>1.25578260714</v>
      </c>
      <c r="E800" s="64">
        <v>6577.0428284</v>
      </c>
      <c r="F800" s="37" t="s">
        <v>33</v>
      </c>
    </row>
    <row r="801" spans="1:6" x14ac:dyDescent="0.25">
      <c r="A801" s="37">
        <v>515410</v>
      </c>
      <c r="B801" s="37" t="s">
        <v>835</v>
      </c>
      <c r="C801" s="64">
        <v>0.83154378592800005</v>
      </c>
      <c r="D801" s="64">
        <v>0.83154378592800005</v>
      </c>
      <c r="E801" s="64">
        <v>3841.7316773799898</v>
      </c>
      <c r="F801" s="37" t="s">
        <v>33</v>
      </c>
    </row>
    <row r="802" spans="1:6" x14ac:dyDescent="0.25">
      <c r="A802" s="37">
        <v>515420</v>
      </c>
      <c r="B802" s="37" t="s">
        <v>836</v>
      </c>
      <c r="C802" s="64">
        <v>0.78487990706400002</v>
      </c>
      <c r="D802" s="64">
        <v>0.78487990706400002</v>
      </c>
      <c r="E802" s="64">
        <v>4097.69882065</v>
      </c>
      <c r="F802" s="37" t="s">
        <v>33</v>
      </c>
    </row>
    <row r="803" spans="1:6" x14ac:dyDescent="0.25">
      <c r="A803" s="37">
        <v>592401</v>
      </c>
      <c r="B803" s="37" t="s">
        <v>837</v>
      </c>
      <c r="C803" s="64">
        <v>0.68131177940700005</v>
      </c>
      <c r="D803" s="64">
        <v>0.68131177940700005</v>
      </c>
      <c r="E803" s="64">
        <v>3396.7385570599899</v>
      </c>
      <c r="F803" s="37" t="s">
        <v>325</v>
      </c>
    </row>
    <row r="804" spans="1:6" x14ac:dyDescent="0.25">
      <c r="A804" s="37">
        <v>515002</v>
      </c>
      <c r="B804" s="37" t="s">
        <v>838</v>
      </c>
      <c r="C804" s="64">
        <v>1.46048454386</v>
      </c>
      <c r="D804" s="64">
        <v>1.46048454386</v>
      </c>
      <c r="E804" s="64">
        <v>8666.2508263500004</v>
      </c>
      <c r="F804" s="37" t="s">
        <v>33</v>
      </c>
    </row>
    <row r="805" spans="1:6" x14ac:dyDescent="0.25">
      <c r="A805" s="37">
        <v>515003</v>
      </c>
      <c r="B805" s="37" t="s">
        <v>839</v>
      </c>
      <c r="C805" s="64">
        <v>1.2857987748899999</v>
      </c>
      <c r="D805" s="64">
        <v>1.2857987748899999</v>
      </c>
      <c r="E805" s="64">
        <v>6346.8491760699899</v>
      </c>
      <c r="F805" s="37" t="s">
        <v>33</v>
      </c>
    </row>
    <row r="806" spans="1:6" x14ac:dyDescent="0.25">
      <c r="A806" s="37">
        <v>515100</v>
      </c>
      <c r="B806" s="37" t="s">
        <v>840</v>
      </c>
      <c r="C806" s="64">
        <v>2.1119606238599999</v>
      </c>
      <c r="D806" s="64">
        <v>2.1119606238599999</v>
      </c>
      <c r="E806" s="64">
        <v>9537.5946868600004</v>
      </c>
      <c r="F806" s="37" t="s">
        <v>33</v>
      </c>
    </row>
    <row r="807" spans="1:6" x14ac:dyDescent="0.25">
      <c r="A807" s="37">
        <v>515431</v>
      </c>
      <c r="B807" s="37" t="s">
        <v>841</v>
      </c>
      <c r="C807" s="64">
        <v>1.22272282234</v>
      </c>
      <c r="D807" s="64">
        <v>1.22272282234</v>
      </c>
      <c r="E807" s="64">
        <v>5355.5640268500001</v>
      </c>
      <c r="F807" s="37" t="s">
        <v>33</v>
      </c>
    </row>
    <row r="808" spans="1:6" x14ac:dyDescent="0.25">
      <c r="A808" s="37">
        <v>515901</v>
      </c>
      <c r="B808" s="37" t="s">
        <v>842</v>
      </c>
      <c r="C808" s="64">
        <v>0.87876589253600002</v>
      </c>
      <c r="D808" s="64">
        <v>0.87876589253600002</v>
      </c>
      <c r="E808" s="64">
        <v>6297.5822088900004</v>
      </c>
      <c r="F808" s="37" t="s">
        <v>33</v>
      </c>
    </row>
    <row r="809" spans="1:6" x14ac:dyDescent="0.25">
      <c r="A809" s="37">
        <v>515902</v>
      </c>
      <c r="B809" s="37" t="s">
        <v>843</v>
      </c>
      <c r="C809" s="64">
        <v>2.1082597345299998</v>
      </c>
      <c r="D809" s="64">
        <v>2.1082597345299998</v>
      </c>
      <c r="E809" s="64">
        <v>8402.0482200599909</v>
      </c>
      <c r="F809" s="37" t="s">
        <v>33</v>
      </c>
    </row>
    <row r="810" spans="1:6" x14ac:dyDescent="0.25">
      <c r="A810" s="37">
        <v>516002</v>
      </c>
      <c r="B810" s="37" t="s">
        <v>844</v>
      </c>
      <c r="C810" s="64">
        <v>1.12149975656</v>
      </c>
      <c r="D810" s="64">
        <v>1.12149975656</v>
      </c>
      <c r="E810" s="64">
        <v>4553.5382024999899</v>
      </c>
      <c r="F810" s="37" t="s">
        <v>33</v>
      </c>
    </row>
    <row r="811" spans="1:6" x14ac:dyDescent="0.25">
      <c r="A811" s="37">
        <v>516201</v>
      </c>
      <c r="B811" s="37" t="s">
        <v>845</v>
      </c>
      <c r="C811" s="64">
        <v>1.35655407758</v>
      </c>
      <c r="D811" s="64">
        <v>1.35655407758</v>
      </c>
      <c r="E811" s="64">
        <v>8196.1687970799903</v>
      </c>
      <c r="F811" s="37" t="s">
        <v>33</v>
      </c>
    </row>
    <row r="812" spans="1:6" x14ac:dyDescent="0.25">
      <c r="A812" s="37">
        <v>516202</v>
      </c>
      <c r="B812" s="37" t="s">
        <v>846</v>
      </c>
      <c r="C812" s="64">
        <v>1.37102011109</v>
      </c>
      <c r="D812" s="64">
        <v>1.37102011109</v>
      </c>
      <c r="E812" s="64">
        <v>5633.2292774999896</v>
      </c>
      <c r="F812" s="37" t="s">
        <v>33</v>
      </c>
    </row>
    <row r="813" spans="1:6" x14ac:dyDescent="0.25">
      <c r="A813" s="37">
        <v>518803</v>
      </c>
      <c r="B813" s="37" t="s">
        <v>847</v>
      </c>
      <c r="C813" s="64">
        <v>2.1020191215400001</v>
      </c>
      <c r="D813" s="64">
        <v>2.1020191215400001</v>
      </c>
      <c r="E813" s="64">
        <v>6080.4392976400004</v>
      </c>
      <c r="F813" s="37" t="s">
        <v>33</v>
      </c>
    </row>
    <row r="814" spans="1:6" x14ac:dyDescent="0.25">
      <c r="A814" s="37">
        <v>516301</v>
      </c>
      <c r="B814" s="37" t="s">
        <v>848</v>
      </c>
      <c r="C814" s="64">
        <v>2.2667383193299999</v>
      </c>
      <c r="D814" s="64">
        <v>2.2667383193299999</v>
      </c>
      <c r="E814" s="64">
        <v>8621.3609856599905</v>
      </c>
      <c r="F814" s="37" t="s">
        <v>33</v>
      </c>
    </row>
    <row r="815" spans="1:6" x14ac:dyDescent="0.25">
      <c r="A815" s="37">
        <v>516302</v>
      </c>
      <c r="B815" s="37" t="s">
        <v>849</v>
      </c>
      <c r="C815" s="64">
        <v>2.5018878577099999</v>
      </c>
      <c r="D815" s="64">
        <v>2.5018878577099999</v>
      </c>
      <c r="E815" s="64">
        <v>6987.1028089700003</v>
      </c>
      <c r="F815" s="37" t="s">
        <v>33</v>
      </c>
    </row>
    <row r="816" spans="1:6" x14ac:dyDescent="0.25">
      <c r="A816" s="37">
        <v>592402</v>
      </c>
      <c r="B816" s="37" t="s">
        <v>850</v>
      </c>
      <c r="C816" s="64">
        <v>1.3126620124599999</v>
      </c>
      <c r="D816" s="64">
        <v>1.3126620124599999</v>
      </c>
      <c r="E816" s="64">
        <v>4923.3771450800004</v>
      </c>
      <c r="F816" s="37" t="s">
        <v>325</v>
      </c>
    </row>
    <row r="817" spans="1:6" x14ac:dyDescent="0.25">
      <c r="A817" s="37">
        <v>516400</v>
      </c>
      <c r="B817" s="37" t="s">
        <v>851</v>
      </c>
      <c r="C817" s="64">
        <v>3.0338379023300002</v>
      </c>
      <c r="D817" s="64">
        <v>3.0338379023300002</v>
      </c>
      <c r="E817" s="64">
        <v>11413.860978500001</v>
      </c>
      <c r="F817" s="37" t="s">
        <v>33</v>
      </c>
    </row>
    <row r="818" spans="1:6" x14ac:dyDescent="0.25">
      <c r="A818" s="37">
        <v>516500</v>
      </c>
      <c r="B818" s="37" t="s">
        <v>852</v>
      </c>
      <c r="C818" s="64">
        <v>2.13050184518</v>
      </c>
      <c r="D818" s="64">
        <v>2.13050184518</v>
      </c>
      <c r="E818" s="64">
        <v>8454.1887856100002</v>
      </c>
      <c r="F818" s="37" t="s">
        <v>33</v>
      </c>
    </row>
    <row r="819" spans="1:6" x14ac:dyDescent="0.25">
      <c r="A819" s="37">
        <v>516900</v>
      </c>
      <c r="B819" s="37" t="s">
        <v>853</v>
      </c>
      <c r="C819" s="64">
        <v>2.4798490472100001</v>
      </c>
      <c r="D819" s="64">
        <v>2.4798490472100001</v>
      </c>
      <c r="E819" s="64">
        <v>8996.35085900999</v>
      </c>
      <c r="F819" s="37" t="s">
        <v>33</v>
      </c>
    </row>
    <row r="820" spans="1:6" x14ac:dyDescent="0.25">
      <c r="A820" s="37">
        <v>517001</v>
      </c>
      <c r="B820" s="37" t="s">
        <v>854</v>
      </c>
      <c r="C820" s="64">
        <v>1.80102861329</v>
      </c>
      <c r="D820" s="64">
        <v>1.80102861329</v>
      </c>
      <c r="E820" s="64">
        <v>6275.5342879500004</v>
      </c>
      <c r="F820" s="37" t="s">
        <v>33</v>
      </c>
    </row>
    <row r="821" spans="1:6" x14ac:dyDescent="0.25">
      <c r="A821" s="37">
        <v>517002</v>
      </c>
      <c r="B821" s="37" t="s">
        <v>855</v>
      </c>
      <c r="C821" s="64">
        <v>1.1332000579299999</v>
      </c>
      <c r="D821" s="64">
        <v>1.1332000579299999</v>
      </c>
      <c r="E821" s="64">
        <v>4983.3124121199899</v>
      </c>
      <c r="F821" s="37" t="s">
        <v>33</v>
      </c>
    </row>
    <row r="822" spans="1:6" x14ac:dyDescent="0.25">
      <c r="A822" s="37">
        <v>517100</v>
      </c>
      <c r="B822" s="37" t="s">
        <v>856</v>
      </c>
      <c r="C822" s="64">
        <v>1.4921221871300001</v>
      </c>
      <c r="D822" s="64">
        <v>1.4921221871300001</v>
      </c>
      <c r="E822" s="64">
        <v>7000.6655507400001</v>
      </c>
      <c r="F822" s="37" t="s">
        <v>33</v>
      </c>
    </row>
    <row r="823" spans="1:6" x14ac:dyDescent="0.25">
      <c r="A823" s="37">
        <v>517201</v>
      </c>
      <c r="B823" s="37" t="s">
        <v>857</v>
      </c>
      <c r="C823" s="64">
        <v>0.90155097426700004</v>
      </c>
      <c r="D823" s="64">
        <v>0.90155097426700004</v>
      </c>
      <c r="E823" s="64">
        <v>4081.9410421699899</v>
      </c>
      <c r="F823" s="37" t="s">
        <v>33</v>
      </c>
    </row>
    <row r="824" spans="1:6" x14ac:dyDescent="0.25">
      <c r="A824" s="37">
        <v>517202</v>
      </c>
      <c r="B824" s="37" t="s">
        <v>858</v>
      </c>
      <c r="C824" s="64">
        <v>1.06181960848</v>
      </c>
      <c r="D824" s="64">
        <v>1.06181960848</v>
      </c>
      <c r="E824" s="64">
        <v>4398.1365254800003</v>
      </c>
      <c r="F824" s="37" t="s">
        <v>33</v>
      </c>
    </row>
    <row r="825" spans="1:6" x14ac:dyDescent="0.25">
      <c r="A825" s="37">
        <v>517400</v>
      </c>
      <c r="B825" s="37" t="s">
        <v>859</v>
      </c>
      <c r="C825" s="64">
        <v>0.72840879031700001</v>
      </c>
      <c r="D825" s="64">
        <v>0.72840879031700001</v>
      </c>
      <c r="E825" s="64">
        <v>5497.0047071899899</v>
      </c>
      <c r="F825" s="37" t="s">
        <v>33</v>
      </c>
    </row>
    <row r="826" spans="1:6" x14ac:dyDescent="0.25">
      <c r="A826" s="37">
        <v>517901</v>
      </c>
      <c r="B826" s="37" t="s">
        <v>860</v>
      </c>
      <c r="C826" s="64">
        <v>1.0631420115800001</v>
      </c>
      <c r="D826" s="64">
        <v>1.0631420115800001</v>
      </c>
      <c r="E826" s="64">
        <v>5868.2124957799897</v>
      </c>
      <c r="F826" s="37" t="s">
        <v>33</v>
      </c>
    </row>
    <row r="827" spans="1:6" x14ac:dyDescent="0.25">
      <c r="A827" s="37">
        <v>517902</v>
      </c>
      <c r="B827" s="37" t="s">
        <v>861</v>
      </c>
      <c r="C827" s="64">
        <v>0.81913714215</v>
      </c>
      <c r="D827" s="64">
        <v>0.81913714215</v>
      </c>
      <c r="E827" s="64">
        <v>5021.7910285999897</v>
      </c>
      <c r="F827" s="37" t="s">
        <v>33</v>
      </c>
    </row>
    <row r="828" spans="1:6" x14ac:dyDescent="0.25">
      <c r="A828" s="37">
        <v>517903</v>
      </c>
      <c r="B828" s="37" t="s">
        <v>862</v>
      </c>
      <c r="C828" s="64">
        <v>1.19252552274</v>
      </c>
      <c r="D828" s="64">
        <v>1.19252552274</v>
      </c>
      <c r="E828" s="64">
        <v>4628.9098788000001</v>
      </c>
      <c r="F828" s="37" t="s">
        <v>33</v>
      </c>
    </row>
    <row r="829" spans="1:6" x14ac:dyDescent="0.25">
      <c r="A829" s="37">
        <v>518702</v>
      </c>
      <c r="B829" s="37" t="s">
        <v>863</v>
      </c>
      <c r="C829" s="64">
        <v>2.1619978776000002</v>
      </c>
      <c r="D829" s="64">
        <v>2.1619978776000002</v>
      </c>
      <c r="E829" s="64">
        <v>7697.0590068700003</v>
      </c>
      <c r="F829" s="37" t="s">
        <v>33</v>
      </c>
    </row>
    <row r="830" spans="1:6" x14ac:dyDescent="0.25">
      <c r="A830" s="37">
        <v>518901</v>
      </c>
      <c r="B830" s="37" t="s">
        <v>864</v>
      </c>
      <c r="C830" s="64">
        <v>2.0643471503000002</v>
      </c>
      <c r="D830" s="64">
        <v>2.0643471503000002</v>
      </c>
      <c r="E830" s="64">
        <v>6277.3711730799896</v>
      </c>
      <c r="F830" s="37" t="s">
        <v>33</v>
      </c>
    </row>
    <row r="831" spans="1:6" x14ac:dyDescent="0.25">
      <c r="A831" s="37">
        <v>518902</v>
      </c>
      <c r="B831" s="37" t="s">
        <v>865</v>
      </c>
      <c r="C831" s="64">
        <v>1.7293163681599999</v>
      </c>
      <c r="D831" s="64">
        <v>1.7293163681599999</v>
      </c>
      <c r="E831" s="64">
        <v>5800.1773556500002</v>
      </c>
      <c r="F831" s="37" t="s">
        <v>33</v>
      </c>
    </row>
    <row r="832" spans="1:6" x14ac:dyDescent="0.25">
      <c r="A832" s="37">
        <v>522302</v>
      </c>
      <c r="B832" s="37" t="s">
        <v>866</v>
      </c>
      <c r="C832" s="64">
        <v>1.4653732270299999</v>
      </c>
      <c r="D832" s="64">
        <v>1.4653732270299999</v>
      </c>
      <c r="E832" s="64">
        <v>5500.3641073299896</v>
      </c>
      <c r="F832" s="37" t="s">
        <v>33</v>
      </c>
    </row>
    <row r="833" spans="1:6" x14ac:dyDescent="0.25">
      <c r="A833" s="37">
        <v>519001</v>
      </c>
      <c r="B833" s="37" t="s">
        <v>867</v>
      </c>
      <c r="C833" s="64">
        <v>1.4259007426100001</v>
      </c>
      <c r="D833" s="64">
        <v>1.4259007426100001</v>
      </c>
      <c r="E833" s="64">
        <v>6382.3396056299898</v>
      </c>
      <c r="F833" s="37" t="s">
        <v>33</v>
      </c>
    </row>
    <row r="834" spans="1:6" x14ac:dyDescent="0.25">
      <c r="A834" s="37">
        <v>519002</v>
      </c>
      <c r="B834" s="37" t="s">
        <v>868</v>
      </c>
      <c r="C834" s="64">
        <v>1.4081937387600001</v>
      </c>
      <c r="D834" s="64">
        <v>1.4081937387600001</v>
      </c>
      <c r="E834" s="64">
        <v>5633.3546588099898</v>
      </c>
      <c r="F834" s="37" t="s">
        <v>33</v>
      </c>
    </row>
    <row r="835" spans="1:6" x14ac:dyDescent="0.25">
      <c r="A835" s="37">
        <v>519300</v>
      </c>
      <c r="B835" s="37" t="s">
        <v>869</v>
      </c>
      <c r="C835" s="64">
        <v>3.0587017366399998</v>
      </c>
      <c r="D835" s="64">
        <v>3.0587017366399998</v>
      </c>
      <c r="E835" s="64">
        <v>7319.6508540699897</v>
      </c>
      <c r="F835" s="37" t="s">
        <v>33</v>
      </c>
    </row>
    <row r="836" spans="1:6" x14ac:dyDescent="0.25">
      <c r="A836" s="37">
        <v>519400</v>
      </c>
      <c r="B836" s="37" t="s">
        <v>870</v>
      </c>
      <c r="C836" s="64">
        <v>1.60431836878</v>
      </c>
      <c r="D836" s="64">
        <v>1.60431836878</v>
      </c>
      <c r="E836" s="64">
        <v>5736.0491838600001</v>
      </c>
      <c r="F836" s="37" t="s">
        <v>33</v>
      </c>
    </row>
    <row r="837" spans="1:6" x14ac:dyDescent="0.25">
      <c r="A837" s="37">
        <v>520201</v>
      </c>
      <c r="B837" s="37" t="s">
        <v>871</v>
      </c>
      <c r="C837" s="64">
        <v>1.7175740095600001</v>
      </c>
      <c r="D837" s="64">
        <v>1.7175740095600001</v>
      </c>
      <c r="E837" s="64">
        <v>7037.1503489300003</v>
      </c>
      <c r="F837" s="37" t="s">
        <v>33</v>
      </c>
    </row>
    <row r="838" spans="1:6" x14ac:dyDescent="0.25">
      <c r="A838" s="37">
        <v>519500</v>
      </c>
      <c r="B838" s="37" t="s">
        <v>872</v>
      </c>
      <c r="C838" s="64">
        <v>4.27637237232</v>
      </c>
      <c r="D838" s="64">
        <v>4.27637237232</v>
      </c>
      <c r="E838" s="64">
        <v>11326.747843700001</v>
      </c>
      <c r="F838" s="37" t="s">
        <v>33</v>
      </c>
    </row>
    <row r="839" spans="1:6" x14ac:dyDescent="0.25">
      <c r="A839" s="37">
        <v>519710</v>
      </c>
      <c r="B839" s="37" t="s">
        <v>873</v>
      </c>
      <c r="C839" s="64">
        <v>0.80298753254099997</v>
      </c>
      <c r="D839" s="64">
        <v>0.80298753254099997</v>
      </c>
      <c r="E839" s="64">
        <v>3984.9336812199899</v>
      </c>
      <c r="F839" s="37" t="s">
        <v>33</v>
      </c>
    </row>
    <row r="840" spans="1:6" x14ac:dyDescent="0.25">
      <c r="A840" s="37">
        <v>520202</v>
      </c>
      <c r="B840" s="37" t="s">
        <v>874</v>
      </c>
      <c r="C840" s="64">
        <v>1.3488203975099999</v>
      </c>
      <c r="D840" s="64">
        <v>1.3488203975099999</v>
      </c>
      <c r="E840" s="64">
        <v>7083.60372981</v>
      </c>
      <c r="F840" s="37" t="s">
        <v>33</v>
      </c>
    </row>
    <row r="841" spans="1:6" x14ac:dyDescent="0.25">
      <c r="A841" s="37">
        <v>610250</v>
      </c>
      <c r="B841" s="37" t="s">
        <v>875</v>
      </c>
      <c r="C841" s="64">
        <v>1.3204996546000001</v>
      </c>
      <c r="D841" s="64">
        <v>1.3204996546000001</v>
      </c>
      <c r="E841" s="64">
        <v>4572.8241017099899</v>
      </c>
      <c r="F841" s="37" t="s">
        <v>79</v>
      </c>
    </row>
    <row r="842" spans="1:6" x14ac:dyDescent="0.25">
      <c r="A842" s="37">
        <v>519810</v>
      </c>
      <c r="B842" s="37" t="s">
        <v>876</v>
      </c>
      <c r="C842" s="64">
        <v>1.6539596078500001</v>
      </c>
      <c r="D842" s="64">
        <v>1.6539596078500001</v>
      </c>
      <c r="E842" s="64">
        <v>7720.31522528</v>
      </c>
      <c r="F842" s="37" t="s">
        <v>33</v>
      </c>
    </row>
    <row r="843" spans="1:6" x14ac:dyDescent="0.25">
      <c r="A843" s="37">
        <v>519820</v>
      </c>
      <c r="B843" s="37" t="s">
        <v>877</v>
      </c>
      <c r="C843" s="64">
        <v>1.57041731515</v>
      </c>
      <c r="D843" s="64">
        <v>1.57041731515</v>
      </c>
      <c r="E843" s="64">
        <v>6249.5062798899899</v>
      </c>
      <c r="F843" s="37" t="s">
        <v>33</v>
      </c>
    </row>
    <row r="844" spans="1:6" x14ac:dyDescent="0.25">
      <c r="A844" s="37">
        <v>520000</v>
      </c>
      <c r="B844" s="37" t="s">
        <v>878</v>
      </c>
      <c r="C844" s="64">
        <v>2.52476314359</v>
      </c>
      <c r="D844" s="64">
        <v>2.52476314359</v>
      </c>
      <c r="E844" s="64">
        <v>6891.3695791199898</v>
      </c>
      <c r="F844" s="37" t="s">
        <v>33</v>
      </c>
    </row>
    <row r="845" spans="1:6" x14ac:dyDescent="0.25">
      <c r="A845" s="37">
        <v>548611</v>
      </c>
      <c r="B845" s="37" t="s">
        <v>879</v>
      </c>
      <c r="C845" s="64">
        <v>2.1634719743100002</v>
      </c>
      <c r="D845" s="64">
        <v>2.1634719743100002</v>
      </c>
      <c r="E845" s="64">
        <v>8235.7969254599902</v>
      </c>
      <c r="F845" s="37" t="s">
        <v>236</v>
      </c>
    </row>
    <row r="846" spans="1:6" x14ac:dyDescent="0.25">
      <c r="A846" s="37">
        <v>520301</v>
      </c>
      <c r="B846" s="37" t="s">
        <v>880</v>
      </c>
      <c r="C846" s="64">
        <v>2.3932017751000001</v>
      </c>
      <c r="D846" s="64">
        <v>2.3932017751000001</v>
      </c>
      <c r="E846" s="64">
        <v>7561.28174003</v>
      </c>
      <c r="F846" s="37" t="s">
        <v>33</v>
      </c>
    </row>
    <row r="847" spans="1:6" x14ac:dyDescent="0.25">
      <c r="A847" s="37">
        <v>520302</v>
      </c>
      <c r="B847" s="37" t="s">
        <v>881</v>
      </c>
      <c r="C847" s="64">
        <v>0.98032549439899996</v>
      </c>
      <c r="D847" s="64">
        <v>0.98032549439899996</v>
      </c>
      <c r="E847" s="64">
        <v>4721.8051332799896</v>
      </c>
      <c r="F847" s="37" t="s">
        <v>33</v>
      </c>
    </row>
    <row r="848" spans="1:6" x14ac:dyDescent="0.25">
      <c r="A848" s="37">
        <v>520401</v>
      </c>
      <c r="B848" s="37" t="s">
        <v>882</v>
      </c>
      <c r="C848" s="64">
        <v>1.6453780762900001</v>
      </c>
      <c r="D848" s="64">
        <v>1.6453780762900001</v>
      </c>
      <c r="E848" s="64">
        <v>5232.1339398600003</v>
      </c>
      <c r="F848" s="37" t="s">
        <v>33</v>
      </c>
    </row>
    <row r="849" spans="1:6" x14ac:dyDescent="0.25">
      <c r="A849" s="37">
        <v>520402</v>
      </c>
      <c r="B849" s="37" t="s">
        <v>883</v>
      </c>
      <c r="C849" s="64">
        <v>1.36500224066</v>
      </c>
      <c r="D849" s="64">
        <v>1.36500224066</v>
      </c>
      <c r="E849" s="64">
        <v>5103.0171691300002</v>
      </c>
      <c r="F849" s="37" t="s">
        <v>33</v>
      </c>
    </row>
    <row r="850" spans="1:6" x14ac:dyDescent="0.25">
      <c r="A850" s="37">
        <v>520601</v>
      </c>
      <c r="B850" s="37" t="s">
        <v>884</v>
      </c>
      <c r="C850" s="64">
        <v>1.5095882029700001</v>
      </c>
      <c r="D850" s="64">
        <v>1.5095882029700001</v>
      </c>
      <c r="E850" s="64">
        <v>5177.6991504199896</v>
      </c>
      <c r="F850" s="37" t="s">
        <v>33</v>
      </c>
    </row>
    <row r="851" spans="1:6" x14ac:dyDescent="0.25">
      <c r="A851" s="37">
        <v>520602</v>
      </c>
      <c r="B851" s="37" t="s">
        <v>885</v>
      </c>
      <c r="C851" s="64">
        <v>1.5934296672799999</v>
      </c>
      <c r="D851" s="64">
        <v>1.06734089706</v>
      </c>
      <c r="E851" s="64">
        <v>5901.6807010399898</v>
      </c>
      <c r="F851" s="37"/>
    </row>
    <row r="852" spans="1:6" x14ac:dyDescent="0.25">
      <c r="A852" s="37">
        <v>521801</v>
      </c>
      <c r="B852" s="37" t="s">
        <v>886</v>
      </c>
      <c r="C852" s="64">
        <v>0.66401072015600004</v>
      </c>
      <c r="D852" s="64">
        <v>0.66401072015600004</v>
      </c>
      <c r="E852" s="64">
        <v>4177.6489037800002</v>
      </c>
      <c r="F852" s="37" t="s">
        <v>33</v>
      </c>
    </row>
    <row r="853" spans="1:6" x14ac:dyDescent="0.25">
      <c r="A853" s="37">
        <v>522301</v>
      </c>
      <c r="B853" s="37" t="s">
        <v>887</v>
      </c>
      <c r="C853" s="64">
        <v>1.0787860118999999</v>
      </c>
      <c r="D853" s="64">
        <v>1.0787860118999999</v>
      </c>
      <c r="E853" s="64">
        <v>5548.1489019199898</v>
      </c>
      <c r="F853" s="37" t="s">
        <v>33</v>
      </c>
    </row>
    <row r="854" spans="1:6" x14ac:dyDescent="0.25">
      <c r="A854" s="37">
        <v>521111</v>
      </c>
      <c r="B854" s="37" t="s">
        <v>888</v>
      </c>
      <c r="C854" s="64">
        <v>11.6684795587</v>
      </c>
      <c r="D854" s="64">
        <v>11.6684795587</v>
      </c>
      <c r="E854" s="64">
        <v>26516.319680100001</v>
      </c>
      <c r="F854" s="37" t="s">
        <v>133</v>
      </c>
    </row>
    <row r="855" spans="1:6" x14ac:dyDescent="0.25">
      <c r="A855" s="37">
        <v>521160</v>
      </c>
      <c r="B855" s="37" t="s">
        <v>889</v>
      </c>
      <c r="C855" s="64">
        <v>14.625743675700001</v>
      </c>
      <c r="D855" s="64">
        <v>14.625743675700001</v>
      </c>
      <c r="E855" s="64">
        <v>20627.228813500002</v>
      </c>
      <c r="F855" s="37" t="s">
        <v>133</v>
      </c>
    </row>
    <row r="856" spans="1:6" x14ac:dyDescent="0.25">
      <c r="A856" s="37">
        <v>522201</v>
      </c>
      <c r="B856" s="37" t="s">
        <v>890</v>
      </c>
      <c r="C856" s="64">
        <v>1.3936737801900001</v>
      </c>
      <c r="D856" s="64">
        <v>1.3936737801900001</v>
      </c>
      <c r="E856" s="64">
        <v>6259.8138691300001</v>
      </c>
      <c r="F856" s="37" t="s">
        <v>33</v>
      </c>
    </row>
    <row r="857" spans="1:6" x14ac:dyDescent="0.25">
      <c r="A857" s="37">
        <v>521114</v>
      </c>
      <c r="B857" s="37" t="s">
        <v>891</v>
      </c>
      <c r="C857" s="64">
        <v>8.3142561008300007</v>
      </c>
      <c r="D857" s="64">
        <v>8.3142561008300007</v>
      </c>
      <c r="E857" s="64">
        <v>18481.3082953999</v>
      </c>
      <c r="F857" s="37" t="s">
        <v>133</v>
      </c>
    </row>
    <row r="858" spans="1:6" x14ac:dyDescent="0.25">
      <c r="A858" s="37">
        <v>521115</v>
      </c>
      <c r="B858" s="37" t="s">
        <v>892</v>
      </c>
      <c r="C858" s="64">
        <v>10.7399245663999</v>
      </c>
      <c r="D858" s="64">
        <v>10.7399245663999</v>
      </c>
      <c r="E858" s="64">
        <v>19897.514696300001</v>
      </c>
      <c r="F858" s="37" t="s">
        <v>133</v>
      </c>
    </row>
    <row r="859" spans="1:6" x14ac:dyDescent="0.25">
      <c r="A859" s="37">
        <v>521116</v>
      </c>
      <c r="B859" s="37" t="s">
        <v>893</v>
      </c>
      <c r="C859" s="64">
        <v>0.76885083546900002</v>
      </c>
      <c r="D859" s="64">
        <v>0.76885083546900002</v>
      </c>
      <c r="E859" s="64">
        <v>5870.7015172199899</v>
      </c>
      <c r="F859" s="37" t="s">
        <v>133</v>
      </c>
    </row>
    <row r="860" spans="1:6" x14ac:dyDescent="0.25">
      <c r="A860" s="37">
        <v>548612</v>
      </c>
      <c r="B860" s="37" t="s">
        <v>894</v>
      </c>
      <c r="C860" s="64">
        <v>1.00227627123</v>
      </c>
      <c r="D860" s="64">
        <v>1.00227627123</v>
      </c>
      <c r="E860" s="64">
        <v>4626.7908056599899</v>
      </c>
      <c r="F860" s="37" t="s">
        <v>236</v>
      </c>
    </row>
    <row r="861" spans="1:6" x14ac:dyDescent="0.25">
      <c r="A861" s="37">
        <v>521117</v>
      </c>
      <c r="B861" s="37" t="s">
        <v>895</v>
      </c>
      <c r="C861" s="64">
        <v>19.835830216600002</v>
      </c>
      <c r="D861" s="64">
        <v>19.835830216600002</v>
      </c>
      <c r="E861" s="64">
        <v>36478.946107099902</v>
      </c>
      <c r="F861" s="37" t="s">
        <v>133</v>
      </c>
    </row>
    <row r="862" spans="1:6" x14ac:dyDescent="0.25">
      <c r="A862" s="37">
        <v>521121</v>
      </c>
      <c r="B862" s="37" t="s">
        <v>896</v>
      </c>
      <c r="C862" s="64">
        <v>48.964476067500001</v>
      </c>
      <c r="D862" s="64">
        <v>48.964476067500001</v>
      </c>
      <c r="E862" s="64">
        <v>40108.374716699902</v>
      </c>
      <c r="F862" s="37" t="s">
        <v>133</v>
      </c>
    </row>
    <row r="863" spans="1:6" x14ac:dyDescent="0.25">
      <c r="A863" s="37">
        <v>521122</v>
      </c>
      <c r="B863" s="37" t="s">
        <v>897</v>
      </c>
      <c r="C863" s="64">
        <v>151.48165954999899</v>
      </c>
      <c r="D863" s="64">
        <v>151.48165954999899</v>
      </c>
      <c r="E863" s="64">
        <v>143238.39144100001</v>
      </c>
      <c r="F863" s="37" t="s">
        <v>133</v>
      </c>
    </row>
    <row r="864" spans="1:6" x14ac:dyDescent="0.25">
      <c r="A864" s="37">
        <v>521131</v>
      </c>
      <c r="B864" s="37" t="s">
        <v>898</v>
      </c>
      <c r="C864" s="64">
        <v>53.629533419300003</v>
      </c>
      <c r="D864" s="64">
        <v>53.629533419300003</v>
      </c>
      <c r="E864" s="64">
        <v>41288.946575900001</v>
      </c>
      <c r="F864" s="37" t="s">
        <v>133</v>
      </c>
    </row>
    <row r="865" spans="1:6" x14ac:dyDescent="0.25">
      <c r="A865" s="37">
        <v>521132</v>
      </c>
      <c r="B865" s="37" t="s">
        <v>899</v>
      </c>
      <c r="C865" s="64">
        <v>171.808481435</v>
      </c>
      <c r="D865" s="64">
        <v>171.808481435</v>
      </c>
      <c r="E865" s="64">
        <v>89276.9758133</v>
      </c>
      <c r="F865" s="37" t="s">
        <v>133</v>
      </c>
    </row>
    <row r="866" spans="1:6" x14ac:dyDescent="0.25">
      <c r="A866" s="37">
        <v>521134</v>
      </c>
      <c r="B866" s="37" t="s">
        <v>900</v>
      </c>
      <c r="C866" s="64">
        <v>24.6818781827</v>
      </c>
      <c r="D866" s="64">
        <v>24.6818781827</v>
      </c>
      <c r="E866" s="64">
        <v>28193.591418399901</v>
      </c>
      <c r="F866" s="37" t="s">
        <v>133</v>
      </c>
    </row>
    <row r="867" spans="1:6" x14ac:dyDescent="0.25">
      <c r="A867" s="37">
        <v>521302</v>
      </c>
      <c r="B867" s="37" t="s">
        <v>901</v>
      </c>
      <c r="C867" s="64">
        <v>7.6854821748399997</v>
      </c>
      <c r="D867" s="64">
        <v>7.6854821748399997</v>
      </c>
      <c r="E867" s="64">
        <v>17088.7239889999</v>
      </c>
      <c r="F867" s="37" t="s">
        <v>133</v>
      </c>
    </row>
    <row r="868" spans="1:6" x14ac:dyDescent="0.25">
      <c r="A868" s="37">
        <v>521501</v>
      </c>
      <c r="B868" s="37" t="s">
        <v>902</v>
      </c>
      <c r="C868" s="64">
        <v>1.42830424135</v>
      </c>
      <c r="D868" s="64">
        <v>1.42830424135</v>
      </c>
      <c r="E868" s="64">
        <v>6134.9459740599896</v>
      </c>
      <c r="F868" s="37" t="s">
        <v>33</v>
      </c>
    </row>
    <row r="869" spans="1:6" x14ac:dyDescent="0.25">
      <c r="A869" s="37">
        <v>548620</v>
      </c>
      <c r="B869" s="37" t="s">
        <v>903</v>
      </c>
      <c r="C869" s="64">
        <v>1.6589758406299999</v>
      </c>
      <c r="D869" s="64">
        <v>1.6589758406299999</v>
      </c>
      <c r="E869" s="64">
        <v>5500.8329427099898</v>
      </c>
      <c r="F869" s="37" t="s">
        <v>236</v>
      </c>
    </row>
    <row r="870" spans="1:6" x14ac:dyDescent="0.25">
      <c r="A870" s="37">
        <v>521502</v>
      </c>
      <c r="B870" s="37" t="s">
        <v>904</v>
      </c>
      <c r="C870" s="64">
        <v>1.9608444303200001</v>
      </c>
      <c r="D870" s="64">
        <v>1.9608444303200001</v>
      </c>
      <c r="E870" s="64">
        <v>7212.0308255700002</v>
      </c>
      <c r="F870" s="37" t="s">
        <v>33</v>
      </c>
    </row>
    <row r="871" spans="1:6" x14ac:dyDescent="0.25">
      <c r="A871" s="37">
        <v>521601</v>
      </c>
      <c r="B871" s="37" t="s">
        <v>905</v>
      </c>
      <c r="C871" s="64">
        <v>0.78901305490399998</v>
      </c>
      <c r="D871" s="64">
        <v>0.78901305490399998</v>
      </c>
      <c r="E871" s="64">
        <v>3719.2091507499899</v>
      </c>
      <c r="F871" s="37" t="s">
        <v>33</v>
      </c>
    </row>
    <row r="872" spans="1:6" x14ac:dyDescent="0.25">
      <c r="A872" s="37">
        <v>521602</v>
      </c>
      <c r="B872" s="37" t="s">
        <v>906</v>
      </c>
      <c r="C872" s="64">
        <v>1.83323838157</v>
      </c>
      <c r="D872" s="64">
        <v>1.83323838157</v>
      </c>
      <c r="E872" s="64">
        <v>5119.00869212</v>
      </c>
      <c r="F872" s="37" t="s">
        <v>33</v>
      </c>
    </row>
    <row r="873" spans="1:6" x14ac:dyDescent="0.25">
      <c r="A873" s="37">
        <v>522100</v>
      </c>
      <c r="B873" s="37" t="s">
        <v>907</v>
      </c>
      <c r="C873" s="64">
        <v>1.4338700534</v>
      </c>
      <c r="D873" s="64">
        <v>1.4338700534</v>
      </c>
      <c r="E873" s="64">
        <v>5542.5838417900004</v>
      </c>
      <c r="F873" s="37" t="s">
        <v>33</v>
      </c>
    </row>
    <row r="874" spans="1:6" x14ac:dyDescent="0.25">
      <c r="A874" s="37">
        <v>523711</v>
      </c>
      <c r="B874" s="37" t="s">
        <v>908</v>
      </c>
      <c r="C874" s="64">
        <v>2.8550603403200001</v>
      </c>
      <c r="D874" s="64">
        <v>2.8550603403200001</v>
      </c>
      <c r="E874" s="64">
        <v>7400.1888890399896</v>
      </c>
      <c r="F874" s="37" t="s">
        <v>33</v>
      </c>
    </row>
    <row r="875" spans="1:6" x14ac:dyDescent="0.25">
      <c r="A875" s="37">
        <v>521802</v>
      </c>
      <c r="B875" s="37" t="s">
        <v>909</v>
      </c>
      <c r="C875" s="64">
        <v>0.89980845472500004</v>
      </c>
      <c r="D875" s="64">
        <v>0.89980845472500004</v>
      </c>
      <c r="E875" s="64">
        <v>5851.3867328400001</v>
      </c>
      <c r="F875" s="37" t="s">
        <v>33</v>
      </c>
    </row>
    <row r="876" spans="1:6" x14ac:dyDescent="0.25">
      <c r="A876" s="37">
        <v>523601</v>
      </c>
      <c r="B876" s="37" t="s">
        <v>910</v>
      </c>
      <c r="C876" s="64">
        <v>0.80187122692099999</v>
      </c>
      <c r="D876" s="64">
        <v>0.80187122692099999</v>
      </c>
      <c r="E876" s="64">
        <v>5458.8485014199896</v>
      </c>
      <c r="F876" s="37" t="s">
        <v>33</v>
      </c>
    </row>
    <row r="877" spans="1:6" x14ac:dyDescent="0.25">
      <c r="A877" s="37">
        <v>522202</v>
      </c>
      <c r="B877" s="37" t="s">
        <v>911</v>
      </c>
      <c r="C877" s="64">
        <v>1.4207445139099999</v>
      </c>
      <c r="D877" s="64">
        <v>1.4207445139099999</v>
      </c>
      <c r="E877" s="64">
        <v>5957.6611094399896</v>
      </c>
      <c r="F877" s="37" t="s">
        <v>33</v>
      </c>
    </row>
    <row r="878" spans="1:6" x14ac:dyDescent="0.25">
      <c r="A878" s="37">
        <v>521803</v>
      </c>
      <c r="B878" s="37" t="s">
        <v>912</v>
      </c>
      <c r="C878" s="64">
        <v>0.78324959585800003</v>
      </c>
      <c r="D878" s="64">
        <v>0.78324959585800003</v>
      </c>
      <c r="E878" s="64">
        <v>8114.7362255799899</v>
      </c>
      <c r="F878" s="37" t="s">
        <v>33</v>
      </c>
    </row>
    <row r="879" spans="1:6" x14ac:dyDescent="0.25">
      <c r="A879" s="37">
        <v>521901</v>
      </c>
      <c r="B879" s="37" t="s">
        <v>913</v>
      </c>
      <c r="C879" s="64">
        <v>2.4388641207299999</v>
      </c>
      <c r="D879" s="64">
        <v>2.4388641207299999</v>
      </c>
      <c r="E879" s="64">
        <v>7980.8270154800002</v>
      </c>
      <c r="F879" s="37" t="s">
        <v>33</v>
      </c>
    </row>
    <row r="880" spans="1:6" x14ac:dyDescent="0.25">
      <c r="A880" s="37">
        <v>521902</v>
      </c>
      <c r="B880" s="37" t="s">
        <v>914</v>
      </c>
      <c r="C880" s="64">
        <v>0.70659108144899996</v>
      </c>
      <c r="D880" s="64">
        <v>0.70659108144899996</v>
      </c>
      <c r="E880" s="64">
        <v>5083.6086290800004</v>
      </c>
      <c r="F880" s="37" t="s">
        <v>33</v>
      </c>
    </row>
    <row r="881" spans="1:6" x14ac:dyDescent="0.25">
      <c r="A881" s="37">
        <v>522400</v>
      </c>
      <c r="B881" s="37" t="s">
        <v>915</v>
      </c>
      <c r="C881" s="64">
        <v>1.00160616634</v>
      </c>
      <c r="D881" s="64">
        <v>1.00160616634</v>
      </c>
      <c r="E881" s="64">
        <v>5528.8918906199897</v>
      </c>
      <c r="F881" s="37" t="s">
        <v>33</v>
      </c>
    </row>
    <row r="882" spans="1:6" x14ac:dyDescent="0.25">
      <c r="A882" s="37">
        <v>522601</v>
      </c>
      <c r="B882" s="37" t="s">
        <v>916</v>
      </c>
      <c r="C882" s="64">
        <v>2.5644712145500002</v>
      </c>
      <c r="D882" s="64">
        <v>2.5644712145500002</v>
      </c>
      <c r="E882" s="64">
        <v>10720.401287999901</v>
      </c>
      <c r="F882" s="37" t="s">
        <v>33</v>
      </c>
    </row>
    <row r="883" spans="1:6" x14ac:dyDescent="0.25">
      <c r="A883" s="37">
        <v>523602</v>
      </c>
      <c r="B883" s="37" t="s">
        <v>917</v>
      </c>
      <c r="C883" s="64">
        <v>0.986877842053</v>
      </c>
      <c r="D883" s="64">
        <v>0.986877842053</v>
      </c>
      <c r="E883" s="64">
        <v>4493.9192061499898</v>
      </c>
      <c r="F883" s="37" t="s">
        <v>33</v>
      </c>
    </row>
    <row r="884" spans="1:6" x14ac:dyDescent="0.25">
      <c r="A884" s="37">
        <v>522603</v>
      </c>
      <c r="B884" s="37" t="s">
        <v>918</v>
      </c>
      <c r="C884" s="64">
        <v>0.78485983452700003</v>
      </c>
      <c r="D884" s="64">
        <v>0.78485983452700003</v>
      </c>
      <c r="E884" s="64">
        <v>3917.7522004500001</v>
      </c>
      <c r="F884" s="37" t="s">
        <v>33</v>
      </c>
    </row>
    <row r="885" spans="1:6" x14ac:dyDescent="0.25">
      <c r="A885" s="37">
        <v>522604</v>
      </c>
      <c r="B885" s="37" t="s">
        <v>919</v>
      </c>
      <c r="C885" s="64">
        <v>0.92118505469</v>
      </c>
      <c r="D885" s="64">
        <v>0.92118505469</v>
      </c>
      <c r="E885" s="64">
        <v>5377.8148821599898</v>
      </c>
      <c r="F885" s="37" t="s">
        <v>33</v>
      </c>
    </row>
    <row r="886" spans="1:6" x14ac:dyDescent="0.25">
      <c r="A886" s="37">
        <v>522605</v>
      </c>
      <c r="B886" s="37" t="s">
        <v>920</v>
      </c>
      <c r="C886" s="64">
        <v>0.14515728143000001</v>
      </c>
      <c r="D886" s="64">
        <v>0</v>
      </c>
      <c r="E886" s="64">
        <v>2904.8898829300001</v>
      </c>
      <c r="F886" s="37"/>
    </row>
    <row r="887" spans="1:6" x14ac:dyDescent="0.25">
      <c r="A887" s="37">
        <v>522711</v>
      </c>
      <c r="B887" s="37" t="s">
        <v>921</v>
      </c>
      <c r="C887" s="64">
        <v>0.99360637028999998</v>
      </c>
      <c r="D887" s="64">
        <v>0.99360637028999998</v>
      </c>
      <c r="E887" s="64">
        <v>4371.29979551</v>
      </c>
      <c r="F887" s="37" t="s">
        <v>33</v>
      </c>
    </row>
    <row r="888" spans="1:6" x14ac:dyDescent="0.25">
      <c r="A888" s="37">
        <v>522712</v>
      </c>
      <c r="B888" s="37" t="s">
        <v>922</v>
      </c>
      <c r="C888" s="64">
        <v>1.1204517621600001</v>
      </c>
      <c r="D888" s="64">
        <v>1.1204517621600001</v>
      </c>
      <c r="E888" s="64">
        <v>4850.51157736</v>
      </c>
      <c r="F888" s="37" t="s">
        <v>33</v>
      </c>
    </row>
    <row r="889" spans="1:6" x14ac:dyDescent="0.25">
      <c r="A889" s="37">
        <v>522723</v>
      </c>
      <c r="B889" s="37" t="s">
        <v>923</v>
      </c>
      <c r="C889" s="64">
        <v>1.79065954804</v>
      </c>
      <c r="D889" s="64">
        <v>1.79065954804</v>
      </c>
      <c r="E889" s="64">
        <v>7682.5169999500004</v>
      </c>
      <c r="F889" s="37" t="s">
        <v>33</v>
      </c>
    </row>
    <row r="890" spans="1:6" x14ac:dyDescent="0.25">
      <c r="A890" s="37">
        <v>522730</v>
      </c>
      <c r="B890" s="37" t="s">
        <v>924</v>
      </c>
      <c r="C890" s="64">
        <v>1.24882389287</v>
      </c>
      <c r="D890" s="64">
        <v>1.24882389287</v>
      </c>
      <c r="E890" s="64">
        <v>5955.1222712299896</v>
      </c>
      <c r="F890" s="37" t="s">
        <v>33</v>
      </c>
    </row>
    <row r="891" spans="1:6" x14ac:dyDescent="0.25">
      <c r="A891" s="37">
        <v>522810</v>
      </c>
      <c r="B891" s="37" t="s">
        <v>925</v>
      </c>
      <c r="C891" s="64">
        <v>1.4510874331400001</v>
      </c>
      <c r="D891" s="64">
        <v>1.4510874331400001</v>
      </c>
      <c r="E891" s="64">
        <v>6470.7356355499896</v>
      </c>
      <c r="F891" s="37" t="s">
        <v>33</v>
      </c>
    </row>
    <row r="892" spans="1:6" x14ac:dyDescent="0.25">
      <c r="A892" s="37">
        <v>605500</v>
      </c>
      <c r="B892" s="37" t="s">
        <v>926</v>
      </c>
      <c r="C892" s="64">
        <v>0.72240169161199996</v>
      </c>
      <c r="D892" s="64">
        <v>0.72240169161199996</v>
      </c>
      <c r="E892" s="64">
        <v>4034.0884000599899</v>
      </c>
      <c r="F892" s="37" t="s">
        <v>58</v>
      </c>
    </row>
    <row r="893" spans="1:6" x14ac:dyDescent="0.25">
      <c r="A893" s="37">
        <v>522820</v>
      </c>
      <c r="B893" s="37" t="s">
        <v>927</v>
      </c>
      <c r="C893" s="64">
        <v>1.6266024190499999</v>
      </c>
      <c r="D893" s="64">
        <v>1.6266024190499999</v>
      </c>
      <c r="E893" s="64">
        <v>9895.7300263899906</v>
      </c>
      <c r="F893" s="37" t="s">
        <v>33</v>
      </c>
    </row>
    <row r="894" spans="1:6" x14ac:dyDescent="0.25">
      <c r="A894" s="37">
        <v>522910</v>
      </c>
      <c r="B894" s="37" t="s">
        <v>928</v>
      </c>
      <c r="C894" s="64">
        <v>1.2561052504100001</v>
      </c>
      <c r="D894" s="64">
        <v>1.2561052504100001</v>
      </c>
      <c r="E894" s="64">
        <v>6024.30408472</v>
      </c>
      <c r="F894" s="37" t="s">
        <v>33</v>
      </c>
    </row>
    <row r="895" spans="1:6" x14ac:dyDescent="0.25">
      <c r="A895" s="37">
        <v>523000</v>
      </c>
      <c r="B895" s="37" t="s">
        <v>929</v>
      </c>
      <c r="C895" s="64">
        <v>1.49026466816</v>
      </c>
      <c r="D895" s="64">
        <v>1.49026466816</v>
      </c>
      <c r="E895" s="64">
        <v>6523.5270399999899</v>
      </c>
      <c r="F895" s="37" t="s">
        <v>33</v>
      </c>
    </row>
    <row r="896" spans="1:6" x14ac:dyDescent="0.25">
      <c r="A896" s="37">
        <v>523101</v>
      </c>
      <c r="B896" s="37" t="s">
        <v>930</v>
      </c>
      <c r="C896" s="64">
        <v>1.52361496559</v>
      </c>
      <c r="D896" s="64">
        <v>1.52361496559</v>
      </c>
      <c r="E896" s="64">
        <v>6159.5128439099899</v>
      </c>
      <c r="F896" s="37" t="s">
        <v>33</v>
      </c>
    </row>
    <row r="897" spans="1:6" x14ac:dyDescent="0.25">
      <c r="A897" s="37">
        <v>523102</v>
      </c>
      <c r="B897" s="37" t="s">
        <v>931</v>
      </c>
      <c r="C897" s="64">
        <v>1.84226408463</v>
      </c>
      <c r="D897" s="64">
        <v>1.84226408463</v>
      </c>
      <c r="E897" s="64">
        <v>6227.2479481199898</v>
      </c>
      <c r="F897" s="37" t="s">
        <v>33</v>
      </c>
    </row>
    <row r="898" spans="1:6" x14ac:dyDescent="0.25">
      <c r="A898" s="37">
        <v>523105</v>
      </c>
      <c r="B898" s="37" t="s">
        <v>932</v>
      </c>
      <c r="C898" s="64">
        <v>1.4321517842</v>
      </c>
      <c r="D898" s="64">
        <v>1.4321517842</v>
      </c>
      <c r="E898" s="64">
        <v>6203.7706961499898</v>
      </c>
      <c r="F898" s="37" t="s">
        <v>33</v>
      </c>
    </row>
    <row r="899" spans="1:6" x14ac:dyDescent="0.25">
      <c r="A899" s="37">
        <v>523106</v>
      </c>
      <c r="B899" s="37" t="s">
        <v>933</v>
      </c>
      <c r="C899" s="64">
        <v>1.6166179322300001</v>
      </c>
      <c r="D899" s="64">
        <v>1.6166179322300001</v>
      </c>
      <c r="E899" s="64">
        <v>5556.1934990199898</v>
      </c>
      <c r="F899" s="37" t="s">
        <v>33</v>
      </c>
    </row>
    <row r="900" spans="1:6" x14ac:dyDescent="0.25">
      <c r="A900" s="37">
        <v>523107</v>
      </c>
      <c r="B900" s="37" t="s">
        <v>934</v>
      </c>
      <c r="C900" s="64">
        <v>0.78356677105899997</v>
      </c>
      <c r="D900" s="64">
        <v>0.78356677105899997</v>
      </c>
      <c r="E900" s="64">
        <v>7105.5437884299899</v>
      </c>
      <c r="F900" s="37" t="s">
        <v>33</v>
      </c>
    </row>
    <row r="901" spans="1:6" x14ac:dyDescent="0.25">
      <c r="A901" s="37">
        <v>523109</v>
      </c>
      <c r="B901" s="37" t="s">
        <v>935</v>
      </c>
      <c r="C901" s="64">
        <v>1.4212444181099999</v>
      </c>
      <c r="D901" s="64">
        <v>1.4212444181099999</v>
      </c>
      <c r="E901" s="64">
        <v>5445.4851721100003</v>
      </c>
      <c r="F901" s="37" t="s">
        <v>33</v>
      </c>
    </row>
    <row r="902" spans="1:6" x14ac:dyDescent="0.25">
      <c r="A902" s="37">
        <v>523114</v>
      </c>
      <c r="B902" s="37" t="s">
        <v>936</v>
      </c>
      <c r="C902" s="64">
        <v>4.4884801144099997</v>
      </c>
      <c r="D902" s="64">
        <v>4.4884801144099997</v>
      </c>
      <c r="E902" s="64">
        <v>12766.8715913</v>
      </c>
      <c r="F902" s="37" t="s">
        <v>33</v>
      </c>
    </row>
    <row r="903" spans="1:6" x14ac:dyDescent="0.25">
      <c r="A903" s="37">
        <v>523115</v>
      </c>
      <c r="B903" s="37" t="s">
        <v>937</v>
      </c>
      <c r="C903" s="64">
        <v>1.7277031250999999</v>
      </c>
      <c r="D903" s="64">
        <v>1.7277031250999999</v>
      </c>
      <c r="E903" s="64">
        <v>5758.9160914900003</v>
      </c>
      <c r="F903" s="37" t="s">
        <v>33</v>
      </c>
    </row>
    <row r="904" spans="1:6" x14ac:dyDescent="0.25">
      <c r="A904" s="37">
        <v>523116</v>
      </c>
      <c r="B904" s="37" t="s">
        <v>938</v>
      </c>
      <c r="C904" s="64">
        <v>0.83151679767999997</v>
      </c>
      <c r="D904" s="64">
        <v>0.83151679767999997</v>
      </c>
      <c r="E904" s="64">
        <v>4060.5190678200001</v>
      </c>
      <c r="F904" s="37" t="s">
        <v>33</v>
      </c>
    </row>
    <row r="905" spans="1:6" x14ac:dyDescent="0.25">
      <c r="A905" s="37">
        <v>523201</v>
      </c>
      <c r="B905" s="37" t="s">
        <v>939</v>
      </c>
      <c r="C905" s="64">
        <v>0.99918593921099996</v>
      </c>
      <c r="D905" s="64">
        <v>0.99918593921099996</v>
      </c>
      <c r="E905" s="64">
        <v>5469.7370491199899</v>
      </c>
      <c r="F905" s="37" t="s">
        <v>33</v>
      </c>
    </row>
    <row r="906" spans="1:6" x14ac:dyDescent="0.25">
      <c r="A906" s="37">
        <v>523402</v>
      </c>
      <c r="B906" s="37" t="s">
        <v>940</v>
      </c>
      <c r="C906" s="64">
        <v>1.54086195248</v>
      </c>
      <c r="D906" s="64">
        <v>1.54086195248</v>
      </c>
      <c r="E906" s="64">
        <v>7038.3235236500004</v>
      </c>
      <c r="F906" s="37" t="s">
        <v>33</v>
      </c>
    </row>
    <row r="907" spans="1:6" x14ac:dyDescent="0.25">
      <c r="A907" s="37">
        <v>523403</v>
      </c>
      <c r="B907" s="37" t="s">
        <v>941</v>
      </c>
      <c r="C907" s="64">
        <v>0.35150735207900002</v>
      </c>
      <c r="D907" s="64">
        <v>0.35150735207900002</v>
      </c>
      <c r="E907" s="64">
        <v>3532.9418468099898</v>
      </c>
      <c r="F907" s="37" t="s">
        <v>33</v>
      </c>
    </row>
    <row r="908" spans="1:6" x14ac:dyDescent="0.25">
      <c r="A908" s="37">
        <v>523404</v>
      </c>
      <c r="B908" s="37" t="s">
        <v>942</v>
      </c>
      <c r="C908" s="64">
        <v>1.0625004256899999</v>
      </c>
      <c r="D908" s="64">
        <v>1.0625004256899999</v>
      </c>
      <c r="E908" s="64">
        <v>7887.85501716</v>
      </c>
      <c r="F908" s="37" t="s">
        <v>33</v>
      </c>
    </row>
    <row r="909" spans="1:6" x14ac:dyDescent="0.25">
      <c r="A909" s="37">
        <v>611500</v>
      </c>
      <c r="B909" s="37" t="s">
        <v>943</v>
      </c>
      <c r="C909" s="64">
        <v>3.4506162065199999</v>
      </c>
      <c r="D909" s="64">
        <v>3.4506162065199999</v>
      </c>
      <c r="E909" s="64">
        <v>9450.2643896600002</v>
      </c>
      <c r="F909" s="37" t="s">
        <v>569</v>
      </c>
    </row>
    <row r="910" spans="1:6" x14ac:dyDescent="0.25">
      <c r="A910" s="37">
        <v>523501</v>
      </c>
      <c r="B910" s="37" t="s">
        <v>944</v>
      </c>
      <c r="C910" s="64">
        <v>1.2099813651</v>
      </c>
      <c r="D910" s="64">
        <v>1.2099813651</v>
      </c>
      <c r="E910" s="64">
        <v>5840.55834564</v>
      </c>
      <c r="F910" s="37" t="s">
        <v>33</v>
      </c>
    </row>
    <row r="911" spans="1:6" x14ac:dyDescent="0.25">
      <c r="A911" s="37">
        <v>523502</v>
      </c>
      <c r="B911" s="37" t="s">
        <v>945</v>
      </c>
      <c r="C911" s="64">
        <v>1.18140447344</v>
      </c>
      <c r="D911" s="64">
        <v>1.18140447344</v>
      </c>
      <c r="E911" s="64">
        <v>5273.3288424000002</v>
      </c>
      <c r="F911" s="37" t="s">
        <v>33</v>
      </c>
    </row>
    <row r="912" spans="1:6" x14ac:dyDescent="0.25">
      <c r="A912" s="37">
        <v>611601</v>
      </c>
      <c r="B912" s="37" t="s">
        <v>946</v>
      </c>
      <c r="C912" s="64">
        <v>1.93380994277</v>
      </c>
      <c r="D912" s="64">
        <v>1.93380994277</v>
      </c>
      <c r="E912" s="64">
        <v>6480.80809116</v>
      </c>
      <c r="F912" s="37" t="s">
        <v>569</v>
      </c>
    </row>
    <row r="913" spans="1:6" x14ac:dyDescent="0.25">
      <c r="A913" s="37">
        <v>523713</v>
      </c>
      <c r="B913" s="37" t="s">
        <v>947</v>
      </c>
      <c r="C913" s="64">
        <v>9.7073172395099903</v>
      </c>
      <c r="D913" s="64">
        <v>9.7073172395099903</v>
      </c>
      <c r="E913" s="64">
        <v>15886.519711499899</v>
      </c>
      <c r="F913" s="37" t="s">
        <v>33</v>
      </c>
    </row>
    <row r="914" spans="1:6" x14ac:dyDescent="0.25">
      <c r="A914" s="37">
        <v>523721</v>
      </c>
      <c r="B914" s="37" t="s">
        <v>948</v>
      </c>
      <c r="C914" s="64">
        <v>0.92210846962500004</v>
      </c>
      <c r="D914" s="64">
        <v>0.92210846962500004</v>
      </c>
      <c r="E914" s="64">
        <v>4265.4137464200003</v>
      </c>
      <c r="F914" s="37" t="s">
        <v>33</v>
      </c>
    </row>
    <row r="915" spans="1:6" x14ac:dyDescent="0.25">
      <c r="A915" s="37">
        <v>523722</v>
      </c>
      <c r="B915" s="37" t="s">
        <v>949</v>
      </c>
      <c r="C915" s="64">
        <v>1.5468403043700001</v>
      </c>
      <c r="D915" s="64">
        <v>1.5468403043700001</v>
      </c>
      <c r="E915" s="64">
        <v>5852.7004217599897</v>
      </c>
      <c r="F915" s="37" t="s">
        <v>33</v>
      </c>
    </row>
    <row r="916" spans="1:6" x14ac:dyDescent="0.25">
      <c r="A916" s="37">
        <v>523813</v>
      </c>
      <c r="B916" s="37" t="s">
        <v>950</v>
      </c>
      <c r="C916" s="64">
        <v>25.789100339400001</v>
      </c>
      <c r="D916" s="64">
        <v>25.789100339400001</v>
      </c>
      <c r="E916" s="64">
        <v>33106.615199599903</v>
      </c>
      <c r="F916" s="37" t="s">
        <v>33</v>
      </c>
    </row>
    <row r="917" spans="1:6" x14ac:dyDescent="0.25">
      <c r="A917" s="37">
        <v>523814</v>
      </c>
      <c r="B917" s="37" t="s">
        <v>951</v>
      </c>
      <c r="C917" s="64">
        <v>2.6898321257200002</v>
      </c>
      <c r="D917" s="64">
        <v>2.6898321257200002</v>
      </c>
      <c r="E917" s="64">
        <v>9736.5318577100006</v>
      </c>
      <c r="F917" s="37" t="s">
        <v>33</v>
      </c>
    </row>
    <row r="918" spans="1:6" x14ac:dyDescent="0.25">
      <c r="A918" s="37">
        <v>523817</v>
      </c>
      <c r="B918" s="37" t="s">
        <v>952</v>
      </c>
      <c r="C918" s="64">
        <v>0.50323120914700004</v>
      </c>
      <c r="D918" s="64">
        <v>0.50323120914700004</v>
      </c>
      <c r="E918" s="64">
        <v>4052.74317866</v>
      </c>
      <c r="F918" s="37" t="s">
        <v>33</v>
      </c>
    </row>
    <row r="919" spans="1:6" x14ac:dyDescent="0.25">
      <c r="A919" s="37">
        <v>523818</v>
      </c>
      <c r="B919" s="37" t="s">
        <v>953</v>
      </c>
      <c r="C919" s="64">
        <v>5.9700889558199997</v>
      </c>
      <c r="D919" s="64">
        <v>5.9700889558199997</v>
      </c>
      <c r="E919" s="64">
        <v>18099.909279200001</v>
      </c>
      <c r="F919" s="37" t="s">
        <v>33</v>
      </c>
    </row>
    <row r="920" spans="1:6" x14ac:dyDescent="0.25">
      <c r="A920" s="37">
        <v>523819</v>
      </c>
      <c r="B920" s="37" t="s">
        <v>954</v>
      </c>
      <c r="C920" s="64">
        <v>1.5745431056300001</v>
      </c>
      <c r="D920" s="64">
        <v>1.5745431056300001</v>
      </c>
      <c r="E920" s="64">
        <v>8616.7925276599908</v>
      </c>
      <c r="F920" s="37" t="s">
        <v>33</v>
      </c>
    </row>
    <row r="921" spans="1:6" x14ac:dyDescent="0.25">
      <c r="A921" s="37">
        <v>523820</v>
      </c>
      <c r="B921" s="37" t="s">
        <v>955</v>
      </c>
      <c r="C921" s="64">
        <v>3.91498726334</v>
      </c>
      <c r="D921" s="64">
        <v>3.91498726334</v>
      </c>
      <c r="E921" s="64">
        <v>8229.6768685400002</v>
      </c>
      <c r="F921" s="37" t="s">
        <v>33</v>
      </c>
    </row>
    <row r="922" spans="1:6" x14ac:dyDescent="0.25">
      <c r="A922" s="37">
        <v>523911</v>
      </c>
      <c r="B922" s="37" t="s">
        <v>956</v>
      </c>
      <c r="C922" s="64">
        <v>4.9255844659100001</v>
      </c>
      <c r="D922" s="64">
        <v>4.9255844659100001</v>
      </c>
      <c r="E922" s="64">
        <v>10462.2994991</v>
      </c>
      <c r="F922" s="37" t="s">
        <v>33</v>
      </c>
    </row>
    <row r="923" spans="1:6" x14ac:dyDescent="0.25">
      <c r="A923" s="37">
        <v>523912</v>
      </c>
      <c r="B923" s="37" t="s">
        <v>957</v>
      </c>
      <c r="C923" s="64">
        <v>5.0885800515000001</v>
      </c>
      <c r="D923" s="64">
        <v>5.0885800515000001</v>
      </c>
      <c r="E923" s="64">
        <v>11684.3974094</v>
      </c>
      <c r="F923" s="37" t="s">
        <v>33</v>
      </c>
    </row>
    <row r="924" spans="1:6" x14ac:dyDescent="0.25">
      <c r="A924" s="37">
        <v>525921</v>
      </c>
      <c r="B924" s="37" t="s">
        <v>958</v>
      </c>
      <c r="C924" s="64">
        <v>4.42707703619</v>
      </c>
      <c r="D924" s="64">
        <v>4.42707703619</v>
      </c>
      <c r="E924" s="64">
        <v>11881.489953599899</v>
      </c>
      <c r="F924" s="37" t="s">
        <v>133</v>
      </c>
    </row>
    <row r="925" spans="1:6" x14ac:dyDescent="0.25">
      <c r="A925" s="37">
        <v>523920</v>
      </c>
      <c r="B925" s="37" t="s">
        <v>959</v>
      </c>
      <c r="C925" s="64">
        <v>2.3540561500499999</v>
      </c>
      <c r="D925" s="64">
        <v>2.3540561500499999</v>
      </c>
      <c r="E925" s="64">
        <v>8786.2866245599907</v>
      </c>
      <c r="F925" s="37" t="s">
        <v>33</v>
      </c>
    </row>
    <row r="926" spans="1:6" x14ac:dyDescent="0.25">
      <c r="A926" s="37">
        <v>524510</v>
      </c>
      <c r="B926" s="37" t="s">
        <v>960</v>
      </c>
      <c r="C926" s="64">
        <v>0.94437246993799995</v>
      </c>
      <c r="D926" s="64">
        <v>0.94437246993799995</v>
      </c>
      <c r="E926" s="64">
        <v>4995.2584526199898</v>
      </c>
      <c r="F926" s="37" t="s">
        <v>33</v>
      </c>
    </row>
    <row r="927" spans="1:6" x14ac:dyDescent="0.25">
      <c r="A927" s="37">
        <v>524002</v>
      </c>
      <c r="B927" s="37" t="s">
        <v>961</v>
      </c>
      <c r="C927" s="64">
        <v>3.3144891151100002</v>
      </c>
      <c r="D927" s="64">
        <v>3.3144891151100002</v>
      </c>
      <c r="E927" s="64">
        <v>10044.388902999901</v>
      </c>
      <c r="F927" s="37" t="s">
        <v>33</v>
      </c>
    </row>
    <row r="928" spans="1:6" x14ac:dyDescent="0.25">
      <c r="A928" s="37">
        <v>524111</v>
      </c>
      <c r="B928" s="37" t="s">
        <v>962</v>
      </c>
      <c r="C928" s="64">
        <v>0.98668774014500005</v>
      </c>
      <c r="D928" s="64">
        <v>0.98668774014500005</v>
      </c>
      <c r="E928" s="64">
        <v>4171.8280305400003</v>
      </c>
      <c r="F928" s="37" t="s">
        <v>33</v>
      </c>
    </row>
    <row r="929" spans="1:6" x14ac:dyDescent="0.25">
      <c r="A929" s="37">
        <v>524112</v>
      </c>
      <c r="B929" s="37" t="s">
        <v>963</v>
      </c>
      <c r="C929" s="64">
        <v>1.2425564442299999</v>
      </c>
      <c r="D929" s="64">
        <v>1.2425564442299999</v>
      </c>
      <c r="E929" s="64">
        <v>5353.59873264</v>
      </c>
      <c r="F929" s="37" t="s">
        <v>33</v>
      </c>
    </row>
    <row r="930" spans="1:6" x14ac:dyDescent="0.25">
      <c r="A930" s="37">
        <v>524121</v>
      </c>
      <c r="B930" s="37" t="s">
        <v>964</v>
      </c>
      <c r="C930" s="64">
        <v>0.71610264860399997</v>
      </c>
      <c r="D930" s="64">
        <v>0.71610264860399997</v>
      </c>
      <c r="E930" s="64">
        <v>4025.6039377500001</v>
      </c>
      <c r="F930" s="37" t="s">
        <v>33</v>
      </c>
    </row>
    <row r="931" spans="1:6" x14ac:dyDescent="0.25">
      <c r="A931" s="37">
        <v>524402</v>
      </c>
      <c r="B931" s="37" t="s">
        <v>965</v>
      </c>
      <c r="C931" s="64">
        <v>1.87253251984</v>
      </c>
      <c r="D931" s="64">
        <v>1.87253251984</v>
      </c>
      <c r="E931" s="64">
        <v>8786.8568531500005</v>
      </c>
      <c r="F931" s="37" t="s">
        <v>33</v>
      </c>
    </row>
    <row r="932" spans="1:6" x14ac:dyDescent="0.25">
      <c r="A932" s="37">
        <v>524405</v>
      </c>
      <c r="B932" s="37" t="s">
        <v>966</v>
      </c>
      <c r="C932" s="64">
        <v>0.63568421555099996</v>
      </c>
      <c r="D932" s="64">
        <v>0.63568421555099996</v>
      </c>
      <c r="E932" s="64">
        <v>4089.0887005099898</v>
      </c>
      <c r="F932" s="37" t="s">
        <v>33</v>
      </c>
    </row>
    <row r="933" spans="1:6" x14ac:dyDescent="0.25">
      <c r="A933" s="37">
        <v>611602</v>
      </c>
      <c r="B933" s="37" t="s">
        <v>967</v>
      </c>
      <c r="C933" s="64">
        <v>1.1765707856300001</v>
      </c>
      <c r="D933" s="64">
        <v>1.1765707856300001</v>
      </c>
      <c r="E933" s="64">
        <v>4677.2090814599896</v>
      </c>
      <c r="F933" s="37" t="s">
        <v>569</v>
      </c>
    </row>
    <row r="934" spans="1:6" x14ac:dyDescent="0.25">
      <c r="A934" s="37">
        <v>524404</v>
      </c>
      <c r="B934" s="37" t="s">
        <v>968</v>
      </c>
      <c r="C934" s="64">
        <v>1.10911440117</v>
      </c>
      <c r="D934" s="64">
        <v>1.10911440117</v>
      </c>
      <c r="E934" s="64">
        <v>7016.8813493400003</v>
      </c>
      <c r="F934" s="37" t="s">
        <v>33</v>
      </c>
    </row>
    <row r="935" spans="1:6" x14ac:dyDescent="0.25">
      <c r="A935" s="37">
        <v>569202</v>
      </c>
      <c r="B935" s="37" t="s">
        <v>969</v>
      </c>
      <c r="C935" s="64">
        <v>0.82310103964400005</v>
      </c>
      <c r="D935" s="64">
        <v>0.82310103964400005</v>
      </c>
      <c r="E935" s="64">
        <v>4584.3218853400003</v>
      </c>
      <c r="F935" s="37" t="s">
        <v>389</v>
      </c>
    </row>
    <row r="936" spans="1:6" x14ac:dyDescent="0.25">
      <c r="A936" s="37">
        <v>524530</v>
      </c>
      <c r="B936" s="37" t="s">
        <v>970</v>
      </c>
      <c r="C936" s="64">
        <v>1.0598297042</v>
      </c>
      <c r="D936" s="64">
        <v>1.0598297042</v>
      </c>
      <c r="E936" s="64">
        <v>5086.3929592799896</v>
      </c>
      <c r="F936" s="37" t="s">
        <v>33</v>
      </c>
    </row>
    <row r="937" spans="1:6" x14ac:dyDescent="0.25">
      <c r="A937" s="37">
        <v>524602</v>
      </c>
      <c r="B937" s="37" t="s">
        <v>971</v>
      </c>
      <c r="C937" s="64">
        <v>3.4320303818200002</v>
      </c>
      <c r="D937" s="64">
        <v>3.4320303818200002</v>
      </c>
      <c r="E937" s="64">
        <v>8323.2756617499908</v>
      </c>
      <c r="F937" s="37" t="s">
        <v>33</v>
      </c>
    </row>
    <row r="938" spans="1:6" x14ac:dyDescent="0.25">
      <c r="A938" s="37">
        <v>524603</v>
      </c>
      <c r="B938" s="37" t="s">
        <v>972</v>
      </c>
      <c r="C938" s="64">
        <v>1.65684226392</v>
      </c>
      <c r="D938" s="64">
        <v>1.65684226392</v>
      </c>
      <c r="E938" s="64">
        <v>6997.4343890399896</v>
      </c>
      <c r="F938" s="37" t="s">
        <v>33</v>
      </c>
    </row>
    <row r="939" spans="1:6" x14ac:dyDescent="0.25">
      <c r="A939" s="37">
        <v>524604</v>
      </c>
      <c r="B939" s="37" t="s">
        <v>973</v>
      </c>
      <c r="C939" s="64">
        <v>16.391388348700001</v>
      </c>
      <c r="D939" s="64">
        <v>16.391388348700001</v>
      </c>
      <c r="E939" s="64">
        <v>39214.852002</v>
      </c>
      <c r="F939" s="37" t="s">
        <v>33</v>
      </c>
    </row>
    <row r="940" spans="1:6" x14ac:dyDescent="0.25">
      <c r="A940" s="37">
        <v>524711</v>
      </c>
      <c r="B940" s="37" t="s">
        <v>974</v>
      </c>
      <c r="C940" s="64">
        <v>0.64850808408100002</v>
      </c>
      <c r="D940" s="64">
        <v>0.64850808408100002</v>
      </c>
      <c r="E940" s="64">
        <v>3288.8018310799898</v>
      </c>
      <c r="F940" s="37" t="s">
        <v>33</v>
      </c>
    </row>
    <row r="941" spans="1:6" x14ac:dyDescent="0.25">
      <c r="A941" s="37">
        <v>524712</v>
      </c>
      <c r="B941" s="37" t="s">
        <v>975</v>
      </c>
      <c r="C941" s="64">
        <v>0.47925687949700002</v>
      </c>
      <c r="D941" s="64">
        <v>0.47925687949700002</v>
      </c>
      <c r="E941" s="64">
        <v>2870.8195317899899</v>
      </c>
      <c r="F941" s="37" t="s">
        <v>33</v>
      </c>
    </row>
    <row r="942" spans="1:6" x14ac:dyDescent="0.25">
      <c r="A942" s="37">
        <v>524713</v>
      </c>
      <c r="B942" s="37" t="s">
        <v>976</v>
      </c>
      <c r="C942" s="64">
        <v>0.68960566106400001</v>
      </c>
      <c r="D942" s="64">
        <v>0.68960566106400001</v>
      </c>
      <c r="E942" s="64">
        <v>3322.5518834999898</v>
      </c>
      <c r="F942" s="37" t="s">
        <v>33</v>
      </c>
    </row>
    <row r="943" spans="1:6" x14ac:dyDescent="0.25">
      <c r="A943" s="37">
        <v>524812</v>
      </c>
      <c r="B943" s="37" t="s">
        <v>977</v>
      </c>
      <c r="C943" s="64">
        <v>1.61078098073</v>
      </c>
      <c r="D943" s="64">
        <v>1.61078098073</v>
      </c>
      <c r="E943" s="64">
        <v>9004.9052367500008</v>
      </c>
      <c r="F943" s="37" t="s">
        <v>33</v>
      </c>
    </row>
    <row r="944" spans="1:6" x14ac:dyDescent="0.25">
      <c r="A944" s="37">
        <v>525002</v>
      </c>
      <c r="B944" s="37" t="s">
        <v>978</v>
      </c>
      <c r="C944" s="64">
        <v>0.89901136500800005</v>
      </c>
      <c r="D944" s="64">
        <v>0.89901136500800005</v>
      </c>
      <c r="E944" s="64">
        <v>5016.7422380300004</v>
      </c>
      <c r="F944" s="37" t="s">
        <v>33</v>
      </c>
    </row>
    <row r="945" spans="1:6" x14ac:dyDescent="0.25">
      <c r="A945" s="37">
        <v>525201</v>
      </c>
      <c r="B945" s="37" t="s">
        <v>979</v>
      </c>
      <c r="C945" s="64">
        <v>185.661065011999</v>
      </c>
      <c r="D945" s="64">
        <v>183.729843555999</v>
      </c>
      <c r="E945" s="64">
        <v>88940.609217200006</v>
      </c>
      <c r="F945" s="37" t="s">
        <v>33</v>
      </c>
    </row>
    <row r="946" spans="1:6" x14ac:dyDescent="0.25">
      <c r="A946" s="37">
        <v>524821</v>
      </c>
      <c r="B946" s="37" t="s">
        <v>980</v>
      </c>
      <c r="C946" s="64">
        <v>0.74920255030100003</v>
      </c>
      <c r="D946" s="64">
        <v>0.74920255030100003</v>
      </c>
      <c r="E946" s="64">
        <v>4622.3814447900004</v>
      </c>
      <c r="F946" s="37" t="s">
        <v>33</v>
      </c>
    </row>
    <row r="947" spans="1:6" x14ac:dyDescent="0.25">
      <c r="A947" s="37">
        <v>524822</v>
      </c>
      <c r="B947" s="37" t="s">
        <v>981</v>
      </c>
      <c r="C947" s="64">
        <v>1.0566803732200001</v>
      </c>
      <c r="D947" s="64">
        <v>1.0566803732200001</v>
      </c>
      <c r="E947" s="64">
        <v>4572.7520350200002</v>
      </c>
      <c r="F947" s="37" t="s">
        <v>33</v>
      </c>
    </row>
    <row r="948" spans="1:6" x14ac:dyDescent="0.25">
      <c r="A948" s="37">
        <v>524901</v>
      </c>
      <c r="B948" s="37" t="s">
        <v>982</v>
      </c>
      <c r="C948" s="64">
        <v>1.8619800117900001</v>
      </c>
      <c r="D948" s="64">
        <v>1.8619800117900001</v>
      </c>
      <c r="E948" s="64">
        <v>5395.7752498299897</v>
      </c>
      <c r="F948" s="37" t="s">
        <v>33</v>
      </c>
    </row>
    <row r="949" spans="1:6" x14ac:dyDescent="0.25">
      <c r="A949" s="37">
        <v>525202</v>
      </c>
      <c r="B949" s="37" t="s">
        <v>983</v>
      </c>
      <c r="C949" s="64">
        <v>105.215096625</v>
      </c>
      <c r="D949" s="64">
        <v>105.215096625</v>
      </c>
      <c r="E949" s="64">
        <v>57439.075109400001</v>
      </c>
      <c r="F949" s="37" t="s">
        <v>33</v>
      </c>
    </row>
    <row r="950" spans="1:6" x14ac:dyDescent="0.25">
      <c r="A950" s="37">
        <v>525410</v>
      </c>
      <c r="B950" s="37" t="s">
        <v>984</v>
      </c>
      <c r="C950" s="64">
        <v>1.0719544188300001</v>
      </c>
      <c r="D950" s="64">
        <v>1.0719544188300001</v>
      </c>
      <c r="E950" s="64">
        <v>4513.4891607299896</v>
      </c>
      <c r="F950" s="37" t="s">
        <v>33</v>
      </c>
    </row>
    <row r="951" spans="1:6" x14ac:dyDescent="0.25">
      <c r="A951" s="37">
        <v>612720</v>
      </c>
      <c r="B951" s="37" t="s">
        <v>985</v>
      </c>
      <c r="C951" s="64">
        <v>1463.1314627899901</v>
      </c>
      <c r="D951" s="64">
        <v>1463.1314627899901</v>
      </c>
      <c r="E951" s="64">
        <v>228495.302407999</v>
      </c>
      <c r="F951" s="37" t="s">
        <v>79</v>
      </c>
    </row>
    <row r="952" spans="1:6" x14ac:dyDescent="0.25">
      <c r="A952" s="37">
        <v>612730</v>
      </c>
      <c r="B952" s="37" t="s">
        <v>986</v>
      </c>
      <c r="C952" s="64">
        <v>2304.6641428600001</v>
      </c>
      <c r="D952" s="64">
        <v>2272.5588435599898</v>
      </c>
      <c r="E952" s="64">
        <v>438869.051714</v>
      </c>
      <c r="F952" s="37" t="s">
        <v>79</v>
      </c>
    </row>
    <row r="953" spans="1:6" x14ac:dyDescent="0.25">
      <c r="A953" s="37">
        <v>612740</v>
      </c>
      <c r="B953" s="37" t="s">
        <v>987</v>
      </c>
      <c r="C953" s="64">
        <v>678.23345771000004</v>
      </c>
      <c r="D953" s="64">
        <v>678.23345771000004</v>
      </c>
      <c r="E953" s="64">
        <v>174547.868358999</v>
      </c>
      <c r="F953" s="37" t="s">
        <v>79</v>
      </c>
    </row>
    <row r="954" spans="1:6" x14ac:dyDescent="0.25">
      <c r="A954" s="37">
        <v>525420</v>
      </c>
      <c r="B954" s="37" t="s">
        <v>988</v>
      </c>
      <c r="C954" s="64">
        <v>1.1573385058400001</v>
      </c>
      <c r="D954" s="64">
        <v>1.1573385058400001</v>
      </c>
      <c r="E954" s="64">
        <v>6830.73666796</v>
      </c>
      <c r="F954" s="37" t="s">
        <v>33</v>
      </c>
    </row>
    <row r="955" spans="1:6" x14ac:dyDescent="0.25">
      <c r="A955" s="37">
        <v>525510</v>
      </c>
      <c r="B955" s="37" t="s">
        <v>989</v>
      </c>
      <c r="C955" s="64">
        <v>1.95695402903</v>
      </c>
      <c r="D955" s="64">
        <v>1.95695402903</v>
      </c>
      <c r="E955" s="64">
        <v>6546.8664006199897</v>
      </c>
      <c r="F955" s="37" t="s">
        <v>133</v>
      </c>
    </row>
    <row r="956" spans="1:6" x14ac:dyDescent="0.25">
      <c r="A956" s="37">
        <v>525520</v>
      </c>
      <c r="B956" s="37" t="s">
        <v>990</v>
      </c>
      <c r="C956" s="64">
        <v>1.10865706178</v>
      </c>
      <c r="D956" s="64">
        <v>1.10865706178</v>
      </c>
      <c r="E956" s="64">
        <v>5338.0749992399897</v>
      </c>
      <c r="F956" s="37" t="s">
        <v>133</v>
      </c>
    </row>
    <row r="957" spans="1:6" x14ac:dyDescent="0.25">
      <c r="A957" s="37">
        <v>525540</v>
      </c>
      <c r="B957" s="37" t="s">
        <v>991</v>
      </c>
      <c r="C957" s="64">
        <v>1.2071509088000001</v>
      </c>
      <c r="D957" s="64">
        <v>1.2071509088000001</v>
      </c>
      <c r="E957" s="64">
        <v>6197.0948853500004</v>
      </c>
      <c r="F957" s="37" t="s">
        <v>133</v>
      </c>
    </row>
    <row r="958" spans="1:6" x14ac:dyDescent="0.25">
      <c r="A958" s="37">
        <v>525610</v>
      </c>
      <c r="B958" s="37" t="s">
        <v>992</v>
      </c>
      <c r="C958" s="64">
        <v>1.6465541234900001</v>
      </c>
      <c r="D958" s="64">
        <v>1.6465541234900001</v>
      </c>
      <c r="E958" s="64">
        <v>5870.4004671700004</v>
      </c>
      <c r="F958" s="37" t="s">
        <v>33</v>
      </c>
    </row>
    <row r="959" spans="1:6" x14ac:dyDescent="0.25">
      <c r="A959" s="37">
        <v>525620</v>
      </c>
      <c r="B959" s="37" t="s">
        <v>993</v>
      </c>
      <c r="C959" s="64">
        <v>0.71123692738400002</v>
      </c>
      <c r="D959" s="64">
        <v>0.71123692738400002</v>
      </c>
      <c r="E959" s="64">
        <v>3355.1520778499898</v>
      </c>
      <c r="F959" s="37" t="s">
        <v>33</v>
      </c>
    </row>
    <row r="960" spans="1:6" x14ac:dyDescent="0.25">
      <c r="A960" s="37">
        <v>525630</v>
      </c>
      <c r="B960" s="37" t="s">
        <v>994</v>
      </c>
      <c r="C960" s="64">
        <v>1.3806905164200001</v>
      </c>
      <c r="D960" s="64">
        <v>1.3806905164200001</v>
      </c>
      <c r="E960" s="64">
        <v>6098.3419322399895</v>
      </c>
      <c r="F960" s="37" t="s">
        <v>33</v>
      </c>
    </row>
    <row r="961" spans="1:6" x14ac:dyDescent="0.25">
      <c r="A961" s="37">
        <v>525910</v>
      </c>
      <c r="B961" s="37" t="s">
        <v>995</v>
      </c>
      <c r="C961" s="64">
        <v>5.2225321335799997</v>
      </c>
      <c r="D961" s="64">
        <v>5.2225321335799997</v>
      </c>
      <c r="E961" s="64">
        <v>13183.189422400001</v>
      </c>
      <c r="F961" s="37" t="s">
        <v>133</v>
      </c>
    </row>
    <row r="962" spans="1:6" x14ac:dyDescent="0.25">
      <c r="A962" s="37">
        <v>526103</v>
      </c>
      <c r="B962" s="37" t="s">
        <v>996</v>
      </c>
      <c r="C962" s="64">
        <v>2.1985281028500001</v>
      </c>
      <c r="D962" s="64">
        <v>2.1985281028500001</v>
      </c>
      <c r="E962" s="64">
        <v>9682.8293312900005</v>
      </c>
      <c r="F962" s="37" t="s">
        <v>133</v>
      </c>
    </row>
    <row r="963" spans="1:6" x14ac:dyDescent="0.25">
      <c r="A963" s="37">
        <v>526200</v>
      </c>
      <c r="B963" s="37" t="s">
        <v>997</v>
      </c>
      <c r="C963" s="64">
        <v>4.6579582083900002</v>
      </c>
      <c r="D963" s="64">
        <v>4.6579582083900002</v>
      </c>
      <c r="E963" s="64">
        <v>11934.4874249</v>
      </c>
      <c r="F963" s="37" t="s">
        <v>133</v>
      </c>
    </row>
    <row r="964" spans="1:6" x14ac:dyDescent="0.25">
      <c r="A964" s="37">
        <v>526104</v>
      </c>
      <c r="B964" s="37" t="s">
        <v>998</v>
      </c>
      <c r="C964" s="64">
        <v>3.2002391270900001</v>
      </c>
      <c r="D964" s="64">
        <v>3.1584941290400002</v>
      </c>
      <c r="E964" s="64">
        <v>9010.4850668899908</v>
      </c>
      <c r="F964" s="37" t="s">
        <v>133</v>
      </c>
    </row>
    <row r="965" spans="1:6" x14ac:dyDescent="0.25">
      <c r="A965" s="37">
        <v>527007</v>
      </c>
      <c r="B965" s="37" t="s">
        <v>999</v>
      </c>
      <c r="C965" s="64">
        <v>4.0263600343899997</v>
      </c>
      <c r="D965" s="64">
        <v>4.0263600343899997</v>
      </c>
      <c r="E965" s="64">
        <v>7798.4723748699898</v>
      </c>
      <c r="F965" s="37" t="s">
        <v>175</v>
      </c>
    </row>
    <row r="966" spans="1:6" x14ac:dyDescent="0.25">
      <c r="A966" s="37">
        <v>527008</v>
      </c>
      <c r="B966" s="37" t="s">
        <v>1000</v>
      </c>
      <c r="C966" s="64">
        <v>1.4864041703899999</v>
      </c>
      <c r="D966" s="64">
        <v>1.4864041703899999</v>
      </c>
      <c r="E966" s="64">
        <v>4984.7786519700003</v>
      </c>
      <c r="F966" s="37" t="s">
        <v>175</v>
      </c>
    </row>
    <row r="967" spans="1:6" x14ac:dyDescent="0.25">
      <c r="A967" s="37">
        <v>526400</v>
      </c>
      <c r="B967" s="37" t="s">
        <v>1001</v>
      </c>
      <c r="C967" s="64">
        <v>1.2707009488200001</v>
      </c>
      <c r="D967" s="64">
        <v>1.2707009488200001</v>
      </c>
      <c r="E967" s="64">
        <v>9247.8459242299905</v>
      </c>
      <c r="F967" s="37" t="s">
        <v>175</v>
      </c>
    </row>
    <row r="968" spans="1:6" x14ac:dyDescent="0.25">
      <c r="A968" s="37">
        <v>526601</v>
      </c>
      <c r="B968" s="37" t="s">
        <v>1002</v>
      </c>
      <c r="C968" s="64">
        <v>503.61036282600003</v>
      </c>
      <c r="D968" s="64">
        <v>503.61036282600003</v>
      </c>
      <c r="E968" s="64">
        <v>202628.41969000001</v>
      </c>
      <c r="F968" s="37" t="s">
        <v>175</v>
      </c>
    </row>
    <row r="969" spans="1:6" x14ac:dyDescent="0.25">
      <c r="A969" s="37">
        <v>526602</v>
      </c>
      <c r="B969" s="37" t="s">
        <v>1003</v>
      </c>
      <c r="C969" s="64">
        <v>462.05005586800002</v>
      </c>
      <c r="D969" s="64">
        <v>462.05005586800002</v>
      </c>
      <c r="E969" s="64">
        <v>184650.946124999</v>
      </c>
      <c r="F969" s="37" t="s">
        <v>175</v>
      </c>
    </row>
    <row r="970" spans="1:6" x14ac:dyDescent="0.25">
      <c r="A970" s="37">
        <v>526603</v>
      </c>
      <c r="B970" s="37" t="s">
        <v>1004</v>
      </c>
      <c r="C970" s="64">
        <v>158.152218559</v>
      </c>
      <c r="D970" s="64">
        <v>158.152218559</v>
      </c>
      <c r="E970" s="64">
        <v>73359.802169799907</v>
      </c>
      <c r="F970" s="37" t="s">
        <v>180</v>
      </c>
    </row>
    <row r="971" spans="1:6" x14ac:dyDescent="0.25">
      <c r="A971" s="37">
        <v>526701</v>
      </c>
      <c r="B971" s="37" t="s">
        <v>1005</v>
      </c>
      <c r="C971" s="64">
        <v>736.00982138500001</v>
      </c>
      <c r="D971" s="64">
        <v>736.00982138500001</v>
      </c>
      <c r="E971" s="64">
        <v>145328.72727500001</v>
      </c>
      <c r="F971" s="37" t="s">
        <v>133</v>
      </c>
    </row>
    <row r="972" spans="1:6" x14ac:dyDescent="0.25">
      <c r="A972" s="37">
        <v>526702</v>
      </c>
      <c r="B972" s="37" t="s">
        <v>1006</v>
      </c>
      <c r="C972" s="64">
        <v>525.57077541900003</v>
      </c>
      <c r="D972" s="64">
        <v>513.66960670499896</v>
      </c>
      <c r="E972" s="64">
        <v>216886.630341999</v>
      </c>
      <c r="F972" s="37" t="s">
        <v>175</v>
      </c>
    </row>
    <row r="973" spans="1:6" x14ac:dyDescent="0.25">
      <c r="A973" s="37">
        <v>526900</v>
      </c>
      <c r="B973" s="37" t="s">
        <v>1007</v>
      </c>
      <c r="C973" s="64">
        <v>5.4695793485399999</v>
      </c>
      <c r="D973" s="64">
        <v>5.4695793485399999</v>
      </c>
      <c r="E973" s="64">
        <v>12803.0199367</v>
      </c>
      <c r="F973" s="37" t="s">
        <v>175</v>
      </c>
    </row>
    <row r="974" spans="1:6" x14ac:dyDescent="0.25">
      <c r="A974" s="37">
        <v>527004</v>
      </c>
      <c r="B974" s="37" t="s">
        <v>1008</v>
      </c>
      <c r="C974" s="64">
        <v>22.552226383600001</v>
      </c>
      <c r="D974" s="64">
        <v>22.552226383600001</v>
      </c>
      <c r="E974" s="64">
        <v>27117.2973385</v>
      </c>
      <c r="F974" s="37" t="s">
        <v>175</v>
      </c>
    </row>
    <row r="975" spans="1:6" x14ac:dyDescent="0.25">
      <c r="A975" s="37">
        <v>527005</v>
      </c>
      <c r="B975" s="37" t="s">
        <v>1009</v>
      </c>
      <c r="C975" s="64">
        <v>3.2079984777299999</v>
      </c>
      <c r="D975" s="64">
        <v>3.2079984777299999</v>
      </c>
      <c r="E975" s="64">
        <v>8333.1528447000001</v>
      </c>
      <c r="F975" s="37" t="s">
        <v>175</v>
      </c>
    </row>
    <row r="976" spans="1:6" x14ac:dyDescent="0.25">
      <c r="A976" s="37">
        <v>527009</v>
      </c>
      <c r="B976" s="37" t="s">
        <v>1010</v>
      </c>
      <c r="C976" s="64">
        <v>3.74270305202</v>
      </c>
      <c r="D976" s="64">
        <v>3.74270305202</v>
      </c>
      <c r="E976" s="64">
        <v>9129.3721325000006</v>
      </c>
      <c r="F976" s="37" t="s">
        <v>175</v>
      </c>
    </row>
    <row r="977" spans="1:6" x14ac:dyDescent="0.25">
      <c r="A977" s="37">
        <v>527112</v>
      </c>
      <c r="B977" s="37" t="s">
        <v>1011</v>
      </c>
      <c r="C977" s="64">
        <v>1.7304855990200001</v>
      </c>
      <c r="D977" s="64">
        <v>1.7304855990200001</v>
      </c>
      <c r="E977" s="64">
        <v>8341.5746147000009</v>
      </c>
      <c r="F977" s="37" t="s">
        <v>175</v>
      </c>
    </row>
    <row r="978" spans="1:6" x14ac:dyDescent="0.25">
      <c r="A978" s="37">
        <v>527122</v>
      </c>
      <c r="B978" s="37" t="s">
        <v>1012</v>
      </c>
      <c r="C978" s="64">
        <v>42.881957201699898</v>
      </c>
      <c r="D978" s="64">
        <v>42.881957201699898</v>
      </c>
      <c r="E978" s="64">
        <v>35044.147482699896</v>
      </c>
      <c r="F978" s="37" t="s">
        <v>175</v>
      </c>
    </row>
    <row r="979" spans="1:6" x14ac:dyDescent="0.25">
      <c r="A979" s="37">
        <v>527124</v>
      </c>
      <c r="B979" s="37" t="s">
        <v>1013</v>
      </c>
      <c r="C979" s="64">
        <v>8.2226217629700002</v>
      </c>
      <c r="D979" s="64">
        <v>8.2226217629700002</v>
      </c>
      <c r="E979" s="64">
        <v>20612.2221279</v>
      </c>
      <c r="F979" s="37" t="s">
        <v>175</v>
      </c>
    </row>
    <row r="980" spans="1:6" x14ac:dyDescent="0.25">
      <c r="A980" s="37">
        <v>527503</v>
      </c>
      <c r="B980" s="37" t="s">
        <v>1014</v>
      </c>
      <c r="C980" s="64">
        <v>2.5357817041900002</v>
      </c>
      <c r="D980" s="64">
        <v>2.5357817041900002</v>
      </c>
      <c r="E980" s="64">
        <v>9126.4536468400001</v>
      </c>
      <c r="F980" s="37" t="s">
        <v>180</v>
      </c>
    </row>
    <row r="981" spans="1:6" x14ac:dyDescent="0.25">
      <c r="A981" s="37">
        <v>527125</v>
      </c>
      <c r="B981" s="37" t="s">
        <v>1015</v>
      </c>
      <c r="C981" s="64">
        <v>122.187920222</v>
      </c>
      <c r="D981" s="64">
        <v>122.187920222</v>
      </c>
      <c r="E981" s="64">
        <v>51969.419416999903</v>
      </c>
      <c r="F981" s="37" t="s">
        <v>175</v>
      </c>
    </row>
    <row r="982" spans="1:6" x14ac:dyDescent="0.25">
      <c r="A982" s="37">
        <v>530100</v>
      </c>
      <c r="B982" s="37" t="s">
        <v>1016</v>
      </c>
      <c r="C982" s="64">
        <v>1.48893422593</v>
      </c>
      <c r="D982" s="64">
        <v>1.48893422593</v>
      </c>
      <c r="E982" s="64">
        <v>6216.4875752600001</v>
      </c>
      <c r="F982" s="37" t="s">
        <v>175</v>
      </c>
    </row>
    <row r="983" spans="1:6" x14ac:dyDescent="0.25">
      <c r="A983" s="37">
        <v>527133</v>
      </c>
      <c r="B983" s="37" t="s">
        <v>1017</v>
      </c>
      <c r="C983" s="64">
        <v>48.9419990906</v>
      </c>
      <c r="D983" s="64">
        <v>48.9419990906</v>
      </c>
      <c r="E983" s="64">
        <v>43675.925659200002</v>
      </c>
      <c r="F983" s="37" t="s">
        <v>180</v>
      </c>
    </row>
    <row r="984" spans="1:6" x14ac:dyDescent="0.25">
      <c r="A984" s="37">
        <v>527210</v>
      </c>
      <c r="B984" s="37" t="s">
        <v>1018</v>
      </c>
      <c r="C984" s="64">
        <v>458.01719743500001</v>
      </c>
      <c r="D984" s="64">
        <v>422.56883052299901</v>
      </c>
      <c r="E984" s="64">
        <v>126744.365418</v>
      </c>
      <c r="F984" s="37" t="s">
        <v>175</v>
      </c>
    </row>
    <row r="985" spans="1:6" x14ac:dyDescent="0.25">
      <c r="A985" s="37">
        <v>527221</v>
      </c>
      <c r="B985" s="37" t="s">
        <v>1019</v>
      </c>
      <c r="C985" s="64">
        <v>267.09074369699903</v>
      </c>
      <c r="D985" s="64">
        <v>267.09074369699903</v>
      </c>
      <c r="E985" s="64">
        <v>109727.832219</v>
      </c>
      <c r="F985" s="37" t="s">
        <v>175</v>
      </c>
    </row>
    <row r="986" spans="1:6" x14ac:dyDescent="0.25">
      <c r="A986" s="37">
        <v>527222</v>
      </c>
      <c r="B986" s="37" t="s">
        <v>1020</v>
      </c>
      <c r="C986" s="64">
        <v>0.56940397012199995</v>
      </c>
      <c r="D986" s="64">
        <v>0.56940397012199995</v>
      </c>
      <c r="E986" s="64">
        <v>3968.39346024</v>
      </c>
      <c r="F986" s="37" t="s">
        <v>175</v>
      </c>
    </row>
    <row r="987" spans="1:6" x14ac:dyDescent="0.25">
      <c r="A987" s="37">
        <v>539320</v>
      </c>
      <c r="B987" s="37" t="s">
        <v>1021</v>
      </c>
      <c r="C987" s="64">
        <v>1.80502490444</v>
      </c>
      <c r="D987" s="64">
        <v>1.80502490444</v>
      </c>
      <c r="E987" s="64">
        <v>6059.6891640599897</v>
      </c>
      <c r="F987" s="37" t="s">
        <v>236</v>
      </c>
    </row>
    <row r="988" spans="1:6" x14ac:dyDescent="0.25">
      <c r="A988" s="37">
        <v>527401</v>
      </c>
      <c r="B988" s="37" t="s">
        <v>1022</v>
      </c>
      <c r="C988" s="64">
        <v>7.3373033638100003</v>
      </c>
      <c r="D988" s="64">
        <v>7.3373033638100003</v>
      </c>
      <c r="E988" s="64">
        <v>15631.5836253</v>
      </c>
      <c r="F988" s="37" t="s">
        <v>175</v>
      </c>
    </row>
    <row r="989" spans="1:6" x14ac:dyDescent="0.25">
      <c r="A989" s="37">
        <v>527402</v>
      </c>
      <c r="B989" s="37" t="s">
        <v>1023</v>
      </c>
      <c r="C989" s="64">
        <v>39.878675127800001</v>
      </c>
      <c r="D989" s="64">
        <v>39.878675127800001</v>
      </c>
      <c r="E989" s="64">
        <v>31558.505919499901</v>
      </c>
      <c r="F989" s="37" t="s">
        <v>175</v>
      </c>
    </row>
    <row r="990" spans="1:6" x14ac:dyDescent="0.25">
      <c r="A990" s="37">
        <v>527504</v>
      </c>
      <c r="B990" s="37" t="s">
        <v>1024</v>
      </c>
      <c r="C990" s="64">
        <v>3.92671065033</v>
      </c>
      <c r="D990" s="64">
        <v>3.92671065033</v>
      </c>
      <c r="E990" s="64">
        <v>15272.021780900001</v>
      </c>
      <c r="F990" s="37" t="s">
        <v>180</v>
      </c>
    </row>
    <row r="991" spans="1:6" x14ac:dyDescent="0.25">
      <c r="A991" s="37">
        <v>527600</v>
      </c>
      <c r="B991" s="37" t="s">
        <v>1025</v>
      </c>
      <c r="C991" s="64">
        <v>1.8883760344</v>
      </c>
      <c r="D991" s="64">
        <v>1.8883760344</v>
      </c>
      <c r="E991" s="64">
        <v>7109.5811115699898</v>
      </c>
      <c r="F991" s="37" t="s">
        <v>180</v>
      </c>
    </row>
    <row r="992" spans="1:6" x14ac:dyDescent="0.25">
      <c r="A992" s="37">
        <v>527700</v>
      </c>
      <c r="B992" s="37" t="s">
        <v>1026</v>
      </c>
      <c r="C992" s="64">
        <v>2.1044570336100001</v>
      </c>
      <c r="D992" s="64">
        <v>2.1044570336100001</v>
      </c>
      <c r="E992" s="64">
        <v>7646.2667154800001</v>
      </c>
      <c r="F992" s="37" t="s">
        <v>180</v>
      </c>
    </row>
    <row r="993" spans="1:6" x14ac:dyDescent="0.25">
      <c r="A993" s="37">
        <v>527820</v>
      </c>
      <c r="B993" s="37" t="s">
        <v>1027</v>
      </c>
      <c r="C993" s="64">
        <v>4.3860942401800003</v>
      </c>
      <c r="D993" s="64">
        <v>4.3860942401800003</v>
      </c>
      <c r="E993" s="64">
        <v>11331.703847700001</v>
      </c>
      <c r="F993" s="37" t="s">
        <v>175</v>
      </c>
    </row>
    <row r="994" spans="1:6" x14ac:dyDescent="0.25">
      <c r="A994" s="37">
        <v>530200</v>
      </c>
      <c r="B994" s="37" t="s">
        <v>1028</v>
      </c>
      <c r="C994" s="64">
        <v>1.58463954104</v>
      </c>
      <c r="D994" s="64">
        <v>1.58463954104</v>
      </c>
      <c r="E994" s="64">
        <v>6435.2215365299899</v>
      </c>
      <c r="F994" s="37" t="s">
        <v>175</v>
      </c>
    </row>
    <row r="995" spans="1:6" x14ac:dyDescent="0.25">
      <c r="A995" s="37">
        <v>527912</v>
      </c>
      <c r="B995" s="37" t="s">
        <v>1029</v>
      </c>
      <c r="C995" s="64">
        <v>34.200164219199898</v>
      </c>
      <c r="D995" s="64">
        <v>34.200164219199898</v>
      </c>
      <c r="E995" s="64">
        <v>32757.1974631999</v>
      </c>
      <c r="F995" s="37" t="s">
        <v>175</v>
      </c>
    </row>
    <row r="996" spans="1:6" x14ac:dyDescent="0.25">
      <c r="A996" s="37">
        <v>527914</v>
      </c>
      <c r="B996" s="37" t="s">
        <v>1030</v>
      </c>
      <c r="C996" s="64">
        <v>132.75165552600001</v>
      </c>
      <c r="D996" s="64">
        <v>132.75165552600001</v>
      </c>
      <c r="E996" s="64">
        <v>60166.492487199903</v>
      </c>
      <c r="F996" s="37" t="s">
        <v>175</v>
      </c>
    </row>
    <row r="997" spans="1:6" x14ac:dyDescent="0.25">
      <c r="A997" s="37">
        <v>527915</v>
      </c>
      <c r="B997" s="37" t="s">
        <v>1031</v>
      </c>
      <c r="C997" s="64">
        <v>36.8416648774</v>
      </c>
      <c r="D997" s="64">
        <v>36.8416648774</v>
      </c>
      <c r="E997" s="64">
        <v>33523.415942599902</v>
      </c>
      <c r="F997" s="37" t="s">
        <v>175</v>
      </c>
    </row>
    <row r="998" spans="1:6" x14ac:dyDescent="0.25">
      <c r="A998" s="37">
        <v>527916</v>
      </c>
      <c r="B998" s="37" t="s">
        <v>1032</v>
      </c>
      <c r="C998" s="64">
        <v>14.1355015984999</v>
      </c>
      <c r="D998" s="64">
        <v>14.1355015984999</v>
      </c>
      <c r="E998" s="64">
        <v>17886.564413399901</v>
      </c>
      <c r="F998" s="37" t="s">
        <v>175</v>
      </c>
    </row>
    <row r="999" spans="1:6" x14ac:dyDescent="0.25">
      <c r="A999" s="37">
        <v>527924</v>
      </c>
      <c r="B999" s="37" t="s">
        <v>1033</v>
      </c>
      <c r="C999" s="64">
        <v>38.108759075599899</v>
      </c>
      <c r="D999" s="64">
        <v>38.108759075599899</v>
      </c>
      <c r="E999" s="64">
        <v>39884.985983699902</v>
      </c>
      <c r="F999" s="37" t="s">
        <v>180</v>
      </c>
    </row>
    <row r="1000" spans="1:6" x14ac:dyDescent="0.25">
      <c r="A1000" s="37">
        <v>527931</v>
      </c>
      <c r="B1000" s="37" t="s">
        <v>1034</v>
      </c>
      <c r="C1000" s="64">
        <v>19.4236138652</v>
      </c>
      <c r="D1000" s="64">
        <v>19.4236138652</v>
      </c>
      <c r="E1000" s="64">
        <v>25823.694895299901</v>
      </c>
      <c r="F1000" s="37" t="s">
        <v>180</v>
      </c>
    </row>
    <row r="1001" spans="1:6" x14ac:dyDescent="0.25">
      <c r="A1001" s="37">
        <v>597850</v>
      </c>
      <c r="B1001" s="37" t="s">
        <v>1035</v>
      </c>
      <c r="C1001" s="64">
        <v>1.44102642015</v>
      </c>
      <c r="D1001" s="64">
        <v>1.44102642015</v>
      </c>
      <c r="E1001" s="64">
        <v>5440.1793868300001</v>
      </c>
      <c r="F1001" s="37" t="s">
        <v>384</v>
      </c>
    </row>
    <row r="1002" spans="1:6" x14ac:dyDescent="0.25">
      <c r="A1002" s="37">
        <v>527935</v>
      </c>
      <c r="B1002" s="37" t="s">
        <v>1036</v>
      </c>
      <c r="C1002" s="64">
        <v>37.581131437899899</v>
      </c>
      <c r="D1002" s="64">
        <v>37.581131437899899</v>
      </c>
      <c r="E1002" s="64">
        <v>28387.457996900001</v>
      </c>
      <c r="F1002" s="37" t="s">
        <v>180</v>
      </c>
    </row>
    <row r="1003" spans="1:6" x14ac:dyDescent="0.25">
      <c r="A1003" s="37">
        <v>528200</v>
      </c>
      <c r="B1003" s="37" t="s">
        <v>1037</v>
      </c>
      <c r="C1003" s="64">
        <v>7.5911061440000003</v>
      </c>
      <c r="D1003" s="64">
        <v>7.5911061440000003</v>
      </c>
      <c r="E1003" s="64">
        <v>17806.1744463</v>
      </c>
      <c r="F1003" s="37" t="s">
        <v>175</v>
      </c>
    </row>
    <row r="1004" spans="1:6" x14ac:dyDescent="0.25">
      <c r="A1004" s="37">
        <v>530700</v>
      </c>
      <c r="B1004" s="37" t="s">
        <v>1038</v>
      </c>
      <c r="C1004" s="64">
        <v>1.1378700077599999</v>
      </c>
      <c r="D1004" s="64">
        <v>1.1378700077599999</v>
      </c>
      <c r="E1004" s="64">
        <v>5240.7404521999897</v>
      </c>
      <c r="F1004" s="37" t="s">
        <v>175</v>
      </c>
    </row>
    <row r="1005" spans="1:6" x14ac:dyDescent="0.25">
      <c r="A1005" s="37">
        <v>528310</v>
      </c>
      <c r="B1005" s="37" t="s">
        <v>1039</v>
      </c>
      <c r="C1005" s="64">
        <v>2.8973831365499998</v>
      </c>
      <c r="D1005" s="64">
        <v>2.8973831365499998</v>
      </c>
      <c r="E1005" s="64">
        <v>7579.4550011000001</v>
      </c>
      <c r="F1005" s="37" t="s">
        <v>175</v>
      </c>
    </row>
    <row r="1006" spans="1:6" x14ac:dyDescent="0.25">
      <c r="A1006" s="37">
        <v>528320</v>
      </c>
      <c r="B1006" s="37" t="s">
        <v>1040</v>
      </c>
      <c r="C1006" s="64">
        <v>1.09134429468</v>
      </c>
      <c r="D1006" s="64">
        <v>1.09134429468</v>
      </c>
      <c r="E1006" s="64">
        <v>4909.5138799300003</v>
      </c>
      <c r="F1006" s="37" t="s">
        <v>175</v>
      </c>
    </row>
    <row r="1007" spans="1:6" x14ac:dyDescent="0.25">
      <c r="A1007" s="37">
        <v>528403</v>
      </c>
      <c r="B1007" s="37" t="s">
        <v>1041</v>
      </c>
      <c r="C1007" s="64">
        <v>6.0034389372100003</v>
      </c>
      <c r="D1007" s="64">
        <v>6.0034389372100003</v>
      </c>
      <c r="E1007" s="64">
        <v>17010.721255799901</v>
      </c>
      <c r="F1007" s="37" t="s">
        <v>175</v>
      </c>
    </row>
    <row r="1008" spans="1:6" x14ac:dyDescent="0.25">
      <c r="A1008" s="37">
        <v>528405</v>
      </c>
      <c r="B1008" s="37" t="s">
        <v>1042</v>
      </c>
      <c r="C1008" s="64">
        <v>6.3375448562300001</v>
      </c>
      <c r="D1008" s="64">
        <v>6.3375448562300001</v>
      </c>
      <c r="E1008" s="64">
        <v>13386.0862982</v>
      </c>
      <c r="F1008" s="37" t="s">
        <v>175</v>
      </c>
    </row>
    <row r="1009" spans="1:6" x14ac:dyDescent="0.25">
      <c r="A1009" s="37">
        <v>531303</v>
      </c>
      <c r="B1009" s="37" t="s">
        <v>1043</v>
      </c>
      <c r="C1009" s="64">
        <v>54.8139244523</v>
      </c>
      <c r="D1009" s="64">
        <v>54.8139244523</v>
      </c>
      <c r="E1009" s="64">
        <v>53143.341217900001</v>
      </c>
      <c r="F1009" s="37" t="s">
        <v>180</v>
      </c>
    </row>
    <row r="1010" spans="1:6" x14ac:dyDescent="0.25">
      <c r="A1010" s="37">
        <v>531304</v>
      </c>
      <c r="B1010" s="37" t="s">
        <v>1044</v>
      </c>
      <c r="C1010" s="64">
        <v>1204.01757772</v>
      </c>
      <c r="D1010" s="64">
        <v>1204.01757772</v>
      </c>
      <c r="E1010" s="64">
        <v>204052.54830200001</v>
      </c>
      <c r="F1010" s="37" t="s">
        <v>208</v>
      </c>
    </row>
    <row r="1011" spans="1:6" x14ac:dyDescent="0.25">
      <c r="A1011" s="37">
        <v>528406</v>
      </c>
      <c r="B1011" s="37" t="s">
        <v>1045</v>
      </c>
      <c r="C1011" s="64">
        <v>4.3272093684900002</v>
      </c>
      <c r="D1011" s="64">
        <v>4.3272093684900002</v>
      </c>
      <c r="E1011" s="64">
        <v>14641.7232021</v>
      </c>
      <c r="F1011" s="37" t="s">
        <v>175</v>
      </c>
    </row>
    <row r="1012" spans="1:6" x14ac:dyDescent="0.25">
      <c r="A1012" s="37">
        <v>528501</v>
      </c>
      <c r="B1012" s="37" t="s">
        <v>1046</v>
      </c>
      <c r="C1012" s="64">
        <v>1.72615494728</v>
      </c>
      <c r="D1012" s="64">
        <v>1.72615494728</v>
      </c>
      <c r="E1012" s="64">
        <v>7139.3426974599897</v>
      </c>
      <c r="F1012" s="37" t="s">
        <v>175</v>
      </c>
    </row>
    <row r="1013" spans="1:6" x14ac:dyDescent="0.25">
      <c r="A1013" s="37">
        <v>528503</v>
      </c>
      <c r="B1013" s="37" t="s">
        <v>1047</v>
      </c>
      <c r="C1013" s="64">
        <v>0.83661306495700005</v>
      </c>
      <c r="D1013" s="64">
        <v>0.83661306495700005</v>
      </c>
      <c r="E1013" s="64">
        <v>3912.38762408</v>
      </c>
      <c r="F1013" s="37" t="s">
        <v>175</v>
      </c>
    </row>
    <row r="1014" spans="1:6" x14ac:dyDescent="0.25">
      <c r="A1014" s="37">
        <v>528505</v>
      </c>
      <c r="B1014" s="37" t="s">
        <v>1048</v>
      </c>
      <c r="C1014" s="64">
        <v>0.99773358755300001</v>
      </c>
      <c r="D1014" s="64">
        <v>0.99773358755300001</v>
      </c>
      <c r="E1014" s="64">
        <v>5572.3469346900001</v>
      </c>
      <c r="F1014" s="37" t="s">
        <v>175</v>
      </c>
    </row>
    <row r="1015" spans="1:6" x14ac:dyDescent="0.25">
      <c r="A1015" s="37">
        <v>592500</v>
      </c>
      <c r="B1015" s="37" t="s">
        <v>1049</v>
      </c>
      <c r="C1015" s="64">
        <v>0.94650861211199999</v>
      </c>
      <c r="D1015" s="64">
        <v>0.94650861211199999</v>
      </c>
      <c r="E1015" s="64">
        <v>5354.5124607899897</v>
      </c>
      <c r="F1015" s="37" t="s">
        <v>325</v>
      </c>
    </row>
    <row r="1016" spans="1:6" x14ac:dyDescent="0.25">
      <c r="A1016" s="37">
        <v>528601</v>
      </c>
      <c r="B1016" s="37" t="s">
        <v>1050</v>
      </c>
      <c r="C1016" s="64">
        <v>1.46404408168</v>
      </c>
      <c r="D1016" s="64">
        <v>1.46404408168</v>
      </c>
      <c r="E1016" s="64">
        <v>5512.2263322500003</v>
      </c>
      <c r="F1016" s="37" t="s">
        <v>175</v>
      </c>
    </row>
    <row r="1017" spans="1:6" x14ac:dyDescent="0.25">
      <c r="A1017" s="37">
        <v>528602</v>
      </c>
      <c r="B1017" s="37" t="s">
        <v>1051</v>
      </c>
      <c r="C1017" s="64">
        <v>1.5661734596000001</v>
      </c>
      <c r="D1017" s="64">
        <v>1.5661734596000001</v>
      </c>
      <c r="E1017" s="64">
        <v>6873.6947355000002</v>
      </c>
      <c r="F1017" s="37" t="s">
        <v>175</v>
      </c>
    </row>
    <row r="1018" spans="1:6" x14ac:dyDescent="0.25">
      <c r="A1018" s="37">
        <v>528700</v>
      </c>
      <c r="B1018" s="37" t="s">
        <v>1052</v>
      </c>
      <c r="C1018" s="64">
        <v>1.41449835338</v>
      </c>
      <c r="D1018" s="64">
        <v>1.41449835338</v>
      </c>
      <c r="E1018" s="64">
        <v>6556.9892524500001</v>
      </c>
      <c r="F1018" s="37" t="s">
        <v>175</v>
      </c>
    </row>
    <row r="1019" spans="1:6" x14ac:dyDescent="0.25">
      <c r="A1019" s="37">
        <v>562500</v>
      </c>
      <c r="B1019" s="37" t="s">
        <v>1053</v>
      </c>
      <c r="C1019" s="64">
        <v>3.44550674134</v>
      </c>
      <c r="D1019" s="64">
        <v>3.44550674134</v>
      </c>
      <c r="E1019" s="64">
        <v>7739.9690810100001</v>
      </c>
      <c r="F1019" s="37" t="s">
        <v>35</v>
      </c>
    </row>
    <row r="1020" spans="1:6" x14ac:dyDescent="0.25">
      <c r="A1020" s="37">
        <v>528800</v>
      </c>
      <c r="B1020" s="37" t="s">
        <v>1054</v>
      </c>
      <c r="C1020" s="64">
        <v>1.4143561152699999</v>
      </c>
      <c r="D1020" s="64">
        <v>1.4143561152699999</v>
      </c>
      <c r="E1020" s="64">
        <v>7241.2361080399896</v>
      </c>
      <c r="F1020" s="37" t="s">
        <v>175</v>
      </c>
    </row>
    <row r="1021" spans="1:6" x14ac:dyDescent="0.25">
      <c r="A1021" s="37">
        <v>528900</v>
      </c>
      <c r="B1021" s="37" t="s">
        <v>1055</v>
      </c>
      <c r="C1021" s="64">
        <v>3.1038319348100001</v>
      </c>
      <c r="D1021" s="64">
        <v>3.1038319348100001</v>
      </c>
      <c r="E1021" s="64">
        <v>11016.7925013</v>
      </c>
      <c r="F1021" s="37" t="s">
        <v>175</v>
      </c>
    </row>
    <row r="1022" spans="1:6" x14ac:dyDescent="0.25">
      <c r="A1022" s="37">
        <v>540600</v>
      </c>
      <c r="B1022" s="37" t="s">
        <v>1056</v>
      </c>
      <c r="C1022" s="64">
        <v>1.3539306343499999</v>
      </c>
      <c r="D1022" s="64">
        <v>1.3539306343499999</v>
      </c>
      <c r="E1022" s="64">
        <v>4952.1377348200003</v>
      </c>
      <c r="F1022" s="37" t="s">
        <v>236</v>
      </c>
    </row>
    <row r="1023" spans="1:6" x14ac:dyDescent="0.25">
      <c r="A1023" s="37">
        <v>529000</v>
      </c>
      <c r="B1023" s="37" t="s">
        <v>1057</v>
      </c>
      <c r="C1023" s="64">
        <v>1.5594226258799999</v>
      </c>
      <c r="D1023" s="64">
        <v>1.5594226258799999</v>
      </c>
      <c r="E1023" s="64">
        <v>6571.9826489899897</v>
      </c>
      <c r="F1023" s="37" t="s">
        <v>175</v>
      </c>
    </row>
    <row r="1024" spans="1:6" x14ac:dyDescent="0.25">
      <c r="A1024" s="37">
        <v>529100</v>
      </c>
      <c r="B1024" s="37" t="s">
        <v>1058</v>
      </c>
      <c r="C1024" s="64">
        <v>3.5879319307899999</v>
      </c>
      <c r="D1024" s="64">
        <v>3.0243351953399999</v>
      </c>
      <c r="E1024" s="64">
        <v>10320.5689539</v>
      </c>
      <c r="F1024" s="37" t="s">
        <v>175</v>
      </c>
    </row>
    <row r="1025" spans="1:6" x14ac:dyDescent="0.25">
      <c r="A1025" s="37">
        <v>548810</v>
      </c>
      <c r="B1025" s="37" t="s">
        <v>1059</v>
      </c>
      <c r="C1025" s="64">
        <v>0.67311237610300001</v>
      </c>
      <c r="D1025" s="64">
        <v>0.67311237610300001</v>
      </c>
      <c r="E1025" s="64">
        <v>3293.8086757199899</v>
      </c>
      <c r="F1025" s="37" t="s">
        <v>236</v>
      </c>
    </row>
    <row r="1026" spans="1:6" x14ac:dyDescent="0.25">
      <c r="A1026" s="37">
        <v>529200</v>
      </c>
      <c r="B1026" s="37" t="s">
        <v>1060</v>
      </c>
      <c r="C1026" s="64">
        <v>1.8530782073200001</v>
      </c>
      <c r="D1026" s="64">
        <v>1.8530782073200001</v>
      </c>
      <c r="E1026" s="64">
        <v>7978.8693167299898</v>
      </c>
      <c r="F1026" s="37" t="s">
        <v>175</v>
      </c>
    </row>
    <row r="1027" spans="1:6" x14ac:dyDescent="0.25">
      <c r="A1027" s="37">
        <v>529300</v>
      </c>
      <c r="B1027" s="37" t="s">
        <v>1061</v>
      </c>
      <c r="C1027" s="64">
        <v>2.4334628754600001</v>
      </c>
      <c r="D1027" s="64">
        <v>2.4334628754600001</v>
      </c>
      <c r="E1027" s="64">
        <v>8333.9826418299908</v>
      </c>
      <c r="F1027" s="37" t="s">
        <v>175</v>
      </c>
    </row>
    <row r="1028" spans="1:6" x14ac:dyDescent="0.25">
      <c r="A1028" s="37">
        <v>529401</v>
      </c>
      <c r="B1028" s="37" t="s">
        <v>1062</v>
      </c>
      <c r="C1028" s="64">
        <v>1.8589770033799999</v>
      </c>
      <c r="D1028" s="64">
        <v>1.8589770033799999</v>
      </c>
      <c r="E1028" s="64">
        <v>6926.0464939900003</v>
      </c>
      <c r="F1028" s="37" t="s">
        <v>175</v>
      </c>
    </row>
    <row r="1029" spans="1:6" x14ac:dyDescent="0.25">
      <c r="A1029" s="37">
        <v>529402</v>
      </c>
      <c r="B1029" s="37" t="s">
        <v>1063</v>
      </c>
      <c r="C1029" s="64">
        <v>1.6545189570000001</v>
      </c>
      <c r="D1029" s="64">
        <v>1.6545189570000001</v>
      </c>
      <c r="E1029" s="64">
        <v>5359.9569583700004</v>
      </c>
      <c r="F1029" s="37" t="s">
        <v>175</v>
      </c>
    </row>
    <row r="1030" spans="1:6" x14ac:dyDescent="0.25">
      <c r="A1030" s="37">
        <v>529503</v>
      </c>
      <c r="B1030" s="37" t="s">
        <v>1064</v>
      </c>
      <c r="C1030" s="64">
        <v>1.1528571567599999</v>
      </c>
      <c r="D1030" s="64">
        <v>1.1528571567599999</v>
      </c>
      <c r="E1030" s="64">
        <v>5253.6395845400002</v>
      </c>
      <c r="F1030" s="37" t="s">
        <v>175</v>
      </c>
    </row>
    <row r="1031" spans="1:6" x14ac:dyDescent="0.25">
      <c r="A1031" s="37">
        <v>529600</v>
      </c>
      <c r="B1031" s="37" t="s">
        <v>1065</v>
      </c>
      <c r="C1031" s="64">
        <v>1.59516690305</v>
      </c>
      <c r="D1031" s="64">
        <v>1.59516690305</v>
      </c>
      <c r="E1031" s="64">
        <v>6423.3686354000001</v>
      </c>
      <c r="F1031" s="37" t="s">
        <v>175</v>
      </c>
    </row>
    <row r="1032" spans="1:6" x14ac:dyDescent="0.25">
      <c r="A1032" s="37">
        <v>530300</v>
      </c>
      <c r="B1032" s="37" t="s">
        <v>1066</v>
      </c>
      <c r="C1032" s="64">
        <v>2.35493674696</v>
      </c>
      <c r="D1032" s="64">
        <v>2.35493674696</v>
      </c>
      <c r="E1032" s="64">
        <v>6413.0077317599898</v>
      </c>
      <c r="F1032" s="37" t="s">
        <v>175</v>
      </c>
    </row>
    <row r="1033" spans="1:6" x14ac:dyDescent="0.25">
      <c r="A1033" s="37">
        <v>529700</v>
      </c>
      <c r="B1033" s="37" t="s">
        <v>1067</v>
      </c>
      <c r="C1033" s="64">
        <v>2.6968547636300002</v>
      </c>
      <c r="D1033" s="64">
        <v>2.6968547636300002</v>
      </c>
      <c r="E1033" s="64">
        <v>9303.4860630300009</v>
      </c>
      <c r="F1033" s="37" t="s">
        <v>175</v>
      </c>
    </row>
    <row r="1034" spans="1:6" x14ac:dyDescent="0.25">
      <c r="A1034" s="37">
        <v>529800</v>
      </c>
      <c r="B1034" s="37" t="s">
        <v>1068</v>
      </c>
      <c r="C1034" s="64">
        <v>1.2853822740400001</v>
      </c>
      <c r="D1034" s="64">
        <v>1.2853822740400001</v>
      </c>
      <c r="E1034" s="64">
        <v>5716.5953790100002</v>
      </c>
      <c r="F1034" s="37" t="s">
        <v>175</v>
      </c>
    </row>
    <row r="1035" spans="1:6" x14ac:dyDescent="0.25">
      <c r="A1035" s="37">
        <v>529900</v>
      </c>
      <c r="B1035" s="37" t="s">
        <v>1069</v>
      </c>
      <c r="C1035" s="64">
        <v>1.23557561356</v>
      </c>
      <c r="D1035" s="64">
        <v>1.23557561356</v>
      </c>
      <c r="E1035" s="64">
        <v>4742.2198372399898</v>
      </c>
      <c r="F1035" s="37" t="s">
        <v>175</v>
      </c>
    </row>
    <row r="1036" spans="1:6" x14ac:dyDescent="0.25">
      <c r="A1036" s="37">
        <v>530400</v>
      </c>
      <c r="B1036" s="37" t="s">
        <v>1070</v>
      </c>
      <c r="C1036" s="64">
        <v>1.8328780186</v>
      </c>
      <c r="D1036" s="64">
        <v>1.8328780186</v>
      </c>
      <c r="E1036" s="64">
        <v>6902.5696325400004</v>
      </c>
      <c r="F1036" s="37" t="s">
        <v>175</v>
      </c>
    </row>
    <row r="1037" spans="1:6" x14ac:dyDescent="0.25">
      <c r="A1037" s="37">
        <v>530500</v>
      </c>
      <c r="B1037" s="37" t="s">
        <v>1071</v>
      </c>
      <c r="C1037" s="64">
        <v>1.8390358898800001</v>
      </c>
      <c r="D1037" s="64">
        <v>1.8390358898800001</v>
      </c>
      <c r="E1037" s="64">
        <v>6608.5268964500001</v>
      </c>
      <c r="F1037" s="37" t="s">
        <v>175</v>
      </c>
    </row>
    <row r="1038" spans="1:6" x14ac:dyDescent="0.25">
      <c r="A1038" s="37">
        <v>530600</v>
      </c>
      <c r="B1038" s="37" t="s">
        <v>1072</v>
      </c>
      <c r="C1038" s="64">
        <v>1.1068026934599999</v>
      </c>
      <c r="D1038" s="64">
        <v>1.1068026934599999</v>
      </c>
      <c r="E1038" s="64">
        <v>5517.4382956700001</v>
      </c>
      <c r="F1038" s="37" t="s">
        <v>175</v>
      </c>
    </row>
    <row r="1039" spans="1:6" x14ac:dyDescent="0.25">
      <c r="A1039" s="37">
        <v>530800</v>
      </c>
      <c r="B1039" s="37" t="s">
        <v>1073</v>
      </c>
      <c r="C1039" s="64">
        <v>1.7394653316199999</v>
      </c>
      <c r="D1039" s="64">
        <v>1.7394653316199999</v>
      </c>
      <c r="E1039" s="64">
        <v>7221.6044292400002</v>
      </c>
      <c r="F1039" s="37" t="s">
        <v>175</v>
      </c>
    </row>
    <row r="1040" spans="1:6" x14ac:dyDescent="0.25">
      <c r="A1040" s="37">
        <v>531001</v>
      </c>
      <c r="B1040" s="37" t="s">
        <v>1074</v>
      </c>
      <c r="C1040" s="64">
        <v>0.98999567402999999</v>
      </c>
      <c r="D1040" s="64">
        <v>0.98999567402999999</v>
      </c>
      <c r="E1040" s="64">
        <v>4191.0418794099896</v>
      </c>
      <c r="F1040" s="37" t="s">
        <v>180</v>
      </c>
    </row>
    <row r="1041" spans="1:6" x14ac:dyDescent="0.25">
      <c r="A1041" s="37">
        <v>540700</v>
      </c>
      <c r="B1041" s="37" t="s">
        <v>1075</v>
      </c>
      <c r="C1041" s="64">
        <v>2.0173741170700001</v>
      </c>
      <c r="D1041" s="64">
        <v>2.0173741170700001</v>
      </c>
      <c r="E1041" s="64">
        <v>7300.4220297700003</v>
      </c>
      <c r="F1041" s="37" t="s">
        <v>236</v>
      </c>
    </row>
    <row r="1042" spans="1:6" x14ac:dyDescent="0.25">
      <c r="A1042" s="37">
        <v>531002</v>
      </c>
      <c r="B1042" s="37" t="s">
        <v>1076</v>
      </c>
      <c r="C1042" s="64">
        <v>2.2397870537400002</v>
      </c>
      <c r="D1042" s="64">
        <v>2.2397870537400002</v>
      </c>
      <c r="E1042" s="64">
        <v>7744.90315792</v>
      </c>
      <c r="F1042" s="37" t="s">
        <v>180</v>
      </c>
    </row>
    <row r="1043" spans="1:6" x14ac:dyDescent="0.25">
      <c r="A1043" s="37">
        <v>531003</v>
      </c>
      <c r="B1043" s="37" t="s">
        <v>1077</v>
      </c>
      <c r="C1043" s="64">
        <v>3.5061450360799999</v>
      </c>
      <c r="D1043" s="64">
        <v>3.5061450360799999</v>
      </c>
      <c r="E1043" s="64">
        <v>14398.3453216</v>
      </c>
      <c r="F1043" s="37" t="s">
        <v>180</v>
      </c>
    </row>
    <row r="1044" spans="1:6" x14ac:dyDescent="0.25">
      <c r="A1044" s="37">
        <v>531004</v>
      </c>
      <c r="B1044" s="37" t="s">
        <v>1078</v>
      </c>
      <c r="C1044" s="64">
        <v>1.8868121252200001</v>
      </c>
      <c r="D1044" s="64">
        <v>1.8868121252200001</v>
      </c>
      <c r="E1044" s="64">
        <v>7864.9289499699898</v>
      </c>
      <c r="F1044" s="37" t="s">
        <v>180</v>
      </c>
    </row>
    <row r="1045" spans="1:6" x14ac:dyDescent="0.25">
      <c r="A1045" s="37">
        <v>531100</v>
      </c>
      <c r="B1045" s="37" t="s">
        <v>1079</v>
      </c>
      <c r="C1045" s="64">
        <v>0.91821851059399995</v>
      </c>
      <c r="D1045" s="64">
        <v>0.91821851059399995</v>
      </c>
      <c r="E1045" s="64">
        <v>5835.4780845300002</v>
      </c>
      <c r="F1045" s="37" t="s">
        <v>180</v>
      </c>
    </row>
    <row r="1046" spans="1:6" x14ac:dyDescent="0.25">
      <c r="A1046" s="37">
        <v>531200</v>
      </c>
      <c r="B1046" s="37" t="s">
        <v>1080</v>
      </c>
      <c r="C1046" s="64">
        <v>3.9347278596900002</v>
      </c>
      <c r="D1046" s="64">
        <v>3.9347278596900002</v>
      </c>
      <c r="E1046" s="64">
        <v>13005.3755748</v>
      </c>
      <c r="F1046" s="37" t="s">
        <v>180</v>
      </c>
    </row>
    <row r="1047" spans="1:6" x14ac:dyDescent="0.25">
      <c r="A1047" s="37">
        <v>531301</v>
      </c>
      <c r="B1047" s="37" t="s">
        <v>1081</v>
      </c>
      <c r="C1047" s="64">
        <v>735.34925075199897</v>
      </c>
      <c r="D1047" s="64">
        <v>735.34925075199897</v>
      </c>
      <c r="E1047" s="64">
        <v>299307.06639300002</v>
      </c>
      <c r="F1047" s="37" t="s">
        <v>180</v>
      </c>
    </row>
    <row r="1048" spans="1:6" x14ac:dyDescent="0.25">
      <c r="A1048" s="37">
        <v>531500</v>
      </c>
      <c r="B1048" s="37" t="s">
        <v>1082</v>
      </c>
      <c r="C1048" s="64">
        <v>1.6823201240100001</v>
      </c>
      <c r="D1048" s="64">
        <v>1.6823201240100001</v>
      </c>
      <c r="E1048" s="64">
        <v>7590.1068766400003</v>
      </c>
      <c r="F1048" s="37" t="s">
        <v>208</v>
      </c>
    </row>
    <row r="1049" spans="1:6" x14ac:dyDescent="0.25">
      <c r="A1049" s="37">
        <v>531600</v>
      </c>
      <c r="B1049" s="37" t="s">
        <v>1083</v>
      </c>
      <c r="C1049" s="64">
        <v>68.449724191000001</v>
      </c>
      <c r="D1049" s="64">
        <v>68.449724191000001</v>
      </c>
      <c r="E1049" s="64">
        <v>70757.696569399894</v>
      </c>
      <c r="F1049" s="37" t="s">
        <v>208</v>
      </c>
    </row>
    <row r="1050" spans="1:6" x14ac:dyDescent="0.25">
      <c r="A1050" s="37">
        <v>531710</v>
      </c>
      <c r="B1050" s="37" t="s">
        <v>1084</v>
      </c>
      <c r="C1050" s="64">
        <v>733.67895534800004</v>
      </c>
      <c r="D1050" s="64">
        <v>733.67895534800004</v>
      </c>
      <c r="E1050" s="64">
        <v>152454.87155700001</v>
      </c>
      <c r="F1050" s="37" t="s">
        <v>208</v>
      </c>
    </row>
    <row r="1051" spans="1:6" x14ac:dyDescent="0.25">
      <c r="A1051" s="37">
        <v>531720</v>
      </c>
      <c r="B1051" s="37" t="s">
        <v>1085</v>
      </c>
      <c r="C1051" s="64">
        <v>1233.75764297</v>
      </c>
      <c r="D1051" s="64">
        <v>1233.75764297</v>
      </c>
      <c r="E1051" s="64">
        <v>237174.74384400001</v>
      </c>
      <c r="F1051" s="37" t="s">
        <v>208</v>
      </c>
    </row>
    <row r="1052" spans="1:6" x14ac:dyDescent="0.25">
      <c r="A1052" s="37">
        <v>531731</v>
      </c>
      <c r="B1052" s="37" t="s">
        <v>1086</v>
      </c>
      <c r="C1052" s="64">
        <v>477.71854741200002</v>
      </c>
      <c r="D1052" s="64">
        <v>477.71854741200002</v>
      </c>
      <c r="E1052" s="64">
        <v>184432.36532000001</v>
      </c>
      <c r="F1052" s="37" t="s">
        <v>208</v>
      </c>
    </row>
    <row r="1053" spans="1:6" x14ac:dyDescent="0.25">
      <c r="A1053" s="37">
        <v>531732</v>
      </c>
      <c r="B1053" s="37" t="s">
        <v>1087</v>
      </c>
      <c r="C1053" s="64">
        <v>182.315731704999</v>
      </c>
      <c r="D1053" s="64">
        <v>182.315731704999</v>
      </c>
      <c r="E1053" s="64">
        <v>68477.484039200004</v>
      </c>
      <c r="F1053" s="37" t="s">
        <v>208</v>
      </c>
    </row>
    <row r="1054" spans="1:6" x14ac:dyDescent="0.25">
      <c r="A1054" s="37">
        <v>531800</v>
      </c>
      <c r="B1054" s="37" t="s">
        <v>1088</v>
      </c>
      <c r="C1054" s="64">
        <v>831.61243720699895</v>
      </c>
      <c r="D1054" s="64">
        <v>831.61243720699895</v>
      </c>
      <c r="E1054" s="64">
        <v>230732.23613800001</v>
      </c>
      <c r="F1054" s="37" t="s">
        <v>208</v>
      </c>
    </row>
    <row r="1055" spans="1:6" x14ac:dyDescent="0.25">
      <c r="A1055" s="37">
        <v>532000</v>
      </c>
      <c r="B1055" s="37" t="s">
        <v>1089</v>
      </c>
      <c r="C1055" s="64">
        <v>5.5740065636000002</v>
      </c>
      <c r="D1055" s="64">
        <v>5.5740065636000002</v>
      </c>
      <c r="E1055" s="64">
        <v>17221.2729674</v>
      </c>
      <c r="F1055" s="37" t="s">
        <v>208</v>
      </c>
    </row>
    <row r="1056" spans="1:6" x14ac:dyDescent="0.25">
      <c r="A1056" s="37">
        <v>532200</v>
      </c>
      <c r="B1056" s="37" t="s">
        <v>1090</v>
      </c>
      <c r="C1056" s="64">
        <v>3.38957051617</v>
      </c>
      <c r="D1056" s="64">
        <v>3.38957051617</v>
      </c>
      <c r="E1056" s="64">
        <v>13794.740900999899</v>
      </c>
      <c r="F1056" s="37" t="s">
        <v>208</v>
      </c>
    </row>
    <row r="1057" spans="1:6" x14ac:dyDescent="0.25">
      <c r="A1057" s="37">
        <v>532300</v>
      </c>
      <c r="B1057" s="37" t="s">
        <v>1091</v>
      </c>
      <c r="C1057" s="64">
        <v>0.92647254723700001</v>
      </c>
      <c r="D1057" s="64">
        <v>0.92647254723700001</v>
      </c>
      <c r="E1057" s="64">
        <v>6390.62537815</v>
      </c>
      <c r="F1057" s="37" t="s">
        <v>208</v>
      </c>
    </row>
    <row r="1058" spans="1:6" x14ac:dyDescent="0.25">
      <c r="A1058" s="37">
        <v>532400</v>
      </c>
      <c r="B1058" s="37" t="s">
        <v>1092</v>
      </c>
      <c r="C1058" s="64">
        <v>3.2454094798700002</v>
      </c>
      <c r="D1058" s="64">
        <v>3.2454094798700002</v>
      </c>
      <c r="E1058" s="64">
        <v>12104.8493786</v>
      </c>
      <c r="F1058" s="37" t="s">
        <v>208</v>
      </c>
    </row>
    <row r="1059" spans="1:6" x14ac:dyDescent="0.25">
      <c r="A1059" s="37">
        <v>534800</v>
      </c>
      <c r="B1059" s="37" t="s">
        <v>1093</v>
      </c>
      <c r="C1059" s="64">
        <v>11.5897455774</v>
      </c>
      <c r="D1059" s="64">
        <v>11.5897455774</v>
      </c>
      <c r="E1059" s="64">
        <v>19771.3989158</v>
      </c>
      <c r="F1059" s="37" t="s">
        <v>35</v>
      </c>
    </row>
    <row r="1060" spans="1:6" x14ac:dyDescent="0.25">
      <c r="A1060" s="37">
        <v>532901</v>
      </c>
      <c r="B1060" s="37" t="s">
        <v>1094</v>
      </c>
      <c r="C1060" s="64">
        <v>3.1713569584900001</v>
      </c>
      <c r="D1060" s="64">
        <v>3.1713569584900001</v>
      </c>
      <c r="E1060" s="64">
        <v>10824.633548899899</v>
      </c>
      <c r="F1060" s="37" t="s">
        <v>208</v>
      </c>
    </row>
    <row r="1061" spans="1:6" x14ac:dyDescent="0.25">
      <c r="A1061" s="37">
        <v>534901</v>
      </c>
      <c r="B1061" s="37" t="s">
        <v>1095</v>
      </c>
      <c r="C1061" s="64">
        <v>3.4582678779</v>
      </c>
      <c r="D1061" s="64">
        <v>3.4582678779</v>
      </c>
      <c r="E1061" s="64">
        <v>8535.3665336199902</v>
      </c>
      <c r="F1061" s="37" t="s">
        <v>35</v>
      </c>
    </row>
    <row r="1062" spans="1:6" x14ac:dyDescent="0.25">
      <c r="A1062" s="37">
        <v>575702</v>
      </c>
      <c r="B1062" s="37" t="s">
        <v>1096</v>
      </c>
      <c r="C1062" s="64">
        <v>0.26995089437600001</v>
      </c>
      <c r="D1062" s="64">
        <v>0.26995089437600001</v>
      </c>
      <c r="E1062" s="64">
        <v>2513.64812321</v>
      </c>
      <c r="F1062" s="37" t="s">
        <v>389</v>
      </c>
    </row>
    <row r="1063" spans="1:6" x14ac:dyDescent="0.25">
      <c r="A1063" s="37">
        <v>532902</v>
      </c>
      <c r="B1063" s="37" t="s">
        <v>1097</v>
      </c>
      <c r="C1063" s="64">
        <v>6.8785056608000001</v>
      </c>
      <c r="D1063" s="64">
        <v>6.8785056608000001</v>
      </c>
      <c r="E1063" s="64">
        <v>16178.3766232</v>
      </c>
      <c r="F1063" s="37" t="s">
        <v>208</v>
      </c>
    </row>
    <row r="1064" spans="1:6" x14ac:dyDescent="0.25">
      <c r="A1064" s="37">
        <v>534902</v>
      </c>
      <c r="B1064" s="37" t="s">
        <v>1098</v>
      </c>
      <c r="C1064" s="64">
        <v>4.3223251521100003</v>
      </c>
      <c r="D1064" s="64">
        <v>4.3223251521100003</v>
      </c>
      <c r="E1064" s="64">
        <v>10279.9991099</v>
      </c>
      <c r="F1064" s="37" t="s">
        <v>35</v>
      </c>
    </row>
    <row r="1065" spans="1:6" x14ac:dyDescent="0.25">
      <c r="A1065" s="37">
        <v>532903</v>
      </c>
      <c r="B1065" s="37" t="s">
        <v>1099</v>
      </c>
      <c r="C1065" s="64">
        <v>5.1513230640499996</v>
      </c>
      <c r="D1065" s="64">
        <v>5.1513230640499996</v>
      </c>
      <c r="E1065" s="64">
        <v>17807.7931742</v>
      </c>
      <c r="F1065" s="37" t="s">
        <v>208</v>
      </c>
    </row>
    <row r="1066" spans="1:6" x14ac:dyDescent="0.25">
      <c r="A1066" s="37">
        <v>535100</v>
      </c>
      <c r="B1066" s="37" t="s">
        <v>1100</v>
      </c>
      <c r="C1066" s="64">
        <v>0.89710864335700002</v>
      </c>
      <c r="D1066" s="64">
        <v>0.89710864335700002</v>
      </c>
      <c r="E1066" s="64">
        <v>5090.4686135299899</v>
      </c>
      <c r="F1066" s="37" t="s">
        <v>35</v>
      </c>
    </row>
    <row r="1067" spans="1:6" x14ac:dyDescent="0.25">
      <c r="A1067" s="37">
        <v>539900</v>
      </c>
      <c r="B1067" s="37" t="s">
        <v>1101</v>
      </c>
      <c r="C1067" s="64">
        <v>0.77440080406400003</v>
      </c>
      <c r="D1067" s="64">
        <v>0.77440080406400003</v>
      </c>
      <c r="E1067" s="64">
        <v>4343.2149658999897</v>
      </c>
      <c r="F1067" s="37" t="s">
        <v>236</v>
      </c>
    </row>
    <row r="1068" spans="1:6" x14ac:dyDescent="0.25">
      <c r="A1068" s="37">
        <v>532904</v>
      </c>
      <c r="B1068" s="37" t="s">
        <v>1102</v>
      </c>
      <c r="C1068" s="64">
        <v>5.0395090442099999</v>
      </c>
      <c r="D1068" s="64">
        <v>5.0395090442099999</v>
      </c>
      <c r="E1068" s="64">
        <v>13989.6149028</v>
      </c>
      <c r="F1068" s="37" t="s">
        <v>208</v>
      </c>
    </row>
    <row r="1069" spans="1:6" x14ac:dyDescent="0.25">
      <c r="A1069" s="37">
        <v>533501</v>
      </c>
      <c r="B1069" s="37" t="s">
        <v>1103</v>
      </c>
      <c r="C1069" s="64">
        <v>10.0244089293</v>
      </c>
      <c r="D1069" s="64">
        <v>6.9495747235799996</v>
      </c>
      <c r="E1069" s="64">
        <v>17823.5943985999</v>
      </c>
      <c r="F1069" s="37" t="s">
        <v>35</v>
      </c>
    </row>
    <row r="1070" spans="1:6" x14ac:dyDescent="0.25">
      <c r="A1070" s="37">
        <v>535310</v>
      </c>
      <c r="B1070" s="37" t="s">
        <v>1104</v>
      </c>
      <c r="C1070" s="64">
        <v>2.0225832024699999</v>
      </c>
      <c r="D1070" s="64">
        <v>2.0225832024699999</v>
      </c>
      <c r="E1070" s="64">
        <v>6220.4289055400004</v>
      </c>
      <c r="F1070" s="37" t="s">
        <v>35</v>
      </c>
    </row>
    <row r="1071" spans="1:6" x14ac:dyDescent="0.25">
      <c r="A1071" s="37">
        <v>533502</v>
      </c>
      <c r="B1071" s="37" t="s">
        <v>1105</v>
      </c>
      <c r="C1071" s="64">
        <v>9.7785016287800008</v>
      </c>
      <c r="D1071" s="64">
        <v>9.5370278528199997</v>
      </c>
      <c r="E1071" s="64">
        <v>18775.027867600002</v>
      </c>
      <c r="F1071" s="37" t="s">
        <v>35</v>
      </c>
    </row>
    <row r="1072" spans="1:6" x14ac:dyDescent="0.25">
      <c r="A1072" s="37">
        <v>535320</v>
      </c>
      <c r="B1072" s="37" t="s">
        <v>1106</v>
      </c>
      <c r="C1072" s="64">
        <v>1.18598481995</v>
      </c>
      <c r="D1072" s="64">
        <v>1.18598481995</v>
      </c>
      <c r="E1072" s="64">
        <v>5611.9666364000004</v>
      </c>
      <c r="F1072" s="37" t="s">
        <v>35</v>
      </c>
    </row>
    <row r="1073" spans="1:6" x14ac:dyDescent="0.25">
      <c r="A1073" s="37">
        <v>533602</v>
      </c>
      <c r="B1073" s="37" t="s">
        <v>1107</v>
      </c>
      <c r="C1073" s="64">
        <v>5.7056001050500003</v>
      </c>
      <c r="D1073" s="64">
        <v>5.7056001050500003</v>
      </c>
      <c r="E1073" s="64">
        <v>12521.7427443</v>
      </c>
      <c r="F1073" s="37" t="s">
        <v>35</v>
      </c>
    </row>
    <row r="1074" spans="1:6" x14ac:dyDescent="0.25">
      <c r="A1074" s="37">
        <v>533800</v>
      </c>
      <c r="B1074" s="37" t="s">
        <v>1108</v>
      </c>
      <c r="C1074" s="64">
        <v>1.7314506867599999</v>
      </c>
      <c r="D1074" s="64">
        <v>1.7314506867599999</v>
      </c>
      <c r="E1074" s="64">
        <v>9074.0140183900003</v>
      </c>
      <c r="F1074" s="37" t="s">
        <v>35</v>
      </c>
    </row>
    <row r="1075" spans="1:6" x14ac:dyDescent="0.25">
      <c r="A1075" s="37">
        <v>535330</v>
      </c>
      <c r="B1075" s="37" t="s">
        <v>1109</v>
      </c>
      <c r="C1075" s="64">
        <v>1.9623730511399999</v>
      </c>
      <c r="D1075" s="64">
        <v>1.9623730511399999</v>
      </c>
      <c r="E1075" s="64">
        <v>6303.4166888299897</v>
      </c>
      <c r="F1075" s="37" t="s">
        <v>35</v>
      </c>
    </row>
    <row r="1076" spans="1:6" x14ac:dyDescent="0.25">
      <c r="A1076" s="37">
        <v>534300</v>
      </c>
      <c r="B1076" s="37" t="s">
        <v>1110</v>
      </c>
      <c r="C1076" s="64">
        <v>12.3780569957</v>
      </c>
      <c r="D1076" s="64">
        <v>12.3780569957</v>
      </c>
      <c r="E1076" s="64">
        <v>19699.2915307</v>
      </c>
      <c r="F1076" s="37" t="s">
        <v>35</v>
      </c>
    </row>
    <row r="1077" spans="1:6" x14ac:dyDescent="0.25">
      <c r="A1077" s="37">
        <v>534500</v>
      </c>
      <c r="B1077" s="37" t="s">
        <v>1111</v>
      </c>
      <c r="C1077" s="64">
        <v>321.09207613000001</v>
      </c>
      <c r="D1077" s="64">
        <v>321.09207613000001</v>
      </c>
      <c r="E1077" s="64">
        <v>123067.588252</v>
      </c>
      <c r="F1077" s="37" t="s">
        <v>35</v>
      </c>
    </row>
    <row r="1078" spans="1:6" x14ac:dyDescent="0.25">
      <c r="A1078" s="37">
        <v>534602</v>
      </c>
      <c r="B1078" s="37" t="s">
        <v>1112</v>
      </c>
      <c r="C1078" s="64">
        <v>5.8710702824399998</v>
      </c>
      <c r="D1078" s="64">
        <v>5.8710702824399998</v>
      </c>
      <c r="E1078" s="64">
        <v>12840.5179248</v>
      </c>
      <c r="F1078" s="37" t="s">
        <v>35</v>
      </c>
    </row>
    <row r="1079" spans="1:6" x14ac:dyDescent="0.25">
      <c r="A1079" s="37">
        <v>535211</v>
      </c>
      <c r="B1079" s="37" t="s">
        <v>1113</v>
      </c>
      <c r="C1079" s="64">
        <v>10.2507009792999</v>
      </c>
      <c r="D1079" s="64">
        <v>10.2507009792999</v>
      </c>
      <c r="E1079" s="64">
        <v>24033.374021899901</v>
      </c>
      <c r="F1079" s="37" t="s">
        <v>35</v>
      </c>
    </row>
    <row r="1080" spans="1:6" x14ac:dyDescent="0.25">
      <c r="A1080" s="37">
        <v>535212</v>
      </c>
      <c r="B1080" s="37" t="s">
        <v>1114</v>
      </c>
      <c r="C1080" s="64">
        <v>19.5514237995</v>
      </c>
      <c r="D1080" s="64">
        <v>19.5514237995</v>
      </c>
      <c r="E1080" s="64">
        <v>30555.438471000001</v>
      </c>
      <c r="F1080" s="37" t="s">
        <v>35</v>
      </c>
    </row>
    <row r="1081" spans="1:6" x14ac:dyDescent="0.25">
      <c r="A1081" s="37">
        <v>535220</v>
      </c>
      <c r="B1081" s="37" t="s">
        <v>1115</v>
      </c>
      <c r="C1081" s="64">
        <v>209.04935766</v>
      </c>
      <c r="D1081" s="64">
        <v>209.04935766</v>
      </c>
      <c r="E1081" s="64">
        <v>125958.122966</v>
      </c>
      <c r="F1081" s="37" t="s">
        <v>35</v>
      </c>
    </row>
    <row r="1082" spans="1:6" x14ac:dyDescent="0.25">
      <c r="A1082" s="37">
        <v>535231</v>
      </c>
      <c r="B1082" s="37" t="s">
        <v>1116</v>
      </c>
      <c r="C1082" s="64">
        <v>127.909856783</v>
      </c>
      <c r="D1082" s="64">
        <v>127.909856783</v>
      </c>
      <c r="E1082" s="64">
        <v>79992.972285600001</v>
      </c>
      <c r="F1082" s="37" t="s">
        <v>35</v>
      </c>
    </row>
    <row r="1083" spans="1:6" x14ac:dyDescent="0.25">
      <c r="A1083" s="37">
        <v>535350</v>
      </c>
      <c r="B1083" s="37" t="s">
        <v>1117</v>
      </c>
      <c r="C1083" s="64">
        <v>1.5276180564199999</v>
      </c>
      <c r="D1083" s="64">
        <v>1.5276180564199999</v>
      </c>
      <c r="E1083" s="64">
        <v>6477.8709844000005</v>
      </c>
      <c r="F1083" s="37" t="s">
        <v>35</v>
      </c>
    </row>
    <row r="1084" spans="1:6" x14ac:dyDescent="0.25">
      <c r="A1084" s="37">
        <v>535360</v>
      </c>
      <c r="B1084" s="37" t="s">
        <v>1118</v>
      </c>
      <c r="C1084" s="64">
        <v>2.4812317411299998</v>
      </c>
      <c r="D1084" s="64">
        <v>2.4812317411299998</v>
      </c>
      <c r="E1084" s="64">
        <v>6472.9580326699897</v>
      </c>
      <c r="F1084" s="37" t="s">
        <v>35</v>
      </c>
    </row>
    <row r="1085" spans="1:6" x14ac:dyDescent="0.25">
      <c r="A1085" s="37">
        <v>535370</v>
      </c>
      <c r="B1085" s="37" t="s">
        <v>1119</v>
      </c>
      <c r="C1085" s="64">
        <v>1.5141919792</v>
      </c>
      <c r="D1085" s="64">
        <v>1.5141919792</v>
      </c>
      <c r="E1085" s="64">
        <v>5420.6252702199899</v>
      </c>
      <c r="F1085" s="37" t="s">
        <v>35</v>
      </c>
    </row>
    <row r="1086" spans="1:6" x14ac:dyDescent="0.25">
      <c r="A1086" s="37">
        <v>535380</v>
      </c>
      <c r="B1086" s="37" t="s">
        <v>1120</v>
      </c>
      <c r="C1086" s="64">
        <v>1.3152685512</v>
      </c>
      <c r="D1086" s="64">
        <v>1.3152685512</v>
      </c>
      <c r="E1086" s="64">
        <v>5979.4454459999897</v>
      </c>
      <c r="F1086" s="37" t="s">
        <v>35</v>
      </c>
    </row>
    <row r="1087" spans="1:6" x14ac:dyDescent="0.25">
      <c r="A1087" s="37">
        <v>535600</v>
      </c>
      <c r="B1087" s="37" t="s">
        <v>1121</v>
      </c>
      <c r="C1087" s="64">
        <v>4.3010365852900003</v>
      </c>
      <c r="D1087" s="64">
        <v>4.3010365852900003</v>
      </c>
      <c r="E1087" s="64">
        <v>11997.9654691</v>
      </c>
      <c r="F1087" s="37" t="s">
        <v>35</v>
      </c>
    </row>
    <row r="1088" spans="1:6" x14ac:dyDescent="0.25">
      <c r="A1088" s="37">
        <v>535700</v>
      </c>
      <c r="B1088" s="37" t="s">
        <v>1122</v>
      </c>
      <c r="C1088" s="64">
        <v>2.1293057689500001</v>
      </c>
      <c r="D1088" s="64">
        <v>1.8783534856899999</v>
      </c>
      <c r="E1088" s="64">
        <v>7897.5386354399898</v>
      </c>
      <c r="F1088" s="37" t="s">
        <v>35</v>
      </c>
    </row>
    <row r="1089" spans="1:6" x14ac:dyDescent="0.25">
      <c r="A1089" s="37">
        <v>536202</v>
      </c>
      <c r="B1089" s="37" t="s">
        <v>1123</v>
      </c>
      <c r="C1089" s="64">
        <v>14.9692379927</v>
      </c>
      <c r="D1089" s="64">
        <v>14.9692379927</v>
      </c>
      <c r="E1089" s="64">
        <v>22948.736886800001</v>
      </c>
      <c r="F1089" s="37" t="s">
        <v>35</v>
      </c>
    </row>
    <row r="1090" spans="1:6" x14ac:dyDescent="0.25">
      <c r="A1090" s="37">
        <v>536505</v>
      </c>
      <c r="B1090" s="37" t="s">
        <v>1124</v>
      </c>
      <c r="C1090" s="64">
        <v>3.88117186259</v>
      </c>
      <c r="D1090" s="64">
        <v>3.88117186259</v>
      </c>
      <c r="E1090" s="64">
        <v>12879.378189999899</v>
      </c>
      <c r="F1090" s="37"/>
    </row>
    <row r="1091" spans="1:6" x14ac:dyDescent="0.25">
      <c r="A1091" s="37">
        <v>556200</v>
      </c>
      <c r="B1091" s="37" t="s">
        <v>1125</v>
      </c>
      <c r="C1091" s="64">
        <v>1.9734370852200001</v>
      </c>
      <c r="D1091" s="64">
        <v>1.9734370852200001</v>
      </c>
      <c r="E1091" s="64">
        <v>6090.6482224399897</v>
      </c>
      <c r="F1091" s="37" t="s">
        <v>35</v>
      </c>
    </row>
    <row r="1092" spans="1:6" x14ac:dyDescent="0.25">
      <c r="A1092" s="37">
        <v>536509</v>
      </c>
      <c r="B1092" s="37" t="s">
        <v>1126</v>
      </c>
      <c r="C1092" s="64">
        <v>2.40582723694</v>
      </c>
      <c r="D1092" s="64">
        <v>0</v>
      </c>
      <c r="E1092" s="64">
        <v>9000.0797184099902</v>
      </c>
      <c r="F1092" s="37"/>
    </row>
    <row r="1093" spans="1:6" x14ac:dyDescent="0.25">
      <c r="A1093" s="37">
        <v>536516</v>
      </c>
      <c r="B1093" s="37" t="s">
        <v>1127</v>
      </c>
      <c r="C1093" s="64">
        <v>2.1432464588400002</v>
      </c>
      <c r="D1093" s="64">
        <v>2.1432464588400002</v>
      </c>
      <c r="E1093" s="64">
        <v>6669.4993295300001</v>
      </c>
      <c r="F1093" s="37" t="s">
        <v>35</v>
      </c>
    </row>
    <row r="1094" spans="1:6" x14ac:dyDescent="0.25">
      <c r="A1094" s="37">
        <v>536614</v>
      </c>
      <c r="B1094" s="37" t="s">
        <v>1128</v>
      </c>
      <c r="C1094" s="64">
        <v>82.1165996358</v>
      </c>
      <c r="D1094" s="64">
        <v>82.1165996358</v>
      </c>
      <c r="E1094" s="64">
        <v>64710.620023000003</v>
      </c>
      <c r="F1094" s="37" t="s">
        <v>35</v>
      </c>
    </row>
    <row r="1095" spans="1:6" x14ac:dyDescent="0.25">
      <c r="A1095" s="37">
        <v>536512</v>
      </c>
      <c r="B1095" s="37" t="s">
        <v>1129</v>
      </c>
      <c r="C1095" s="64">
        <v>8.8122164810000001</v>
      </c>
      <c r="D1095" s="64">
        <v>8.8122164810000001</v>
      </c>
      <c r="E1095" s="64">
        <v>15515.8812884</v>
      </c>
      <c r="F1095" s="37" t="s">
        <v>35</v>
      </c>
    </row>
    <row r="1096" spans="1:6" x14ac:dyDescent="0.25">
      <c r="A1096" s="37">
        <v>536513</v>
      </c>
      <c r="B1096" s="37" t="s">
        <v>1130</v>
      </c>
      <c r="C1096" s="64">
        <v>1.8147900286200001</v>
      </c>
      <c r="D1096" s="64">
        <v>1.8147900286200001</v>
      </c>
      <c r="E1096" s="64">
        <v>6438.4453507999897</v>
      </c>
      <c r="F1096" s="37" t="s">
        <v>35</v>
      </c>
    </row>
    <row r="1097" spans="1:6" x14ac:dyDescent="0.25">
      <c r="A1097" s="37">
        <v>536515</v>
      </c>
      <c r="B1097" s="37" t="s">
        <v>1131</v>
      </c>
      <c r="C1097" s="64">
        <v>1.5237116698399999</v>
      </c>
      <c r="D1097" s="64">
        <v>1.5237116698399999</v>
      </c>
      <c r="E1097" s="64">
        <v>5780.1936369300001</v>
      </c>
      <c r="F1097" s="37" t="s">
        <v>35</v>
      </c>
    </row>
    <row r="1098" spans="1:6" x14ac:dyDescent="0.25">
      <c r="A1098" s="37">
        <v>536615</v>
      </c>
      <c r="B1098" s="37" t="s">
        <v>1132</v>
      </c>
      <c r="C1098" s="64">
        <v>165.442313517</v>
      </c>
      <c r="D1098" s="64">
        <v>165.442313517</v>
      </c>
      <c r="E1098" s="64">
        <v>84376.610950899907</v>
      </c>
      <c r="F1098" s="37" t="s">
        <v>35</v>
      </c>
    </row>
    <row r="1099" spans="1:6" x14ac:dyDescent="0.25">
      <c r="A1099" s="37">
        <v>536620</v>
      </c>
      <c r="B1099" s="37" t="s">
        <v>1133</v>
      </c>
      <c r="C1099" s="64">
        <v>197.965583009</v>
      </c>
      <c r="D1099" s="64">
        <v>197.965583009</v>
      </c>
      <c r="E1099" s="64">
        <v>79943.910979299893</v>
      </c>
      <c r="F1099" s="37" t="s">
        <v>35</v>
      </c>
    </row>
    <row r="1100" spans="1:6" x14ac:dyDescent="0.25">
      <c r="A1100" s="37">
        <v>536630</v>
      </c>
      <c r="B1100" s="37" t="s">
        <v>1134</v>
      </c>
      <c r="C1100" s="64">
        <v>527.90886238300004</v>
      </c>
      <c r="D1100" s="64">
        <v>527.90886238300004</v>
      </c>
      <c r="E1100" s="64">
        <v>139630.85969300001</v>
      </c>
      <c r="F1100" s="37" t="s">
        <v>35</v>
      </c>
    </row>
    <row r="1101" spans="1:6" x14ac:dyDescent="0.25">
      <c r="A1101" s="37">
        <v>536641</v>
      </c>
      <c r="B1101" s="37" t="s">
        <v>1135</v>
      </c>
      <c r="C1101" s="64">
        <v>20.169092929400001</v>
      </c>
      <c r="D1101" s="64">
        <v>20.169092929400001</v>
      </c>
      <c r="E1101" s="64">
        <v>33070.658531399902</v>
      </c>
      <c r="F1101" s="37" t="s">
        <v>35</v>
      </c>
    </row>
    <row r="1102" spans="1:6" x14ac:dyDescent="0.25">
      <c r="A1102" s="37">
        <v>536642</v>
      </c>
      <c r="B1102" s="37" t="s">
        <v>1136</v>
      </c>
      <c r="C1102" s="64">
        <v>180.17159477000001</v>
      </c>
      <c r="D1102" s="64">
        <v>180.17159477000001</v>
      </c>
      <c r="E1102" s="64">
        <v>88465.528167700002</v>
      </c>
      <c r="F1102" s="37" t="s">
        <v>35</v>
      </c>
    </row>
    <row r="1103" spans="1:6" x14ac:dyDescent="0.25">
      <c r="A1103" s="37">
        <v>536651</v>
      </c>
      <c r="B1103" s="37" t="s">
        <v>1137</v>
      </c>
      <c r="C1103" s="64">
        <v>12.8003870467999</v>
      </c>
      <c r="D1103" s="64">
        <v>12.8003870467999</v>
      </c>
      <c r="E1103" s="64">
        <v>22316.8577649</v>
      </c>
      <c r="F1103" s="37" t="s">
        <v>35</v>
      </c>
    </row>
    <row r="1104" spans="1:6" x14ac:dyDescent="0.25">
      <c r="A1104" s="37">
        <v>536810</v>
      </c>
      <c r="B1104" s="37" t="s">
        <v>1138</v>
      </c>
      <c r="C1104" s="64">
        <v>2.7627408995999998</v>
      </c>
      <c r="D1104" s="64">
        <v>2.7627408995999998</v>
      </c>
      <c r="E1104" s="64">
        <v>11564.8986442</v>
      </c>
      <c r="F1104" s="37" t="s">
        <v>35</v>
      </c>
    </row>
    <row r="1105" spans="1:6" x14ac:dyDescent="0.25">
      <c r="A1105" s="37">
        <v>556300</v>
      </c>
      <c r="B1105" s="37" t="s">
        <v>1139</v>
      </c>
      <c r="C1105" s="64">
        <v>0.85774770510700005</v>
      </c>
      <c r="D1105" s="64">
        <v>0.85774770510700005</v>
      </c>
      <c r="E1105" s="64">
        <v>3905.4570790399898</v>
      </c>
      <c r="F1105" s="37" t="s">
        <v>35</v>
      </c>
    </row>
    <row r="1106" spans="1:6" x14ac:dyDescent="0.25">
      <c r="A1106" s="37">
        <v>536821</v>
      </c>
      <c r="B1106" s="37" t="s">
        <v>1140</v>
      </c>
      <c r="C1106" s="64">
        <v>8.7301860484200002</v>
      </c>
      <c r="D1106" s="64">
        <v>8.7301860484200002</v>
      </c>
      <c r="E1106" s="64">
        <v>14814.672071999899</v>
      </c>
      <c r="F1106" s="37" t="s">
        <v>35</v>
      </c>
    </row>
    <row r="1107" spans="1:6" x14ac:dyDescent="0.25">
      <c r="A1107" s="37">
        <v>541760</v>
      </c>
      <c r="B1107" s="37" t="s">
        <v>1141</v>
      </c>
      <c r="C1107" s="64">
        <v>2.0814125265699999</v>
      </c>
      <c r="D1107" s="64">
        <v>2.0814125265699999</v>
      </c>
      <c r="E1107" s="64">
        <v>7030.7330954500003</v>
      </c>
      <c r="F1107" s="37" t="s">
        <v>236</v>
      </c>
    </row>
    <row r="1108" spans="1:6" x14ac:dyDescent="0.25">
      <c r="A1108" s="37">
        <v>536832</v>
      </c>
      <c r="B1108" s="37" t="s">
        <v>1142</v>
      </c>
      <c r="C1108" s="64">
        <v>4.8651603868100004</v>
      </c>
      <c r="D1108" s="64">
        <v>4.8651603868100004</v>
      </c>
      <c r="E1108" s="64">
        <v>10987.5780357</v>
      </c>
      <c r="F1108" s="37" t="s">
        <v>35</v>
      </c>
    </row>
    <row r="1109" spans="1:6" x14ac:dyDescent="0.25">
      <c r="A1109" s="37">
        <v>537201</v>
      </c>
      <c r="B1109" s="37" t="s">
        <v>1143</v>
      </c>
      <c r="C1109" s="64">
        <v>1.72059090061</v>
      </c>
      <c r="D1109" s="64">
        <v>1.72059090061</v>
      </c>
      <c r="E1109" s="64">
        <v>7177.8555309900003</v>
      </c>
      <c r="F1109" s="37" t="s">
        <v>35</v>
      </c>
    </row>
    <row r="1110" spans="1:6" x14ac:dyDescent="0.25">
      <c r="A1110" s="37">
        <v>542100</v>
      </c>
      <c r="B1110" s="37" t="s">
        <v>1144</v>
      </c>
      <c r="C1110" s="64">
        <v>0.68637484897699996</v>
      </c>
      <c r="D1110" s="64">
        <v>0.68637484897699996</v>
      </c>
      <c r="E1110" s="64">
        <v>3928.0175861900002</v>
      </c>
      <c r="F1110" s="37" t="s">
        <v>276</v>
      </c>
    </row>
    <row r="1111" spans="1:6" x14ac:dyDescent="0.25">
      <c r="A1111" s="37">
        <v>537000</v>
      </c>
      <c r="B1111" s="37" t="s">
        <v>1145</v>
      </c>
      <c r="C1111" s="64">
        <v>2.4442693917299998</v>
      </c>
      <c r="D1111" s="64">
        <v>2.4442693917299998</v>
      </c>
      <c r="E1111" s="64">
        <v>9719.3243409400002</v>
      </c>
      <c r="F1111" s="37" t="s">
        <v>35</v>
      </c>
    </row>
    <row r="1112" spans="1:6" x14ac:dyDescent="0.25">
      <c r="A1112" s="37">
        <v>537100</v>
      </c>
      <c r="B1112" s="37" t="s">
        <v>1146</v>
      </c>
      <c r="C1112" s="64">
        <v>1.7152725869900001</v>
      </c>
      <c r="D1112" s="64">
        <v>1.7152725869900001</v>
      </c>
      <c r="E1112" s="64">
        <v>6788.4466730800004</v>
      </c>
      <c r="F1112" s="37" t="s">
        <v>35</v>
      </c>
    </row>
    <row r="1113" spans="1:6" x14ac:dyDescent="0.25">
      <c r="A1113" s="37">
        <v>537202</v>
      </c>
      <c r="B1113" s="37" t="s">
        <v>1147</v>
      </c>
      <c r="C1113" s="64">
        <v>1.6002653099799999</v>
      </c>
      <c r="D1113" s="64">
        <v>1.6002653099799999</v>
      </c>
      <c r="E1113" s="64">
        <v>8122.8893901800002</v>
      </c>
      <c r="F1113" s="37" t="s">
        <v>35</v>
      </c>
    </row>
    <row r="1114" spans="1:6" x14ac:dyDescent="0.25">
      <c r="A1114" s="37">
        <v>537301</v>
      </c>
      <c r="B1114" s="37" t="s">
        <v>1148</v>
      </c>
      <c r="C1114" s="64">
        <v>2.30985462173</v>
      </c>
      <c r="D1114" s="64">
        <v>2.30985462173</v>
      </c>
      <c r="E1114" s="64">
        <v>8629.9107320500007</v>
      </c>
      <c r="F1114" s="37" t="s">
        <v>35</v>
      </c>
    </row>
    <row r="1115" spans="1:6" x14ac:dyDescent="0.25">
      <c r="A1115" s="37">
        <v>537302</v>
      </c>
      <c r="B1115" s="37" t="s">
        <v>1149</v>
      </c>
      <c r="C1115" s="64">
        <v>1.71707325654</v>
      </c>
      <c r="D1115" s="64">
        <v>1.71707325654</v>
      </c>
      <c r="E1115" s="64">
        <v>7049.4205663000002</v>
      </c>
      <c r="F1115" s="37" t="s">
        <v>35</v>
      </c>
    </row>
    <row r="1116" spans="1:6" x14ac:dyDescent="0.25">
      <c r="A1116" s="37">
        <v>537400</v>
      </c>
      <c r="B1116" s="37" t="s">
        <v>1150</v>
      </c>
      <c r="C1116" s="64">
        <v>1.2092620992800001</v>
      </c>
      <c r="D1116" s="64">
        <v>1.2092620992800001</v>
      </c>
      <c r="E1116" s="64">
        <v>6044.5848102600003</v>
      </c>
      <c r="F1116" s="37" t="s">
        <v>35</v>
      </c>
    </row>
    <row r="1117" spans="1:6" x14ac:dyDescent="0.25">
      <c r="A1117" s="37">
        <v>537601</v>
      </c>
      <c r="B1117" s="37" t="s">
        <v>1151</v>
      </c>
      <c r="C1117" s="64">
        <v>4.3207889854700001</v>
      </c>
      <c r="D1117" s="64">
        <v>4.3207889854700001</v>
      </c>
      <c r="E1117" s="64">
        <v>10493.932814199899</v>
      </c>
      <c r="F1117" s="37" t="s">
        <v>35</v>
      </c>
    </row>
    <row r="1118" spans="1:6" x14ac:dyDescent="0.25">
      <c r="A1118" s="37">
        <v>538202</v>
      </c>
      <c r="B1118" s="37" t="s">
        <v>1152</v>
      </c>
      <c r="C1118" s="64">
        <v>1.2261266550100001</v>
      </c>
      <c r="D1118" s="64">
        <v>1.2261266550100001</v>
      </c>
      <c r="E1118" s="64">
        <v>6500.3695911900004</v>
      </c>
      <c r="F1118" s="37" t="s">
        <v>35</v>
      </c>
    </row>
    <row r="1119" spans="1:6" x14ac:dyDescent="0.25">
      <c r="A1119" s="37">
        <v>537602</v>
      </c>
      <c r="B1119" s="37" t="s">
        <v>1153</v>
      </c>
      <c r="C1119" s="64">
        <v>9.97074308967</v>
      </c>
      <c r="D1119" s="64">
        <v>9.97074308967</v>
      </c>
      <c r="E1119" s="64">
        <v>16839.0791073</v>
      </c>
      <c r="F1119" s="37" t="s">
        <v>35</v>
      </c>
    </row>
    <row r="1120" spans="1:6" x14ac:dyDescent="0.25">
      <c r="A1120" s="37">
        <v>537700</v>
      </c>
      <c r="B1120" s="37" t="s">
        <v>1154</v>
      </c>
      <c r="C1120" s="64">
        <v>0.99260310459900003</v>
      </c>
      <c r="D1120" s="64">
        <v>0.99260310459900003</v>
      </c>
      <c r="E1120" s="64">
        <v>4359.25073557</v>
      </c>
      <c r="F1120" s="37" t="s">
        <v>35</v>
      </c>
    </row>
    <row r="1121" spans="1:6" x14ac:dyDescent="0.25">
      <c r="A1121" s="37">
        <v>537900</v>
      </c>
      <c r="B1121" s="37" t="s">
        <v>1155</v>
      </c>
      <c r="C1121" s="64">
        <v>6.0979021691700002</v>
      </c>
      <c r="D1121" s="64">
        <v>6.0979021691700002</v>
      </c>
      <c r="E1121" s="64">
        <v>14788.0465229</v>
      </c>
      <c r="F1121" s="37" t="s">
        <v>35</v>
      </c>
    </row>
    <row r="1122" spans="1:6" x14ac:dyDescent="0.25">
      <c r="A1122" s="37">
        <v>538000</v>
      </c>
      <c r="B1122" s="37" t="s">
        <v>1156</v>
      </c>
      <c r="C1122" s="64">
        <v>1.6610910051200001</v>
      </c>
      <c r="D1122" s="64">
        <v>1.6610910051200001</v>
      </c>
      <c r="E1122" s="64">
        <v>7626.6674054900004</v>
      </c>
      <c r="F1122" s="37" t="s">
        <v>35</v>
      </c>
    </row>
    <row r="1123" spans="1:6" x14ac:dyDescent="0.25">
      <c r="A1123" s="37">
        <v>538101</v>
      </c>
      <c r="B1123" s="37" t="s">
        <v>1157</v>
      </c>
      <c r="C1123" s="64">
        <v>1.6550000125</v>
      </c>
      <c r="D1123" s="64">
        <v>1.6550000125</v>
      </c>
      <c r="E1123" s="64">
        <v>6459.8744221300003</v>
      </c>
      <c r="F1123" s="37" t="s">
        <v>35</v>
      </c>
    </row>
    <row r="1124" spans="1:6" x14ac:dyDescent="0.25">
      <c r="A1124" s="37">
        <v>538102</v>
      </c>
      <c r="B1124" s="37" t="s">
        <v>1158</v>
      </c>
      <c r="C1124" s="64">
        <v>2.3852450301200001</v>
      </c>
      <c r="D1124" s="64">
        <v>2.3852450301200001</v>
      </c>
      <c r="E1124" s="64">
        <v>9159.6368631700007</v>
      </c>
      <c r="F1124" s="37" t="s">
        <v>35</v>
      </c>
    </row>
    <row r="1125" spans="1:6" x14ac:dyDescent="0.25">
      <c r="A1125" s="37">
        <v>538201</v>
      </c>
      <c r="B1125" s="37" t="s">
        <v>1159</v>
      </c>
      <c r="C1125" s="64">
        <v>2.0890335901900001</v>
      </c>
      <c r="D1125" s="64">
        <v>2.0890335901900001</v>
      </c>
      <c r="E1125" s="64">
        <v>7501.21763053</v>
      </c>
      <c r="F1125" s="37" t="s">
        <v>35</v>
      </c>
    </row>
    <row r="1126" spans="1:6" x14ac:dyDescent="0.25">
      <c r="A1126" s="37">
        <v>538301</v>
      </c>
      <c r="B1126" s="37" t="s">
        <v>1160</v>
      </c>
      <c r="C1126" s="64">
        <v>3.7436143237300001</v>
      </c>
      <c r="D1126" s="64">
        <v>3.7436143237300001</v>
      </c>
      <c r="E1126" s="64">
        <v>10987.2612438</v>
      </c>
      <c r="F1126" s="37" t="s">
        <v>35</v>
      </c>
    </row>
    <row r="1127" spans="1:6" x14ac:dyDescent="0.25">
      <c r="A1127" s="37">
        <v>542200</v>
      </c>
      <c r="B1127" s="37" t="s">
        <v>1161</v>
      </c>
      <c r="C1127" s="64">
        <v>1.8718289979</v>
      </c>
      <c r="D1127" s="64">
        <v>1.8718289979</v>
      </c>
      <c r="E1127" s="64">
        <v>9823.6658569299907</v>
      </c>
      <c r="F1127" s="37" t="s">
        <v>276</v>
      </c>
    </row>
    <row r="1128" spans="1:6" x14ac:dyDescent="0.25">
      <c r="A1128" s="37">
        <v>538501</v>
      </c>
      <c r="B1128" s="37" t="s">
        <v>1162</v>
      </c>
      <c r="C1128" s="64">
        <v>9.4772079320099998</v>
      </c>
      <c r="D1128" s="64">
        <v>9.4772079320099998</v>
      </c>
      <c r="E1128" s="64">
        <v>18017.4105709</v>
      </c>
      <c r="F1128" s="37" t="s">
        <v>35</v>
      </c>
    </row>
    <row r="1129" spans="1:6" x14ac:dyDescent="0.25">
      <c r="A1129" s="37">
        <v>538722</v>
      </c>
      <c r="B1129" s="37" t="s">
        <v>1163</v>
      </c>
      <c r="C1129" s="64">
        <v>12.1724204593</v>
      </c>
      <c r="D1129" s="64">
        <v>12.1724204593</v>
      </c>
      <c r="E1129" s="64">
        <v>20547.687024999901</v>
      </c>
      <c r="F1129" s="37" t="s">
        <v>236</v>
      </c>
    </row>
    <row r="1130" spans="1:6" x14ac:dyDescent="0.25">
      <c r="A1130" s="37">
        <v>556400</v>
      </c>
      <c r="B1130" s="37" t="s">
        <v>1164</v>
      </c>
      <c r="C1130" s="64">
        <v>0.73842217816699995</v>
      </c>
      <c r="D1130" s="64">
        <v>0.73842217816699995</v>
      </c>
      <c r="E1130" s="64">
        <v>4175.9903356300001</v>
      </c>
      <c r="F1130" s="37" t="s">
        <v>35</v>
      </c>
    </row>
    <row r="1131" spans="1:6" x14ac:dyDescent="0.25">
      <c r="A1131" s="37">
        <v>538502</v>
      </c>
      <c r="B1131" s="37" t="s">
        <v>1165</v>
      </c>
      <c r="C1131" s="64">
        <v>6.8461234875999999</v>
      </c>
      <c r="D1131" s="64">
        <v>6.8461234875999999</v>
      </c>
      <c r="E1131" s="64">
        <v>13919.277787700001</v>
      </c>
      <c r="F1131" s="37" t="s">
        <v>35</v>
      </c>
    </row>
    <row r="1132" spans="1:6" x14ac:dyDescent="0.25">
      <c r="A1132" s="37">
        <v>538732</v>
      </c>
      <c r="B1132" s="37" t="s">
        <v>1166</v>
      </c>
      <c r="C1132" s="64">
        <v>6.6458149415400003</v>
      </c>
      <c r="D1132" s="64">
        <v>6.6458149415400003</v>
      </c>
      <c r="E1132" s="64">
        <v>13927.2562903</v>
      </c>
      <c r="F1132" s="37" t="s">
        <v>236</v>
      </c>
    </row>
    <row r="1133" spans="1:6" x14ac:dyDescent="0.25">
      <c r="A1133" s="37">
        <v>538602</v>
      </c>
      <c r="B1133" s="37" t="s">
        <v>1167</v>
      </c>
      <c r="C1133" s="64">
        <v>8.0215362054699995</v>
      </c>
      <c r="D1133" s="64">
        <v>8.0215362054699995</v>
      </c>
      <c r="E1133" s="64">
        <v>20035.315393699901</v>
      </c>
      <c r="F1133" s="37" t="s">
        <v>236</v>
      </c>
    </row>
    <row r="1134" spans="1:6" x14ac:dyDescent="0.25">
      <c r="A1134" s="37">
        <v>538864</v>
      </c>
      <c r="B1134" s="37" t="s">
        <v>1168</v>
      </c>
      <c r="C1134" s="64">
        <v>2.6717514704199998</v>
      </c>
      <c r="D1134" s="64">
        <v>2.6717514704199998</v>
      </c>
      <c r="E1134" s="64">
        <v>8324.2137145100005</v>
      </c>
      <c r="F1134" s="37" t="s">
        <v>236</v>
      </c>
    </row>
    <row r="1135" spans="1:6" x14ac:dyDescent="0.25">
      <c r="A1135" s="37">
        <v>538741</v>
      </c>
      <c r="B1135" s="37" t="s">
        <v>1169</v>
      </c>
      <c r="C1135" s="64">
        <v>5.5032634856999998</v>
      </c>
      <c r="D1135" s="64">
        <v>5.5032634856999998</v>
      </c>
      <c r="E1135" s="64">
        <v>14422.108882099899</v>
      </c>
      <c r="F1135" s="37" t="s">
        <v>236</v>
      </c>
    </row>
    <row r="1136" spans="1:6" x14ac:dyDescent="0.25">
      <c r="A1136" s="37">
        <v>538812</v>
      </c>
      <c r="B1136" s="37" t="s">
        <v>1170</v>
      </c>
      <c r="C1136" s="64">
        <v>81.044788621500004</v>
      </c>
      <c r="D1136" s="64">
        <v>0</v>
      </c>
      <c r="E1136" s="64">
        <v>48078.482157099897</v>
      </c>
      <c r="F1136" s="37" t="s">
        <v>236</v>
      </c>
    </row>
    <row r="1137" spans="1:6" x14ac:dyDescent="0.25">
      <c r="A1137" s="37">
        <v>538820</v>
      </c>
      <c r="B1137" s="37" t="s">
        <v>1171</v>
      </c>
      <c r="C1137" s="64">
        <v>531.76032660500005</v>
      </c>
      <c r="D1137" s="64">
        <v>467.79871194200001</v>
      </c>
      <c r="E1137" s="64">
        <v>115218.954082</v>
      </c>
      <c r="F1137" s="37" t="s">
        <v>236</v>
      </c>
    </row>
    <row r="1138" spans="1:6" x14ac:dyDescent="0.25">
      <c r="A1138" s="37">
        <v>538831</v>
      </c>
      <c r="B1138" s="37" t="s">
        <v>1172</v>
      </c>
      <c r="C1138" s="64">
        <v>11.2854682587</v>
      </c>
      <c r="D1138" s="64">
        <v>11.2854682587</v>
      </c>
      <c r="E1138" s="64">
        <v>16469.183710000001</v>
      </c>
      <c r="F1138" s="37" t="s">
        <v>276</v>
      </c>
    </row>
    <row r="1139" spans="1:6" x14ac:dyDescent="0.25">
      <c r="A1139" s="37">
        <v>538832</v>
      </c>
      <c r="B1139" s="37" t="s">
        <v>1173</v>
      </c>
      <c r="C1139" s="64">
        <v>508.389267905</v>
      </c>
      <c r="D1139" s="64">
        <v>443.44864700400001</v>
      </c>
      <c r="E1139" s="64">
        <v>115780.351242</v>
      </c>
      <c r="F1139" s="37" t="s">
        <v>236</v>
      </c>
    </row>
    <row r="1140" spans="1:6" x14ac:dyDescent="0.25">
      <c r="A1140" s="37">
        <v>538841</v>
      </c>
      <c r="B1140" s="37" t="s">
        <v>1174</v>
      </c>
      <c r="C1140" s="64">
        <v>443.30491000299901</v>
      </c>
      <c r="D1140" s="64">
        <v>443.30491000299901</v>
      </c>
      <c r="E1140" s="64">
        <v>144255.95793500001</v>
      </c>
      <c r="F1140" s="37" t="s">
        <v>236</v>
      </c>
    </row>
    <row r="1141" spans="1:6" x14ac:dyDescent="0.25">
      <c r="A1141" s="37">
        <v>556500</v>
      </c>
      <c r="B1141" s="37" t="s">
        <v>1175</v>
      </c>
      <c r="C1141" s="64">
        <v>0.56957251301</v>
      </c>
      <c r="D1141" s="64">
        <v>0.56957251301</v>
      </c>
      <c r="E1141" s="64">
        <v>3164.0648037800001</v>
      </c>
      <c r="F1141" s="37" t="s">
        <v>35</v>
      </c>
    </row>
    <row r="1142" spans="1:6" x14ac:dyDescent="0.25">
      <c r="A1142" s="37">
        <v>538842</v>
      </c>
      <c r="B1142" s="37" t="s">
        <v>1176</v>
      </c>
      <c r="C1142" s="64">
        <v>55.496070429900001</v>
      </c>
      <c r="D1142" s="64">
        <v>55.496070429900001</v>
      </c>
      <c r="E1142" s="64">
        <v>36190.9582066</v>
      </c>
      <c r="F1142" s="37" t="s">
        <v>236</v>
      </c>
    </row>
    <row r="1143" spans="1:6" x14ac:dyDescent="0.25">
      <c r="A1143" s="37">
        <v>538850</v>
      </c>
      <c r="B1143" s="37" t="s">
        <v>1177</v>
      </c>
      <c r="C1143" s="64">
        <v>446.36140838199901</v>
      </c>
      <c r="D1143" s="64">
        <v>446.36140838199901</v>
      </c>
      <c r="E1143" s="64">
        <v>116985.926874</v>
      </c>
      <c r="F1143" s="37" t="s">
        <v>236</v>
      </c>
    </row>
    <row r="1144" spans="1:6" x14ac:dyDescent="0.25">
      <c r="A1144" s="37">
        <v>539000</v>
      </c>
      <c r="B1144" s="37" t="s">
        <v>1178</v>
      </c>
      <c r="C1144" s="64">
        <v>0.89644772650899995</v>
      </c>
      <c r="D1144" s="64">
        <v>0.89644772650899995</v>
      </c>
      <c r="E1144" s="64">
        <v>4928.8269341300002</v>
      </c>
      <c r="F1144" s="37" t="s">
        <v>236</v>
      </c>
    </row>
    <row r="1145" spans="1:6" x14ac:dyDescent="0.25">
      <c r="A1145" s="37">
        <v>539100</v>
      </c>
      <c r="B1145" s="37" t="s">
        <v>1179</v>
      </c>
      <c r="C1145" s="64">
        <v>2.23818660372</v>
      </c>
      <c r="D1145" s="64">
        <v>2.23818660372</v>
      </c>
      <c r="E1145" s="64">
        <v>8394.7839951700007</v>
      </c>
      <c r="F1145" s="37" t="s">
        <v>236</v>
      </c>
    </row>
    <row r="1146" spans="1:6" x14ac:dyDescent="0.25">
      <c r="A1146" s="37">
        <v>539200</v>
      </c>
      <c r="B1146" s="37" t="s">
        <v>1180</v>
      </c>
      <c r="C1146" s="64">
        <v>1.8818553442899999</v>
      </c>
      <c r="D1146" s="64">
        <v>1.8818553442899999</v>
      </c>
      <c r="E1146" s="64">
        <v>9323.7625328499907</v>
      </c>
      <c r="F1146" s="37" t="s">
        <v>236</v>
      </c>
    </row>
    <row r="1147" spans="1:6" x14ac:dyDescent="0.25">
      <c r="A1147" s="37">
        <v>539310</v>
      </c>
      <c r="B1147" s="37" t="s">
        <v>1181</v>
      </c>
      <c r="C1147" s="64">
        <v>1.0021003050799999</v>
      </c>
      <c r="D1147" s="64">
        <v>1.0021003050799999</v>
      </c>
      <c r="E1147" s="64">
        <v>5741.0595893299896</v>
      </c>
      <c r="F1147" s="37" t="s">
        <v>236</v>
      </c>
    </row>
    <row r="1148" spans="1:6" x14ac:dyDescent="0.25">
      <c r="A1148" s="37">
        <v>538863</v>
      </c>
      <c r="B1148" s="37" t="s">
        <v>1182</v>
      </c>
      <c r="C1148" s="64">
        <v>174.642827103999</v>
      </c>
      <c r="D1148" s="64">
        <v>174.642827103999</v>
      </c>
      <c r="E1148" s="64">
        <v>77416.439912999893</v>
      </c>
      <c r="F1148" s="37" t="s">
        <v>236</v>
      </c>
    </row>
    <row r="1149" spans="1:6" x14ac:dyDescent="0.25">
      <c r="A1149" s="37">
        <v>539400</v>
      </c>
      <c r="B1149" s="37" t="s">
        <v>1183</v>
      </c>
      <c r="C1149" s="64">
        <v>2.4298528414599998</v>
      </c>
      <c r="D1149" s="64">
        <v>2.4298528414599998</v>
      </c>
      <c r="E1149" s="64">
        <v>6824.7192758600004</v>
      </c>
      <c r="F1149" s="37" t="s">
        <v>236</v>
      </c>
    </row>
    <row r="1150" spans="1:6" x14ac:dyDescent="0.25">
      <c r="A1150" s="37">
        <v>539600</v>
      </c>
      <c r="B1150" s="37" t="s">
        <v>1184</v>
      </c>
      <c r="C1150" s="64">
        <v>0.77470894722299999</v>
      </c>
      <c r="D1150" s="64">
        <v>0.77470894722299999</v>
      </c>
      <c r="E1150" s="64">
        <v>5092.6215842499896</v>
      </c>
      <c r="F1150" s="37" t="s">
        <v>236</v>
      </c>
    </row>
    <row r="1151" spans="1:6" x14ac:dyDescent="0.25">
      <c r="A1151" s="37">
        <v>542300</v>
      </c>
      <c r="B1151" s="37" t="s">
        <v>1185</v>
      </c>
      <c r="C1151" s="64">
        <v>3.9918827114000002</v>
      </c>
      <c r="D1151" s="64">
        <v>3.9918827114000002</v>
      </c>
      <c r="E1151" s="64">
        <v>12287.1628968</v>
      </c>
      <c r="F1151" s="37" t="s">
        <v>276</v>
      </c>
    </row>
    <row r="1152" spans="1:6" x14ac:dyDescent="0.25">
      <c r="A1152" s="37">
        <v>539800</v>
      </c>
      <c r="B1152" s="37" t="s">
        <v>1186</v>
      </c>
      <c r="C1152" s="64">
        <v>1.3682451470500001</v>
      </c>
      <c r="D1152" s="64">
        <v>1.3682451470500001</v>
      </c>
      <c r="E1152" s="64">
        <v>8248.4328395699904</v>
      </c>
      <c r="F1152" s="37" t="s">
        <v>236</v>
      </c>
    </row>
    <row r="1153" spans="1:6" x14ac:dyDescent="0.25">
      <c r="A1153" s="37">
        <v>542430</v>
      </c>
      <c r="B1153" s="37" t="s">
        <v>1187</v>
      </c>
      <c r="C1153" s="64">
        <v>1.82986815536</v>
      </c>
      <c r="D1153" s="64">
        <v>1.82986815536</v>
      </c>
      <c r="E1153" s="64">
        <v>7038.9197351900002</v>
      </c>
      <c r="F1153" s="37" t="s">
        <v>276</v>
      </c>
    </row>
    <row r="1154" spans="1:6" x14ac:dyDescent="0.25">
      <c r="A1154" s="37">
        <v>540000</v>
      </c>
      <c r="B1154" s="37" t="s">
        <v>1188</v>
      </c>
      <c r="C1154" s="64">
        <v>3.4679985366100001</v>
      </c>
      <c r="D1154" s="64">
        <v>3.4679985366100001</v>
      </c>
      <c r="E1154" s="64">
        <v>10156.865714600001</v>
      </c>
      <c r="F1154" s="37" t="s">
        <v>236</v>
      </c>
    </row>
    <row r="1155" spans="1:6" x14ac:dyDescent="0.25">
      <c r="A1155" s="37">
        <v>540100</v>
      </c>
      <c r="B1155" s="37" t="s">
        <v>1189</v>
      </c>
      <c r="C1155" s="64">
        <v>1.03149260333</v>
      </c>
      <c r="D1155" s="64">
        <v>1.03149260333</v>
      </c>
      <c r="E1155" s="64">
        <v>4711.8562912999896</v>
      </c>
      <c r="F1155" s="37" t="s">
        <v>236</v>
      </c>
    </row>
    <row r="1156" spans="1:6" x14ac:dyDescent="0.25">
      <c r="A1156" s="37">
        <v>556600</v>
      </c>
      <c r="B1156" s="37" t="s">
        <v>1190</v>
      </c>
      <c r="C1156" s="64">
        <v>0.93339195218600002</v>
      </c>
      <c r="D1156" s="64">
        <v>0.93339195218600002</v>
      </c>
      <c r="E1156" s="64">
        <v>4129.5064882400002</v>
      </c>
      <c r="F1156" s="37" t="s">
        <v>35</v>
      </c>
    </row>
    <row r="1157" spans="1:6" x14ac:dyDescent="0.25">
      <c r="A1157" s="37">
        <v>540200</v>
      </c>
      <c r="B1157" s="37" t="s">
        <v>1191</v>
      </c>
      <c r="C1157" s="64">
        <v>1.1098508551999999</v>
      </c>
      <c r="D1157" s="64">
        <v>1.1098508551999999</v>
      </c>
      <c r="E1157" s="64">
        <v>5873.5562554999897</v>
      </c>
      <c r="F1157" s="37" t="s">
        <v>236</v>
      </c>
    </row>
    <row r="1158" spans="1:6" x14ac:dyDescent="0.25">
      <c r="A1158" s="37">
        <v>540420</v>
      </c>
      <c r="B1158" s="37" t="s">
        <v>1192</v>
      </c>
      <c r="C1158" s="64">
        <v>1.6635491735800001</v>
      </c>
      <c r="D1158" s="64">
        <v>1.6635491735800001</v>
      </c>
      <c r="E1158" s="64">
        <v>7820.3021378100002</v>
      </c>
      <c r="F1158" s="37" t="s">
        <v>236</v>
      </c>
    </row>
    <row r="1159" spans="1:6" x14ac:dyDescent="0.25">
      <c r="A1159" s="37">
        <v>540520</v>
      </c>
      <c r="B1159" s="37" t="s">
        <v>1193</v>
      </c>
      <c r="C1159" s="64">
        <v>0.855599473931</v>
      </c>
      <c r="D1159" s="64">
        <v>0.855599473931</v>
      </c>
      <c r="E1159" s="64">
        <v>3959.24300993</v>
      </c>
      <c r="F1159" s="37" t="s">
        <v>236</v>
      </c>
    </row>
    <row r="1160" spans="1:6" x14ac:dyDescent="0.25">
      <c r="A1160" s="37">
        <v>556700</v>
      </c>
      <c r="B1160" s="37" t="s">
        <v>1194</v>
      </c>
      <c r="C1160" s="64">
        <v>1.4139615839199999</v>
      </c>
      <c r="D1160" s="64">
        <v>1.4139615839199999</v>
      </c>
      <c r="E1160" s="64">
        <v>5754.1789551700003</v>
      </c>
      <c r="F1160" s="37" t="s">
        <v>35</v>
      </c>
    </row>
    <row r="1161" spans="1:6" x14ac:dyDescent="0.25">
      <c r="A1161" s="37">
        <v>540410</v>
      </c>
      <c r="B1161" s="37" t="s">
        <v>1195</v>
      </c>
      <c r="C1161" s="64">
        <v>2.48730203036</v>
      </c>
      <c r="D1161" s="64">
        <v>2.48730203036</v>
      </c>
      <c r="E1161" s="64">
        <v>9627.8304444000005</v>
      </c>
      <c r="F1161" s="37" t="s">
        <v>236</v>
      </c>
    </row>
    <row r="1162" spans="1:6" x14ac:dyDescent="0.25">
      <c r="A1162" s="37">
        <v>556800</v>
      </c>
      <c r="B1162" s="37" t="s">
        <v>1196</v>
      </c>
      <c r="C1162" s="64">
        <v>1.2951909556100001</v>
      </c>
      <c r="D1162" s="64">
        <v>1.2951909556100001</v>
      </c>
      <c r="E1162" s="64">
        <v>5156.2453472200004</v>
      </c>
      <c r="F1162" s="37" t="s">
        <v>35</v>
      </c>
    </row>
    <row r="1163" spans="1:6" x14ac:dyDescent="0.25">
      <c r="A1163" s="37">
        <v>541000</v>
      </c>
      <c r="B1163" s="37" t="s">
        <v>1197</v>
      </c>
      <c r="C1163" s="64">
        <v>9.7207537606199903</v>
      </c>
      <c r="D1163" s="64">
        <v>9.7207537606199903</v>
      </c>
      <c r="E1163" s="64">
        <v>20745.101621599901</v>
      </c>
      <c r="F1163" s="37" t="s">
        <v>208</v>
      </c>
    </row>
    <row r="1164" spans="1:6" x14ac:dyDescent="0.25">
      <c r="A1164" s="37">
        <v>541313</v>
      </c>
      <c r="B1164" s="37" t="s">
        <v>1198</v>
      </c>
      <c r="C1164" s="64">
        <v>19.465084841500001</v>
      </c>
      <c r="D1164" s="64">
        <v>19.465084841500001</v>
      </c>
      <c r="E1164" s="64">
        <v>29021.403604300001</v>
      </c>
      <c r="F1164" s="37" t="s">
        <v>236</v>
      </c>
    </row>
    <row r="1165" spans="1:6" x14ac:dyDescent="0.25">
      <c r="A1165" s="37">
        <v>541311</v>
      </c>
      <c r="B1165" s="37" t="s">
        <v>1199</v>
      </c>
      <c r="C1165" s="64">
        <v>7.1591024904299996</v>
      </c>
      <c r="D1165" s="64">
        <v>7.1591024904299996</v>
      </c>
      <c r="E1165" s="64">
        <v>17549.602119499901</v>
      </c>
      <c r="F1165" s="37" t="s">
        <v>236</v>
      </c>
    </row>
    <row r="1166" spans="1:6" x14ac:dyDescent="0.25">
      <c r="A1166" s="37">
        <v>541315</v>
      </c>
      <c r="B1166" s="37" t="s">
        <v>1200</v>
      </c>
      <c r="C1166" s="64">
        <v>7.2898113432900002</v>
      </c>
      <c r="D1166" s="64">
        <v>7.2898113432900002</v>
      </c>
      <c r="E1166" s="64">
        <v>14821.627213</v>
      </c>
      <c r="F1166" s="37" t="s">
        <v>236</v>
      </c>
    </row>
    <row r="1167" spans="1:6" x14ac:dyDescent="0.25">
      <c r="A1167" s="37">
        <v>541316</v>
      </c>
      <c r="B1167" s="37" t="s">
        <v>1201</v>
      </c>
      <c r="C1167" s="64">
        <v>3.20342672655</v>
      </c>
      <c r="D1167" s="64">
        <v>3.20342672655</v>
      </c>
      <c r="E1167" s="64">
        <v>9799.5777082000004</v>
      </c>
      <c r="F1167" s="37" t="s">
        <v>236</v>
      </c>
    </row>
    <row r="1168" spans="1:6" x14ac:dyDescent="0.25">
      <c r="A1168" s="37">
        <v>541317</v>
      </c>
      <c r="B1168" s="37" t="s">
        <v>1202</v>
      </c>
      <c r="C1168" s="64">
        <v>2.0371267415699998</v>
      </c>
      <c r="D1168" s="64">
        <v>2.0371267415699998</v>
      </c>
      <c r="E1168" s="64">
        <v>7812.6963637299896</v>
      </c>
      <c r="F1168" s="37" t="s">
        <v>236</v>
      </c>
    </row>
    <row r="1169" spans="1:6" x14ac:dyDescent="0.25">
      <c r="A1169" s="37">
        <v>543602</v>
      </c>
      <c r="B1169" s="37" t="s">
        <v>1203</v>
      </c>
      <c r="C1169" s="64">
        <v>2.9138045952999998</v>
      </c>
      <c r="D1169" s="64">
        <v>2.9138045952999998</v>
      </c>
      <c r="E1169" s="64">
        <v>8166.6529631900003</v>
      </c>
      <c r="F1169" s="37" t="s">
        <v>299</v>
      </c>
    </row>
    <row r="1170" spans="1:6" x14ac:dyDescent="0.25">
      <c r="A1170" s="37">
        <v>541318</v>
      </c>
      <c r="B1170" s="37" t="s">
        <v>1204</v>
      </c>
      <c r="C1170" s="64">
        <v>3.83118942748</v>
      </c>
      <c r="D1170" s="64">
        <v>3.83118942748</v>
      </c>
      <c r="E1170" s="64">
        <v>10353.123219999899</v>
      </c>
      <c r="F1170" s="37" t="s">
        <v>236</v>
      </c>
    </row>
    <row r="1171" spans="1:6" x14ac:dyDescent="0.25">
      <c r="A1171" s="37">
        <v>541319</v>
      </c>
      <c r="B1171" s="37" t="s">
        <v>1205</v>
      </c>
      <c r="C1171" s="64">
        <v>2.7479668997600002</v>
      </c>
      <c r="D1171" s="64">
        <v>2.7479668997600002</v>
      </c>
      <c r="E1171" s="64">
        <v>8044.4820675800001</v>
      </c>
      <c r="F1171" s="37" t="s">
        <v>236</v>
      </c>
    </row>
    <row r="1172" spans="1:6" x14ac:dyDescent="0.25">
      <c r="A1172" s="37">
        <v>541333</v>
      </c>
      <c r="B1172" s="37" t="s">
        <v>1206</v>
      </c>
      <c r="C1172" s="64">
        <v>5.6086540380200001</v>
      </c>
      <c r="D1172" s="64">
        <v>5.6086540380200001</v>
      </c>
      <c r="E1172" s="64">
        <v>11525.235288600001</v>
      </c>
      <c r="F1172" s="37" t="s">
        <v>236</v>
      </c>
    </row>
    <row r="1173" spans="1:6" x14ac:dyDescent="0.25">
      <c r="A1173" s="37">
        <v>541345</v>
      </c>
      <c r="B1173" s="37" t="s">
        <v>1207</v>
      </c>
      <c r="C1173" s="64">
        <v>14.7177864809999</v>
      </c>
      <c r="D1173" s="64">
        <v>14.7177864809999</v>
      </c>
      <c r="E1173" s="64">
        <v>23477.535412199901</v>
      </c>
      <c r="F1173" s="37" t="s">
        <v>236</v>
      </c>
    </row>
    <row r="1174" spans="1:6" x14ac:dyDescent="0.25">
      <c r="A1174" s="37">
        <v>541720</v>
      </c>
      <c r="B1174" s="37" t="s">
        <v>1208</v>
      </c>
      <c r="C1174" s="64">
        <v>2.9312661801100002</v>
      </c>
      <c r="D1174" s="64">
        <v>2.9312661801100002</v>
      </c>
      <c r="E1174" s="64">
        <v>7509.8209284100003</v>
      </c>
      <c r="F1174" s="37" t="s">
        <v>236</v>
      </c>
    </row>
    <row r="1175" spans="1:6" x14ac:dyDescent="0.25">
      <c r="A1175" s="37">
        <v>556900</v>
      </c>
      <c r="B1175" s="37" t="s">
        <v>1209</v>
      </c>
      <c r="C1175" s="64">
        <v>0.66339373354999998</v>
      </c>
      <c r="D1175" s="64">
        <v>0.66339373354999998</v>
      </c>
      <c r="E1175" s="64">
        <v>3602.5969031899899</v>
      </c>
      <c r="F1175" s="37" t="s">
        <v>35</v>
      </c>
    </row>
    <row r="1176" spans="1:6" x14ac:dyDescent="0.25">
      <c r="A1176" s="37">
        <v>541347</v>
      </c>
      <c r="B1176" s="37" t="s">
        <v>1210</v>
      </c>
      <c r="C1176" s="64">
        <v>3.33587758521</v>
      </c>
      <c r="D1176" s="64">
        <v>3.33587758521</v>
      </c>
      <c r="E1176" s="64">
        <v>16624.522297</v>
      </c>
      <c r="F1176" s="37"/>
    </row>
    <row r="1177" spans="1:6" x14ac:dyDescent="0.25">
      <c r="A1177" s="37">
        <v>541710</v>
      </c>
      <c r="B1177" s="37" t="s">
        <v>1211</v>
      </c>
      <c r="C1177" s="64">
        <v>0.89411541064599998</v>
      </c>
      <c r="D1177" s="64">
        <v>0.89411541064599998</v>
      </c>
      <c r="E1177" s="64">
        <v>5489.2794775399898</v>
      </c>
      <c r="F1177" s="37" t="s">
        <v>236</v>
      </c>
    </row>
    <row r="1178" spans="1:6" x14ac:dyDescent="0.25">
      <c r="A1178" s="37">
        <v>557000</v>
      </c>
      <c r="B1178" s="37" t="s">
        <v>1212</v>
      </c>
      <c r="C1178" s="64">
        <v>0.98126486342499997</v>
      </c>
      <c r="D1178" s="64">
        <v>0.98126486342499997</v>
      </c>
      <c r="E1178" s="64">
        <v>4166.6495803999896</v>
      </c>
      <c r="F1178" s="37" t="s">
        <v>35</v>
      </c>
    </row>
    <row r="1179" spans="1:6" x14ac:dyDescent="0.25">
      <c r="A1179" s="37">
        <v>541730</v>
      </c>
      <c r="B1179" s="37" t="s">
        <v>1213</v>
      </c>
      <c r="C1179" s="64">
        <v>5.3377599581300004</v>
      </c>
      <c r="D1179" s="64">
        <v>5.3377599581300004</v>
      </c>
      <c r="E1179" s="64">
        <v>12556.5421615</v>
      </c>
      <c r="F1179" s="37" t="s">
        <v>236</v>
      </c>
    </row>
    <row r="1180" spans="1:6" x14ac:dyDescent="0.25">
      <c r="A1180" s="37">
        <v>541740</v>
      </c>
      <c r="B1180" s="37" t="s">
        <v>1214</v>
      </c>
      <c r="C1180" s="64">
        <v>3.13976991999</v>
      </c>
      <c r="D1180" s="64">
        <v>3.13976991999</v>
      </c>
      <c r="E1180" s="64">
        <v>8376.6256746300005</v>
      </c>
      <c r="F1180" s="37" t="s">
        <v>236</v>
      </c>
    </row>
    <row r="1181" spans="1:6" x14ac:dyDescent="0.25">
      <c r="A1181" s="37">
        <v>541750</v>
      </c>
      <c r="B1181" s="37" t="s">
        <v>1215</v>
      </c>
      <c r="C1181" s="64">
        <v>2.55504964467</v>
      </c>
      <c r="D1181" s="64">
        <v>2.55504964467</v>
      </c>
      <c r="E1181" s="64">
        <v>7516.7979454400001</v>
      </c>
      <c r="F1181" s="37" t="s">
        <v>236</v>
      </c>
    </row>
    <row r="1182" spans="1:6" x14ac:dyDescent="0.25">
      <c r="A1182" s="37">
        <v>542410</v>
      </c>
      <c r="B1182" s="37" t="s">
        <v>1216</v>
      </c>
      <c r="C1182" s="64">
        <v>2.4017956917799999</v>
      </c>
      <c r="D1182" s="64">
        <v>2.4017956917799999</v>
      </c>
      <c r="E1182" s="64">
        <v>11058.428769599899</v>
      </c>
      <c r="F1182" s="37" t="s">
        <v>276</v>
      </c>
    </row>
    <row r="1183" spans="1:6" x14ac:dyDescent="0.25">
      <c r="A1183" s="37">
        <v>543800</v>
      </c>
      <c r="B1183" s="37" t="s">
        <v>1217</v>
      </c>
      <c r="C1183" s="64">
        <v>5.4428931230900002</v>
      </c>
      <c r="D1183" s="64">
        <v>5.4428931230900002</v>
      </c>
      <c r="E1183" s="64">
        <v>9460.6594948799902</v>
      </c>
      <c r="F1183" s="37" t="s">
        <v>299</v>
      </c>
    </row>
    <row r="1184" spans="1:6" x14ac:dyDescent="0.25">
      <c r="A1184" s="37">
        <v>542421</v>
      </c>
      <c r="B1184" s="37" t="s">
        <v>1218</v>
      </c>
      <c r="C1184" s="64">
        <v>4.2574858670799998</v>
      </c>
      <c r="D1184" s="64">
        <v>4.2574858670799998</v>
      </c>
      <c r="E1184" s="64">
        <v>14445.4805944</v>
      </c>
      <c r="F1184" s="37" t="s">
        <v>276</v>
      </c>
    </row>
    <row r="1185" spans="1:6" x14ac:dyDescent="0.25">
      <c r="A1185" s="37">
        <v>544300</v>
      </c>
      <c r="B1185" s="37" t="s">
        <v>1219</v>
      </c>
      <c r="C1185" s="64">
        <v>2.6919484814299999</v>
      </c>
      <c r="D1185" s="64">
        <v>2.6919484814299999</v>
      </c>
      <c r="E1185" s="64">
        <v>7263.6313049099899</v>
      </c>
      <c r="F1185" s="37" t="s">
        <v>299</v>
      </c>
    </row>
    <row r="1186" spans="1:6" x14ac:dyDescent="0.25">
      <c r="A1186" s="37">
        <v>542440</v>
      </c>
      <c r="B1186" s="37" t="s">
        <v>1220</v>
      </c>
      <c r="C1186" s="64">
        <v>3.4066062826999999</v>
      </c>
      <c r="D1186" s="64">
        <v>3.4066062826999999</v>
      </c>
      <c r="E1186" s="64">
        <v>14088.716764299899</v>
      </c>
      <c r="F1186" s="37" t="s">
        <v>276</v>
      </c>
    </row>
    <row r="1187" spans="1:6" x14ac:dyDescent="0.25">
      <c r="A1187" s="37">
        <v>544400</v>
      </c>
      <c r="B1187" s="37" t="s">
        <v>1221</v>
      </c>
      <c r="C1187" s="64">
        <v>5.2209742647799997</v>
      </c>
      <c r="D1187" s="64">
        <v>5.2209742647799997</v>
      </c>
      <c r="E1187" s="64">
        <v>9804.3732498299905</v>
      </c>
      <c r="F1187" s="37" t="s">
        <v>299</v>
      </c>
    </row>
    <row r="1188" spans="1:6" x14ac:dyDescent="0.25">
      <c r="A1188" s="37">
        <v>546801</v>
      </c>
      <c r="B1188" s="37" t="s">
        <v>1222</v>
      </c>
      <c r="C1188" s="64">
        <v>1.5717486812499999</v>
      </c>
      <c r="D1188" s="64">
        <v>1.5717486812499999</v>
      </c>
      <c r="E1188" s="64">
        <v>5733.2692143200002</v>
      </c>
      <c r="F1188" s="37" t="s">
        <v>236</v>
      </c>
    </row>
    <row r="1189" spans="1:6" x14ac:dyDescent="0.25">
      <c r="A1189" s="37">
        <v>542511</v>
      </c>
      <c r="B1189" s="37" t="s">
        <v>1223</v>
      </c>
      <c r="C1189" s="64">
        <v>10.7068211248999</v>
      </c>
      <c r="D1189" s="64">
        <v>10.7068211248999</v>
      </c>
      <c r="E1189" s="64">
        <v>17085.744953000001</v>
      </c>
      <c r="F1189" s="37" t="s">
        <v>276</v>
      </c>
    </row>
    <row r="1190" spans="1:6" x14ac:dyDescent="0.25">
      <c r="A1190" s="37">
        <v>544701</v>
      </c>
      <c r="B1190" s="37" t="s">
        <v>1224</v>
      </c>
      <c r="C1190" s="64">
        <v>1.3279228752200001</v>
      </c>
      <c r="D1190" s="64">
        <v>1.3279228752200001</v>
      </c>
      <c r="E1190" s="64">
        <v>6971.6518177400003</v>
      </c>
      <c r="F1190" s="37" t="s">
        <v>299</v>
      </c>
    </row>
    <row r="1191" spans="1:6" x14ac:dyDescent="0.25">
      <c r="A1191" s="37">
        <v>544702</v>
      </c>
      <c r="B1191" s="37" t="s">
        <v>1225</v>
      </c>
      <c r="C1191" s="64">
        <v>1.4539302377100001</v>
      </c>
      <c r="D1191" s="64">
        <v>1.4539302377100001</v>
      </c>
      <c r="E1191" s="64">
        <v>5789.4706905700004</v>
      </c>
      <c r="F1191" s="37" t="s">
        <v>299</v>
      </c>
    </row>
    <row r="1192" spans="1:6" x14ac:dyDescent="0.25">
      <c r="A1192" s="37">
        <v>542520</v>
      </c>
      <c r="B1192" s="37" t="s">
        <v>1226</v>
      </c>
      <c r="C1192" s="64">
        <v>18.9061109216</v>
      </c>
      <c r="D1192" s="64">
        <v>18.9061109216</v>
      </c>
      <c r="E1192" s="64">
        <v>33050.460203800001</v>
      </c>
      <c r="F1192" s="37" t="s">
        <v>276</v>
      </c>
    </row>
    <row r="1193" spans="1:6" x14ac:dyDescent="0.25">
      <c r="A1193" s="37">
        <v>544801</v>
      </c>
      <c r="B1193" s="37" t="s">
        <v>1227</v>
      </c>
      <c r="C1193" s="64">
        <v>3.8521966291499998</v>
      </c>
      <c r="D1193" s="64">
        <v>3.8521966291499998</v>
      </c>
      <c r="E1193" s="64">
        <v>9982.8443615100005</v>
      </c>
      <c r="F1193" s="37" t="s">
        <v>299</v>
      </c>
    </row>
    <row r="1194" spans="1:6" x14ac:dyDescent="0.25">
      <c r="A1194" s="37">
        <v>542561</v>
      </c>
      <c r="B1194" s="37" t="s">
        <v>1228</v>
      </c>
      <c r="C1194" s="64">
        <v>55.775369277499898</v>
      </c>
      <c r="D1194" s="64">
        <v>55.775369277499898</v>
      </c>
      <c r="E1194" s="64">
        <v>35868.177645999902</v>
      </c>
      <c r="F1194" s="37" t="s">
        <v>276</v>
      </c>
    </row>
    <row r="1195" spans="1:6" x14ac:dyDescent="0.25">
      <c r="A1195" s="37">
        <v>547001</v>
      </c>
      <c r="B1195" s="37" t="s">
        <v>1229</v>
      </c>
      <c r="C1195" s="64">
        <v>0.96980452834200004</v>
      </c>
      <c r="D1195" s="64">
        <v>0.96980452834200004</v>
      </c>
      <c r="E1195" s="64">
        <v>4902.53851227</v>
      </c>
      <c r="F1195" s="37" t="s">
        <v>236</v>
      </c>
    </row>
    <row r="1196" spans="1:6" x14ac:dyDescent="0.25">
      <c r="A1196" s="37">
        <v>547002</v>
      </c>
      <c r="B1196" s="37" t="s">
        <v>1230</v>
      </c>
      <c r="C1196" s="64">
        <v>0.95492801898099999</v>
      </c>
      <c r="D1196" s="64">
        <v>0.95492801898099999</v>
      </c>
      <c r="E1196" s="64">
        <v>4452.10796398</v>
      </c>
      <c r="F1196" s="37" t="s">
        <v>236</v>
      </c>
    </row>
    <row r="1197" spans="1:6" x14ac:dyDescent="0.25">
      <c r="A1197" s="37">
        <v>542600</v>
      </c>
      <c r="B1197" s="37" t="s">
        <v>1231</v>
      </c>
      <c r="C1197" s="64">
        <v>23.631924858000001</v>
      </c>
      <c r="D1197" s="64">
        <v>23.631924858000001</v>
      </c>
      <c r="E1197" s="64">
        <v>25155.312882900002</v>
      </c>
      <c r="F1197" s="37" t="s">
        <v>276</v>
      </c>
    </row>
    <row r="1198" spans="1:6" x14ac:dyDescent="0.25">
      <c r="A1198" s="37">
        <v>542700</v>
      </c>
      <c r="B1198" s="37" t="s">
        <v>1232</v>
      </c>
      <c r="C1198" s="64">
        <v>5.9683616431999997</v>
      </c>
      <c r="D1198" s="64">
        <v>5.9683616431999997</v>
      </c>
      <c r="E1198" s="64">
        <v>12182.5056878</v>
      </c>
      <c r="F1198" s="37" t="s">
        <v>276</v>
      </c>
    </row>
    <row r="1199" spans="1:6" x14ac:dyDescent="0.25">
      <c r="A1199" s="37">
        <v>575800</v>
      </c>
      <c r="B1199" s="37" t="s">
        <v>1233</v>
      </c>
      <c r="C1199" s="64">
        <v>0.90836383200600002</v>
      </c>
      <c r="D1199" s="64">
        <v>0.90836383200600002</v>
      </c>
      <c r="E1199" s="64">
        <v>5246.6977927999897</v>
      </c>
      <c r="F1199" s="37" t="s">
        <v>389</v>
      </c>
    </row>
    <row r="1200" spans="1:6" x14ac:dyDescent="0.25">
      <c r="A1200" s="37">
        <v>542800</v>
      </c>
      <c r="B1200" s="37" t="s">
        <v>1234</v>
      </c>
      <c r="C1200" s="64">
        <v>4.9777955709399997</v>
      </c>
      <c r="D1200" s="64">
        <v>4.9777955709399997</v>
      </c>
      <c r="E1200" s="64">
        <v>15835.0574851</v>
      </c>
      <c r="F1200" s="37" t="s">
        <v>276</v>
      </c>
    </row>
    <row r="1201" spans="1:6" x14ac:dyDescent="0.25">
      <c r="A1201" s="37">
        <v>545722</v>
      </c>
      <c r="B1201" s="37" t="s">
        <v>1235</v>
      </c>
      <c r="C1201" s="64">
        <v>10.749855155300001</v>
      </c>
      <c r="D1201" s="64">
        <v>10.749855155300001</v>
      </c>
      <c r="E1201" s="64">
        <v>16520.588329599901</v>
      </c>
      <c r="F1201" s="37" t="s">
        <v>236</v>
      </c>
    </row>
    <row r="1202" spans="1:6" x14ac:dyDescent="0.25">
      <c r="A1202" s="37">
        <v>543303</v>
      </c>
      <c r="B1202" s="37" t="s">
        <v>1236</v>
      </c>
      <c r="C1202" s="64">
        <v>10.1147128504</v>
      </c>
      <c r="D1202" s="64">
        <v>10.1147128504</v>
      </c>
      <c r="E1202" s="64">
        <v>23309.9447164999</v>
      </c>
      <c r="F1202" s="37"/>
    </row>
    <row r="1203" spans="1:6" x14ac:dyDescent="0.25">
      <c r="A1203" s="37">
        <v>543902</v>
      </c>
      <c r="B1203" s="37" t="s">
        <v>1237</v>
      </c>
      <c r="C1203" s="64">
        <v>23.120315975800001</v>
      </c>
      <c r="D1203" s="64">
        <v>23.120315975800001</v>
      </c>
      <c r="E1203" s="64">
        <v>34487.432230600003</v>
      </c>
      <c r="F1203" s="37" t="s">
        <v>299</v>
      </c>
    </row>
    <row r="1204" spans="1:6" x14ac:dyDescent="0.25">
      <c r="A1204" s="37">
        <v>544003</v>
      </c>
      <c r="B1204" s="37" t="s">
        <v>1238</v>
      </c>
      <c r="C1204" s="64">
        <v>30.6280386396</v>
      </c>
      <c r="D1204" s="64">
        <v>30.6280386396</v>
      </c>
      <c r="E1204" s="64">
        <v>35260.1035969</v>
      </c>
      <c r="F1204" s="37" t="s">
        <v>299</v>
      </c>
    </row>
    <row r="1205" spans="1:6" x14ac:dyDescent="0.25">
      <c r="A1205" s="37">
        <v>544200</v>
      </c>
      <c r="B1205" s="37" t="s">
        <v>1239</v>
      </c>
      <c r="C1205" s="64">
        <v>3.1220568441999998</v>
      </c>
      <c r="D1205" s="64">
        <v>3.1220568441999998</v>
      </c>
      <c r="E1205" s="64">
        <v>7412.2165453400003</v>
      </c>
      <c r="F1205" s="37" t="s">
        <v>299</v>
      </c>
    </row>
    <row r="1206" spans="1:6" x14ac:dyDescent="0.25">
      <c r="A1206" s="37">
        <v>576200</v>
      </c>
      <c r="B1206" s="37" t="s">
        <v>1240</v>
      </c>
      <c r="C1206" s="64">
        <v>0.96610942084999996</v>
      </c>
      <c r="D1206" s="64">
        <v>0.96610942084999996</v>
      </c>
      <c r="E1206" s="64">
        <v>5311.95147679</v>
      </c>
      <c r="F1206" s="37" t="s">
        <v>389</v>
      </c>
    </row>
    <row r="1207" spans="1:6" x14ac:dyDescent="0.25">
      <c r="A1207" s="37">
        <v>544500</v>
      </c>
      <c r="B1207" s="37" t="s">
        <v>1241</v>
      </c>
      <c r="C1207" s="64">
        <v>3.3347087076599999</v>
      </c>
      <c r="D1207" s="64">
        <v>3.3347087076599999</v>
      </c>
      <c r="E1207" s="64">
        <v>13348.801883399899</v>
      </c>
      <c r="F1207" s="37" t="s">
        <v>299</v>
      </c>
    </row>
    <row r="1208" spans="1:6" x14ac:dyDescent="0.25">
      <c r="A1208" s="37">
        <v>544600</v>
      </c>
      <c r="B1208" s="37" t="s">
        <v>1242</v>
      </c>
      <c r="C1208" s="64">
        <v>3.4486986176299999</v>
      </c>
      <c r="D1208" s="64">
        <v>3.4486986176299999</v>
      </c>
      <c r="E1208" s="64">
        <v>7632.6404321600003</v>
      </c>
      <c r="F1208" s="37" t="s">
        <v>299</v>
      </c>
    </row>
    <row r="1209" spans="1:6" x14ac:dyDescent="0.25">
      <c r="A1209" s="37">
        <v>557100</v>
      </c>
      <c r="B1209" s="37" t="s">
        <v>1243</v>
      </c>
      <c r="C1209" s="64">
        <v>1.27416988373</v>
      </c>
      <c r="D1209" s="64">
        <v>1.27416988373</v>
      </c>
      <c r="E1209" s="64">
        <v>5009.6803954200004</v>
      </c>
      <c r="F1209" s="37" t="s">
        <v>35</v>
      </c>
    </row>
    <row r="1210" spans="1:6" x14ac:dyDescent="0.25">
      <c r="A1210" s="37">
        <v>545201</v>
      </c>
      <c r="B1210" s="37" t="s">
        <v>1244</v>
      </c>
      <c r="C1210" s="64">
        <v>28.9800706324</v>
      </c>
      <c r="D1210" s="64">
        <v>28.9800706324</v>
      </c>
      <c r="E1210" s="64">
        <v>32059.959846500002</v>
      </c>
      <c r="F1210" s="37" t="s">
        <v>299</v>
      </c>
    </row>
    <row r="1211" spans="1:6" x14ac:dyDescent="0.25">
      <c r="A1211" s="37">
        <v>547200</v>
      </c>
      <c r="B1211" s="37" t="s">
        <v>1245</v>
      </c>
      <c r="C1211" s="64">
        <v>2.31795740469</v>
      </c>
      <c r="D1211" s="64">
        <v>2.31795740469</v>
      </c>
      <c r="E1211" s="64">
        <v>8209.1304905300003</v>
      </c>
      <c r="F1211" s="37" t="s">
        <v>236</v>
      </c>
    </row>
    <row r="1212" spans="1:6" x14ac:dyDescent="0.25">
      <c r="A1212" s="37">
        <v>545202</v>
      </c>
      <c r="B1212" s="37" t="s">
        <v>1246</v>
      </c>
      <c r="C1212" s="64">
        <v>8.5629776985599904</v>
      </c>
      <c r="D1212" s="64">
        <v>8.5629776985599904</v>
      </c>
      <c r="E1212" s="64">
        <v>21197.7960781</v>
      </c>
      <c r="F1212" s="37" t="s">
        <v>299</v>
      </c>
    </row>
    <row r="1213" spans="1:6" x14ac:dyDescent="0.25">
      <c r="A1213" s="37">
        <v>545730</v>
      </c>
      <c r="B1213" s="37" t="s">
        <v>1247</v>
      </c>
      <c r="C1213" s="64">
        <v>7.2545234400799998</v>
      </c>
      <c r="D1213" s="64">
        <v>7.2545234400799998</v>
      </c>
      <c r="E1213" s="64">
        <v>12998.7010302</v>
      </c>
      <c r="F1213" s="37" t="s">
        <v>236</v>
      </c>
    </row>
    <row r="1214" spans="1:6" x14ac:dyDescent="0.25">
      <c r="A1214" s="37">
        <v>545303</v>
      </c>
      <c r="B1214" s="37" t="s">
        <v>1248</v>
      </c>
      <c r="C1214" s="64">
        <v>24.369000954400001</v>
      </c>
      <c r="D1214" s="64">
        <v>24.369000954400001</v>
      </c>
      <c r="E1214" s="64">
        <v>33791.608159199903</v>
      </c>
      <c r="F1214" s="37" t="s">
        <v>299</v>
      </c>
    </row>
    <row r="1215" spans="1:6" x14ac:dyDescent="0.25">
      <c r="A1215" s="37">
        <v>547100</v>
      </c>
      <c r="B1215" s="37" t="s">
        <v>1249</v>
      </c>
      <c r="C1215" s="64">
        <v>3.2647518044399999</v>
      </c>
      <c r="D1215" s="64">
        <v>3.2647518044399999</v>
      </c>
      <c r="E1215" s="64">
        <v>10622.7575846</v>
      </c>
      <c r="F1215" s="37" t="s">
        <v>236</v>
      </c>
    </row>
    <row r="1216" spans="1:6" x14ac:dyDescent="0.25">
      <c r="A1216" s="37">
        <v>545500</v>
      </c>
      <c r="B1216" s="37" t="s">
        <v>1250</v>
      </c>
      <c r="C1216" s="64">
        <v>6.6323159011300001</v>
      </c>
      <c r="D1216" s="64">
        <v>6.6323159011300001</v>
      </c>
      <c r="E1216" s="64">
        <v>12061.4330969</v>
      </c>
      <c r="F1216" s="37" t="s">
        <v>299</v>
      </c>
    </row>
    <row r="1217" spans="1:6" x14ac:dyDescent="0.25">
      <c r="A1217" s="37">
        <v>545842</v>
      </c>
      <c r="B1217" s="37" t="s">
        <v>1251</v>
      </c>
      <c r="C1217" s="64">
        <v>27.1424100766999</v>
      </c>
      <c r="D1217" s="64">
        <v>27.1424100766999</v>
      </c>
      <c r="E1217" s="64">
        <v>29574.7969328</v>
      </c>
      <c r="F1217" s="37" t="s">
        <v>236</v>
      </c>
    </row>
    <row r="1218" spans="1:6" x14ac:dyDescent="0.25">
      <c r="A1218" s="37">
        <v>545851</v>
      </c>
      <c r="B1218" s="37" t="s">
        <v>1252</v>
      </c>
      <c r="C1218" s="64">
        <v>356.51820222200001</v>
      </c>
      <c r="D1218" s="64">
        <v>356.51820222200001</v>
      </c>
      <c r="E1218" s="64">
        <v>130068.746281999</v>
      </c>
      <c r="F1218" s="37" t="s">
        <v>339</v>
      </c>
    </row>
    <row r="1219" spans="1:6" x14ac:dyDescent="0.25">
      <c r="A1219" s="37">
        <v>545621</v>
      </c>
      <c r="B1219" s="37" t="s">
        <v>1253</v>
      </c>
      <c r="C1219" s="64">
        <v>18.842205755399899</v>
      </c>
      <c r="D1219" s="64">
        <v>18.575492821400001</v>
      </c>
      <c r="E1219" s="64">
        <v>25374.4894915</v>
      </c>
      <c r="F1219" s="37" t="s">
        <v>236</v>
      </c>
    </row>
    <row r="1220" spans="1:6" x14ac:dyDescent="0.25">
      <c r="A1220" s="37">
        <v>545852</v>
      </c>
      <c r="B1220" s="37" t="s">
        <v>1254</v>
      </c>
      <c r="C1220" s="64">
        <v>16.6076768727999</v>
      </c>
      <c r="D1220" s="64">
        <v>16.6076768727999</v>
      </c>
      <c r="E1220" s="64">
        <v>21287.817710899901</v>
      </c>
      <c r="F1220" s="37" t="s">
        <v>236</v>
      </c>
    </row>
    <row r="1221" spans="1:6" x14ac:dyDescent="0.25">
      <c r="A1221" s="37">
        <v>545860</v>
      </c>
      <c r="B1221" s="37" t="s">
        <v>1255</v>
      </c>
      <c r="C1221" s="64">
        <v>338.53296207199901</v>
      </c>
      <c r="D1221" s="64">
        <v>338.53296207199901</v>
      </c>
      <c r="E1221" s="64">
        <v>105467.94953500001</v>
      </c>
      <c r="F1221" s="37" t="s">
        <v>236</v>
      </c>
    </row>
    <row r="1222" spans="1:6" x14ac:dyDescent="0.25">
      <c r="A1222" s="37">
        <v>545911</v>
      </c>
      <c r="B1222" s="37" t="s">
        <v>1256</v>
      </c>
      <c r="C1222" s="64">
        <v>1263.7918657299899</v>
      </c>
      <c r="D1222" s="64">
        <v>1263.7918657299899</v>
      </c>
      <c r="E1222" s="64">
        <v>247785.410979999</v>
      </c>
      <c r="F1222" s="37" t="s">
        <v>236</v>
      </c>
    </row>
    <row r="1223" spans="1:6" x14ac:dyDescent="0.25">
      <c r="A1223" s="37">
        <v>545912</v>
      </c>
      <c r="B1223" s="37" t="s">
        <v>1257</v>
      </c>
      <c r="C1223" s="64">
        <v>974.97955628199895</v>
      </c>
      <c r="D1223" s="64">
        <v>974.97955628199895</v>
      </c>
      <c r="E1223" s="64">
        <v>216765.196455</v>
      </c>
      <c r="F1223" s="37" t="s">
        <v>236</v>
      </c>
    </row>
    <row r="1224" spans="1:6" x14ac:dyDescent="0.25">
      <c r="A1224" s="37">
        <v>545913</v>
      </c>
      <c r="B1224" s="37" t="s">
        <v>1258</v>
      </c>
      <c r="C1224" s="64">
        <v>672.32221298299896</v>
      </c>
      <c r="D1224" s="64">
        <v>672.32221298299896</v>
      </c>
      <c r="E1224" s="64">
        <v>166600.960785</v>
      </c>
      <c r="F1224" s="37" t="s">
        <v>236</v>
      </c>
    </row>
    <row r="1225" spans="1:6" x14ac:dyDescent="0.25">
      <c r="A1225" s="37">
        <v>548200</v>
      </c>
      <c r="B1225" s="37" t="s">
        <v>1259</v>
      </c>
      <c r="C1225" s="64">
        <v>2.3140921671400001</v>
      </c>
      <c r="D1225" s="64">
        <v>2.3140921671400001</v>
      </c>
      <c r="E1225" s="64">
        <v>7014.9858650799897</v>
      </c>
      <c r="F1225" s="37" t="s">
        <v>236</v>
      </c>
    </row>
    <row r="1226" spans="1:6" x14ac:dyDescent="0.25">
      <c r="A1226" s="37">
        <v>545631</v>
      </c>
      <c r="B1226" s="37" t="s">
        <v>1260</v>
      </c>
      <c r="C1226" s="64">
        <v>21.139406892299899</v>
      </c>
      <c r="D1226" s="64">
        <v>21.139406892299899</v>
      </c>
      <c r="E1226" s="64">
        <v>24629.769462299901</v>
      </c>
      <c r="F1226" s="37" t="s">
        <v>236</v>
      </c>
    </row>
    <row r="1227" spans="1:6" x14ac:dyDescent="0.25">
      <c r="A1227" s="37">
        <v>546100</v>
      </c>
      <c r="B1227" s="37" t="s">
        <v>1261</v>
      </c>
      <c r="C1227" s="64">
        <v>1.0457826558400001</v>
      </c>
      <c r="D1227" s="64">
        <v>1.0457826558400001</v>
      </c>
      <c r="E1227" s="64">
        <v>7974.5441684699899</v>
      </c>
      <c r="F1227" s="37" t="s">
        <v>236</v>
      </c>
    </row>
    <row r="1228" spans="1:6" x14ac:dyDescent="0.25">
      <c r="A1228" s="37">
        <v>545710</v>
      </c>
      <c r="B1228" s="37" t="s">
        <v>1262</v>
      </c>
      <c r="C1228" s="64">
        <v>30.334665084200001</v>
      </c>
      <c r="D1228" s="64">
        <v>30.334665084200001</v>
      </c>
      <c r="E1228" s="64">
        <v>30399.7034262999</v>
      </c>
      <c r="F1228" s="37" t="s">
        <v>236</v>
      </c>
    </row>
    <row r="1229" spans="1:6" x14ac:dyDescent="0.25">
      <c r="A1229" s="37">
        <v>546200</v>
      </c>
      <c r="B1229" s="37" t="s">
        <v>1263</v>
      </c>
      <c r="C1229" s="64">
        <v>1.1442931219100001</v>
      </c>
      <c r="D1229" s="64">
        <v>1.0949793825</v>
      </c>
      <c r="E1229" s="64">
        <v>5276.28215404</v>
      </c>
      <c r="F1229" s="37" t="s">
        <v>236</v>
      </c>
    </row>
    <row r="1230" spans="1:6" x14ac:dyDescent="0.25">
      <c r="A1230" s="37">
        <v>546300</v>
      </c>
      <c r="B1230" s="37" t="s">
        <v>1264</v>
      </c>
      <c r="C1230" s="64">
        <v>0.67701087875199994</v>
      </c>
      <c r="D1230" s="64">
        <v>0.67701087875199994</v>
      </c>
      <c r="E1230" s="64">
        <v>3555.4951242799898</v>
      </c>
      <c r="F1230" s="37" t="s">
        <v>236</v>
      </c>
    </row>
    <row r="1231" spans="1:6" x14ac:dyDescent="0.25">
      <c r="A1231" s="37">
        <v>545721</v>
      </c>
      <c r="B1231" s="37" t="s">
        <v>1265</v>
      </c>
      <c r="C1231" s="64">
        <v>13.2947760499999</v>
      </c>
      <c r="D1231" s="64">
        <v>13.2947760499999</v>
      </c>
      <c r="E1231" s="64">
        <v>23636.102521100001</v>
      </c>
      <c r="F1231" s="37" t="s">
        <v>236</v>
      </c>
    </row>
    <row r="1232" spans="1:6" x14ac:dyDescent="0.25">
      <c r="A1232" s="37">
        <v>546400</v>
      </c>
      <c r="B1232" s="37" t="s">
        <v>1266</v>
      </c>
      <c r="C1232" s="64">
        <v>3.70339892387</v>
      </c>
      <c r="D1232" s="64">
        <v>3.70339892387</v>
      </c>
      <c r="E1232" s="64">
        <v>9619.3274067700004</v>
      </c>
      <c r="F1232" s="37" t="s">
        <v>236</v>
      </c>
    </row>
    <row r="1233" spans="1:6" x14ac:dyDescent="0.25">
      <c r="A1233" s="37">
        <v>545740</v>
      </c>
      <c r="B1233" s="37" t="s">
        <v>1267</v>
      </c>
      <c r="C1233" s="64">
        <v>25.029414735500001</v>
      </c>
      <c r="D1233" s="64">
        <v>25.029414735500001</v>
      </c>
      <c r="E1233" s="64">
        <v>28979.144175000001</v>
      </c>
      <c r="F1233" s="37" t="s">
        <v>236</v>
      </c>
    </row>
    <row r="1234" spans="1:6" x14ac:dyDescent="0.25">
      <c r="A1234" s="37">
        <v>546500</v>
      </c>
      <c r="B1234" s="37" t="s">
        <v>1268</v>
      </c>
      <c r="C1234" s="64">
        <v>1.70756868251</v>
      </c>
      <c r="D1234" s="64">
        <v>1.70756868251</v>
      </c>
      <c r="E1234" s="64">
        <v>6173.6450789999899</v>
      </c>
      <c r="F1234" s="37" t="s">
        <v>236</v>
      </c>
    </row>
    <row r="1235" spans="1:6" x14ac:dyDescent="0.25">
      <c r="A1235" s="37">
        <v>545750</v>
      </c>
      <c r="B1235" s="37" t="s">
        <v>1269</v>
      </c>
      <c r="C1235" s="64">
        <v>13.6131253827</v>
      </c>
      <c r="D1235" s="64">
        <v>13.6131253827</v>
      </c>
      <c r="E1235" s="64">
        <v>19409.616668999901</v>
      </c>
      <c r="F1235" s="37" t="s">
        <v>236</v>
      </c>
    </row>
    <row r="1236" spans="1:6" x14ac:dyDescent="0.25">
      <c r="A1236" s="37">
        <v>545761</v>
      </c>
      <c r="B1236" s="37" t="s">
        <v>1270</v>
      </c>
      <c r="C1236" s="64">
        <v>8.8390960940499905</v>
      </c>
      <c r="D1236" s="64">
        <v>8.8390960940499905</v>
      </c>
      <c r="E1236" s="64">
        <v>21324.1544268</v>
      </c>
      <c r="F1236" s="37" t="s">
        <v>236</v>
      </c>
    </row>
    <row r="1237" spans="1:6" x14ac:dyDescent="0.25">
      <c r="A1237" s="37">
        <v>545812</v>
      </c>
      <c r="B1237" s="37" t="s">
        <v>1271</v>
      </c>
      <c r="C1237" s="64">
        <v>26.10567854</v>
      </c>
      <c r="D1237" s="64">
        <v>26.10567854</v>
      </c>
      <c r="E1237" s="64">
        <v>31755.5039144</v>
      </c>
      <c r="F1237" s="37" t="s">
        <v>236</v>
      </c>
    </row>
    <row r="1238" spans="1:6" x14ac:dyDescent="0.25">
      <c r="A1238" s="37">
        <v>548300</v>
      </c>
      <c r="B1238" s="37" t="s">
        <v>1272</v>
      </c>
      <c r="C1238" s="64">
        <v>1.7444354173100001</v>
      </c>
      <c r="D1238" s="64">
        <v>1.7444354173100001</v>
      </c>
      <c r="E1238" s="64">
        <v>6333.6871783699899</v>
      </c>
      <c r="F1238" s="37" t="s">
        <v>236</v>
      </c>
    </row>
    <row r="1239" spans="1:6" x14ac:dyDescent="0.25">
      <c r="A1239" s="37">
        <v>545822</v>
      </c>
      <c r="B1239" s="37" t="s">
        <v>1273</v>
      </c>
      <c r="C1239" s="64">
        <v>12.1952666755999</v>
      </c>
      <c r="D1239" s="64">
        <v>12.1952666755999</v>
      </c>
      <c r="E1239" s="64">
        <v>24939.537022100001</v>
      </c>
      <c r="F1239" s="37" t="s">
        <v>236</v>
      </c>
    </row>
    <row r="1240" spans="1:6" x14ac:dyDescent="0.25">
      <c r="A1240" s="37">
        <v>546600</v>
      </c>
      <c r="B1240" s="37" t="s">
        <v>1274</v>
      </c>
      <c r="C1240" s="64">
        <v>2.1946169374500002</v>
      </c>
      <c r="D1240" s="64">
        <v>2.1946169374500002</v>
      </c>
      <c r="E1240" s="64">
        <v>7365.2508553400003</v>
      </c>
      <c r="F1240" s="37" t="s">
        <v>236</v>
      </c>
    </row>
    <row r="1241" spans="1:6" x14ac:dyDescent="0.25">
      <c r="A1241" s="37">
        <v>546700</v>
      </c>
      <c r="B1241" s="37" t="s">
        <v>1275</v>
      </c>
      <c r="C1241" s="64">
        <v>1.0524307362300001</v>
      </c>
      <c r="D1241" s="64">
        <v>1.0524307362300001</v>
      </c>
      <c r="E1241" s="64">
        <v>4486.7217628799899</v>
      </c>
      <c r="F1241" s="37" t="s">
        <v>236</v>
      </c>
    </row>
    <row r="1242" spans="1:6" x14ac:dyDescent="0.25">
      <c r="A1242" s="37">
        <v>548400</v>
      </c>
      <c r="B1242" s="37" t="s">
        <v>1276</v>
      </c>
      <c r="C1242" s="64">
        <v>0.78412149434300005</v>
      </c>
      <c r="D1242" s="64">
        <v>0.78412149434300005</v>
      </c>
      <c r="E1242" s="64">
        <v>6761.5237851800002</v>
      </c>
      <c r="F1242" s="37" t="s">
        <v>236</v>
      </c>
    </row>
    <row r="1243" spans="1:6" x14ac:dyDescent="0.25">
      <c r="A1243" s="37">
        <v>545832</v>
      </c>
      <c r="B1243" s="37" t="s">
        <v>1277</v>
      </c>
      <c r="C1243" s="64">
        <v>25.600194276100002</v>
      </c>
      <c r="D1243" s="64">
        <v>25.600194276100002</v>
      </c>
      <c r="E1243" s="64">
        <v>27436.2151906</v>
      </c>
      <c r="F1243" s="37" t="s">
        <v>236</v>
      </c>
    </row>
    <row r="1244" spans="1:6" x14ac:dyDescent="0.25">
      <c r="A1244" s="37">
        <v>546802</v>
      </c>
      <c r="B1244" s="37" t="s">
        <v>1278</v>
      </c>
      <c r="C1244" s="64">
        <v>1.99409943931</v>
      </c>
      <c r="D1244" s="64">
        <v>1.99409943931</v>
      </c>
      <c r="E1244" s="64">
        <v>10075.0551784</v>
      </c>
      <c r="F1244" s="37" t="s">
        <v>236</v>
      </c>
    </row>
    <row r="1245" spans="1:6" x14ac:dyDescent="0.25">
      <c r="A1245" s="37">
        <v>546901</v>
      </c>
      <c r="B1245" s="37" t="s">
        <v>1279</v>
      </c>
      <c r="C1245" s="64">
        <v>1.40662914355</v>
      </c>
      <c r="D1245" s="64">
        <v>1.40662914355</v>
      </c>
      <c r="E1245" s="64">
        <v>5160.3983487100004</v>
      </c>
      <c r="F1245" s="37" t="s">
        <v>236</v>
      </c>
    </row>
    <row r="1246" spans="1:6" x14ac:dyDescent="0.25">
      <c r="A1246" s="37">
        <v>546902</v>
      </c>
      <c r="B1246" s="37" t="s">
        <v>1280</v>
      </c>
      <c r="C1246" s="64">
        <v>1.0792742932299999</v>
      </c>
      <c r="D1246" s="64">
        <v>1.0792742932299999</v>
      </c>
      <c r="E1246" s="64">
        <v>6099.6149545899898</v>
      </c>
      <c r="F1246" s="37" t="s">
        <v>236</v>
      </c>
    </row>
    <row r="1247" spans="1:6" x14ac:dyDescent="0.25">
      <c r="A1247" s="37">
        <v>548500</v>
      </c>
      <c r="B1247" s="37" t="s">
        <v>1281</v>
      </c>
      <c r="C1247" s="64">
        <v>1.1025072580899999</v>
      </c>
      <c r="D1247" s="64">
        <v>1.1025072580899999</v>
      </c>
      <c r="E1247" s="64">
        <v>4635.6979096599898</v>
      </c>
      <c r="F1247" s="37" t="s">
        <v>236</v>
      </c>
    </row>
    <row r="1248" spans="1:6" x14ac:dyDescent="0.25">
      <c r="A1248" s="37">
        <v>547300</v>
      </c>
      <c r="B1248" s="37" t="s">
        <v>1282</v>
      </c>
      <c r="C1248" s="64">
        <v>6.7915547528999998</v>
      </c>
      <c r="D1248" s="64">
        <v>6.7915547528999998</v>
      </c>
      <c r="E1248" s="64">
        <v>12597.431795500001</v>
      </c>
      <c r="F1248" s="37" t="s">
        <v>236</v>
      </c>
    </row>
    <row r="1249" spans="1:6" x14ac:dyDescent="0.25">
      <c r="A1249" s="37">
        <v>547400</v>
      </c>
      <c r="B1249" s="37" t="s">
        <v>1283</v>
      </c>
      <c r="C1249" s="64">
        <v>1.2894713688999999</v>
      </c>
      <c r="D1249" s="64">
        <v>1.2894713688999999</v>
      </c>
      <c r="E1249" s="64">
        <v>5613.2479168899899</v>
      </c>
      <c r="F1249" s="37" t="s">
        <v>236</v>
      </c>
    </row>
    <row r="1250" spans="1:6" x14ac:dyDescent="0.25">
      <c r="A1250" s="37">
        <v>547600</v>
      </c>
      <c r="B1250" s="37" t="s">
        <v>1284</v>
      </c>
      <c r="C1250" s="64">
        <v>1.5496489663499999</v>
      </c>
      <c r="D1250" s="64">
        <v>1.5496489663499999</v>
      </c>
      <c r="E1250" s="64">
        <v>6087.2620743099897</v>
      </c>
      <c r="F1250" s="37" t="s">
        <v>236</v>
      </c>
    </row>
    <row r="1251" spans="1:6" x14ac:dyDescent="0.25">
      <c r="A1251" s="37">
        <v>547700</v>
      </c>
      <c r="B1251" s="37" t="s">
        <v>1285</v>
      </c>
      <c r="C1251" s="64">
        <v>1.2324387434499999</v>
      </c>
      <c r="D1251" s="64">
        <v>1.2324387434499999</v>
      </c>
      <c r="E1251" s="64">
        <v>4699.0146009099899</v>
      </c>
      <c r="F1251" s="37" t="s">
        <v>236</v>
      </c>
    </row>
    <row r="1252" spans="1:6" x14ac:dyDescent="0.25">
      <c r="A1252" s="37">
        <v>547800</v>
      </c>
      <c r="B1252" s="37" t="s">
        <v>1286</v>
      </c>
      <c r="C1252" s="64">
        <v>1.63412521447</v>
      </c>
      <c r="D1252" s="64">
        <v>1.63412521447</v>
      </c>
      <c r="E1252" s="64">
        <v>5295.2897434400002</v>
      </c>
      <c r="F1252" s="37" t="s">
        <v>236</v>
      </c>
    </row>
    <row r="1253" spans="1:6" x14ac:dyDescent="0.25">
      <c r="A1253" s="37">
        <v>547900</v>
      </c>
      <c r="B1253" s="37" t="s">
        <v>1287</v>
      </c>
      <c r="C1253" s="64">
        <v>1.9371187142099999</v>
      </c>
      <c r="D1253" s="64">
        <v>1.9371187142099999</v>
      </c>
      <c r="E1253" s="64">
        <v>7749.1164469599898</v>
      </c>
      <c r="F1253" s="37" t="s">
        <v>236</v>
      </c>
    </row>
    <row r="1254" spans="1:6" x14ac:dyDescent="0.25">
      <c r="A1254" s="37">
        <v>548000</v>
      </c>
      <c r="B1254" s="37" t="s">
        <v>1288</v>
      </c>
      <c r="C1254" s="64">
        <v>1.5957803879000001</v>
      </c>
      <c r="D1254" s="64">
        <v>1.5957803879000001</v>
      </c>
      <c r="E1254" s="64">
        <v>7037.5153704599898</v>
      </c>
      <c r="F1254" s="37" t="s">
        <v>236</v>
      </c>
    </row>
    <row r="1255" spans="1:6" x14ac:dyDescent="0.25">
      <c r="A1255" s="37">
        <v>548821</v>
      </c>
      <c r="B1255" s="37" t="s">
        <v>1289</v>
      </c>
      <c r="C1255" s="64">
        <v>2.5856558547800002</v>
      </c>
      <c r="D1255" s="64">
        <v>2.5856558547800002</v>
      </c>
      <c r="E1255" s="64">
        <v>8760.9144315899903</v>
      </c>
      <c r="F1255" s="37" t="s">
        <v>236</v>
      </c>
    </row>
    <row r="1256" spans="1:6" x14ac:dyDescent="0.25">
      <c r="A1256" s="37">
        <v>548831</v>
      </c>
      <c r="B1256" s="37" t="s">
        <v>1290</v>
      </c>
      <c r="C1256" s="64">
        <v>2.09928231559</v>
      </c>
      <c r="D1256" s="64">
        <v>2.09928231559</v>
      </c>
      <c r="E1256" s="64">
        <v>8167.7491733200004</v>
      </c>
      <c r="F1256" s="37" t="s">
        <v>236</v>
      </c>
    </row>
    <row r="1257" spans="1:6" x14ac:dyDescent="0.25">
      <c r="A1257" s="37">
        <v>548832</v>
      </c>
      <c r="B1257" s="37" t="s">
        <v>1291</v>
      </c>
      <c r="C1257" s="64">
        <v>1.8173672649099999</v>
      </c>
      <c r="D1257" s="64">
        <v>1.8173672649099999</v>
      </c>
      <c r="E1257" s="64">
        <v>7336.6711806200001</v>
      </c>
      <c r="F1257" s="37" t="s">
        <v>236</v>
      </c>
    </row>
    <row r="1258" spans="1:6" x14ac:dyDescent="0.25">
      <c r="A1258" s="37">
        <v>551501</v>
      </c>
      <c r="B1258" s="37" t="s">
        <v>1292</v>
      </c>
      <c r="C1258" s="64">
        <v>1.13111621415</v>
      </c>
      <c r="D1258" s="64">
        <v>1.13111621415</v>
      </c>
      <c r="E1258" s="64">
        <v>6385.83990223</v>
      </c>
      <c r="F1258" s="37" t="s">
        <v>35</v>
      </c>
    </row>
    <row r="1259" spans="1:6" x14ac:dyDescent="0.25">
      <c r="A1259" s="37">
        <v>548833</v>
      </c>
      <c r="B1259" s="37" t="s">
        <v>1293</v>
      </c>
      <c r="C1259" s="64">
        <v>7.3717844829799999</v>
      </c>
      <c r="D1259" s="64">
        <v>7.3717844829799999</v>
      </c>
      <c r="E1259" s="64">
        <v>15087.115761499899</v>
      </c>
      <c r="F1259" s="37" t="s">
        <v>236</v>
      </c>
    </row>
    <row r="1260" spans="1:6" x14ac:dyDescent="0.25">
      <c r="A1260" s="37">
        <v>549000</v>
      </c>
      <c r="B1260" s="37" t="s">
        <v>1294</v>
      </c>
      <c r="C1260" s="64">
        <v>2.8400261047000002</v>
      </c>
      <c r="D1260" s="64">
        <v>2.8400261047000002</v>
      </c>
      <c r="E1260" s="64">
        <v>11455.8452204</v>
      </c>
      <c r="F1260" s="37" t="s">
        <v>339</v>
      </c>
    </row>
    <row r="1261" spans="1:6" x14ac:dyDescent="0.25">
      <c r="A1261" s="37">
        <v>549100</v>
      </c>
      <c r="B1261" s="37" t="s">
        <v>1295</v>
      </c>
      <c r="C1261" s="64">
        <v>6.9447350407800004</v>
      </c>
      <c r="D1261" s="64">
        <v>6.9447350407800004</v>
      </c>
      <c r="E1261" s="64">
        <v>17874.019937900001</v>
      </c>
      <c r="F1261" s="37" t="s">
        <v>339</v>
      </c>
    </row>
    <row r="1262" spans="1:6" x14ac:dyDescent="0.25">
      <c r="A1262" s="37">
        <v>549400</v>
      </c>
      <c r="B1262" s="37" t="s">
        <v>1296</v>
      </c>
      <c r="C1262" s="64">
        <v>0.85398465396699996</v>
      </c>
      <c r="D1262" s="64">
        <v>0.85398465396699996</v>
      </c>
      <c r="E1262" s="64">
        <v>4249.32026167</v>
      </c>
      <c r="F1262" s="37" t="s">
        <v>339</v>
      </c>
    </row>
    <row r="1263" spans="1:6" x14ac:dyDescent="0.25">
      <c r="A1263" s="37">
        <v>549601</v>
      </c>
      <c r="B1263" s="37" t="s">
        <v>1297</v>
      </c>
      <c r="C1263" s="64">
        <v>22.3863961385</v>
      </c>
      <c r="D1263" s="64">
        <v>22.3863961385</v>
      </c>
      <c r="E1263" s="64">
        <v>31568.8226684</v>
      </c>
      <c r="F1263" s="37" t="s">
        <v>339</v>
      </c>
    </row>
    <row r="1264" spans="1:6" x14ac:dyDescent="0.25">
      <c r="A1264" s="37">
        <v>549602</v>
      </c>
      <c r="B1264" s="37" t="s">
        <v>1298</v>
      </c>
      <c r="C1264" s="64">
        <v>1956.00322768</v>
      </c>
      <c r="D1264" s="64">
        <v>1956.00322768</v>
      </c>
      <c r="E1264" s="64">
        <v>314012.29275199899</v>
      </c>
      <c r="F1264" s="37" t="s">
        <v>339</v>
      </c>
    </row>
    <row r="1265" spans="1:6" x14ac:dyDescent="0.25">
      <c r="A1265" s="37">
        <v>549800</v>
      </c>
      <c r="B1265" s="37" t="s">
        <v>1299</v>
      </c>
      <c r="C1265" s="64">
        <v>1446.07800748</v>
      </c>
      <c r="D1265" s="64">
        <v>1446.07800748</v>
      </c>
      <c r="E1265" s="64">
        <v>268222.550353</v>
      </c>
      <c r="F1265" s="37" t="s">
        <v>322</v>
      </c>
    </row>
    <row r="1266" spans="1:6" x14ac:dyDescent="0.25">
      <c r="A1266" s="37">
        <v>550102</v>
      </c>
      <c r="B1266" s="37" t="s">
        <v>1300</v>
      </c>
      <c r="C1266" s="64">
        <v>3.4036094989499999</v>
      </c>
      <c r="D1266" s="64">
        <v>3.4036094989499999</v>
      </c>
      <c r="E1266" s="64">
        <v>12903.866500599899</v>
      </c>
      <c r="F1266" s="37" t="s">
        <v>322</v>
      </c>
    </row>
    <row r="1267" spans="1:6" x14ac:dyDescent="0.25">
      <c r="A1267" s="37">
        <v>553102</v>
      </c>
      <c r="B1267" s="37" t="s">
        <v>1301</v>
      </c>
      <c r="C1267" s="64">
        <v>4.4414446853699996</v>
      </c>
      <c r="D1267" s="64">
        <v>4.4414446853699996</v>
      </c>
      <c r="E1267" s="64">
        <v>9668.9745307899902</v>
      </c>
      <c r="F1267" s="37" t="s">
        <v>35</v>
      </c>
    </row>
    <row r="1268" spans="1:6" x14ac:dyDescent="0.25">
      <c r="A1268" s="37">
        <v>550600</v>
      </c>
      <c r="B1268" s="37" t="s">
        <v>1302</v>
      </c>
      <c r="C1268" s="64">
        <v>3.6542836724900001</v>
      </c>
      <c r="D1268" s="64">
        <v>3.6542836724900001</v>
      </c>
      <c r="E1268" s="64">
        <v>10649.8763217</v>
      </c>
      <c r="F1268" s="37" t="s">
        <v>35</v>
      </c>
    </row>
    <row r="1269" spans="1:6" x14ac:dyDescent="0.25">
      <c r="A1269" s="37">
        <v>551301</v>
      </c>
      <c r="B1269" s="37" t="s">
        <v>1303</v>
      </c>
      <c r="C1269" s="64">
        <v>3.6714598004300001</v>
      </c>
      <c r="D1269" s="64">
        <v>3.6714598004300001</v>
      </c>
      <c r="E1269" s="64">
        <v>9529.5328828799902</v>
      </c>
      <c r="F1269" s="37" t="s">
        <v>35</v>
      </c>
    </row>
    <row r="1270" spans="1:6" x14ac:dyDescent="0.25">
      <c r="A1270" s="37">
        <v>553200</v>
      </c>
      <c r="B1270" s="37" t="s">
        <v>1304</v>
      </c>
      <c r="C1270" s="64">
        <v>3.7341259045699999</v>
      </c>
      <c r="D1270" s="64">
        <v>3.7341259045699999</v>
      </c>
      <c r="E1270" s="64">
        <v>12918.7976521</v>
      </c>
      <c r="F1270" s="37" t="s">
        <v>35</v>
      </c>
    </row>
    <row r="1271" spans="1:6" x14ac:dyDescent="0.25">
      <c r="A1271" s="37">
        <v>550800</v>
      </c>
      <c r="B1271" s="37" t="s">
        <v>1305</v>
      </c>
      <c r="C1271" s="64">
        <v>1.51773086862</v>
      </c>
      <c r="D1271" s="64">
        <v>1.51773086862</v>
      </c>
      <c r="E1271" s="64">
        <v>7094.11996318</v>
      </c>
      <c r="F1271" s="37" t="s">
        <v>35</v>
      </c>
    </row>
    <row r="1272" spans="1:6" x14ac:dyDescent="0.25">
      <c r="A1272" s="37">
        <v>550901</v>
      </c>
      <c r="B1272" s="37" t="s">
        <v>1306</v>
      </c>
      <c r="C1272" s="64">
        <v>5.1692390385399998</v>
      </c>
      <c r="D1272" s="64">
        <v>5.1692390385399998</v>
      </c>
      <c r="E1272" s="64">
        <v>10537.539312299899</v>
      </c>
      <c r="F1272" s="37" t="s">
        <v>35</v>
      </c>
    </row>
    <row r="1273" spans="1:6" x14ac:dyDescent="0.25">
      <c r="A1273" s="37">
        <v>553900</v>
      </c>
      <c r="B1273" s="37" t="s">
        <v>1307</v>
      </c>
      <c r="C1273" s="64">
        <v>1.0646638476100001</v>
      </c>
      <c r="D1273" s="64">
        <v>1.0646638476100001</v>
      </c>
      <c r="E1273" s="64">
        <v>4581.2088494</v>
      </c>
      <c r="F1273" s="37" t="s">
        <v>35</v>
      </c>
    </row>
    <row r="1274" spans="1:6" x14ac:dyDescent="0.25">
      <c r="A1274" s="37">
        <v>551012</v>
      </c>
      <c r="B1274" s="37" t="s">
        <v>1308</v>
      </c>
      <c r="C1274" s="64">
        <v>5.20451551815</v>
      </c>
      <c r="D1274" s="64">
        <v>5.20451551815</v>
      </c>
      <c r="E1274" s="64">
        <v>16224.5521075</v>
      </c>
      <c r="F1274" s="37" t="s">
        <v>35</v>
      </c>
    </row>
    <row r="1275" spans="1:6" x14ac:dyDescent="0.25">
      <c r="A1275" s="37">
        <v>551013</v>
      </c>
      <c r="B1275" s="37" t="s">
        <v>1309</v>
      </c>
      <c r="C1275" s="64">
        <v>13.2580895637</v>
      </c>
      <c r="D1275" s="64">
        <v>13.2580895637</v>
      </c>
      <c r="E1275" s="64">
        <v>20829.943298900002</v>
      </c>
      <c r="F1275" s="37" t="s">
        <v>35</v>
      </c>
    </row>
    <row r="1276" spans="1:6" x14ac:dyDescent="0.25">
      <c r="A1276" s="37">
        <v>551021</v>
      </c>
      <c r="B1276" s="37" t="s">
        <v>1310</v>
      </c>
      <c r="C1276" s="64">
        <v>12.228195914500001</v>
      </c>
      <c r="D1276" s="64">
        <v>12.228195914500001</v>
      </c>
      <c r="E1276" s="64">
        <v>28155.175279700001</v>
      </c>
      <c r="F1276" s="37" t="s">
        <v>35</v>
      </c>
    </row>
    <row r="1277" spans="1:6" x14ac:dyDescent="0.25">
      <c r="A1277" s="37">
        <v>551022</v>
      </c>
      <c r="B1277" s="37" t="s">
        <v>1311</v>
      </c>
      <c r="C1277" s="64">
        <v>3.2425754261300002</v>
      </c>
      <c r="D1277" s="64">
        <v>3.2425754261300002</v>
      </c>
      <c r="E1277" s="64">
        <v>12686.936485099901</v>
      </c>
      <c r="F1277" s="37" t="s">
        <v>35</v>
      </c>
    </row>
    <row r="1278" spans="1:6" x14ac:dyDescent="0.25">
      <c r="A1278" s="37">
        <v>551023</v>
      </c>
      <c r="B1278" s="37" t="s">
        <v>1312</v>
      </c>
      <c r="C1278" s="64">
        <v>1.01954819225</v>
      </c>
      <c r="D1278" s="64">
        <v>1.01954819225</v>
      </c>
      <c r="E1278" s="64">
        <v>7851.6288881500004</v>
      </c>
      <c r="F1278" s="37" t="s">
        <v>35</v>
      </c>
    </row>
    <row r="1279" spans="1:6" x14ac:dyDescent="0.25">
      <c r="A1279" s="37">
        <v>551024</v>
      </c>
      <c r="B1279" s="37" t="s">
        <v>1313</v>
      </c>
      <c r="C1279" s="64">
        <v>2.2777052384199998</v>
      </c>
      <c r="D1279" s="64">
        <v>2.2777052384199998</v>
      </c>
      <c r="E1279" s="64">
        <v>7761.3047986700003</v>
      </c>
      <c r="F1279" s="37" t="s">
        <v>35</v>
      </c>
    </row>
    <row r="1280" spans="1:6" x14ac:dyDescent="0.25">
      <c r="A1280" s="37">
        <v>551120</v>
      </c>
      <c r="B1280" s="37" t="s">
        <v>1314</v>
      </c>
      <c r="C1280" s="64">
        <v>1.0251439761300001</v>
      </c>
      <c r="D1280" s="64">
        <v>1.0251439761300001</v>
      </c>
      <c r="E1280" s="64">
        <v>6385.0713023899898</v>
      </c>
      <c r="F1280" s="37" t="s">
        <v>35</v>
      </c>
    </row>
    <row r="1281" spans="1:6" x14ac:dyDescent="0.25">
      <c r="A1281" s="37">
        <v>551302</v>
      </c>
      <c r="B1281" s="37" t="s">
        <v>1315</v>
      </c>
      <c r="C1281" s="64">
        <v>2.27413692409</v>
      </c>
      <c r="D1281" s="64">
        <v>2.27413692409</v>
      </c>
      <c r="E1281" s="64">
        <v>9079.9145922700009</v>
      </c>
      <c r="F1281" s="37" t="s">
        <v>35</v>
      </c>
    </row>
    <row r="1282" spans="1:6" x14ac:dyDescent="0.25">
      <c r="A1282" s="37">
        <v>551502</v>
      </c>
      <c r="B1282" s="37" t="s">
        <v>1316</v>
      </c>
      <c r="C1282" s="64">
        <v>1.3315040034900001</v>
      </c>
      <c r="D1282" s="64">
        <v>1.3315040034900001</v>
      </c>
      <c r="E1282" s="64">
        <v>7220.4641214800004</v>
      </c>
      <c r="F1282" s="37" t="s">
        <v>35</v>
      </c>
    </row>
    <row r="1283" spans="1:6" x14ac:dyDescent="0.25">
      <c r="A1283" s="37">
        <v>551503</v>
      </c>
      <c r="B1283" s="37" t="s">
        <v>1317</v>
      </c>
      <c r="C1283" s="64">
        <v>1.0712996621899999</v>
      </c>
      <c r="D1283" s="64">
        <v>1.0712996621899999</v>
      </c>
      <c r="E1283" s="64">
        <v>4772.63512163</v>
      </c>
      <c r="F1283" s="37" t="s">
        <v>35</v>
      </c>
    </row>
    <row r="1284" spans="1:6" x14ac:dyDescent="0.25">
      <c r="A1284" s="37">
        <v>557200</v>
      </c>
      <c r="B1284" s="37" t="s">
        <v>1318</v>
      </c>
      <c r="C1284" s="64">
        <v>1.77209936976</v>
      </c>
      <c r="D1284" s="64">
        <v>1.77209936976</v>
      </c>
      <c r="E1284" s="64">
        <v>6488.19133229</v>
      </c>
      <c r="F1284" s="37" t="s">
        <v>35</v>
      </c>
    </row>
    <row r="1285" spans="1:6" x14ac:dyDescent="0.25">
      <c r="A1285" s="37">
        <v>576301</v>
      </c>
      <c r="B1285" s="37" t="s">
        <v>1319</v>
      </c>
      <c r="C1285" s="64">
        <v>0.66091115195299999</v>
      </c>
      <c r="D1285" s="64">
        <v>0.66091115195299999</v>
      </c>
      <c r="E1285" s="64">
        <v>3925.1092496199899</v>
      </c>
      <c r="F1285" s="37" t="s">
        <v>389</v>
      </c>
    </row>
    <row r="1286" spans="1:6" x14ac:dyDescent="0.25">
      <c r="A1286" s="37">
        <v>551700</v>
      </c>
      <c r="B1286" s="37" t="s">
        <v>1320</v>
      </c>
      <c r="C1286" s="64">
        <v>1.95613441832</v>
      </c>
      <c r="D1286" s="64">
        <v>1.95613441832</v>
      </c>
      <c r="E1286" s="64">
        <v>9402.2308436900003</v>
      </c>
      <c r="F1286" s="37" t="s">
        <v>35</v>
      </c>
    </row>
    <row r="1287" spans="1:6" x14ac:dyDescent="0.25">
      <c r="A1287" s="37">
        <v>551900</v>
      </c>
      <c r="B1287" s="37" t="s">
        <v>1321</v>
      </c>
      <c r="C1287" s="64">
        <v>0.90034350118700002</v>
      </c>
      <c r="D1287" s="64">
        <v>0.90034350118700002</v>
      </c>
      <c r="E1287" s="64">
        <v>4484.3070077499897</v>
      </c>
      <c r="F1287" s="37" t="s">
        <v>35</v>
      </c>
    </row>
    <row r="1288" spans="1:6" x14ac:dyDescent="0.25">
      <c r="A1288" s="37">
        <v>552002</v>
      </c>
      <c r="B1288" s="37" t="s">
        <v>1322</v>
      </c>
      <c r="C1288" s="64">
        <v>0.87442276958800003</v>
      </c>
      <c r="D1288" s="64">
        <v>0.87442276958800003</v>
      </c>
      <c r="E1288" s="64">
        <v>6159.2211679900001</v>
      </c>
      <c r="F1288" s="37" t="s">
        <v>35</v>
      </c>
    </row>
    <row r="1289" spans="1:6" x14ac:dyDescent="0.25">
      <c r="A1289" s="37">
        <v>562600</v>
      </c>
      <c r="B1289" s="37" t="s">
        <v>1323</v>
      </c>
      <c r="C1289" s="64">
        <v>1.65175314719</v>
      </c>
      <c r="D1289" s="64">
        <v>1.65175314719</v>
      </c>
      <c r="E1289" s="64">
        <v>5947.70666145</v>
      </c>
      <c r="F1289" s="37" t="s">
        <v>35</v>
      </c>
    </row>
    <row r="1290" spans="1:6" x14ac:dyDescent="0.25">
      <c r="A1290" s="37">
        <v>552100</v>
      </c>
      <c r="B1290" s="37" t="s">
        <v>1324</v>
      </c>
      <c r="C1290" s="64">
        <v>2.8885062421100001</v>
      </c>
      <c r="D1290" s="64">
        <v>2.86450785134</v>
      </c>
      <c r="E1290" s="64">
        <v>9369.1655116900001</v>
      </c>
      <c r="F1290" s="37" t="s">
        <v>35</v>
      </c>
    </row>
    <row r="1291" spans="1:6" x14ac:dyDescent="0.25">
      <c r="A1291" s="37">
        <v>555100</v>
      </c>
      <c r="B1291" s="37" t="s">
        <v>1325</v>
      </c>
      <c r="C1291" s="64">
        <v>3.86292514338</v>
      </c>
      <c r="D1291" s="64">
        <v>3.86292514338</v>
      </c>
      <c r="E1291" s="64">
        <v>11604.6927658</v>
      </c>
      <c r="F1291" s="37" t="s">
        <v>35</v>
      </c>
    </row>
    <row r="1292" spans="1:6" x14ac:dyDescent="0.25">
      <c r="A1292" s="37">
        <v>552200</v>
      </c>
      <c r="B1292" s="37" t="s">
        <v>1326</v>
      </c>
      <c r="C1292" s="64">
        <v>1.91383592432</v>
      </c>
      <c r="D1292" s="64">
        <v>1.91383592432</v>
      </c>
      <c r="E1292" s="64">
        <v>7600.2669663400002</v>
      </c>
      <c r="F1292" s="37" t="s">
        <v>35</v>
      </c>
    </row>
    <row r="1293" spans="1:6" x14ac:dyDescent="0.25">
      <c r="A1293" s="37">
        <v>552300</v>
      </c>
      <c r="B1293" s="37" t="s">
        <v>1327</v>
      </c>
      <c r="C1293" s="64">
        <v>1.71846061627</v>
      </c>
      <c r="D1293" s="64">
        <v>1.7115208960899999</v>
      </c>
      <c r="E1293" s="64">
        <v>6862.8142209999896</v>
      </c>
      <c r="F1293" s="37" t="s">
        <v>35</v>
      </c>
    </row>
    <row r="1294" spans="1:6" x14ac:dyDescent="0.25">
      <c r="A1294" s="37">
        <v>563102</v>
      </c>
      <c r="B1294" s="37" t="s">
        <v>1328</v>
      </c>
      <c r="C1294" s="64">
        <v>1.5797340172500001</v>
      </c>
      <c r="D1294" s="64">
        <v>1.5797340172500001</v>
      </c>
      <c r="E1294" s="64">
        <v>5068.5483514699899</v>
      </c>
      <c r="F1294" s="37" t="s">
        <v>35</v>
      </c>
    </row>
    <row r="1295" spans="1:6" x14ac:dyDescent="0.25">
      <c r="A1295" s="37">
        <v>552400</v>
      </c>
      <c r="B1295" s="37" t="s">
        <v>1329</v>
      </c>
      <c r="C1295" s="64">
        <v>2.1540633031300001</v>
      </c>
      <c r="D1295" s="64">
        <v>2.1540633031300001</v>
      </c>
      <c r="E1295" s="64">
        <v>9431.1692509299901</v>
      </c>
      <c r="F1295" s="37" t="s">
        <v>35</v>
      </c>
    </row>
    <row r="1296" spans="1:6" x14ac:dyDescent="0.25">
      <c r="A1296" s="37">
        <v>555200</v>
      </c>
      <c r="B1296" s="37" t="s">
        <v>1330</v>
      </c>
      <c r="C1296" s="64">
        <v>1.2722042312499999</v>
      </c>
      <c r="D1296" s="64">
        <v>1.2722042312499999</v>
      </c>
      <c r="E1296" s="64">
        <v>8886.3570732799908</v>
      </c>
      <c r="F1296" s="37" t="s">
        <v>35</v>
      </c>
    </row>
    <row r="1297" spans="1:6" x14ac:dyDescent="0.25">
      <c r="A1297" s="37">
        <v>552500</v>
      </c>
      <c r="B1297" s="37" t="s">
        <v>1331</v>
      </c>
      <c r="C1297" s="64">
        <v>2.8351432336400002</v>
      </c>
      <c r="D1297" s="64">
        <v>2.8351432336400002</v>
      </c>
      <c r="E1297" s="64">
        <v>11563.9147125</v>
      </c>
      <c r="F1297" s="37" t="s">
        <v>35</v>
      </c>
    </row>
    <row r="1298" spans="1:6" x14ac:dyDescent="0.25">
      <c r="A1298" s="37">
        <v>555700</v>
      </c>
      <c r="B1298" s="37" t="s">
        <v>1332</v>
      </c>
      <c r="C1298" s="64">
        <v>3.38331210045</v>
      </c>
      <c r="D1298" s="64">
        <v>3.38331210045</v>
      </c>
      <c r="E1298" s="64">
        <v>8287.4660359200006</v>
      </c>
      <c r="F1298" s="37" t="s">
        <v>35</v>
      </c>
    </row>
    <row r="1299" spans="1:6" x14ac:dyDescent="0.25">
      <c r="A1299" s="37">
        <v>576302</v>
      </c>
      <c r="B1299" s="37" t="s">
        <v>1333</v>
      </c>
      <c r="C1299" s="64">
        <v>0.39263983542800002</v>
      </c>
      <c r="D1299" s="64">
        <v>0.39263983542800002</v>
      </c>
      <c r="E1299" s="64">
        <v>3747.40149088</v>
      </c>
      <c r="F1299" s="37" t="s">
        <v>389</v>
      </c>
    </row>
    <row r="1300" spans="1:6" x14ac:dyDescent="0.25">
      <c r="A1300" s="37">
        <v>552701</v>
      </c>
      <c r="B1300" s="37" t="s">
        <v>1334</v>
      </c>
      <c r="C1300" s="64">
        <v>20.604562979099899</v>
      </c>
      <c r="D1300" s="64">
        <v>20.604562979099899</v>
      </c>
      <c r="E1300" s="64">
        <v>24629.932470399901</v>
      </c>
      <c r="F1300" s="37" t="s">
        <v>35</v>
      </c>
    </row>
    <row r="1301" spans="1:6" x14ac:dyDescent="0.25">
      <c r="A1301" s="37">
        <v>555800</v>
      </c>
      <c r="B1301" s="37" t="s">
        <v>1335</v>
      </c>
      <c r="C1301" s="64">
        <v>1.81743363301</v>
      </c>
      <c r="D1301" s="64">
        <v>1.81743363301</v>
      </c>
      <c r="E1301" s="64">
        <v>6957.5817775400001</v>
      </c>
      <c r="F1301" s="37" t="s">
        <v>35</v>
      </c>
    </row>
    <row r="1302" spans="1:6" x14ac:dyDescent="0.25">
      <c r="A1302" s="37">
        <v>592820</v>
      </c>
      <c r="B1302" s="37" t="s">
        <v>1336</v>
      </c>
      <c r="C1302" s="64">
        <v>1.3764432743799999</v>
      </c>
      <c r="D1302" s="64">
        <v>1.3764432743799999</v>
      </c>
      <c r="E1302" s="64">
        <v>4747.2004477600003</v>
      </c>
      <c r="F1302" s="37" t="s">
        <v>325</v>
      </c>
    </row>
    <row r="1303" spans="1:6" x14ac:dyDescent="0.25">
      <c r="A1303" s="37">
        <v>552800</v>
      </c>
      <c r="B1303" s="37" t="s">
        <v>1337</v>
      </c>
      <c r="C1303" s="64">
        <v>2.9444424326899998</v>
      </c>
      <c r="D1303" s="64">
        <v>2.9444424326899998</v>
      </c>
      <c r="E1303" s="64">
        <v>8699.2579146799908</v>
      </c>
      <c r="F1303" s="37" t="s">
        <v>35</v>
      </c>
    </row>
    <row r="1304" spans="1:6" x14ac:dyDescent="0.25">
      <c r="A1304" s="37">
        <v>552900</v>
      </c>
      <c r="B1304" s="37" t="s">
        <v>1338</v>
      </c>
      <c r="C1304" s="64">
        <v>1.5460781907700001</v>
      </c>
      <c r="D1304" s="64">
        <v>1.5460781907700001</v>
      </c>
      <c r="E1304" s="64">
        <v>6029.9986075400002</v>
      </c>
      <c r="F1304" s="37" t="s">
        <v>35</v>
      </c>
    </row>
    <row r="1305" spans="1:6" x14ac:dyDescent="0.25">
      <c r="A1305" s="37">
        <v>553002</v>
      </c>
      <c r="B1305" s="37" t="s">
        <v>1339</v>
      </c>
      <c r="C1305" s="64">
        <v>1051.42510584</v>
      </c>
      <c r="D1305" s="64">
        <v>1051.42510584</v>
      </c>
      <c r="E1305" s="64">
        <v>327320.17561099899</v>
      </c>
      <c r="F1305" s="37" t="s">
        <v>35</v>
      </c>
    </row>
    <row r="1306" spans="1:6" x14ac:dyDescent="0.25">
      <c r="A1306" s="37">
        <v>553003</v>
      </c>
      <c r="B1306" s="37" t="s">
        <v>1340</v>
      </c>
      <c r="C1306" s="64">
        <v>187.480471975999</v>
      </c>
      <c r="D1306" s="64">
        <v>187.480471975999</v>
      </c>
      <c r="E1306" s="64">
        <v>104448.701394</v>
      </c>
      <c r="F1306" s="37" t="s">
        <v>35</v>
      </c>
    </row>
    <row r="1307" spans="1:6" x14ac:dyDescent="0.25">
      <c r="A1307" s="37">
        <v>553004</v>
      </c>
      <c r="B1307" s="37" t="s">
        <v>1341</v>
      </c>
      <c r="C1307" s="64">
        <v>224.82923060300001</v>
      </c>
      <c r="D1307" s="64">
        <v>224.82923060300001</v>
      </c>
      <c r="E1307" s="64">
        <v>78898.251585399907</v>
      </c>
      <c r="F1307" s="37" t="s">
        <v>35</v>
      </c>
    </row>
    <row r="1308" spans="1:6" x14ac:dyDescent="0.25">
      <c r="A1308" s="37">
        <v>553101</v>
      </c>
      <c r="B1308" s="37" t="s">
        <v>1342</v>
      </c>
      <c r="C1308" s="64">
        <v>4.0965566784099998</v>
      </c>
      <c r="D1308" s="64">
        <v>4.0965566784099998</v>
      </c>
      <c r="E1308" s="64">
        <v>10157.127551</v>
      </c>
      <c r="F1308" s="37" t="s">
        <v>35</v>
      </c>
    </row>
    <row r="1309" spans="1:6" x14ac:dyDescent="0.25">
      <c r="A1309" s="37">
        <v>553301</v>
      </c>
      <c r="B1309" s="37" t="s">
        <v>1343</v>
      </c>
      <c r="C1309" s="64">
        <v>27.8009729714</v>
      </c>
      <c r="D1309" s="64">
        <v>27.8009729714</v>
      </c>
      <c r="E1309" s="64">
        <v>24654.993831200001</v>
      </c>
      <c r="F1309" s="37" t="s">
        <v>35</v>
      </c>
    </row>
    <row r="1310" spans="1:6" x14ac:dyDescent="0.25">
      <c r="A1310" s="37">
        <v>553302</v>
      </c>
      <c r="B1310" s="37" t="s">
        <v>1344</v>
      </c>
      <c r="C1310" s="64">
        <v>612.89165252500004</v>
      </c>
      <c r="D1310" s="64">
        <v>612.89165252500004</v>
      </c>
      <c r="E1310" s="64">
        <v>143097.118445</v>
      </c>
      <c r="F1310" s="37" t="s">
        <v>35</v>
      </c>
    </row>
    <row r="1311" spans="1:6" x14ac:dyDescent="0.25">
      <c r="A1311" s="37">
        <v>553400</v>
      </c>
      <c r="B1311" s="37" t="s">
        <v>1345</v>
      </c>
      <c r="C1311" s="64">
        <v>2.2560483373100002</v>
      </c>
      <c r="D1311" s="64">
        <v>2.2560483373100002</v>
      </c>
      <c r="E1311" s="64">
        <v>6011.0396504099899</v>
      </c>
      <c r="F1311" s="37" t="s">
        <v>35</v>
      </c>
    </row>
    <row r="1312" spans="1:6" x14ac:dyDescent="0.25">
      <c r="A1312" s="37">
        <v>555900</v>
      </c>
      <c r="B1312" s="37" t="s">
        <v>1346</v>
      </c>
      <c r="C1312" s="64">
        <v>2.05673193837</v>
      </c>
      <c r="D1312" s="64">
        <v>2.05673193837</v>
      </c>
      <c r="E1312" s="64">
        <v>7538.8068784999896</v>
      </c>
      <c r="F1312" s="37" t="s">
        <v>35</v>
      </c>
    </row>
    <row r="1313" spans="1:6" x14ac:dyDescent="0.25">
      <c r="A1313" s="37">
        <v>553601</v>
      </c>
      <c r="B1313" s="37" t="s">
        <v>1347</v>
      </c>
      <c r="C1313" s="64">
        <v>6.6238433694600003</v>
      </c>
      <c r="D1313" s="64">
        <v>6.6238433694600003</v>
      </c>
      <c r="E1313" s="64">
        <v>16691.647730000001</v>
      </c>
      <c r="F1313" s="37" t="s">
        <v>35</v>
      </c>
    </row>
    <row r="1314" spans="1:6" x14ac:dyDescent="0.25">
      <c r="A1314" s="37">
        <v>553800</v>
      </c>
      <c r="B1314" s="37" t="s">
        <v>1348</v>
      </c>
      <c r="C1314" s="64">
        <v>2.1059706877100002</v>
      </c>
      <c r="D1314" s="64">
        <v>2.1059706877100002</v>
      </c>
      <c r="E1314" s="64">
        <v>6913.33452657</v>
      </c>
      <c r="F1314" s="37" t="s">
        <v>35</v>
      </c>
    </row>
    <row r="1315" spans="1:6" x14ac:dyDescent="0.25">
      <c r="A1315" s="37">
        <v>554010</v>
      </c>
      <c r="B1315" s="37" t="s">
        <v>1349</v>
      </c>
      <c r="C1315" s="64">
        <v>3.7469088535799999</v>
      </c>
      <c r="D1315" s="64">
        <v>3.7469088535799999</v>
      </c>
      <c r="E1315" s="64">
        <v>11598.882361800001</v>
      </c>
      <c r="F1315" s="37" t="s">
        <v>35</v>
      </c>
    </row>
    <row r="1316" spans="1:6" x14ac:dyDescent="0.25">
      <c r="A1316" s="37">
        <v>554020</v>
      </c>
      <c r="B1316" s="37" t="s">
        <v>1350</v>
      </c>
      <c r="C1316" s="64">
        <v>3.0013713495999998</v>
      </c>
      <c r="D1316" s="64">
        <v>3.0013713495999998</v>
      </c>
      <c r="E1316" s="64">
        <v>11995.9795736</v>
      </c>
      <c r="F1316" s="37" t="s">
        <v>35</v>
      </c>
    </row>
    <row r="1317" spans="1:6" x14ac:dyDescent="0.25">
      <c r="A1317" s="37">
        <v>554111</v>
      </c>
      <c r="B1317" s="37" t="s">
        <v>1351</v>
      </c>
      <c r="C1317" s="64">
        <v>34.711415394900001</v>
      </c>
      <c r="D1317" s="64">
        <v>34.711415394900001</v>
      </c>
      <c r="E1317" s="64">
        <v>41843.4968333</v>
      </c>
      <c r="F1317" s="37" t="s">
        <v>35</v>
      </c>
    </row>
    <row r="1318" spans="1:6" x14ac:dyDescent="0.25">
      <c r="A1318" s="37">
        <v>554113</v>
      </c>
      <c r="B1318" s="37" t="s">
        <v>1352</v>
      </c>
      <c r="C1318" s="64">
        <v>37.122912103700003</v>
      </c>
      <c r="D1318" s="64">
        <v>37.122912103700003</v>
      </c>
      <c r="E1318" s="64">
        <v>46662.430878500003</v>
      </c>
      <c r="F1318" s="37" t="s">
        <v>35</v>
      </c>
    </row>
    <row r="1319" spans="1:6" x14ac:dyDescent="0.25">
      <c r="A1319" s="37">
        <v>554114</v>
      </c>
      <c r="B1319" s="37" t="s">
        <v>1353</v>
      </c>
      <c r="C1319" s="64">
        <v>32.465277933000003</v>
      </c>
      <c r="D1319" s="64">
        <v>32.465277933000003</v>
      </c>
      <c r="E1319" s="64">
        <v>42788.851939599903</v>
      </c>
      <c r="F1319" s="37" t="s">
        <v>35</v>
      </c>
    </row>
    <row r="1320" spans="1:6" x14ac:dyDescent="0.25">
      <c r="A1320" s="37">
        <v>576600</v>
      </c>
      <c r="B1320" s="37" t="s">
        <v>1354</v>
      </c>
      <c r="C1320" s="64">
        <v>0.164400567493</v>
      </c>
      <c r="D1320" s="64">
        <v>0.164400567493</v>
      </c>
      <c r="E1320" s="64">
        <v>2659.6059310999899</v>
      </c>
      <c r="F1320" s="37" t="s">
        <v>389</v>
      </c>
    </row>
    <row r="1321" spans="1:6" x14ac:dyDescent="0.25">
      <c r="A1321" s="37">
        <v>554115</v>
      </c>
      <c r="B1321" s="37" t="s">
        <v>1355</v>
      </c>
      <c r="C1321" s="64">
        <v>2.5396685962199999</v>
      </c>
      <c r="D1321" s="64">
        <v>2.5396685962199999</v>
      </c>
      <c r="E1321" s="64">
        <v>9892.7226276300007</v>
      </c>
      <c r="F1321" s="37" t="s">
        <v>35</v>
      </c>
    </row>
    <row r="1322" spans="1:6" x14ac:dyDescent="0.25">
      <c r="A1322" s="37">
        <v>556000</v>
      </c>
      <c r="B1322" s="37" t="s">
        <v>1356</v>
      </c>
      <c r="C1322" s="64">
        <v>3.30552820597</v>
      </c>
      <c r="D1322" s="64">
        <v>3.30552820597</v>
      </c>
      <c r="E1322" s="64">
        <v>11545.975686100001</v>
      </c>
      <c r="F1322" s="37" t="s">
        <v>35</v>
      </c>
    </row>
    <row r="1323" spans="1:6" x14ac:dyDescent="0.25">
      <c r="A1323" s="37">
        <v>556100</v>
      </c>
      <c r="B1323" s="37" t="s">
        <v>1357</v>
      </c>
      <c r="C1323" s="64">
        <v>1.0606383321199999</v>
      </c>
      <c r="D1323" s="64">
        <v>1.0606383321199999</v>
      </c>
      <c r="E1323" s="64">
        <v>5314.4413555000001</v>
      </c>
      <c r="F1323" s="37" t="s">
        <v>35</v>
      </c>
    </row>
    <row r="1324" spans="1:6" x14ac:dyDescent="0.25">
      <c r="A1324" s="37">
        <v>554700</v>
      </c>
      <c r="B1324" s="37" t="s">
        <v>1358</v>
      </c>
      <c r="C1324" s="64">
        <v>6.1535879194699996</v>
      </c>
      <c r="D1324" s="64">
        <v>6.1535879194699996</v>
      </c>
      <c r="E1324" s="64">
        <v>13044.795390900001</v>
      </c>
      <c r="F1324" s="37" t="s">
        <v>35</v>
      </c>
    </row>
    <row r="1325" spans="1:6" x14ac:dyDescent="0.25">
      <c r="A1325" s="37">
        <v>555000</v>
      </c>
      <c r="B1325" s="37" t="s">
        <v>1359</v>
      </c>
      <c r="C1325" s="64">
        <v>8.4707859338099905</v>
      </c>
      <c r="D1325" s="64">
        <v>8.4707859338099905</v>
      </c>
      <c r="E1325" s="64">
        <v>16436.8474542</v>
      </c>
      <c r="F1325" s="37" t="s">
        <v>208</v>
      </c>
    </row>
    <row r="1326" spans="1:6" x14ac:dyDescent="0.25">
      <c r="A1326" s="37">
        <v>557300</v>
      </c>
      <c r="B1326" s="37" t="s">
        <v>1360</v>
      </c>
      <c r="C1326" s="64">
        <v>2.3269464714799999</v>
      </c>
      <c r="D1326" s="64">
        <v>2.3269464714799999</v>
      </c>
      <c r="E1326" s="64">
        <v>7042.4599822</v>
      </c>
      <c r="F1326" s="37" t="s">
        <v>35</v>
      </c>
    </row>
    <row r="1327" spans="1:6" x14ac:dyDescent="0.25">
      <c r="A1327" s="37">
        <v>557400</v>
      </c>
      <c r="B1327" s="37" t="s">
        <v>1361</v>
      </c>
      <c r="C1327" s="64">
        <v>1.5617069449500001</v>
      </c>
      <c r="D1327" s="64">
        <v>1.5617069449500001</v>
      </c>
      <c r="E1327" s="64">
        <v>6995.0505812199899</v>
      </c>
      <c r="F1327" s="37" t="s">
        <v>35</v>
      </c>
    </row>
    <row r="1328" spans="1:6" x14ac:dyDescent="0.25">
      <c r="A1328" s="37">
        <v>557500</v>
      </c>
      <c r="B1328" s="37" t="s">
        <v>1362</v>
      </c>
      <c r="C1328" s="64">
        <v>1.2607067058500001</v>
      </c>
      <c r="D1328" s="64">
        <v>1.2607067058500001</v>
      </c>
      <c r="E1328" s="64">
        <v>5566.7529510499899</v>
      </c>
      <c r="F1328" s="37" t="s">
        <v>35</v>
      </c>
    </row>
    <row r="1329" spans="1:6" x14ac:dyDescent="0.25">
      <c r="A1329" s="37">
        <v>557600</v>
      </c>
      <c r="B1329" s="37" t="s">
        <v>1363</v>
      </c>
      <c r="C1329" s="64">
        <v>1.5470688458799999</v>
      </c>
      <c r="D1329" s="64">
        <v>1.5470688458799999</v>
      </c>
      <c r="E1329" s="64">
        <v>8977.5235944699907</v>
      </c>
      <c r="F1329" s="37" t="s">
        <v>35</v>
      </c>
    </row>
    <row r="1330" spans="1:6" x14ac:dyDescent="0.25">
      <c r="A1330" s="37">
        <v>577101</v>
      </c>
      <c r="B1330" s="37" t="s">
        <v>1364</v>
      </c>
      <c r="C1330" s="64">
        <v>0.19534395977800001</v>
      </c>
      <c r="D1330" s="64">
        <v>0.19534395977800001</v>
      </c>
      <c r="E1330" s="64">
        <v>2453.5412133300001</v>
      </c>
      <c r="F1330" s="37" t="s">
        <v>389</v>
      </c>
    </row>
    <row r="1331" spans="1:6" x14ac:dyDescent="0.25">
      <c r="A1331" s="37">
        <v>557700</v>
      </c>
      <c r="B1331" s="37" t="s">
        <v>1365</v>
      </c>
      <c r="C1331" s="64">
        <v>1.49501728917</v>
      </c>
      <c r="D1331" s="64">
        <v>1.49501728917</v>
      </c>
      <c r="E1331" s="64">
        <v>7598.1899349200003</v>
      </c>
      <c r="F1331" s="37" t="s">
        <v>35</v>
      </c>
    </row>
    <row r="1332" spans="1:6" x14ac:dyDescent="0.25">
      <c r="A1332" s="37">
        <v>557800</v>
      </c>
      <c r="B1332" s="37" t="s">
        <v>1366</v>
      </c>
      <c r="C1332" s="64">
        <v>1.1728332205700001</v>
      </c>
      <c r="D1332" s="64">
        <v>1.1728332205700001</v>
      </c>
      <c r="E1332" s="64">
        <v>5148.2532523099899</v>
      </c>
      <c r="F1332" s="37" t="s">
        <v>35</v>
      </c>
    </row>
    <row r="1333" spans="1:6" x14ac:dyDescent="0.25">
      <c r="A1333" s="37">
        <v>557900</v>
      </c>
      <c r="B1333" s="37" t="s">
        <v>1367</v>
      </c>
      <c r="C1333" s="64">
        <v>1.38339610057</v>
      </c>
      <c r="D1333" s="64">
        <v>1.38339610057</v>
      </c>
      <c r="E1333" s="64">
        <v>5685.5527418199899</v>
      </c>
      <c r="F1333" s="37" t="s">
        <v>35</v>
      </c>
    </row>
    <row r="1334" spans="1:6" x14ac:dyDescent="0.25">
      <c r="A1334" s="37">
        <v>583600</v>
      </c>
      <c r="B1334" s="37" t="s">
        <v>1368</v>
      </c>
      <c r="C1334" s="64">
        <v>0.467883845558</v>
      </c>
      <c r="D1334" s="64">
        <v>0.467883845558</v>
      </c>
      <c r="E1334" s="64">
        <v>3444.20444318</v>
      </c>
      <c r="F1334" s="37" t="s">
        <v>445</v>
      </c>
    </row>
    <row r="1335" spans="1:6" x14ac:dyDescent="0.25">
      <c r="A1335" s="37">
        <v>558100</v>
      </c>
      <c r="B1335" s="37" t="s">
        <v>1369</v>
      </c>
      <c r="C1335" s="64">
        <v>1.00453580885</v>
      </c>
      <c r="D1335" s="64">
        <v>1.00453580885</v>
      </c>
      <c r="E1335" s="64">
        <v>6073.9695373499899</v>
      </c>
      <c r="F1335" s="37" t="s">
        <v>35</v>
      </c>
    </row>
    <row r="1336" spans="1:6" x14ac:dyDescent="0.25">
      <c r="A1336" s="37">
        <v>558600</v>
      </c>
      <c r="B1336" s="37" t="s">
        <v>1370</v>
      </c>
      <c r="C1336" s="64">
        <v>3.9513154519499998</v>
      </c>
      <c r="D1336" s="64">
        <v>3.9513154519499998</v>
      </c>
      <c r="E1336" s="64">
        <v>12413.6383472</v>
      </c>
      <c r="F1336" s="37" t="s">
        <v>35</v>
      </c>
    </row>
    <row r="1337" spans="1:6" x14ac:dyDescent="0.25">
      <c r="A1337" s="37">
        <v>558700</v>
      </c>
      <c r="B1337" s="37" t="s">
        <v>1371</v>
      </c>
      <c r="C1337" s="64">
        <v>3.2187655610800001</v>
      </c>
      <c r="D1337" s="64">
        <v>3.2187655610800001</v>
      </c>
      <c r="E1337" s="64">
        <v>7902.5352277900001</v>
      </c>
      <c r="F1337" s="37" t="s">
        <v>35</v>
      </c>
    </row>
    <row r="1338" spans="1:6" x14ac:dyDescent="0.25">
      <c r="A1338" s="37">
        <v>558800</v>
      </c>
      <c r="B1338" s="37" t="s">
        <v>1372</v>
      </c>
      <c r="C1338" s="64">
        <v>0.21162161313300001</v>
      </c>
      <c r="D1338" s="64">
        <v>0.21162161313300001</v>
      </c>
      <c r="E1338" s="64">
        <v>2133.0597101799899</v>
      </c>
      <c r="F1338" s="37" t="s">
        <v>35</v>
      </c>
    </row>
    <row r="1339" spans="1:6" x14ac:dyDescent="0.25">
      <c r="A1339" s="37">
        <v>558900</v>
      </c>
      <c r="B1339" s="37" t="s">
        <v>1373</v>
      </c>
      <c r="C1339" s="64">
        <v>4.4757574728299998</v>
      </c>
      <c r="D1339" s="64">
        <v>4.4757574728299998</v>
      </c>
      <c r="E1339" s="64">
        <v>10580.6902102</v>
      </c>
      <c r="F1339" s="37" t="s">
        <v>35</v>
      </c>
    </row>
    <row r="1340" spans="1:6" x14ac:dyDescent="0.25">
      <c r="A1340" s="37">
        <v>559210</v>
      </c>
      <c r="B1340" s="37" t="s">
        <v>1374</v>
      </c>
      <c r="C1340" s="64">
        <v>1405.8515624199899</v>
      </c>
      <c r="D1340" s="64">
        <v>1405.8515624199899</v>
      </c>
      <c r="E1340" s="64">
        <v>360601.01460200001</v>
      </c>
      <c r="F1340" s="37" t="s">
        <v>35</v>
      </c>
    </row>
    <row r="1341" spans="1:6" x14ac:dyDescent="0.25">
      <c r="A1341" s="37">
        <v>559220</v>
      </c>
      <c r="B1341" s="37" t="s">
        <v>1375</v>
      </c>
      <c r="C1341" s="64">
        <v>1826.87375746</v>
      </c>
      <c r="D1341" s="64">
        <v>1826.87375746</v>
      </c>
      <c r="E1341" s="64">
        <v>385434.58959599899</v>
      </c>
      <c r="F1341" s="37" t="s">
        <v>35</v>
      </c>
    </row>
    <row r="1342" spans="1:6" x14ac:dyDescent="0.25">
      <c r="A1342" s="37">
        <v>559230</v>
      </c>
      <c r="B1342" s="37" t="s">
        <v>1376</v>
      </c>
      <c r="C1342" s="64">
        <v>614.62930182299897</v>
      </c>
      <c r="D1342" s="64">
        <v>614.62930182299897</v>
      </c>
      <c r="E1342" s="64">
        <v>170861.50967</v>
      </c>
      <c r="F1342" s="37" t="s">
        <v>35</v>
      </c>
    </row>
    <row r="1343" spans="1:6" x14ac:dyDescent="0.25">
      <c r="A1343" s="37">
        <v>559240</v>
      </c>
      <c r="B1343" s="37" t="s">
        <v>1377</v>
      </c>
      <c r="C1343" s="64">
        <v>0.21174421626600001</v>
      </c>
      <c r="D1343" s="64">
        <v>0.21174421626600001</v>
      </c>
      <c r="E1343" s="64">
        <v>1983.9806595800001</v>
      </c>
      <c r="F1343" s="37" t="s">
        <v>35</v>
      </c>
    </row>
    <row r="1344" spans="1:6" x14ac:dyDescent="0.25">
      <c r="A1344" s="37">
        <v>560200</v>
      </c>
      <c r="B1344" s="37" t="s">
        <v>1378</v>
      </c>
      <c r="C1344" s="64">
        <v>7.0668249036199997</v>
      </c>
      <c r="D1344" s="64">
        <v>7.0668249036199997</v>
      </c>
      <c r="E1344" s="64">
        <v>15914.3687782</v>
      </c>
      <c r="F1344" s="37" t="s">
        <v>35</v>
      </c>
    </row>
    <row r="1345" spans="1:6" x14ac:dyDescent="0.25">
      <c r="A1345" s="37">
        <v>560301</v>
      </c>
      <c r="B1345" s="37" t="s">
        <v>1379</v>
      </c>
      <c r="C1345" s="64">
        <v>24.624727608400001</v>
      </c>
      <c r="D1345" s="64">
        <v>24.624727608400001</v>
      </c>
      <c r="E1345" s="64">
        <v>34405.605872799897</v>
      </c>
      <c r="F1345" s="37" t="s">
        <v>35</v>
      </c>
    </row>
    <row r="1346" spans="1:6" x14ac:dyDescent="0.25">
      <c r="A1346" s="37">
        <v>559400</v>
      </c>
      <c r="B1346" s="37" t="s">
        <v>1380</v>
      </c>
      <c r="C1346" s="64">
        <v>5.0854931697800003</v>
      </c>
      <c r="D1346" s="64">
        <v>5.0854931697800003</v>
      </c>
      <c r="E1346" s="64">
        <v>15255.312107199899</v>
      </c>
      <c r="F1346" s="37" t="s">
        <v>35</v>
      </c>
    </row>
    <row r="1347" spans="1:6" x14ac:dyDescent="0.25">
      <c r="A1347" s="37">
        <v>560302</v>
      </c>
      <c r="B1347" s="37" t="s">
        <v>1381</v>
      </c>
      <c r="C1347" s="64">
        <v>27.3488512327</v>
      </c>
      <c r="D1347" s="64">
        <v>27.3488512327</v>
      </c>
      <c r="E1347" s="64">
        <v>35530.2982338</v>
      </c>
      <c r="F1347" s="37" t="s">
        <v>35</v>
      </c>
    </row>
    <row r="1348" spans="1:6" x14ac:dyDescent="0.25">
      <c r="A1348" s="37">
        <v>560720</v>
      </c>
      <c r="B1348" s="37" t="s">
        <v>1382</v>
      </c>
      <c r="C1348" s="64">
        <v>2.7233113099900002</v>
      </c>
      <c r="D1348" s="64">
        <v>2.7233113099900002</v>
      </c>
      <c r="E1348" s="64">
        <v>10314.853311299899</v>
      </c>
      <c r="F1348" s="37" t="s">
        <v>35</v>
      </c>
    </row>
    <row r="1349" spans="1:6" x14ac:dyDescent="0.25">
      <c r="A1349" s="37">
        <v>560412</v>
      </c>
      <c r="B1349" s="37" t="s">
        <v>1383</v>
      </c>
      <c r="C1349" s="64">
        <v>15.2073400740999</v>
      </c>
      <c r="D1349" s="64">
        <v>15.2073400740999</v>
      </c>
      <c r="E1349" s="64">
        <v>27168.4892764</v>
      </c>
      <c r="F1349" s="37" t="s">
        <v>35</v>
      </c>
    </row>
    <row r="1350" spans="1:6" x14ac:dyDescent="0.25">
      <c r="A1350" s="37">
        <v>560421</v>
      </c>
      <c r="B1350" s="37" t="s">
        <v>1384</v>
      </c>
      <c r="C1350" s="64">
        <v>17.4290210674999</v>
      </c>
      <c r="D1350" s="64">
        <v>17.4290210674999</v>
      </c>
      <c r="E1350" s="64">
        <v>19641.728467100002</v>
      </c>
      <c r="F1350" s="37" t="s">
        <v>35</v>
      </c>
    </row>
    <row r="1351" spans="1:6" x14ac:dyDescent="0.25">
      <c r="A1351" s="37">
        <v>587303</v>
      </c>
      <c r="B1351" s="37" t="s">
        <v>1385</v>
      </c>
      <c r="C1351" s="64">
        <v>1.6806894836899999</v>
      </c>
      <c r="D1351" s="64">
        <v>1.6806894836899999</v>
      </c>
      <c r="E1351" s="64">
        <v>7353.4806794100004</v>
      </c>
      <c r="F1351" s="37" t="s">
        <v>325</v>
      </c>
    </row>
    <row r="1352" spans="1:6" x14ac:dyDescent="0.25">
      <c r="A1352" s="37">
        <v>560740</v>
      </c>
      <c r="B1352" s="37" t="s">
        <v>1386</v>
      </c>
      <c r="C1352" s="64">
        <v>2.2870190746099999</v>
      </c>
      <c r="D1352" s="64">
        <v>2.2870190746099999</v>
      </c>
      <c r="E1352" s="64">
        <v>10475.1774047</v>
      </c>
      <c r="F1352" s="37" t="s">
        <v>35</v>
      </c>
    </row>
    <row r="1353" spans="1:6" x14ac:dyDescent="0.25">
      <c r="A1353" s="37">
        <v>561000</v>
      </c>
      <c r="B1353" s="37" t="s">
        <v>1387</v>
      </c>
      <c r="C1353" s="64">
        <v>0.56083302355300002</v>
      </c>
      <c r="D1353" s="64">
        <v>0.56083302355300002</v>
      </c>
      <c r="E1353" s="64">
        <v>3595.4032977900001</v>
      </c>
      <c r="F1353" s="37" t="s">
        <v>35</v>
      </c>
    </row>
    <row r="1354" spans="1:6" x14ac:dyDescent="0.25">
      <c r="A1354" s="37">
        <v>561100</v>
      </c>
      <c r="B1354" s="37" t="s">
        <v>1388</v>
      </c>
      <c r="C1354" s="64">
        <v>0.38156003322600002</v>
      </c>
      <c r="D1354" s="64">
        <v>0.38156003322600002</v>
      </c>
      <c r="E1354" s="64">
        <v>3097.6903623500002</v>
      </c>
      <c r="F1354" s="37" t="s">
        <v>35</v>
      </c>
    </row>
    <row r="1355" spans="1:6" x14ac:dyDescent="0.25">
      <c r="A1355" s="37">
        <v>561200</v>
      </c>
      <c r="B1355" s="37" t="s">
        <v>1389</v>
      </c>
      <c r="C1355" s="64">
        <v>0.95359450884800001</v>
      </c>
      <c r="D1355" s="64">
        <v>0.95359450884800001</v>
      </c>
      <c r="E1355" s="64">
        <v>4719.13375903</v>
      </c>
      <c r="F1355" s="37" t="s">
        <v>35</v>
      </c>
    </row>
    <row r="1356" spans="1:6" x14ac:dyDescent="0.25">
      <c r="A1356" s="37">
        <v>587304</v>
      </c>
      <c r="B1356" s="37" t="s">
        <v>1390</v>
      </c>
      <c r="C1356" s="64">
        <v>1.3261777292600001</v>
      </c>
      <c r="D1356" s="64">
        <v>1.3261777292600001</v>
      </c>
      <c r="E1356" s="64">
        <v>5985.9041956199899</v>
      </c>
      <c r="F1356" s="37" t="s">
        <v>325</v>
      </c>
    </row>
    <row r="1357" spans="1:6" x14ac:dyDescent="0.25">
      <c r="A1357" s="37">
        <v>561300</v>
      </c>
      <c r="B1357" s="37" t="s">
        <v>1391</v>
      </c>
      <c r="C1357" s="64">
        <v>10.6838759379</v>
      </c>
      <c r="D1357" s="64">
        <v>10.6838759379</v>
      </c>
      <c r="E1357" s="64">
        <v>21364.342039700001</v>
      </c>
      <c r="F1357" s="37" t="s">
        <v>108</v>
      </c>
    </row>
    <row r="1358" spans="1:6" x14ac:dyDescent="0.25">
      <c r="A1358" s="37">
        <v>561410</v>
      </c>
      <c r="B1358" s="37" t="s">
        <v>1392</v>
      </c>
      <c r="C1358" s="64">
        <v>10.768457113</v>
      </c>
      <c r="D1358" s="64">
        <v>10.768457113</v>
      </c>
      <c r="E1358" s="64">
        <v>20085.0900331999</v>
      </c>
      <c r="F1358" s="37" t="s">
        <v>35</v>
      </c>
    </row>
    <row r="1359" spans="1:6" x14ac:dyDescent="0.25">
      <c r="A1359" s="37">
        <v>561421</v>
      </c>
      <c r="B1359" s="37" t="s">
        <v>1393</v>
      </c>
      <c r="C1359" s="64">
        <v>4.9586844383499997</v>
      </c>
      <c r="D1359" s="64">
        <v>4.9586844383499997</v>
      </c>
      <c r="E1359" s="64">
        <v>9019.3042714599906</v>
      </c>
      <c r="F1359" s="37" t="s">
        <v>35</v>
      </c>
    </row>
    <row r="1360" spans="1:6" x14ac:dyDescent="0.25">
      <c r="A1360" s="37">
        <v>561811</v>
      </c>
      <c r="B1360" s="37" t="s">
        <v>1394</v>
      </c>
      <c r="C1360" s="64">
        <v>26.7270503089999</v>
      </c>
      <c r="D1360" s="64">
        <v>26.7270503089999</v>
      </c>
      <c r="E1360" s="64">
        <v>34057.836144300003</v>
      </c>
      <c r="F1360" s="37" t="s">
        <v>35</v>
      </c>
    </row>
    <row r="1361" spans="1:6" x14ac:dyDescent="0.25">
      <c r="A1361" s="37">
        <v>561812</v>
      </c>
      <c r="B1361" s="37" t="s">
        <v>1395</v>
      </c>
      <c r="C1361" s="64">
        <v>6.92998257074</v>
      </c>
      <c r="D1361" s="64">
        <v>6.92998257074</v>
      </c>
      <c r="E1361" s="64">
        <v>12600.2502819</v>
      </c>
      <c r="F1361" s="37" t="s">
        <v>35</v>
      </c>
    </row>
    <row r="1362" spans="1:6" x14ac:dyDescent="0.25">
      <c r="A1362" s="37">
        <v>561820</v>
      </c>
      <c r="B1362" s="37" t="s">
        <v>1396</v>
      </c>
      <c r="C1362" s="64">
        <v>8.8186492975899995</v>
      </c>
      <c r="D1362" s="64">
        <v>8.8186492975899995</v>
      </c>
      <c r="E1362" s="64">
        <v>14708.380915399899</v>
      </c>
      <c r="F1362" s="37" t="s">
        <v>35</v>
      </c>
    </row>
    <row r="1363" spans="1:6" x14ac:dyDescent="0.25">
      <c r="A1363" s="37">
        <v>561813</v>
      </c>
      <c r="B1363" s="37" t="s">
        <v>1397</v>
      </c>
      <c r="C1363" s="64">
        <v>10.0709857380999</v>
      </c>
      <c r="D1363" s="64">
        <v>10.0709857380999</v>
      </c>
      <c r="E1363" s="64">
        <v>17147.9951054999</v>
      </c>
      <c r="F1363" s="37" t="s">
        <v>35</v>
      </c>
    </row>
    <row r="1364" spans="1:6" x14ac:dyDescent="0.25">
      <c r="A1364" s="37">
        <v>562100</v>
      </c>
      <c r="B1364" s="37" t="s">
        <v>1398</v>
      </c>
      <c r="C1364" s="64">
        <v>7.7594598045899996</v>
      </c>
      <c r="D1364" s="64">
        <v>7.7594598045899996</v>
      </c>
      <c r="E1364" s="64">
        <v>13349.5939743</v>
      </c>
      <c r="F1364" s="37" t="s">
        <v>35</v>
      </c>
    </row>
    <row r="1365" spans="1:6" x14ac:dyDescent="0.25">
      <c r="A1365" s="37">
        <v>562200</v>
      </c>
      <c r="B1365" s="37" t="s">
        <v>1399</v>
      </c>
      <c r="C1365" s="64">
        <v>4.9813315455499998</v>
      </c>
      <c r="D1365" s="64">
        <v>4.9813315455499998</v>
      </c>
      <c r="E1365" s="64">
        <v>11105.4269864</v>
      </c>
      <c r="F1365" s="37" t="s">
        <v>35</v>
      </c>
    </row>
    <row r="1366" spans="1:6" x14ac:dyDescent="0.25">
      <c r="A1366" s="37">
        <v>562710</v>
      </c>
      <c r="B1366" s="37" t="s">
        <v>1400</v>
      </c>
      <c r="C1366" s="64">
        <v>1.4527541953900001</v>
      </c>
      <c r="D1366" s="64">
        <v>1.4527541953900001</v>
      </c>
      <c r="E1366" s="64">
        <v>6210.7919573199897</v>
      </c>
      <c r="F1366" s="37" t="s">
        <v>35</v>
      </c>
    </row>
    <row r="1367" spans="1:6" x14ac:dyDescent="0.25">
      <c r="A1367" s="37">
        <v>562720</v>
      </c>
      <c r="B1367" s="37" t="s">
        <v>1401</v>
      </c>
      <c r="C1367" s="64">
        <v>4.1409587706700002</v>
      </c>
      <c r="D1367" s="64">
        <v>4.1409587706700002</v>
      </c>
      <c r="E1367" s="64">
        <v>9453.7315480899906</v>
      </c>
      <c r="F1367" s="37" t="s">
        <v>35</v>
      </c>
    </row>
    <row r="1368" spans="1:6" x14ac:dyDescent="0.25">
      <c r="A1368" s="37">
        <v>562800</v>
      </c>
      <c r="B1368" s="37" t="s">
        <v>1402</v>
      </c>
      <c r="C1368" s="64">
        <v>2.1285578299200001</v>
      </c>
      <c r="D1368" s="64">
        <v>2.1285578299200001</v>
      </c>
      <c r="E1368" s="64">
        <v>6111.4258484800002</v>
      </c>
      <c r="F1368" s="37" t="s">
        <v>35</v>
      </c>
    </row>
    <row r="1369" spans="1:6" x14ac:dyDescent="0.25">
      <c r="A1369" s="37">
        <v>562910</v>
      </c>
      <c r="B1369" s="37" t="s">
        <v>1403</v>
      </c>
      <c r="C1369" s="64">
        <v>1.2335031060999999</v>
      </c>
      <c r="D1369" s="64">
        <v>1.2335031060999999</v>
      </c>
      <c r="E1369" s="64">
        <v>4765.6896931800002</v>
      </c>
      <c r="F1369" s="37" t="s">
        <v>35</v>
      </c>
    </row>
    <row r="1370" spans="1:6" x14ac:dyDescent="0.25">
      <c r="A1370" s="37">
        <v>562921</v>
      </c>
      <c r="B1370" s="37" t="s">
        <v>1404</v>
      </c>
      <c r="C1370" s="64">
        <v>3.4131310667200001</v>
      </c>
      <c r="D1370" s="64">
        <v>3.4131310667200001</v>
      </c>
      <c r="E1370" s="64">
        <v>7294.8134015899896</v>
      </c>
      <c r="F1370" s="37" t="s">
        <v>35</v>
      </c>
    </row>
    <row r="1371" spans="1:6" x14ac:dyDescent="0.25">
      <c r="A1371" s="37">
        <v>562922</v>
      </c>
      <c r="B1371" s="37" t="s">
        <v>1405</v>
      </c>
      <c r="C1371" s="64">
        <v>1.70556786924</v>
      </c>
      <c r="D1371" s="64">
        <v>1.70556786924</v>
      </c>
      <c r="E1371" s="64">
        <v>5312.0763962800002</v>
      </c>
      <c r="F1371" s="37" t="s">
        <v>35</v>
      </c>
    </row>
    <row r="1372" spans="1:6" x14ac:dyDescent="0.25">
      <c r="A1372" s="37">
        <v>563200</v>
      </c>
      <c r="B1372" s="37" t="s">
        <v>1406</v>
      </c>
      <c r="C1372" s="64">
        <v>2.13846206286</v>
      </c>
      <c r="D1372" s="64">
        <v>2.13846206286</v>
      </c>
      <c r="E1372" s="64">
        <v>6724.7557391299897</v>
      </c>
      <c r="F1372" s="37" t="s">
        <v>35</v>
      </c>
    </row>
    <row r="1373" spans="1:6" x14ac:dyDescent="0.25">
      <c r="A1373" s="37">
        <v>563300</v>
      </c>
      <c r="B1373" s="37" t="s">
        <v>1407</v>
      </c>
      <c r="C1373" s="64">
        <v>11.8591766235</v>
      </c>
      <c r="D1373" s="64">
        <v>11.8591766235</v>
      </c>
      <c r="E1373" s="64">
        <v>19387.914533800002</v>
      </c>
      <c r="F1373" s="37" t="s">
        <v>35</v>
      </c>
    </row>
    <row r="1374" spans="1:6" x14ac:dyDescent="0.25">
      <c r="A1374" s="37">
        <v>564220</v>
      </c>
      <c r="B1374" s="37" t="s">
        <v>1408</v>
      </c>
      <c r="C1374" s="64">
        <v>3.6130461812500001</v>
      </c>
      <c r="D1374" s="64">
        <v>3.6130461812500001</v>
      </c>
      <c r="E1374" s="64">
        <v>10792.783195100001</v>
      </c>
      <c r="F1374" s="37" t="s">
        <v>108</v>
      </c>
    </row>
    <row r="1375" spans="1:6" x14ac:dyDescent="0.25">
      <c r="A1375" s="37">
        <v>563703</v>
      </c>
      <c r="B1375" s="37" t="s">
        <v>1409</v>
      </c>
      <c r="C1375" s="64">
        <v>4.2300883364299997</v>
      </c>
      <c r="D1375" s="64">
        <v>4.2300883364299997</v>
      </c>
      <c r="E1375" s="64">
        <v>18729.177382099901</v>
      </c>
      <c r="F1375" s="37" t="s">
        <v>108</v>
      </c>
    </row>
    <row r="1376" spans="1:6" x14ac:dyDescent="0.25">
      <c r="A1376" s="37">
        <v>563706</v>
      </c>
      <c r="B1376" s="37" t="s">
        <v>1410</v>
      </c>
      <c r="C1376" s="64">
        <v>4.6733212602999998</v>
      </c>
      <c r="D1376" s="64">
        <v>4.6733212602999998</v>
      </c>
      <c r="E1376" s="64">
        <v>11090.1407862</v>
      </c>
      <c r="F1376" s="37" t="s">
        <v>108</v>
      </c>
    </row>
    <row r="1377" spans="1:6" x14ac:dyDescent="0.25">
      <c r="A1377" s="37">
        <v>563801</v>
      </c>
      <c r="B1377" s="37" t="s">
        <v>1411</v>
      </c>
      <c r="C1377" s="64">
        <v>6.5171021521599997</v>
      </c>
      <c r="D1377" s="64">
        <v>6.5171021521599997</v>
      </c>
      <c r="E1377" s="64">
        <v>10457.275218299899</v>
      </c>
      <c r="F1377" s="37" t="s">
        <v>108</v>
      </c>
    </row>
    <row r="1378" spans="1:6" x14ac:dyDescent="0.25">
      <c r="A1378" s="37">
        <v>563920</v>
      </c>
      <c r="B1378" s="37" t="s">
        <v>1412</v>
      </c>
      <c r="C1378" s="64">
        <v>77.906802357999894</v>
      </c>
      <c r="D1378" s="64">
        <v>77.906802357999894</v>
      </c>
      <c r="E1378" s="64">
        <v>49073.9530361</v>
      </c>
      <c r="F1378" s="37" t="s">
        <v>108</v>
      </c>
    </row>
    <row r="1379" spans="1:6" x14ac:dyDescent="0.25">
      <c r="A1379" s="37">
        <v>564231</v>
      </c>
      <c r="B1379" s="37" t="s">
        <v>1413</v>
      </c>
      <c r="C1379" s="64">
        <v>1.8533077982899999</v>
      </c>
      <c r="D1379" s="64">
        <v>1.8533077982899999</v>
      </c>
      <c r="E1379" s="64">
        <v>5749.3134838100004</v>
      </c>
      <c r="F1379" s="37" t="s">
        <v>108</v>
      </c>
    </row>
    <row r="1380" spans="1:6" x14ac:dyDescent="0.25">
      <c r="A1380" s="37">
        <v>564011</v>
      </c>
      <c r="B1380" s="37" t="s">
        <v>1414</v>
      </c>
      <c r="C1380" s="64">
        <v>51.614405823200002</v>
      </c>
      <c r="D1380" s="64">
        <v>51.614405823200002</v>
      </c>
      <c r="E1380" s="64">
        <v>35709.628086899902</v>
      </c>
      <c r="F1380" s="37" t="s">
        <v>108</v>
      </c>
    </row>
    <row r="1381" spans="1:6" x14ac:dyDescent="0.25">
      <c r="A1381" s="37">
        <v>564232</v>
      </c>
      <c r="B1381" s="37" t="s">
        <v>1415</v>
      </c>
      <c r="C1381" s="64">
        <v>2.11064203853</v>
      </c>
      <c r="D1381" s="64">
        <v>2.11064203853</v>
      </c>
      <c r="E1381" s="64">
        <v>6143.0673615300002</v>
      </c>
      <c r="F1381" s="37" t="s">
        <v>108</v>
      </c>
    </row>
    <row r="1382" spans="1:6" x14ac:dyDescent="0.25">
      <c r="A1382" s="37">
        <v>564012</v>
      </c>
      <c r="B1382" s="37" t="s">
        <v>1416</v>
      </c>
      <c r="C1382" s="64">
        <v>29.001060792600001</v>
      </c>
      <c r="D1382" s="64">
        <v>29.001060792600001</v>
      </c>
      <c r="E1382" s="64">
        <v>35050.954956499903</v>
      </c>
      <c r="F1382" s="37" t="s">
        <v>108</v>
      </c>
    </row>
    <row r="1383" spans="1:6" x14ac:dyDescent="0.25">
      <c r="A1383" s="37">
        <v>564240</v>
      </c>
      <c r="B1383" s="37" t="s">
        <v>1417</v>
      </c>
      <c r="C1383" s="64">
        <v>2.1397204576600002</v>
      </c>
      <c r="D1383" s="64">
        <v>2.1397204576600002</v>
      </c>
      <c r="E1383" s="64">
        <v>7575.0293456099898</v>
      </c>
      <c r="F1383" s="37" t="s">
        <v>108</v>
      </c>
    </row>
    <row r="1384" spans="1:6" x14ac:dyDescent="0.25">
      <c r="A1384" s="37">
        <v>564400</v>
      </c>
      <c r="B1384" s="37" t="s">
        <v>1418</v>
      </c>
      <c r="C1384" s="64">
        <v>16.067547381000001</v>
      </c>
      <c r="D1384" s="64">
        <v>16.067547381000001</v>
      </c>
      <c r="E1384" s="64">
        <v>23932.64774</v>
      </c>
      <c r="F1384" s="37" t="s">
        <v>108</v>
      </c>
    </row>
    <row r="1385" spans="1:6" x14ac:dyDescent="0.25">
      <c r="A1385" s="37">
        <v>587400</v>
      </c>
      <c r="B1385" s="37" t="s">
        <v>1419</v>
      </c>
      <c r="C1385" s="64">
        <v>2.9455174509100002</v>
      </c>
      <c r="D1385" s="64">
        <v>2.9455174509100002</v>
      </c>
      <c r="E1385" s="64">
        <v>8518.1261288400001</v>
      </c>
      <c r="F1385" s="37" t="s">
        <v>325</v>
      </c>
    </row>
    <row r="1386" spans="1:6" x14ac:dyDescent="0.25">
      <c r="A1386" s="37">
        <v>564013</v>
      </c>
      <c r="B1386" s="37" t="s">
        <v>1420</v>
      </c>
      <c r="C1386" s="64">
        <v>13.7539206727</v>
      </c>
      <c r="D1386" s="64">
        <v>13.7539206727</v>
      </c>
      <c r="E1386" s="64">
        <v>19062.163444400001</v>
      </c>
      <c r="F1386" s="37" t="s">
        <v>108</v>
      </c>
    </row>
    <row r="1387" spans="1:6" x14ac:dyDescent="0.25">
      <c r="A1387" s="37">
        <v>564023</v>
      </c>
      <c r="B1387" s="37" t="s">
        <v>1421</v>
      </c>
      <c r="C1387" s="64">
        <v>12.4219101208</v>
      </c>
      <c r="D1387" s="64">
        <v>12.4219101208</v>
      </c>
      <c r="E1387" s="64">
        <v>21382.322343600001</v>
      </c>
      <c r="F1387" s="37" t="s">
        <v>108</v>
      </c>
    </row>
    <row r="1388" spans="1:6" x14ac:dyDescent="0.25">
      <c r="A1388" s="37">
        <v>564210</v>
      </c>
      <c r="B1388" s="37" t="s">
        <v>1422</v>
      </c>
      <c r="C1388" s="64">
        <v>3.3823355570500002</v>
      </c>
      <c r="D1388" s="64">
        <v>3.3823355570500002</v>
      </c>
      <c r="E1388" s="64">
        <v>8421.7931333500001</v>
      </c>
      <c r="F1388" s="37" t="s">
        <v>108</v>
      </c>
    </row>
    <row r="1389" spans="1:6" x14ac:dyDescent="0.25">
      <c r="A1389" s="37">
        <v>564510</v>
      </c>
      <c r="B1389" s="37" t="s">
        <v>1423</v>
      </c>
      <c r="C1389" s="64">
        <v>2.8828449304700001</v>
      </c>
      <c r="D1389" s="64">
        <v>2.8828449304700001</v>
      </c>
      <c r="E1389" s="64">
        <v>8065.4825872399897</v>
      </c>
      <c r="F1389" s="37" t="s">
        <v>389</v>
      </c>
    </row>
    <row r="1390" spans="1:6" x14ac:dyDescent="0.25">
      <c r="A1390" s="37">
        <v>564520</v>
      </c>
      <c r="B1390" s="37" t="s">
        <v>1424</v>
      </c>
      <c r="C1390" s="64">
        <v>8.0342667607999996</v>
      </c>
      <c r="D1390" s="64">
        <v>8.0342667607999996</v>
      </c>
      <c r="E1390" s="64">
        <v>14113.6736666</v>
      </c>
      <c r="F1390" s="37" t="s">
        <v>389</v>
      </c>
    </row>
    <row r="1391" spans="1:6" x14ac:dyDescent="0.25">
      <c r="A1391" s="37">
        <v>564800</v>
      </c>
      <c r="B1391" s="37" t="s">
        <v>1425</v>
      </c>
      <c r="C1391" s="64">
        <v>5.43857976383</v>
      </c>
      <c r="D1391" s="64">
        <v>5.43857976383</v>
      </c>
      <c r="E1391" s="64">
        <v>10807.780757500001</v>
      </c>
      <c r="F1391" s="37" t="s">
        <v>389</v>
      </c>
    </row>
    <row r="1392" spans="1:6" x14ac:dyDescent="0.25">
      <c r="A1392" s="37">
        <v>564900</v>
      </c>
      <c r="B1392" s="37" t="s">
        <v>1426</v>
      </c>
      <c r="C1392" s="64">
        <v>3.4091937382999999</v>
      </c>
      <c r="D1392" s="64">
        <v>3.4091937382999999</v>
      </c>
      <c r="E1392" s="64">
        <v>9414.8641253099904</v>
      </c>
      <c r="F1392" s="37" t="s">
        <v>389</v>
      </c>
    </row>
    <row r="1393" spans="1:6" x14ac:dyDescent="0.25">
      <c r="A1393" s="37">
        <v>565000</v>
      </c>
      <c r="B1393" s="37" t="s">
        <v>1427</v>
      </c>
      <c r="C1393" s="64">
        <v>2.9866607216099998</v>
      </c>
      <c r="D1393" s="64">
        <v>2.9866607216099998</v>
      </c>
      <c r="E1393" s="64">
        <v>9619.9488674000004</v>
      </c>
      <c r="F1393" s="37" t="s">
        <v>389</v>
      </c>
    </row>
    <row r="1394" spans="1:6" x14ac:dyDescent="0.25">
      <c r="A1394" s="37">
        <v>587812</v>
      </c>
      <c r="B1394" s="37" t="s">
        <v>1428</v>
      </c>
      <c r="C1394" s="64">
        <v>2.4612123333799998</v>
      </c>
      <c r="D1394" s="64">
        <v>2.4612123333799998</v>
      </c>
      <c r="E1394" s="64">
        <v>7187.9141083699897</v>
      </c>
      <c r="F1394" s="37" t="s">
        <v>325</v>
      </c>
    </row>
    <row r="1395" spans="1:6" x14ac:dyDescent="0.25">
      <c r="A1395" s="37">
        <v>564601</v>
      </c>
      <c r="B1395" s="37" t="s">
        <v>1429</v>
      </c>
      <c r="C1395" s="64">
        <v>23.9196019892</v>
      </c>
      <c r="D1395" s="64">
        <v>23.9196019892</v>
      </c>
      <c r="E1395" s="64">
        <v>26389.1963713</v>
      </c>
      <c r="F1395" s="37" t="s">
        <v>389</v>
      </c>
    </row>
    <row r="1396" spans="1:6" x14ac:dyDescent="0.25">
      <c r="A1396" s="37">
        <v>564602</v>
      </c>
      <c r="B1396" s="37" t="s">
        <v>1430</v>
      </c>
      <c r="C1396" s="64">
        <v>2.1968630462999998</v>
      </c>
      <c r="D1396" s="64">
        <v>2.1968630462999998</v>
      </c>
      <c r="E1396" s="64">
        <v>7848.3665350299898</v>
      </c>
      <c r="F1396" s="37" t="s">
        <v>389</v>
      </c>
    </row>
    <row r="1397" spans="1:6" x14ac:dyDescent="0.25">
      <c r="A1397" s="37">
        <v>565100</v>
      </c>
      <c r="B1397" s="37" t="s">
        <v>1431</v>
      </c>
      <c r="C1397" s="64">
        <v>3.4457617118399999</v>
      </c>
      <c r="D1397" s="64">
        <v>3.4457617118399999</v>
      </c>
      <c r="E1397" s="64">
        <v>10168.315227499899</v>
      </c>
      <c r="F1397" s="37" t="s">
        <v>389</v>
      </c>
    </row>
    <row r="1398" spans="1:6" x14ac:dyDescent="0.25">
      <c r="A1398" s="37">
        <v>565200</v>
      </c>
      <c r="B1398" s="37" t="s">
        <v>1432</v>
      </c>
      <c r="C1398" s="64">
        <v>3.0905540420399999</v>
      </c>
      <c r="D1398" s="64">
        <v>3.0905540420399999</v>
      </c>
      <c r="E1398" s="64">
        <v>9896.0031784500006</v>
      </c>
      <c r="F1398" s="37" t="s">
        <v>389</v>
      </c>
    </row>
    <row r="1399" spans="1:6" x14ac:dyDescent="0.25">
      <c r="A1399" s="37">
        <v>565300</v>
      </c>
      <c r="B1399" s="37" t="s">
        <v>1433</v>
      </c>
      <c r="C1399" s="64">
        <v>6.2488520915999999</v>
      </c>
      <c r="D1399" s="64">
        <v>6.2488520915999999</v>
      </c>
      <c r="E1399" s="64">
        <v>18174.7332843</v>
      </c>
      <c r="F1399" s="37" t="s">
        <v>389</v>
      </c>
    </row>
    <row r="1400" spans="1:6" x14ac:dyDescent="0.25">
      <c r="A1400" s="37">
        <v>567800</v>
      </c>
      <c r="B1400" s="37" t="s">
        <v>1434</v>
      </c>
      <c r="C1400" s="64">
        <v>2.7797469968000001</v>
      </c>
      <c r="D1400" s="64">
        <v>2.7797469968000001</v>
      </c>
      <c r="E1400" s="64">
        <v>10623.209763999899</v>
      </c>
      <c r="F1400" s="37" t="s">
        <v>389</v>
      </c>
    </row>
    <row r="1401" spans="1:6" x14ac:dyDescent="0.25">
      <c r="A1401" s="37">
        <v>565602</v>
      </c>
      <c r="B1401" s="37" t="s">
        <v>1435</v>
      </c>
      <c r="C1401" s="64">
        <v>2.6052887883800002</v>
      </c>
      <c r="D1401" s="64">
        <v>2.6052887883800002</v>
      </c>
      <c r="E1401" s="64">
        <v>10332.094712399899</v>
      </c>
      <c r="F1401" s="37" t="s">
        <v>389</v>
      </c>
    </row>
    <row r="1402" spans="1:6" x14ac:dyDescent="0.25">
      <c r="A1402" s="37">
        <v>565603</v>
      </c>
      <c r="B1402" s="37" t="s">
        <v>1436</v>
      </c>
      <c r="C1402" s="64">
        <v>5.2703796696999996</v>
      </c>
      <c r="D1402" s="64">
        <v>5.2703796696999996</v>
      </c>
      <c r="E1402" s="64">
        <v>17586.1095634999</v>
      </c>
      <c r="F1402" s="37" t="s">
        <v>389</v>
      </c>
    </row>
    <row r="1403" spans="1:6" x14ac:dyDescent="0.25">
      <c r="A1403" s="37">
        <v>565700</v>
      </c>
      <c r="B1403" s="37" t="s">
        <v>1437</v>
      </c>
      <c r="C1403" s="64">
        <v>33.257251220800001</v>
      </c>
      <c r="D1403" s="64">
        <v>33.257251220800001</v>
      </c>
      <c r="E1403" s="64">
        <v>31795.333900599901</v>
      </c>
      <c r="F1403" s="37" t="s">
        <v>389</v>
      </c>
    </row>
    <row r="1404" spans="1:6" x14ac:dyDescent="0.25">
      <c r="A1404" s="37">
        <v>566000</v>
      </c>
      <c r="B1404" s="37" t="s">
        <v>1438</v>
      </c>
      <c r="C1404" s="64">
        <v>10.0621813297</v>
      </c>
      <c r="D1404" s="64">
        <v>10.0621813297</v>
      </c>
      <c r="E1404" s="64">
        <v>17973.458195200001</v>
      </c>
      <c r="F1404" s="37" t="s">
        <v>108</v>
      </c>
    </row>
    <row r="1405" spans="1:6" x14ac:dyDescent="0.25">
      <c r="A1405" s="37">
        <v>569201</v>
      </c>
      <c r="B1405" s="37" t="s">
        <v>1439</v>
      </c>
      <c r="C1405" s="64">
        <v>0.39280628768800002</v>
      </c>
      <c r="D1405" s="64">
        <v>0.39280628768800002</v>
      </c>
      <c r="E1405" s="64">
        <v>3703.27602596</v>
      </c>
      <c r="F1405" s="37" t="s">
        <v>389</v>
      </c>
    </row>
    <row r="1406" spans="1:6" x14ac:dyDescent="0.25">
      <c r="A1406" s="37">
        <v>565902</v>
      </c>
      <c r="B1406" s="37" t="s">
        <v>1440</v>
      </c>
      <c r="C1406" s="64">
        <v>4.9750796260200003</v>
      </c>
      <c r="D1406" s="64">
        <v>4.9750796260200003</v>
      </c>
      <c r="E1406" s="64">
        <v>15552.106695799899</v>
      </c>
      <c r="F1406" s="37" t="s">
        <v>108</v>
      </c>
    </row>
    <row r="1407" spans="1:6" x14ac:dyDescent="0.25">
      <c r="A1407" s="37">
        <v>565903</v>
      </c>
      <c r="B1407" s="37" t="s">
        <v>1441</v>
      </c>
      <c r="C1407" s="64">
        <v>2.7105577528299998</v>
      </c>
      <c r="D1407" s="64">
        <v>2.7105577528299998</v>
      </c>
      <c r="E1407" s="64">
        <v>8078.5812626200004</v>
      </c>
      <c r="F1407" s="37" t="s">
        <v>108</v>
      </c>
    </row>
    <row r="1408" spans="1:6" x14ac:dyDescent="0.25">
      <c r="A1408" s="37">
        <v>566200</v>
      </c>
      <c r="B1408" s="37" t="s">
        <v>1442</v>
      </c>
      <c r="C1408" s="64">
        <v>5.8103625192799999</v>
      </c>
      <c r="D1408" s="64">
        <v>5.8103625192799999</v>
      </c>
      <c r="E1408" s="64">
        <v>16294.141876600001</v>
      </c>
      <c r="F1408" s="37" t="s">
        <v>108</v>
      </c>
    </row>
    <row r="1409" spans="1:6" x14ac:dyDescent="0.25">
      <c r="A1409" s="37">
        <v>566900</v>
      </c>
      <c r="B1409" s="37" t="s">
        <v>1443</v>
      </c>
      <c r="C1409" s="64">
        <v>1.72409485341</v>
      </c>
      <c r="D1409" s="64">
        <v>1.72409485341</v>
      </c>
      <c r="E1409" s="64">
        <v>5845.0988149699897</v>
      </c>
      <c r="F1409" s="37" t="s">
        <v>389</v>
      </c>
    </row>
    <row r="1410" spans="1:6" x14ac:dyDescent="0.25">
      <c r="A1410" s="37">
        <v>566500</v>
      </c>
      <c r="B1410" s="37" t="s">
        <v>1444</v>
      </c>
      <c r="C1410" s="64">
        <v>8.2707489032700003</v>
      </c>
      <c r="D1410" s="64">
        <v>8.2707489032700003</v>
      </c>
      <c r="E1410" s="64">
        <v>21002.840342899901</v>
      </c>
      <c r="F1410" s="37" t="s">
        <v>389</v>
      </c>
    </row>
    <row r="1411" spans="1:6" x14ac:dyDescent="0.25">
      <c r="A1411" s="37">
        <v>567000</v>
      </c>
      <c r="B1411" s="37" t="s">
        <v>1445</v>
      </c>
      <c r="C1411" s="64">
        <v>0.84875035549199995</v>
      </c>
      <c r="D1411" s="64">
        <v>0.84875035549199995</v>
      </c>
      <c r="E1411" s="64">
        <v>4260.2894086799897</v>
      </c>
      <c r="F1411" s="37" t="s">
        <v>389</v>
      </c>
    </row>
    <row r="1412" spans="1:6" x14ac:dyDescent="0.25">
      <c r="A1412" s="37">
        <v>567200</v>
      </c>
      <c r="B1412" s="37" t="s">
        <v>1446</v>
      </c>
      <c r="C1412" s="64">
        <v>1.0420816505299999</v>
      </c>
      <c r="D1412" s="64">
        <v>1.0420816505299999</v>
      </c>
      <c r="E1412" s="64">
        <v>5767.3382418299898</v>
      </c>
      <c r="F1412" s="37" t="s">
        <v>389</v>
      </c>
    </row>
    <row r="1413" spans="1:6" x14ac:dyDescent="0.25">
      <c r="A1413" s="37">
        <v>567300</v>
      </c>
      <c r="B1413" s="37" t="s">
        <v>1447</v>
      </c>
      <c r="C1413" s="64">
        <v>0.69661619230000005</v>
      </c>
      <c r="D1413" s="64">
        <v>0.69661619230000005</v>
      </c>
      <c r="E1413" s="64">
        <v>3389.98178469</v>
      </c>
      <c r="F1413" s="37" t="s">
        <v>389</v>
      </c>
    </row>
    <row r="1414" spans="1:6" x14ac:dyDescent="0.25">
      <c r="A1414" s="37">
        <v>566610</v>
      </c>
      <c r="B1414" s="37" t="s">
        <v>1448</v>
      </c>
      <c r="C1414" s="64">
        <v>6.4880919296500004</v>
      </c>
      <c r="D1414" s="64">
        <v>6.4880919296500004</v>
      </c>
      <c r="E1414" s="64">
        <v>13427.314697899899</v>
      </c>
      <c r="F1414" s="37" t="s">
        <v>389</v>
      </c>
    </row>
    <row r="1415" spans="1:6" x14ac:dyDescent="0.25">
      <c r="A1415" s="37">
        <v>567400</v>
      </c>
      <c r="B1415" s="37" t="s">
        <v>1449</v>
      </c>
      <c r="C1415" s="64">
        <v>1.55063879762</v>
      </c>
      <c r="D1415" s="64">
        <v>1.55063879762</v>
      </c>
      <c r="E1415" s="64">
        <v>5097.8717332200004</v>
      </c>
      <c r="F1415" s="37" t="s">
        <v>389</v>
      </c>
    </row>
    <row r="1416" spans="1:6" x14ac:dyDescent="0.25">
      <c r="A1416" s="37">
        <v>567500</v>
      </c>
      <c r="B1416" s="37" t="s">
        <v>1450</v>
      </c>
      <c r="C1416" s="64">
        <v>1.0952708602700001</v>
      </c>
      <c r="D1416" s="64">
        <v>1.0952708602700001</v>
      </c>
      <c r="E1416" s="64">
        <v>4372.9332850800001</v>
      </c>
      <c r="F1416" s="37" t="s">
        <v>389</v>
      </c>
    </row>
    <row r="1417" spans="1:6" x14ac:dyDescent="0.25">
      <c r="A1417" s="37">
        <v>566620</v>
      </c>
      <c r="B1417" s="37" t="s">
        <v>1451</v>
      </c>
      <c r="C1417" s="64">
        <v>2.5449848525099998</v>
      </c>
      <c r="D1417" s="64">
        <v>2.5449848525099998</v>
      </c>
      <c r="E1417" s="64">
        <v>12176.247390299901</v>
      </c>
      <c r="F1417" s="37" t="s">
        <v>389</v>
      </c>
    </row>
    <row r="1418" spans="1:6" x14ac:dyDescent="0.25">
      <c r="A1418" s="37">
        <v>566700</v>
      </c>
      <c r="B1418" s="37" t="s">
        <v>1452</v>
      </c>
      <c r="C1418" s="64">
        <v>3.1391793905399998</v>
      </c>
      <c r="D1418" s="64">
        <v>3.1391793905399998</v>
      </c>
      <c r="E1418" s="64">
        <v>8706.9783261499906</v>
      </c>
      <c r="F1418" s="37" t="s">
        <v>389</v>
      </c>
    </row>
    <row r="1419" spans="1:6" x14ac:dyDescent="0.25">
      <c r="A1419" s="37">
        <v>566800</v>
      </c>
      <c r="B1419" s="37" t="s">
        <v>1453</v>
      </c>
      <c r="C1419" s="64">
        <v>2.3135704887999999</v>
      </c>
      <c r="D1419" s="64">
        <v>2.3135704887999999</v>
      </c>
      <c r="E1419" s="64">
        <v>7434.2077943800005</v>
      </c>
      <c r="F1419" s="37" t="s">
        <v>389</v>
      </c>
    </row>
    <row r="1420" spans="1:6" x14ac:dyDescent="0.25">
      <c r="A1420" s="37">
        <v>568101</v>
      </c>
      <c r="B1420" s="37" t="s">
        <v>1454</v>
      </c>
      <c r="C1420" s="64">
        <v>6.27670258826</v>
      </c>
      <c r="D1420" s="64">
        <v>6.27670258826</v>
      </c>
      <c r="E1420" s="64">
        <v>13867.866018000001</v>
      </c>
      <c r="F1420" s="37" t="s">
        <v>389</v>
      </c>
    </row>
    <row r="1421" spans="1:6" x14ac:dyDescent="0.25">
      <c r="A1421" s="37">
        <v>568102</v>
      </c>
      <c r="B1421" s="37" t="s">
        <v>1455</v>
      </c>
      <c r="C1421" s="64">
        <v>1.48840633886</v>
      </c>
      <c r="D1421" s="64">
        <v>1.48840633886</v>
      </c>
      <c r="E1421" s="64">
        <v>5301.21717016</v>
      </c>
      <c r="F1421" s="37" t="s">
        <v>389</v>
      </c>
    </row>
    <row r="1422" spans="1:6" x14ac:dyDescent="0.25">
      <c r="A1422" s="37">
        <v>568103</v>
      </c>
      <c r="B1422" s="37" t="s">
        <v>1456</v>
      </c>
      <c r="C1422" s="64">
        <v>1.8713932630600001</v>
      </c>
      <c r="D1422" s="64">
        <v>1.8713932630600001</v>
      </c>
      <c r="E1422" s="64">
        <v>7456.40755274</v>
      </c>
      <c r="F1422" s="37" t="s">
        <v>389</v>
      </c>
    </row>
    <row r="1423" spans="1:6" x14ac:dyDescent="0.25">
      <c r="A1423" s="37">
        <v>568104</v>
      </c>
      <c r="B1423" s="37" t="s">
        <v>1457</v>
      </c>
      <c r="C1423" s="64">
        <v>4.1157596558599998</v>
      </c>
      <c r="D1423" s="64">
        <v>4.1157596558599998</v>
      </c>
      <c r="E1423" s="64">
        <v>12610.9813789</v>
      </c>
      <c r="F1423" s="37" t="s">
        <v>389</v>
      </c>
    </row>
    <row r="1424" spans="1:6" x14ac:dyDescent="0.25">
      <c r="A1424" s="37">
        <v>568201</v>
      </c>
      <c r="B1424" s="37" t="s">
        <v>1458</v>
      </c>
      <c r="C1424" s="64">
        <v>1.4362224348299999</v>
      </c>
      <c r="D1424" s="64">
        <v>1.4362224348299999</v>
      </c>
      <c r="E1424" s="64">
        <v>6842.2467210799896</v>
      </c>
      <c r="F1424" s="37" t="s">
        <v>389</v>
      </c>
    </row>
    <row r="1425" spans="1:6" x14ac:dyDescent="0.25">
      <c r="A1425" s="37">
        <v>568202</v>
      </c>
      <c r="B1425" s="37" t="s">
        <v>1459</v>
      </c>
      <c r="C1425" s="64">
        <v>3.1089338709900001</v>
      </c>
      <c r="D1425" s="64">
        <v>3.1089338709900001</v>
      </c>
      <c r="E1425" s="64">
        <v>8491.2995718599905</v>
      </c>
      <c r="F1425" s="37" t="s">
        <v>389</v>
      </c>
    </row>
    <row r="1426" spans="1:6" x14ac:dyDescent="0.25">
      <c r="A1426" s="37">
        <v>568301</v>
      </c>
      <c r="B1426" s="37" t="s">
        <v>1460</v>
      </c>
      <c r="C1426" s="64">
        <v>0.81383754743299996</v>
      </c>
      <c r="D1426" s="64">
        <v>0.81383754743299996</v>
      </c>
      <c r="E1426" s="64">
        <v>4675.8933429400004</v>
      </c>
      <c r="F1426" s="37" t="s">
        <v>389</v>
      </c>
    </row>
    <row r="1427" spans="1:6" x14ac:dyDescent="0.25">
      <c r="A1427" s="37">
        <v>568302</v>
      </c>
      <c r="B1427" s="37" t="s">
        <v>1461</v>
      </c>
      <c r="C1427" s="64">
        <v>7.0506579028400003</v>
      </c>
      <c r="D1427" s="64">
        <v>7.0506579028400003</v>
      </c>
      <c r="E1427" s="64">
        <v>14458.947254000001</v>
      </c>
      <c r="F1427" s="37" t="s">
        <v>389</v>
      </c>
    </row>
    <row r="1428" spans="1:6" x14ac:dyDescent="0.25">
      <c r="A1428" s="37">
        <v>568303</v>
      </c>
      <c r="B1428" s="37" t="s">
        <v>1462</v>
      </c>
      <c r="C1428" s="64">
        <v>2.8442431180000001</v>
      </c>
      <c r="D1428" s="64">
        <v>2.8442431180000001</v>
      </c>
      <c r="E1428" s="64">
        <v>8041.7900343299898</v>
      </c>
      <c r="F1428" s="37" t="s">
        <v>389</v>
      </c>
    </row>
    <row r="1429" spans="1:6" x14ac:dyDescent="0.25">
      <c r="A1429" s="37">
        <v>568401</v>
      </c>
      <c r="B1429" s="37" t="s">
        <v>1463</v>
      </c>
      <c r="C1429" s="64">
        <v>1.21086037749</v>
      </c>
      <c r="D1429" s="64">
        <v>1.21086037749</v>
      </c>
      <c r="E1429" s="64">
        <v>4746.1563546899897</v>
      </c>
      <c r="F1429" s="37" t="s">
        <v>389</v>
      </c>
    </row>
    <row r="1430" spans="1:6" x14ac:dyDescent="0.25">
      <c r="A1430" s="37">
        <v>568402</v>
      </c>
      <c r="B1430" s="37" t="s">
        <v>1464</v>
      </c>
      <c r="C1430" s="64">
        <v>1.5824693779300001</v>
      </c>
      <c r="D1430" s="64">
        <v>1.5824693779300001</v>
      </c>
      <c r="E1430" s="64">
        <v>5808.76015895</v>
      </c>
      <c r="F1430" s="37" t="s">
        <v>389</v>
      </c>
    </row>
    <row r="1431" spans="1:6" x14ac:dyDescent="0.25">
      <c r="A1431" s="37">
        <v>568501</v>
      </c>
      <c r="B1431" s="37" t="s">
        <v>1465</v>
      </c>
      <c r="C1431" s="64">
        <v>0.986986236578</v>
      </c>
      <c r="D1431" s="64">
        <v>0.986986236578</v>
      </c>
      <c r="E1431" s="64">
        <v>5479.5843033000001</v>
      </c>
      <c r="F1431" s="37" t="s">
        <v>389</v>
      </c>
    </row>
    <row r="1432" spans="1:6" x14ac:dyDescent="0.25">
      <c r="A1432" s="37">
        <v>568502</v>
      </c>
      <c r="B1432" s="37" t="s">
        <v>1466</v>
      </c>
      <c r="C1432" s="64">
        <v>1.45961513786</v>
      </c>
      <c r="D1432" s="64">
        <v>1.45961513786</v>
      </c>
      <c r="E1432" s="64">
        <v>7042.9072429899898</v>
      </c>
      <c r="F1432" s="37" t="s">
        <v>389</v>
      </c>
    </row>
    <row r="1433" spans="1:6" x14ac:dyDescent="0.25">
      <c r="A1433" s="37">
        <v>568601</v>
      </c>
      <c r="B1433" s="37" t="s">
        <v>1467</v>
      </c>
      <c r="C1433" s="64">
        <v>0.29487103436700002</v>
      </c>
      <c r="D1433" s="64">
        <v>0.29487103436700002</v>
      </c>
      <c r="E1433" s="64">
        <v>2739.1639611400001</v>
      </c>
      <c r="F1433" s="37" t="s">
        <v>389</v>
      </c>
    </row>
    <row r="1434" spans="1:6" x14ac:dyDescent="0.25">
      <c r="A1434" s="37">
        <v>568602</v>
      </c>
      <c r="B1434" s="37" t="s">
        <v>1468</v>
      </c>
      <c r="C1434" s="64">
        <v>2.1017888255999999</v>
      </c>
      <c r="D1434" s="64">
        <v>2.1017888255999999</v>
      </c>
      <c r="E1434" s="64">
        <v>6048.1745150200004</v>
      </c>
      <c r="F1434" s="37" t="s">
        <v>389</v>
      </c>
    </row>
    <row r="1435" spans="1:6" x14ac:dyDescent="0.25">
      <c r="A1435" s="37">
        <v>568701</v>
      </c>
      <c r="B1435" s="37" t="s">
        <v>1469</v>
      </c>
      <c r="C1435" s="64">
        <v>0.97500512821899998</v>
      </c>
      <c r="D1435" s="64">
        <v>0.97500512821899998</v>
      </c>
      <c r="E1435" s="64">
        <v>5909.7526510300004</v>
      </c>
      <c r="F1435" s="37" t="s">
        <v>389</v>
      </c>
    </row>
    <row r="1436" spans="1:6" x14ac:dyDescent="0.25">
      <c r="A1436" s="37">
        <v>568702</v>
      </c>
      <c r="B1436" s="37" t="s">
        <v>1470</v>
      </c>
      <c r="C1436" s="64">
        <v>1.6786137757599999</v>
      </c>
      <c r="D1436" s="64">
        <v>1.6786137757599999</v>
      </c>
      <c r="E1436" s="64">
        <v>7120.9017271499897</v>
      </c>
      <c r="F1436" s="37" t="s">
        <v>389</v>
      </c>
    </row>
    <row r="1437" spans="1:6" x14ac:dyDescent="0.25">
      <c r="A1437" s="37">
        <v>568900</v>
      </c>
      <c r="B1437" s="37" t="s">
        <v>1471</v>
      </c>
      <c r="C1437" s="64">
        <v>0.62398201295</v>
      </c>
      <c r="D1437" s="64">
        <v>0.62398201295</v>
      </c>
      <c r="E1437" s="64">
        <v>3990.7235042500001</v>
      </c>
      <c r="F1437" s="37" t="s">
        <v>389</v>
      </c>
    </row>
    <row r="1438" spans="1:6" x14ac:dyDescent="0.25">
      <c r="A1438" s="37">
        <v>569001</v>
      </c>
      <c r="B1438" s="37" t="s">
        <v>1472</v>
      </c>
      <c r="C1438" s="64">
        <v>0.46806291779499998</v>
      </c>
      <c r="D1438" s="64">
        <v>0.46806291779499998</v>
      </c>
      <c r="E1438" s="64">
        <v>3390.5251387100002</v>
      </c>
      <c r="F1438" s="37" t="s">
        <v>389</v>
      </c>
    </row>
    <row r="1439" spans="1:6" x14ac:dyDescent="0.25">
      <c r="A1439" s="37">
        <v>569100</v>
      </c>
      <c r="B1439" s="37" t="s">
        <v>1473</v>
      </c>
      <c r="C1439" s="64">
        <v>2.3651525849200001</v>
      </c>
      <c r="D1439" s="64">
        <v>2.3651525849200001</v>
      </c>
      <c r="E1439" s="64">
        <v>8490.5821981000008</v>
      </c>
      <c r="F1439" s="37" t="s">
        <v>389</v>
      </c>
    </row>
    <row r="1440" spans="1:6" x14ac:dyDescent="0.25">
      <c r="A1440" s="37">
        <v>569301</v>
      </c>
      <c r="B1440" s="37" t="s">
        <v>1474</v>
      </c>
      <c r="C1440" s="64">
        <v>2.65237015138</v>
      </c>
      <c r="D1440" s="64">
        <v>2.65237015138</v>
      </c>
      <c r="E1440" s="64">
        <v>9783.1087179799906</v>
      </c>
      <c r="F1440" s="37" t="s">
        <v>389</v>
      </c>
    </row>
    <row r="1441" spans="1:6" x14ac:dyDescent="0.25">
      <c r="A1441" s="37">
        <v>569302</v>
      </c>
      <c r="B1441" s="37" t="s">
        <v>1475</v>
      </c>
      <c r="C1441" s="64">
        <v>5.1666216576300004</v>
      </c>
      <c r="D1441" s="64">
        <v>5.1666216576300004</v>
      </c>
      <c r="E1441" s="64">
        <v>12201.0813457</v>
      </c>
      <c r="F1441" s="37" t="s">
        <v>389</v>
      </c>
    </row>
    <row r="1442" spans="1:6" x14ac:dyDescent="0.25">
      <c r="A1442" s="37">
        <v>569401</v>
      </c>
      <c r="B1442" s="37" t="s">
        <v>1476</v>
      </c>
      <c r="C1442" s="64">
        <v>1.4134599592899999</v>
      </c>
      <c r="D1442" s="64">
        <v>1.4134599592899999</v>
      </c>
      <c r="E1442" s="64">
        <v>6470.2716856300003</v>
      </c>
      <c r="F1442" s="37" t="s">
        <v>389</v>
      </c>
    </row>
    <row r="1443" spans="1:6" x14ac:dyDescent="0.25">
      <c r="A1443" s="37">
        <v>587821</v>
      </c>
      <c r="B1443" s="37" t="s">
        <v>1477</v>
      </c>
      <c r="C1443" s="64">
        <v>23.380835897800001</v>
      </c>
      <c r="D1443" s="64">
        <v>23.380835897800001</v>
      </c>
      <c r="E1443" s="64">
        <v>21849.7770730999</v>
      </c>
      <c r="F1443" s="37" t="s">
        <v>325</v>
      </c>
    </row>
    <row r="1444" spans="1:6" x14ac:dyDescent="0.25">
      <c r="A1444" s="37">
        <v>569402</v>
      </c>
      <c r="B1444" s="37" t="s">
        <v>1478</v>
      </c>
      <c r="C1444" s="64">
        <v>20.623352719100001</v>
      </c>
      <c r="D1444" s="64">
        <v>20.623352719100001</v>
      </c>
      <c r="E1444" s="64">
        <v>27233.648432900001</v>
      </c>
      <c r="F1444" s="37" t="s">
        <v>389</v>
      </c>
    </row>
    <row r="1445" spans="1:6" x14ac:dyDescent="0.25">
      <c r="A1445" s="37">
        <v>569500</v>
      </c>
      <c r="B1445" s="37" t="s">
        <v>1479</v>
      </c>
      <c r="C1445" s="64">
        <v>8.3305757272399905</v>
      </c>
      <c r="D1445" s="64">
        <v>8.3305757272399905</v>
      </c>
      <c r="E1445" s="64">
        <v>14736.148580999899</v>
      </c>
      <c r="F1445" s="37" t="s">
        <v>389</v>
      </c>
    </row>
    <row r="1446" spans="1:6" x14ac:dyDescent="0.25">
      <c r="A1446" s="37">
        <v>587822</v>
      </c>
      <c r="B1446" s="37" t="s">
        <v>1480</v>
      </c>
      <c r="C1446" s="64">
        <v>0.89854458548100002</v>
      </c>
      <c r="D1446" s="64">
        <v>0.89854458548100002</v>
      </c>
      <c r="E1446" s="64">
        <v>4502.7489592800002</v>
      </c>
      <c r="F1446" s="37" t="s">
        <v>325</v>
      </c>
    </row>
    <row r="1447" spans="1:6" x14ac:dyDescent="0.25">
      <c r="A1447" s="37">
        <v>569600</v>
      </c>
      <c r="B1447" s="37" t="s">
        <v>1481</v>
      </c>
      <c r="C1447" s="64">
        <v>5.0678408017500001</v>
      </c>
      <c r="D1447" s="64">
        <v>5.0678408017500001</v>
      </c>
      <c r="E1447" s="64">
        <v>14177.740069699899</v>
      </c>
      <c r="F1447" s="37" t="s">
        <v>389</v>
      </c>
    </row>
    <row r="1448" spans="1:6" x14ac:dyDescent="0.25">
      <c r="A1448" s="37">
        <v>569800</v>
      </c>
      <c r="B1448" s="37" t="s">
        <v>1482</v>
      </c>
      <c r="C1448" s="64">
        <v>2.40429429819</v>
      </c>
      <c r="D1448" s="64">
        <v>2.40429429819</v>
      </c>
      <c r="E1448" s="64">
        <v>10113.1192648</v>
      </c>
      <c r="F1448" s="37" t="s">
        <v>389</v>
      </c>
    </row>
    <row r="1449" spans="1:6" x14ac:dyDescent="0.25">
      <c r="A1449" s="37">
        <v>573200</v>
      </c>
      <c r="B1449" s="37" t="s">
        <v>1483</v>
      </c>
      <c r="C1449" s="64">
        <v>0.83472038141899996</v>
      </c>
      <c r="D1449" s="64">
        <v>0.83472038141899996</v>
      </c>
      <c r="E1449" s="64">
        <v>4680.9594653100003</v>
      </c>
      <c r="F1449" s="37" t="s">
        <v>389</v>
      </c>
    </row>
    <row r="1450" spans="1:6" x14ac:dyDescent="0.25">
      <c r="A1450" s="37">
        <v>569900</v>
      </c>
      <c r="B1450" s="37" t="s">
        <v>1484</v>
      </c>
      <c r="C1450" s="64">
        <v>1.0279670646700001</v>
      </c>
      <c r="D1450" s="64">
        <v>1.0279670646700001</v>
      </c>
      <c r="E1450" s="64">
        <v>7338.0932395600003</v>
      </c>
      <c r="F1450" s="37" t="s">
        <v>389</v>
      </c>
    </row>
    <row r="1451" spans="1:6" x14ac:dyDescent="0.25">
      <c r="A1451" s="37">
        <v>570000</v>
      </c>
      <c r="B1451" s="37" t="s">
        <v>1485</v>
      </c>
      <c r="C1451" s="64">
        <v>0.97436418591100005</v>
      </c>
      <c r="D1451" s="64">
        <v>0.97436418591100005</v>
      </c>
      <c r="E1451" s="64">
        <v>6152.4293888000002</v>
      </c>
      <c r="F1451" s="37" t="s">
        <v>389</v>
      </c>
    </row>
    <row r="1452" spans="1:6" x14ac:dyDescent="0.25">
      <c r="A1452" s="37">
        <v>570800</v>
      </c>
      <c r="B1452" s="37" t="s">
        <v>1486</v>
      </c>
      <c r="C1452" s="64">
        <v>6.1565703666099996</v>
      </c>
      <c r="D1452" s="64">
        <v>6.1565703666099996</v>
      </c>
      <c r="E1452" s="64">
        <v>13601.9696919</v>
      </c>
      <c r="F1452" s="37" t="s">
        <v>389</v>
      </c>
    </row>
    <row r="1453" spans="1:6" x14ac:dyDescent="0.25">
      <c r="A1453" s="37">
        <v>570400</v>
      </c>
      <c r="B1453" s="37" t="s">
        <v>1487</v>
      </c>
      <c r="C1453" s="64">
        <v>2.0096202381400001</v>
      </c>
      <c r="D1453" s="64">
        <v>2.0096202381400001</v>
      </c>
      <c r="E1453" s="64">
        <v>7656.5299614599899</v>
      </c>
      <c r="F1453" s="37" t="s">
        <v>389</v>
      </c>
    </row>
    <row r="1454" spans="1:6" x14ac:dyDescent="0.25">
      <c r="A1454" s="37">
        <v>570900</v>
      </c>
      <c r="B1454" s="37" t="s">
        <v>1488</v>
      </c>
      <c r="C1454" s="64">
        <v>1.1973514252599999</v>
      </c>
      <c r="D1454" s="64">
        <v>1.1973514252599999</v>
      </c>
      <c r="E1454" s="64">
        <v>6495.4673550199896</v>
      </c>
      <c r="F1454" s="37" t="s">
        <v>389</v>
      </c>
    </row>
    <row r="1455" spans="1:6" x14ac:dyDescent="0.25">
      <c r="A1455" s="37">
        <v>570600</v>
      </c>
      <c r="B1455" s="37" t="s">
        <v>1489</v>
      </c>
      <c r="C1455" s="64">
        <v>3.5425687465000002</v>
      </c>
      <c r="D1455" s="64">
        <v>3.5425687465000002</v>
      </c>
      <c r="E1455" s="64">
        <v>10746.3925585</v>
      </c>
      <c r="F1455" s="37" t="s">
        <v>389</v>
      </c>
    </row>
    <row r="1456" spans="1:6" x14ac:dyDescent="0.25">
      <c r="A1456" s="37">
        <v>571000</v>
      </c>
      <c r="B1456" s="37" t="s">
        <v>1490</v>
      </c>
      <c r="C1456" s="64">
        <v>2.3522806488099999</v>
      </c>
      <c r="D1456" s="64">
        <v>2.3522806488099999</v>
      </c>
      <c r="E1456" s="64">
        <v>8349.7701023600002</v>
      </c>
      <c r="F1456" s="37" t="s">
        <v>389</v>
      </c>
    </row>
    <row r="1457" spans="1:6" x14ac:dyDescent="0.25">
      <c r="A1457" s="37">
        <v>570700</v>
      </c>
      <c r="B1457" s="37" t="s">
        <v>1491</v>
      </c>
      <c r="C1457" s="64">
        <v>10.8670185865</v>
      </c>
      <c r="D1457" s="64">
        <v>10.8670185865</v>
      </c>
      <c r="E1457" s="64">
        <v>18527.579530300001</v>
      </c>
      <c r="F1457" s="37" t="s">
        <v>389</v>
      </c>
    </row>
    <row r="1458" spans="1:6" x14ac:dyDescent="0.25">
      <c r="A1458" s="37">
        <v>571501</v>
      </c>
      <c r="B1458" s="37" t="s">
        <v>1492</v>
      </c>
      <c r="C1458" s="64">
        <v>1.43041418647</v>
      </c>
      <c r="D1458" s="64">
        <v>1.43041418647</v>
      </c>
      <c r="E1458" s="64">
        <v>5516.5686589300003</v>
      </c>
      <c r="F1458" s="37" t="s">
        <v>389</v>
      </c>
    </row>
    <row r="1459" spans="1:6" x14ac:dyDescent="0.25">
      <c r="A1459" s="37">
        <v>571100</v>
      </c>
      <c r="B1459" s="37" t="s">
        <v>1493</v>
      </c>
      <c r="C1459" s="64">
        <v>1.1145534740800001</v>
      </c>
      <c r="D1459" s="64">
        <v>1.1145534740800001</v>
      </c>
      <c r="E1459" s="64">
        <v>6205.7647733900003</v>
      </c>
      <c r="F1459" s="37" t="s">
        <v>389</v>
      </c>
    </row>
    <row r="1460" spans="1:6" x14ac:dyDescent="0.25">
      <c r="A1460" s="37">
        <v>571200</v>
      </c>
      <c r="B1460" s="37" t="s">
        <v>1494</v>
      </c>
      <c r="C1460" s="64">
        <v>1.40795973819</v>
      </c>
      <c r="D1460" s="64">
        <v>1.40795973819</v>
      </c>
      <c r="E1460" s="64">
        <v>7494.7955650000004</v>
      </c>
      <c r="F1460" s="37" t="s">
        <v>389</v>
      </c>
    </row>
    <row r="1461" spans="1:6" x14ac:dyDescent="0.25">
      <c r="A1461" s="37">
        <v>571300</v>
      </c>
      <c r="B1461" s="37" t="s">
        <v>1495</v>
      </c>
      <c r="C1461" s="64">
        <v>1.4671657972000001</v>
      </c>
      <c r="D1461" s="64">
        <v>1.4671657972000001</v>
      </c>
      <c r="E1461" s="64">
        <v>6186.93237598</v>
      </c>
      <c r="F1461" s="37" t="s">
        <v>389</v>
      </c>
    </row>
    <row r="1462" spans="1:6" x14ac:dyDescent="0.25">
      <c r="A1462" s="37">
        <v>571502</v>
      </c>
      <c r="B1462" s="37" t="s">
        <v>1496</v>
      </c>
      <c r="C1462" s="64">
        <v>2.6244724973000002</v>
      </c>
      <c r="D1462" s="64">
        <v>2.6244724973000002</v>
      </c>
      <c r="E1462" s="64">
        <v>7727.4734937900002</v>
      </c>
      <c r="F1462" s="37" t="s">
        <v>389</v>
      </c>
    </row>
    <row r="1463" spans="1:6" x14ac:dyDescent="0.25">
      <c r="A1463" s="37">
        <v>571600</v>
      </c>
      <c r="B1463" s="37" t="s">
        <v>1497</v>
      </c>
      <c r="C1463" s="64">
        <v>1.1394902871599999</v>
      </c>
      <c r="D1463" s="64">
        <v>1.1394902871599999</v>
      </c>
      <c r="E1463" s="64">
        <v>5300.7870711300002</v>
      </c>
      <c r="F1463" s="37" t="s">
        <v>389</v>
      </c>
    </row>
    <row r="1464" spans="1:6" x14ac:dyDescent="0.25">
      <c r="A1464" s="37">
        <v>572200</v>
      </c>
      <c r="B1464" s="37" t="s">
        <v>1498</v>
      </c>
      <c r="C1464" s="64">
        <v>1.25084258546</v>
      </c>
      <c r="D1464" s="64">
        <v>1.25084258546</v>
      </c>
      <c r="E1464" s="64">
        <v>4800.71582949</v>
      </c>
      <c r="F1464" s="37" t="s">
        <v>389</v>
      </c>
    </row>
    <row r="1465" spans="1:6" x14ac:dyDescent="0.25">
      <c r="A1465" s="37">
        <v>573300</v>
      </c>
      <c r="B1465" s="37" t="s">
        <v>1499</v>
      </c>
      <c r="C1465" s="64">
        <v>0.87185194143</v>
      </c>
      <c r="D1465" s="64">
        <v>0.87185194143</v>
      </c>
      <c r="E1465" s="64">
        <v>5045.4702970600001</v>
      </c>
      <c r="F1465" s="37" t="s">
        <v>389</v>
      </c>
    </row>
    <row r="1466" spans="1:6" x14ac:dyDescent="0.25">
      <c r="A1466" s="37">
        <v>571800</v>
      </c>
      <c r="B1466" s="37" t="s">
        <v>1500</v>
      </c>
      <c r="C1466" s="64">
        <v>8.2547803741500001</v>
      </c>
      <c r="D1466" s="64">
        <v>8.2547803741500001</v>
      </c>
      <c r="E1466" s="64">
        <v>16135.464805899899</v>
      </c>
      <c r="F1466" s="37" t="s">
        <v>389</v>
      </c>
    </row>
    <row r="1467" spans="1:6" x14ac:dyDescent="0.25">
      <c r="A1467" s="37">
        <v>572701</v>
      </c>
      <c r="B1467" s="37" t="s">
        <v>1501</v>
      </c>
      <c r="C1467" s="64">
        <v>1.50971869628</v>
      </c>
      <c r="D1467" s="64">
        <v>1.50971869628</v>
      </c>
      <c r="E1467" s="64">
        <v>6607.4124001199898</v>
      </c>
      <c r="F1467" s="37" t="s">
        <v>389</v>
      </c>
    </row>
    <row r="1468" spans="1:6" x14ac:dyDescent="0.25">
      <c r="A1468" s="37">
        <v>571900</v>
      </c>
      <c r="B1468" s="37" t="s">
        <v>1502</v>
      </c>
      <c r="C1468" s="64">
        <v>6.4135595273400003</v>
      </c>
      <c r="D1468" s="64">
        <v>6.4135595273400003</v>
      </c>
      <c r="E1468" s="64">
        <v>14543.5834457</v>
      </c>
      <c r="F1468" s="37" t="s">
        <v>389</v>
      </c>
    </row>
    <row r="1469" spans="1:6" x14ac:dyDescent="0.25">
      <c r="A1469" s="37">
        <v>572702</v>
      </c>
      <c r="B1469" s="37" t="s">
        <v>1503</v>
      </c>
      <c r="C1469" s="64">
        <v>1.2874494785499999</v>
      </c>
      <c r="D1469" s="64">
        <v>1.2874494785499999</v>
      </c>
      <c r="E1469" s="64">
        <v>6527.2467897099896</v>
      </c>
      <c r="F1469" s="37" t="s">
        <v>389</v>
      </c>
    </row>
    <row r="1470" spans="1:6" x14ac:dyDescent="0.25">
      <c r="A1470" s="37">
        <v>572000</v>
      </c>
      <c r="B1470" s="37" t="s">
        <v>1504</v>
      </c>
      <c r="C1470" s="64">
        <v>1.8698106970099999</v>
      </c>
      <c r="D1470" s="64">
        <v>1.8698106970099999</v>
      </c>
      <c r="E1470" s="64">
        <v>8202.7480129899905</v>
      </c>
      <c r="F1470" s="37" t="s">
        <v>389</v>
      </c>
    </row>
    <row r="1471" spans="1:6" x14ac:dyDescent="0.25">
      <c r="A1471" s="37">
        <v>572100</v>
      </c>
      <c r="B1471" s="37" t="s">
        <v>1505</v>
      </c>
      <c r="C1471" s="64">
        <v>1.48813077078</v>
      </c>
      <c r="D1471" s="64">
        <v>1.48813077078</v>
      </c>
      <c r="E1471" s="64">
        <v>7102.4589743500001</v>
      </c>
      <c r="F1471" s="37" t="s">
        <v>389</v>
      </c>
    </row>
    <row r="1472" spans="1:6" x14ac:dyDescent="0.25">
      <c r="A1472" s="37">
        <v>572300</v>
      </c>
      <c r="B1472" s="37" t="s">
        <v>1506</v>
      </c>
      <c r="C1472" s="64">
        <v>2.1134759890999999</v>
      </c>
      <c r="D1472" s="64">
        <v>2.1134759890999999</v>
      </c>
      <c r="E1472" s="64">
        <v>6318.9344554400004</v>
      </c>
      <c r="F1472" s="37" t="s">
        <v>389</v>
      </c>
    </row>
    <row r="1473" spans="1:6" x14ac:dyDescent="0.25">
      <c r="A1473" s="37">
        <v>572500</v>
      </c>
      <c r="B1473" s="37" t="s">
        <v>1507</v>
      </c>
      <c r="C1473" s="64">
        <v>2.4772742343599998</v>
      </c>
      <c r="D1473" s="64">
        <v>2.4772742343599998</v>
      </c>
      <c r="E1473" s="64">
        <v>7991.6927636199898</v>
      </c>
      <c r="F1473" s="37" t="s">
        <v>389</v>
      </c>
    </row>
    <row r="1474" spans="1:6" x14ac:dyDescent="0.25">
      <c r="A1474" s="37">
        <v>572600</v>
      </c>
      <c r="B1474" s="37" t="s">
        <v>1508</v>
      </c>
      <c r="C1474" s="64">
        <v>2.6369212338499999</v>
      </c>
      <c r="D1474" s="64">
        <v>2.6369212338499999</v>
      </c>
      <c r="E1474" s="64">
        <v>8130.9899926300004</v>
      </c>
      <c r="F1474" s="37" t="s">
        <v>389</v>
      </c>
    </row>
    <row r="1475" spans="1:6" x14ac:dyDescent="0.25">
      <c r="A1475" s="37">
        <v>572900</v>
      </c>
      <c r="B1475" s="37" t="s">
        <v>1509</v>
      </c>
      <c r="C1475" s="64">
        <v>2.80749404608</v>
      </c>
      <c r="D1475" s="64">
        <v>2.80749404608</v>
      </c>
      <c r="E1475" s="64">
        <v>10159.557877400001</v>
      </c>
      <c r="F1475" s="37" t="s">
        <v>389</v>
      </c>
    </row>
    <row r="1476" spans="1:6" x14ac:dyDescent="0.25">
      <c r="A1476" s="37">
        <v>573000</v>
      </c>
      <c r="B1476" s="37" t="s">
        <v>1510</v>
      </c>
      <c r="C1476" s="64">
        <v>0.98458208355999999</v>
      </c>
      <c r="D1476" s="64">
        <v>0.98458208355999999</v>
      </c>
      <c r="E1476" s="64">
        <v>6644.5323396399899</v>
      </c>
      <c r="F1476" s="37" t="s">
        <v>389</v>
      </c>
    </row>
    <row r="1477" spans="1:6" x14ac:dyDescent="0.25">
      <c r="A1477" s="37">
        <v>573101</v>
      </c>
      <c r="B1477" s="37" t="s">
        <v>1511</v>
      </c>
      <c r="C1477" s="64">
        <v>1.03114884836</v>
      </c>
      <c r="D1477" s="64">
        <v>1.03114884836</v>
      </c>
      <c r="E1477" s="64">
        <v>5077.5446295800002</v>
      </c>
      <c r="F1477" s="37" t="s">
        <v>389</v>
      </c>
    </row>
    <row r="1478" spans="1:6" x14ac:dyDescent="0.25">
      <c r="A1478" s="37">
        <v>573102</v>
      </c>
      <c r="B1478" s="37" t="s">
        <v>1512</v>
      </c>
      <c r="C1478" s="64">
        <v>7.9009167299700006E-2</v>
      </c>
      <c r="D1478" s="64">
        <v>0</v>
      </c>
      <c r="E1478" s="64">
        <v>1797.4806162499899</v>
      </c>
      <c r="F1478" s="37" t="s">
        <v>389</v>
      </c>
    </row>
    <row r="1479" spans="1:6" x14ac:dyDescent="0.25">
      <c r="A1479" s="37">
        <v>573400</v>
      </c>
      <c r="B1479" s="37" t="s">
        <v>1513</v>
      </c>
      <c r="C1479" s="64">
        <v>1.29300413322</v>
      </c>
      <c r="D1479" s="64">
        <v>1.29300413322</v>
      </c>
      <c r="E1479" s="64">
        <v>5952.7459997899896</v>
      </c>
      <c r="F1479" s="37" t="s">
        <v>389</v>
      </c>
    </row>
    <row r="1480" spans="1:6" x14ac:dyDescent="0.25">
      <c r="A1480" s="37">
        <v>573511</v>
      </c>
      <c r="B1480" s="37" t="s">
        <v>1514</v>
      </c>
      <c r="C1480" s="64">
        <v>2.4592726232</v>
      </c>
      <c r="D1480" s="64">
        <v>2.4592726232</v>
      </c>
      <c r="E1480" s="64">
        <v>6914.6276547999896</v>
      </c>
      <c r="F1480" s="37" t="s">
        <v>389</v>
      </c>
    </row>
    <row r="1481" spans="1:6" x14ac:dyDescent="0.25">
      <c r="A1481" s="37">
        <v>573513</v>
      </c>
      <c r="B1481" s="37" t="s">
        <v>1515</v>
      </c>
      <c r="C1481" s="64">
        <v>2.2512095628400002</v>
      </c>
      <c r="D1481" s="64">
        <v>2.2512095628400002</v>
      </c>
      <c r="E1481" s="64">
        <v>8050.4725687600003</v>
      </c>
      <c r="F1481" s="37" t="s">
        <v>389</v>
      </c>
    </row>
    <row r="1482" spans="1:6" x14ac:dyDescent="0.25">
      <c r="A1482" s="37">
        <v>573514</v>
      </c>
      <c r="B1482" s="37" t="s">
        <v>1516</v>
      </c>
      <c r="C1482" s="64">
        <v>1.3144267205</v>
      </c>
      <c r="D1482" s="64">
        <v>1.3144267205</v>
      </c>
      <c r="E1482" s="64">
        <v>6712.5798527999896</v>
      </c>
      <c r="F1482" s="37" t="s">
        <v>389</v>
      </c>
    </row>
    <row r="1483" spans="1:6" x14ac:dyDescent="0.25">
      <c r="A1483" s="37">
        <v>573522</v>
      </c>
      <c r="B1483" s="37" t="s">
        <v>1517</v>
      </c>
      <c r="C1483" s="64">
        <v>3.6993453507399998</v>
      </c>
      <c r="D1483" s="64">
        <v>3.6993453507399998</v>
      </c>
      <c r="E1483" s="64">
        <v>11252.7858132</v>
      </c>
      <c r="F1483" s="37" t="s">
        <v>389</v>
      </c>
    </row>
    <row r="1484" spans="1:6" x14ac:dyDescent="0.25">
      <c r="A1484" s="37">
        <v>573524</v>
      </c>
      <c r="B1484" s="37" t="s">
        <v>1518</v>
      </c>
      <c r="C1484" s="64">
        <v>0.97619562975700003</v>
      </c>
      <c r="D1484" s="64">
        <v>0.97619562975700003</v>
      </c>
      <c r="E1484" s="64">
        <v>5895.4948758199898</v>
      </c>
      <c r="F1484" s="37" t="s">
        <v>389</v>
      </c>
    </row>
    <row r="1485" spans="1:6" x14ac:dyDescent="0.25">
      <c r="A1485" s="37">
        <v>573525</v>
      </c>
      <c r="B1485" s="37" t="s">
        <v>1519</v>
      </c>
      <c r="C1485" s="64">
        <v>11.580794104600001</v>
      </c>
      <c r="D1485" s="64">
        <v>11.580794104600001</v>
      </c>
      <c r="E1485" s="64">
        <v>20377.1395199</v>
      </c>
      <c r="F1485" s="37" t="s">
        <v>389</v>
      </c>
    </row>
    <row r="1486" spans="1:6" x14ac:dyDescent="0.25">
      <c r="A1486" s="37">
        <v>573802</v>
      </c>
      <c r="B1486" s="37" t="s">
        <v>1520</v>
      </c>
      <c r="C1486" s="64">
        <v>0.40634822240500001</v>
      </c>
      <c r="D1486" s="64">
        <v>0.40634822240500001</v>
      </c>
      <c r="E1486" s="64">
        <v>3297.05007084</v>
      </c>
      <c r="F1486" s="37" t="s">
        <v>389</v>
      </c>
    </row>
    <row r="1487" spans="1:6" x14ac:dyDescent="0.25">
      <c r="A1487" s="37">
        <v>573526</v>
      </c>
      <c r="B1487" s="37" t="s">
        <v>1521</v>
      </c>
      <c r="C1487" s="64">
        <v>8.4992571300699904</v>
      </c>
      <c r="D1487" s="64">
        <v>8.4992571300699904</v>
      </c>
      <c r="E1487" s="64">
        <v>21932.5484134</v>
      </c>
      <c r="F1487" s="37" t="s">
        <v>389</v>
      </c>
    </row>
    <row r="1488" spans="1:6" x14ac:dyDescent="0.25">
      <c r="A1488" s="37">
        <v>573600</v>
      </c>
      <c r="B1488" s="37" t="s">
        <v>1522</v>
      </c>
      <c r="C1488" s="64">
        <v>0.61719956655700003</v>
      </c>
      <c r="D1488" s="64">
        <v>0.61719956655700003</v>
      </c>
      <c r="E1488" s="64">
        <v>4023.04729804</v>
      </c>
      <c r="F1488" s="37" t="s">
        <v>389</v>
      </c>
    </row>
    <row r="1489" spans="1:6" x14ac:dyDescent="0.25">
      <c r="A1489" s="37">
        <v>573700</v>
      </c>
      <c r="B1489" s="37" t="s">
        <v>1523</v>
      </c>
      <c r="C1489" s="64">
        <v>1.2123331824700001</v>
      </c>
      <c r="D1489" s="64">
        <v>1.2123331824700001</v>
      </c>
      <c r="E1489" s="64">
        <v>7115.2725574300002</v>
      </c>
      <c r="F1489" s="37" t="s">
        <v>389</v>
      </c>
    </row>
    <row r="1490" spans="1:6" x14ac:dyDescent="0.25">
      <c r="A1490" s="37">
        <v>573801</v>
      </c>
      <c r="B1490" s="37" t="s">
        <v>1524</v>
      </c>
      <c r="C1490" s="64">
        <v>0.478175838992</v>
      </c>
      <c r="D1490" s="64">
        <v>0.478175838992</v>
      </c>
      <c r="E1490" s="64">
        <v>3655.98613561</v>
      </c>
      <c r="F1490" s="37" t="s">
        <v>389</v>
      </c>
    </row>
    <row r="1491" spans="1:6" x14ac:dyDescent="0.25">
      <c r="A1491" s="37">
        <v>573901</v>
      </c>
      <c r="B1491" s="37" t="s">
        <v>1525</v>
      </c>
      <c r="C1491" s="64">
        <v>0.852139374374</v>
      </c>
      <c r="D1491" s="64">
        <v>0.852139374374</v>
      </c>
      <c r="E1491" s="64">
        <v>4792.8638158100002</v>
      </c>
      <c r="F1491" s="37" t="s">
        <v>389</v>
      </c>
    </row>
    <row r="1492" spans="1:6" x14ac:dyDescent="0.25">
      <c r="A1492" s="37">
        <v>573902</v>
      </c>
      <c r="B1492" s="37" t="s">
        <v>1526</v>
      </c>
      <c r="C1492" s="64">
        <v>1.00232484759</v>
      </c>
      <c r="D1492" s="64">
        <v>1.00232484759</v>
      </c>
      <c r="E1492" s="64">
        <v>4798.6279130599896</v>
      </c>
      <c r="F1492" s="37" t="s">
        <v>389</v>
      </c>
    </row>
    <row r="1493" spans="1:6" x14ac:dyDescent="0.25">
      <c r="A1493" s="37">
        <v>573903</v>
      </c>
      <c r="B1493" s="37" t="s">
        <v>1527</v>
      </c>
      <c r="C1493" s="64">
        <v>0.80408446993500005</v>
      </c>
      <c r="D1493" s="64">
        <v>0.80408446993500005</v>
      </c>
      <c r="E1493" s="64">
        <v>5958.6751228200001</v>
      </c>
      <c r="F1493" s="37" t="s">
        <v>389</v>
      </c>
    </row>
    <row r="1494" spans="1:6" x14ac:dyDescent="0.25">
      <c r="A1494" s="37">
        <v>574001</v>
      </c>
      <c r="B1494" s="37" t="s">
        <v>1528</v>
      </c>
      <c r="C1494" s="64">
        <v>2.5687152911900002</v>
      </c>
      <c r="D1494" s="64">
        <v>2.5687152911900002</v>
      </c>
      <c r="E1494" s="64">
        <v>9776.86026055</v>
      </c>
      <c r="F1494" s="37" t="s">
        <v>389</v>
      </c>
    </row>
    <row r="1495" spans="1:6" x14ac:dyDescent="0.25">
      <c r="A1495" s="37">
        <v>574002</v>
      </c>
      <c r="B1495" s="37" t="s">
        <v>1529</v>
      </c>
      <c r="C1495" s="64">
        <v>1.2029150476499999</v>
      </c>
      <c r="D1495" s="64">
        <v>1.2029150476499999</v>
      </c>
      <c r="E1495" s="64">
        <v>7360.8009126400002</v>
      </c>
      <c r="F1495" s="37" t="s">
        <v>389</v>
      </c>
    </row>
    <row r="1496" spans="1:6" x14ac:dyDescent="0.25">
      <c r="A1496" s="37">
        <v>574100</v>
      </c>
      <c r="B1496" s="37" t="s">
        <v>1530</v>
      </c>
      <c r="C1496" s="64">
        <v>1.5283186844300001</v>
      </c>
      <c r="D1496" s="64">
        <v>1.5283186844300001</v>
      </c>
      <c r="E1496" s="64">
        <v>9231.4063169300007</v>
      </c>
      <c r="F1496" s="37" t="s">
        <v>389</v>
      </c>
    </row>
    <row r="1497" spans="1:6" x14ac:dyDescent="0.25">
      <c r="A1497" s="37">
        <v>574200</v>
      </c>
      <c r="B1497" s="37" t="s">
        <v>1531</v>
      </c>
      <c r="C1497" s="64">
        <v>3.0052725014199999</v>
      </c>
      <c r="D1497" s="64">
        <v>3.0052725014199999</v>
      </c>
      <c r="E1497" s="64">
        <v>10133.219832299899</v>
      </c>
      <c r="F1497" s="37" t="s">
        <v>389</v>
      </c>
    </row>
    <row r="1498" spans="1:6" x14ac:dyDescent="0.25">
      <c r="A1498" s="37">
        <v>574302</v>
      </c>
      <c r="B1498" s="37" t="s">
        <v>1532</v>
      </c>
      <c r="C1498" s="64">
        <v>1.6862768054999999</v>
      </c>
      <c r="D1498" s="64">
        <v>1.6862768054999999</v>
      </c>
      <c r="E1498" s="64">
        <v>7441.2368602099896</v>
      </c>
      <c r="F1498" s="37" t="s">
        <v>389</v>
      </c>
    </row>
    <row r="1499" spans="1:6" x14ac:dyDescent="0.25">
      <c r="A1499" s="37">
        <v>574303</v>
      </c>
      <c r="B1499" s="37" t="s">
        <v>1533</v>
      </c>
      <c r="C1499" s="64">
        <v>1.0626053613699999</v>
      </c>
      <c r="D1499" s="64">
        <v>1.0626053613699999</v>
      </c>
      <c r="E1499" s="64">
        <v>7986.5499585799898</v>
      </c>
      <c r="F1499" s="37" t="s">
        <v>389</v>
      </c>
    </row>
    <row r="1500" spans="1:6" x14ac:dyDescent="0.25">
      <c r="A1500" s="37">
        <v>574304</v>
      </c>
      <c r="B1500" s="37" t="s">
        <v>1534</v>
      </c>
      <c r="C1500" s="64">
        <v>1.0099188640500001</v>
      </c>
      <c r="D1500" s="64">
        <v>1.0099188640500001</v>
      </c>
      <c r="E1500" s="64">
        <v>5507.4778102399896</v>
      </c>
      <c r="F1500" s="37" t="s">
        <v>389</v>
      </c>
    </row>
    <row r="1501" spans="1:6" x14ac:dyDescent="0.25">
      <c r="A1501" s="37">
        <v>588200</v>
      </c>
      <c r="B1501" s="37" t="s">
        <v>1535</v>
      </c>
      <c r="C1501" s="64">
        <v>1.3391636810000001</v>
      </c>
      <c r="D1501" s="64">
        <v>1.3391636810000001</v>
      </c>
      <c r="E1501" s="64">
        <v>5531.4688774099905</v>
      </c>
      <c r="F1501" s="37" t="s">
        <v>325</v>
      </c>
    </row>
    <row r="1502" spans="1:6" x14ac:dyDescent="0.25">
      <c r="A1502" s="37">
        <v>574401</v>
      </c>
      <c r="B1502" s="37" t="s">
        <v>1536</v>
      </c>
      <c r="C1502" s="64">
        <v>1.8926239500099999</v>
      </c>
      <c r="D1502" s="64">
        <v>1.8926239500099999</v>
      </c>
      <c r="E1502" s="64">
        <v>8022.9661767099897</v>
      </c>
      <c r="F1502" s="37" t="s">
        <v>389</v>
      </c>
    </row>
    <row r="1503" spans="1:6" x14ac:dyDescent="0.25">
      <c r="A1503" s="37">
        <v>574402</v>
      </c>
      <c r="B1503" s="37" t="s">
        <v>1537</v>
      </c>
      <c r="C1503" s="64">
        <v>1.4147353414399999</v>
      </c>
      <c r="D1503" s="64">
        <v>1.4147353414399999</v>
      </c>
      <c r="E1503" s="64">
        <v>6778.0667825800001</v>
      </c>
      <c r="F1503" s="37" t="s">
        <v>389</v>
      </c>
    </row>
    <row r="1504" spans="1:6" x14ac:dyDescent="0.25">
      <c r="A1504" s="37">
        <v>574500</v>
      </c>
      <c r="B1504" s="37" t="s">
        <v>1538</v>
      </c>
      <c r="C1504" s="64">
        <v>0.62889628149400001</v>
      </c>
      <c r="D1504" s="64">
        <v>0.62889628149400001</v>
      </c>
      <c r="E1504" s="64">
        <v>5020.5746096900002</v>
      </c>
      <c r="F1504" s="37" t="s">
        <v>389</v>
      </c>
    </row>
    <row r="1505" spans="1:6" x14ac:dyDescent="0.25">
      <c r="A1505" s="37">
        <v>574600</v>
      </c>
      <c r="B1505" s="37" t="s">
        <v>1539</v>
      </c>
      <c r="C1505" s="64">
        <v>1.4193331393199999</v>
      </c>
      <c r="D1505" s="64">
        <v>1.4193331393199999</v>
      </c>
      <c r="E1505" s="64">
        <v>6248.8203160499897</v>
      </c>
      <c r="F1505" s="37" t="s">
        <v>389</v>
      </c>
    </row>
    <row r="1506" spans="1:6" x14ac:dyDescent="0.25">
      <c r="A1506" s="37">
        <v>574701</v>
      </c>
      <c r="B1506" s="37" t="s">
        <v>1540</v>
      </c>
      <c r="C1506" s="64">
        <v>2.6159655844800001</v>
      </c>
      <c r="D1506" s="64">
        <v>2.6159655844800001</v>
      </c>
      <c r="E1506" s="64">
        <v>8475.1841684600004</v>
      </c>
      <c r="F1506" s="37" t="s">
        <v>389</v>
      </c>
    </row>
    <row r="1507" spans="1:6" x14ac:dyDescent="0.25">
      <c r="A1507" s="37">
        <v>575701</v>
      </c>
      <c r="B1507" s="37" t="s">
        <v>1541</v>
      </c>
      <c r="C1507" s="64">
        <v>0.35077238454600002</v>
      </c>
      <c r="D1507" s="64">
        <v>0.35077238454600002</v>
      </c>
      <c r="E1507" s="64">
        <v>3325.9265707700001</v>
      </c>
      <c r="F1507" s="37" t="s">
        <v>389</v>
      </c>
    </row>
    <row r="1508" spans="1:6" x14ac:dyDescent="0.25">
      <c r="A1508" s="37">
        <v>574702</v>
      </c>
      <c r="B1508" s="37" t="s">
        <v>1542</v>
      </c>
      <c r="C1508" s="64">
        <v>1.63962181269</v>
      </c>
      <c r="D1508" s="64">
        <v>1.63962181269</v>
      </c>
      <c r="E1508" s="64">
        <v>7150.95316447</v>
      </c>
      <c r="F1508" s="37" t="s">
        <v>389</v>
      </c>
    </row>
    <row r="1509" spans="1:6" x14ac:dyDescent="0.25">
      <c r="A1509" s="37">
        <v>574703</v>
      </c>
      <c r="B1509" s="37" t="s">
        <v>1543</v>
      </c>
      <c r="C1509" s="64">
        <v>0.48997959685300002</v>
      </c>
      <c r="D1509" s="64">
        <v>0.48997959685300002</v>
      </c>
      <c r="E1509" s="64">
        <v>4568.0328851699896</v>
      </c>
      <c r="F1509" s="37" t="s">
        <v>389</v>
      </c>
    </row>
    <row r="1510" spans="1:6" x14ac:dyDescent="0.25">
      <c r="A1510" s="37">
        <v>574800</v>
      </c>
      <c r="B1510" s="37" t="s">
        <v>1544</v>
      </c>
      <c r="C1510" s="64">
        <v>1.88949445071</v>
      </c>
      <c r="D1510" s="64">
        <v>1.88949445071</v>
      </c>
      <c r="E1510" s="64">
        <v>7381.4678110599898</v>
      </c>
      <c r="F1510" s="37" t="s">
        <v>389</v>
      </c>
    </row>
    <row r="1511" spans="1:6" x14ac:dyDescent="0.25">
      <c r="A1511" s="37">
        <v>574900</v>
      </c>
      <c r="B1511" s="37" t="s">
        <v>1545</v>
      </c>
      <c r="C1511" s="64">
        <v>3.1305326940699998</v>
      </c>
      <c r="D1511" s="64">
        <v>3.1305326940699998</v>
      </c>
      <c r="E1511" s="64">
        <v>9904.4477934200004</v>
      </c>
      <c r="F1511" s="37" t="s">
        <v>389</v>
      </c>
    </row>
    <row r="1512" spans="1:6" x14ac:dyDescent="0.25">
      <c r="A1512" s="37">
        <v>575000</v>
      </c>
      <c r="B1512" s="37" t="s">
        <v>1546</v>
      </c>
      <c r="C1512" s="64">
        <v>3.6458643992400002</v>
      </c>
      <c r="D1512" s="64">
        <v>3.6458643992400002</v>
      </c>
      <c r="E1512" s="64">
        <v>11451.667299999899</v>
      </c>
      <c r="F1512" s="37" t="s">
        <v>389</v>
      </c>
    </row>
    <row r="1513" spans="1:6" x14ac:dyDescent="0.25">
      <c r="A1513" s="37">
        <v>575100</v>
      </c>
      <c r="B1513" s="37" t="s">
        <v>1547</v>
      </c>
      <c r="C1513" s="64">
        <v>2.4148460261200002</v>
      </c>
      <c r="D1513" s="64">
        <v>2.4148460261200002</v>
      </c>
      <c r="E1513" s="64">
        <v>8320.3635260400006</v>
      </c>
      <c r="F1513" s="37" t="s">
        <v>389</v>
      </c>
    </row>
    <row r="1514" spans="1:6" x14ac:dyDescent="0.25">
      <c r="A1514" s="37">
        <v>575200</v>
      </c>
      <c r="B1514" s="37" t="s">
        <v>1548</v>
      </c>
      <c r="C1514" s="64">
        <v>0.79596501933800001</v>
      </c>
      <c r="D1514" s="64">
        <v>0.79596501933800001</v>
      </c>
      <c r="E1514" s="64">
        <v>4743.9927653100003</v>
      </c>
      <c r="F1514" s="37" t="s">
        <v>389</v>
      </c>
    </row>
    <row r="1515" spans="1:6" x14ac:dyDescent="0.25">
      <c r="A1515" s="37">
        <v>575300</v>
      </c>
      <c r="B1515" s="37" t="s">
        <v>1549</v>
      </c>
      <c r="C1515" s="64">
        <v>1.23652103007</v>
      </c>
      <c r="D1515" s="64">
        <v>1.23652103007</v>
      </c>
      <c r="E1515" s="64">
        <v>6305.3529413599899</v>
      </c>
      <c r="F1515" s="37" t="s">
        <v>389</v>
      </c>
    </row>
    <row r="1516" spans="1:6" x14ac:dyDescent="0.25">
      <c r="A1516" s="37">
        <v>575500</v>
      </c>
      <c r="B1516" s="37" t="s">
        <v>1550</v>
      </c>
      <c r="C1516" s="64">
        <v>0.51050716755699999</v>
      </c>
      <c r="D1516" s="64">
        <v>0.51050716755699999</v>
      </c>
      <c r="E1516" s="64">
        <v>3695.3973077599899</v>
      </c>
      <c r="F1516" s="37" t="s">
        <v>389</v>
      </c>
    </row>
    <row r="1517" spans="1:6" x14ac:dyDescent="0.25">
      <c r="A1517" s="37">
        <v>575600</v>
      </c>
      <c r="B1517" s="37" t="s">
        <v>1551</v>
      </c>
      <c r="C1517" s="64">
        <v>1.60826556014</v>
      </c>
      <c r="D1517" s="64">
        <v>1.60826556014</v>
      </c>
      <c r="E1517" s="64">
        <v>7000.6408120400001</v>
      </c>
      <c r="F1517" s="37" t="s">
        <v>389</v>
      </c>
    </row>
    <row r="1518" spans="1:6" x14ac:dyDescent="0.25">
      <c r="A1518" s="37">
        <v>575902</v>
      </c>
      <c r="B1518" s="37" t="s">
        <v>1552</v>
      </c>
      <c r="C1518" s="64">
        <v>2.93963489748</v>
      </c>
      <c r="D1518" s="64">
        <v>2.93963489748</v>
      </c>
      <c r="E1518" s="64">
        <v>11586.737300700001</v>
      </c>
      <c r="F1518" s="37" t="s">
        <v>389</v>
      </c>
    </row>
    <row r="1519" spans="1:6" x14ac:dyDescent="0.25">
      <c r="A1519" s="37">
        <v>576001</v>
      </c>
      <c r="B1519" s="37" t="s">
        <v>1553</v>
      </c>
      <c r="C1519" s="64">
        <v>1.2808949923599999</v>
      </c>
      <c r="D1519" s="64">
        <v>1.2808949923599999</v>
      </c>
      <c r="E1519" s="64">
        <v>7166.0453229000004</v>
      </c>
      <c r="F1519" s="37" t="s">
        <v>389</v>
      </c>
    </row>
    <row r="1520" spans="1:6" x14ac:dyDescent="0.25">
      <c r="A1520" s="37">
        <v>588300</v>
      </c>
      <c r="B1520" s="37" t="s">
        <v>1554</v>
      </c>
      <c r="C1520" s="64">
        <v>1.03810552822</v>
      </c>
      <c r="D1520" s="64">
        <v>1.03810552822</v>
      </c>
      <c r="E1520" s="64">
        <v>5800.51177052</v>
      </c>
      <c r="F1520" s="37" t="s">
        <v>325</v>
      </c>
    </row>
    <row r="1521" spans="1:6" x14ac:dyDescent="0.25">
      <c r="A1521" s="37">
        <v>576002</v>
      </c>
      <c r="B1521" s="37" t="s">
        <v>1555</v>
      </c>
      <c r="C1521" s="64">
        <v>1.04769708241</v>
      </c>
      <c r="D1521" s="64">
        <v>1.04769708241</v>
      </c>
      <c r="E1521" s="64">
        <v>8526.0215530700007</v>
      </c>
      <c r="F1521" s="37" t="s">
        <v>389</v>
      </c>
    </row>
    <row r="1522" spans="1:6" x14ac:dyDescent="0.25">
      <c r="A1522" s="37">
        <v>576400</v>
      </c>
      <c r="B1522" s="37" t="s">
        <v>1556</v>
      </c>
      <c r="C1522" s="64">
        <v>1.43735380361</v>
      </c>
      <c r="D1522" s="64">
        <v>1.43735380361</v>
      </c>
      <c r="E1522" s="64">
        <v>6203.9273569200004</v>
      </c>
      <c r="F1522" s="37" t="s">
        <v>389</v>
      </c>
    </row>
    <row r="1523" spans="1:6" x14ac:dyDescent="0.25">
      <c r="A1523" s="37">
        <v>576500</v>
      </c>
      <c r="B1523" s="37" t="s">
        <v>1557</v>
      </c>
      <c r="C1523" s="64">
        <v>0.55070681995799997</v>
      </c>
      <c r="D1523" s="64">
        <v>0.55070681995799997</v>
      </c>
      <c r="E1523" s="64">
        <v>3727.0578104000001</v>
      </c>
      <c r="F1523" s="37" t="s">
        <v>389</v>
      </c>
    </row>
    <row r="1524" spans="1:6" x14ac:dyDescent="0.25">
      <c r="A1524" s="37">
        <v>576100</v>
      </c>
      <c r="B1524" s="37" t="s">
        <v>1558</v>
      </c>
      <c r="C1524" s="64">
        <v>2.02542050446</v>
      </c>
      <c r="D1524" s="64">
        <v>2.02542050446</v>
      </c>
      <c r="E1524" s="64">
        <v>11169.959936900001</v>
      </c>
      <c r="F1524" s="37" t="s">
        <v>389</v>
      </c>
    </row>
    <row r="1525" spans="1:6" x14ac:dyDescent="0.25">
      <c r="A1525" s="37">
        <v>576700</v>
      </c>
      <c r="B1525" s="37" t="s">
        <v>1559</v>
      </c>
      <c r="C1525" s="64">
        <v>0.54696498085699996</v>
      </c>
      <c r="D1525" s="64">
        <v>0.54696498085699996</v>
      </c>
      <c r="E1525" s="64">
        <v>4212.8346582699896</v>
      </c>
      <c r="F1525" s="37" t="s">
        <v>389</v>
      </c>
    </row>
    <row r="1526" spans="1:6" x14ac:dyDescent="0.25">
      <c r="A1526" s="37">
        <v>576800</v>
      </c>
      <c r="B1526" s="37" t="s">
        <v>1560</v>
      </c>
      <c r="C1526" s="64">
        <v>1.2946744109999999</v>
      </c>
      <c r="D1526" s="64">
        <v>1.2946744109999999</v>
      </c>
      <c r="E1526" s="64">
        <v>6093.8401249400004</v>
      </c>
      <c r="F1526" s="37" t="s">
        <v>389</v>
      </c>
    </row>
    <row r="1527" spans="1:6" x14ac:dyDescent="0.25">
      <c r="A1527" s="37">
        <v>576901</v>
      </c>
      <c r="B1527" s="37" t="s">
        <v>1561</v>
      </c>
      <c r="C1527" s="64">
        <v>1.0506332545799999</v>
      </c>
      <c r="D1527" s="64">
        <v>1.0506332545799999</v>
      </c>
      <c r="E1527" s="64">
        <v>4795.37817688</v>
      </c>
      <c r="F1527" s="37" t="s">
        <v>389</v>
      </c>
    </row>
    <row r="1528" spans="1:6" x14ac:dyDescent="0.25">
      <c r="A1528" s="37">
        <v>577000</v>
      </c>
      <c r="B1528" s="37" t="s">
        <v>1562</v>
      </c>
      <c r="C1528" s="64">
        <v>2.5790409956100002</v>
      </c>
      <c r="D1528" s="64">
        <v>2.5790409956100002</v>
      </c>
      <c r="E1528" s="64">
        <v>16030.9821414</v>
      </c>
      <c r="F1528" s="37" t="s">
        <v>389</v>
      </c>
    </row>
    <row r="1529" spans="1:6" x14ac:dyDescent="0.25">
      <c r="A1529" s="37">
        <v>577102</v>
      </c>
      <c r="B1529" s="37" t="s">
        <v>1563</v>
      </c>
      <c r="C1529" s="64">
        <v>1.4829349107200001</v>
      </c>
      <c r="D1529" s="64">
        <v>1.4829349107200001</v>
      </c>
      <c r="E1529" s="64">
        <v>6541.0987599600003</v>
      </c>
      <c r="F1529" s="37" t="s">
        <v>389</v>
      </c>
    </row>
    <row r="1530" spans="1:6" x14ac:dyDescent="0.25">
      <c r="A1530" s="37">
        <v>577200</v>
      </c>
      <c r="B1530" s="37" t="s">
        <v>1564</v>
      </c>
      <c r="C1530" s="64">
        <v>1.03278885592</v>
      </c>
      <c r="D1530" s="64">
        <v>1.03278885592</v>
      </c>
      <c r="E1530" s="64">
        <v>5224.0444889500004</v>
      </c>
      <c r="F1530" s="37" t="s">
        <v>389</v>
      </c>
    </row>
    <row r="1531" spans="1:6" x14ac:dyDescent="0.25">
      <c r="A1531" s="37">
        <v>577301</v>
      </c>
      <c r="B1531" s="37" t="s">
        <v>1565</v>
      </c>
      <c r="C1531" s="64">
        <v>1.03761964051</v>
      </c>
      <c r="D1531" s="64">
        <v>1.03761964051</v>
      </c>
      <c r="E1531" s="64">
        <v>5417.7421090899898</v>
      </c>
      <c r="F1531" s="37" t="s">
        <v>389</v>
      </c>
    </row>
    <row r="1532" spans="1:6" x14ac:dyDescent="0.25">
      <c r="A1532" s="37">
        <v>577302</v>
      </c>
      <c r="B1532" s="37" t="s">
        <v>1566</v>
      </c>
      <c r="C1532" s="64">
        <v>0.66591778289600001</v>
      </c>
      <c r="D1532" s="64">
        <v>0.66591778289600001</v>
      </c>
      <c r="E1532" s="64">
        <v>5008.4544961900001</v>
      </c>
      <c r="F1532" s="37" t="s">
        <v>389</v>
      </c>
    </row>
    <row r="1533" spans="1:6" x14ac:dyDescent="0.25">
      <c r="A1533" s="37">
        <v>577400</v>
      </c>
      <c r="B1533" s="37" t="s">
        <v>1567</v>
      </c>
      <c r="C1533" s="64">
        <v>0.74569779146199999</v>
      </c>
      <c r="D1533" s="64">
        <v>0.74569779146199999</v>
      </c>
      <c r="E1533" s="64">
        <v>8019.6347628100002</v>
      </c>
      <c r="F1533" s="37" t="s">
        <v>389</v>
      </c>
    </row>
    <row r="1534" spans="1:6" x14ac:dyDescent="0.25">
      <c r="A1534" s="37">
        <v>578600</v>
      </c>
      <c r="B1534" s="37" t="s">
        <v>1568</v>
      </c>
      <c r="C1534" s="64">
        <v>0.99884217888500004</v>
      </c>
      <c r="D1534" s="64">
        <v>0.99884217888500004</v>
      </c>
      <c r="E1534" s="64">
        <v>6363.1191247300003</v>
      </c>
      <c r="F1534" s="37" t="s">
        <v>35</v>
      </c>
    </row>
    <row r="1535" spans="1:6" x14ac:dyDescent="0.25">
      <c r="A1535" s="37">
        <v>578700</v>
      </c>
      <c r="B1535" s="37" t="s">
        <v>1569</v>
      </c>
      <c r="C1535" s="64">
        <v>2.0316314109500002</v>
      </c>
      <c r="D1535" s="64">
        <v>2.0316314109500002</v>
      </c>
      <c r="E1535" s="64">
        <v>8010.5149241999898</v>
      </c>
      <c r="F1535" s="37" t="s">
        <v>35</v>
      </c>
    </row>
    <row r="1536" spans="1:6" x14ac:dyDescent="0.25">
      <c r="A1536" s="37">
        <v>577500</v>
      </c>
      <c r="B1536" s="37" t="s">
        <v>1570</v>
      </c>
      <c r="C1536" s="64">
        <v>1.32691883198</v>
      </c>
      <c r="D1536" s="64">
        <v>1.32691883198</v>
      </c>
      <c r="E1536" s="64">
        <v>9468.3440556799906</v>
      </c>
      <c r="F1536" s="37" t="s">
        <v>389</v>
      </c>
    </row>
    <row r="1537" spans="1:6" x14ac:dyDescent="0.25">
      <c r="A1537" s="37">
        <v>578800</v>
      </c>
      <c r="B1537" s="37" t="s">
        <v>1571</v>
      </c>
      <c r="C1537" s="64">
        <v>2.3876705578799999</v>
      </c>
      <c r="D1537" s="64">
        <v>2.3876705578799999</v>
      </c>
      <c r="E1537" s="64">
        <v>7817.3451097200004</v>
      </c>
      <c r="F1537" s="37" t="s">
        <v>35</v>
      </c>
    </row>
    <row r="1538" spans="1:6" x14ac:dyDescent="0.25">
      <c r="A1538" s="37">
        <v>577601</v>
      </c>
      <c r="B1538" s="37" t="s">
        <v>1572</v>
      </c>
      <c r="C1538" s="64">
        <v>1.6731128312700001</v>
      </c>
      <c r="D1538" s="64">
        <v>1.6731128312700001</v>
      </c>
      <c r="E1538" s="64">
        <v>10965.7547971</v>
      </c>
      <c r="F1538" s="37" t="s">
        <v>389</v>
      </c>
    </row>
    <row r="1539" spans="1:6" x14ac:dyDescent="0.25">
      <c r="A1539" s="37">
        <v>577602</v>
      </c>
      <c r="B1539" s="37" t="s">
        <v>1573</v>
      </c>
      <c r="C1539" s="64">
        <v>0.14687194413999999</v>
      </c>
      <c r="D1539" s="64">
        <v>0.14687194413999999</v>
      </c>
      <c r="E1539" s="64">
        <v>2654.6164864100001</v>
      </c>
      <c r="F1539" s="37" t="s">
        <v>389</v>
      </c>
    </row>
    <row r="1540" spans="1:6" x14ac:dyDescent="0.25">
      <c r="A1540" s="37">
        <v>578100</v>
      </c>
      <c r="B1540" s="37" t="s">
        <v>1574</v>
      </c>
      <c r="C1540" s="64">
        <v>4.1544858553799999</v>
      </c>
      <c r="D1540" s="64">
        <v>4.1544858553799999</v>
      </c>
      <c r="E1540" s="64">
        <v>14808.280225799899</v>
      </c>
      <c r="F1540" s="37" t="s">
        <v>35</v>
      </c>
    </row>
    <row r="1541" spans="1:6" x14ac:dyDescent="0.25">
      <c r="A1541" s="37">
        <v>578200</v>
      </c>
      <c r="B1541" s="37" t="s">
        <v>1575</v>
      </c>
      <c r="C1541" s="64">
        <v>913.72638224900004</v>
      </c>
      <c r="D1541" s="64">
        <v>913.72638224900004</v>
      </c>
      <c r="E1541" s="64">
        <v>215517.282794</v>
      </c>
      <c r="F1541" s="37" t="s">
        <v>35</v>
      </c>
    </row>
    <row r="1542" spans="1:6" x14ac:dyDescent="0.25">
      <c r="A1542" s="37">
        <v>578301</v>
      </c>
      <c r="B1542" s="37" t="s">
        <v>1576</v>
      </c>
      <c r="C1542" s="64">
        <v>36.027726831800003</v>
      </c>
      <c r="D1542" s="64">
        <v>36.027726831800003</v>
      </c>
      <c r="E1542" s="64">
        <v>41257.379231799903</v>
      </c>
      <c r="F1542" s="37" t="s">
        <v>35</v>
      </c>
    </row>
    <row r="1543" spans="1:6" x14ac:dyDescent="0.25">
      <c r="A1543" s="37">
        <v>578902</v>
      </c>
      <c r="B1543" s="37" t="s">
        <v>1577</v>
      </c>
      <c r="C1543" s="64">
        <v>4.1396152829900004</v>
      </c>
      <c r="D1543" s="64">
        <v>4.1396152829900004</v>
      </c>
      <c r="E1543" s="64">
        <v>10522.753510299901</v>
      </c>
      <c r="F1543" s="37" t="s">
        <v>35</v>
      </c>
    </row>
    <row r="1544" spans="1:6" x14ac:dyDescent="0.25">
      <c r="A1544" s="37">
        <v>579000</v>
      </c>
      <c r="B1544" s="37" t="s">
        <v>1578</v>
      </c>
      <c r="C1544" s="64">
        <v>0.85307225930499997</v>
      </c>
      <c r="D1544" s="64">
        <v>0.85307225930499997</v>
      </c>
      <c r="E1544" s="64">
        <v>4092.9117458699902</v>
      </c>
      <c r="F1544" s="37" t="s">
        <v>35</v>
      </c>
    </row>
    <row r="1545" spans="1:6" x14ac:dyDescent="0.25">
      <c r="A1545" s="37">
        <v>579100</v>
      </c>
      <c r="B1545" s="37" t="s">
        <v>1579</v>
      </c>
      <c r="C1545" s="64">
        <v>1.1621068175</v>
      </c>
      <c r="D1545" s="64">
        <v>1.1621068175</v>
      </c>
      <c r="E1545" s="64">
        <v>10125.5960304</v>
      </c>
      <c r="F1545" s="37" t="s">
        <v>35</v>
      </c>
    </row>
    <row r="1546" spans="1:6" x14ac:dyDescent="0.25">
      <c r="A1546" s="37">
        <v>580100</v>
      </c>
      <c r="B1546" s="37" t="s">
        <v>1580</v>
      </c>
      <c r="C1546" s="64">
        <v>4.4994202339399996</v>
      </c>
      <c r="D1546" s="64">
        <v>4.4994202339399996</v>
      </c>
      <c r="E1546" s="64">
        <v>10196.643121900001</v>
      </c>
      <c r="F1546" s="37" t="s">
        <v>35</v>
      </c>
    </row>
    <row r="1547" spans="1:6" x14ac:dyDescent="0.25">
      <c r="A1547" s="37">
        <v>581715</v>
      </c>
      <c r="B1547" s="37" t="s">
        <v>1581</v>
      </c>
      <c r="C1547" s="64">
        <v>6.23329254122</v>
      </c>
      <c r="D1547" s="64">
        <v>6.23329254122</v>
      </c>
      <c r="E1547" s="64">
        <v>12413.171083900001</v>
      </c>
      <c r="F1547" s="37" t="s">
        <v>445</v>
      </c>
    </row>
    <row r="1548" spans="1:6" x14ac:dyDescent="0.25">
      <c r="A1548" s="37">
        <v>579400</v>
      </c>
      <c r="B1548" s="37" t="s">
        <v>1582</v>
      </c>
      <c r="C1548" s="64">
        <v>38.260871255799898</v>
      </c>
      <c r="D1548" s="64">
        <v>38.260871255799898</v>
      </c>
      <c r="E1548" s="64">
        <v>35694.500204000004</v>
      </c>
      <c r="F1548" s="37" t="s">
        <v>35</v>
      </c>
    </row>
    <row r="1549" spans="1:6" x14ac:dyDescent="0.25">
      <c r="A1549" s="37">
        <v>579501</v>
      </c>
      <c r="B1549" s="37" t="s">
        <v>1583</v>
      </c>
      <c r="C1549" s="64">
        <v>418.85155792299901</v>
      </c>
      <c r="D1549" s="64">
        <v>418.85155792299901</v>
      </c>
      <c r="E1549" s="64">
        <v>127353.666726</v>
      </c>
      <c r="F1549" s="37" t="s">
        <v>35</v>
      </c>
    </row>
    <row r="1550" spans="1:6" x14ac:dyDescent="0.25">
      <c r="A1550" s="37">
        <v>579502</v>
      </c>
      <c r="B1550" s="37" t="s">
        <v>1584</v>
      </c>
      <c r="C1550" s="64">
        <v>717.734192216</v>
      </c>
      <c r="D1550" s="64">
        <v>717.734192216</v>
      </c>
      <c r="E1550" s="64">
        <v>222328.56401900001</v>
      </c>
      <c r="F1550" s="37" t="s">
        <v>35</v>
      </c>
    </row>
    <row r="1551" spans="1:6" x14ac:dyDescent="0.25">
      <c r="A1551" s="37">
        <v>579700</v>
      </c>
      <c r="B1551" s="37" t="s">
        <v>1585</v>
      </c>
      <c r="C1551" s="64">
        <v>5.1181192100999997</v>
      </c>
      <c r="D1551" s="64">
        <v>5.1181192100999997</v>
      </c>
      <c r="E1551" s="64">
        <v>10978.755159300001</v>
      </c>
      <c r="F1551" s="37" t="s">
        <v>35</v>
      </c>
    </row>
    <row r="1552" spans="1:6" x14ac:dyDescent="0.25">
      <c r="A1552" s="37">
        <v>579804</v>
      </c>
      <c r="B1552" s="37" t="s">
        <v>1586</v>
      </c>
      <c r="C1552" s="64">
        <v>63.465884957900002</v>
      </c>
      <c r="D1552" s="64">
        <v>0</v>
      </c>
      <c r="E1552" s="64">
        <v>49099.0481306</v>
      </c>
      <c r="F1552" s="37" t="s">
        <v>35</v>
      </c>
    </row>
    <row r="1553" spans="1:6" x14ac:dyDescent="0.25">
      <c r="A1553" s="37">
        <v>580200</v>
      </c>
      <c r="B1553" s="37" t="s">
        <v>1587</v>
      </c>
      <c r="C1553" s="64">
        <v>1.0925612902799999</v>
      </c>
      <c r="D1553" s="64">
        <v>1.0925612902799999</v>
      </c>
      <c r="E1553" s="64">
        <v>7996.0403487699896</v>
      </c>
      <c r="F1553" s="37" t="s">
        <v>167</v>
      </c>
    </row>
    <row r="1554" spans="1:6" x14ac:dyDescent="0.25">
      <c r="A1554" s="37">
        <v>581210</v>
      </c>
      <c r="B1554" s="37" t="s">
        <v>1588</v>
      </c>
      <c r="C1554" s="64">
        <v>2.3547691392100001</v>
      </c>
      <c r="D1554" s="64">
        <v>2.3547691392100001</v>
      </c>
      <c r="E1554" s="64">
        <v>7708.0830144299898</v>
      </c>
      <c r="F1554" s="37" t="s">
        <v>167</v>
      </c>
    </row>
    <row r="1555" spans="1:6" x14ac:dyDescent="0.25">
      <c r="A1555" s="37">
        <v>582300</v>
      </c>
      <c r="B1555" s="37" t="s">
        <v>1589</v>
      </c>
      <c r="C1555" s="64">
        <v>1.2570856154300001</v>
      </c>
      <c r="D1555" s="64">
        <v>1.2570856154300001</v>
      </c>
      <c r="E1555" s="64">
        <v>5565.1703881200001</v>
      </c>
      <c r="F1555" s="37" t="s">
        <v>459</v>
      </c>
    </row>
    <row r="1556" spans="1:6" x14ac:dyDescent="0.25">
      <c r="A1556" s="37">
        <v>580420</v>
      </c>
      <c r="B1556" s="37" t="s">
        <v>1590</v>
      </c>
      <c r="C1556" s="64">
        <v>31.2702857379</v>
      </c>
      <c r="D1556" s="64">
        <v>31.2702857379</v>
      </c>
      <c r="E1556" s="64">
        <v>42301.776706800003</v>
      </c>
      <c r="F1556" s="37" t="s">
        <v>167</v>
      </c>
    </row>
    <row r="1557" spans="1:6" x14ac:dyDescent="0.25">
      <c r="A1557" s="37">
        <v>581250</v>
      </c>
      <c r="B1557" s="37" t="s">
        <v>1591</v>
      </c>
      <c r="C1557" s="64">
        <v>2.3170598001</v>
      </c>
      <c r="D1557" s="64">
        <v>2.3170598001</v>
      </c>
      <c r="E1557" s="64">
        <v>7913.52112218</v>
      </c>
      <c r="F1557" s="37" t="s">
        <v>167</v>
      </c>
    </row>
    <row r="1558" spans="1:6" x14ac:dyDescent="0.25">
      <c r="A1558" s="37">
        <v>594200</v>
      </c>
      <c r="B1558" s="37" t="s">
        <v>1592</v>
      </c>
      <c r="C1558" s="64">
        <v>1.3681775442699999</v>
      </c>
      <c r="D1558" s="64">
        <v>1.3681775442699999</v>
      </c>
      <c r="E1558" s="64">
        <v>5258.2027643000001</v>
      </c>
      <c r="F1558" s="37" t="s">
        <v>325</v>
      </c>
    </row>
    <row r="1559" spans="1:6" x14ac:dyDescent="0.25">
      <c r="A1559" s="37">
        <v>580432</v>
      </c>
      <c r="B1559" s="37" t="s">
        <v>1593</v>
      </c>
      <c r="C1559" s="64">
        <v>15.9059081679</v>
      </c>
      <c r="D1559" s="64">
        <v>15.9059081679</v>
      </c>
      <c r="E1559" s="64">
        <v>26235.950229099901</v>
      </c>
      <c r="F1559" s="37" t="s">
        <v>167</v>
      </c>
    </row>
    <row r="1560" spans="1:6" x14ac:dyDescent="0.25">
      <c r="A1560" s="37">
        <v>580442</v>
      </c>
      <c r="B1560" s="37" t="s">
        <v>1594</v>
      </c>
      <c r="C1560" s="64">
        <v>29.100037697400001</v>
      </c>
      <c r="D1560" s="64">
        <v>29.100037697400001</v>
      </c>
      <c r="E1560" s="64">
        <v>32893.517687200001</v>
      </c>
      <c r="F1560" s="37" t="s">
        <v>167</v>
      </c>
    </row>
    <row r="1561" spans="1:6" x14ac:dyDescent="0.25">
      <c r="A1561" s="37">
        <v>580445</v>
      </c>
      <c r="B1561" s="37" t="s">
        <v>1595</v>
      </c>
      <c r="C1561" s="64">
        <v>1999.76641019</v>
      </c>
      <c r="D1561" s="64">
        <v>0</v>
      </c>
      <c r="E1561" s="64">
        <v>1870671.53391</v>
      </c>
      <c r="F1561" s="37"/>
    </row>
    <row r="1562" spans="1:6" x14ac:dyDescent="0.25">
      <c r="A1562" s="37">
        <v>580446</v>
      </c>
      <c r="B1562" s="37" t="s">
        <v>1596</v>
      </c>
      <c r="C1562" s="64">
        <v>2571.6633401200002</v>
      </c>
      <c r="D1562" s="64">
        <v>2571.6633401200002</v>
      </c>
      <c r="E1562" s="64">
        <v>1877838.92564</v>
      </c>
      <c r="F1562" s="37" t="s">
        <v>167</v>
      </c>
    </row>
    <row r="1563" spans="1:6" x14ac:dyDescent="0.25">
      <c r="A1563" s="37">
        <v>580447</v>
      </c>
      <c r="B1563" s="37" t="s">
        <v>1597</v>
      </c>
      <c r="C1563" s="64">
        <v>665.89225533399895</v>
      </c>
      <c r="D1563" s="64">
        <v>665.89225533399895</v>
      </c>
      <c r="E1563" s="64">
        <v>184661.649360999</v>
      </c>
      <c r="F1563" s="37" t="s">
        <v>167</v>
      </c>
    </row>
    <row r="1564" spans="1:6" x14ac:dyDescent="0.25">
      <c r="A1564" s="37">
        <v>580448</v>
      </c>
      <c r="B1564" s="37" t="s">
        <v>1598</v>
      </c>
      <c r="C1564" s="64">
        <v>129.13403093599899</v>
      </c>
      <c r="D1564" s="64">
        <v>129.13403093599899</v>
      </c>
      <c r="E1564" s="64">
        <v>67306.636928599895</v>
      </c>
      <c r="F1564" s="37" t="s">
        <v>167</v>
      </c>
    </row>
    <row r="1565" spans="1:6" x14ac:dyDescent="0.25">
      <c r="A1565" s="37">
        <v>580449</v>
      </c>
      <c r="B1565" s="37" t="s">
        <v>1599</v>
      </c>
      <c r="C1565" s="64">
        <v>87.377046988499899</v>
      </c>
      <c r="D1565" s="64">
        <v>87.377046988499899</v>
      </c>
      <c r="E1565" s="64">
        <v>56258.902518499897</v>
      </c>
      <c r="F1565" s="37" t="s">
        <v>167</v>
      </c>
    </row>
    <row r="1566" spans="1:6" x14ac:dyDescent="0.25">
      <c r="A1566" s="37">
        <v>580450</v>
      </c>
      <c r="B1566" s="37" t="s">
        <v>1600</v>
      </c>
      <c r="C1566" s="64">
        <v>2292.44163536</v>
      </c>
      <c r="D1566" s="64">
        <v>2292.44163536</v>
      </c>
      <c r="E1566" s="64">
        <v>292268.65898000001</v>
      </c>
      <c r="F1566" s="37" t="s">
        <v>167</v>
      </c>
    </row>
    <row r="1567" spans="1:6" x14ac:dyDescent="0.25">
      <c r="A1567" s="37">
        <v>580451</v>
      </c>
      <c r="B1567" s="37" t="s">
        <v>1601</v>
      </c>
      <c r="C1567" s="64">
        <v>133.184098791</v>
      </c>
      <c r="D1567" s="64">
        <v>118.79993723</v>
      </c>
      <c r="E1567" s="64">
        <v>60328.511377800001</v>
      </c>
      <c r="F1567" s="37" t="s">
        <v>167</v>
      </c>
    </row>
    <row r="1568" spans="1:6" x14ac:dyDescent="0.25">
      <c r="A1568" s="37">
        <v>580452</v>
      </c>
      <c r="B1568" s="37" t="s">
        <v>1602</v>
      </c>
      <c r="C1568" s="64">
        <v>20.271460206899899</v>
      </c>
      <c r="D1568" s="64">
        <v>20.271460206899899</v>
      </c>
      <c r="E1568" s="64">
        <v>21962.3570163</v>
      </c>
      <c r="F1568" s="37" t="s">
        <v>167</v>
      </c>
    </row>
    <row r="1569" spans="1:6" x14ac:dyDescent="0.25">
      <c r="A1569" s="37">
        <v>580600</v>
      </c>
      <c r="B1569" s="37" t="s">
        <v>1603</v>
      </c>
      <c r="C1569" s="64">
        <v>1332.75006661</v>
      </c>
      <c r="D1569" s="64">
        <v>1332.75006661</v>
      </c>
      <c r="E1569" s="64">
        <v>196422.569892</v>
      </c>
      <c r="F1569" s="37" t="s">
        <v>167</v>
      </c>
    </row>
    <row r="1570" spans="1:6" x14ac:dyDescent="0.25">
      <c r="A1570" s="37">
        <v>581220</v>
      </c>
      <c r="B1570" s="37" t="s">
        <v>1604</v>
      </c>
      <c r="C1570" s="64">
        <v>2.3771833625499998</v>
      </c>
      <c r="D1570" s="64">
        <v>2.3771833625499998</v>
      </c>
      <c r="E1570" s="64">
        <v>10318.2758927</v>
      </c>
      <c r="F1570" s="37" t="s">
        <v>167</v>
      </c>
    </row>
    <row r="1571" spans="1:6" x14ac:dyDescent="0.25">
      <c r="A1571" s="37">
        <v>581230</v>
      </c>
      <c r="B1571" s="37" t="s">
        <v>1605</v>
      </c>
      <c r="C1571" s="64">
        <v>2.2162901220300002</v>
      </c>
      <c r="D1571" s="64">
        <v>2.2162901220300002</v>
      </c>
      <c r="E1571" s="64">
        <v>8415.9701486400008</v>
      </c>
      <c r="F1571" s="37" t="s">
        <v>167</v>
      </c>
    </row>
    <row r="1572" spans="1:6" x14ac:dyDescent="0.25">
      <c r="A1572" s="37">
        <v>581240</v>
      </c>
      <c r="B1572" s="37" t="s">
        <v>1606</v>
      </c>
      <c r="C1572" s="64">
        <v>2.1698398077099998</v>
      </c>
      <c r="D1572" s="64">
        <v>2.1698398077099998</v>
      </c>
      <c r="E1572" s="64">
        <v>7762.9422489899898</v>
      </c>
      <c r="F1572" s="37" t="s">
        <v>167</v>
      </c>
    </row>
    <row r="1573" spans="1:6" x14ac:dyDescent="0.25">
      <c r="A1573" s="37">
        <v>581260</v>
      </c>
      <c r="B1573" s="37" t="s">
        <v>1607</v>
      </c>
      <c r="C1573" s="64">
        <v>5.4638549688899998</v>
      </c>
      <c r="D1573" s="64">
        <v>5.4638549688899998</v>
      </c>
      <c r="E1573" s="64">
        <v>14889.682016799899</v>
      </c>
      <c r="F1573" s="37" t="s">
        <v>167</v>
      </c>
    </row>
    <row r="1574" spans="1:6" x14ac:dyDescent="0.25">
      <c r="A1574" s="37">
        <v>581601</v>
      </c>
      <c r="B1574" s="37" t="s">
        <v>1608</v>
      </c>
      <c r="C1574" s="64">
        <v>2660.04117443</v>
      </c>
      <c r="D1574" s="64">
        <v>2575.8630781699899</v>
      </c>
      <c r="E1574" s="64">
        <v>421745.28811000002</v>
      </c>
      <c r="F1574" s="37" t="s">
        <v>445</v>
      </c>
    </row>
    <row r="1575" spans="1:6" x14ac:dyDescent="0.25">
      <c r="A1575" s="37">
        <v>581602</v>
      </c>
      <c r="B1575" s="37" t="s">
        <v>1609</v>
      </c>
      <c r="C1575" s="64">
        <v>12.3422707341</v>
      </c>
      <c r="D1575" s="64">
        <v>12.3422707341</v>
      </c>
      <c r="E1575" s="64">
        <v>20945.904655300001</v>
      </c>
      <c r="F1575" s="37" t="s">
        <v>445</v>
      </c>
    </row>
    <row r="1576" spans="1:6" x14ac:dyDescent="0.25">
      <c r="A1576" s="37">
        <v>597200</v>
      </c>
      <c r="B1576" s="37" t="s">
        <v>1610</v>
      </c>
      <c r="C1576" s="64">
        <v>13.2772321381</v>
      </c>
      <c r="D1576" s="64">
        <v>13.2772321381</v>
      </c>
      <c r="E1576" s="64">
        <v>16922.183240400002</v>
      </c>
      <c r="F1576" s="37" t="s">
        <v>325</v>
      </c>
    </row>
    <row r="1577" spans="1:6" x14ac:dyDescent="0.25">
      <c r="A1577" s="37">
        <v>581717</v>
      </c>
      <c r="B1577" s="37" t="s">
        <v>1611</v>
      </c>
      <c r="C1577" s="64">
        <v>14.274887078700001</v>
      </c>
      <c r="D1577" s="64">
        <v>14.274887078700001</v>
      </c>
      <c r="E1577" s="64">
        <v>24326.670920100001</v>
      </c>
      <c r="F1577" s="37" t="s">
        <v>445</v>
      </c>
    </row>
    <row r="1578" spans="1:6" x14ac:dyDescent="0.25">
      <c r="A1578" s="37">
        <v>581720</v>
      </c>
      <c r="B1578" s="37" t="s">
        <v>1612</v>
      </c>
      <c r="C1578" s="64">
        <v>8.1161363780099904</v>
      </c>
      <c r="D1578" s="64">
        <v>8.1161363780099904</v>
      </c>
      <c r="E1578" s="64">
        <v>12264.120875500001</v>
      </c>
      <c r="F1578" s="37" t="s">
        <v>445</v>
      </c>
    </row>
    <row r="1579" spans="1:6" x14ac:dyDescent="0.25">
      <c r="A1579" s="37">
        <v>581721</v>
      </c>
      <c r="B1579" s="37" t="s">
        <v>1613</v>
      </c>
      <c r="C1579" s="64">
        <v>0.135124875433</v>
      </c>
      <c r="D1579" s="64">
        <v>0.135124875433</v>
      </c>
      <c r="E1579" s="64">
        <v>5533.1870899799897</v>
      </c>
      <c r="F1579" s="37"/>
    </row>
    <row r="1580" spans="1:6" x14ac:dyDescent="0.25">
      <c r="A1580" s="37">
        <v>581723</v>
      </c>
      <c r="B1580" s="37" t="s">
        <v>1614</v>
      </c>
      <c r="C1580" s="64">
        <v>1.9061021386100001</v>
      </c>
      <c r="D1580" s="64">
        <v>1.9061021386100001</v>
      </c>
      <c r="E1580" s="64">
        <v>8915.9936124399901</v>
      </c>
      <c r="F1580" s="37" t="s">
        <v>445</v>
      </c>
    </row>
    <row r="1581" spans="1:6" x14ac:dyDescent="0.25">
      <c r="A1581" s="37">
        <v>581724</v>
      </c>
      <c r="B1581" s="37" t="s">
        <v>1615</v>
      </c>
      <c r="C1581" s="64">
        <v>1.33418045444</v>
      </c>
      <c r="D1581" s="64">
        <v>1.33418045444</v>
      </c>
      <c r="E1581" s="64">
        <v>6512.9919709599899</v>
      </c>
      <c r="F1581" s="37"/>
    </row>
    <row r="1582" spans="1:6" x14ac:dyDescent="0.25">
      <c r="A1582" s="37">
        <v>581725</v>
      </c>
      <c r="B1582" s="37" t="s">
        <v>1616</v>
      </c>
      <c r="C1582" s="64">
        <v>1.56827263474</v>
      </c>
      <c r="D1582" s="64">
        <v>1.56827263474</v>
      </c>
      <c r="E1582" s="64">
        <v>7553.06397156</v>
      </c>
      <c r="F1582" s="37"/>
    </row>
    <row r="1583" spans="1:6" x14ac:dyDescent="0.25">
      <c r="A1583" s="37">
        <v>581726</v>
      </c>
      <c r="B1583" s="37" t="s">
        <v>1617</v>
      </c>
      <c r="C1583" s="64">
        <v>21.2877985111</v>
      </c>
      <c r="D1583" s="64">
        <v>21.2877985111</v>
      </c>
      <c r="E1583" s="64">
        <v>28083.937271999901</v>
      </c>
      <c r="F1583" s="37" t="s">
        <v>445</v>
      </c>
    </row>
    <row r="1584" spans="1:6" x14ac:dyDescent="0.25">
      <c r="A1584" s="37">
        <v>581822</v>
      </c>
      <c r="B1584" s="37" t="s">
        <v>1618</v>
      </c>
      <c r="C1584" s="64">
        <v>5.3613748641800001</v>
      </c>
      <c r="D1584" s="64">
        <v>5.3613748641800001</v>
      </c>
      <c r="E1584" s="64">
        <v>13605.8575633</v>
      </c>
      <c r="F1584" s="37" t="s">
        <v>445</v>
      </c>
    </row>
    <row r="1585" spans="1:6" x14ac:dyDescent="0.25">
      <c r="A1585" s="37">
        <v>581823</v>
      </c>
      <c r="B1585" s="37" t="s">
        <v>1619</v>
      </c>
      <c r="C1585" s="64">
        <v>6.9610666614700003</v>
      </c>
      <c r="D1585" s="64">
        <v>6.9610666614700003</v>
      </c>
      <c r="E1585" s="64">
        <v>14528.565634099899</v>
      </c>
      <c r="F1585" s="37" t="s">
        <v>445</v>
      </c>
    </row>
    <row r="1586" spans="1:6" x14ac:dyDescent="0.25">
      <c r="A1586" s="37">
        <v>597300</v>
      </c>
      <c r="B1586" s="37" t="s">
        <v>1620</v>
      </c>
      <c r="C1586" s="64">
        <v>1.90035385947</v>
      </c>
      <c r="D1586" s="64">
        <v>1.90035385947</v>
      </c>
      <c r="E1586" s="64">
        <v>8772.0252478999901</v>
      </c>
      <c r="F1586" s="37" t="s">
        <v>325</v>
      </c>
    </row>
    <row r="1587" spans="1:6" x14ac:dyDescent="0.25">
      <c r="A1587" s="37">
        <v>581831</v>
      </c>
      <c r="B1587" s="37" t="s">
        <v>1621</v>
      </c>
      <c r="C1587" s="64">
        <v>3.8804250252100001</v>
      </c>
      <c r="D1587" s="64">
        <v>0</v>
      </c>
      <c r="E1587" s="64">
        <v>11827.3678769</v>
      </c>
      <c r="F1587" s="37"/>
    </row>
    <row r="1588" spans="1:6" x14ac:dyDescent="0.25">
      <c r="A1588" s="37">
        <v>582000</v>
      </c>
      <c r="B1588" s="37" t="s">
        <v>1622</v>
      </c>
      <c r="C1588" s="64">
        <v>9.4782507194600001</v>
      </c>
      <c r="D1588" s="64">
        <v>9.4782507194600001</v>
      </c>
      <c r="E1588" s="64">
        <v>14461.189569599899</v>
      </c>
      <c r="F1588" s="37" t="s">
        <v>445</v>
      </c>
    </row>
    <row r="1589" spans="1:6" x14ac:dyDescent="0.25">
      <c r="A1589" s="37">
        <v>597400</v>
      </c>
      <c r="B1589" s="37" t="s">
        <v>1623</v>
      </c>
      <c r="C1589" s="64">
        <v>2.2197818105499998</v>
      </c>
      <c r="D1589" s="64">
        <v>2.2197818105499998</v>
      </c>
      <c r="E1589" s="64">
        <v>8137.2364781599899</v>
      </c>
      <c r="F1589" s="37" t="s">
        <v>325</v>
      </c>
    </row>
    <row r="1590" spans="1:6" x14ac:dyDescent="0.25">
      <c r="A1590" s="37">
        <v>581843</v>
      </c>
      <c r="B1590" s="37" t="s">
        <v>1624</v>
      </c>
      <c r="C1590" s="64">
        <v>25.4059966178</v>
      </c>
      <c r="D1590" s="64">
        <v>25.4059966178</v>
      </c>
      <c r="E1590" s="64">
        <v>30063.7179612</v>
      </c>
      <c r="F1590" s="37" t="s">
        <v>445</v>
      </c>
    </row>
    <row r="1591" spans="1:6" x14ac:dyDescent="0.25">
      <c r="A1591" s="37">
        <v>581844</v>
      </c>
      <c r="B1591" s="37" t="s">
        <v>1625</v>
      </c>
      <c r="C1591" s="64">
        <v>12.0449047107999</v>
      </c>
      <c r="D1591" s="64">
        <v>12.0449047107999</v>
      </c>
      <c r="E1591" s="64">
        <v>19627.156231600002</v>
      </c>
      <c r="F1591" s="37" t="s">
        <v>445</v>
      </c>
    </row>
    <row r="1592" spans="1:6" x14ac:dyDescent="0.25">
      <c r="A1592" s="37">
        <v>582100</v>
      </c>
      <c r="B1592" s="37" t="s">
        <v>1626</v>
      </c>
      <c r="C1592" s="64">
        <v>7.4298592255699996</v>
      </c>
      <c r="D1592" s="64">
        <v>7.4298592255699996</v>
      </c>
      <c r="E1592" s="64">
        <v>13773.697674499899</v>
      </c>
      <c r="F1592" s="37" t="s">
        <v>445</v>
      </c>
    </row>
    <row r="1593" spans="1:6" x14ac:dyDescent="0.25">
      <c r="A1593" s="37">
        <v>597503</v>
      </c>
      <c r="B1593" s="37" t="s">
        <v>1627</v>
      </c>
      <c r="C1593" s="64">
        <v>9.5602608127599904</v>
      </c>
      <c r="D1593" s="64">
        <v>9.5602608127599904</v>
      </c>
      <c r="E1593" s="64">
        <v>17680.9321778999</v>
      </c>
      <c r="F1593" s="37" t="s">
        <v>325</v>
      </c>
    </row>
    <row r="1594" spans="1:6" x14ac:dyDescent="0.25">
      <c r="A1594" s="37">
        <v>581850</v>
      </c>
      <c r="B1594" s="37" t="s">
        <v>1628</v>
      </c>
      <c r="C1594" s="64">
        <v>9.9678097131900003</v>
      </c>
      <c r="D1594" s="64">
        <v>9.9678097131900003</v>
      </c>
      <c r="E1594" s="64">
        <v>18280.576539199901</v>
      </c>
      <c r="F1594" s="37" t="s">
        <v>445</v>
      </c>
    </row>
    <row r="1595" spans="1:6" x14ac:dyDescent="0.25">
      <c r="A1595" s="37">
        <v>582200</v>
      </c>
      <c r="B1595" s="37" t="s">
        <v>1629</v>
      </c>
      <c r="C1595" s="64">
        <v>1.15805417776</v>
      </c>
      <c r="D1595" s="64">
        <v>1.15805417776</v>
      </c>
      <c r="E1595" s="64">
        <v>8858.8793436100004</v>
      </c>
      <c r="F1595" s="37" t="s">
        <v>459</v>
      </c>
    </row>
    <row r="1596" spans="1:6" x14ac:dyDescent="0.25">
      <c r="A1596" s="37">
        <v>582401</v>
      </c>
      <c r="B1596" s="37" t="s">
        <v>1630</v>
      </c>
      <c r="C1596" s="64">
        <v>0.87080355618299998</v>
      </c>
      <c r="D1596" s="64">
        <v>0.87080355618299998</v>
      </c>
      <c r="E1596" s="64">
        <v>7113.1172019899896</v>
      </c>
      <c r="F1596" s="37" t="s">
        <v>459</v>
      </c>
    </row>
    <row r="1597" spans="1:6" x14ac:dyDescent="0.25">
      <c r="A1597" s="37">
        <v>582500</v>
      </c>
      <c r="B1597" s="37" t="s">
        <v>1631</v>
      </c>
      <c r="C1597" s="64">
        <v>0.92798820721099995</v>
      </c>
      <c r="D1597" s="64">
        <v>0.92798820721099995</v>
      </c>
      <c r="E1597" s="64">
        <v>5118.1615959000001</v>
      </c>
      <c r="F1597" s="37" t="s">
        <v>459</v>
      </c>
    </row>
    <row r="1598" spans="1:6" x14ac:dyDescent="0.25">
      <c r="A1598" s="37">
        <v>582800</v>
      </c>
      <c r="B1598" s="37" t="s">
        <v>1632</v>
      </c>
      <c r="C1598" s="64">
        <v>0.93197460017800005</v>
      </c>
      <c r="D1598" s="64">
        <v>0.93197460017800005</v>
      </c>
      <c r="E1598" s="64">
        <v>4717.0931072900003</v>
      </c>
      <c r="F1598" s="37" t="s">
        <v>459</v>
      </c>
    </row>
    <row r="1599" spans="1:6" x14ac:dyDescent="0.25">
      <c r="A1599" s="37">
        <v>583201</v>
      </c>
      <c r="B1599" s="37" t="s">
        <v>1633</v>
      </c>
      <c r="C1599" s="64">
        <v>1.82225924599</v>
      </c>
      <c r="D1599" s="64">
        <v>1.82225924599</v>
      </c>
      <c r="E1599" s="64">
        <v>6073.7708892299897</v>
      </c>
      <c r="F1599" s="37" t="s">
        <v>459</v>
      </c>
    </row>
    <row r="1600" spans="1:6" x14ac:dyDescent="0.25">
      <c r="A1600" s="37">
        <v>582900</v>
      </c>
      <c r="B1600" s="37" t="s">
        <v>1634</v>
      </c>
      <c r="C1600" s="64">
        <v>6.0470149830800004</v>
      </c>
      <c r="D1600" s="64">
        <v>6.0470149830800004</v>
      </c>
      <c r="E1600" s="64">
        <v>13425.392617</v>
      </c>
      <c r="F1600" s="37" t="s">
        <v>459</v>
      </c>
    </row>
    <row r="1601" spans="1:6" x14ac:dyDescent="0.25">
      <c r="A1601" s="37">
        <v>583100</v>
      </c>
      <c r="B1601" s="37" t="s">
        <v>1635</v>
      </c>
      <c r="C1601" s="64">
        <v>2.0542284520699998</v>
      </c>
      <c r="D1601" s="64">
        <v>2.0542284520699998</v>
      </c>
      <c r="E1601" s="64">
        <v>8544.2502468099901</v>
      </c>
      <c r="F1601" s="37" t="s">
        <v>459</v>
      </c>
    </row>
    <row r="1602" spans="1:6" x14ac:dyDescent="0.25">
      <c r="A1602" s="37">
        <v>583300</v>
      </c>
      <c r="B1602" s="37" t="s">
        <v>1636</v>
      </c>
      <c r="C1602" s="64">
        <v>4.6359229851399997</v>
      </c>
      <c r="D1602" s="64">
        <v>4.6359229851399997</v>
      </c>
      <c r="E1602" s="64">
        <v>11596.8986016</v>
      </c>
      <c r="F1602" s="37" t="s">
        <v>459</v>
      </c>
    </row>
    <row r="1603" spans="1:6" x14ac:dyDescent="0.25">
      <c r="A1603" s="37">
        <v>583400</v>
      </c>
      <c r="B1603" s="37" t="s">
        <v>1637</v>
      </c>
      <c r="C1603" s="64">
        <v>6.4063444669600003</v>
      </c>
      <c r="D1603" s="64">
        <v>6.4063444669600003</v>
      </c>
      <c r="E1603" s="64">
        <v>13963.114861</v>
      </c>
      <c r="F1603" s="37" t="s">
        <v>459</v>
      </c>
    </row>
    <row r="1604" spans="1:6" x14ac:dyDescent="0.25">
      <c r="A1604" s="37">
        <v>583500</v>
      </c>
      <c r="B1604" s="37" t="s">
        <v>1638</v>
      </c>
      <c r="C1604" s="64">
        <v>3.2807085981199999</v>
      </c>
      <c r="D1604" s="64">
        <v>3.2807085981199999</v>
      </c>
      <c r="E1604" s="64">
        <v>10185.308814800001</v>
      </c>
      <c r="F1604" s="37" t="s">
        <v>445</v>
      </c>
    </row>
    <row r="1605" spans="1:6" x14ac:dyDescent="0.25">
      <c r="A1605" s="37">
        <v>583700</v>
      </c>
      <c r="B1605" s="37" t="s">
        <v>1639</v>
      </c>
      <c r="C1605" s="64">
        <v>5.4827427122700003</v>
      </c>
      <c r="D1605" s="64">
        <v>5.4827427122700003</v>
      </c>
      <c r="E1605" s="64">
        <v>14303.642080400001</v>
      </c>
      <c r="F1605" s="37" t="s">
        <v>445</v>
      </c>
    </row>
    <row r="1606" spans="1:6" x14ac:dyDescent="0.25">
      <c r="A1606" s="37">
        <v>583800</v>
      </c>
      <c r="B1606" s="37" t="s">
        <v>1640</v>
      </c>
      <c r="C1606" s="64">
        <v>1.06223453024</v>
      </c>
      <c r="D1606" s="64">
        <v>1.06223453024</v>
      </c>
      <c r="E1606" s="64">
        <v>6500.1800909399899</v>
      </c>
      <c r="F1606" s="37" t="s">
        <v>445</v>
      </c>
    </row>
    <row r="1607" spans="1:6" x14ac:dyDescent="0.25">
      <c r="A1607" s="37">
        <v>583900</v>
      </c>
      <c r="B1607" s="37" t="s">
        <v>1641</v>
      </c>
      <c r="C1607" s="64">
        <v>5.4771954593499999</v>
      </c>
      <c r="D1607" s="64">
        <v>5.4771954593499999</v>
      </c>
      <c r="E1607" s="64">
        <v>11744.832418399899</v>
      </c>
      <c r="F1607" s="37" t="s">
        <v>445</v>
      </c>
    </row>
    <row r="1608" spans="1:6" x14ac:dyDescent="0.25">
      <c r="A1608" s="37">
        <v>597507</v>
      </c>
      <c r="B1608" s="37" t="s">
        <v>1642</v>
      </c>
      <c r="C1608" s="64">
        <v>1.5065824855400001</v>
      </c>
      <c r="D1608" s="64">
        <v>1.5065824855400001</v>
      </c>
      <c r="E1608" s="64">
        <v>6314.20283638</v>
      </c>
      <c r="F1608" s="37" t="s">
        <v>325</v>
      </c>
    </row>
    <row r="1609" spans="1:6" x14ac:dyDescent="0.25">
      <c r="A1609" s="37">
        <v>597508</v>
      </c>
      <c r="B1609" s="37" t="s">
        <v>1643</v>
      </c>
      <c r="C1609" s="64">
        <v>1.6011573694100001</v>
      </c>
      <c r="D1609" s="64">
        <v>1.6011573694100001</v>
      </c>
      <c r="E1609" s="64">
        <v>5647.3988287100001</v>
      </c>
      <c r="F1609" s="37" t="s">
        <v>325</v>
      </c>
    </row>
    <row r="1610" spans="1:6" x14ac:dyDescent="0.25">
      <c r="A1610" s="37">
        <v>584000</v>
      </c>
      <c r="B1610" s="37" t="s">
        <v>1644</v>
      </c>
      <c r="C1610" s="64">
        <v>1.27304083775</v>
      </c>
      <c r="D1610" s="64">
        <v>1.27304083775</v>
      </c>
      <c r="E1610" s="64">
        <v>8976.0171171799902</v>
      </c>
      <c r="F1610" s="37" t="s">
        <v>445</v>
      </c>
    </row>
    <row r="1611" spans="1:6" x14ac:dyDescent="0.25">
      <c r="A1611" s="37">
        <v>584202</v>
      </c>
      <c r="B1611" s="37" t="s">
        <v>1645</v>
      </c>
      <c r="C1611" s="64">
        <v>7.0382293395</v>
      </c>
      <c r="D1611" s="64">
        <v>7.0382293395</v>
      </c>
      <c r="E1611" s="64">
        <v>12434.853501699899</v>
      </c>
      <c r="F1611" s="37" t="s">
        <v>445</v>
      </c>
    </row>
    <row r="1612" spans="1:6" x14ac:dyDescent="0.25">
      <c r="A1612" s="37">
        <v>584403</v>
      </c>
      <c r="B1612" s="37" t="s">
        <v>1646</v>
      </c>
      <c r="C1612" s="64">
        <v>2.5318155052</v>
      </c>
      <c r="D1612" s="64">
        <v>2.5318155052</v>
      </c>
      <c r="E1612" s="64">
        <v>9347.67525285999</v>
      </c>
      <c r="F1612" s="37" t="s">
        <v>472</v>
      </c>
    </row>
    <row r="1613" spans="1:6" x14ac:dyDescent="0.25">
      <c r="A1613" s="37">
        <v>597509</v>
      </c>
      <c r="B1613" s="37" t="s">
        <v>1647</v>
      </c>
      <c r="C1613" s="64">
        <v>1.1579418830899999</v>
      </c>
      <c r="D1613" s="64">
        <v>1.1579418830899999</v>
      </c>
      <c r="E1613" s="64">
        <v>5047.5173386699898</v>
      </c>
      <c r="F1613" s="37" t="s">
        <v>325</v>
      </c>
    </row>
    <row r="1614" spans="1:6" x14ac:dyDescent="0.25">
      <c r="A1614" s="37">
        <v>584303</v>
      </c>
      <c r="B1614" s="37" t="s">
        <v>1648</v>
      </c>
      <c r="C1614" s="64">
        <v>7.6412681776299998</v>
      </c>
      <c r="D1614" s="64">
        <v>7.6412681776299998</v>
      </c>
      <c r="E1614" s="64">
        <v>19893.026694200002</v>
      </c>
      <c r="F1614" s="37" t="s">
        <v>445</v>
      </c>
    </row>
    <row r="1615" spans="1:6" x14ac:dyDescent="0.25">
      <c r="A1615" s="37">
        <v>597510</v>
      </c>
      <c r="B1615" s="37" t="s">
        <v>1649</v>
      </c>
      <c r="C1615" s="64">
        <v>1.85658067182</v>
      </c>
      <c r="D1615" s="64">
        <v>1.85658067182</v>
      </c>
      <c r="E1615" s="64">
        <v>7053.2386834500003</v>
      </c>
      <c r="F1615" s="37" t="s">
        <v>325</v>
      </c>
    </row>
    <row r="1616" spans="1:6" x14ac:dyDescent="0.25">
      <c r="A1616" s="37">
        <v>584305</v>
      </c>
      <c r="B1616" s="37" t="s">
        <v>1650</v>
      </c>
      <c r="C1616" s="64">
        <v>0.65750015940899997</v>
      </c>
      <c r="D1616" s="64">
        <v>0.65750015940899997</v>
      </c>
      <c r="E1616" s="64">
        <v>9860.1906202400005</v>
      </c>
      <c r="F1616" s="37"/>
    </row>
    <row r="1617" spans="1:6" x14ac:dyDescent="0.25">
      <c r="A1617" s="37">
        <v>584404</v>
      </c>
      <c r="B1617" s="37" t="s">
        <v>1651</v>
      </c>
      <c r="C1617" s="64">
        <v>4.6989722169299997</v>
      </c>
      <c r="D1617" s="64">
        <v>4.6989722169299997</v>
      </c>
      <c r="E1617" s="64">
        <v>14131.961833699899</v>
      </c>
      <c r="F1617" s="37" t="s">
        <v>472</v>
      </c>
    </row>
    <row r="1618" spans="1:6" x14ac:dyDescent="0.25">
      <c r="A1618" s="37">
        <v>584405</v>
      </c>
      <c r="B1618" s="37" t="s">
        <v>1652</v>
      </c>
      <c r="C1618" s="64">
        <v>4.4319640012699999</v>
      </c>
      <c r="D1618" s="64">
        <v>4.4319640012699999</v>
      </c>
      <c r="E1618" s="64">
        <v>13602.2551399</v>
      </c>
      <c r="F1618" s="37" t="s">
        <v>472</v>
      </c>
    </row>
    <row r="1619" spans="1:6" x14ac:dyDescent="0.25">
      <c r="A1619" s="37">
        <v>584407</v>
      </c>
      <c r="B1619" s="37" t="s">
        <v>1653</v>
      </c>
      <c r="C1619" s="64">
        <v>2130.62314294</v>
      </c>
      <c r="D1619" s="64">
        <v>2130.62314294</v>
      </c>
      <c r="E1619" s="64">
        <v>335932.18372500001</v>
      </c>
      <c r="F1619" s="37" t="s">
        <v>472</v>
      </c>
    </row>
    <row r="1620" spans="1:6" x14ac:dyDescent="0.25">
      <c r="A1620" s="37">
        <v>584408</v>
      </c>
      <c r="B1620" s="37" t="s">
        <v>1654</v>
      </c>
      <c r="C1620" s="64">
        <v>932.634765722</v>
      </c>
      <c r="D1620" s="64">
        <v>932.634765722</v>
      </c>
      <c r="E1620" s="64">
        <v>175247.703289</v>
      </c>
      <c r="F1620" s="37" t="s">
        <v>472</v>
      </c>
    </row>
    <row r="1621" spans="1:6" x14ac:dyDescent="0.25">
      <c r="A1621" s="37">
        <v>584409</v>
      </c>
      <c r="B1621" s="37" t="s">
        <v>1655</v>
      </c>
      <c r="C1621" s="64">
        <v>492.38624551499902</v>
      </c>
      <c r="D1621" s="64">
        <v>492.38624551499902</v>
      </c>
      <c r="E1621" s="64">
        <v>110505.727273</v>
      </c>
      <c r="F1621" s="37" t="s">
        <v>472</v>
      </c>
    </row>
    <row r="1622" spans="1:6" x14ac:dyDescent="0.25">
      <c r="A1622" s="37">
        <v>585502</v>
      </c>
      <c r="B1622" s="37" t="s">
        <v>1656</v>
      </c>
      <c r="C1622" s="64">
        <v>4.2303550047499998</v>
      </c>
      <c r="D1622" s="64">
        <v>4.2303550047499998</v>
      </c>
      <c r="E1622" s="64">
        <v>10987.0091436</v>
      </c>
      <c r="F1622" s="37" t="s">
        <v>43</v>
      </c>
    </row>
    <row r="1623" spans="1:6" x14ac:dyDescent="0.25">
      <c r="A1623" s="37">
        <v>584500</v>
      </c>
      <c r="B1623" s="37" t="s">
        <v>1657</v>
      </c>
      <c r="C1623" s="64">
        <v>4.5134476921799997</v>
      </c>
      <c r="D1623" s="64">
        <v>4.5134476921799997</v>
      </c>
      <c r="E1623" s="64">
        <v>14003.7046305</v>
      </c>
      <c r="F1623" s="37" t="s">
        <v>472</v>
      </c>
    </row>
    <row r="1624" spans="1:6" x14ac:dyDescent="0.25">
      <c r="A1624" s="37">
        <v>584600</v>
      </c>
      <c r="B1624" s="37" t="s">
        <v>1658</v>
      </c>
      <c r="C1624" s="64">
        <v>2.0135275508200001</v>
      </c>
      <c r="D1624" s="64">
        <v>2.0135275508200001</v>
      </c>
      <c r="E1624" s="64">
        <v>6599.4324457599896</v>
      </c>
      <c r="F1624" s="37" t="s">
        <v>464</v>
      </c>
    </row>
    <row r="1625" spans="1:6" x14ac:dyDescent="0.25">
      <c r="A1625" s="37">
        <v>584800</v>
      </c>
      <c r="B1625" s="37" t="s">
        <v>1659</v>
      </c>
      <c r="C1625" s="64">
        <v>2.8089414548699998</v>
      </c>
      <c r="D1625" s="64">
        <v>2.8089414548699998</v>
      </c>
      <c r="E1625" s="64">
        <v>8436.4221980799903</v>
      </c>
      <c r="F1625" s="37" t="s">
        <v>464</v>
      </c>
    </row>
    <row r="1626" spans="1:6" x14ac:dyDescent="0.25">
      <c r="A1626" s="37">
        <v>584911</v>
      </c>
      <c r="B1626" s="37" t="s">
        <v>1660</v>
      </c>
      <c r="C1626" s="64">
        <v>14.6713135372</v>
      </c>
      <c r="D1626" s="64">
        <v>14.6713135372</v>
      </c>
      <c r="E1626" s="64">
        <v>21439.2082381</v>
      </c>
      <c r="F1626" s="37" t="s">
        <v>464</v>
      </c>
    </row>
    <row r="1627" spans="1:6" x14ac:dyDescent="0.25">
      <c r="A1627" s="37">
        <v>585120</v>
      </c>
      <c r="B1627" s="37" t="s">
        <v>1661</v>
      </c>
      <c r="C1627" s="64">
        <v>1.57037345071</v>
      </c>
      <c r="D1627" s="64">
        <v>1.57037345071</v>
      </c>
      <c r="E1627" s="64">
        <v>7887.6520189299899</v>
      </c>
      <c r="F1627" s="37" t="s">
        <v>464</v>
      </c>
    </row>
    <row r="1628" spans="1:6" x14ac:dyDescent="0.25">
      <c r="A1628" s="37">
        <v>584912</v>
      </c>
      <c r="B1628" s="37" t="s">
        <v>1662</v>
      </c>
      <c r="C1628" s="64">
        <v>11.7164808238</v>
      </c>
      <c r="D1628" s="64">
        <v>11.7164808238</v>
      </c>
      <c r="E1628" s="64">
        <v>24965.451829500002</v>
      </c>
      <c r="F1628" s="37" t="s">
        <v>464</v>
      </c>
    </row>
    <row r="1629" spans="1:6" x14ac:dyDescent="0.25">
      <c r="A1629" s="37">
        <v>584923</v>
      </c>
      <c r="B1629" s="37" t="s">
        <v>1663</v>
      </c>
      <c r="C1629" s="64">
        <v>15.411034662400001</v>
      </c>
      <c r="D1629" s="64">
        <v>15.411034662400001</v>
      </c>
      <c r="E1629" s="64">
        <v>23940.102993100001</v>
      </c>
      <c r="F1629" s="37" t="s">
        <v>464</v>
      </c>
    </row>
    <row r="1630" spans="1:6" x14ac:dyDescent="0.25">
      <c r="A1630" s="37">
        <v>585323</v>
      </c>
      <c r="B1630" s="37" t="s">
        <v>1664</v>
      </c>
      <c r="C1630" s="64">
        <v>1186.2349088200001</v>
      </c>
      <c r="D1630" s="64">
        <v>1186.2349088200001</v>
      </c>
      <c r="E1630" s="64">
        <v>215309.42593200001</v>
      </c>
      <c r="F1630" s="37" t="s">
        <v>464</v>
      </c>
    </row>
    <row r="1631" spans="1:6" x14ac:dyDescent="0.25">
      <c r="A1631" s="37">
        <v>585324</v>
      </c>
      <c r="B1631" s="37" t="s">
        <v>1665</v>
      </c>
      <c r="C1631" s="64">
        <v>1306.16883035</v>
      </c>
      <c r="D1631" s="64">
        <v>1298.9018653200001</v>
      </c>
      <c r="E1631" s="64">
        <v>203155.889633999</v>
      </c>
      <c r="F1631" s="37" t="s">
        <v>464</v>
      </c>
    </row>
    <row r="1632" spans="1:6" x14ac:dyDescent="0.25">
      <c r="A1632" s="37">
        <v>585325</v>
      </c>
      <c r="B1632" s="37" t="s">
        <v>1666</v>
      </c>
      <c r="C1632" s="64">
        <v>4102.9871761799895</v>
      </c>
      <c r="D1632" s="64">
        <v>4099.0762022500003</v>
      </c>
      <c r="E1632" s="64">
        <v>425591.352011999</v>
      </c>
      <c r="F1632" s="37" t="s">
        <v>464</v>
      </c>
    </row>
    <row r="1633" spans="1:6" x14ac:dyDescent="0.25">
      <c r="A1633" s="37">
        <v>584930</v>
      </c>
      <c r="B1633" s="37" t="s">
        <v>1667</v>
      </c>
      <c r="C1633" s="64">
        <v>23.314710220799899</v>
      </c>
      <c r="D1633" s="64">
        <v>23.314710220799899</v>
      </c>
      <c r="E1633" s="64">
        <v>22753.361517199901</v>
      </c>
      <c r="F1633" s="37" t="s">
        <v>464</v>
      </c>
    </row>
    <row r="1634" spans="1:6" x14ac:dyDescent="0.25">
      <c r="A1634" s="37">
        <v>584937</v>
      </c>
      <c r="B1634" s="37" t="s">
        <v>1668</v>
      </c>
      <c r="C1634" s="64">
        <v>507.67211292899901</v>
      </c>
      <c r="D1634" s="64">
        <v>507.67211292899901</v>
      </c>
      <c r="E1634" s="64">
        <v>124237.702488</v>
      </c>
      <c r="F1634" s="37" t="s">
        <v>464</v>
      </c>
    </row>
    <row r="1635" spans="1:6" x14ac:dyDescent="0.25">
      <c r="A1635" s="37">
        <v>584938</v>
      </c>
      <c r="B1635" s="37" t="s">
        <v>1669</v>
      </c>
      <c r="C1635" s="64">
        <v>456.07724630600001</v>
      </c>
      <c r="D1635" s="64">
        <v>456.07724630600001</v>
      </c>
      <c r="E1635" s="64">
        <v>137707.441999</v>
      </c>
      <c r="F1635" s="37" t="s">
        <v>464</v>
      </c>
    </row>
    <row r="1636" spans="1:6" x14ac:dyDescent="0.25">
      <c r="A1636" s="37">
        <v>584939</v>
      </c>
      <c r="B1636" s="37" t="s">
        <v>1670</v>
      </c>
      <c r="C1636" s="64">
        <v>622.05428140900005</v>
      </c>
      <c r="D1636" s="64">
        <v>581.28219322899895</v>
      </c>
      <c r="E1636" s="64">
        <v>140844.84414100001</v>
      </c>
      <c r="F1636" s="37" t="s">
        <v>464</v>
      </c>
    </row>
    <row r="1637" spans="1:6" x14ac:dyDescent="0.25">
      <c r="A1637" s="37">
        <v>584940</v>
      </c>
      <c r="B1637" s="37" t="s">
        <v>1671</v>
      </c>
      <c r="C1637" s="64">
        <v>547.66791463100003</v>
      </c>
      <c r="D1637" s="64">
        <v>547.66791463100003</v>
      </c>
      <c r="E1637" s="64">
        <v>149294.710358999</v>
      </c>
      <c r="F1637" s="37" t="s">
        <v>464</v>
      </c>
    </row>
    <row r="1638" spans="1:6" x14ac:dyDescent="0.25">
      <c r="A1638" s="37">
        <v>585000</v>
      </c>
      <c r="B1638" s="37" t="s">
        <v>1672</v>
      </c>
      <c r="C1638" s="64">
        <v>7.7631890354199999</v>
      </c>
      <c r="D1638" s="64">
        <v>7.7631890354199999</v>
      </c>
      <c r="E1638" s="64">
        <v>21123.013767</v>
      </c>
      <c r="F1638" s="37" t="s">
        <v>464</v>
      </c>
    </row>
    <row r="1639" spans="1:6" x14ac:dyDescent="0.25">
      <c r="A1639" s="37">
        <v>585110</v>
      </c>
      <c r="B1639" s="37" t="s">
        <v>1673</v>
      </c>
      <c r="C1639" s="64">
        <v>4.0177803892700004</v>
      </c>
      <c r="D1639" s="64">
        <v>3.8483441524700002</v>
      </c>
      <c r="E1639" s="64">
        <v>9265.2502002900001</v>
      </c>
      <c r="F1639" s="37" t="s">
        <v>464</v>
      </c>
    </row>
    <row r="1640" spans="1:6" x14ac:dyDescent="0.25">
      <c r="A1640" s="37">
        <v>585400</v>
      </c>
      <c r="B1640" s="37" t="s">
        <v>1674</v>
      </c>
      <c r="C1640" s="64">
        <v>3.90935720926</v>
      </c>
      <c r="D1640" s="64">
        <v>3.90935720926</v>
      </c>
      <c r="E1640" s="64">
        <v>8377.7571011399905</v>
      </c>
      <c r="F1640" s="37" t="s">
        <v>464</v>
      </c>
    </row>
    <row r="1641" spans="1:6" x14ac:dyDescent="0.25">
      <c r="A1641" s="37">
        <v>585130</v>
      </c>
      <c r="B1641" s="37" t="s">
        <v>1675</v>
      </c>
      <c r="C1641" s="64">
        <v>2.62130419533</v>
      </c>
      <c r="D1641" s="64">
        <v>2.62130419533</v>
      </c>
      <c r="E1641" s="64">
        <v>8659.7471388100003</v>
      </c>
      <c r="F1641" s="37" t="s">
        <v>464</v>
      </c>
    </row>
    <row r="1642" spans="1:6" x14ac:dyDescent="0.25">
      <c r="A1642" s="37">
        <v>585140</v>
      </c>
      <c r="B1642" s="37" t="s">
        <v>1676</v>
      </c>
      <c r="C1642" s="64">
        <v>5.7817411445799998</v>
      </c>
      <c r="D1642" s="64">
        <v>5.7817411445799998</v>
      </c>
      <c r="E1642" s="64">
        <v>14485.229749599899</v>
      </c>
      <c r="F1642" s="37" t="s">
        <v>464</v>
      </c>
    </row>
    <row r="1643" spans="1:6" x14ac:dyDescent="0.25">
      <c r="A1643" s="37">
        <v>585307</v>
      </c>
      <c r="B1643" s="37" t="s">
        <v>1677</v>
      </c>
      <c r="C1643" s="64">
        <v>2.94864140398</v>
      </c>
      <c r="D1643" s="64">
        <v>2.94864140398</v>
      </c>
      <c r="E1643" s="64">
        <v>9852.4396461100005</v>
      </c>
      <c r="F1643" s="37" t="s">
        <v>464</v>
      </c>
    </row>
    <row r="1644" spans="1:6" x14ac:dyDescent="0.25">
      <c r="A1644" s="37">
        <v>585504</v>
      </c>
      <c r="B1644" s="37" t="s">
        <v>1678</v>
      </c>
      <c r="C1644" s="64">
        <v>22.689312677899899</v>
      </c>
      <c r="D1644" s="64">
        <v>22.689312677899899</v>
      </c>
      <c r="E1644" s="64">
        <v>21955.556637199901</v>
      </c>
      <c r="F1644" s="37" t="s">
        <v>43</v>
      </c>
    </row>
    <row r="1645" spans="1:6" x14ac:dyDescent="0.25">
      <c r="A1645" s="37">
        <v>585309</v>
      </c>
      <c r="B1645" s="37" t="s">
        <v>1679</v>
      </c>
      <c r="C1645" s="64">
        <v>8.7094547330700003</v>
      </c>
      <c r="D1645" s="64">
        <v>8.7094547330700003</v>
      </c>
      <c r="E1645" s="64">
        <v>14606.200982</v>
      </c>
      <c r="F1645" s="37" t="s">
        <v>464</v>
      </c>
    </row>
    <row r="1646" spans="1:6" x14ac:dyDescent="0.25">
      <c r="A1646" s="37">
        <v>585312</v>
      </c>
      <c r="B1646" s="37" t="s">
        <v>1680</v>
      </c>
      <c r="C1646" s="64">
        <v>42.710998618700003</v>
      </c>
      <c r="D1646" s="64">
        <v>42.710998618700003</v>
      </c>
      <c r="E1646" s="64">
        <v>37259.430154200003</v>
      </c>
      <c r="F1646" s="37" t="s">
        <v>464</v>
      </c>
    </row>
    <row r="1647" spans="1:6" x14ac:dyDescent="0.25">
      <c r="A1647" s="37">
        <v>585319</v>
      </c>
      <c r="B1647" s="37" t="s">
        <v>1681</v>
      </c>
      <c r="C1647" s="64">
        <v>317.578941961</v>
      </c>
      <c r="D1647" s="64">
        <v>317.578941961</v>
      </c>
      <c r="E1647" s="64">
        <v>105691.417504</v>
      </c>
      <c r="F1647" s="37" t="s">
        <v>464</v>
      </c>
    </row>
    <row r="1648" spans="1:6" x14ac:dyDescent="0.25">
      <c r="A1648" s="37">
        <v>585320</v>
      </c>
      <c r="B1648" s="37" t="s">
        <v>1682</v>
      </c>
      <c r="C1648" s="64">
        <v>1173.6667661399899</v>
      </c>
      <c r="D1648" s="64">
        <v>1173.6667661399899</v>
      </c>
      <c r="E1648" s="64">
        <v>187557.16830300001</v>
      </c>
      <c r="F1648" s="37" t="s">
        <v>464</v>
      </c>
    </row>
    <row r="1649" spans="1:6" x14ac:dyDescent="0.25">
      <c r="A1649" s="37">
        <v>585321</v>
      </c>
      <c r="B1649" s="37" t="s">
        <v>1683</v>
      </c>
      <c r="C1649" s="64">
        <v>1016.9684041100001</v>
      </c>
      <c r="D1649" s="64">
        <v>990.62683473200002</v>
      </c>
      <c r="E1649" s="64">
        <v>177615.703000999</v>
      </c>
      <c r="F1649" s="37" t="s">
        <v>464</v>
      </c>
    </row>
    <row r="1650" spans="1:6" x14ac:dyDescent="0.25">
      <c r="A1650" s="37">
        <v>585322</v>
      </c>
      <c r="B1650" s="37" t="s">
        <v>1684</v>
      </c>
      <c r="C1650" s="64">
        <v>483.04425860700002</v>
      </c>
      <c r="D1650" s="64">
        <v>474.13510938899901</v>
      </c>
      <c r="E1650" s="64">
        <v>146229.957621999</v>
      </c>
      <c r="F1650" s="37" t="s">
        <v>464</v>
      </c>
    </row>
    <row r="1651" spans="1:6" x14ac:dyDescent="0.25">
      <c r="A1651" s="37">
        <v>585505</v>
      </c>
      <c r="B1651" s="37" t="s">
        <v>1685</v>
      </c>
      <c r="C1651" s="64">
        <v>0.97268059439599996</v>
      </c>
      <c r="D1651" s="64">
        <v>0.97268059439599996</v>
      </c>
      <c r="E1651" s="64">
        <v>5187.1413603299898</v>
      </c>
      <c r="F1651" s="37" t="s">
        <v>43</v>
      </c>
    </row>
    <row r="1652" spans="1:6" x14ac:dyDescent="0.25">
      <c r="A1652" s="37">
        <v>585602</v>
      </c>
      <c r="B1652" s="37" t="s">
        <v>1686</v>
      </c>
      <c r="C1652" s="64">
        <v>2.2291953439399999</v>
      </c>
      <c r="D1652" s="64">
        <v>2.2291953439399999</v>
      </c>
      <c r="E1652" s="64">
        <v>9017.3308321000004</v>
      </c>
      <c r="F1652" s="37" t="s">
        <v>43</v>
      </c>
    </row>
    <row r="1653" spans="1:6" x14ac:dyDescent="0.25">
      <c r="A1653" s="37">
        <v>585803</v>
      </c>
      <c r="B1653" s="37" t="s">
        <v>1687</v>
      </c>
      <c r="C1653" s="64">
        <v>456.226596685</v>
      </c>
      <c r="D1653" s="64">
        <v>456.226596685</v>
      </c>
      <c r="E1653" s="64">
        <v>151474.623243999</v>
      </c>
      <c r="F1653" s="37" t="s">
        <v>43</v>
      </c>
    </row>
    <row r="1654" spans="1:6" x14ac:dyDescent="0.25">
      <c r="A1654" s="37">
        <v>585805</v>
      </c>
      <c r="B1654" s="37" t="s">
        <v>1688</v>
      </c>
      <c r="C1654" s="64">
        <v>34.414805299400001</v>
      </c>
      <c r="D1654" s="64">
        <v>34.414805299400001</v>
      </c>
      <c r="E1654" s="64">
        <v>26149.184356599901</v>
      </c>
      <c r="F1654" s="37" t="s">
        <v>43</v>
      </c>
    </row>
    <row r="1655" spans="1:6" x14ac:dyDescent="0.25">
      <c r="A1655" s="37">
        <v>585806</v>
      </c>
      <c r="B1655" s="37" t="s">
        <v>1689</v>
      </c>
      <c r="C1655" s="64">
        <v>545.26046913000005</v>
      </c>
      <c r="D1655" s="64">
        <v>545.26046913000005</v>
      </c>
      <c r="E1655" s="64">
        <v>151609.42061500001</v>
      </c>
      <c r="F1655" s="37" t="s">
        <v>43</v>
      </c>
    </row>
    <row r="1656" spans="1:6" x14ac:dyDescent="0.25">
      <c r="A1656" s="37">
        <v>585807</v>
      </c>
      <c r="B1656" s="37" t="s">
        <v>1690</v>
      </c>
      <c r="C1656" s="64">
        <v>94.571857069499899</v>
      </c>
      <c r="D1656" s="64">
        <v>94.571857069499899</v>
      </c>
      <c r="E1656" s="64">
        <v>52178.751902600001</v>
      </c>
      <c r="F1656" s="37" t="s">
        <v>43</v>
      </c>
    </row>
    <row r="1657" spans="1:6" x14ac:dyDescent="0.25">
      <c r="A1657" s="37">
        <v>586304</v>
      </c>
      <c r="B1657" s="37" t="s">
        <v>1691</v>
      </c>
      <c r="C1657" s="64">
        <v>3.1159204409500001</v>
      </c>
      <c r="D1657" s="64">
        <v>3.1159204409500001</v>
      </c>
      <c r="E1657" s="64">
        <v>8969.3063079999902</v>
      </c>
      <c r="F1657" s="37" t="s">
        <v>43</v>
      </c>
    </row>
    <row r="1658" spans="1:6" x14ac:dyDescent="0.25">
      <c r="A1658" s="37">
        <v>585808</v>
      </c>
      <c r="B1658" s="37" t="s">
        <v>1692</v>
      </c>
      <c r="C1658" s="64">
        <v>47.346596605199899</v>
      </c>
      <c r="D1658" s="64">
        <v>47.346596605199899</v>
      </c>
      <c r="E1658" s="64">
        <v>39277.400034799903</v>
      </c>
      <c r="F1658" s="37" t="s">
        <v>43</v>
      </c>
    </row>
    <row r="1659" spans="1:6" x14ac:dyDescent="0.25">
      <c r="A1659" s="37">
        <v>586001</v>
      </c>
      <c r="B1659" s="37" t="s">
        <v>1693</v>
      </c>
      <c r="C1659" s="64">
        <v>6.7360876766300004</v>
      </c>
      <c r="D1659" s="64">
        <v>6.7360876766300004</v>
      </c>
      <c r="E1659" s="64">
        <v>14603.3560898</v>
      </c>
      <c r="F1659" s="37" t="s">
        <v>43</v>
      </c>
    </row>
    <row r="1660" spans="1:6" x14ac:dyDescent="0.25">
      <c r="A1660" s="37">
        <v>586305</v>
      </c>
      <c r="B1660" s="37" t="s">
        <v>1694</v>
      </c>
      <c r="C1660" s="64">
        <v>2.37460845808</v>
      </c>
      <c r="D1660" s="64">
        <v>2.37460845808</v>
      </c>
      <c r="E1660" s="64">
        <v>7655.1648896200004</v>
      </c>
      <c r="F1660" s="37" t="s">
        <v>43</v>
      </c>
    </row>
    <row r="1661" spans="1:6" x14ac:dyDescent="0.25">
      <c r="A1661" s="37">
        <v>586002</v>
      </c>
      <c r="B1661" s="37" t="s">
        <v>1695</v>
      </c>
      <c r="C1661" s="64">
        <v>1.47453596647</v>
      </c>
      <c r="D1661" s="64">
        <v>1.47453596647</v>
      </c>
      <c r="E1661" s="64">
        <v>6629.1334749300004</v>
      </c>
      <c r="F1661" s="37" t="s">
        <v>43</v>
      </c>
    </row>
    <row r="1662" spans="1:6" x14ac:dyDescent="0.25">
      <c r="A1662" s="37">
        <v>586112</v>
      </c>
      <c r="B1662" s="37" t="s">
        <v>1696</v>
      </c>
      <c r="C1662" s="64">
        <v>1.29868688855</v>
      </c>
      <c r="D1662" s="64">
        <v>1.29868688855</v>
      </c>
      <c r="E1662" s="64">
        <v>6160.24849696</v>
      </c>
      <c r="F1662" s="37" t="s">
        <v>43</v>
      </c>
    </row>
    <row r="1663" spans="1:6" x14ac:dyDescent="0.25">
      <c r="A1663" s="37">
        <v>586114</v>
      </c>
      <c r="B1663" s="37" t="s">
        <v>1697</v>
      </c>
      <c r="C1663" s="64">
        <v>19.473397176700001</v>
      </c>
      <c r="D1663" s="64">
        <v>19.473397176700001</v>
      </c>
      <c r="E1663" s="64">
        <v>18827.0959651999</v>
      </c>
      <c r="F1663" s="37" t="s">
        <v>43</v>
      </c>
    </row>
    <row r="1664" spans="1:6" x14ac:dyDescent="0.25">
      <c r="A1664" s="37">
        <v>586115</v>
      </c>
      <c r="B1664" s="37" t="s">
        <v>1698</v>
      </c>
      <c r="C1664" s="64">
        <v>59.1105889408</v>
      </c>
      <c r="D1664" s="64">
        <v>59.1105889408</v>
      </c>
      <c r="E1664" s="64">
        <v>46645.997752099902</v>
      </c>
      <c r="F1664" s="37" t="s">
        <v>43</v>
      </c>
    </row>
    <row r="1665" spans="1:6" x14ac:dyDescent="0.25">
      <c r="A1665" s="37">
        <v>586120</v>
      </c>
      <c r="B1665" s="37" t="s">
        <v>1699</v>
      </c>
      <c r="C1665" s="64">
        <v>2.5219190880200002</v>
      </c>
      <c r="D1665" s="64">
        <v>2.5219190880200002</v>
      </c>
      <c r="E1665" s="64">
        <v>7102.9313883599898</v>
      </c>
      <c r="F1665" s="37" t="s">
        <v>43</v>
      </c>
    </row>
    <row r="1666" spans="1:6" x14ac:dyDescent="0.25">
      <c r="A1666" s="37">
        <v>586121</v>
      </c>
      <c r="B1666" s="37" t="s">
        <v>1700</v>
      </c>
      <c r="C1666" s="64">
        <v>72.820703690399895</v>
      </c>
      <c r="D1666" s="64">
        <v>72.820703690399895</v>
      </c>
      <c r="E1666" s="64">
        <v>47828.133394500001</v>
      </c>
      <c r="F1666" s="37" t="s">
        <v>43</v>
      </c>
    </row>
    <row r="1667" spans="1:6" x14ac:dyDescent="0.25">
      <c r="A1667" s="37">
        <v>586306</v>
      </c>
      <c r="B1667" s="37" t="s">
        <v>1701</v>
      </c>
      <c r="C1667" s="64">
        <v>2.89415934183</v>
      </c>
      <c r="D1667" s="64">
        <v>2.89415934183</v>
      </c>
      <c r="E1667" s="64">
        <v>9119.1002765100002</v>
      </c>
      <c r="F1667" s="37" t="s">
        <v>43</v>
      </c>
    </row>
    <row r="1668" spans="1:6" x14ac:dyDescent="0.25">
      <c r="A1668" s="37">
        <v>586124</v>
      </c>
      <c r="B1668" s="37" t="s">
        <v>1702</v>
      </c>
      <c r="C1668" s="64">
        <v>8.9588145353200002</v>
      </c>
      <c r="D1668" s="64">
        <v>8.9588145353200002</v>
      </c>
      <c r="E1668" s="64">
        <v>13256.2712283</v>
      </c>
      <c r="F1668" s="37" t="s">
        <v>43</v>
      </c>
    </row>
    <row r="1669" spans="1:6" x14ac:dyDescent="0.25">
      <c r="A1669" s="37">
        <v>586126</v>
      </c>
      <c r="B1669" s="37" t="s">
        <v>1703</v>
      </c>
      <c r="C1669" s="64">
        <v>11.4775861064</v>
      </c>
      <c r="D1669" s="64">
        <v>11.4775861064</v>
      </c>
      <c r="E1669" s="64">
        <v>14209.899023600001</v>
      </c>
      <c r="F1669" s="37" t="s">
        <v>43</v>
      </c>
    </row>
    <row r="1670" spans="1:6" x14ac:dyDescent="0.25">
      <c r="A1670" s="37">
        <v>586307</v>
      </c>
      <c r="B1670" s="37" t="s">
        <v>1704</v>
      </c>
      <c r="C1670" s="64">
        <v>1.0503486011900001</v>
      </c>
      <c r="D1670" s="64">
        <v>1.0503486011900001</v>
      </c>
      <c r="E1670" s="64">
        <v>5446.50039844</v>
      </c>
      <c r="F1670" s="37" t="s">
        <v>43</v>
      </c>
    </row>
    <row r="1671" spans="1:6" x14ac:dyDescent="0.25">
      <c r="A1671" s="37">
        <v>586308</v>
      </c>
      <c r="B1671" s="37" t="s">
        <v>1705</v>
      </c>
      <c r="C1671" s="64">
        <v>0.88678475211200003</v>
      </c>
      <c r="D1671" s="64">
        <v>0.88678475211200003</v>
      </c>
      <c r="E1671" s="64">
        <v>4743.04758029</v>
      </c>
      <c r="F1671" s="37" t="s">
        <v>43</v>
      </c>
    </row>
    <row r="1672" spans="1:6" x14ac:dyDescent="0.25">
      <c r="A1672" s="37">
        <v>586404</v>
      </c>
      <c r="B1672" s="37" t="s">
        <v>1706</v>
      </c>
      <c r="C1672" s="64">
        <v>0.87520506005300003</v>
      </c>
      <c r="D1672" s="64">
        <v>0.87520506005300003</v>
      </c>
      <c r="E1672" s="64">
        <v>4647.7049270400003</v>
      </c>
      <c r="F1672" s="37" t="s">
        <v>43</v>
      </c>
    </row>
    <row r="1673" spans="1:6" x14ac:dyDescent="0.25">
      <c r="A1673" s="37">
        <v>586127</v>
      </c>
      <c r="B1673" s="37" t="s">
        <v>1707</v>
      </c>
      <c r="C1673" s="64">
        <v>26.044499382000001</v>
      </c>
      <c r="D1673" s="64">
        <v>26.044499382000001</v>
      </c>
      <c r="E1673" s="64">
        <v>32945.525782099903</v>
      </c>
      <c r="F1673" s="37" t="s">
        <v>43</v>
      </c>
    </row>
    <row r="1674" spans="1:6" x14ac:dyDescent="0.25">
      <c r="A1674" s="37">
        <v>586128</v>
      </c>
      <c r="B1674" s="37" t="s">
        <v>1708</v>
      </c>
      <c r="C1674" s="64">
        <v>1.6012372718700001</v>
      </c>
      <c r="D1674" s="64">
        <v>1.6012372718700001</v>
      </c>
      <c r="E1674" s="64">
        <v>6174.8131606899897</v>
      </c>
      <c r="F1674" s="37" t="s">
        <v>43</v>
      </c>
    </row>
    <row r="1675" spans="1:6" x14ac:dyDescent="0.25">
      <c r="A1675" s="37">
        <v>586129</v>
      </c>
      <c r="B1675" s="37" t="s">
        <v>1709</v>
      </c>
      <c r="C1675" s="64">
        <v>27.799923796600002</v>
      </c>
      <c r="D1675" s="64">
        <v>27.799923796600002</v>
      </c>
      <c r="E1675" s="64">
        <v>25427.344530400002</v>
      </c>
      <c r="F1675" s="37" t="s">
        <v>43</v>
      </c>
    </row>
    <row r="1676" spans="1:6" x14ac:dyDescent="0.25">
      <c r="A1676" s="37">
        <v>586405</v>
      </c>
      <c r="B1676" s="37" t="s">
        <v>1710</v>
      </c>
      <c r="C1676" s="64">
        <v>0.76776514316</v>
      </c>
      <c r="D1676" s="64">
        <v>0.76776514316</v>
      </c>
      <c r="E1676" s="64">
        <v>4827.3297230300004</v>
      </c>
      <c r="F1676" s="37" t="s">
        <v>43</v>
      </c>
    </row>
    <row r="1677" spans="1:6" x14ac:dyDescent="0.25">
      <c r="A1677" s="37">
        <v>586407</v>
      </c>
      <c r="B1677" s="37" t="s">
        <v>1711</v>
      </c>
      <c r="C1677" s="64">
        <v>0.998872652315</v>
      </c>
      <c r="D1677" s="64">
        <v>0.998872652315</v>
      </c>
      <c r="E1677" s="64">
        <v>4215.1965282499896</v>
      </c>
      <c r="F1677" s="37" t="s">
        <v>43</v>
      </c>
    </row>
    <row r="1678" spans="1:6" x14ac:dyDescent="0.25">
      <c r="A1678" s="37">
        <v>586603</v>
      </c>
      <c r="B1678" s="37" t="s">
        <v>1712</v>
      </c>
      <c r="C1678" s="64">
        <v>87.555517902800005</v>
      </c>
      <c r="D1678" s="64">
        <v>87.555517902800005</v>
      </c>
      <c r="E1678" s="64">
        <v>46279.5222374</v>
      </c>
      <c r="F1678" s="37" t="s">
        <v>43</v>
      </c>
    </row>
    <row r="1679" spans="1:6" x14ac:dyDescent="0.25">
      <c r="A1679" s="37">
        <v>586604</v>
      </c>
      <c r="B1679" s="37" t="s">
        <v>1713</v>
      </c>
      <c r="C1679" s="64">
        <v>24.290043086099899</v>
      </c>
      <c r="D1679" s="64">
        <v>24.290043086099899</v>
      </c>
      <c r="E1679" s="64">
        <v>25459.380445999901</v>
      </c>
      <c r="F1679" s="37" t="s">
        <v>43</v>
      </c>
    </row>
    <row r="1680" spans="1:6" x14ac:dyDescent="0.25">
      <c r="A1680" s="37">
        <v>586501</v>
      </c>
      <c r="B1680" s="37" t="s">
        <v>1714</v>
      </c>
      <c r="C1680" s="64">
        <v>24.457391912999899</v>
      </c>
      <c r="D1680" s="64">
        <v>24.457391912999899</v>
      </c>
      <c r="E1680" s="64">
        <v>33548.363707600001</v>
      </c>
      <c r="F1680" s="37" t="s">
        <v>43</v>
      </c>
    </row>
    <row r="1681" spans="1:6" x14ac:dyDescent="0.25">
      <c r="A1681" s="37">
        <v>586503</v>
      </c>
      <c r="B1681" s="37" t="s">
        <v>1715</v>
      </c>
      <c r="C1681" s="64">
        <v>0.42552143381500002</v>
      </c>
      <c r="D1681" s="64">
        <v>0.42552143381500002</v>
      </c>
      <c r="E1681" s="64">
        <v>2868.5181897699899</v>
      </c>
      <c r="F1681" s="37" t="s">
        <v>43</v>
      </c>
    </row>
    <row r="1682" spans="1:6" x14ac:dyDescent="0.25">
      <c r="A1682" s="37">
        <v>586605</v>
      </c>
      <c r="B1682" s="37" t="s">
        <v>1716</v>
      </c>
      <c r="C1682" s="64">
        <v>98.230583995399897</v>
      </c>
      <c r="D1682" s="64">
        <v>98.230583995399897</v>
      </c>
      <c r="E1682" s="64">
        <v>50658.037826599902</v>
      </c>
      <c r="F1682" s="37" t="s">
        <v>43</v>
      </c>
    </row>
    <row r="1683" spans="1:6" x14ac:dyDescent="0.25">
      <c r="A1683" s="37">
        <v>586606</v>
      </c>
      <c r="B1683" s="37" t="s">
        <v>1717</v>
      </c>
      <c r="C1683" s="64">
        <v>183.101864202</v>
      </c>
      <c r="D1683" s="64">
        <v>183.101864202</v>
      </c>
      <c r="E1683" s="64">
        <v>60947.841715199902</v>
      </c>
      <c r="F1683" s="37" t="s">
        <v>43</v>
      </c>
    </row>
    <row r="1684" spans="1:6" x14ac:dyDescent="0.25">
      <c r="A1684" s="37">
        <v>586802</v>
      </c>
      <c r="B1684" s="37" t="s">
        <v>1718</v>
      </c>
      <c r="C1684" s="64">
        <v>10.9100700864999</v>
      </c>
      <c r="D1684" s="64">
        <v>10.9100700864999</v>
      </c>
      <c r="E1684" s="64">
        <v>19303.5251217</v>
      </c>
      <c r="F1684" s="37" t="s">
        <v>43</v>
      </c>
    </row>
    <row r="1685" spans="1:6" x14ac:dyDescent="0.25">
      <c r="A1685" s="37">
        <v>586900</v>
      </c>
      <c r="B1685" s="37" t="s">
        <v>1719</v>
      </c>
      <c r="C1685" s="64">
        <v>3.37226042598</v>
      </c>
      <c r="D1685" s="64">
        <v>3.37226042598</v>
      </c>
      <c r="E1685" s="64">
        <v>11731.8473643</v>
      </c>
      <c r="F1685" s="37" t="s">
        <v>325</v>
      </c>
    </row>
    <row r="1686" spans="1:6" x14ac:dyDescent="0.25">
      <c r="A1686" s="37">
        <v>587100</v>
      </c>
      <c r="B1686" s="37" t="s">
        <v>1720</v>
      </c>
      <c r="C1686" s="64">
        <v>4579.1351126700001</v>
      </c>
      <c r="D1686" s="64">
        <v>4542.4037544499897</v>
      </c>
      <c r="E1686" s="64">
        <v>409075.01952600002</v>
      </c>
      <c r="F1686" s="37" t="s">
        <v>325</v>
      </c>
    </row>
    <row r="1687" spans="1:6" x14ac:dyDescent="0.25">
      <c r="A1687" s="37">
        <v>587302</v>
      </c>
      <c r="B1687" s="37" t="s">
        <v>1721</v>
      </c>
      <c r="C1687" s="64">
        <v>1.2843657427699999</v>
      </c>
      <c r="D1687" s="64">
        <v>1.2843657427699999</v>
      </c>
      <c r="E1687" s="64">
        <v>6683.42895666</v>
      </c>
      <c r="F1687" s="37" t="s">
        <v>325</v>
      </c>
    </row>
    <row r="1688" spans="1:6" x14ac:dyDescent="0.25">
      <c r="A1688" s="37">
        <v>587500</v>
      </c>
      <c r="B1688" s="37" t="s">
        <v>1722</v>
      </c>
      <c r="C1688" s="64">
        <v>1.96270490448</v>
      </c>
      <c r="D1688" s="64">
        <v>1.96270490448</v>
      </c>
      <c r="E1688" s="64">
        <v>7317.5134693700002</v>
      </c>
      <c r="F1688" s="37" t="s">
        <v>325</v>
      </c>
    </row>
    <row r="1689" spans="1:6" x14ac:dyDescent="0.25">
      <c r="A1689" s="37">
        <v>587701</v>
      </c>
      <c r="B1689" s="37" t="s">
        <v>1723</v>
      </c>
      <c r="C1689" s="64">
        <v>2.7411158149200001</v>
      </c>
      <c r="D1689" s="64">
        <v>2.7411158149200001</v>
      </c>
      <c r="E1689" s="64">
        <v>8095.7678635700004</v>
      </c>
      <c r="F1689" s="37" t="s">
        <v>325</v>
      </c>
    </row>
    <row r="1690" spans="1:6" x14ac:dyDescent="0.25">
      <c r="A1690" s="37">
        <v>587702</v>
      </c>
      <c r="B1690" s="37" t="s">
        <v>1724</v>
      </c>
      <c r="C1690" s="64">
        <v>7.1089248610000002</v>
      </c>
      <c r="D1690" s="64">
        <v>7.1089248610000002</v>
      </c>
      <c r="E1690" s="64">
        <v>10787.4185168</v>
      </c>
      <c r="F1690" s="37" t="s">
        <v>325</v>
      </c>
    </row>
    <row r="1691" spans="1:6" x14ac:dyDescent="0.25">
      <c r="A1691" s="37">
        <v>587811</v>
      </c>
      <c r="B1691" s="37" t="s">
        <v>1725</v>
      </c>
      <c r="C1691" s="64">
        <v>21.265537173999899</v>
      </c>
      <c r="D1691" s="64">
        <v>21.265537173999899</v>
      </c>
      <c r="E1691" s="64">
        <v>24846.0604991</v>
      </c>
      <c r="F1691" s="37" t="s">
        <v>325</v>
      </c>
    </row>
    <row r="1692" spans="1:6" x14ac:dyDescent="0.25">
      <c r="A1692" s="37">
        <v>587842</v>
      </c>
      <c r="B1692" s="37" t="s">
        <v>1726</v>
      </c>
      <c r="C1692" s="64">
        <v>8.36667242581</v>
      </c>
      <c r="D1692" s="64">
        <v>8.36667242581</v>
      </c>
      <c r="E1692" s="64">
        <v>18723.6122746</v>
      </c>
      <c r="F1692" s="37" t="s">
        <v>325</v>
      </c>
    </row>
    <row r="1693" spans="1:6" x14ac:dyDescent="0.25">
      <c r="A1693" s="37">
        <v>588401</v>
      </c>
      <c r="B1693" s="37" t="s">
        <v>1727</v>
      </c>
      <c r="C1693" s="64">
        <v>2.20117214278</v>
      </c>
      <c r="D1693" s="64">
        <v>2.20117214278</v>
      </c>
      <c r="E1693" s="64">
        <v>7820.3045211999897</v>
      </c>
      <c r="F1693" s="37" t="s">
        <v>325</v>
      </c>
    </row>
    <row r="1694" spans="1:6" x14ac:dyDescent="0.25">
      <c r="A1694" s="37">
        <v>587844</v>
      </c>
      <c r="B1694" s="37" t="s">
        <v>1728</v>
      </c>
      <c r="C1694" s="64">
        <v>1.84321271869</v>
      </c>
      <c r="D1694" s="64">
        <v>1.84321271869</v>
      </c>
      <c r="E1694" s="64">
        <v>7068.2999923999896</v>
      </c>
      <c r="F1694" s="37" t="s">
        <v>325</v>
      </c>
    </row>
    <row r="1695" spans="1:6" x14ac:dyDescent="0.25">
      <c r="A1695" s="37">
        <v>587845</v>
      </c>
      <c r="B1695" s="37" t="s">
        <v>1729</v>
      </c>
      <c r="C1695" s="64">
        <v>1.6842529309600001</v>
      </c>
      <c r="D1695" s="64">
        <v>1.6842529309600001</v>
      </c>
      <c r="E1695" s="64">
        <v>6250.8934602099898</v>
      </c>
      <c r="F1695" s="37" t="s">
        <v>325</v>
      </c>
    </row>
    <row r="1696" spans="1:6" x14ac:dyDescent="0.25">
      <c r="A1696" s="37">
        <v>587847</v>
      </c>
      <c r="B1696" s="37" t="s">
        <v>1730</v>
      </c>
      <c r="C1696" s="64">
        <v>5.9777624427299996</v>
      </c>
      <c r="D1696" s="64">
        <v>5.9777624427299996</v>
      </c>
      <c r="E1696" s="64">
        <v>14447.0891641</v>
      </c>
      <c r="F1696" s="37" t="s">
        <v>325</v>
      </c>
    </row>
    <row r="1697" spans="1:6" x14ac:dyDescent="0.25">
      <c r="A1697" s="37">
        <v>587848</v>
      </c>
      <c r="B1697" s="37" t="s">
        <v>1731</v>
      </c>
      <c r="C1697" s="64">
        <v>1.9662501436499999</v>
      </c>
      <c r="D1697" s="64">
        <v>1.9662501436499999</v>
      </c>
      <c r="E1697" s="64">
        <v>8626.9123444699908</v>
      </c>
      <c r="F1697" s="37" t="s">
        <v>325</v>
      </c>
    </row>
    <row r="1698" spans="1:6" x14ac:dyDescent="0.25">
      <c r="A1698" s="37">
        <v>587849</v>
      </c>
      <c r="B1698" s="37" t="s">
        <v>1732</v>
      </c>
      <c r="C1698" s="64">
        <v>31.765849856900001</v>
      </c>
      <c r="D1698" s="64">
        <v>31.765849856900001</v>
      </c>
      <c r="E1698" s="64">
        <v>39494.6482817</v>
      </c>
      <c r="F1698" s="37" t="s">
        <v>325</v>
      </c>
    </row>
    <row r="1699" spans="1:6" x14ac:dyDescent="0.25">
      <c r="A1699" s="37">
        <v>588800</v>
      </c>
      <c r="B1699" s="37" t="s">
        <v>1733</v>
      </c>
      <c r="C1699" s="64">
        <v>2.5322281383599998</v>
      </c>
      <c r="D1699" s="64">
        <v>2.5322281383599998</v>
      </c>
      <c r="E1699" s="64">
        <v>6912.91937031</v>
      </c>
      <c r="F1699" s="37" t="s">
        <v>325</v>
      </c>
    </row>
    <row r="1700" spans="1:6" x14ac:dyDescent="0.25">
      <c r="A1700" s="37">
        <v>587902</v>
      </c>
      <c r="B1700" s="37" t="s">
        <v>1734</v>
      </c>
      <c r="C1700" s="64">
        <v>60.138391935000001</v>
      </c>
      <c r="D1700" s="64">
        <v>60.138391935000001</v>
      </c>
      <c r="E1700" s="64">
        <v>40392.508404799897</v>
      </c>
      <c r="F1700" s="37" t="s">
        <v>325</v>
      </c>
    </row>
    <row r="1701" spans="1:6" x14ac:dyDescent="0.25">
      <c r="A1701" s="37">
        <v>588101</v>
      </c>
      <c r="B1701" s="37" t="s">
        <v>1735</v>
      </c>
      <c r="C1701" s="64">
        <v>1.5163108761799999</v>
      </c>
      <c r="D1701" s="64">
        <v>1.5163108761799999</v>
      </c>
      <c r="E1701" s="64">
        <v>5933.8128695200003</v>
      </c>
      <c r="F1701" s="37" t="s">
        <v>325</v>
      </c>
    </row>
    <row r="1702" spans="1:6" x14ac:dyDescent="0.25">
      <c r="A1702" s="37">
        <v>590505</v>
      </c>
      <c r="B1702" s="37" t="s">
        <v>1736</v>
      </c>
      <c r="C1702" s="64">
        <v>1.0354479644000001</v>
      </c>
      <c r="D1702" s="64">
        <v>1.0354479644000001</v>
      </c>
      <c r="E1702" s="64">
        <v>5505.55410149</v>
      </c>
      <c r="F1702" s="37" t="s">
        <v>325</v>
      </c>
    </row>
    <row r="1703" spans="1:6" x14ac:dyDescent="0.25">
      <c r="A1703" s="37">
        <v>587903</v>
      </c>
      <c r="B1703" s="37" t="s">
        <v>1737</v>
      </c>
      <c r="C1703" s="64">
        <v>14.946562008400001</v>
      </c>
      <c r="D1703" s="64">
        <v>14.946562008400001</v>
      </c>
      <c r="E1703" s="64">
        <v>18517.568819200002</v>
      </c>
      <c r="F1703" s="37" t="s">
        <v>325</v>
      </c>
    </row>
    <row r="1704" spans="1:6" x14ac:dyDescent="0.25">
      <c r="A1704" s="37">
        <v>587905</v>
      </c>
      <c r="B1704" s="37" t="s">
        <v>1738</v>
      </c>
      <c r="C1704" s="64">
        <v>7.6878561623600001</v>
      </c>
      <c r="D1704" s="64">
        <v>7.6878561623600001</v>
      </c>
      <c r="E1704" s="64">
        <v>14182.118234899899</v>
      </c>
      <c r="F1704" s="37" t="s">
        <v>325</v>
      </c>
    </row>
    <row r="1705" spans="1:6" x14ac:dyDescent="0.25">
      <c r="A1705" s="37">
        <v>588102</v>
      </c>
      <c r="B1705" s="37" t="s">
        <v>1739</v>
      </c>
      <c r="C1705" s="64">
        <v>2.1181079573599999</v>
      </c>
      <c r="D1705" s="64">
        <v>2.1181079573599999</v>
      </c>
      <c r="E1705" s="64">
        <v>9931.9442155199904</v>
      </c>
      <c r="F1705" s="37" t="s">
        <v>325</v>
      </c>
    </row>
    <row r="1706" spans="1:6" x14ac:dyDescent="0.25">
      <c r="A1706" s="37">
        <v>588402</v>
      </c>
      <c r="B1706" s="37" t="s">
        <v>1740</v>
      </c>
      <c r="C1706" s="64">
        <v>9.2018796856500007</v>
      </c>
      <c r="D1706" s="64">
        <v>9.2018796856500007</v>
      </c>
      <c r="E1706" s="64">
        <v>17675.700173500001</v>
      </c>
      <c r="F1706" s="37" t="s">
        <v>325</v>
      </c>
    </row>
    <row r="1707" spans="1:6" x14ac:dyDescent="0.25">
      <c r="A1707" s="37">
        <v>588500</v>
      </c>
      <c r="B1707" s="37" t="s">
        <v>1741</v>
      </c>
      <c r="C1707" s="64">
        <v>4.0098201542999998</v>
      </c>
      <c r="D1707" s="64">
        <v>4.0098201542999998</v>
      </c>
      <c r="E1707" s="64">
        <v>11192.2967656</v>
      </c>
      <c r="F1707" s="37" t="s">
        <v>325</v>
      </c>
    </row>
    <row r="1708" spans="1:6" x14ac:dyDescent="0.25">
      <c r="A1708" s="37">
        <v>588600</v>
      </c>
      <c r="B1708" s="37" t="s">
        <v>1742</v>
      </c>
      <c r="C1708" s="64">
        <v>2.3207327719199999</v>
      </c>
      <c r="D1708" s="64">
        <v>2.3207327719199999</v>
      </c>
      <c r="E1708" s="64">
        <v>7112.6968160500001</v>
      </c>
      <c r="F1708" s="37" t="s">
        <v>325</v>
      </c>
    </row>
    <row r="1709" spans="1:6" x14ac:dyDescent="0.25">
      <c r="A1709" s="37">
        <v>588700</v>
      </c>
      <c r="B1709" s="37" t="s">
        <v>1743</v>
      </c>
      <c r="C1709" s="64">
        <v>0.95238866632399999</v>
      </c>
      <c r="D1709" s="64">
        <v>0.95238866632399999</v>
      </c>
      <c r="E1709" s="64">
        <v>4483.1131318500002</v>
      </c>
      <c r="F1709" s="37" t="s">
        <v>325</v>
      </c>
    </row>
    <row r="1710" spans="1:6" x14ac:dyDescent="0.25">
      <c r="A1710" s="37">
        <v>588900</v>
      </c>
      <c r="B1710" s="37" t="s">
        <v>1744</v>
      </c>
      <c r="C1710" s="64">
        <v>1.1281449699799999</v>
      </c>
      <c r="D1710" s="64">
        <v>1.1281449699799999</v>
      </c>
      <c r="E1710" s="64">
        <v>5496.1563119399898</v>
      </c>
      <c r="F1710" s="37" t="s">
        <v>325</v>
      </c>
    </row>
    <row r="1711" spans="1:6" x14ac:dyDescent="0.25">
      <c r="A1711" s="37">
        <v>589000</v>
      </c>
      <c r="B1711" s="37" t="s">
        <v>1745</v>
      </c>
      <c r="C1711" s="64">
        <v>0.79879191044200004</v>
      </c>
      <c r="D1711" s="64">
        <v>0.79879191044200004</v>
      </c>
      <c r="E1711" s="64">
        <v>4468.5838934399899</v>
      </c>
      <c r="F1711" s="37" t="s">
        <v>325</v>
      </c>
    </row>
    <row r="1712" spans="1:6" x14ac:dyDescent="0.25">
      <c r="A1712" s="37">
        <v>589100</v>
      </c>
      <c r="B1712" s="37" t="s">
        <v>1746</v>
      </c>
      <c r="C1712" s="64">
        <v>0.94864519094999999</v>
      </c>
      <c r="D1712" s="64">
        <v>0.94864519094999999</v>
      </c>
      <c r="E1712" s="64">
        <v>4929.0030289799897</v>
      </c>
      <c r="F1712" s="37" t="s">
        <v>325</v>
      </c>
    </row>
    <row r="1713" spans="1:6" x14ac:dyDescent="0.25">
      <c r="A1713" s="37">
        <v>589200</v>
      </c>
      <c r="B1713" s="37" t="s">
        <v>1747</v>
      </c>
      <c r="C1713" s="64">
        <v>1.20766398337</v>
      </c>
      <c r="D1713" s="64">
        <v>1.20766398337</v>
      </c>
      <c r="E1713" s="64">
        <v>4428.4010995500003</v>
      </c>
      <c r="F1713" s="37" t="s">
        <v>325</v>
      </c>
    </row>
    <row r="1714" spans="1:6" x14ac:dyDescent="0.25">
      <c r="A1714" s="37">
        <v>591800</v>
      </c>
      <c r="B1714" s="37" t="s">
        <v>1748</v>
      </c>
      <c r="C1714" s="64">
        <v>1.1529670567300001</v>
      </c>
      <c r="D1714" s="64">
        <v>1.1529670567300001</v>
      </c>
      <c r="E1714" s="64">
        <v>4701.3246385100001</v>
      </c>
      <c r="F1714" s="37" t="s">
        <v>325</v>
      </c>
    </row>
    <row r="1715" spans="1:6" x14ac:dyDescent="0.25">
      <c r="A1715" s="37">
        <v>589300</v>
      </c>
      <c r="B1715" s="37" t="s">
        <v>1749</v>
      </c>
      <c r="C1715" s="64">
        <v>1.0935189834900001</v>
      </c>
      <c r="D1715" s="64">
        <v>1.0935189834900001</v>
      </c>
      <c r="E1715" s="64">
        <v>4983.6294977099897</v>
      </c>
      <c r="F1715" s="37" t="s">
        <v>325</v>
      </c>
    </row>
    <row r="1716" spans="1:6" x14ac:dyDescent="0.25">
      <c r="A1716" s="37">
        <v>589400</v>
      </c>
      <c r="B1716" s="37" t="s">
        <v>1750</v>
      </c>
      <c r="C1716" s="64">
        <v>1.64542864519</v>
      </c>
      <c r="D1716" s="64">
        <v>1.64542864519</v>
      </c>
      <c r="E1716" s="64">
        <v>5468.4664432400004</v>
      </c>
      <c r="F1716" s="37" t="s">
        <v>325</v>
      </c>
    </row>
    <row r="1717" spans="1:6" x14ac:dyDescent="0.25">
      <c r="A1717" s="37">
        <v>589500</v>
      </c>
      <c r="B1717" s="37" t="s">
        <v>1751</v>
      </c>
      <c r="C1717" s="64">
        <v>0.92534417708100003</v>
      </c>
      <c r="D1717" s="64">
        <v>0.92534417708100003</v>
      </c>
      <c r="E1717" s="64">
        <v>5182.9054358900003</v>
      </c>
      <c r="F1717" s="37" t="s">
        <v>325</v>
      </c>
    </row>
    <row r="1718" spans="1:6" x14ac:dyDescent="0.25">
      <c r="A1718" s="37">
        <v>589601</v>
      </c>
      <c r="B1718" s="37" t="s">
        <v>1752</v>
      </c>
      <c r="C1718" s="64">
        <v>2.29866061238</v>
      </c>
      <c r="D1718" s="64">
        <v>2.29866061238</v>
      </c>
      <c r="E1718" s="64">
        <v>6214.1532509500003</v>
      </c>
      <c r="F1718" s="37" t="s">
        <v>325</v>
      </c>
    </row>
    <row r="1719" spans="1:6" x14ac:dyDescent="0.25">
      <c r="A1719" s="37">
        <v>591900</v>
      </c>
      <c r="B1719" s="37" t="s">
        <v>1753</v>
      </c>
      <c r="C1719" s="64">
        <v>1.3633702462999999</v>
      </c>
      <c r="D1719" s="64">
        <v>1.3633702462999999</v>
      </c>
      <c r="E1719" s="64">
        <v>6348.59267507</v>
      </c>
      <c r="F1719" s="37" t="s">
        <v>325</v>
      </c>
    </row>
    <row r="1720" spans="1:6" x14ac:dyDescent="0.25">
      <c r="A1720" s="37">
        <v>589700</v>
      </c>
      <c r="B1720" s="37" t="s">
        <v>1754</v>
      </c>
      <c r="C1720" s="64">
        <v>1.01173797542</v>
      </c>
      <c r="D1720" s="64">
        <v>1.01173797542</v>
      </c>
      <c r="E1720" s="64">
        <v>5306.9766133700005</v>
      </c>
      <c r="F1720" s="37" t="s">
        <v>325</v>
      </c>
    </row>
    <row r="1721" spans="1:6" x14ac:dyDescent="0.25">
      <c r="A1721" s="37">
        <v>589800</v>
      </c>
      <c r="B1721" s="37" t="s">
        <v>1755</v>
      </c>
      <c r="C1721" s="64">
        <v>0.99940364784699998</v>
      </c>
      <c r="D1721" s="64">
        <v>0.99940364784699998</v>
      </c>
      <c r="E1721" s="64">
        <v>4099.8232591799897</v>
      </c>
      <c r="F1721" s="37" t="s">
        <v>325</v>
      </c>
    </row>
    <row r="1722" spans="1:6" x14ac:dyDescent="0.25">
      <c r="A1722" s="37">
        <v>589900</v>
      </c>
      <c r="B1722" s="37" t="s">
        <v>1756</v>
      </c>
      <c r="C1722" s="64">
        <v>1.16559881706</v>
      </c>
      <c r="D1722" s="64">
        <v>1.16559881706</v>
      </c>
      <c r="E1722" s="64">
        <v>4485.7804981299896</v>
      </c>
      <c r="F1722" s="37" t="s">
        <v>325</v>
      </c>
    </row>
    <row r="1723" spans="1:6" x14ac:dyDescent="0.25">
      <c r="A1723" s="37">
        <v>590000</v>
      </c>
      <c r="B1723" s="37" t="s">
        <v>1757</v>
      </c>
      <c r="C1723" s="64">
        <v>1.4560945897299999</v>
      </c>
      <c r="D1723" s="64">
        <v>1.4560945897299999</v>
      </c>
      <c r="E1723" s="64">
        <v>6025.6538054900002</v>
      </c>
      <c r="F1723" s="37" t="s">
        <v>325</v>
      </c>
    </row>
    <row r="1724" spans="1:6" x14ac:dyDescent="0.25">
      <c r="A1724" s="37">
        <v>590100</v>
      </c>
      <c r="B1724" s="37" t="s">
        <v>1758</v>
      </c>
      <c r="C1724" s="64">
        <v>0.96494972315399996</v>
      </c>
      <c r="D1724" s="64">
        <v>0.96494972315399996</v>
      </c>
      <c r="E1724" s="64">
        <v>4771.8891777999897</v>
      </c>
      <c r="F1724" s="37" t="s">
        <v>325</v>
      </c>
    </row>
    <row r="1725" spans="1:6" x14ac:dyDescent="0.25">
      <c r="A1725" s="37">
        <v>590200</v>
      </c>
      <c r="B1725" s="37" t="s">
        <v>1759</v>
      </c>
      <c r="C1725" s="64">
        <v>0.83895559909799999</v>
      </c>
      <c r="D1725" s="64">
        <v>0.83895559909799999</v>
      </c>
      <c r="E1725" s="64">
        <v>3683.4054782500002</v>
      </c>
      <c r="F1725" s="37" t="s">
        <v>325</v>
      </c>
    </row>
    <row r="1726" spans="1:6" x14ac:dyDescent="0.25">
      <c r="A1726" s="37">
        <v>590300</v>
      </c>
      <c r="B1726" s="37" t="s">
        <v>1760</v>
      </c>
      <c r="C1726" s="64">
        <v>4.7868911489899997</v>
      </c>
      <c r="D1726" s="64">
        <v>4.7868911489899997</v>
      </c>
      <c r="E1726" s="64">
        <v>12144.560688</v>
      </c>
      <c r="F1726" s="37" t="s">
        <v>325</v>
      </c>
    </row>
    <row r="1727" spans="1:6" x14ac:dyDescent="0.25">
      <c r="A1727" s="37">
        <v>590400</v>
      </c>
      <c r="B1727" s="37" t="s">
        <v>1761</v>
      </c>
      <c r="C1727" s="64">
        <v>23.518174126200002</v>
      </c>
      <c r="D1727" s="64">
        <v>23.518174126200002</v>
      </c>
      <c r="E1727" s="64">
        <v>33596.736900999902</v>
      </c>
      <c r="F1727" s="37" t="s">
        <v>325</v>
      </c>
    </row>
    <row r="1728" spans="1:6" x14ac:dyDescent="0.25">
      <c r="A1728" s="37">
        <v>590501</v>
      </c>
      <c r="B1728" s="37" t="s">
        <v>1762</v>
      </c>
      <c r="C1728" s="64">
        <v>3.5185609600099998</v>
      </c>
      <c r="D1728" s="64">
        <v>3.5185609600099998</v>
      </c>
      <c r="E1728" s="64">
        <v>10476.0121628</v>
      </c>
      <c r="F1728" s="37" t="s">
        <v>325</v>
      </c>
    </row>
    <row r="1729" spans="1:6" x14ac:dyDescent="0.25">
      <c r="A1729" s="37">
        <v>590504</v>
      </c>
      <c r="B1729" s="37" t="s">
        <v>1763</v>
      </c>
      <c r="C1729" s="64">
        <v>1.8324160010299999</v>
      </c>
      <c r="D1729" s="64">
        <v>1.8324160010299999</v>
      </c>
      <c r="E1729" s="64">
        <v>7790.2026300799898</v>
      </c>
      <c r="F1729" s="37" t="s">
        <v>325</v>
      </c>
    </row>
    <row r="1730" spans="1:6" x14ac:dyDescent="0.25">
      <c r="A1730" s="37">
        <v>590506</v>
      </c>
      <c r="B1730" s="37" t="s">
        <v>1764</v>
      </c>
      <c r="C1730" s="64">
        <v>6.0863657102099999</v>
      </c>
      <c r="D1730" s="64">
        <v>6.0863657102099999</v>
      </c>
      <c r="E1730" s="64">
        <v>11836.966987100001</v>
      </c>
      <c r="F1730" s="37" t="s">
        <v>325</v>
      </c>
    </row>
    <row r="1731" spans="1:6" x14ac:dyDescent="0.25">
      <c r="A1731" s="37">
        <v>590507</v>
      </c>
      <c r="B1731" s="37" t="s">
        <v>1765</v>
      </c>
      <c r="C1731" s="64">
        <v>5.8672707375700002</v>
      </c>
      <c r="D1731" s="64">
        <v>5.8672707375700002</v>
      </c>
      <c r="E1731" s="64">
        <v>13523.760241</v>
      </c>
      <c r="F1731" s="37" t="s">
        <v>325</v>
      </c>
    </row>
    <row r="1732" spans="1:6" x14ac:dyDescent="0.25">
      <c r="A1732" s="37">
        <v>590602</v>
      </c>
      <c r="B1732" s="37" t="s">
        <v>1766</v>
      </c>
      <c r="C1732" s="64">
        <v>1.56420864582</v>
      </c>
      <c r="D1732" s="64">
        <v>1.56420864582</v>
      </c>
      <c r="E1732" s="64">
        <v>6139.4472855800004</v>
      </c>
      <c r="F1732" s="37" t="s">
        <v>325</v>
      </c>
    </row>
    <row r="1733" spans="1:6" x14ac:dyDescent="0.25">
      <c r="A1733" s="37">
        <v>592000</v>
      </c>
      <c r="B1733" s="37" t="s">
        <v>1767</v>
      </c>
      <c r="C1733" s="64">
        <v>1.8893198894500001</v>
      </c>
      <c r="D1733" s="64">
        <v>1.8893198894500001</v>
      </c>
      <c r="E1733" s="64">
        <v>6096.9752121399897</v>
      </c>
      <c r="F1733" s="37" t="s">
        <v>325</v>
      </c>
    </row>
    <row r="1734" spans="1:6" x14ac:dyDescent="0.25">
      <c r="A1734" s="37">
        <v>590701</v>
      </c>
      <c r="B1734" s="37" t="s">
        <v>1768</v>
      </c>
      <c r="C1734" s="64">
        <v>0.93593965022400005</v>
      </c>
      <c r="D1734" s="64">
        <v>0.93593965022400005</v>
      </c>
      <c r="E1734" s="64">
        <v>7164.2597389100001</v>
      </c>
      <c r="F1734" s="37" t="s">
        <v>325</v>
      </c>
    </row>
    <row r="1735" spans="1:6" x14ac:dyDescent="0.25">
      <c r="A1735" s="37">
        <v>590702</v>
      </c>
      <c r="B1735" s="37" t="s">
        <v>1769</v>
      </c>
      <c r="C1735" s="64">
        <v>0.62257934878999999</v>
      </c>
      <c r="D1735" s="64">
        <v>0.62257934878999999</v>
      </c>
      <c r="E1735" s="64">
        <v>3164.75455246</v>
      </c>
      <c r="F1735" s="37" t="s">
        <v>325</v>
      </c>
    </row>
    <row r="1736" spans="1:6" x14ac:dyDescent="0.25">
      <c r="A1736" s="37">
        <v>590800</v>
      </c>
      <c r="B1736" s="37" t="s">
        <v>1770</v>
      </c>
      <c r="C1736" s="64">
        <v>1.08944928339</v>
      </c>
      <c r="D1736" s="64">
        <v>1.08944928339</v>
      </c>
      <c r="E1736" s="64">
        <v>4291.45779864</v>
      </c>
      <c r="F1736" s="37" t="s">
        <v>325</v>
      </c>
    </row>
    <row r="1737" spans="1:6" x14ac:dyDescent="0.25">
      <c r="A1737" s="37">
        <v>590900</v>
      </c>
      <c r="B1737" s="37" t="s">
        <v>1771</v>
      </c>
      <c r="C1737" s="64">
        <v>0.79761946375500004</v>
      </c>
      <c r="D1737" s="64">
        <v>0.79761946375500004</v>
      </c>
      <c r="E1737" s="64">
        <v>4412.6239501199898</v>
      </c>
      <c r="F1737" s="37" t="s">
        <v>325</v>
      </c>
    </row>
    <row r="1738" spans="1:6" x14ac:dyDescent="0.25">
      <c r="A1738" s="37">
        <v>592100</v>
      </c>
      <c r="B1738" s="37" t="s">
        <v>1772</v>
      </c>
      <c r="C1738" s="64">
        <v>1.59653545295</v>
      </c>
      <c r="D1738" s="64">
        <v>1.59653545295</v>
      </c>
      <c r="E1738" s="64">
        <v>5354.64866291</v>
      </c>
      <c r="F1738" s="37" t="s">
        <v>325</v>
      </c>
    </row>
    <row r="1739" spans="1:6" x14ac:dyDescent="0.25">
      <c r="A1739" s="37">
        <v>592200</v>
      </c>
      <c r="B1739" s="37" t="s">
        <v>1773</v>
      </c>
      <c r="C1739" s="64">
        <v>0.97896130447800001</v>
      </c>
      <c r="D1739" s="64">
        <v>0.97896130447800001</v>
      </c>
      <c r="E1739" s="64">
        <v>4360.5813792700001</v>
      </c>
      <c r="F1739" s="37" t="s">
        <v>325</v>
      </c>
    </row>
    <row r="1740" spans="1:6" x14ac:dyDescent="0.25">
      <c r="A1740" s="37">
        <v>591101</v>
      </c>
      <c r="B1740" s="37" t="s">
        <v>1774</v>
      </c>
      <c r="C1740" s="64">
        <v>8.7396000108699905</v>
      </c>
      <c r="D1740" s="64">
        <v>8.7396000108699905</v>
      </c>
      <c r="E1740" s="64">
        <v>18574.581920500001</v>
      </c>
      <c r="F1740" s="37" t="s">
        <v>325</v>
      </c>
    </row>
    <row r="1741" spans="1:6" x14ac:dyDescent="0.25">
      <c r="A1741" s="37">
        <v>592300</v>
      </c>
      <c r="B1741" s="37" t="s">
        <v>1775</v>
      </c>
      <c r="C1741" s="64">
        <v>1.81326003147</v>
      </c>
      <c r="D1741" s="64">
        <v>1.81326003147</v>
      </c>
      <c r="E1741" s="64">
        <v>6252.0430870199898</v>
      </c>
      <c r="F1741" s="37" t="s">
        <v>325</v>
      </c>
    </row>
    <row r="1742" spans="1:6" x14ac:dyDescent="0.25">
      <c r="A1742" s="37">
        <v>591102</v>
      </c>
      <c r="B1742" s="37" t="s">
        <v>1776</v>
      </c>
      <c r="C1742" s="64">
        <v>6.4165098004100001</v>
      </c>
      <c r="D1742" s="64">
        <v>6.4165098004100001</v>
      </c>
      <c r="E1742" s="64">
        <v>12866.1473518</v>
      </c>
      <c r="F1742" s="37" t="s">
        <v>325</v>
      </c>
    </row>
    <row r="1743" spans="1:6" x14ac:dyDescent="0.25">
      <c r="A1743" s="37">
        <v>591200</v>
      </c>
      <c r="B1743" s="37" t="s">
        <v>1777</v>
      </c>
      <c r="C1743" s="64">
        <v>9.4104559792100009</v>
      </c>
      <c r="D1743" s="64">
        <v>9.4104559792100009</v>
      </c>
      <c r="E1743" s="64">
        <v>15616.5323993</v>
      </c>
      <c r="F1743" s="37" t="s">
        <v>325</v>
      </c>
    </row>
    <row r="1744" spans="1:6" x14ac:dyDescent="0.25">
      <c r="A1744" s="37">
        <v>591300</v>
      </c>
      <c r="B1744" s="37" t="s">
        <v>1778</v>
      </c>
      <c r="C1744" s="64">
        <v>7.3685478806200004</v>
      </c>
      <c r="D1744" s="64">
        <v>7.3685478806200004</v>
      </c>
      <c r="E1744" s="64">
        <v>14815.024553900001</v>
      </c>
      <c r="F1744" s="37" t="s">
        <v>325</v>
      </c>
    </row>
    <row r="1745" spans="1:6" x14ac:dyDescent="0.25">
      <c r="A1745" s="37">
        <v>591600</v>
      </c>
      <c r="B1745" s="37" t="s">
        <v>1779</v>
      </c>
      <c r="C1745" s="64">
        <v>2.7116800628300002</v>
      </c>
      <c r="D1745" s="64">
        <v>2.7116800628300002</v>
      </c>
      <c r="E1745" s="64">
        <v>6895.3196716499897</v>
      </c>
      <c r="F1745" s="37" t="s">
        <v>325</v>
      </c>
    </row>
    <row r="1746" spans="1:6" x14ac:dyDescent="0.25">
      <c r="A1746" s="37">
        <v>591700</v>
      </c>
      <c r="B1746" s="37" t="s">
        <v>1780</v>
      </c>
      <c r="C1746" s="64">
        <v>1.42301816246</v>
      </c>
      <c r="D1746" s="64">
        <v>1.42301816246</v>
      </c>
      <c r="E1746" s="64">
        <v>6566.1593615600004</v>
      </c>
      <c r="F1746" s="37" t="s">
        <v>325</v>
      </c>
    </row>
    <row r="1747" spans="1:6" x14ac:dyDescent="0.25">
      <c r="A1747" s="37">
        <v>592701</v>
      </c>
      <c r="B1747" s="37" t="s">
        <v>1781</v>
      </c>
      <c r="C1747" s="64">
        <v>1.5276402842900001</v>
      </c>
      <c r="D1747" s="64">
        <v>1.5276402842900001</v>
      </c>
      <c r="E1747" s="64">
        <v>5729.5569264799897</v>
      </c>
      <c r="F1747" s="37" t="s">
        <v>325</v>
      </c>
    </row>
    <row r="1748" spans="1:6" x14ac:dyDescent="0.25">
      <c r="A1748" s="37">
        <v>592702</v>
      </c>
      <c r="B1748" s="37" t="s">
        <v>1782</v>
      </c>
      <c r="C1748" s="64">
        <v>1.6155174933500001</v>
      </c>
      <c r="D1748" s="64">
        <v>1.6155174933500001</v>
      </c>
      <c r="E1748" s="64">
        <v>5569.6917125</v>
      </c>
      <c r="F1748" s="37" t="s">
        <v>325</v>
      </c>
    </row>
    <row r="1749" spans="1:6" x14ac:dyDescent="0.25">
      <c r="A1749" s="37">
        <v>592811</v>
      </c>
      <c r="B1749" s="37" t="s">
        <v>1783</v>
      </c>
      <c r="C1749" s="64">
        <v>1.5886575327900001</v>
      </c>
      <c r="D1749" s="64">
        <v>1.5886575327900001</v>
      </c>
      <c r="E1749" s="64">
        <v>6178.8821800300002</v>
      </c>
      <c r="F1749" s="37" t="s">
        <v>325</v>
      </c>
    </row>
    <row r="1750" spans="1:6" x14ac:dyDescent="0.25">
      <c r="A1750" s="37">
        <v>592812</v>
      </c>
      <c r="B1750" s="37" t="s">
        <v>1784</v>
      </c>
      <c r="C1750" s="64">
        <v>1.3253810767900001</v>
      </c>
      <c r="D1750" s="64">
        <v>1.3253810767900001</v>
      </c>
      <c r="E1750" s="64">
        <v>5553.19585783</v>
      </c>
      <c r="F1750" s="37" t="s">
        <v>325</v>
      </c>
    </row>
    <row r="1751" spans="1:6" x14ac:dyDescent="0.25">
      <c r="A1751" s="37">
        <v>592900</v>
      </c>
      <c r="B1751" s="37" t="s">
        <v>1785</v>
      </c>
      <c r="C1751" s="64">
        <v>1.96289469928</v>
      </c>
      <c r="D1751" s="64">
        <v>1.96289469928</v>
      </c>
      <c r="E1751" s="64">
        <v>6449.7686479900003</v>
      </c>
      <c r="F1751" s="37" t="s">
        <v>325</v>
      </c>
    </row>
    <row r="1752" spans="1:6" x14ac:dyDescent="0.25">
      <c r="A1752" s="37">
        <v>593000</v>
      </c>
      <c r="B1752" s="37" t="s">
        <v>1786</v>
      </c>
      <c r="C1752" s="64">
        <v>1.50403506135</v>
      </c>
      <c r="D1752" s="64">
        <v>1.50403506135</v>
      </c>
      <c r="E1752" s="64">
        <v>6020.9436973900001</v>
      </c>
      <c r="F1752" s="37" t="s">
        <v>325</v>
      </c>
    </row>
    <row r="1753" spans="1:6" x14ac:dyDescent="0.25">
      <c r="A1753" s="37">
        <v>593100</v>
      </c>
      <c r="B1753" s="37" t="s">
        <v>1787</v>
      </c>
      <c r="C1753" s="64">
        <v>1.62803197662</v>
      </c>
      <c r="D1753" s="64">
        <v>1.62803197662</v>
      </c>
      <c r="E1753" s="64">
        <v>5427.9150699900001</v>
      </c>
      <c r="F1753" s="37" t="s">
        <v>325</v>
      </c>
    </row>
    <row r="1754" spans="1:6" x14ac:dyDescent="0.25">
      <c r="A1754" s="37">
        <v>593200</v>
      </c>
      <c r="B1754" s="37" t="s">
        <v>1788</v>
      </c>
      <c r="C1754" s="64">
        <v>1.1867336374099999</v>
      </c>
      <c r="D1754" s="64">
        <v>1.1867336374099999</v>
      </c>
      <c r="E1754" s="64">
        <v>5020.5714169700004</v>
      </c>
      <c r="F1754" s="37" t="s">
        <v>325</v>
      </c>
    </row>
    <row r="1755" spans="1:6" x14ac:dyDescent="0.25">
      <c r="A1755" s="37">
        <v>593300</v>
      </c>
      <c r="B1755" s="37" t="s">
        <v>1789</v>
      </c>
      <c r="C1755" s="64">
        <v>0.78253676192599997</v>
      </c>
      <c r="D1755" s="64">
        <v>0.78253676192599997</v>
      </c>
      <c r="E1755" s="64">
        <v>4006.5963015900002</v>
      </c>
      <c r="F1755" s="37" t="s">
        <v>325</v>
      </c>
    </row>
    <row r="1756" spans="1:6" x14ac:dyDescent="0.25">
      <c r="A1756" s="37">
        <v>593400</v>
      </c>
      <c r="B1756" s="37" t="s">
        <v>1790</v>
      </c>
      <c r="C1756" s="64">
        <v>1.3409242774000001</v>
      </c>
      <c r="D1756" s="64">
        <v>1.3409242774000001</v>
      </c>
      <c r="E1756" s="64">
        <v>6358.6972268</v>
      </c>
      <c r="F1756" s="37" t="s">
        <v>325</v>
      </c>
    </row>
    <row r="1757" spans="1:6" x14ac:dyDescent="0.25">
      <c r="A1757" s="37">
        <v>593501</v>
      </c>
      <c r="B1757" s="37" t="s">
        <v>1791</v>
      </c>
      <c r="C1757" s="64">
        <v>1.0776001320799999</v>
      </c>
      <c r="D1757" s="64">
        <v>1.0776001320799999</v>
      </c>
      <c r="E1757" s="64">
        <v>4630.0396357400004</v>
      </c>
      <c r="F1757" s="37" t="s">
        <v>325</v>
      </c>
    </row>
    <row r="1758" spans="1:6" x14ac:dyDescent="0.25">
      <c r="A1758" s="37">
        <v>593502</v>
      </c>
      <c r="B1758" s="37" t="s">
        <v>1792</v>
      </c>
      <c r="C1758" s="64">
        <v>1.28423492757</v>
      </c>
      <c r="D1758" s="64">
        <v>1.28423492757</v>
      </c>
      <c r="E1758" s="64">
        <v>4928.40249365</v>
      </c>
      <c r="F1758" s="37" t="s">
        <v>325</v>
      </c>
    </row>
    <row r="1759" spans="1:6" x14ac:dyDescent="0.25">
      <c r="A1759" s="37">
        <v>593600</v>
      </c>
      <c r="B1759" s="37" t="s">
        <v>1793</v>
      </c>
      <c r="C1759" s="64">
        <v>0.85744179596100001</v>
      </c>
      <c r="D1759" s="64">
        <v>0.85744179596100001</v>
      </c>
      <c r="E1759" s="64">
        <v>4298.65422485</v>
      </c>
      <c r="F1759" s="37" t="s">
        <v>325</v>
      </c>
    </row>
    <row r="1760" spans="1:6" x14ac:dyDescent="0.25">
      <c r="A1760" s="37">
        <v>593700</v>
      </c>
      <c r="B1760" s="37" t="s">
        <v>1794</v>
      </c>
      <c r="C1760" s="64">
        <v>0.89646073113500002</v>
      </c>
      <c r="D1760" s="64">
        <v>0.89646073113500002</v>
      </c>
      <c r="E1760" s="64">
        <v>4637.7729361299898</v>
      </c>
      <c r="F1760" s="37" t="s">
        <v>325</v>
      </c>
    </row>
    <row r="1761" spans="1:6" x14ac:dyDescent="0.25">
      <c r="A1761" s="37">
        <v>597513</v>
      </c>
      <c r="B1761" s="37" t="s">
        <v>1795</v>
      </c>
      <c r="C1761" s="64">
        <v>13.5193454323</v>
      </c>
      <c r="D1761" s="64">
        <v>13.5193454323</v>
      </c>
      <c r="E1761" s="64">
        <v>18149.308642799901</v>
      </c>
      <c r="F1761" s="37" t="s">
        <v>325</v>
      </c>
    </row>
    <row r="1762" spans="1:6" x14ac:dyDescent="0.25">
      <c r="A1762" s="37">
        <v>593800</v>
      </c>
      <c r="B1762" s="37" t="s">
        <v>1796</v>
      </c>
      <c r="C1762" s="64">
        <v>2.77532272907</v>
      </c>
      <c r="D1762" s="64">
        <v>2.77532272907</v>
      </c>
      <c r="E1762" s="64">
        <v>7284.9455391900001</v>
      </c>
      <c r="F1762" s="37" t="s">
        <v>325</v>
      </c>
    </row>
    <row r="1763" spans="1:6" x14ac:dyDescent="0.25">
      <c r="A1763" s="37">
        <v>593900</v>
      </c>
      <c r="B1763" s="37" t="s">
        <v>1797</v>
      </c>
      <c r="C1763" s="64">
        <v>7.48748732462</v>
      </c>
      <c r="D1763" s="64">
        <v>7.48748732462</v>
      </c>
      <c r="E1763" s="64">
        <v>11752.6573008</v>
      </c>
      <c r="F1763" s="37" t="s">
        <v>325</v>
      </c>
    </row>
    <row r="1764" spans="1:6" x14ac:dyDescent="0.25">
      <c r="A1764" s="37">
        <v>594010</v>
      </c>
      <c r="B1764" s="37" t="s">
        <v>1798</v>
      </c>
      <c r="C1764" s="64">
        <v>1.2952851572199999</v>
      </c>
      <c r="D1764" s="64">
        <v>1.2952851572199999</v>
      </c>
      <c r="E1764" s="64">
        <v>4535.0374257900003</v>
      </c>
      <c r="F1764" s="37" t="s">
        <v>325</v>
      </c>
    </row>
    <row r="1765" spans="1:6" x14ac:dyDescent="0.25">
      <c r="A1765" s="37">
        <v>594100</v>
      </c>
      <c r="B1765" s="37" t="s">
        <v>1799</v>
      </c>
      <c r="C1765" s="64">
        <v>1.6972151684300001</v>
      </c>
      <c r="D1765" s="64">
        <v>1.6972151684300001</v>
      </c>
      <c r="E1765" s="64">
        <v>6510.33307762</v>
      </c>
      <c r="F1765" s="37" t="s">
        <v>325</v>
      </c>
    </row>
    <row r="1766" spans="1:6" x14ac:dyDescent="0.25">
      <c r="A1766" s="37">
        <v>594300</v>
      </c>
      <c r="B1766" s="37" t="s">
        <v>1800</v>
      </c>
      <c r="C1766" s="64">
        <v>1.9909182858800001</v>
      </c>
      <c r="D1766" s="64">
        <v>1.9909182858800001</v>
      </c>
      <c r="E1766" s="64">
        <v>8917.7583484400002</v>
      </c>
      <c r="F1766" s="37" t="s">
        <v>325</v>
      </c>
    </row>
    <row r="1767" spans="1:6" x14ac:dyDescent="0.25">
      <c r="A1767" s="37">
        <v>594400</v>
      </c>
      <c r="B1767" s="37" t="s">
        <v>1801</v>
      </c>
      <c r="C1767" s="64">
        <v>1.87173364853</v>
      </c>
      <c r="D1767" s="64">
        <v>1.87173364853</v>
      </c>
      <c r="E1767" s="64">
        <v>6491.4188440400003</v>
      </c>
      <c r="F1767" s="37" t="s">
        <v>325</v>
      </c>
    </row>
    <row r="1768" spans="1:6" x14ac:dyDescent="0.25">
      <c r="A1768" s="37">
        <v>594500</v>
      </c>
      <c r="B1768" s="37" t="s">
        <v>1802</v>
      </c>
      <c r="C1768" s="64">
        <v>0.86088584909800003</v>
      </c>
      <c r="D1768" s="64">
        <v>0.86088584909800003</v>
      </c>
      <c r="E1768" s="64">
        <v>4317.93394601</v>
      </c>
      <c r="F1768" s="37" t="s">
        <v>325</v>
      </c>
    </row>
    <row r="1769" spans="1:6" x14ac:dyDescent="0.25">
      <c r="A1769" s="37">
        <v>594600</v>
      </c>
      <c r="B1769" s="37" t="s">
        <v>1803</v>
      </c>
      <c r="C1769" s="64">
        <v>2.79296658727</v>
      </c>
      <c r="D1769" s="64">
        <v>2.79296658727</v>
      </c>
      <c r="E1769" s="64">
        <v>7003.68963463</v>
      </c>
      <c r="F1769" s="37" t="s">
        <v>325</v>
      </c>
    </row>
    <row r="1770" spans="1:6" x14ac:dyDescent="0.25">
      <c r="A1770" s="37">
        <v>594800</v>
      </c>
      <c r="B1770" s="37" t="s">
        <v>1804</v>
      </c>
      <c r="C1770" s="64">
        <v>1.84748948081</v>
      </c>
      <c r="D1770" s="64">
        <v>1.84748948081</v>
      </c>
      <c r="E1770" s="64">
        <v>6242.0557186100004</v>
      </c>
      <c r="F1770" s="37" t="s">
        <v>325</v>
      </c>
    </row>
    <row r="1771" spans="1:6" x14ac:dyDescent="0.25">
      <c r="A1771" s="37">
        <v>594900</v>
      </c>
      <c r="B1771" s="37" t="s">
        <v>1805</v>
      </c>
      <c r="C1771" s="64">
        <v>1.16984361238</v>
      </c>
      <c r="D1771" s="64">
        <v>1.16984361238</v>
      </c>
      <c r="E1771" s="64">
        <v>4866.25030599</v>
      </c>
      <c r="F1771" s="37" t="s">
        <v>325</v>
      </c>
    </row>
    <row r="1772" spans="1:6" x14ac:dyDescent="0.25">
      <c r="A1772" s="37">
        <v>595000</v>
      </c>
      <c r="B1772" s="37" t="s">
        <v>1806</v>
      </c>
      <c r="C1772" s="64">
        <v>1.19880807943</v>
      </c>
      <c r="D1772" s="64">
        <v>1.19880807943</v>
      </c>
      <c r="E1772" s="64">
        <v>4483.867115</v>
      </c>
      <c r="F1772" s="37" t="s">
        <v>325</v>
      </c>
    </row>
    <row r="1773" spans="1:6" x14ac:dyDescent="0.25">
      <c r="A1773" s="37">
        <v>595100</v>
      </c>
      <c r="B1773" s="37" t="s">
        <v>1807</v>
      </c>
      <c r="C1773" s="64">
        <v>1.04765626096</v>
      </c>
      <c r="D1773" s="64">
        <v>1.04765626096</v>
      </c>
      <c r="E1773" s="64">
        <v>4133.9885123100003</v>
      </c>
      <c r="F1773" s="37" t="s">
        <v>325</v>
      </c>
    </row>
    <row r="1774" spans="1:6" x14ac:dyDescent="0.25">
      <c r="A1774" s="37">
        <v>595200</v>
      </c>
      <c r="B1774" s="37" t="s">
        <v>1808</v>
      </c>
      <c r="C1774" s="64">
        <v>0.70810620902499999</v>
      </c>
      <c r="D1774" s="64">
        <v>0.70810620902499999</v>
      </c>
      <c r="E1774" s="64">
        <v>4253.0910071999897</v>
      </c>
      <c r="F1774" s="37" t="s">
        <v>325</v>
      </c>
    </row>
    <row r="1775" spans="1:6" x14ac:dyDescent="0.25">
      <c r="A1775" s="37">
        <v>595300</v>
      </c>
      <c r="B1775" s="37" t="s">
        <v>1809</v>
      </c>
      <c r="C1775" s="64">
        <v>1.6638100576999999</v>
      </c>
      <c r="D1775" s="64">
        <v>1.6638100576999999</v>
      </c>
      <c r="E1775" s="64">
        <v>5983.6263747700004</v>
      </c>
      <c r="F1775" s="37" t="s">
        <v>325</v>
      </c>
    </row>
    <row r="1776" spans="1:6" x14ac:dyDescent="0.25">
      <c r="A1776" s="37">
        <v>595400</v>
      </c>
      <c r="B1776" s="37" t="s">
        <v>1810</v>
      </c>
      <c r="C1776" s="64">
        <v>1.22917177526</v>
      </c>
      <c r="D1776" s="64">
        <v>1.22917177526</v>
      </c>
      <c r="E1776" s="64">
        <v>4500.79262457</v>
      </c>
      <c r="F1776" s="37" t="s">
        <v>325</v>
      </c>
    </row>
    <row r="1777" spans="1:6" x14ac:dyDescent="0.25">
      <c r="A1777" s="37">
        <v>597600</v>
      </c>
      <c r="B1777" s="37" t="s">
        <v>1811</v>
      </c>
      <c r="C1777" s="64">
        <v>4.0376813793900004</v>
      </c>
      <c r="D1777" s="64">
        <v>4.0376813793900004</v>
      </c>
      <c r="E1777" s="64">
        <v>12780.2707458</v>
      </c>
      <c r="F1777" s="37" t="s">
        <v>384</v>
      </c>
    </row>
    <row r="1778" spans="1:6" x14ac:dyDescent="0.25">
      <c r="A1778" s="37">
        <v>595500</v>
      </c>
      <c r="B1778" s="37" t="s">
        <v>1812</v>
      </c>
      <c r="C1778" s="64">
        <v>0.876570561581</v>
      </c>
      <c r="D1778" s="64">
        <v>0.876570561581</v>
      </c>
      <c r="E1778" s="64">
        <v>4330.7142788800002</v>
      </c>
      <c r="F1778" s="37" t="s">
        <v>325</v>
      </c>
    </row>
    <row r="1779" spans="1:6" x14ac:dyDescent="0.25">
      <c r="A1779" s="37">
        <v>595600</v>
      </c>
      <c r="B1779" s="37" t="s">
        <v>1813</v>
      </c>
      <c r="C1779" s="64">
        <v>2.1617140426799999</v>
      </c>
      <c r="D1779" s="64">
        <v>2.1617140426799999</v>
      </c>
      <c r="E1779" s="64">
        <v>6738.5996316999899</v>
      </c>
      <c r="F1779" s="37" t="s">
        <v>325</v>
      </c>
    </row>
    <row r="1780" spans="1:6" x14ac:dyDescent="0.25">
      <c r="A1780" s="37">
        <v>595700</v>
      </c>
      <c r="B1780" s="37" t="s">
        <v>1814</v>
      </c>
      <c r="C1780" s="64">
        <v>2.6741039400100002</v>
      </c>
      <c r="D1780" s="64">
        <v>2.6741039400100002</v>
      </c>
      <c r="E1780" s="64">
        <v>7248.0462337899899</v>
      </c>
      <c r="F1780" s="37" t="s">
        <v>325</v>
      </c>
    </row>
    <row r="1781" spans="1:6" x14ac:dyDescent="0.25">
      <c r="A1781" s="37">
        <v>595800</v>
      </c>
      <c r="B1781" s="37" t="s">
        <v>1815</v>
      </c>
      <c r="C1781" s="64">
        <v>1.39817150153</v>
      </c>
      <c r="D1781" s="64">
        <v>1.39817150153</v>
      </c>
      <c r="E1781" s="64">
        <v>6357.5435100200002</v>
      </c>
      <c r="F1781" s="37" t="s">
        <v>325</v>
      </c>
    </row>
    <row r="1782" spans="1:6" x14ac:dyDescent="0.25">
      <c r="A1782" s="37">
        <v>595900</v>
      </c>
      <c r="B1782" s="37" t="s">
        <v>1816</v>
      </c>
      <c r="C1782" s="64">
        <v>2.8103635808499998</v>
      </c>
      <c r="D1782" s="64">
        <v>2.8103635808499998</v>
      </c>
      <c r="E1782" s="64">
        <v>12236.190852600001</v>
      </c>
      <c r="F1782" s="37" t="s">
        <v>325</v>
      </c>
    </row>
    <row r="1783" spans="1:6" x14ac:dyDescent="0.25">
      <c r="A1783" s="37">
        <v>596000</v>
      </c>
      <c r="B1783" s="37" t="s">
        <v>1817</v>
      </c>
      <c r="C1783" s="64">
        <v>4.6263368858099998</v>
      </c>
      <c r="D1783" s="64">
        <v>4.3897132213000001</v>
      </c>
      <c r="E1783" s="64">
        <v>13300.4496098</v>
      </c>
      <c r="F1783" s="37" t="s">
        <v>325</v>
      </c>
    </row>
    <row r="1784" spans="1:6" x14ac:dyDescent="0.25">
      <c r="A1784" s="37">
        <v>596101</v>
      </c>
      <c r="B1784" s="37" t="s">
        <v>1818</v>
      </c>
      <c r="C1784" s="64">
        <v>7.27930258576</v>
      </c>
      <c r="D1784" s="64">
        <v>0</v>
      </c>
      <c r="E1784" s="64">
        <v>18046.230884600001</v>
      </c>
      <c r="F1784" s="37"/>
    </row>
    <row r="1785" spans="1:6" x14ac:dyDescent="0.25">
      <c r="A1785" s="37">
        <v>596102</v>
      </c>
      <c r="B1785" s="37" t="s">
        <v>1819</v>
      </c>
      <c r="C1785" s="64">
        <v>6.1908140273100001</v>
      </c>
      <c r="D1785" s="64">
        <v>6.1908140273100001</v>
      </c>
      <c r="E1785" s="64">
        <v>15924.2249302</v>
      </c>
      <c r="F1785" s="37" t="s">
        <v>325</v>
      </c>
    </row>
    <row r="1786" spans="1:6" x14ac:dyDescent="0.25">
      <c r="A1786" s="37">
        <v>597715</v>
      </c>
      <c r="B1786" s="37" t="s">
        <v>1820</v>
      </c>
      <c r="C1786" s="64">
        <v>7.8676656354799999</v>
      </c>
      <c r="D1786" s="64">
        <v>7.8676656354799999</v>
      </c>
      <c r="E1786" s="64">
        <v>17014.960958899901</v>
      </c>
      <c r="F1786" s="37" t="s">
        <v>384</v>
      </c>
    </row>
    <row r="1787" spans="1:6" x14ac:dyDescent="0.25">
      <c r="A1787" s="37">
        <v>596504</v>
      </c>
      <c r="B1787" s="37" t="s">
        <v>1821</v>
      </c>
      <c r="C1787" s="64">
        <v>0.80394082842799997</v>
      </c>
      <c r="D1787" s="64">
        <v>0.80394082842799997</v>
      </c>
      <c r="E1787" s="64">
        <v>4929.6627005199898</v>
      </c>
      <c r="F1787" s="37"/>
    </row>
    <row r="1788" spans="1:6" x14ac:dyDescent="0.25">
      <c r="A1788" s="37">
        <v>596600</v>
      </c>
      <c r="B1788" s="37" t="s">
        <v>1822</v>
      </c>
      <c r="C1788" s="64">
        <v>78.901103339599899</v>
      </c>
      <c r="D1788" s="64">
        <v>78.901103339599899</v>
      </c>
      <c r="E1788" s="64">
        <v>68760.161205500001</v>
      </c>
      <c r="F1788" s="37" t="s">
        <v>325</v>
      </c>
    </row>
    <row r="1789" spans="1:6" x14ac:dyDescent="0.25">
      <c r="A1789" s="37">
        <v>596800</v>
      </c>
      <c r="B1789" s="37" t="s">
        <v>1823</v>
      </c>
      <c r="C1789" s="64">
        <v>1.7673760250099999</v>
      </c>
      <c r="D1789" s="64">
        <v>1.7673760250099999</v>
      </c>
      <c r="E1789" s="64">
        <v>9194.9206814299905</v>
      </c>
      <c r="F1789" s="37" t="s">
        <v>325</v>
      </c>
    </row>
    <row r="1790" spans="1:6" x14ac:dyDescent="0.25">
      <c r="A1790" s="37">
        <v>596901</v>
      </c>
      <c r="B1790" s="37" t="s">
        <v>1824</v>
      </c>
      <c r="C1790" s="64">
        <v>162.439489033</v>
      </c>
      <c r="D1790" s="64">
        <v>162.439489033</v>
      </c>
      <c r="E1790" s="64">
        <v>147750.39141700001</v>
      </c>
      <c r="F1790" s="37"/>
    </row>
    <row r="1791" spans="1:6" x14ac:dyDescent="0.25">
      <c r="A1791" s="37">
        <v>596902</v>
      </c>
      <c r="B1791" s="37" t="s">
        <v>1825</v>
      </c>
      <c r="C1791" s="64">
        <v>273.55626259799902</v>
      </c>
      <c r="D1791" s="64">
        <v>273.55626259799902</v>
      </c>
      <c r="E1791" s="64">
        <v>166670.09599100001</v>
      </c>
      <c r="F1791" s="37" t="s">
        <v>325</v>
      </c>
    </row>
    <row r="1792" spans="1:6" x14ac:dyDescent="0.25">
      <c r="A1792" s="37">
        <v>597000</v>
      </c>
      <c r="B1792" s="37" t="s">
        <v>1826</v>
      </c>
      <c r="C1792" s="64">
        <v>993.84997249800006</v>
      </c>
      <c r="D1792" s="64">
        <v>793.94721961599896</v>
      </c>
      <c r="E1792" s="64">
        <v>359672.156270999</v>
      </c>
      <c r="F1792" s="37"/>
    </row>
    <row r="1793" spans="1:6" x14ac:dyDescent="0.25">
      <c r="A1793" s="37">
        <v>597101</v>
      </c>
      <c r="B1793" s="37" t="s">
        <v>1827</v>
      </c>
      <c r="C1793" s="64">
        <v>377.85878569499903</v>
      </c>
      <c r="D1793" s="64">
        <v>371.910946841</v>
      </c>
      <c r="E1793" s="64">
        <v>181196.459993</v>
      </c>
      <c r="F1793" s="37" t="s">
        <v>325</v>
      </c>
    </row>
    <row r="1794" spans="1:6" x14ac:dyDescent="0.25">
      <c r="A1794" s="37">
        <v>597712</v>
      </c>
      <c r="B1794" s="37" t="s">
        <v>1828</v>
      </c>
      <c r="C1794" s="64">
        <v>28.6855398344</v>
      </c>
      <c r="D1794" s="64">
        <v>28.6855398344</v>
      </c>
      <c r="E1794" s="64">
        <v>33908.246772799903</v>
      </c>
      <c r="F1794" s="37" t="s">
        <v>384</v>
      </c>
    </row>
    <row r="1795" spans="1:6" x14ac:dyDescent="0.25">
      <c r="A1795" s="37">
        <v>597713</v>
      </c>
      <c r="B1795" s="37" t="s">
        <v>1829</v>
      </c>
      <c r="C1795" s="64">
        <v>7.2325657631300002</v>
      </c>
      <c r="D1795" s="64">
        <v>7.2325657631300002</v>
      </c>
      <c r="E1795" s="64">
        <v>11990.816602999899</v>
      </c>
      <c r="F1795" s="37" t="s">
        <v>384</v>
      </c>
    </row>
    <row r="1796" spans="1:6" x14ac:dyDescent="0.25">
      <c r="A1796" s="37">
        <v>597714</v>
      </c>
      <c r="B1796" s="37" t="s">
        <v>1830</v>
      </c>
      <c r="C1796" s="64">
        <v>15.2490259066</v>
      </c>
      <c r="D1796" s="64">
        <v>15.2490259066</v>
      </c>
      <c r="E1796" s="64">
        <v>20709.0237834</v>
      </c>
      <c r="F1796" s="37" t="s">
        <v>384</v>
      </c>
    </row>
    <row r="1797" spans="1:6" x14ac:dyDescent="0.25">
      <c r="A1797" s="37">
        <v>597840</v>
      </c>
      <c r="B1797" s="37" t="s">
        <v>1831</v>
      </c>
      <c r="C1797" s="64">
        <v>1.43878289668</v>
      </c>
      <c r="D1797" s="64">
        <v>1.43878289668</v>
      </c>
      <c r="E1797" s="64">
        <v>5837.09319349</v>
      </c>
      <c r="F1797" s="37" t="s">
        <v>384</v>
      </c>
    </row>
    <row r="1798" spans="1:6" x14ac:dyDescent="0.25">
      <c r="A1798" s="37">
        <v>597742</v>
      </c>
      <c r="B1798" s="37" t="s">
        <v>1832</v>
      </c>
      <c r="C1798" s="64">
        <v>7.1289503957699996</v>
      </c>
      <c r="D1798" s="64">
        <v>7.1289503957699996</v>
      </c>
      <c r="E1798" s="64">
        <v>12375.802189399899</v>
      </c>
      <c r="F1798" s="37" t="s">
        <v>384</v>
      </c>
    </row>
    <row r="1799" spans="1:6" x14ac:dyDescent="0.25">
      <c r="A1799" s="37">
        <v>597811</v>
      </c>
      <c r="B1799" s="37" t="s">
        <v>1833</v>
      </c>
      <c r="C1799" s="64">
        <v>2.9267430493900002</v>
      </c>
      <c r="D1799" s="64">
        <v>2.9267430493900002</v>
      </c>
      <c r="E1799" s="64">
        <v>7128.6499099700004</v>
      </c>
      <c r="F1799" s="37" t="s">
        <v>384</v>
      </c>
    </row>
    <row r="1800" spans="1:6" x14ac:dyDescent="0.25">
      <c r="A1800" s="37">
        <v>597812</v>
      </c>
      <c r="B1800" s="37" t="s">
        <v>1834</v>
      </c>
      <c r="C1800" s="64">
        <v>2.1729034832899998</v>
      </c>
      <c r="D1800" s="64">
        <v>2.1729034832899998</v>
      </c>
      <c r="E1800" s="64">
        <v>8639.4869736300006</v>
      </c>
      <c r="F1800" s="37" t="s">
        <v>384</v>
      </c>
    </row>
    <row r="1801" spans="1:6" x14ac:dyDescent="0.25">
      <c r="A1801" s="37">
        <v>597820</v>
      </c>
      <c r="B1801" s="37" t="s">
        <v>1835</v>
      </c>
      <c r="C1801" s="64">
        <v>2.1312804779299999</v>
      </c>
      <c r="D1801" s="64">
        <v>2.1312804779299999</v>
      </c>
      <c r="E1801" s="64">
        <v>6329.8727775400002</v>
      </c>
      <c r="F1801" s="37" t="s">
        <v>384</v>
      </c>
    </row>
    <row r="1802" spans="1:6" x14ac:dyDescent="0.25">
      <c r="A1802" s="37">
        <v>597830</v>
      </c>
      <c r="B1802" s="37" t="s">
        <v>1836</v>
      </c>
      <c r="C1802" s="64">
        <v>1.09301886035</v>
      </c>
      <c r="D1802" s="64">
        <v>1.09301886035</v>
      </c>
      <c r="E1802" s="64">
        <v>4309.8317634699897</v>
      </c>
      <c r="F1802" s="37" t="s">
        <v>384</v>
      </c>
    </row>
    <row r="1803" spans="1:6" x14ac:dyDescent="0.25">
      <c r="A1803" s="37">
        <v>597860</v>
      </c>
      <c r="B1803" s="37" t="s">
        <v>1837</v>
      </c>
      <c r="C1803" s="64">
        <v>2.4260179442999998</v>
      </c>
      <c r="D1803" s="64">
        <v>2.4260179442999998</v>
      </c>
      <c r="E1803" s="64">
        <v>8940.3248458599901</v>
      </c>
      <c r="F1803" s="37" t="s">
        <v>384</v>
      </c>
    </row>
    <row r="1804" spans="1:6" x14ac:dyDescent="0.25">
      <c r="A1804" s="37">
        <v>598000</v>
      </c>
      <c r="B1804" s="37" t="s">
        <v>1838</v>
      </c>
      <c r="C1804" s="64">
        <v>0.67894278899000005</v>
      </c>
      <c r="D1804" s="64">
        <v>0.67894278899000005</v>
      </c>
      <c r="E1804" s="64">
        <v>6026.9944074200002</v>
      </c>
      <c r="F1804" s="37" t="s">
        <v>410</v>
      </c>
    </row>
    <row r="1805" spans="1:6" x14ac:dyDescent="0.25">
      <c r="A1805" s="37">
        <v>598320</v>
      </c>
      <c r="B1805" s="37" t="s">
        <v>1839</v>
      </c>
      <c r="C1805" s="64">
        <v>3.64630923094</v>
      </c>
      <c r="D1805" s="64">
        <v>3.64630923094</v>
      </c>
      <c r="E1805" s="64">
        <v>11402.9161577</v>
      </c>
      <c r="F1805" s="37" t="s">
        <v>410</v>
      </c>
    </row>
    <row r="1806" spans="1:6" x14ac:dyDescent="0.25">
      <c r="A1806" s="37">
        <v>603210</v>
      </c>
      <c r="B1806" s="37" t="s">
        <v>1840</v>
      </c>
      <c r="C1806" s="64">
        <v>2.55829613028</v>
      </c>
      <c r="D1806" s="64">
        <v>2.55829613028</v>
      </c>
      <c r="E1806" s="64">
        <v>9651.2237282299902</v>
      </c>
      <c r="F1806" s="37" t="s">
        <v>58</v>
      </c>
    </row>
    <row r="1807" spans="1:6" x14ac:dyDescent="0.25">
      <c r="A1807" s="37">
        <v>598201</v>
      </c>
      <c r="B1807" s="37" t="s">
        <v>1841</v>
      </c>
      <c r="C1807" s="64">
        <v>21.6340785824999</v>
      </c>
      <c r="D1807" s="64">
        <v>21.6340785824999</v>
      </c>
      <c r="E1807" s="64">
        <v>22567.1943285999</v>
      </c>
      <c r="F1807" s="37" t="s">
        <v>410</v>
      </c>
    </row>
    <row r="1808" spans="1:6" x14ac:dyDescent="0.25">
      <c r="A1808" s="37">
        <v>598900</v>
      </c>
      <c r="B1808" s="37" t="s">
        <v>1842</v>
      </c>
      <c r="C1808" s="64">
        <v>2.1708113185500002</v>
      </c>
      <c r="D1808" s="64">
        <v>2.1708113185500002</v>
      </c>
      <c r="E1808" s="64">
        <v>9532.2664938199905</v>
      </c>
      <c r="F1808" s="37" t="s">
        <v>410</v>
      </c>
    </row>
    <row r="1809" spans="1:6" x14ac:dyDescent="0.25">
      <c r="A1809" s="37">
        <v>598202</v>
      </c>
      <c r="B1809" s="37" t="s">
        <v>1843</v>
      </c>
      <c r="C1809" s="64">
        <v>28.1282467216</v>
      </c>
      <c r="D1809" s="64">
        <v>28.1282467216</v>
      </c>
      <c r="E1809" s="64">
        <v>42554.658470599898</v>
      </c>
      <c r="F1809" s="37" t="s">
        <v>410</v>
      </c>
    </row>
    <row r="1810" spans="1:6" x14ac:dyDescent="0.25">
      <c r="A1810" s="37">
        <v>598314</v>
      </c>
      <c r="B1810" s="37" t="s">
        <v>1844</v>
      </c>
      <c r="C1810" s="64">
        <v>4.3292448054700001</v>
      </c>
      <c r="D1810" s="64">
        <v>4.3292448054700001</v>
      </c>
      <c r="E1810" s="64">
        <v>8414.1004721000008</v>
      </c>
      <c r="F1810" s="37" t="s">
        <v>410</v>
      </c>
    </row>
    <row r="1811" spans="1:6" x14ac:dyDescent="0.25">
      <c r="A1811" s="37">
        <v>598500</v>
      </c>
      <c r="B1811" s="37" t="s">
        <v>1845</v>
      </c>
      <c r="C1811" s="64">
        <v>3.0318065440000002</v>
      </c>
      <c r="D1811" s="64">
        <v>3.0318065440000002</v>
      </c>
      <c r="E1811" s="64">
        <v>12367.8915753</v>
      </c>
      <c r="F1811" s="37" t="s">
        <v>410</v>
      </c>
    </row>
    <row r="1812" spans="1:6" x14ac:dyDescent="0.25">
      <c r="A1812" s="37">
        <v>598600</v>
      </c>
      <c r="B1812" s="37" t="s">
        <v>1846</v>
      </c>
      <c r="C1812" s="64">
        <v>4.6738332546099999</v>
      </c>
      <c r="D1812" s="64">
        <v>4.6738332546099999</v>
      </c>
      <c r="E1812" s="64">
        <v>13950.5615229</v>
      </c>
      <c r="F1812" s="37" t="s">
        <v>410</v>
      </c>
    </row>
    <row r="1813" spans="1:6" x14ac:dyDescent="0.25">
      <c r="A1813" s="37">
        <v>603220</v>
      </c>
      <c r="B1813" s="37" t="s">
        <v>1847</v>
      </c>
      <c r="C1813" s="64">
        <v>4.3370770695600003</v>
      </c>
      <c r="D1813" s="64">
        <v>4.3370770695600003</v>
      </c>
      <c r="E1813" s="64">
        <v>9765.4358983900001</v>
      </c>
      <c r="F1813" s="37" t="s">
        <v>58</v>
      </c>
    </row>
    <row r="1814" spans="1:6" x14ac:dyDescent="0.25">
      <c r="A1814" s="37">
        <v>598700</v>
      </c>
      <c r="B1814" s="37" t="s">
        <v>1848</v>
      </c>
      <c r="C1814" s="64">
        <v>5.4813470120799996</v>
      </c>
      <c r="D1814" s="64">
        <v>5.4813470120799996</v>
      </c>
      <c r="E1814" s="64">
        <v>12274.3868425</v>
      </c>
      <c r="F1814" s="37" t="s">
        <v>410</v>
      </c>
    </row>
    <row r="1815" spans="1:6" x14ac:dyDescent="0.25">
      <c r="A1815" s="37">
        <v>598800</v>
      </c>
      <c r="B1815" s="37" t="s">
        <v>1849</v>
      </c>
      <c r="C1815" s="64">
        <v>1.0330780335</v>
      </c>
      <c r="D1815" s="64">
        <v>1.0330780335</v>
      </c>
      <c r="E1815" s="64">
        <v>5984.3156799300004</v>
      </c>
      <c r="F1815" s="37" t="s">
        <v>410</v>
      </c>
    </row>
    <row r="1816" spans="1:6" x14ac:dyDescent="0.25">
      <c r="A1816" s="37">
        <v>600200</v>
      </c>
      <c r="B1816" s="37" t="s">
        <v>1850</v>
      </c>
      <c r="C1816" s="64">
        <v>1.2108896058900001</v>
      </c>
      <c r="D1816" s="64">
        <v>1.2108896058900001</v>
      </c>
      <c r="E1816" s="64">
        <v>6267.6839272200004</v>
      </c>
      <c r="F1816" s="37" t="s">
        <v>410</v>
      </c>
    </row>
    <row r="1817" spans="1:6" x14ac:dyDescent="0.25">
      <c r="A1817" s="37">
        <v>599100</v>
      </c>
      <c r="B1817" s="37" t="s">
        <v>1851</v>
      </c>
      <c r="C1817" s="64">
        <v>2.2420149703600001</v>
      </c>
      <c r="D1817" s="64">
        <v>2.2420149703600001</v>
      </c>
      <c r="E1817" s="64">
        <v>8838.1879114300009</v>
      </c>
      <c r="F1817" s="37" t="s">
        <v>410</v>
      </c>
    </row>
    <row r="1818" spans="1:6" x14ac:dyDescent="0.25">
      <c r="A1818" s="37">
        <v>599200</v>
      </c>
      <c r="B1818" s="37" t="s">
        <v>1852</v>
      </c>
      <c r="C1818" s="64">
        <v>1.04957951712</v>
      </c>
      <c r="D1818" s="64">
        <v>1.04957951712</v>
      </c>
      <c r="E1818" s="64">
        <v>5383.9273980799899</v>
      </c>
      <c r="F1818" s="37" t="s">
        <v>410</v>
      </c>
    </row>
    <row r="1819" spans="1:6" x14ac:dyDescent="0.25">
      <c r="A1819" s="37">
        <v>599300</v>
      </c>
      <c r="B1819" s="37" t="s">
        <v>1853</v>
      </c>
      <c r="C1819" s="64">
        <v>1.9903339683400001</v>
      </c>
      <c r="D1819" s="64">
        <v>1.9903339683400001</v>
      </c>
      <c r="E1819" s="64">
        <v>7250.40260244</v>
      </c>
      <c r="F1819" s="37" t="s">
        <v>410</v>
      </c>
    </row>
    <row r="1820" spans="1:6" x14ac:dyDescent="0.25">
      <c r="A1820" s="37">
        <v>599400</v>
      </c>
      <c r="B1820" s="37" t="s">
        <v>1854</v>
      </c>
      <c r="C1820" s="64">
        <v>1.33455969235</v>
      </c>
      <c r="D1820" s="64">
        <v>1.33455969235</v>
      </c>
      <c r="E1820" s="64">
        <v>5167.7789820099897</v>
      </c>
      <c r="F1820" s="37" t="s">
        <v>410</v>
      </c>
    </row>
    <row r="1821" spans="1:6" x14ac:dyDescent="0.25">
      <c r="A1821" s="37">
        <v>599500</v>
      </c>
      <c r="B1821" s="37" t="s">
        <v>1855</v>
      </c>
      <c r="C1821" s="64">
        <v>2.36916784184</v>
      </c>
      <c r="D1821" s="64">
        <v>2.36916784184</v>
      </c>
      <c r="E1821" s="64">
        <v>12917.007718700001</v>
      </c>
      <c r="F1821" s="37" t="s">
        <v>410</v>
      </c>
    </row>
    <row r="1822" spans="1:6" x14ac:dyDescent="0.25">
      <c r="A1822" s="37">
        <v>599600</v>
      </c>
      <c r="B1822" s="37" t="s">
        <v>1856</v>
      </c>
      <c r="C1822" s="64">
        <v>1.2071993106000001</v>
      </c>
      <c r="D1822" s="64">
        <v>1.2071993106000001</v>
      </c>
      <c r="E1822" s="64">
        <v>5420.7709614900004</v>
      </c>
      <c r="F1822" s="37" t="s">
        <v>410</v>
      </c>
    </row>
    <row r="1823" spans="1:6" x14ac:dyDescent="0.25">
      <c r="A1823" s="37">
        <v>599700</v>
      </c>
      <c r="B1823" s="37" t="s">
        <v>1857</v>
      </c>
      <c r="C1823" s="64">
        <v>1.57355212481</v>
      </c>
      <c r="D1823" s="64">
        <v>1.57355212481</v>
      </c>
      <c r="E1823" s="64">
        <v>5663.6459348500002</v>
      </c>
      <c r="F1823" s="37" t="s">
        <v>410</v>
      </c>
    </row>
    <row r="1824" spans="1:6" x14ac:dyDescent="0.25">
      <c r="A1824" s="37">
        <v>599800</v>
      </c>
      <c r="B1824" s="37" t="s">
        <v>1858</v>
      </c>
      <c r="C1824" s="64">
        <v>1.7696635576899999</v>
      </c>
      <c r="D1824" s="64">
        <v>1.7696635576899999</v>
      </c>
      <c r="E1824" s="64">
        <v>7225.8359212900004</v>
      </c>
      <c r="F1824" s="37" t="s">
        <v>410</v>
      </c>
    </row>
    <row r="1825" spans="1:6" x14ac:dyDescent="0.25">
      <c r="A1825" s="37">
        <v>600312</v>
      </c>
      <c r="B1825" s="37" t="s">
        <v>1859</v>
      </c>
      <c r="C1825" s="64">
        <v>4.35786311777</v>
      </c>
      <c r="D1825" s="64">
        <v>4.35786311777</v>
      </c>
      <c r="E1825" s="64">
        <v>10363.1899612</v>
      </c>
      <c r="F1825" s="37" t="s">
        <v>410</v>
      </c>
    </row>
    <row r="1826" spans="1:6" x14ac:dyDescent="0.25">
      <c r="A1826" s="37">
        <v>601030</v>
      </c>
      <c r="B1826" s="37" t="s">
        <v>1860</v>
      </c>
      <c r="C1826" s="64">
        <v>3.0132180125099999</v>
      </c>
      <c r="D1826" s="64">
        <v>3.0132180125099999</v>
      </c>
      <c r="E1826" s="64">
        <v>9312.0973071400003</v>
      </c>
      <c r="F1826" s="37" t="s">
        <v>520</v>
      </c>
    </row>
    <row r="1827" spans="1:6" x14ac:dyDescent="0.25">
      <c r="A1827" s="37">
        <v>600320</v>
      </c>
      <c r="B1827" s="37" t="s">
        <v>1861</v>
      </c>
      <c r="C1827" s="64">
        <v>4.6828514499200002</v>
      </c>
      <c r="D1827" s="64">
        <v>4.6828514499200002</v>
      </c>
      <c r="E1827" s="64">
        <v>15056.733501999901</v>
      </c>
      <c r="F1827" s="37" t="s">
        <v>410</v>
      </c>
    </row>
    <row r="1828" spans="1:6" x14ac:dyDescent="0.25">
      <c r="A1828" s="37">
        <v>600420</v>
      </c>
      <c r="B1828" s="37" t="s">
        <v>1862</v>
      </c>
      <c r="C1828" s="64">
        <v>0.59030787254600003</v>
      </c>
      <c r="D1828" s="64">
        <v>0.59030787254600003</v>
      </c>
      <c r="E1828" s="64">
        <v>4108.8555062699897</v>
      </c>
      <c r="F1828" s="37" t="s">
        <v>410</v>
      </c>
    </row>
    <row r="1829" spans="1:6" x14ac:dyDescent="0.25">
      <c r="A1829" s="37">
        <v>600500</v>
      </c>
      <c r="B1829" s="37" t="s">
        <v>1863</v>
      </c>
      <c r="C1829" s="64">
        <v>3.30084821182</v>
      </c>
      <c r="D1829" s="64">
        <v>3.30084821182</v>
      </c>
      <c r="E1829" s="64">
        <v>10142.6636815</v>
      </c>
      <c r="F1829" s="37" t="s">
        <v>410</v>
      </c>
    </row>
    <row r="1830" spans="1:6" x14ac:dyDescent="0.25">
      <c r="A1830" s="37">
        <v>600811</v>
      </c>
      <c r="B1830" s="37" t="s">
        <v>1864</v>
      </c>
      <c r="C1830" s="64">
        <v>15.2580789966</v>
      </c>
      <c r="D1830" s="64">
        <v>15.2580789966</v>
      </c>
      <c r="E1830" s="64">
        <v>21465.8768839</v>
      </c>
      <c r="F1830" s="37" t="s">
        <v>520</v>
      </c>
    </row>
    <row r="1831" spans="1:6" x14ac:dyDescent="0.25">
      <c r="A1831" s="37">
        <v>600812</v>
      </c>
      <c r="B1831" s="37" t="s">
        <v>1865</v>
      </c>
      <c r="C1831" s="64">
        <v>14.8293341999</v>
      </c>
      <c r="D1831" s="64">
        <v>14.8293341999</v>
      </c>
      <c r="E1831" s="64">
        <v>35666.311231599902</v>
      </c>
      <c r="F1831" s="37" t="s">
        <v>520</v>
      </c>
    </row>
    <row r="1832" spans="1:6" x14ac:dyDescent="0.25">
      <c r="A1832" s="37">
        <v>600813</v>
      </c>
      <c r="B1832" s="37" t="s">
        <v>1866</v>
      </c>
      <c r="C1832" s="64">
        <v>9.0836027770799905</v>
      </c>
      <c r="D1832" s="64">
        <v>9.0836027770799905</v>
      </c>
      <c r="E1832" s="64">
        <v>19155.0605141999</v>
      </c>
      <c r="F1832" s="37" t="s">
        <v>520</v>
      </c>
    </row>
    <row r="1833" spans="1:6" x14ac:dyDescent="0.25">
      <c r="A1833" s="37">
        <v>600824</v>
      </c>
      <c r="B1833" s="37" t="s">
        <v>1867</v>
      </c>
      <c r="C1833" s="64">
        <v>3.7120737463900002</v>
      </c>
      <c r="D1833" s="64">
        <v>3.7120737463900002</v>
      </c>
      <c r="E1833" s="64">
        <v>12131.037249000001</v>
      </c>
      <c r="F1833" s="37" t="s">
        <v>520</v>
      </c>
    </row>
    <row r="1834" spans="1:6" x14ac:dyDescent="0.25">
      <c r="A1834" s="37">
        <v>603300</v>
      </c>
      <c r="B1834" s="37" t="s">
        <v>1868</v>
      </c>
      <c r="C1834" s="64">
        <v>2.0434109667399998</v>
      </c>
      <c r="D1834" s="64">
        <v>2.0434109667399998</v>
      </c>
      <c r="E1834" s="64">
        <v>8096.9436861000004</v>
      </c>
      <c r="F1834" s="37" t="s">
        <v>58</v>
      </c>
    </row>
    <row r="1835" spans="1:6" x14ac:dyDescent="0.25">
      <c r="A1835" s="37">
        <v>600828</v>
      </c>
      <c r="B1835" s="37" t="s">
        <v>1869</v>
      </c>
      <c r="C1835" s="64">
        <v>6.9193752700699998</v>
      </c>
      <c r="D1835" s="64">
        <v>6.9193752700699998</v>
      </c>
      <c r="E1835" s="64">
        <v>13658.280838799899</v>
      </c>
      <c r="F1835" s="37" t="s">
        <v>520</v>
      </c>
    </row>
    <row r="1836" spans="1:6" x14ac:dyDescent="0.25">
      <c r="A1836" s="37">
        <v>601040</v>
      </c>
      <c r="B1836" s="37" t="s">
        <v>1870</v>
      </c>
      <c r="C1836" s="64">
        <v>3.3013226196200001</v>
      </c>
      <c r="D1836" s="64">
        <v>3.3013226196200001</v>
      </c>
      <c r="E1836" s="64">
        <v>12186.8953129</v>
      </c>
      <c r="F1836" s="37" t="s">
        <v>520</v>
      </c>
    </row>
    <row r="1837" spans="1:6" x14ac:dyDescent="0.25">
      <c r="A1837" s="37">
        <v>600830</v>
      </c>
      <c r="B1837" s="37" t="s">
        <v>1871</v>
      </c>
      <c r="C1837" s="64">
        <v>5.5002372578100003</v>
      </c>
      <c r="D1837" s="64">
        <v>5.5002372578100003</v>
      </c>
      <c r="E1837" s="64">
        <v>21676.723481100002</v>
      </c>
      <c r="F1837" s="37" t="s">
        <v>520</v>
      </c>
    </row>
    <row r="1838" spans="1:6" x14ac:dyDescent="0.25">
      <c r="A1838" s="37">
        <v>600840</v>
      </c>
      <c r="B1838" s="37" t="s">
        <v>1872</v>
      </c>
      <c r="C1838" s="64">
        <v>2.5514509079400001</v>
      </c>
      <c r="D1838" s="64">
        <v>2.5514509079400001</v>
      </c>
      <c r="E1838" s="64">
        <v>6745.6743830300002</v>
      </c>
      <c r="F1838" s="37" t="s">
        <v>520</v>
      </c>
    </row>
    <row r="1839" spans="1:6" x14ac:dyDescent="0.25">
      <c r="A1839" s="37">
        <v>601020</v>
      </c>
      <c r="B1839" s="37" t="s">
        <v>1873</v>
      </c>
      <c r="C1839" s="64">
        <v>2.4073611701300002</v>
      </c>
      <c r="D1839" s="64">
        <v>2.4073611701300002</v>
      </c>
      <c r="E1839" s="64">
        <v>6272.7153535400003</v>
      </c>
      <c r="F1839" s="37" t="s">
        <v>520</v>
      </c>
    </row>
    <row r="1840" spans="1:6" x14ac:dyDescent="0.25">
      <c r="A1840" s="37">
        <v>601302</v>
      </c>
      <c r="B1840" s="37" t="s">
        <v>1874</v>
      </c>
      <c r="C1840" s="64">
        <v>278.46454539699897</v>
      </c>
      <c r="D1840" s="64">
        <v>278.46454539699897</v>
      </c>
      <c r="E1840" s="64">
        <v>87041.318681799894</v>
      </c>
      <c r="F1840" s="37" t="s">
        <v>529</v>
      </c>
    </row>
    <row r="1841" spans="1:6" x14ac:dyDescent="0.25">
      <c r="A1841" s="37">
        <v>602000</v>
      </c>
      <c r="B1841" s="37" t="s">
        <v>1875</v>
      </c>
      <c r="C1841" s="64">
        <v>2.6129042411499999</v>
      </c>
      <c r="D1841" s="64">
        <v>2.6129042411499999</v>
      </c>
      <c r="E1841" s="64">
        <v>14613.647891799899</v>
      </c>
      <c r="F1841" s="37"/>
    </row>
    <row r="1842" spans="1:6" x14ac:dyDescent="0.25">
      <c r="A1842" s="37">
        <v>602200</v>
      </c>
      <c r="B1842" s="37" t="s">
        <v>1876</v>
      </c>
      <c r="C1842" s="64">
        <v>0.79820145653200003</v>
      </c>
      <c r="D1842" s="64">
        <v>0.79820145653200003</v>
      </c>
      <c r="E1842" s="64">
        <v>5664.6312735000001</v>
      </c>
      <c r="F1842" s="37" t="s">
        <v>58</v>
      </c>
    </row>
    <row r="1843" spans="1:6" x14ac:dyDescent="0.25">
      <c r="A1843" s="37">
        <v>601604</v>
      </c>
      <c r="B1843" s="37" t="s">
        <v>1877</v>
      </c>
      <c r="C1843" s="64">
        <v>2.5769502123299999</v>
      </c>
      <c r="D1843" s="64">
        <v>1.8881804231899999</v>
      </c>
      <c r="E1843" s="64">
        <v>9897.8698476099908</v>
      </c>
      <c r="F1843" s="37" t="s">
        <v>529</v>
      </c>
    </row>
    <row r="1844" spans="1:6" x14ac:dyDescent="0.25">
      <c r="A1844" s="37">
        <v>602300</v>
      </c>
      <c r="B1844" s="37" t="s">
        <v>1878</v>
      </c>
      <c r="C1844" s="64">
        <v>1.0546337424600001</v>
      </c>
      <c r="D1844" s="64">
        <v>1.0546337424600001</v>
      </c>
      <c r="E1844" s="64">
        <v>5448.2928923999898</v>
      </c>
      <c r="F1844" s="37" t="s">
        <v>529</v>
      </c>
    </row>
    <row r="1845" spans="1:6" x14ac:dyDescent="0.25">
      <c r="A1845" s="37">
        <v>603400</v>
      </c>
      <c r="B1845" s="37" t="s">
        <v>1879</v>
      </c>
      <c r="C1845" s="64">
        <v>8.2371367276799905</v>
      </c>
      <c r="D1845" s="64">
        <v>8.2371367276799905</v>
      </c>
      <c r="E1845" s="64">
        <v>15990.329960200001</v>
      </c>
      <c r="F1845" s="37" t="s">
        <v>58</v>
      </c>
    </row>
    <row r="1846" spans="1:6" x14ac:dyDescent="0.25">
      <c r="A1846" s="37">
        <v>601605</v>
      </c>
      <c r="B1846" s="37" t="s">
        <v>1880</v>
      </c>
      <c r="C1846" s="64">
        <v>7.3911534312200002</v>
      </c>
      <c r="D1846" s="64">
        <v>7.3911534312200002</v>
      </c>
      <c r="E1846" s="64">
        <v>17839.454909</v>
      </c>
      <c r="F1846" s="37" t="s">
        <v>529</v>
      </c>
    </row>
    <row r="1847" spans="1:6" x14ac:dyDescent="0.25">
      <c r="A1847" s="37">
        <v>601900</v>
      </c>
      <c r="B1847" s="37" t="s">
        <v>1881</v>
      </c>
      <c r="C1847" s="64">
        <v>1.80965132906</v>
      </c>
      <c r="D1847" s="64">
        <v>1.80965132906</v>
      </c>
      <c r="E1847" s="64">
        <v>8963.4685220699903</v>
      </c>
      <c r="F1847" s="37" t="s">
        <v>58</v>
      </c>
    </row>
    <row r="1848" spans="1:6" x14ac:dyDescent="0.25">
      <c r="A1848" s="37">
        <v>602412</v>
      </c>
      <c r="B1848" s="37" t="s">
        <v>1882</v>
      </c>
      <c r="C1848" s="64">
        <v>9.2391797157699997</v>
      </c>
      <c r="D1848" s="64">
        <v>9.2391797157699997</v>
      </c>
      <c r="E1848" s="64">
        <v>18408.487234</v>
      </c>
      <c r="F1848" s="37" t="s">
        <v>58</v>
      </c>
    </row>
    <row r="1849" spans="1:6" x14ac:dyDescent="0.25">
      <c r="A1849" s="37">
        <v>602900</v>
      </c>
      <c r="B1849" s="37" t="s">
        <v>1883</v>
      </c>
      <c r="C1849" s="64">
        <v>1.2407721577199999</v>
      </c>
      <c r="D1849" s="64">
        <v>1.2407721577199999</v>
      </c>
      <c r="E1849" s="64">
        <v>5441.7159262499899</v>
      </c>
      <c r="F1849" s="37" t="s">
        <v>58</v>
      </c>
    </row>
    <row r="1850" spans="1:6" x14ac:dyDescent="0.25">
      <c r="A1850" s="37">
        <v>603000</v>
      </c>
      <c r="B1850" s="37" t="s">
        <v>1884</v>
      </c>
      <c r="C1850" s="64">
        <v>1.1332035682799999</v>
      </c>
      <c r="D1850" s="64">
        <v>1.1332035682799999</v>
      </c>
      <c r="E1850" s="64">
        <v>5379.2788102200002</v>
      </c>
      <c r="F1850" s="37" t="s">
        <v>58</v>
      </c>
    </row>
    <row r="1851" spans="1:6" x14ac:dyDescent="0.25">
      <c r="A1851" s="37">
        <v>603100</v>
      </c>
      <c r="B1851" s="37" t="s">
        <v>1885</v>
      </c>
      <c r="C1851" s="64">
        <v>0.93748669586800004</v>
      </c>
      <c r="D1851" s="64">
        <v>0.93748669586800004</v>
      </c>
      <c r="E1851" s="64">
        <v>5488.22436784</v>
      </c>
      <c r="F1851" s="37" t="s">
        <v>58</v>
      </c>
    </row>
    <row r="1852" spans="1:6" x14ac:dyDescent="0.25">
      <c r="A1852" s="37">
        <v>602421</v>
      </c>
      <c r="B1852" s="37" t="s">
        <v>1886</v>
      </c>
      <c r="C1852" s="64">
        <v>18.174093103000001</v>
      </c>
      <c r="D1852" s="64">
        <v>18.174093103000001</v>
      </c>
      <c r="E1852" s="64">
        <v>30987.291801899901</v>
      </c>
      <c r="F1852" s="37" t="s">
        <v>58</v>
      </c>
    </row>
    <row r="1853" spans="1:6" x14ac:dyDescent="0.25">
      <c r="A1853" s="37">
        <v>602800</v>
      </c>
      <c r="B1853" s="37" t="s">
        <v>1887</v>
      </c>
      <c r="C1853" s="64">
        <v>1.7186630778800001</v>
      </c>
      <c r="D1853" s="64">
        <v>1.7186630778800001</v>
      </c>
      <c r="E1853" s="64">
        <v>9657.9795914700007</v>
      </c>
      <c r="F1853" s="37"/>
    </row>
    <row r="1854" spans="1:6" x14ac:dyDescent="0.25">
      <c r="A1854" s="37">
        <v>604300</v>
      </c>
      <c r="B1854" s="37" t="s">
        <v>1888</v>
      </c>
      <c r="C1854" s="64">
        <v>0.174281462444</v>
      </c>
      <c r="D1854" s="64">
        <v>0.174281462444</v>
      </c>
      <c r="E1854" s="64">
        <v>1825.04257985</v>
      </c>
      <c r="F1854" s="37" t="s">
        <v>58</v>
      </c>
    </row>
    <row r="1855" spans="1:6" x14ac:dyDescent="0.25">
      <c r="A1855" s="37">
        <v>603500</v>
      </c>
      <c r="B1855" s="37" t="s">
        <v>1889</v>
      </c>
      <c r="C1855" s="64">
        <v>0.79379777950800001</v>
      </c>
      <c r="D1855" s="64">
        <v>0.79379777950800001</v>
      </c>
      <c r="E1855" s="64">
        <v>5419.8044718199899</v>
      </c>
      <c r="F1855" s="37" t="s">
        <v>58</v>
      </c>
    </row>
    <row r="1856" spans="1:6" x14ac:dyDescent="0.25">
      <c r="A1856" s="37">
        <v>603601</v>
      </c>
      <c r="B1856" s="37" t="s">
        <v>1890</v>
      </c>
      <c r="C1856" s="64">
        <v>1.20805999789</v>
      </c>
      <c r="D1856" s="64">
        <v>1.20805999789</v>
      </c>
      <c r="E1856" s="64">
        <v>5496.9343097499896</v>
      </c>
      <c r="F1856" s="37" t="s">
        <v>58</v>
      </c>
    </row>
    <row r="1857" spans="1:6" x14ac:dyDescent="0.25">
      <c r="A1857" s="37">
        <v>603602</v>
      </c>
      <c r="B1857" s="37" t="s">
        <v>1891</v>
      </c>
      <c r="C1857" s="64">
        <v>1.6061320242599999</v>
      </c>
      <c r="D1857" s="64">
        <v>1.6061320242599999</v>
      </c>
      <c r="E1857" s="64">
        <v>7786.5001534000003</v>
      </c>
      <c r="F1857" s="37" t="s">
        <v>58</v>
      </c>
    </row>
    <row r="1858" spans="1:6" x14ac:dyDescent="0.25">
      <c r="A1858" s="37">
        <v>603710</v>
      </c>
      <c r="B1858" s="37" t="s">
        <v>1892</v>
      </c>
      <c r="C1858" s="64">
        <v>0.74726246255999995</v>
      </c>
      <c r="D1858" s="64">
        <v>0.74726246255999995</v>
      </c>
      <c r="E1858" s="64">
        <v>4297.7995822900002</v>
      </c>
      <c r="F1858" s="37" t="s">
        <v>58</v>
      </c>
    </row>
    <row r="1859" spans="1:6" x14ac:dyDescent="0.25">
      <c r="A1859" s="37">
        <v>604410</v>
      </c>
      <c r="B1859" s="37" t="s">
        <v>1893</v>
      </c>
      <c r="C1859" s="64">
        <v>0.955539279001</v>
      </c>
      <c r="D1859" s="64">
        <v>0.955539279001</v>
      </c>
      <c r="E1859" s="64">
        <v>4103.4877721499897</v>
      </c>
      <c r="F1859" s="37" t="s">
        <v>58</v>
      </c>
    </row>
    <row r="1860" spans="1:6" x14ac:dyDescent="0.25">
      <c r="A1860" s="37">
        <v>603720</v>
      </c>
      <c r="B1860" s="37" t="s">
        <v>1894</v>
      </c>
      <c r="C1860" s="64">
        <v>0.84812852265799998</v>
      </c>
      <c r="D1860" s="64">
        <v>0.84812852265799998</v>
      </c>
      <c r="E1860" s="64">
        <v>4010.5590358899899</v>
      </c>
      <c r="F1860" s="37" t="s">
        <v>58</v>
      </c>
    </row>
    <row r="1861" spans="1:6" x14ac:dyDescent="0.25">
      <c r="A1861" s="37">
        <v>603810</v>
      </c>
      <c r="B1861" s="37" t="s">
        <v>1895</v>
      </c>
      <c r="C1861" s="64">
        <v>2.7783297679999999</v>
      </c>
      <c r="D1861" s="64">
        <v>2.7783297679999999</v>
      </c>
      <c r="E1861" s="64">
        <v>9589.4369129700008</v>
      </c>
      <c r="F1861" s="37" t="s">
        <v>58</v>
      </c>
    </row>
    <row r="1862" spans="1:6" x14ac:dyDescent="0.25">
      <c r="A1862" s="37">
        <v>603820</v>
      </c>
      <c r="B1862" s="37" t="s">
        <v>1896</v>
      </c>
      <c r="C1862" s="64">
        <v>2.0795369849999998</v>
      </c>
      <c r="D1862" s="64">
        <v>2.0795369849999998</v>
      </c>
      <c r="E1862" s="64">
        <v>7993.4812181099896</v>
      </c>
      <c r="F1862" s="37" t="s">
        <v>58</v>
      </c>
    </row>
    <row r="1863" spans="1:6" x14ac:dyDescent="0.25">
      <c r="A1863" s="37">
        <v>603910</v>
      </c>
      <c r="B1863" s="37" t="s">
        <v>1897</v>
      </c>
      <c r="C1863" s="64">
        <v>1.4139687855500001</v>
      </c>
      <c r="D1863" s="64">
        <v>1.4139687855500001</v>
      </c>
      <c r="E1863" s="64">
        <v>5135.4516356100003</v>
      </c>
      <c r="F1863" s="37" t="s">
        <v>58</v>
      </c>
    </row>
    <row r="1864" spans="1:6" x14ac:dyDescent="0.25">
      <c r="A1864" s="37">
        <v>604420</v>
      </c>
      <c r="B1864" s="37" t="s">
        <v>1898</v>
      </c>
      <c r="C1864" s="64">
        <v>0.435202509726</v>
      </c>
      <c r="D1864" s="64">
        <v>0.435202509726</v>
      </c>
      <c r="E1864" s="64">
        <v>2868.2777109499898</v>
      </c>
      <c r="F1864" s="37" t="s">
        <v>58</v>
      </c>
    </row>
    <row r="1865" spans="1:6" x14ac:dyDescent="0.25">
      <c r="A1865" s="37">
        <v>603920</v>
      </c>
      <c r="B1865" s="37" t="s">
        <v>1899</v>
      </c>
      <c r="C1865" s="64">
        <v>1.8663083433600001</v>
      </c>
      <c r="D1865" s="64">
        <v>1.8663083433600001</v>
      </c>
      <c r="E1865" s="64">
        <v>6850.5492822799897</v>
      </c>
      <c r="F1865" s="37" t="s">
        <v>58</v>
      </c>
    </row>
    <row r="1866" spans="1:6" x14ac:dyDescent="0.25">
      <c r="A1866" s="37">
        <v>603930</v>
      </c>
      <c r="B1866" s="37" t="s">
        <v>1900</v>
      </c>
      <c r="C1866" s="64">
        <v>2.7292056636500002</v>
      </c>
      <c r="D1866" s="64">
        <v>2.7292056636500002</v>
      </c>
      <c r="E1866" s="64">
        <v>8799.42312157999</v>
      </c>
      <c r="F1866" s="37" t="s">
        <v>58</v>
      </c>
    </row>
    <row r="1867" spans="1:6" x14ac:dyDescent="0.25">
      <c r="A1867" s="37">
        <v>604010</v>
      </c>
      <c r="B1867" s="37" t="s">
        <v>1901</v>
      </c>
      <c r="C1867" s="64">
        <v>0.81994873353999997</v>
      </c>
      <c r="D1867" s="64">
        <v>0.81994873353999997</v>
      </c>
      <c r="E1867" s="64">
        <v>4915.0488419599897</v>
      </c>
      <c r="F1867" s="37" t="s">
        <v>58</v>
      </c>
    </row>
    <row r="1868" spans="1:6" x14ac:dyDescent="0.25">
      <c r="A1868" s="37">
        <v>604020</v>
      </c>
      <c r="B1868" s="37" t="s">
        <v>1902</v>
      </c>
      <c r="C1868" s="64">
        <v>1.0863980114</v>
      </c>
      <c r="D1868" s="64">
        <v>1.0863980114</v>
      </c>
      <c r="E1868" s="64">
        <v>4592.2485999</v>
      </c>
      <c r="F1868" s="37" t="s">
        <v>58</v>
      </c>
    </row>
    <row r="1869" spans="1:6" x14ac:dyDescent="0.25">
      <c r="A1869" s="37">
        <v>604110</v>
      </c>
      <c r="B1869" s="37" t="s">
        <v>1903</v>
      </c>
      <c r="C1869" s="64">
        <v>1.1736891390399999</v>
      </c>
      <c r="D1869" s="64">
        <v>1.1736891390399999</v>
      </c>
      <c r="E1869" s="64">
        <v>4496.6410554100003</v>
      </c>
      <c r="F1869" s="37" t="s">
        <v>58</v>
      </c>
    </row>
    <row r="1870" spans="1:6" x14ac:dyDescent="0.25">
      <c r="A1870" s="37">
        <v>604120</v>
      </c>
      <c r="B1870" s="37" t="s">
        <v>1904</v>
      </c>
      <c r="C1870" s="64">
        <v>0.91467118452200002</v>
      </c>
      <c r="D1870" s="64">
        <v>0.91467118452200002</v>
      </c>
      <c r="E1870" s="64">
        <v>5630.1658750899896</v>
      </c>
      <c r="F1870" s="37" t="s">
        <v>58</v>
      </c>
    </row>
    <row r="1871" spans="1:6" x14ac:dyDescent="0.25">
      <c r="A1871" s="37">
        <v>604130</v>
      </c>
      <c r="B1871" s="37" t="s">
        <v>1905</v>
      </c>
      <c r="C1871" s="64">
        <v>1.55848298048</v>
      </c>
      <c r="D1871" s="64">
        <v>1.55848298048</v>
      </c>
      <c r="E1871" s="64">
        <v>7178.2640260799899</v>
      </c>
      <c r="F1871" s="37" t="s">
        <v>58</v>
      </c>
    </row>
    <row r="1872" spans="1:6" x14ac:dyDescent="0.25">
      <c r="A1872" s="37">
        <v>604210</v>
      </c>
      <c r="B1872" s="37" t="s">
        <v>1906</v>
      </c>
      <c r="C1872" s="64">
        <v>2.4723232662000001</v>
      </c>
      <c r="D1872" s="64">
        <v>2.4723232662000001</v>
      </c>
      <c r="E1872" s="64">
        <v>8350.8553415400002</v>
      </c>
      <c r="F1872" s="37" t="s">
        <v>58</v>
      </c>
    </row>
    <row r="1873" spans="1:6" x14ac:dyDescent="0.25">
      <c r="A1873" s="37">
        <v>604500</v>
      </c>
      <c r="B1873" s="37" t="s">
        <v>1907</v>
      </c>
      <c r="C1873" s="64">
        <v>2.8262613981000002</v>
      </c>
      <c r="D1873" s="64">
        <v>2.8262613981000002</v>
      </c>
      <c r="E1873" s="64">
        <v>9433.2429162099907</v>
      </c>
      <c r="F1873" s="37" t="s">
        <v>58</v>
      </c>
    </row>
    <row r="1874" spans="1:6" x14ac:dyDescent="0.25">
      <c r="A1874" s="37">
        <v>604611</v>
      </c>
      <c r="B1874" s="37" t="s">
        <v>1908</v>
      </c>
      <c r="C1874" s="64">
        <v>1.7524565007899999</v>
      </c>
      <c r="D1874" s="64">
        <v>1.7524565007899999</v>
      </c>
      <c r="E1874" s="64">
        <v>7795.8417199200003</v>
      </c>
      <c r="F1874" s="37" t="s">
        <v>58</v>
      </c>
    </row>
    <row r="1875" spans="1:6" x14ac:dyDescent="0.25">
      <c r="A1875" s="37">
        <v>605600</v>
      </c>
      <c r="B1875" s="37" t="s">
        <v>1909</v>
      </c>
      <c r="C1875" s="64">
        <v>1.1462586514199999</v>
      </c>
      <c r="D1875" s="64">
        <v>1.1462586514199999</v>
      </c>
      <c r="E1875" s="64">
        <v>4737.6899810000004</v>
      </c>
      <c r="F1875" s="37" t="s">
        <v>58</v>
      </c>
    </row>
    <row r="1876" spans="1:6" x14ac:dyDescent="0.25">
      <c r="A1876" s="37">
        <v>604620</v>
      </c>
      <c r="B1876" s="37" t="s">
        <v>1910</v>
      </c>
      <c r="C1876" s="64">
        <v>2.431359321</v>
      </c>
      <c r="D1876" s="64">
        <v>2.2920520314899999</v>
      </c>
      <c r="E1876" s="64">
        <v>8729.4986019400003</v>
      </c>
      <c r="F1876" s="37" t="s">
        <v>58</v>
      </c>
    </row>
    <row r="1877" spans="1:6" x14ac:dyDescent="0.25">
      <c r="A1877" s="37">
        <v>604710</v>
      </c>
      <c r="B1877" s="37" t="s">
        <v>1911</v>
      </c>
      <c r="C1877" s="64">
        <v>6.4379497705500004</v>
      </c>
      <c r="D1877" s="64">
        <v>6.0598920456599998</v>
      </c>
      <c r="E1877" s="64">
        <v>16342.767014700001</v>
      </c>
      <c r="F1877" s="37" t="s">
        <v>58</v>
      </c>
    </row>
    <row r="1878" spans="1:6" x14ac:dyDescent="0.25">
      <c r="A1878" s="37">
        <v>606220</v>
      </c>
      <c r="B1878" s="37" t="s">
        <v>1912</v>
      </c>
      <c r="C1878" s="64">
        <v>2.3484662153300002</v>
      </c>
      <c r="D1878" s="64">
        <v>2.3484662153300002</v>
      </c>
      <c r="E1878" s="64">
        <v>8032.4293447399896</v>
      </c>
      <c r="F1878" s="37" t="s">
        <v>58</v>
      </c>
    </row>
    <row r="1879" spans="1:6" x14ac:dyDescent="0.25">
      <c r="A1879" s="37">
        <v>604810</v>
      </c>
      <c r="B1879" s="37" t="s">
        <v>1913</v>
      </c>
      <c r="C1879" s="64">
        <v>8.7230241990100001</v>
      </c>
      <c r="D1879" s="64">
        <v>8.7230241990100001</v>
      </c>
      <c r="E1879" s="64">
        <v>19148.288465400001</v>
      </c>
      <c r="F1879" s="37" t="s">
        <v>58</v>
      </c>
    </row>
    <row r="1880" spans="1:6" x14ac:dyDescent="0.25">
      <c r="A1880" s="37">
        <v>605100</v>
      </c>
      <c r="B1880" s="37" t="s">
        <v>1914</v>
      </c>
      <c r="C1880" s="64">
        <v>2.8065209911800002</v>
      </c>
      <c r="D1880" s="64">
        <v>2.6667240915899999</v>
      </c>
      <c r="E1880" s="64">
        <v>9192.41308536</v>
      </c>
      <c r="F1880" s="37" t="s">
        <v>58</v>
      </c>
    </row>
    <row r="1881" spans="1:6" x14ac:dyDescent="0.25">
      <c r="A1881" s="37">
        <v>604821</v>
      </c>
      <c r="B1881" s="37" t="s">
        <v>1915</v>
      </c>
      <c r="C1881" s="64">
        <v>2.1952641066399998</v>
      </c>
      <c r="D1881" s="64">
        <v>2.1952641066399998</v>
      </c>
      <c r="E1881" s="64">
        <v>8059.6846849100002</v>
      </c>
      <c r="F1881" s="37" t="s">
        <v>58</v>
      </c>
    </row>
    <row r="1882" spans="1:6" x14ac:dyDescent="0.25">
      <c r="A1882" s="37">
        <v>604822</v>
      </c>
      <c r="B1882" s="37" t="s">
        <v>1916</v>
      </c>
      <c r="C1882" s="64">
        <v>2.7950230976900001</v>
      </c>
      <c r="D1882" s="64">
        <v>2.7950230976900001</v>
      </c>
      <c r="E1882" s="64">
        <v>9559.34842715999</v>
      </c>
      <c r="F1882" s="37" t="s">
        <v>58</v>
      </c>
    </row>
    <row r="1883" spans="1:6" x14ac:dyDescent="0.25">
      <c r="A1883" s="37">
        <v>605200</v>
      </c>
      <c r="B1883" s="37" t="s">
        <v>1917</v>
      </c>
      <c r="C1883" s="64">
        <v>1.96024294094</v>
      </c>
      <c r="D1883" s="64">
        <v>1.96024294094</v>
      </c>
      <c r="E1883" s="64">
        <v>12917.187433700001</v>
      </c>
      <c r="F1883" s="37" t="s">
        <v>58</v>
      </c>
    </row>
    <row r="1884" spans="1:6" x14ac:dyDescent="0.25">
      <c r="A1884" s="37">
        <v>605400</v>
      </c>
      <c r="B1884" s="37" t="s">
        <v>1918</v>
      </c>
      <c r="C1884" s="64">
        <v>0.79457068194199998</v>
      </c>
      <c r="D1884" s="64">
        <v>0.79457068194199998</v>
      </c>
      <c r="E1884" s="64">
        <v>3660.7162059900002</v>
      </c>
      <c r="F1884" s="37" t="s">
        <v>58</v>
      </c>
    </row>
    <row r="1885" spans="1:6" x14ac:dyDescent="0.25">
      <c r="A1885" s="37">
        <v>605800</v>
      </c>
      <c r="B1885" s="37" t="s">
        <v>1919</v>
      </c>
      <c r="C1885" s="64">
        <v>2.9275439627200002</v>
      </c>
      <c r="D1885" s="64">
        <v>2.9275439627200002</v>
      </c>
      <c r="E1885" s="64">
        <v>10968.967245100001</v>
      </c>
      <c r="F1885" s="37" t="s">
        <v>58</v>
      </c>
    </row>
    <row r="1886" spans="1:6" x14ac:dyDescent="0.25">
      <c r="A1886" s="37">
        <v>605910</v>
      </c>
      <c r="B1886" s="37" t="s">
        <v>1920</v>
      </c>
      <c r="C1886" s="64">
        <v>2.0370448089900002</v>
      </c>
      <c r="D1886" s="64">
        <v>2.0370448089900002</v>
      </c>
      <c r="E1886" s="64">
        <v>9258.1177752099902</v>
      </c>
      <c r="F1886" s="37" t="s">
        <v>58</v>
      </c>
    </row>
    <row r="1887" spans="1:6" x14ac:dyDescent="0.25">
      <c r="A1887" s="37">
        <v>605920</v>
      </c>
      <c r="B1887" s="37" t="s">
        <v>1921</v>
      </c>
      <c r="C1887" s="64">
        <v>3.352236623</v>
      </c>
      <c r="D1887" s="64">
        <v>3.352236623</v>
      </c>
      <c r="E1887" s="64">
        <v>9335.1344680399907</v>
      </c>
      <c r="F1887" s="37" t="s">
        <v>58</v>
      </c>
    </row>
    <row r="1888" spans="1:6" x14ac:dyDescent="0.25">
      <c r="A1888" s="37">
        <v>606100</v>
      </c>
      <c r="B1888" s="37" t="s">
        <v>1922</v>
      </c>
      <c r="C1888" s="64">
        <v>3.3635252340899999</v>
      </c>
      <c r="D1888" s="64">
        <v>3.3635252340899999</v>
      </c>
      <c r="E1888" s="64">
        <v>11084.753618000001</v>
      </c>
      <c r="F1888" s="37" t="s">
        <v>58</v>
      </c>
    </row>
    <row r="1889" spans="1:6" x14ac:dyDescent="0.25">
      <c r="A1889" s="37">
        <v>606210</v>
      </c>
      <c r="B1889" s="37" t="s">
        <v>1923</v>
      </c>
      <c r="C1889" s="64">
        <v>1.27504598479</v>
      </c>
      <c r="D1889" s="64">
        <v>1.27504598479</v>
      </c>
      <c r="E1889" s="64">
        <v>4767.5988176999899</v>
      </c>
      <c r="F1889" s="37" t="s">
        <v>58</v>
      </c>
    </row>
    <row r="1890" spans="1:6" x14ac:dyDescent="0.25">
      <c r="A1890" s="37">
        <v>606800</v>
      </c>
      <c r="B1890" s="37" t="s">
        <v>1924</v>
      </c>
      <c r="C1890" s="64">
        <v>2.0192104621200002</v>
      </c>
      <c r="D1890" s="64">
        <v>2.0192104621200002</v>
      </c>
      <c r="E1890" s="64">
        <v>8794.4917274700001</v>
      </c>
      <c r="F1890" s="37" t="s">
        <v>529</v>
      </c>
    </row>
    <row r="1891" spans="1:6" x14ac:dyDescent="0.25">
      <c r="A1891" s="37">
        <v>606900</v>
      </c>
      <c r="B1891" s="37" t="s">
        <v>1925</v>
      </c>
      <c r="C1891" s="64">
        <v>2.53500693871</v>
      </c>
      <c r="D1891" s="64">
        <v>2.53500693871</v>
      </c>
      <c r="E1891" s="64">
        <v>10414.4272556</v>
      </c>
      <c r="F1891" s="37" t="s">
        <v>529</v>
      </c>
    </row>
    <row r="1892" spans="1:6" x14ac:dyDescent="0.25">
      <c r="A1892" s="37">
        <v>610500</v>
      </c>
      <c r="B1892" s="37" t="s">
        <v>1926</v>
      </c>
      <c r="C1892" s="64">
        <v>2.7520410476200001</v>
      </c>
      <c r="D1892" s="64">
        <v>2.7520410476200001</v>
      </c>
      <c r="E1892" s="64">
        <v>9045.2327363599907</v>
      </c>
      <c r="F1892" s="37" t="s">
        <v>79</v>
      </c>
    </row>
    <row r="1893" spans="1:6" x14ac:dyDescent="0.25">
      <c r="A1893" s="37">
        <v>607100</v>
      </c>
      <c r="B1893" s="37" t="s">
        <v>1927</v>
      </c>
      <c r="C1893" s="64">
        <v>0.36092884031900002</v>
      </c>
      <c r="D1893" s="64">
        <v>0.36092884031900002</v>
      </c>
      <c r="E1893" s="64">
        <v>2922.6994106299899</v>
      </c>
      <c r="F1893" s="37" t="s">
        <v>529</v>
      </c>
    </row>
    <row r="1894" spans="1:6" x14ac:dyDescent="0.25">
      <c r="A1894" s="37">
        <v>607200</v>
      </c>
      <c r="B1894" s="37" t="s">
        <v>1928</v>
      </c>
      <c r="C1894" s="64">
        <v>0.75968789398900005</v>
      </c>
      <c r="D1894" s="64">
        <v>0.75968789398900005</v>
      </c>
      <c r="E1894" s="64">
        <v>4513.85699501</v>
      </c>
      <c r="F1894" s="37" t="s">
        <v>529</v>
      </c>
    </row>
    <row r="1895" spans="1:6" x14ac:dyDescent="0.25">
      <c r="A1895" s="37">
        <v>607400</v>
      </c>
      <c r="B1895" s="37" t="s">
        <v>1929</v>
      </c>
      <c r="C1895" s="64">
        <v>6.25161408608</v>
      </c>
      <c r="D1895" s="64">
        <v>6.25161408608</v>
      </c>
      <c r="E1895" s="64">
        <v>15991.085023899899</v>
      </c>
      <c r="F1895" s="37" t="s">
        <v>529</v>
      </c>
    </row>
    <row r="1896" spans="1:6" x14ac:dyDescent="0.25">
      <c r="A1896" s="37">
        <v>607502</v>
      </c>
      <c r="B1896" s="37" t="s">
        <v>1930</v>
      </c>
      <c r="C1896" s="64">
        <v>2325.4944948000002</v>
      </c>
      <c r="D1896" s="64">
        <v>2303.9927217300001</v>
      </c>
      <c r="E1896" s="64">
        <v>417456.085533</v>
      </c>
      <c r="F1896" s="37" t="s">
        <v>529</v>
      </c>
    </row>
    <row r="1897" spans="1:6" x14ac:dyDescent="0.25">
      <c r="A1897" s="37">
        <v>607600</v>
      </c>
      <c r="B1897" s="37" t="s">
        <v>1931</v>
      </c>
      <c r="C1897" s="64">
        <v>1.91880464422</v>
      </c>
      <c r="D1897" s="64">
        <v>1.91880464422</v>
      </c>
      <c r="E1897" s="64">
        <v>6858.8572026800002</v>
      </c>
      <c r="F1897" s="37" t="s">
        <v>79</v>
      </c>
    </row>
    <row r="1898" spans="1:6" x14ac:dyDescent="0.25">
      <c r="A1898" s="37">
        <v>607700</v>
      </c>
      <c r="B1898" s="37" t="s">
        <v>1932</v>
      </c>
      <c r="C1898" s="64">
        <v>2.4171606758899999</v>
      </c>
      <c r="D1898" s="64">
        <v>2.4171606758899999</v>
      </c>
      <c r="E1898" s="64">
        <v>6291.68903452</v>
      </c>
      <c r="F1898" s="37" t="s">
        <v>529</v>
      </c>
    </row>
    <row r="1899" spans="1:6" x14ac:dyDescent="0.25">
      <c r="A1899" s="37">
        <v>607800</v>
      </c>
      <c r="B1899" s="37" t="s">
        <v>1933</v>
      </c>
      <c r="C1899" s="64">
        <v>2.0606655522700001</v>
      </c>
      <c r="D1899" s="64">
        <v>2.0606655522700001</v>
      </c>
      <c r="E1899" s="64">
        <v>7116.41592769</v>
      </c>
      <c r="F1899" s="37" t="s">
        <v>58</v>
      </c>
    </row>
    <row r="1900" spans="1:6" x14ac:dyDescent="0.25">
      <c r="A1900" s="37">
        <v>608100</v>
      </c>
      <c r="B1900" s="37" t="s">
        <v>1934</v>
      </c>
      <c r="C1900" s="64">
        <v>0.86019501745899996</v>
      </c>
      <c r="D1900" s="64">
        <v>0.86019501745899996</v>
      </c>
      <c r="E1900" s="64">
        <v>4317.43453494</v>
      </c>
      <c r="F1900" s="37" t="s">
        <v>529</v>
      </c>
    </row>
    <row r="1901" spans="1:6" x14ac:dyDescent="0.25">
      <c r="A1901" s="37">
        <v>608302</v>
      </c>
      <c r="B1901" s="37" t="s">
        <v>1935</v>
      </c>
      <c r="C1901" s="64">
        <v>5079.5990133100004</v>
      </c>
      <c r="D1901" s="64">
        <v>5079.5990133100004</v>
      </c>
      <c r="E1901" s="64">
        <v>532301.60399099905</v>
      </c>
      <c r="F1901" s="37" t="s">
        <v>58</v>
      </c>
    </row>
    <row r="1902" spans="1:6" x14ac:dyDescent="0.25">
      <c r="A1902" s="37">
        <v>608303</v>
      </c>
      <c r="B1902" s="37" t="s">
        <v>1936</v>
      </c>
      <c r="C1902" s="64">
        <v>3.21528398383</v>
      </c>
      <c r="D1902" s="64">
        <v>3.21528398383</v>
      </c>
      <c r="E1902" s="64">
        <v>8577.1598622399906</v>
      </c>
      <c r="F1902" s="37" t="s">
        <v>58</v>
      </c>
    </row>
    <row r="1903" spans="1:6" x14ac:dyDescent="0.25">
      <c r="A1903" s="37">
        <v>608304</v>
      </c>
      <c r="B1903" s="37" t="s">
        <v>1937</v>
      </c>
      <c r="C1903" s="64">
        <v>2313.21462939</v>
      </c>
      <c r="D1903" s="64">
        <v>2313.21462939</v>
      </c>
      <c r="E1903" s="64">
        <v>506617.21481099899</v>
      </c>
      <c r="F1903" s="37" t="s">
        <v>58</v>
      </c>
    </row>
    <row r="1904" spans="1:6" x14ac:dyDescent="0.25">
      <c r="A1904" s="37">
        <v>608305</v>
      </c>
      <c r="B1904" s="37" t="s">
        <v>1938</v>
      </c>
      <c r="C1904" s="64">
        <v>157.18972157799899</v>
      </c>
      <c r="D1904" s="64">
        <v>0</v>
      </c>
      <c r="E1904" s="64">
        <v>118968.600312</v>
      </c>
      <c r="F1904" s="37" t="s">
        <v>58</v>
      </c>
    </row>
    <row r="1905" spans="1:6" x14ac:dyDescent="0.25">
      <c r="A1905" s="37">
        <v>609304</v>
      </c>
      <c r="B1905" s="37" t="s">
        <v>1939</v>
      </c>
      <c r="C1905" s="64">
        <v>3.0699584530799999</v>
      </c>
      <c r="D1905" s="64">
        <v>3.0699584530799999</v>
      </c>
      <c r="E1905" s="64">
        <v>9704.2262925300001</v>
      </c>
      <c r="F1905" s="37" t="s">
        <v>58</v>
      </c>
    </row>
    <row r="1906" spans="1:6" x14ac:dyDescent="0.25">
      <c r="A1906" s="37">
        <v>608500</v>
      </c>
      <c r="B1906" s="37" t="s">
        <v>1940</v>
      </c>
      <c r="C1906" s="64">
        <v>9.7601557865200004</v>
      </c>
      <c r="D1906" s="64">
        <v>9.7601557865200004</v>
      </c>
      <c r="E1906" s="64">
        <v>17994.864959999901</v>
      </c>
      <c r="F1906" s="37" t="s">
        <v>58</v>
      </c>
    </row>
    <row r="1907" spans="1:6" x14ac:dyDescent="0.25">
      <c r="A1907" s="37">
        <v>609034</v>
      </c>
      <c r="B1907" s="37" t="s">
        <v>1941</v>
      </c>
      <c r="C1907" s="64">
        <v>4.9820185005999997</v>
      </c>
      <c r="D1907" s="64">
        <v>4.9820185005999997</v>
      </c>
      <c r="E1907" s="64">
        <v>10413.683329699899</v>
      </c>
      <c r="F1907" s="37" t="s">
        <v>58</v>
      </c>
    </row>
    <row r="1908" spans="1:6" x14ac:dyDescent="0.25">
      <c r="A1908" s="37">
        <v>608600</v>
      </c>
      <c r="B1908" s="37" t="s">
        <v>1942</v>
      </c>
      <c r="C1908" s="64">
        <v>7.6144361489400003</v>
      </c>
      <c r="D1908" s="64">
        <v>7.6144361489400003</v>
      </c>
      <c r="E1908" s="64">
        <v>13212.289607000001</v>
      </c>
      <c r="F1908" s="37" t="s">
        <v>58</v>
      </c>
    </row>
    <row r="1909" spans="1:6" x14ac:dyDescent="0.25">
      <c r="A1909" s="37">
        <v>608700</v>
      </c>
      <c r="B1909" s="37" t="s">
        <v>1943</v>
      </c>
      <c r="C1909" s="64">
        <v>2.47727347913</v>
      </c>
      <c r="D1909" s="64">
        <v>2.47727347913</v>
      </c>
      <c r="E1909" s="64">
        <v>10832.225384900001</v>
      </c>
      <c r="F1909" s="37" t="s">
        <v>58</v>
      </c>
    </row>
    <row r="1910" spans="1:6" x14ac:dyDescent="0.25">
      <c r="A1910" s="37">
        <v>609500</v>
      </c>
      <c r="B1910" s="37" t="s">
        <v>1944</v>
      </c>
      <c r="C1910" s="64">
        <v>0.79283850170600001</v>
      </c>
      <c r="D1910" s="64">
        <v>0.79283850170600001</v>
      </c>
      <c r="E1910" s="64">
        <v>5459.6594903300002</v>
      </c>
      <c r="F1910" s="37" t="s">
        <v>79</v>
      </c>
    </row>
    <row r="1911" spans="1:6" x14ac:dyDescent="0.25">
      <c r="A1911" s="37">
        <v>609022</v>
      </c>
      <c r="B1911" s="37" t="s">
        <v>1945</v>
      </c>
      <c r="C1911" s="64">
        <v>9.2750771707100004</v>
      </c>
      <c r="D1911" s="64">
        <v>9.2750771707100004</v>
      </c>
      <c r="E1911" s="64">
        <v>16529.153147699901</v>
      </c>
      <c r="F1911" s="37" t="s">
        <v>58</v>
      </c>
    </row>
    <row r="1912" spans="1:6" x14ac:dyDescent="0.25">
      <c r="A1912" s="37">
        <v>609023</v>
      </c>
      <c r="B1912" s="37" t="s">
        <v>1946</v>
      </c>
      <c r="C1912" s="64">
        <v>1.87498949842</v>
      </c>
      <c r="D1912" s="64">
        <v>1.87498949842</v>
      </c>
      <c r="E1912" s="64">
        <v>6047.4929155099899</v>
      </c>
      <c r="F1912" s="37" t="s">
        <v>58</v>
      </c>
    </row>
    <row r="1913" spans="1:6" x14ac:dyDescent="0.25">
      <c r="A1913" s="37">
        <v>609027</v>
      </c>
      <c r="B1913" s="37" t="s">
        <v>1947</v>
      </c>
      <c r="C1913" s="64">
        <v>297.62133075899902</v>
      </c>
      <c r="D1913" s="64">
        <v>2.8672243380000002</v>
      </c>
      <c r="E1913" s="64">
        <v>197854.48963900001</v>
      </c>
      <c r="F1913" s="37" t="s">
        <v>58</v>
      </c>
    </row>
    <row r="1914" spans="1:6" x14ac:dyDescent="0.25">
      <c r="A1914" s="37">
        <v>609033</v>
      </c>
      <c r="B1914" s="37" t="s">
        <v>1948</v>
      </c>
      <c r="C1914" s="64">
        <v>25.658418703500001</v>
      </c>
      <c r="D1914" s="64">
        <v>25.658418703500001</v>
      </c>
      <c r="E1914" s="64">
        <v>30413.6963289999</v>
      </c>
      <c r="F1914" s="37" t="s">
        <v>58</v>
      </c>
    </row>
    <row r="1915" spans="1:6" x14ac:dyDescent="0.25">
      <c r="A1915" s="37">
        <v>609600</v>
      </c>
      <c r="B1915" s="37" t="s">
        <v>1949</v>
      </c>
      <c r="C1915" s="64">
        <v>0.88243771414799999</v>
      </c>
      <c r="D1915" s="64">
        <v>0.88243771414799999</v>
      </c>
      <c r="E1915" s="64">
        <v>5249.1059515099896</v>
      </c>
      <c r="F1915" s="37" t="s">
        <v>79</v>
      </c>
    </row>
    <row r="1916" spans="1:6" x14ac:dyDescent="0.25">
      <c r="A1916" s="37">
        <v>609302</v>
      </c>
      <c r="B1916" s="37" t="s">
        <v>1950</v>
      </c>
      <c r="C1916" s="64">
        <v>3.4872139507400002</v>
      </c>
      <c r="D1916" s="64">
        <v>3.4872139507400002</v>
      </c>
      <c r="E1916" s="64">
        <v>16810.566594</v>
      </c>
      <c r="F1916" s="37" t="s">
        <v>58</v>
      </c>
    </row>
    <row r="1917" spans="1:6" x14ac:dyDescent="0.25">
      <c r="A1917" s="37">
        <v>609303</v>
      </c>
      <c r="B1917" s="37" t="s">
        <v>1951</v>
      </c>
      <c r="C1917" s="64">
        <v>5.3561250782499998</v>
      </c>
      <c r="D1917" s="64">
        <v>5.3561250782499998</v>
      </c>
      <c r="E1917" s="64">
        <v>16521.1098897999</v>
      </c>
      <c r="F1917" s="37" t="s">
        <v>58</v>
      </c>
    </row>
    <row r="1918" spans="1:6" x14ac:dyDescent="0.25">
      <c r="A1918" s="37">
        <v>609800</v>
      </c>
      <c r="B1918" s="37" t="s">
        <v>1952</v>
      </c>
      <c r="C1918" s="64">
        <v>1.77763353599</v>
      </c>
      <c r="D1918" s="64">
        <v>1.77763353599</v>
      </c>
      <c r="E1918" s="64">
        <v>6535.1236823600002</v>
      </c>
      <c r="F1918" s="37" t="s">
        <v>79</v>
      </c>
    </row>
    <row r="1919" spans="1:6" x14ac:dyDescent="0.25">
      <c r="A1919" s="37">
        <v>609911</v>
      </c>
      <c r="B1919" s="37" t="s">
        <v>1953</v>
      </c>
      <c r="C1919" s="64">
        <v>12.813078256300001</v>
      </c>
      <c r="D1919" s="64">
        <v>12.813078256300001</v>
      </c>
      <c r="E1919" s="64">
        <v>22543.8733847</v>
      </c>
      <c r="F1919" s="37" t="s">
        <v>79</v>
      </c>
    </row>
    <row r="1920" spans="1:6" x14ac:dyDescent="0.25">
      <c r="A1920" s="37">
        <v>610601</v>
      </c>
      <c r="B1920" s="37" t="s">
        <v>1954</v>
      </c>
      <c r="C1920" s="64">
        <v>2.75899207896</v>
      </c>
      <c r="D1920" s="64">
        <v>2.75899207896</v>
      </c>
      <c r="E1920" s="64">
        <v>9536.5298474899901</v>
      </c>
      <c r="F1920" s="37" t="s">
        <v>79</v>
      </c>
    </row>
    <row r="1921" spans="1:6" x14ac:dyDescent="0.25">
      <c r="A1921" s="37">
        <v>609912</v>
      </c>
      <c r="B1921" s="37" t="s">
        <v>1955</v>
      </c>
      <c r="C1921" s="64">
        <v>20.772748283599899</v>
      </c>
      <c r="D1921" s="64">
        <v>20.772748283599899</v>
      </c>
      <c r="E1921" s="64">
        <v>31241.553868999901</v>
      </c>
      <c r="F1921" s="37" t="s">
        <v>79</v>
      </c>
    </row>
    <row r="1922" spans="1:6" x14ac:dyDescent="0.25">
      <c r="A1922" s="37">
        <v>611001</v>
      </c>
      <c r="B1922" s="37" t="s">
        <v>1956</v>
      </c>
      <c r="C1922" s="64">
        <v>1.3703941078199999</v>
      </c>
      <c r="D1922" s="64">
        <v>1.3703941078199999</v>
      </c>
      <c r="E1922" s="64">
        <v>6461.7895942900004</v>
      </c>
      <c r="F1922" s="37" t="s">
        <v>569</v>
      </c>
    </row>
    <row r="1923" spans="1:6" x14ac:dyDescent="0.25">
      <c r="A1923" s="37">
        <v>611002</v>
      </c>
      <c r="B1923" s="37" t="s">
        <v>1957</v>
      </c>
      <c r="C1923" s="64">
        <v>1.77933742214</v>
      </c>
      <c r="D1923" s="64">
        <v>1.77933742214</v>
      </c>
      <c r="E1923" s="64">
        <v>5983.25736908</v>
      </c>
      <c r="F1923" s="37" t="s">
        <v>569</v>
      </c>
    </row>
    <row r="1924" spans="1:6" x14ac:dyDescent="0.25">
      <c r="A1924" s="37">
        <v>609914</v>
      </c>
      <c r="B1924" s="37" t="s">
        <v>1958</v>
      </c>
      <c r="C1924" s="64">
        <v>24.2550281044999</v>
      </c>
      <c r="D1924" s="64">
        <v>24.2550281044999</v>
      </c>
      <c r="E1924" s="64">
        <v>39916.492618700002</v>
      </c>
      <c r="F1924" s="37" t="s">
        <v>79</v>
      </c>
    </row>
    <row r="1925" spans="1:6" x14ac:dyDescent="0.25">
      <c r="A1925" s="37">
        <v>609921</v>
      </c>
      <c r="B1925" s="37" t="s">
        <v>1959</v>
      </c>
      <c r="C1925" s="64">
        <v>7.2086796088599998</v>
      </c>
      <c r="D1925" s="64">
        <v>7.2086796088599998</v>
      </c>
      <c r="E1925" s="64">
        <v>15605.8303808</v>
      </c>
      <c r="F1925" s="37" t="s">
        <v>79</v>
      </c>
    </row>
    <row r="1926" spans="1:6" x14ac:dyDescent="0.25">
      <c r="A1926" s="37">
        <v>609922</v>
      </c>
      <c r="B1926" s="37" t="s">
        <v>1960</v>
      </c>
      <c r="C1926" s="64">
        <v>8.1939703219099904</v>
      </c>
      <c r="D1926" s="64">
        <v>8.1939703219099904</v>
      </c>
      <c r="E1926" s="64">
        <v>17422.102645999901</v>
      </c>
      <c r="F1926" s="37" t="s">
        <v>79</v>
      </c>
    </row>
    <row r="1927" spans="1:6" x14ac:dyDescent="0.25">
      <c r="A1927" s="37">
        <v>610040</v>
      </c>
      <c r="B1927" s="37" t="s">
        <v>1961</v>
      </c>
      <c r="C1927" s="64">
        <v>1130.40874766</v>
      </c>
      <c r="D1927" s="64">
        <v>1130.40874766</v>
      </c>
      <c r="E1927" s="64">
        <v>198550.383649</v>
      </c>
      <c r="F1927" s="37" t="s">
        <v>79</v>
      </c>
    </row>
    <row r="1928" spans="1:6" x14ac:dyDescent="0.25">
      <c r="A1928" s="37">
        <v>610051</v>
      </c>
      <c r="B1928" s="37" t="s">
        <v>1962</v>
      </c>
      <c r="C1928" s="64">
        <v>393.85371500600002</v>
      </c>
      <c r="D1928" s="64">
        <v>393.85371500600002</v>
      </c>
      <c r="E1928" s="64">
        <v>120995.250283999</v>
      </c>
      <c r="F1928" s="37" t="s">
        <v>79</v>
      </c>
    </row>
    <row r="1929" spans="1:6" x14ac:dyDescent="0.25">
      <c r="A1929" s="37">
        <v>610052</v>
      </c>
      <c r="B1929" s="37" t="s">
        <v>1963</v>
      </c>
      <c r="C1929" s="64">
        <v>71.043884632800001</v>
      </c>
      <c r="D1929" s="64">
        <v>69.5561833597</v>
      </c>
      <c r="E1929" s="64">
        <v>55756.601502199897</v>
      </c>
      <c r="F1929" s="37" t="s">
        <v>79</v>
      </c>
    </row>
    <row r="1930" spans="1:6" x14ac:dyDescent="0.25">
      <c r="A1930" s="37">
        <v>610061</v>
      </c>
      <c r="B1930" s="37" t="s">
        <v>1964</v>
      </c>
      <c r="C1930" s="64">
        <v>430.96464903999902</v>
      </c>
      <c r="D1930" s="64">
        <v>430.96464903999902</v>
      </c>
      <c r="E1930" s="64">
        <v>140743.418100999</v>
      </c>
      <c r="F1930" s="37" t="s">
        <v>79</v>
      </c>
    </row>
    <row r="1931" spans="1:6" x14ac:dyDescent="0.25">
      <c r="A1931" s="37">
        <v>610062</v>
      </c>
      <c r="B1931" s="37" t="s">
        <v>1965</v>
      </c>
      <c r="C1931" s="64">
        <v>13.3726335673999</v>
      </c>
      <c r="D1931" s="64">
        <v>13.3726335673999</v>
      </c>
      <c r="E1931" s="64">
        <v>17289.960294</v>
      </c>
      <c r="F1931" s="37" t="s">
        <v>79</v>
      </c>
    </row>
    <row r="1932" spans="1:6" x14ac:dyDescent="0.25">
      <c r="A1932" s="37">
        <v>610073</v>
      </c>
      <c r="B1932" s="37" t="s">
        <v>1966</v>
      </c>
      <c r="C1932" s="64">
        <v>24.0102318518</v>
      </c>
      <c r="D1932" s="64">
        <v>24.0102318518</v>
      </c>
      <c r="E1932" s="64">
        <v>28971.2825405</v>
      </c>
      <c r="F1932" s="37" t="s">
        <v>79</v>
      </c>
    </row>
    <row r="1933" spans="1:6" x14ac:dyDescent="0.25">
      <c r="A1933" s="37">
        <v>610075</v>
      </c>
      <c r="B1933" s="37" t="s">
        <v>1967</v>
      </c>
      <c r="C1933" s="64">
        <v>24.284781164799899</v>
      </c>
      <c r="D1933" s="64">
        <v>24.284781164799899</v>
      </c>
      <c r="E1933" s="64">
        <v>48803.362879200002</v>
      </c>
      <c r="F1933" s="37" t="s">
        <v>79</v>
      </c>
    </row>
    <row r="1934" spans="1:6" x14ac:dyDescent="0.25">
      <c r="A1934" s="37">
        <v>610080</v>
      </c>
      <c r="B1934" s="37" t="s">
        <v>1968</v>
      </c>
      <c r="C1934" s="64">
        <v>1387.31423361</v>
      </c>
      <c r="D1934" s="64">
        <v>1380.45494418</v>
      </c>
      <c r="E1934" s="64">
        <v>233356.00640400001</v>
      </c>
      <c r="F1934" s="37" t="s">
        <v>79</v>
      </c>
    </row>
    <row r="1935" spans="1:6" x14ac:dyDescent="0.25">
      <c r="A1935" s="37">
        <v>610090</v>
      </c>
      <c r="B1935" s="37" t="s">
        <v>1969</v>
      </c>
      <c r="C1935" s="64">
        <v>0.77253822436300001</v>
      </c>
      <c r="D1935" s="64">
        <v>0.77253822436300001</v>
      </c>
      <c r="E1935" s="64">
        <v>5735.1337766799898</v>
      </c>
      <c r="F1935" s="37" t="s">
        <v>79</v>
      </c>
    </row>
    <row r="1936" spans="1:6" x14ac:dyDescent="0.25">
      <c r="A1936" s="37">
        <v>610210</v>
      </c>
      <c r="B1936" s="37" t="s">
        <v>1970</v>
      </c>
      <c r="C1936" s="64">
        <v>1.6226574067099999</v>
      </c>
      <c r="D1936" s="64">
        <v>1.6226574067099999</v>
      </c>
      <c r="E1936" s="64">
        <v>5534.89428391</v>
      </c>
      <c r="F1936" s="37" t="s">
        <v>79</v>
      </c>
    </row>
    <row r="1937" spans="1:6" x14ac:dyDescent="0.25">
      <c r="A1937" s="37">
        <v>610220</v>
      </c>
      <c r="B1937" s="37" t="s">
        <v>1971</v>
      </c>
      <c r="C1937" s="64">
        <v>4.3040350818300004</v>
      </c>
      <c r="D1937" s="64">
        <v>4.3040350818300004</v>
      </c>
      <c r="E1937" s="64">
        <v>17975.8198841999</v>
      </c>
      <c r="F1937" s="37" t="s">
        <v>79</v>
      </c>
    </row>
    <row r="1938" spans="1:6" x14ac:dyDescent="0.25">
      <c r="A1938" s="37">
        <v>610230</v>
      </c>
      <c r="B1938" s="37" t="s">
        <v>1972</v>
      </c>
      <c r="C1938" s="64">
        <v>0.899750583928</v>
      </c>
      <c r="D1938" s="64">
        <v>0.899750583928</v>
      </c>
      <c r="E1938" s="64">
        <v>3937.1483988</v>
      </c>
      <c r="F1938" s="37" t="s">
        <v>79</v>
      </c>
    </row>
    <row r="1939" spans="1:6" x14ac:dyDescent="0.25">
      <c r="A1939" s="37">
        <v>610240</v>
      </c>
      <c r="B1939" s="37" t="s">
        <v>1973</v>
      </c>
      <c r="C1939" s="64">
        <v>2.12059336567</v>
      </c>
      <c r="D1939" s="64">
        <v>2.12059336567</v>
      </c>
      <c r="E1939" s="64">
        <v>7690.2255126999898</v>
      </c>
      <c r="F1939" s="37" t="s">
        <v>79</v>
      </c>
    </row>
    <row r="1940" spans="1:6" x14ac:dyDescent="0.25">
      <c r="A1940" s="37">
        <v>610602</v>
      </c>
      <c r="B1940" s="37" t="s">
        <v>1974</v>
      </c>
      <c r="C1940" s="64">
        <v>3.0504797879400001</v>
      </c>
      <c r="D1940" s="64">
        <v>3.0504797879400001</v>
      </c>
      <c r="E1940" s="64">
        <v>9656.5525639400003</v>
      </c>
      <c r="F1940" s="37" t="s">
        <v>79</v>
      </c>
    </row>
    <row r="1941" spans="1:6" x14ac:dyDescent="0.25">
      <c r="A1941" s="37">
        <v>610700</v>
      </c>
      <c r="B1941" s="37" t="s">
        <v>1975</v>
      </c>
      <c r="C1941" s="64">
        <v>2.2222141925600001</v>
      </c>
      <c r="D1941" s="64">
        <v>2.2222141925600001</v>
      </c>
      <c r="E1941" s="64">
        <v>6559.7483391400001</v>
      </c>
      <c r="F1941" s="37" t="s">
        <v>569</v>
      </c>
    </row>
    <row r="1942" spans="1:6" x14ac:dyDescent="0.25">
      <c r="A1942" s="37">
        <v>610800</v>
      </c>
      <c r="B1942" s="37" t="s">
        <v>1976</v>
      </c>
      <c r="C1942" s="64">
        <v>3.2736746429300001</v>
      </c>
      <c r="D1942" s="64">
        <v>3.2736746429300001</v>
      </c>
      <c r="E1942" s="64">
        <v>8881.25448141999</v>
      </c>
      <c r="F1942" s="37" t="s">
        <v>569</v>
      </c>
    </row>
    <row r="1943" spans="1:6" x14ac:dyDescent="0.25">
      <c r="A1943" s="37">
        <v>611300</v>
      </c>
      <c r="B1943" s="37" t="s">
        <v>1977</v>
      </c>
      <c r="C1943" s="64">
        <v>18.9888671313999</v>
      </c>
      <c r="D1943" s="64">
        <v>11.2469766055</v>
      </c>
      <c r="E1943" s="64">
        <v>25672.620551799901</v>
      </c>
      <c r="F1943" s="37" t="s">
        <v>569</v>
      </c>
    </row>
    <row r="1944" spans="1:6" x14ac:dyDescent="0.25">
      <c r="A1944" s="37">
        <v>611400</v>
      </c>
      <c r="B1944" s="37" t="s">
        <v>1978</v>
      </c>
      <c r="C1944" s="64">
        <v>1.2041906334800001</v>
      </c>
      <c r="D1944" s="64">
        <v>1.2041906334800001</v>
      </c>
      <c r="E1944" s="64">
        <v>4793.3946810500001</v>
      </c>
      <c r="F1944" s="37" t="s">
        <v>569</v>
      </c>
    </row>
    <row r="1945" spans="1:6" x14ac:dyDescent="0.25">
      <c r="A1945" s="37">
        <v>611700</v>
      </c>
      <c r="B1945" s="37" t="s">
        <v>1979</v>
      </c>
      <c r="C1945" s="64">
        <v>2.03031316567</v>
      </c>
      <c r="D1945" s="64">
        <v>2.03031316567</v>
      </c>
      <c r="E1945" s="64">
        <v>9563.5987280200006</v>
      </c>
      <c r="F1945" s="37" t="s">
        <v>569</v>
      </c>
    </row>
    <row r="1946" spans="1:6" x14ac:dyDescent="0.25">
      <c r="A1946" s="37">
        <v>611800</v>
      </c>
      <c r="B1946" s="37" t="s">
        <v>1980</v>
      </c>
      <c r="C1946" s="64">
        <v>4.6249099806</v>
      </c>
      <c r="D1946" s="64">
        <v>4.6249099806</v>
      </c>
      <c r="E1946" s="64">
        <v>9826.5144028800005</v>
      </c>
      <c r="F1946" s="37" t="s">
        <v>79</v>
      </c>
    </row>
    <row r="1947" spans="1:6" x14ac:dyDescent="0.25">
      <c r="A1947" s="37">
        <v>611900</v>
      </c>
      <c r="B1947" s="37" t="s">
        <v>1981</v>
      </c>
      <c r="C1947" s="64">
        <v>3.5087596521800002</v>
      </c>
      <c r="D1947" s="64">
        <v>3.5087596521800002</v>
      </c>
      <c r="E1947" s="64">
        <v>9648.6779010999908</v>
      </c>
      <c r="F1947" s="37" t="s">
        <v>79</v>
      </c>
    </row>
    <row r="1948" spans="1:6" x14ac:dyDescent="0.25">
      <c r="A1948" s="37">
        <v>612200</v>
      </c>
      <c r="B1948" s="37" t="s">
        <v>1982</v>
      </c>
      <c r="C1948" s="64">
        <v>1.9455423997900001</v>
      </c>
      <c r="D1948" s="64">
        <v>1.9455423997900001</v>
      </c>
      <c r="E1948" s="64">
        <v>8338.4838045600009</v>
      </c>
      <c r="F1948" s="37" t="s">
        <v>79</v>
      </c>
    </row>
    <row r="1949" spans="1:6" x14ac:dyDescent="0.25">
      <c r="A1949" s="37">
        <v>612300</v>
      </c>
      <c r="B1949" s="37" t="s">
        <v>1983</v>
      </c>
      <c r="C1949" s="64">
        <v>1.10047506553</v>
      </c>
      <c r="D1949" s="64">
        <v>1.10047506553</v>
      </c>
      <c r="E1949" s="64">
        <v>8402.4213540799901</v>
      </c>
      <c r="F1949" s="37" t="s">
        <v>79</v>
      </c>
    </row>
    <row r="1950" spans="1:6" x14ac:dyDescent="0.25">
      <c r="A1950" s="37">
        <v>612400</v>
      </c>
      <c r="B1950" s="37" t="s">
        <v>1984</v>
      </c>
      <c r="C1950" s="64">
        <v>4.5963257994399997</v>
      </c>
      <c r="D1950" s="64">
        <v>4.5963257994399997</v>
      </c>
      <c r="E1950" s="64">
        <v>10040.6615564</v>
      </c>
      <c r="F1950" s="37" t="s">
        <v>79</v>
      </c>
    </row>
    <row r="1951" spans="1:6" x14ac:dyDescent="0.25">
      <c r="A1951" s="37">
        <v>612500</v>
      </c>
      <c r="B1951" s="37" t="s">
        <v>1985</v>
      </c>
      <c r="C1951" s="64">
        <v>1.9957100544099999</v>
      </c>
      <c r="D1951" s="64">
        <v>1.9957100544099999</v>
      </c>
      <c r="E1951" s="64">
        <v>12392.4182279</v>
      </c>
      <c r="F1951" s="37" t="s">
        <v>79</v>
      </c>
    </row>
    <row r="1952" spans="1:6" x14ac:dyDescent="0.25">
      <c r="A1952" s="37">
        <v>612712</v>
      </c>
      <c r="B1952" s="37" t="s">
        <v>1986</v>
      </c>
      <c r="C1952" s="64">
        <v>6.71785925946</v>
      </c>
      <c r="D1952" s="64">
        <v>6.71785925946</v>
      </c>
      <c r="E1952" s="64">
        <v>13318.594589800001</v>
      </c>
      <c r="F1952" s="37" t="s">
        <v>79</v>
      </c>
    </row>
    <row r="1953" spans="1:6" x14ac:dyDescent="0.25">
      <c r="A1953" s="37">
        <v>612713</v>
      </c>
      <c r="B1953" s="37" t="s">
        <v>1987</v>
      </c>
      <c r="C1953" s="64">
        <v>22.364551767399899</v>
      </c>
      <c r="D1953" s="64">
        <v>22.364551767399899</v>
      </c>
      <c r="E1953" s="64">
        <v>22765.612886800001</v>
      </c>
      <c r="F1953" s="37" t="s">
        <v>79</v>
      </c>
    </row>
    <row r="1954" spans="1:6" x14ac:dyDescent="0.25">
      <c r="A1954" s="37">
        <v>612715</v>
      </c>
      <c r="B1954" s="37" t="s">
        <v>1988</v>
      </c>
      <c r="C1954" s="64">
        <v>344.41853229100002</v>
      </c>
      <c r="D1954" s="64">
        <v>0</v>
      </c>
      <c r="E1954" s="64">
        <v>362382.86126400001</v>
      </c>
      <c r="F1954" s="37" t="s">
        <v>79</v>
      </c>
    </row>
    <row r="1955" spans="1:6" x14ac:dyDescent="0.25">
      <c r="A1955" s="37">
        <v>612801</v>
      </c>
      <c r="B1955" s="37" t="s">
        <v>1989</v>
      </c>
      <c r="C1955" s="64">
        <v>1.4004723741</v>
      </c>
      <c r="D1955" s="64">
        <v>1.4004723741</v>
      </c>
      <c r="E1955" s="64">
        <v>6504.6439140900002</v>
      </c>
      <c r="F1955" s="37" t="s">
        <v>79</v>
      </c>
    </row>
    <row r="1956" spans="1:6" x14ac:dyDescent="0.25">
      <c r="A1956" s="37">
        <v>615301</v>
      </c>
      <c r="B1956" s="37" t="s">
        <v>1990</v>
      </c>
      <c r="C1956" s="64">
        <v>2.9147710789899999</v>
      </c>
      <c r="D1956" s="64">
        <v>0</v>
      </c>
      <c r="E1956" s="64">
        <v>13254.395984999899</v>
      </c>
      <c r="F1956" s="37"/>
    </row>
    <row r="1957" spans="1:6" x14ac:dyDescent="0.25">
      <c r="A1957" s="37">
        <v>612802</v>
      </c>
      <c r="B1957" s="37" t="s">
        <v>1991</v>
      </c>
      <c r="C1957" s="64">
        <v>3.5755136309100002</v>
      </c>
      <c r="D1957" s="64">
        <v>3.5755136309100002</v>
      </c>
      <c r="E1957" s="64">
        <v>16121.2764928</v>
      </c>
      <c r="F1957" s="37" t="s">
        <v>79</v>
      </c>
    </row>
    <row r="1958" spans="1:6" x14ac:dyDescent="0.25">
      <c r="A1958" s="37">
        <v>615101</v>
      </c>
      <c r="B1958" s="37" t="s">
        <v>1992</v>
      </c>
      <c r="C1958" s="64">
        <v>1.4513805157799999</v>
      </c>
      <c r="D1958" s="64">
        <v>0</v>
      </c>
      <c r="E1958" s="64">
        <v>10097.813351000001</v>
      </c>
      <c r="F1958" s="37"/>
    </row>
    <row r="1959" spans="1:6" x14ac:dyDescent="0.25">
      <c r="A1959" s="37">
        <v>615102</v>
      </c>
      <c r="B1959" s="37" t="s">
        <v>1993</v>
      </c>
      <c r="C1959" s="64">
        <v>100.240160276</v>
      </c>
      <c r="D1959" s="64">
        <v>0</v>
      </c>
      <c r="E1959" s="64">
        <v>152837.05180700001</v>
      </c>
      <c r="F1959" s="37"/>
    </row>
    <row r="1960" spans="1:6" x14ac:dyDescent="0.25">
      <c r="A1960" s="37">
        <v>616300</v>
      </c>
      <c r="B1960" s="37" t="s">
        <v>1994</v>
      </c>
      <c r="C1960" s="64">
        <v>0.59533640742000005</v>
      </c>
      <c r="D1960" s="64">
        <v>0.59533640742000005</v>
      </c>
      <c r="E1960" s="64">
        <v>3430.8607854900001</v>
      </c>
      <c r="F1960" s="37" t="s">
        <v>33</v>
      </c>
    </row>
    <row r="1961" spans="1:6" x14ac:dyDescent="0.25">
      <c r="A1961" s="37">
        <v>617200</v>
      </c>
      <c r="B1961" s="37" t="s">
        <v>1995</v>
      </c>
      <c r="C1961" s="64">
        <v>0.24546157164599999</v>
      </c>
      <c r="D1961" s="64">
        <v>0</v>
      </c>
      <c r="E1961" s="64">
        <v>5499.1604111300003</v>
      </c>
      <c r="F1961" s="37"/>
    </row>
    <row r="1962" spans="1:6" x14ac:dyDescent="0.25">
      <c r="A1962" s="37">
        <v>618300</v>
      </c>
      <c r="B1962" s="37" t="s">
        <v>1996</v>
      </c>
      <c r="C1962" s="64">
        <v>0.135473594063</v>
      </c>
      <c r="D1962" s="64">
        <v>0.135473594063</v>
      </c>
      <c r="E1962" s="64">
        <v>1753.4140949099899</v>
      </c>
      <c r="F1962" s="37"/>
    </row>
    <row r="1963" spans="1:6" x14ac:dyDescent="0.25">
      <c r="A1963" s="37">
        <v>619301</v>
      </c>
      <c r="B1963" s="37" t="s">
        <v>1997</v>
      </c>
      <c r="C1963" s="64">
        <v>84.522582220999894</v>
      </c>
      <c r="D1963" s="64">
        <v>0</v>
      </c>
      <c r="E1963" s="64">
        <v>225788.929814</v>
      </c>
      <c r="F1963" s="37" t="s">
        <v>35</v>
      </c>
    </row>
    <row r="1964" spans="1:6" x14ac:dyDescent="0.25">
      <c r="A1964" s="37">
        <v>619302</v>
      </c>
      <c r="B1964" s="37" t="s">
        <v>1998</v>
      </c>
      <c r="C1964" s="64">
        <v>9.84130827169</v>
      </c>
      <c r="D1964" s="64">
        <v>9.84130827169</v>
      </c>
      <c r="E1964" s="64">
        <v>83017.924350800007</v>
      </c>
      <c r="F1964" s="37" t="s">
        <v>35</v>
      </c>
    </row>
    <row r="1965" spans="1:6" x14ac:dyDescent="0.25">
      <c r="A1965" s="37">
        <v>617502</v>
      </c>
      <c r="B1965" s="37" t="s">
        <v>1999</v>
      </c>
      <c r="C1965" s="64">
        <v>1.5590062329900001</v>
      </c>
      <c r="D1965" s="64">
        <v>0</v>
      </c>
      <c r="E1965" s="64">
        <v>7583.9545511699898</v>
      </c>
      <c r="F1965" s="37"/>
    </row>
    <row r="1966" spans="1:6" x14ac:dyDescent="0.25">
      <c r="A1966" s="37">
        <v>617602</v>
      </c>
      <c r="B1966" s="37" t="s">
        <v>2000</v>
      </c>
      <c r="C1966" s="64">
        <v>2384.0058391699899</v>
      </c>
      <c r="D1966" s="64">
        <v>0</v>
      </c>
      <c r="E1966" s="64">
        <v>279339.125778999</v>
      </c>
      <c r="F1966" s="37"/>
    </row>
    <row r="1967" spans="1:6" x14ac:dyDescent="0.25">
      <c r="A1967" s="37">
        <v>617604</v>
      </c>
      <c r="B1967" s="37" t="s">
        <v>2001</v>
      </c>
      <c r="C1967" s="64">
        <v>101.023040681</v>
      </c>
      <c r="D1967" s="64">
        <v>0</v>
      </c>
      <c r="E1967" s="64">
        <v>171938.136386</v>
      </c>
      <c r="F1967" s="37"/>
    </row>
    <row r="1968" spans="1:6" x14ac:dyDescent="0.25">
      <c r="A1968" s="37">
        <v>617605</v>
      </c>
      <c r="B1968" s="37" t="s">
        <v>2002</v>
      </c>
      <c r="C1968" s="64">
        <v>237.947546907</v>
      </c>
      <c r="D1968" s="64">
        <v>0</v>
      </c>
      <c r="E1968" s="64">
        <v>291209.53223399899</v>
      </c>
      <c r="F1968" s="37"/>
    </row>
    <row r="1969" spans="1:6" x14ac:dyDescent="0.25">
      <c r="A1969" s="37">
        <v>617606</v>
      </c>
      <c r="B1969" s="37" t="s">
        <v>2003</v>
      </c>
      <c r="C1969" s="64">
        <v>6.1244092997999999</v>
      </c>
      <c r="D1969" s="64">
        <v>0</v>
      </c>
      <c r="E1969" s="64">
        <v>32143.3547327999</v>
      </c>
      <c r="F1969" s="37"/>
    </row>
    <row r="1970" spans="1:6" x14ac:dyDescent="0.25">
      <c r="A1970" s="37">
        <v>617702</v>
      </c>
      <c r="B1970" s="37" t="s">
        <v>2004</v>
      </c>
      <c r="C1970" s="64">
        <v>30.143514639900001</v>
      </c>
      <c r="D1970" s="64">
        <v>0</v>
      </c>
      <c r="E1970" s="64">
        <v>208506.990536</v>
      </c>
      <c r="F1970" s="37"/>
    </row>
    <row r="1971" spans="1:6" x14ac:dyDescent="0.25">
      <c r="A1971" s="37">
        <v>617703</v>
      </c>
      <c r="B1971" s="37" t="s">
        <v>2005</v>
      </c>
      <c r="C1971" s="64">
        <v>826.03783393499896</v>
      </c>
      <c r="D1971" s="64">
        <v>0</v>
      </c>
      <c r="E1971" s="64">
        <v>333061.49519400002</v>
      </c>
      <c r="F1971" s="37"/>
    </row>
    <row r="1972" spans="1:6" x14ac:dyDescent="0.25">
      <c r="A1972" s="37">
        <v>617704</v>
      </c>
      <c r="B1972" s="37" t="s">
        <v>2006</v>
      </c>
      <c r="C1972" s="64">
        <v>8.3172139214800005</v>
      </c>
      <c r="D1972" s="64">
        <v>0</v>
      </c>
      <c r="E1972" s="64">
        <v>66719.595155599993</v>
      </c>
      <c r="F1972" s="37" t="s">
        <v>33</v>
      </c>
    </row>
    <row r="1973" spans="1:6" x14ac:dyDescent="0.25">
      <c r="A1973" s="37">
        <v>617800</v>
      </c>
      <c r="B1973" s="37" t="s">
        <v>2007</v>
      </c>
      <c r="C1973" s="64">
        <v>24.475723086199899</v>
      </c>
      <c r="D1973" s="64">
        <v>0</v>
      </c>
      <c r="E1973" s="64">
        <v>133974.587929</v>
      </c>
      <c r="F1973" s="37" t="s">
        <v>133</v>
      </c>
    </row>
    <row r="1974" spans="1:6" x14ac:dyDescent="0.25">
      <c r="A1974" s="37">
        <v>617901</v>
      </c>
      <c r="B1974" s="37" t="s">
        <v>2008</v>
      </c>
      <c r="C1974" s="64">
        <v>62.628478393599899</v>
      </c>
      <c r="D1974" s="64">
        <v>0</v>
      </c>
      <c r="E1974" s="64">
        <v>245740.170279999</v>
      </c>
      <c r="F1974" s="37" t="s">
        <v>33</v>
      </c>
    </row>
    <row r="1975" spans="1:6" x14ac:dyDescent="0.25">
      <c r="A1975" s="37">
        <v>617902</v>
      </c>
      <c r="B1975" s="37" t="s">
        <v>2009</v>
      </c>
      <c r="C1975" s="64">
        <v>13.517454578900001</v>
      </c>
      <c r="D1975" s="64">
        <v>0</v>
      </c>
      <c r="E1975" s="64">
        <v>59110.709649700002</v>
      </c>
      <c r="F1975" s="37"/>
    </row>
    <row r="1976" spans="1:6" x14ac:dyDescent="0.25">
      <c r="A1976" s="37">
        <v>620903</v>
      </c>
      <c r="B1976" s="37" t="s">
        <v>2010</v>
      </c>
      <c r="C1976" s="64">
        <v>7252.2899919900001</v>
      </c>
      <c r="D1976" s="64">
        <v>0</v>
      </c>
      <c r="E1976" s="64">
        <v>690007.21978199901</v>
      </c>
      <c r="F1976" s="37"/>
    </row>
    <row r="1977" spans="1:6" x14ac:dyDescent="0.25">
      <c r="A1977" s="37">
        <v>619303</v>
      </c>
      <c r="B1977" s="37" t="s">
        <v>2011</v>
      </c>
      <c r="C1977" s="64">
        <v>2.8672399632999999</v>
      </c>
      <c r="D1977" s="64">
        <v>0</v>
      </c>
      <c r="E1977" s="64">
        <v>8898.11987606</v>
      </c>
      <c r="F1977" s="37"/>
    </row>
    <row r="1978" spans="1:6" x14ac:dyDescent="0.25">
      <c r="A1978" s="37">
        <v>620904</v>
      </c>
      <c r="B1978" s="37" t="s">
        <v>2012</v>
      </c>
      <c r="C1978" s="64">
        <v>0.13162933279</v>
      </c>
      <c r="D1978" s="64">
        <v>0.13162933279</v>
      </c>
      <c r="E1978" s="64">
        <v>2288.45548955</v>
      </c>
      <c r="F1978" s="37"/>
    </row>
    <row r="1979" spans="1:6" x14ac:dyDescent="0.25">
      <c r="A1979" s="37">
        <v>619701</v>
      </c>
      <c r="B1979" s="37" t="s">
        <v>2013</v>
      </c>
      <c r="C1979" s="64">
        <v>1.71979909252</v>
      </c>
      <c r="D1979" s="64">
        <v>1.71979909252</v>
      </c>
      <c r="E1979" s="64">
        <v>7494.3735749699899</v>
      </c>
      <c r="F1979" s="37"/>
    </row>
    <row r="1980" spans="1:6" x14ac:dyDescent="0.25">
      <c r="A1980" s="37">
        <v>619702</v>
      </c>
      <c r="B1980" s="37" t="s">
        <v>2014</v>
      </c>
      <c r="C1980" s="64">
        <v>9370.43948807999</v>
      </c>
      <c r="D1980" s="64">
        <v>0</v>
      </c>
      <c r="E1980" s="64">
        <v>780363.79752300004</v>
      </c>
      <c r="F1980" s="37"/>
    </row>
    <row r="1981" spans="1:6" x14ac:dyDescent="0.25">
      <c r="A1981" s="37">
        <v>619900</v>
      </c>
      <c r="B1981" s="37" t="s">
        <v>2015</v>
      </c>
      <c r="C1981" s="64">
        <v>3.16062604626</v>
      </c>
      <c r="D1981" s="64">
        <v>3.16062604626</v>
      </c>
      <c r="E1981" s="64">
        <v>8104.8159864999898</v>
      </c>
      <c r="F1981" s="37"/>
    </row>
    <row r="1982" spans="1:6" x14ac:dyDescent="0.25">
      <c r="A1982" s="37">
        <v>620000</v>
      </c>
      <c r="B1982" s="37" t="s">
        <v>2016</v>
      </c>
      <c r="C1982" s="64">
        <v>615.08553296000002</v>
      </c>
      <c r="D1982" s="64">
        <v>0</v>
      </c>
      <c r="E1982" s="64">
        <v>169033.369196999</v>
      </c>
      <c r="F1982" s="37"/>
    </row>
    <row r="1983" spans="1:6" x14ac:dyDescent="0.25">
      <c r="A1983" s="37">
        <v>621401</v>
      </c>
      <c r="B1983" s="37" t="s">
        <v>2017</v>
      </c>
      <c r="C1983" s="64">
        <v>1.85193072382</v>
      </c>
      <c r="D1983" s="64">
        <v>0</v>
      </c>
      <c r="E1983" s="64">
        <v>9538.7211314199903</v>
      </c>
      <c r="F1983" s="37"/>
    </row>
    <row r="1984" spans="1:6" x14ac:dyDescent="0.25">
      <c r="A1984" s="37">
        <v>621402</v>
      </c>
      <c r="B1984" s="37" t="s">
        <v>2018</v>
      </c>
      <c r="C1984" s="64">
        <v>5440.7174315000002</v>
      </c>
      <c r="D1984" s="64">
        <v>0</v>
      </c>
      <c r="E1984" s="64">
        <v>567449.16640700004</v>
      </c>
      <c r="F1984" s="37" t="s">
        <v>35</v>
      </c>
    </row>
    <row r="1985" spans="1:6" x14ac:dyDescent="0.25">
      <c r="A1985" s="37">
        <v>622000</v>
      </c>
      <c r="B1985" s="37" t="s">
        <v>2019</v>
      </c>
      <c r="C1985" s="64">
        <v>1012.6340072199901</v>
      </c>
      <c r="D1985" s="64">
        <v>0</v>
      </c>
      <c r="E1985" s="64">
        <v>140395.748896</v>
      </c>
      <c r="F1985" s="37"/>
    </row>
    <row r="1986" spans="1:6" x14ac:dyDescent="0.25">
      <c r="A1986" s="37">
        <v>622101</v>
      </c>
      <c r="B1986" s="37" t="s">
        <v>2020</v>
      </c>
      <c r="C1986" s="64">
        <v>85.350064959199898</v>
      </c>
      <c r="D1986" s="64">
        <v>0</v>
      </c>
      <c r="E1986" s="64">
        <v>73420.719384800002</v>
      </c>
      <c r="F1986" s="37"/>
    </row>
    <row r="1987" spans="1:6" x14ac:dyDescent="0.25">
      <c r="A1987" s="37">
        <v>622102</v>
      </c>
      <c r="B1987" s="37" t="s">
        <v>2021</v>
      </c>
      <c r="C1987" s="64">
        <v>0.128268676182</v>
      </c>
      <c r="D1987" s="64">
        <v>0</v>
      </c>
      <c r="E1987" s="64">
        <v>1975.8396176700001</v>
      </c>
      <c r="F1987" s="37"/>
    </row>
    <row r="1988" spans="1:6" x14ac:dyDescent="0.25">
      <c r="A1988" s="37">
        <v>622201</v>
      </c>
      <c r="B1988" s="37" t="s">
        <v>2022</v>
      </c>
      <c r="C1988" s="64">
        <v>7.6384761605799998</v>
      </c>
      <c r="D1988" s="64">
        <v>0</v>
      </c>
      <c r="E1988" s="64">
        <v>26973.848855299901</v>
      </c>
      <c r="F1988" s="37" t="s">
        <v>389</v>
      </c>
    </row>
    <row r="1989" spans="1:6" x14ac:dyDescent="0.25">
      <c r="A1989" s="37">
        <v>622202</v>
      </c>
      <c r="B1989" s="37" t="s">
        <v>2023</v>
      </c>
      <c r="C1989" s="64">
        <v>7732.5418901499897</v>
      </c>
      <c r="D1989" s="64">
        <v>0</v>
      </c>
      <c r="E1989" s="64">
        <v>814740.08416800003</v>
      </c>
      <c r="F1989" s="37" t="s">
        <v>35</v>
      </c>
    </row>
    <row r="1990" spans="1:6" x14ac:dyDescent="0.25">
      <c r="A1990" s="37">
        <v>622700</v>
      </c>
      <c r="B1990" s="37" t="s">
        <v>2024</v>
      </c>
      <c r="C1990" s="64">
        <v>2088.9185613700001</v>
      </c>
      <c r="D1990" s="64">
        <v>0</v>
      </c>
      <c r="E1990" s="64">
        <v>241680.135524999</v>
      </c>
      <c r="F1990" s="37"/>
    </row>
    <row r="1991" spans="1:6" x14ac:dyDescent="0.25">
      <c r="A1991" s="37">
        <v>626000</v>
      </c>
      <c r="B1991" s="37" t="s">
        <v>2025</v>
      </c>
      <c r="C1991" s="64">
        <v>0.24339829982700001</v>
      </c>
      <c r="D1991" s="64">
        <v>0</v>
      </c>
      <c r="E1991" s="64">
        <v>2587.1989868400001</v>
      </c>
      <c r="F1991" s="37"/>
    </row>
    <row r="1992" spans="1:6" x14ac:dyDescent="0.25">
      <c r="A1992" s="37">
        <v>626100</v>
      </c>
      <c r="B1992" s="37" t="s">
        <v>2026</v>
      </c>
      <c r="C1992" s="64">
        <v>19.0240610924</v>
      </c>
      <c r="D1992" s="64">
        <v>0</v>
      </c>
      <c r="E1992" s="64">
        <v>48324.464484199903</v>
      </c>
      <c r="F1992" s="37"/>
    </row>
    <row r="1993" spans="1:6" x14ac:dyDescent="0.25">
      <c r="A1993" s="37">
        <v>623801</v>
      </c>
      <c r="B1993" s="37" t="s">
        <v>2027</v>
      </c>
      <c r="C1993" s="64">
        <v>12.4319458191999</v>
      </c>
      <c r="D1993" s="64">
        <v>0</v>
      </c>
      <c r="E1993" s="64">
        <v>27644.5259119</v>
      </c>
      <c r="F1993" s="37"/>
    </row>
    <row r="1994" spans="1:6" x14ac:dyDescent="0.25">
      <c r="A1994" s="37">
        <v>623806</v>
      </c>
      <c r="B1994" s="37" t="s">
        <v>2028</v>
      </c>
      <c r="C1994" s="64">
        <v>1970.6758714099899</v>
      </c>
      <c r="D1994" s="64">
        <v>0</v>
      </c>
      <c r="E1994" s="64">
        <v>234898.733573</v>
      </c>
      <c r="F1994" s="37"/>
    </row>
    <row r="1995" spans="1:6" x14ac:dyDescent="0.25">
      <c r="A1995" s="37">
        <v>623900</v>
      </c>
      <c r="B1995" s="37" t="s">
        <v>2029</v>
      </c>
      <c r="C1995" s="64">
        <v>29.7199617228999</v>
      </c>
      <c r="D1995" s="64">
        <v>0</v>
      </c>
      <c r="E1995" s="64">
        <v>31998.6142865</v>
      </c>
      <c r="F1995" s="37"/>
    </row>
    <row r="1996" spans="1:6" x14ac:dyDescent="0.25">
      <c r="A1996" s="37">
        <v>624100</v>
      </c>
      <c r="B1996" s="37" t="s">
        <v>2030</v>
      </c>
      <c r="C1996" s="64">
        <v>2.1189407444400001</v>
      </c>
      <c r="D1996" s="64">
        <v>0</v>
      </c>
      <c r="E1996" s="64">
        <v>15359.923042799899</v>
      </c>
      <c r="F1996" s="37" t="s">
        <v>472</v>
      </c>
    </row>
    <row r="1997" spans="1:6" x14ac:dyDescent="0.25">
      <c r="A1997" s="37">
        <v>625103</v>
      </c>
      <c r="B1997" s="37" t="s">
        <v>2031</v>
      </c>
      <c r="C1997" s="64">
        <v>9471.4978365200004</v>
      </c>
      <c r="D1997" s="64">
        <v>0</v>
      </c>
      <c r="E1997" s="64">
        <v>985030.13494699902</v>
      </c>
      <c r="F1997" s="37" t="s">
        <v>325</v>
      </c>
    </row>
    <row r="1998" spans="1:6" x14ac:dyDescent="0.25">
      <c r="A1998" s="37">
        <v>625200</v>
      </c>
      <c r="B1998" s="37" t="s">
        <v>2032</v>
      </c>
      <c r="C1998" s="64">
        <v>12583.839247600001</v>
      </c>
      <c r="D1998" s="64">
        <v>0</v>
      </c>
      <c r="E1998" s="64">
        <v>856014.90449400002</v>
      </c>
      <c r="F1998" s="37"/>
    </row>
    <row r="1999" spans="1:6" x14ac:dyDescent="0.25">
      <c r="A1999" s="37">
        <v>625902</v>
      </c>
      <c r="B1999" s="37" t="s">
        <v>2033</v>
      </c>
      <c r="C1999" s="64">
        <v>6538.0527041799896</v>
      </c>
      <c r="D1999" s="64">
        <v>0</v>
      </c>
      <c r="E1999" s="64">
        <v>736468.94161700003</v>
      </c>
      <c r="F1999" s="37"/>
    </row>
    <row r="2000" spans="1:6" x14ac:dyDescent="0.25">
      <c r="A2000" s="37">
        <v>626500</v>
      </c>
      <c r="B2000" s="37" t="s">
        <v>2034</v>
      </c>
      <c r="C2000" s="64">
        <v>0.17387644025599999</v>
      </c>
      <c r="D2000" s="64">
        <v>0.17387644025599999</v>
      </c>
      <c r="E2000" s="64">
        <v>2716.5478564300001</v>
      </c>
      <c r="F2000" s="37"/>
    </row>
    <row r="2001" spans="1:6" x14ac:dyDescent="0.25">
      <c r="A2001" s="37">
        <v>626700</v>
      </c>
      <c r="B2001" s="37" t="s">
        <v>2035</v>
      </c>
      <c r="C2001" s="64">
        <v>1.03251417491</v>
      </c>
      <c r="D2001" s="64">
        <v>1.03251417491</v>
      </c>
      <c r="E2001" s="64">
        <v>6253.3162370099899</v>
      </c>
      <c r="F2001" s="37"/>
    </row>
    <row r="2002" spans="1:6" x14ac:dyDescent="0.25">
      <c r="A2002" s="37">
        <v>626801</v>
      </c>
      <c r="B2002" s="37" t="s">
        <v>2036</v>
      </c>
      <c r="C2002" s="64">
        <v>56.859434500900001</v>
      </c>
      <c r="D2002" s="64">
        <v>0.41640703466399998</v>
      </c>
      <c r="E2002" s="64">
        <v>84298.926184800002</v>
      </c>
      <c r="F2002" s="37"/>
    </row>
    <row r="2003" spans="1:6" x14ac:dyDescent="0.25">
      <c r="A2003" s="37">
        <v>626802</v>
      </c>
      <c r="B2003" s="37" t="s">
        <v>2037</v>
      </c>
      <c r="C2003" s="64">
        <v>38.868098533999898</v>
      </c>
      <c r="D2003" s="64">
        <v>0</v>
      </c>
      <c r="E2003" s="64">
        <v>41854.136487000003</v>
      </c>
      <c r="F2003" s="37"/>
    </row>
    <row r="2004" spans="1:6" x14ac:dyDescent="0.25">
      <c r="A2004" s="37">
        <v>627000</v>
      </c>
      <c r="B2004" s="37" t="s">
        <v>2038</v>
      </c>
      <c r="C2004" s="64">
        <v>7.1360776983200003</v>
      </c>
      <c r="D2004" s="64">
        <v>0</v>
      </c>
      <c r="E2004" s="64">
        <v>31030.0988263</v>
      </c>
      <c r="F2004" s="37" t="s">
        <v>79</v>
      </c>
    </row>
    <row r="2005" spans="1:6" x14ac:dyDescent="0.25">
      <c r="A2005" s="37">
        <v>627201</v>
      </c>
      <c r="B2005" s="37" t="s">
        <v>2039</v>
      </c>
      <c r="C2005" s="64">
        <v>22404.5950019999</v>
      </c>
      <c r="D2005" s="64">
        <v>0</v>
      </c>
      <c r="E2005" s="64">
        <v>2701810.5445300001</v>
      </c>
      <c r="F2005" s="37"/>
    </row>
  </sheetData>
  <pageMargins left="0.23622047244094491" right="0.23622047244094491" top="0.74803149606299213" bottom="0.74803149606299213" header="0.31496062992125984" footer="0.31496062992125984"/>
  <pageSetup paperSize="9" scale="30" fitToHeight="12" orientation="portrait" r:id="rId1"/>
  <headerFooter>
    <oddFooter>&amp;L&amp;F&amp;C&amp;A&amp;R&amp;P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6"/>
    <pageSetUpPr fitToPage="1"/>
  </sheetPr>
  <dimension ref="A1:C78"/>
  <sheetViews>
    <sheetView showGridLines="0" view="pageBreakPreview" zoomScaleNormal="100" zoomScaleSheetLayoutView="100" workbookViewId="0"/>
  </sheetViews>
  <sheetFormatPr defaultRowHeight="15" customHeight="1" x14ac:dyDescent="0.25"/>
  <cols>
    <col min="1" max="1" width="27.7109375" bestFit="1" customWidth="1"/>
    <col min="2" max="2" width="20.28515625" bestFit="1" customWidth="1"/>
    <col min="3" max="3" width="5" bestFit="1" customWidth="1"/>
  </cols>
  <sheetData>
    <row r="1" spans="1:3" ht="26.25" x14ac:dyDescent="0.4">
      <c r="A1" s="34" t="s">
        <v>4147</v>
      </c>
    </row>
    <row r="3" spans="1:3" x14ac:dyDescent="0.25">
      <c r="A3" s="16" t="s">
        <v>4148</v>
      </c>
    </row>
    <row r="4" spans="1:3" x14ac:dyDescent="0.25">
      <c r="A4" s="16" t="s">
        <v>4149</v>
      </c>
    </row>
    <row r="5" spans="1:3" x14ac:dyDescent="0.25">
      <c r="A5" s="16" t="s">
        <v>4150</v>
      </c>
    </row>
    <row r="6" spans="1:3" x14ac:dyDescent="0.25">
      <c r="A6" s="20" t="s">
        <v>4151</v>
      </c>
    </row>
    <row r="7" spans="1:3" x14ac:dyDescent="0.25">
      <c r="A7" s="20" t="s">
        <v>4152</v>
      </c>
      <c r="B7" s="17"/>
      <c r="C7" s="17"/>
    </row>
    <row r="8" spans="1:3" x14ac:dyDescent="0.25">
      <c r="A8" s="21" t="s">
        <v>4154</v>
      </c>
      <c r="B8" s="17"/>
      <c r="C8" s="17"/>
    </row>
    <row r="9" spans="1:3" x14ac:dyDescent="0.25">
      <c r="A9" s="21" t="s">
        <v>4153</v>
      </c>
      <c r="B9" s="17"/>
      <c r="C9" s="17"/>
    </row>
    <row r="11" spans="1:3" x14ac:dyDescent="0.25">
      <c r="A11" s="2" t="s">
        <v>4135</v>
      </c>
      <c r="B11" s="2" t="s">
        <v>2120</v>
      </c>
      <c r="C11" s="2" t="s">
        <v>2121</v>
      </c>
    </row>
    <row r="12" spans="1:3" x14ac:dyDescent="0.25">
      <c r="A12" s="37" t="s">
        <v>2106</v>
      </c>
      <c r="B12" s="61" t="s">
        <v>2124</v>
      </c>
      <c r="C12" s="37" t="str">
        <f>IF(B12="Split","Yes","")</f>
        <v/>
      </c>
    </row>
    <row r="13" spans="1:3" x14ac:dyDescent="0.25">
      <c r="A13" s="37" t="s">
        <v>2055</v>
      </c>
      <c r="B13" s="61" t="s">
        <v>2121</v>
      </c>
      <c r="C13" s="37" t="str">
        <f t="shared" ref="C13:C76" si="0">IF(B13="Split","Yes","")</f>
        <v>Yes</v>
      </c>
    </row>
    <row r="14" spans="1:3" x14ac:dyDescent="0.25">
      <c r="A14" s="37" t="s">
        <v>2099</v>
      </c>
      <c r="B14" s="61" t="s">
        <v>2121</v>
      </c>
      <c r="C14" s="37" t="str">
        <f t="shared" si="0"/>
        <v>Yes</v>
      </c>
    </row>
    <row r="15" spans="1:3" x14ac:dyDescent="0.25">
      <c r="A15" s="37" t="s">
        <v>2093</v>
      </c>
      <c r="B15" s="61" t="s">
        <v>35</v>
      </c>
      <c r="C15" s="37" t="str">
        <f t="shared" si="0"/>
        <v/>
      </c>
    </row>
    <row r="16" spans="1:3" x14ac:dyDescent="0.25">
      <c r="A16" s="37" t="s">
        <v>2076</v>
      </c>
      <c r="B16" s="61" t="s">
        <v>2123</v>
      </c>
      <c r="C16" s="37" t="str">
        <f t="shared" si="0"/>
        <v/>
      </c>
    </row>
    <row r="17" spans="1:3" x14ac:dyDescent="0.25">
      <c r="A17" s="37" t="s">
        <v>2112</v>
      </c>
      <c r="B17" s="61" t="s">
        <v>2121</v>
      </c>
      <c r="C17" s="37" t="str">
        <f t="shared" si="0"/>
        <v>Yes</v>
      </c>
    </row>
    <row r="18" spans="1:3" x14ac:dyDescent="0.25">
      <c r="A18" s="37" t="s">
        <v>2110</v>
      </c>
      <c r="B18" s="61" t="s">
        <v>2119</v>
      </c>
      <c r="C18" s="37" t="str">
        <f t="shared" si="0"/>
        <v/>
      </c>
    </row>
    <row r="19" spans="1:3" x14ac:dyDescent="0.25">
      <c r="A19" s="37" t="s">
        <v>2104</v>
      </c>
      <c r="B19" s="61" t="s">
        <v>2130</v>
      </c>
      <c r="C19" s="37" t="str">
        <f t="shared" si="0"/>
        <v/>
      </c>
    </row>
    <row r="20" spans="1:3" x14ac:dyDescent="0.25">
      <c r="A20" s="37" t="s">
        <v>2115</v>
      </c>
      <c r="B20" s="61" t="s">
        <v>2121</v>
      </c>
      <c r="C20" s="37" t="str">
        <f t="shared" si="0"/>
        <v>Yes</v>
      </c>
    </row>
    <row r="21" spans="1:3" x14ac:dyDescent="0.25">
      <c r="A21" s="37" t="s">
        <v>2114</v>
      </c>
      <c r="B21" s="61" t="s">
        <v>2121</v>
      </c>
      <c r="C21" s="37" t="str">
        <f t="shared" si="0"/>
        <v>Yes</v>
      </c>
    </row>
    <row r="22" spans="1:3" x14ac:dyDescent="0.25">
      <c r="A22" s="37" t="s">
        <v>2051</v>
      </c>
      <c r="B22" s="61" t="s">
        <v>7</v>
      </c>
      <c r="C22" s="37" t="str">
        <f t="shared" si="0"/>
        <v/>
      </c>
    </row>
    <row r="23" spans="1:3" x14ac:dyDescent="0.25">
      <c r="A23" s="37" t="s">
        <v>2072</v>
      </c>
      <c r="B23" s="61" t="s">
        <v>2125</v>
      </c>
      <c r="C23" s="37" t="str">
        <f t="shared" si="0"/>
        <v/>
      </c>
    </row>
    <row r="24" spans="1:3" x14ac:dyDescent="0.25">
      <c r="A24" s="37" t="s">
        <v>2117</v>
      </c>
      <c r="B24" s="61" t="s">
        <v>2132</v>
      </c>
      <c r="C24" s="37" t="str">
        <f t="shared" si="0"/>
        <v/>
      </c>
    </row>
    <row r="25" spans="1:3" x14ac:dyDescent="0.25">
      <c r="A25" s="37" t="s">
        <v>2100</v>
      </c>
      <c r="B25" s="61" t="s">
        <v>464</v>
      </c>
      <c r="C25" s="37" t="str">
        <f t="shared" si="0"/>
        <v/>
      </c>
    </row>
    <row r="26" spans="1:3" x14ac:dyDescent="0.25">
      <c r="A26" s="37" t="s">
        <v>2060</v>
      </c>
      <c r="B26" s="61" t="s">
        <v>2134</v>
      </c>
      <c r="C26" s="37" t="str">
        <f t="shared" si="0"/>
        <v/>
      </c>
    </row>
    <row r="27" spans="1:3" x14ac:dyDescent="0.25">
      <c r="A27" s="37" t="s">
        <v>2074</v>
      </c>
      <c r="B27" s="61" t="s">
        <v>2133</v>
      </c>
      <c r="C27" s="37" t="str">
        <f t="shared" si="0"/>
        <v/>
      </c>
    </row>
    <row r="28" spans="1:3" x14ac:dyDescent="0.25">
      <c r="A28" s="37" t="s">
        <v>2057</v>
      </c>
      <c r="B28" s="61" t="s">
        <v>2121</v>
      </c>
      <c r="C28" s="37" t="str">
        <f t="shared" si="0"/>
        <v>Yes</v>
      </c>
    </row>
    <row r="29" spans="1:3" x14ac:dyDescent="0.25">
      <c r="A29" s="37" t="s">
        <v>2086</v>
      </c>
      <c r="B29" s="61" t="s">
        <v>108</v>
      </c>
      <c r="C29" s="37" t="str">
        <f t="shared" si="0"/>
        <v/>
      </c>
    </row>
    <row r="30" spans="1:3" x14ac:dyDescent="0.25">
      <c r="A30" s="37" t="s">
        <v>2102</v>
      </c>
      <c r="B30" s="61" t="s">
        <v>2127</v>
      </c>
      <c r="C30" s="37" t="str">
        <f t="shared" si="0"/>
        <v/>
      </c>
    </row>
    <row r="31" spans="1:3" x14ac:dyDescent="0.25">
      <c r="A31" s="37" t="s">
        <v>2118</v>
      </c>
      <c r="B31" s="61" t="s">
        <v>2121</v>
      </c>
      <c r="C31" s="37" t="str">
        <f t="shared" si="0"/>
        <v>Yes</v>
      </c>
    </row>
    <row r="32" spans="1:3" x14ac:dyDescent="0.25">
      <c r="A32" s="37" t="s">
        <v>2098</v>
      </c>
      <c r="B32" s="61" t="s">
        <v>2127</v>
      </c>
      <c r="C32" s="37" t="str">
        <f t="shared" si="0"/>
        <v/>
      </c>
    </row>
    <row r="33" spans="1:3" x14ac:dyDescent="0.25">
      <c r="A33" s="37" t="s">
        <v>2054</v>
      </c>
      <c r="B33" s="61" t="s">
        <v>20</v>
      </c>
      <c r="C33" s="37" t="str">
        <f t="shared" si="0"/>
        <v/>
      </c>
    </row>
    <row r="34" spans="1:3" x14ac:dyDescent="0.25">
      <c r="A34" s="37" t="s">
        <v>2087</v>
      </c>
      <c r="B34" s="61" t="s">
        <v>108</v>
      </c>
      <c r="C34" s="37" t="str">
        <f t="shared" si="0"/>
        <v/>
      </c>
    </row>
    <row r="35" spans="1:3" x14ac:dyDescent="0.25">
      <c r="A35" s="37" t="s">
        <v>2070</v>
      </c>
      <c r="B35" s="61" t="s">
        <v>2126</v>
      </c>
      <c r="C35" s="37" t="str">
        <f t="shared" si="0"/>
        <v/>
      </c>
    </row>
    <row r="36" spans="1:3" x14ac:dyDescent="0.25">
      <c r="A36" s="37" t="s">
        <v>2090</v>
      </c>
      <c r="B36" s="61" t="s">
        <v>2135</v>
      </c>
      <c r="C36" s="37" t="str">
        <f t="shared" si="0"/>
        <v/>
      </c>
    </row>
    <row r="37" spans="1:3" x14ac:dyDescent="0.25">
      <c r="A37" s="37" t="s">
        <v>2108</v>
      </c>
      <c r="B37" s="61" t="s">
        <v>2122</v>
      </c>
      <c r="C37" s="37" t="str">
        <f t="shared" si="0"/>
        <v/>
      </c>
    </row>
    <row r="38" spans="1:3" x14ac:dyDescent="0.25">
      <c r="A38" s="37" t="s">
        <v>2083</v>
      </c>
      <c r="B38" s="61" t="s">
        <v>35</v>
      </c>
      <c r="C38" s="37" t="str">
        <f t="shared" si="0"/>
        <v/>
      </c>
    </row>
    <row r="39" spans="1:3" x14ac:dyDescent="0.25">
      <c r="A39" s="37" t="s">
        <v>2097</v>
      </c>
      <c r="B39" s="61" t="s">
        <v>2128</v>
      </c>
      <c r="C39" s="37" t="str">
        <f t="shared" si="0"/>
        <v/>
      </c>
    </row>
    <row r="40" spans="1:3" x14ac:dyDescent="0.25">
      <c r="A40" s="37" t="s">
        <v>2092</v>
      </c>
      <c r="B40" s="61" t="s">
        <v>35</v>
      </c>
      <c r="C40" s="37" t="str">
        <f t="shared" si="0"/>
        <v/>
      </c>
    </row>
    <row r="41" spans="1:3" x14ac:dyDescent="0.25">
      <c r="A41" s="37" t="s">
        <v>2059</v>
      </c>
      <c r="B41" s="61" t="s">
        <v>35</v>
      </c>
      <c r="C41" s="37" t="str">
        <f t="shared" si="0"/>
        <v/>
      </c>
    </row>
    <row r="42" spans="1:3" x14ac:dyDescent="0.25">
      <c r="A42" s="37" t="s">
        <v>2075</v>
      </c>
      <c r="B42" s="61" t="s">
        <v>2133</v>
      </c>
      <c r="C42" s="37" t="str">
        <f t="shared" si="0"/>
        <v/>
      </c>
    </row>
    <row r="43" spans="1:3" x14ac:dyDescent="0.25">
      <c r="A43" s="37" t="s">
        <v>2096</v>
      </c>
      <c r="B43" s="61" t="s">
        <v>2121</v>
      </c>
      <c r="C43" s="37" t="str">
        <f t="shared" si="0"/>
        <v>Yes</v>
      </c>
    </row>
    <row r="44" spans="1:3" x14ac:dyDescent="0.25">
      <c r="A44" s="37" t="s">
        <v>2077</v>
      </c>
      <c r="B44" s="61" t="s">
        <v>35</v>
      </c>
      <c r="C44" s="37" t="str">
        <f t="shared" si="0"/>
        <v/>
      </c>
    </row>
    <row r="45" spans="1:3" x14ac:dyDescent="0.25">
      <c r="A45" s="37" t="s">
        <v>2071</v>
      </c>
      <c r="B45" s="61" t="s">
        <v>2126</v>
      </c>
      <c r="C45" s="37" t="str">
        <f t="shared" si="0"/>
        <v/>
      </c>
    </row>
    <row r="46" spans="1:3" x14ac:dyDescent="0.25">
      <c r="A46" s="37" t="s">
        <v>2062</v>
      </c>
      <c r="B46" s="61" t="s">
        <v>2121</v>
      </c>
      <c r="C46" s="37" t="str">
        <f t="shared" si="0"/>
        <v>Yes</v>
      </c>
    </row>
    <row r="47" spans="1:3" x14ac:dyDescent="0.25">
      <c r="A47" s="37" t="s">
        <v>2084</v>
      </c>
      <c r="B47" s="61" t="s">
        <v>35</v>
      </c>
      <c r="C47" s="37" t="str">
        <f t="shared" si="0"/>
        <v/>
      </c>
    </row>
    <row r="48" spans="1:3" x14ac:dyDescent="0.25">
      <c r="A48" s="37" t="s">
        <v>2088</v>
      </c>
      <c r="B48" s="61" t="s">
        <v>2135</v>
      </c>
      <c r="C48" s="37" t="str">
        <f t="shared" si="0"/>
        <v/>
      </c>
    </row>
    <row r="49" spans="1:3" x14ac:dyDescent="0.25">
      <c r="A49" s="37" t="s">
        <v>2113</v>
      </c>
      <c r="B49" s="61" t="s">
        <v>2121</v>
      </c>
      <c r="C49" s="37" t="str">
        <f t="shared" si="0"/>
        <v>Yes</v>
      </c>
    </row>
    <row r="50" spans="1:3" x14ac:dyDescent="0.25">
      <c r="A50" s="37" t="s">
        <v>2082</v>
      </c>
      <c r="B50" s="61" t="s">
        <v>35</v>
      </c>
      <c r="C50" s="37" t="str">
        <f t="shared" si="0"/>
        <v/>
      </c>
    </row>
    <row r="51" spans="1:3" x14ac:dyDescent="0.25">
      <c r="A51" s="37" t="s">
        <v>2068</v>
      </c>
      <c r="B51" s="61" t="s">
        <v>2133</v>
      </c>
      <c r="C51" s="37" t="str">
        <f t="shared" si="0"/>
        <v/>
      </c>
    </row>
    <row r="52" spans="1:3" x14ac:dyDescent="0.25">
      <c r="A52" s="37" t="s">
        <v>2080</v>
      </c>
      <c r="B52" s="61" t="s">
        <v>2121</v>
      </c>
      <c r="C52" s="37" t="str">
        <f t="shared" si="0"/>
        <v>Yes</v>
      </c>
    </row>
    <row r="53" spans="1:3" x14ac:dyDescent="0.25">
      <c r="A53" s="37" t="s">
        <v>2105</v>
      </c>
      <c r="B53" s="61" t="s">
        <v>2130</v>
      </c>
      <c r="C53" s="37" t="str">
        <f t="shared" si="0"/>
        <v/>
      </c>
    </row>
    <row r="54" spans="1:3" x14ac:dyDescent="0.25">
      <c r="A54" s="37" t="s">
        <v>2079</v>
      </c>
      <c r="B54" s="61" t="s">
        <v>35</v>
      </c>
      <c r="C54" s="37" t="str">
        <f t="shared" si="0"/>
        <v/>
      </c>
    </row>
    <row r="55" spans="1:3" x14ac:dyDescent="0.25">
      <c r="A55" s="37" t="s">
        <v>2063</v>
      </c>
      <c r="B55" s="61" t="s">
        <v>35</v>
      </c>
      <c r="C55" s="37" t="str">
        <f t="shared" si="0"/>
        <v/>
      </c>
    </row>
    <row r="56" spans="1:3" x14ac:dyDescent="0.25">
      <c r="A56" s="37" t="s">
        <v>2094</v>
      </c>
      <c r="B56" s="61" t="s">
        <v>35</v>
      </c>
      <c r="C56" s="37" t="str">
        <f t="shared" si="0"/>
        <v/>
      </c>
    </row>
    <row r="57" spans="1:3" x14ac:dyDescent="0.25">
      <c r="A57" s="37" t="s">
        <v>2116</v>
      </c>
      <c r="B57" s="61" t="s">
        <v>2121</v>
      </c>
      <c r="C57" s="37" t="str">
        <f t="shared" si="0"/>
        <v>Yes</v>
      </c>
    </row>
    <row r="58" spans="1:3" x14ac:dyDescent="0.25">
      <c r="A58" s="37" t="s">
        <v>2078</v>
      </c>
      <c r="B58" s="61" t="s">
        <v>35</v>
      </c>
      <c r="C58" s="37" t="str">
        <f t="shared" si="0"/>
        <v/>
      </c>
    </row>
    <row r="59" spans="1:3" x14ac:dyDescent="0.25">
      <c r="A59" s="37" t="s">
        <v>2085</v>
      </c>
      <c r="B59" s="61" t="s">
        <v>2121</v>
      </c>
      <c r="C59" s="37" t="str">
        <f t="shared" si="0"/>
        <v>Yes</v>
      </c>
    </row>
    <row r="60" spans="1:3" x14ac:dyDescent="0.25">
      <c r="A60" s="37" t="s">
        <v>2095</v>
      </c>
      <c r="B60" s="61" t="s">
        <v>2129</v>
      </c>
      <c r="C60" s="37" t="str">
        <f t="shared" si="0"/>
        <v/>
      </c>
    </row>
    <row r="61" spans="1:3" x14ac:dyDescent="0.25">
      <c r="A61" s="37" t="s">
        <v>2065</v>
      </c>
      <c r="B61" s="61" t="s">
        <v>2121</v>
      </c>
      <c r="C61" s="37" t="str">
        <f t="shared" si="0"/>
        <v>Yes</v>
      </c>
    </row>
    <row r="62" spans="1:3" x14ac:dyDescent="0.25">
      <c r="A62" s="37" t="s">
        <v>2067</v>
      </c>
      <c r="B62" s="61" t="s">
        <v>35</v>
      </c>
      <c r="C62" s="37" t="str">
        <f t="shared" si="0"/>
        <v/>
      </c>
    </row>
    <row r="63" spans="1:3" x14ac:dyDescent="0.25">
      <c r="A63" s="37" t="s">
        <v>2056</v>
      </c>
      <c r="B63" s="61" t="s">
        <v>35</v>
      </c>
      <c r="C63" s="37" t="str">
        <f t="shared" si="0"/>
        <v/>
      </c>
    </row>
    <row r="64" spans="1:3" x14ac:dyDescent="0.25">
      <c r="A64" s="37" t="s">
        <v>2107</v>
      </c>
      <c r="B64" s="61" t="s">
        <v>2121</v>
      </c>
      <c r="C64" s="37" t="str">
        <f t="shared" si="0"/>
        <v>Yes</v>
      </c>
    </row>
    <row r="65" spans="1:3" x14ac:dyDescent="0.25">
      <c r="A65" s="37" t="s">
        <v>2089</v>
      </c>
      <c r="B65" s="61" t="s">
        <v>2135</v>
      </c>
      <c r="C65" s="37" t="str">
        <f t="shared" si="0"/>
        <v/>
      </c>
    </row>
    <row r="66" spans="1:3" x14ac:dyDescent="0.25">
      <c r="A66" s="37" t="s">
        <v>2058</v>
      </c>
      <c r="B66" s="61" t="s">
        <v>2121</v>
      </c>
      <c r="C66" s="37" t="str">
        <f t="shared" si="0"/>
        <v>Yes</v>
      </c>
    </row>
    <row r="67" spans="1:3" x14ac:dyDescent="0.25">
      <c r="A67" s="37" t="s">
        <v>2103</v>
      </c>
      <c r="B67" s="61" t="s">
        <v>2127</v>
      </c>
      <c r="C67" s="37" t="str">
        <f t="shared" si="0"/>
        <v/>
      </c>
    </row>
    <row r="68" spans="1:3" x14ac:dyDescent="0.25">
      <c r="A68" s="37" t="s">
        <v>2109</v>
      </c>
      <c r="B68" s="61" t="s">
        <v>2122</v>
      </c>
      <c r="C68" s="37" t="str">
        <f t="shared" si="0"/>
        <v/>
      </c>
    </row>
    <row r="69" spans="1:3" x14ac:dyDescent="0.25">
      <c r="A69" s="37" t="s">
        <v>2061</v>
      </c>
      <c r="B69" s="61" t="s">
        <v>2121</v>
      </c>
      <c r="C69" s="37" t="str">
        <f t="shared" si="0"/>
        <v>Yes</v>
      </c>
    </row>
    <row r="70" spans="1:3" x14ac:dyDescent="0.25">
      <c r="A70" s="37" t="s">
        <v>2073</v>
      </c>
      <c r="B70" s="61" t="s">
        <v>2125</v>
      </c>
      <c r="C70" s="37" t="str">
        <f t="shared" si="0"/>
        <v/>
      </c>
    </row>
    <row r="71" spans="1:3" x14ac:dyDescent="0.25">
      <c r="A71" s="37" t="s">
        <v>2111</v>
      </c>
      <c r="B71" s="61" t="s">
        <v>2121</v>
      </c>
      <c r="C71" s="37" t="str">
        <f t="shared" si="0"/>
        <v>Yes</v>
      </c>
    </row>
    <row r="72" spans="1:3" x14ac:dyDescent="0.25">
      <c r="A72" s="37" t="s">
        <v>2064</v>
      </c>
      <c r="B72" s="61" t="s">
        <v>2131</v>
      </c>
      <c r="C72" s="37" t="str">
        <f t="shared" si="0"/>
        <v/>
      </c>
    </row>
    <row r="73" spans="1:3" x14ac:dyDescent="0.25">
      <c r="A73" s="37" t="s">
        <v>2091</v>
      </c>
      <c r="B73" s="61" t="s">
        <v>2135</v>
      </c>
      <c r="C73" s="37" t="str">
        <f t="shared" si="0"/>
        <v/>
      </c>
    </row>
    <row r="74" spans="1:3" x14ac:dyDescent="0.25">
      <c r="A74" s="37" t="s">
        <v>2066</v>
      </c>
      <c r="B74" s="61" t="s">
        <v>35</v>
      </c>
      <c r="C74" s="37" t="str">
        <f t="shared" si="0"/>
        <v/>
      </c>
    </row>
    <row r="75" spans="1:3" x14ac:dyDescent="0.25">
      <c r="A75" s="37" t="s">
        <v>2101</v>
      </c>
      <c r="B75" s="61" t="s">
        <v>2121</v>
      </c>
      <c r="C75" s="37" t="str">
        <f t="shared" si="0"/>
        <v>Yes</v>
      </c>
    </row>
    <row r="76" spans="1:3" x14ac:dyDescent="0.25">
      <c r="A76" s="37" t="s">
        <v>2069</v>
      </c>
      <c r="B76" s="61" t="s">
        <v>2126</v>
      </c>
      <c r="C76" s="37" t="str">
        <f t="shared" si="0"/>
        <v/>
      </c>
    </row>
    <row r="77" spans="1:3" x14ac:dyDescent="0.25">
      <c r="A77" s="37" t="s">
        <v>2081</v>
      </c>
      <c r="B77" s="61" t="s">
        <v>35</v>
      </c>
      <c r="C77" s="37" t="str">
        <f t="shared" ref="C77:C78" si="1">IF(B77="Split","Yes","")</f>
        <v/>
      </c>
    </row>
    <row r="78" spans="1:3" x14ac:dyDescent="0.25">
      <c r="A78" s="37" t="s">
        <v>2053</v>
      </c>
      <c r="B78" s="61" t="s">
        <v>20</v>
      </c>
      <c r="C78" s="37" t="str">
        <f t="shared" si="1"/>
        <v/>
      </c>
    </row>
  </sheetData>
  <pageMargins left="0.25" right="0.25" top="0.75" bottom="0.75" header="0.3" footer="0.3"/>
  <pageSetup paperSize="9" scale="64" orientation="portrait" r:id="rId1"/>
  <headerFooter>
    <oddFooter>&amp;L&amp;F&amp;C&amp;A&amp;R&amp;P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CoverSheet</vt:lpstr>
      <vt:lpstr>Description</vt:lpstr>
      <vt:lpstr>Table of Contents</vt:lpstr>
      <vt:lpstr>Inputs Households</vt:lpstr>
      <vt:lpstr>Inputs NZ.Stat</vt:lpstr>
      <vt:lpstr>NZ.Stat (Format)</vt:lpstr>
      <vt:lpstr>EDB naming</vt:lpstr>
      <vt:lpstr>AU2017-EDB (GIS)</vt:lpstr>
      <vt:lpstr>TLA-EDB</vt:lpstr>
      <vt:lpstr>AU2017-EDB (Adjusted)</vt:lpstr>
      <vt:lpstr>Population (TLA)</vt:lpstr>
      <vt:lpstr>Population (AU)</vt:lpstr>
      <vt:lpstr>Population ratios</vt:lpstr>
      <vt:lpstr>Ratio mapping</vt:lpstr>
      <vt:lpstr>Mapped HHG</vt:lpstr>
      <vt:lpstr>Output</vt:lpstr>
      <vt:lpstr>'AU2017-EDB (Adjusted)'!Print_Area</vt:lpstr>
      <vt:lpstr>CoverSheet!Print_Area</vt:lpstr>
      <vt:lpstr>Description!Print_Area</vt:lpstr>
      <vt:lpstr>'EDB naming'!Print_Area</vt:lpstr>
      <vt:lpstr>'Inputs Households'!Print_Area</vt:lpstr>
      <vt:lpstr>'Mapped HHG'!Print_Area</vt:lpstr>
      <vt:lpstr>'NZ.Stat (Format)'!Print_Area</vt:lpstr>
      <vt:lpstr>Output!Print_Area</vt:lpstr>
      <vt:lpstr>'Population (AU)'!Print_Area</vt:lpstr>
      <vt:lpstr>'Population (TLA)'!Print_Area</vt:lpstr>
      <vt:lpstr>'Population ratios'!Print_Area</vt:lpstr>
      <vt:lpstr>'Ratio mapping'!Print_Area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2019-11-20T06:05:09Z</dcterms:created>
  <dcterms:modified xsi:type="dcterms:W3CDTF">2019-11-24T08:19:57Z</dcterms:modified>
</cp:coreProperties>
</file>